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ihonsogyo01.sharepoint.com/sites/tatihi/Shared Documents/★立川20210115【HDD故障後】/2025.12/"/>
    </mc:Choice>
  </mc:AlternateContent>
  <xr:revisionPtr revIDLastSave="3326" documentId="13_ncr:1_{07234958-49F5-4ECB-BD38-75C8BC7DC4D2}" xr6:coauthVersionLast="47" xr6:coauthVersionMax="47" xr10:uidLastSave="{9B6ADB55-D50F-4245-81D2-14015C1D3AA6}"/>
  <bookViews>
    <workbookView minimized="1" xWindow="1884" yWindow="1560" windowWidth="18132" windowHeight="11028" tabRatio="1000" firstSheet="7" activeTab="7" xr2:uid="{00000000-000D-0000-FFFF-FFFF00000000}"/>
  </bookViews>
  <sheets>
    <sheet name="業態・給与対照" sheetId="308" r:id="rId1"/>
    <sheet name="1" sheetId="297" r:id="rId2"/>
    <sheet name="2" sheetId="298" r:id="rId3"/>
    <sheet name="3" sheetId="299" r:id="rId4"/>
    <sheet name="4" sheetId="300" r:id="rId5"/>
    <sheet name="5" sheetId="301" r:id="rId6"/>
    <sheet name="6" sheetId="302" r:id="rId7"/>
    <sheet name="7" sheetId="303" r:id="rId8"/>
    <sheet name="8" sheetId="304" r:id="rId9"/>
    <sheet name="9" sheetId="305" r:id="rId10"/>
    <sheet name="10" sheetId="306" r:id="rId11"/>
    <sheet name="11" sheetId="307" r:id="rId12"/>
    <sheet name="12" sheetId="287" r:id="rId13"/>
    <sheet name="13" sheetId="288" r:id="rId14"/>
    <sheet name="14" sheetId="289" r:id="rId15"/>
    <sheet name="15" sheetId="290" r:id="rId16"/>
    <sheet name="16" sheetId="291" r:id="rId17"/>
    <sheet name="17" sheetId="292" r:id="rId18"/>
    <sheet name="18" sheetId="293" r:id="rId19"/>
    <sheet name="19" sheetId="294" r:id="rId20"/>
    <sheet name="20" sheetId="295" r:id="rId21"/>
    <sheet name="21" sheetId="296" r:id="rId22"/>
    <sheet name="22" sheetId="277" r:id="rId23"/>
    <sheet name="23" sheetId="278" r:id="rId24"/>
    <sheet name="24" sheetId="279" r:id="rId25"/>
    <sheet name="25" sheetId="280" r:id="rId26"/>
    <sheet name="26" sheetId="281" r:id="rId27"/>
    <sheet name="27" sheetId="282" r:id="rId28"/>
    <sheet name="28" sheetId="283" r:id="rId29"/>
    <sheet name="29" sheetId="284" r:id="rId30"/>
    <sheet name="30" sheetId="285" r:id="rId31"/>
    <sheet name="31" sheetId="315" r:id="rId32"/>
    <sheet name="状況記録" sheetId="230" r:id="rId33"/>
    <sheet name="配置表（Ｈ31.01）ららぽーと立川立飛" sheetId="38" r:id="rId34"/>
    <sheet name="管制実績表（Ｈ31.01）ららぽーと立川立飛" sheetId="272" r:id="rId35"/>
    <sheet name="配置表 指導入力上旬" sheetId="231" r:id="rId36"/>
    <sheet name="配置表 指導入力中旬" sheetId="273" r:id="rId37"/>
    <sheet name="配置表 指導入力下旬" sheetId="274" r:id="rId38"/>
    <sheet name="警備日誌専用氏名" sheetId="3" r:id="rId39"/>
    <sheet name="警備員所属氏名" sheetId="309" r:id="rId40"/>
    <sheet name="検索" sheetId="310" r:id="rId41"/>
    <sheet name="日誌氏名" sheetId="311" r:id="rId42"/>
    <sheet name="配置表氏名" sheetId="312" r:id="rId43"/>
    <sheet name="配置表並び順" sheetId="313" r:id="rId44"/>
    <sheet name="配置表氏名生成" sheetId="314" r:id="rId45"/>
  </sheets>
  <externalReferences>
    <externalReference r:id="rId46"/>
  </externalReferences>
  <definedNames>
    <definedName name="_xlnm._FilterDatabase" localSheetId="39" hidden="1">警備員所属氏名!$B$1:$B$1847</definedName>
    <definedName name="_xlnm._FilterDatabase" localSheetId="37" hidden="1">'配置表 指導入力下旬'!$C$8:$M$158</definedName>
    <definedName name="_xlnm._FilterDatabase" localSheetId="35" hidden="1">'配置表 指導入力上旬'!$C$8:$L$158</definedName>
    <definedName name="_xlnm._FilterDatabase" localSheetId="36" hidden="1">'配置表 指導入力中旬'!$C$8:$L$158</definedName>
    <definedName name="_xlnm._FilterDatabase" localSheetId="33" hidden="1">'配置表（Ｈ31.01）ららぽーと立川立飛'!$C$16:$AG$166</definedName>
    <definedName name="_xlnm.Print_Area" localSheetId="1">'1'!$Z$1:$BC$50,'1'!$BF$1:$CI$50</definedName>
    <definedName name="_xlnm.Print_Area" localSheetId="10">'10'!$Z$1:$BC$50,'10'!$BF$1:$CI$50</definedName>
    <definedName name="_xlnm.Print_Area" localSheetId="11">'11'!$Z$1:$BC$50,'11'!$BF$1:$CI$50</definedName>
    <definedName name="_xlnm.Print_Area" localSheetId="12">'12'!$Z$1:$BC$100,'12'!$BF$1:$CI$100</definedName>
    <definedName name="_xlnm.Print_Area" localSheetId="13">'13'!$Z$1:$BC$100,'13'!$BF$1:$CI$100</definedName>
    <definedName name="_xlnm.Print_Area" localSheetId="14">'14'!$Z$1:$BC$100,'14'!$BF$1:$CI$100</definedName>
    <definedName name="_xlnm.Print_Area" localSheetId="15">'15'!$Z$1:$BC$50,'15'!$BF$1:$CI$50</definedName>
    <definedName name="_xlnm.Print_Area" localSheetId="16">'16'!$Z$1:$BC$100,'16'!$BF$1:$CI$100</definedName>
    <definedName name="_xlnm.Print_Area" localSheetId="17">'17'!$Z$1:$BC$50,'17'!$BF$1:$CI$50</definedName>
    <definedName name="_xlnm.Print_Area" localSheetId="18">'18'!$Z$1:$BC$100,'18'!$BF$1:$CI$100</definedName>
    <definedName name="_xlnm.Print_Area" localSheetId="19">'19'!$Z$1:$BC$50,'19'!$BF$1:$CI$50</definedName>
    <definedName name="_xlnm.Print_Area" localSheetId="2">'2'!$Z$1:$BC$50,'2'!$BF$1:$CI$50</definedName>
    <definedName name="_xlnm.Print_Area" localSheetId="20">'20'!$Z$1:$BC$100,'20'!$BF$1:$CI$100</definedName>
    <definedName name="_xlnm.Print_Area" localSheetId="21">'21'!$Z$1:$BC$100,'21'!$BF$1:$CI$100</definedName>
    <definedName name="_xlnm.Print_Area" localSheetId="22">'22'!$Z$1:$BC$100,'22'!$BF$1:$CI$100</definedName>
    <definedName name="_xlnm.Print_Area" localSheetId="23">'23'!$Z$1:$BC$50,'23'!$BF$1:$CI$50</definedName>
    <definedName name="_xlnm.Print_Area" localSheetId="24">'24'!$Z$1:$BC$50,'24'!$BF$1:$CI$50</definedName>
    <definedName name="_xlnm.Print_Area" localSheetId="25">'25'!$Z$1:$BC$100,'25'!$BF$1:$CI$100</definedName>
    <definedName name="_xlnm.Print_Area" localSheetId="26">'26'!$Z$1:$BC$50,'26'!$BF$1:$CI$50</definedName>
    <definedName name="_xlnm.Print_Area" localSheetId="27">'27'!$Z$1:$BC$50,'27'!$BF$1:$CI$50</definedName>
    <definedName name="_xlnm.Print_Area" localSheetId="28">'28'!$Z$1:$BC$100,'28'!$BF$1:$CI$100</definedName>
    <definedName name="_xlnm.Print_Area" localSheetId="29">'29'!$Z$1:$BC$100,'29'!$BF$1:$CI$100</definedName>
    <definedName name="_xlnm.Print_Area" localSheetId="3">'3'!$Z$1:$BC$100,'3'!$BF$1:$CI$100</definedName>
    <definedName name="_xlnm.Print_Area" localSheetId="30">'30'!$Z$1:$BC$100,'30'!$BF$1:$CI$100</definedName>
    <definedName name="_xlnm.Print_Area" localSheetId="31">'31'!$Z$1:$BC$50,'31'!$BF$1:$CI$50</definedName>
    <definedName name="_xlnm.Print_Area" localSheetId="4">'4'!$Z$1:$BC$50,'4'!$BF$1:$CI$50</definedName>
    <definedName name="_xlnm.Print_Area" localSheetId="5">'5'!$Z$1:$BC$100,'5'!$BF$1:$CI$100</definedName>
    <definedName name="_xlnm.Print_Area" localSheetId="6">'6'!$Z$1:$BC$100,'6'!$BF$1:$CI$100</definedName>
    <definedName name="_xlnm.Print_Area" localSheetId="7">'7'!$Z$1:$BC$100,'7'!$BF$1:$CI$100</definedName>
    <definedName name="_xlnm.Print_Area" localSheetId="8">'8'!$Z$1:$BC$100,'8'!$BF$1:$CI$100</definedName>
    <definedName name="_xlnm.Print_Area" localSheetId="9">'9'!$Z$1:$BC$50,'9'!$BF$1:$CI$50</definedName>
    <definedName name="_xlnm.Print_Area" localSheetId="34">'管制実績表（Ｈ31.01）ららぽーと立川立飛'!$A$1:$AO$171</definedName>
    <definedName name="_xlnm.Print_Area" localSheetId="37">'配置表 指導入力下旬'!$A$1:$M$158</definedName>
    <definedName name="_xlnm.Print_Area" localSheetId="35">'配置表 指導入力上旬'!$A$1:$L$90</definedName>
    <definedName name="_xlnm.Print_Area" localSheetId="36">'配置表 指導入力中旬'!$A$1:$L$158</definedName>
    <definedName name="_xlnm.Print_Area" localSheetId="33">'配置表（Ｈ31.01）ららぽーと立川立飛'!$A$1:$AM$166</definedName>
    <definedName name="_xlnm.Print_Titles" localSheetId="34">'管制実績表（Ｈ31.01）ららぽーと立川立飛'!$1:$7</definedName>
    <definedName name="_xlnm.Print_Titles" localSheetId="37">'配置表 指導入力下旬'!$1:$7</definedName>
    <definedName name="_xlnm.Print_Titles" localSheetId="35">'配置表 指導入力上旬'!$1:$7</definedName>
    <definedName name="_xlnm.Print_Titles" localSheetId="36">'配置表 指導入力中旬'!$1:$7</definedName>
    <definedName name="_xlnm.Print_Titles" localSheetId="33">'配置表（Ｈ31.01）ららぽーと立川立飛'!$1:$7</definedName>
    <definedName name="リスト">日誌氏名!$E:$E</definedName>
    <definedName name="給与コード">業態・給与対照!$B:$B</definedName>
    <definedName name="業態名">業態・給与対照!$A:$A</definedName>
    <definedName name="現場名">警備員所属氏名!$A:$A</definedName>
    <definedName name="現場名抽出">警備員所属氏名!$H:$H</definedName>
    <definedName name="現場名番号">警備員所属氏名!$J:$J</definedName>
    <definedName name="氏名">警備員所属氏名!$B:$B</definedName>
    <definedName name="重複連番">警備員所属氏名!$G:$G</definedName>
    <definedName name="所属現場">配置表氏名!$C:$C</definedName>
    <definedName name="所属現場連番">配置表氏名!$E:$E</definedName>
    <definedName name="頭文字">検索!$G$2</definedName>
    <definedName name="日誌氏名">日誌氏名!$C:$C</definedName>
    <definedName name="配置表並び順">配置表並び順!$H:$H</definedName>
    <definedName name="連番">警備員所属氏名!$E:$E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56" i="279" l="1"/>
  <c r="AP52" i="290"/>
  <c r="AU52" i="290"/>
  <c r="AP52" i="304"/>
  <c r="AU52" i="304"/>
  <c r="P6" i="230"/>
  <c r="P18" i="230"/>
  <c r="P30" i="230"/>
  <c r="O11" i="230"/>
  <c r="O23" i="230"/>
  <c r="O5" i="230"/>
  <c r="R16" i="230"/>
  <c r="R28" i="230"/>
  <c r="N9" i="230"/>
  <c r="N21" i="230"/>
  <c r="N33" i="230"/>
  <c r="M14" i="230"/>
  <c r="M26" i="230"/>
  <c r="P19" i="230"/>
  <c r="P31" i="230"/>
  <c r="O24" i="230"/>
  <c r="O4" i="230"/>
  <c r="R29" i="230"/>
  <c r="N22" i="230"/>
  <c r="N34" i="230"/>
  <c r="M27" i="230"/>
  <c r="R32" i="230"/>
  <c r="M30" i="230"/>
  <c r="P5" i="230"/>
  <c r="O28" i="230"/>
  <c r="R33" i="230"/>
  <c r="M31" i="230"/>
  <c r="P4" i="230"/>
  <c r="R34" i="230"/>
  <c r="M32" i="230"/>
  <c r="O21" i="230"/>
  <c r="R14" i="230"/>
  <c r="N31" i="230"/>
  <c r="P29" i="230"/>
  <c r="R27" i="230"/>
  <c r="P7" i="230"/>
  <c r="O12" i="230"/>
  <c r="R17" i="230"/>
  <c r="N10" i="230"/>
  <c r="M15" i="230"/>
  <c r="O27" i="230"/>
  <c r="M6" i="230"/>
  <c r="P23" i="230"/>
  <c r="R9" i="230"/>
  <c r="N26" i="230"/>
  <c r="P24" i="230"/>
  <c r="R10" i="230"/>
  <c r="M8" i="230"/>
  <c r="P28" i="230"/>
  <c r="O33" i="230"/>
  <c r="M12" i="230"/>
  <c r="O10" i="230"/>
  <c r="N20" i="230"/>
  <c r="P8" i="230"/>
  <c r="P20" i="230"/>
  <c r="P32" i="230"/>
  <c r="O13" i="230"/>
  <c r="O25" i="230"/>
  <c r="R6" i="230"/>
  <c r="R18" i="230"/>
  <c r="R30" i="230"/>
  <c r="N11" i="230"/>
  <c r="N23" i="230"/>
  <c r="N5" i="230"/>
  <c r="M16" i="230"/>
  <c r="M28" i="230"/>
  <c r="P9" i="230"/>
  <c r="P21" i="230"/>
  <c r="P33" i="230"/>
  <c r="O14" i="230"/>
  <c r="O26" i="230"/>
  <c r="R7" i="230"/>
  <c r="R19" i="230"/>
  <c r="R31" i="230"/>
  <c r="N12" i="230"/>
  <c r="N24" i="230"/>
  <c r="N4" i="230"/>
  <c r="M17" i="230"/>
  <c r="M29" i="230"/>
  <c r="P10" i="230"/>
  <c r="P22" i="230"/>
  <c r="P34" i="230"/>
  <c r="O15" i="230"/>
  <c r="R8" i="230"/>
  <c r="R20" i="230"/>
  <c r="N13" i="230"/>
  <c r="N25" i="230"/>
  <c r="M18" i="230"/>
  <c r="P11" i="230"/>
  <c r="O16" i="230"/>
  <c r="R21" i="230"/>
  <c r="N14" i="230"/>
  <c r="M7" i="230"/>
  <c r="M19" i="230"/>
  <c r="P12" i="230"/>
  <c r="O17" i="230"/>
  <c r="O29" i="230"/>
  <c r="R22" i="230"/>
  <c r="N15" i="230"/>
  <c r="N27" i="230"/>
  <c r="M20" i="230"/>
  <c r="M5" i="230"/>
  <c r="P16" i="230"/>
  <c r="R26" i="230"/>
  <c r="N19" i="230"/>
  <c r="M24" i="230"/>
  <c r="P17" i="230"/>
  <c r="O22" i="230"/>
  <c r="R15" i="230"/>
  <c r="N8" i="230"/>
  <c r="M13" i="230"/>
  <c r="M25" i="230"/>
  <c r="P13" i="230"/>
  <c r="P25" i="230"/>
  <c r="O6" i="230"/>
  <c r="O18" i="230"/>
  <c r="O30" i="230"/>
  <c r="R11" i="230"/>
  <c r="R23" i="230"/>
  <c r="R5" i="230"/>
  <c r="N16" i="230"/>
  <c r="N28" i="230"/>
  <c r="M9" i="230"/>
  <c r="M21" i="230"/>
  <c r="M33" i="230"/>
  <c r="P14" i="230"/>
  <c r="P26" i="230"/>
  <c r="O7" i="230"/>
  <c r="O19" i="230"/>
  <c r="O31" i="230"/>
  <c r="R12" i="230"/>
  <c r="R24" i="230"/>
  <c r="R4" i="230"/>
  <c r="N17" i="230"/>
  <c r="N29" i="230"/>
  <c r="M10" i="230"/>
  <c r="M22" i="230"/>
  <c r="M34" i="230"/>
  <c r="P15" i="230"/>
  <c r="P27" i="230"/>
  <c r="O8" i="230"/>
  <c r="O20" i="230"/>
  <c r="O32" i="230"/>
  <c r="R13" i="230"/>
  <c r="R25" i="230"/>
  <c r="N6" i="230"/>
  <c r="N18" i="230"/>
  <c r="N30" i="230"/>
  <c r="M11" i="230"/>
  <c r="M23" i="230"/>
  <c r="O9" i="230"/>
  <c r="N7" i="230"/>
  <c r="M4" i="230"/>
  <c r="O34" i="230"/>
  <c r="N32" i="230"/>
  <c r="R35" i="230" l="1"/>
  <c r="AV36" i="289"/>
  <c r="BY38" i="289" s="1"/>
  <c r="AV36" i="296"/>
  <c r="BY38" i="296" s="1"/>
  <c r="AV36" i="303"/>
  <c r="BY38" i="303" s="1"/>
  <c r="BJ31" i="297" l="1"/>
  <c r="BJ31" i="298"/>
  <c r="BJ31" i="299"/>
  <c r="BJ31" i="300"/>
  <c r="BJ31" i="301"/>
  <c r="BJ31" i="302"/>
  <c r="BJ31" i="303"/>
  <c r="BJ31" i="304"/>
  <c r="BJ31" i="305"/>
  <c r="BJ31" i="306"/>
  <c r="BJ31" i="307"/>
  <c r="BJ31" i="287"/>
  <c r="BJ31" i="288"/>
  <c r="BJ31" i="289"/>
  <c r="BJ31" i="290"/>
  <c r="BJ31" i="291"/>
  <c r="BJ31" i="292"/>
  <c r="BJ31" i="294"/>
  <c r="BJ31" i="295"/>
  <c r="BJ31" i="296"/>
  <c r="BJ31" i="277"/>
  <c r="BJ31" i="278"/>
  <c r="BJ31" i="279"/>
  <c r="BJ31" i="280"/>
  <c r="BJ31" i="281"/>
  <c r="BJ31" i="282"/>
  <c r="BJ31" i="283"/>
  <c r="BJ31" i="284"/>
  <c r="BJ31" i="285"/>
  <c r="BJ31" i="315"/>
  <c r="BJ31" i="293"/>
  <c r="BF31" i="297"/>
  <c r="BF31" i="298"/>
  <c r="BF31" i="299"/>
  <c r="BF31" i="300"/>
  <c r="BF31" i="301"/>
  <c r="BF31" i="302"/>
  <c r="BF31" i="303"/>
  <c r="BF31" i="304"/>
  <c r="BF31" i="305"/>
  <c r="BF31" i="306"/>
  <c r="BF31" i="307"/>
  <c r="BF31" i="287"/>
  <c r="BF31" i="288"/>
  <c r="BF31" i="289"/>
  <c r="BF31" i="290"/>
  <c r="BF31" i="291"/>
  <c r="BF31" i="292"/>
  <c r="BF31" i="294"/>
  <c r="BF31" i="295"/>
  <c r="BF31" i="296"/>
  <c r="BF31" i="277"/>
  <c r="BF31" i="278"/>
  <c r="BF31" i="279"/>
  <c r="BF31" i="280"/>
  <c r="BF31" i="281"/>
  <c r="BF31" i="282"/>
  <c r="BF31" i="283"/>
  <c r="BF31" i="284"/>
  <c r="BF31" i="285"/>
  <c r="BF31" i="315"/>
  <c r="BF31" i="293"/>
  <c r="CG24" i="298" l="1"/>
  <c r="CG25" i="298"/>
  <c r="CG26" i="298"/>
  <c r="CG27" i="298"/>
  <c r="CG28" i="298"/>
  <c r="CG29" i="298"/>
  <c r="CG24" i="299"/>
  <c r="CG25" i="299"/>
  <c r="CG26" i="299"/>
  <c r="CG27" i="299"/>
  <c r="CG28" i="299"/>
  <c r="CG29" i="299"/>
  <c r="CG24" i="300"/>
  <c r="CG25" i="300"/>
  <c r="CG26" i="300"/>
  <c r="CG27" i="300"/>
  <c r="CG28" i="300"/>
  <c r="CG29" i="300"/>
  <c r="CG24" i="301"/>
  <c r="CG25" i="301"/>
  <c r="CG26" i="301"/>
  <c r="CG27" i="301"/>
  <c r="CG28" i="301"/>
  <c r="CG29" i="301"/>
  <c r="CG24" i="302"/>
  <c r="CG25" i="302"/>
  <c r="CG26" i="302"/>
  <c r="CG27" i="302"/>
  <c r="CG28" i="302"/>
  <c r="CG29" i="302"/>
  <c r="CG24" i="303"/>
  <c r="CG25" i="303"/>
  <c r="CG26" i="303"/>
  <c r="CG27" i="303"/>
  <c r="CG28" i="303"/>
  <c r="CG29" i="303"/>
  <c r="CG24" i="304"/>
  <c r="CG25" i="304"/>
  <c r="CG26" i="304"/>
  <c r="CG27" i="304"/>
  <c r="CG28" i="304"/>
  <c r="CG29" i="304"/>
  <c r="CG24" i="305"/>
  <c r="CG25" i="305"/>
  <c r="CG26" i="305"/>
  <c r="CG27" i="305"/>
  <c r="CG28" i="305"/>
  <c r="CG29" i="305"/>
  <c r="CG24" i="306"/>
  <c r="CG25" i="306"/>
  <c r="CG26" i="306"/>
  <c r="CG27" i="306"/>
  <c r="CG28" i="306"/>
  <c r="CG29" i="306"/>
  <c r="CG24" i="307"/>
  <c r="CG25" i="307"/>
  <c r="CG26" i="307"/>
  <c r="CG27" i="307"/>
  <c r="CG28" i="307"/>
  <c r="CG29" i="307"/>
  <c r="CG24" i="287"/>
  <c r="CG25" i="287"/>
  <c r="CG26" i="287"/>
  <c r="CG27" i="287"/>
  <c r="CG28" i="287"/>
  <c r="CG29" i="287"/>
  <c r="CG24" i="288"/>
  <c r="CG25" i="288"/>
  <c r="CG26" i="288"/>
  <c r="CG27" i="288"/>
  <c r="CG28" i="288"/>
  <c r="CG29" i="288"/>
  <c r="CG24" i="289"/>
  <c r="CG25" i="289"/>
  <c r="CG26" i="289"/>
  <c r="CG27" i="289"/>
  <c r="CG28" i="289"/>
  <c r="CG29" i="289"/>
  <c r="CG24" i="290"/>
  <c r="CG25" i="290"/>
  <c r="CG26" i="290"/>
  <c r="CG27" i="290"/>
  <c r="CG28" i="290"/>
  <c r="CG29" i="290"/>
  <c r="CG24" i="291"/>
  <c r="CG25" i="291"/>
  <c r="CG26" i="291"/>
  <c r="CG27" i="291"/>
  <c r="CG28" i="291"/>
  <c r="CG29" i="291"/>
  <c r="CG24" i="292"/>
  <c r="CG25" i="292"/>
  <c r="CG26" i="292"/>
  <c r="CG27" i="292"/>
  <c r="CG28" i="292"/>
  <c r="CG29" i="292"/>
  <c r="CG24" i="293"/>
  <c r="CG25" i="293"/>
  <c r="CG26" i="293"/>
  <c r="CG27" i="293"/>
  <c r="CG28" i="293"/>
  <c r="CG29" i="293"/>
  <c r="CG24" i="294"/>
  <c r="CG25" i="294"/>
  <c r="CG26" i="294"/>
  <c r="CG27" i="294"/>
  <c r="CG28" i="294"/>
  <c r="CG29" i="294"/>
  <c r="CG24" i="295"/>
  <c r="CG25" i="295"/>
  <c r="CG26" i="295"/>
  <c r="CG27" i="295"/>
  <c r="CG28" i="295"/>
  <c r="CG29" i="295"/>
  <c r="CG24" i="296"/>
  <c r="CG25" i="296"/>
  <c r="CG26" i="296"/>
  <c r="CG27" i="296"/>
  <c r="CG28" i="296"/>
  <c r="CG29" i="296"/>
  <c r="CG24" i="277"/>
  <c r="CG25" i="277"/>
  <c r="CG26" i="277"/>
  <c r="CG27" i="277"/>
  <c r="CG28" i="277"/>
  <c r="CG29" i="277"/>
  <c r="CG24" i="278"/>
  <c r="CG25" i="278"/>
  <c r="CG26" i="278"/>
  <c r="CG27" i="278"/>
  <c r="CG28" i="278"/>
  <c r="CG29" i="278"/>
  <c r="CG24" i="279"/>
  <c r="CG25" i="279"/>
  <c r="CG26" i="279"/>
  <c r="CG27" i="279"/>
  <c r="CG28" i="279"/>
  <c r="CG29" i="279"/>
  <c r="CG24" i="280"/>
  <c r="CG25" i="280"/>
  <c r="CG26" i="280"/>
  <c r="CG27" i="280"/>
  <c r="CG28" i="280"/>
  <c r="CG29" i="280"/>
  <c r="CG24" i="281"/>
  <c r="CG25" i="281"/>
  <c r="CG26" i="281"/>
  <c r="CG27" i="281"/>
  <c r="CG28" i="281"/>
  <c r="CG29" i="281"/>
  <c r="CG24" i="282"/>
  <c r="CG25" i="282"/>
  <c r="CG26" i="282"/>
  <c r="CG27" i="282"/>
  <c r="CG28" i="282"/>
  <c r="CG29" i="282"/>
  <c r="CG24" i="283"/>
  <c r="CG25" i="283"/>
  <c r="CG26" i="283"/>
  <c r="CG27" i="283"/>
  <c r="CG28" i="283"/>
  <c r="CG29" i="283"/>
  <c r="CG24" i="284"/>
  <c r="CG25" i="284"/>
  <c r="CG26" i="284"/>
  <c r="CG27" i="284"/>
  <c r="CG28" i="284"/>
  <c r="CG29" i="284"/>
  <c r="CG24" i="285"/>
  <c r="CG25" i="285"/>
  <c r="CG26" i="285"/>
  <c r="CG27" i="285"/>
  <c r="CG28" i="285"/>
  <c r="CG29" i="285"/>
  <c r="CG24" i="315"/>
  <c r="CG25" i="315"/>
  <c r="CG26" i="315"/>
  <c r="CG27" i="315"/>
  <c r="CG28" i="315"/>
  <c r="CG29" i="315"/>
  <c r="CG24" i="297"/>
  <c r="CG25" i="297"/>
  <c r="CG26" i="297"/>
  <c r="CG27" i="297"/>
  <c r="CG28" i="297"/>
  <c r="CG29" i="297"/>
  <c r="CE30" i="304"/>
  <c r="CE30" i="277"/>
  <c r="CE30" i="297"/>
  <c r="CC30" i="300"/>
  <c r="CC30" i="288"/>
  <c r="CC30" i="291"/>
  <c r="CC30" i="280"/>
  <c r="CC30" i="283"/>
  <c r="CC30" i="297"/>
  <c r="BW30" i="298"/>
  <c r="CE30" i="298" s="1"/>
  <c r="BW30" i="299"/>
  <c r="CE30" i="299" s="1"/>
  <c r="BW30" i="300"/>
  <c r="CE30" i="300" s="1"/>
  <c r="BW30" i="301"/>
  <c r="CE30" i="301" s="1"/>
  <c r="BW30" i="302"/>
  <c r="CE30" i="302" s="1"/>
  <c r="BW30" i="303"/>
  <c r="CE30" i="303" s="1"/>
  <c r="BW30" i="304"/>
  <c r="BW30" i="305"/>
  <c r="CE30" i="305" s="1"/>
  <c r="BW30" i="306"/>
  <c r="CE30" i="306" s="1"/>
  <c r="BW30" i="307"/>
  <c r="CE30" i="307" s="1"/>
  <c r="BW30" i="287"/>
  <c r="CE30" i="287" s="1"/>
  <c r="BW30" i="288"/>
  <c r="CE30" i="288" s="1"/>
  <c r="BW30" i="289"/>
  <c r="CE30" i="289" s="1"/>
  <c r="BW30" i="290"/>
  <c r="CE30" i="290" s="1"/>
  <c r="BW30" i="291"/>
  <c r="CE30" i="291" s="1"/>
  <c r="BW30" i="292"/>
  <c r="CE30" i="292" s="1"/>
  <c r="BW30" i="293"/>
  <c r="CE30" i="293" s="1"/>
  <c r="BW30" i="294"/>
  <c r="CE30" i="294" s="1"/>
  <c r="BW30" i="295"/>
  <c r="CE30" i="295" s="1"/>
  <c r="BW30" i="296"/>
  <c r="CE30" i="296" s="1"/>
  <c r="BW30" i="277"/>
  <c r="BW30" i="278"/>
  <c r="CE30" i="278" s="1"/>
  <c r="BW30" i="279"/>
  <c r="CE30" i="279" s="1"/>
  <c r="BW30" i="280"/>
  <c r="CE30" i="280" s="1"/>
  <c r="BW30" i="281"/>
  <c r="CE30" i="281" s="1"/>
  <c r="BW30" i="282"/>
  <c r="CE30" i="282" s="1"/>
  <c r="BW30" i="283"/>
  <c r="CE30" i="283" s="1"/>
  <c r="BW30" i="284"/>
  <c r="CE30" i="284" s="1"/>
  <c r="BW30" i="285"/>
  <c r="CE30" i="285" s="1"/>
  <c r="BW30" i="315"/>
  <c r="CE30" i="315" s="1"/>
  <c r="BW30" i="297"/>
  <c r="BU30" i="298"/>
  <c r="BU30" i="299"/>
  <c r="BU30" i="300"/>
  <c r="BU30" i="301"/>
  <c r="BU30" i="302"/>
  <c r="BU30" i="303"/>
  <c r="BU30" i="304"/>
  <c r="BU30" i="305"/>
  <c r="BU30" i="306"/>
  <c r="BU30" i="307"/>
  <c r="BU30" i="287"/>
  <c r="BU30" i="288"/>
  <c r="BU30" i="289"/>
  <c r="BU30" i="290"/>
  <c r="BU30" i="291"/>
  <c r="BU30" i="292"/>
  <c r="BU30" i="293"/>
  <c r="BU30" i="294"/>
  <c r="BU30" i="295"/>
  <c r="BU30" i="296"/>
  <c r="BU30" i="277"/>
  <c r="BU30" i="278"/>
  <c r="BU30" i="279"/>
  <c r="BU30" i="280"/>
  <c r="BU30" i="281"/>
  <c r="BU30" i="282"/>
  <c r="BU30" i="283"/>
  <c r="BU30" i="284"/>
  <c r="BU30" i="285"/>
  <c r="BU30" i="315"/>
  <c r="BU30" i="297"/>
  <c r="BA21" i="298"/>
  <c r="BA22" i="298"/>
  <c r="BA23" i="298"/>
  <c r="BA24" i="298"/>
  <c r="BA25" i="298"/>
  <c r="BA26" i="298"/>
  <c r="BA27" i="298"/>
  <c r="BA28" i="298"/>
  <c r="CC30" i="298" s="1"/>
  <c r="BA21" i="299"/>
  <c r="BA22" i="299"/>
  <c r="BA23" i="299"/>
  <c r="BA24" i="299"/>
  <c r="BA25" i="299"/>
  <c r="BA26" i="299"/>
  <c r="BA27" i="299"/>
  <c r="BA28" i="299"/>
  <c r="CC30" i="299" s="1"/>
  <c r="BA21" i="300"/>
  <c r="BA22" i="300"/>
  <c r="BA23" i="300"/>
  <c r="BA24" i="300"/>
  <c r="BA25" i="300"/>
  <c r="BA26" i="300"/>
  <c r="BA27" i="300"/>
  <c r="BA28" i="300"/>
  <c r="BA21" i="301"/>
  <c r="BA22" i="301"/>
  <c r="BA23" i="301"/>
  <c r="BA24" i="301"/>
  <c r="BA25" i="301"/>
  <c r="BA26" i="301"/>
  <c r="BA27" i="301"/>
  <c r="BA28" i="301"/>
  <c r="CC30" i="301" s="1"/>
  <c r="BA21" i="302"/>
  <c r="BA22" i="302"/>
  <c r="BA23" i="302"/>
  <c r="BA24" i="302"/>
  <c r="BA25" i="302"/>
  <c r="BA26" i="302"/>
  <c r="BA27" i="302"/>
  <c r="BA28" i="302"/>
  <c r="CC30" i="302" s="1"/>
  <c r="BA21" i="303"/>
  <c r="BA22" i="303"/>
  <c r="BA23" i="303"/>
  <c r="BA24" i="303"/>
  <c r="BA25" i="303"/>
  <c r="BA26" i="303"/>
  <c r="BA27" i="303"/>
  <c r="BA28" i="303"/>
  <c r="CC30" i="303" s="1"/>
  <c r="BA21" i="304"/>
  <c r="BA22" i="304"/>
  <c r="BA23" i="304"/>
  <c r="BA24" i="304"/>
  <c r="BA25" i="304"/>
  <c r="BA26" i="304"/>
  <c r="BA27" i="304"/>
  <c r="BA28" i="304"/>
  <c r="CC30" i="304" s="1"/>
  <c r="BA21" i="305"/>
  <c r="BA22" i="305"/>
  <c r="BA23" i="305"/>
  <c r="BA24" i="305"/>
  <c r="BA25" i="305"/>
  <c r="BA26" i="305"/>
  <c r="BA27" i="305"/>
  <c r="BA28" i="305"/>
  <c r="CC30" i="305" s="1"/>
  <c r="BA21" i="306"/>
  <c r="BA22" i="306"/>
  <c r="BA23" i="306"/>
  <c r="BA24" i="306"/>
  <c r="BA25" i="306"/>
  <c r="BA26" i="306"/>
  <c r="BA27" i="306"/>
  <c r="BA28" i="306"/>
  <c r="CC30" i="306" s="1"/>
  <c r="BA21" i="307"/>
  <c r="BA22" i="307"/>
  <c r="BA23" i="307"/>
  <c r="BA24" i="307"/>
  <c r="BA25" i="307"/>
  <c r="BA26" i="307"/>
  <c r="BA27" i="307"/>
  <c r="BA28" i="307"/>
  <c r="CC30" i="307" s="1"/>
  <c r="BA21" i="287"/>
  <c r="BA22" i="287"/>
  <c r="BA23" i="287"/>
  <c r="BA24" i="287"/>
  <c r="BA25" i="287"/>
  <c r="BA26" i="287"/>
  <c r="BA27" i="287"/>
  <c r="BA28" i="287"/>
  <c r="CC30" i="287" s="1"/>
  <c r="BA21" i="288"/>
  <c r="BA22" i="288"/>
  <c r="BA23" i="288"/>
  <c r="BA24" i="288"/>
  <c r="BA25" i="288"/>
  <c r="BA26" i="288"/>
  <c r="BA27" i="288"/>
  <c r="BA28" i="288"/>
  <c r="BA21" i="289"/>
  <c r="BA22" i="289"/>
  <c r="BA23" i="289"/>
  <c r="BA24" i="289"/>
  <c r="BA25" i="289"/>
  <c r="BA26" i="289"/>
  <c r="BA27" i="289"/>
  <c r="BA28" i="289"/>
  <c r="CC30" i="289" s="1"/>
  <c r="BA21" i="290"/>
  <c r="BA22" i="290"/>
  <c r="BA23" i="290"/>
  <c r="BA24" i="290"/>
  <c r="BA25" i="290"/>
  <c r="BA26" i="290"/>
  <c r="BA27" i="290"/>
  <c r="BA28" i="290"/>
  <c r="CC30" i="290" s="1"/>
  <c r="BA21" i="291"/>
  <c r="BA22" i="291"/>
  <c r="BA23" i="291"/>
  <c r="BA24" i="291"/>
  <c r="BA25" i="291"/>
  <c r="BA26" i="291"/>
  <c r="BA27" i="291"/>
  <c r="BA28" i="291"/>
  <c r="BA21" i="292"/>
  <c r="BA22" i="292"/>
  <c r="BA23" i="292"/>
  <c r="BA24" i="292"/>
  <c r="BA25" i="292"/>
  <c r="BA26" i="292"/>
  <c r="BA27" i="292"/>
  <c r="BA28" i="292"/>
  <c r="CC30" i="292" s="1"/>
  <c r="BA21" i="293"/>
  <c r="BA22" i="293"/>
  <c r="BA23" i="293"/>
  <c r="BA24" i="293"/>
  <c r="BA25" i="293"/>
  <c r="BA26" i="293"/>
  <c r="BA27" i="293"/>
  <c r="BA28" i="293"/>
  <c r="CC30" i="293" s="1"/>
  <c r="BA21" i="294"/>
  <c r="BA22" i="294"/>
  <c r="BA23" i="294"/>
  <c r="BA24" i="294"/>
  <c r="BA25" i="294"/>
  <c r="BA26" i="294"/>
  <c r="BA27" i="294"/>
  <c r="BA28" i="294"/>
  <c r="CC30" i="294" s="1"/>
  <c r="BA21" i="295"/>
  <c r="BA22" i="295"/>
  <c r="BA23" i="295"/>
  <c r="BA24" i="295"/>
  <c r="BA25" i="295"/>
  <c r="BA26" i="295"/>
  <c r="BA27" i="295"/>
  <c r="BA28" i="295"/>
  <c r="CC30" i="295" s="1"/>
  <c r="BA21" i="296"/>
  <c r="BA22" i="296"/>
  <c r="BA23" i="296"/>
  <c r="BA24" i="296"/>
  <c r="BA25" i="296"/>
  <c r="BA26" i="296"/>
  <c r="BA27" i="296"/>
  <c r="BA28" i="296"/>
  <c r="CC30" i="296" s="1"/>
  <c r="BA21" i="277"/>
  <c r="BA22" i="277"/>
  <c r="BA23" i="277"/>
  <c r="BA24" i="277"/>
  <c r="BA25" i="277"/>
  <c r="BA26" i="277"/>
  <c r="BA27" i="277"/>
  <c r="BA28" i="277"/>
  <c r="CC30" i="277" s="1"/>
  <c r="BA21" i="278"/>
  <c r="BA22" i="278"/>
  <c r="BA23" i="278"/>
  <c r="BA24" i="278"/>
  <c r="BA25" i="278"/>
  <c r="BA26" i="278"/>
  <c r="BA27" i="278"/>
  <c r="BA28" i="278"/>
  <c r="CC30" i="278" s="1"/>
  <c r="BA21" i="279"/>
  <c r="BA22" i="279"/>
  <c r="BA23" i="279"/>
  <c r="BA24" i="279"/>
  <c r="BA25" i="279"/>
  <c r="BA26" i="279"/>
  <c r="BA27" i="279"/>
  <c r="BA28" i="279"/>
  <c r="CC30" i="279" s="1"/>
  <c r="BA21" i="280"/>
  <c r="BA22" i="280"/>
  <c r="BA23" i="280"/>
  <c r="BA24" i="280"/>
  <c r="BA25" i="280"/>
  <c r="BA26" i="280"/>
  <c r="BA27" i="280"/>
  <c r="BA28" i="280"/>
  <c r="BA21" i="281"/>
  <c r="BA22" i="281"/>
  <c r="BA23" i="281"/>
  <c r="BA24" i="281"/>
  <c r="BA25" i="281"/>
  <c r="BA26" i="281"/>
  <c r="BA27" i="281"/>
  <c r="BA28" i="281"/>
  <c r="CC30" i="281" s="1"/>
  <c r="BA21" i="282"/>
  <c r="BA22" i="282"/>
  <c r="BA23" i="282"/>
  <c r="BA24" i="282"/>
  <c r="BA25" i="282"/>
  <c r="BA26" i="282"/>
  <c r="BA27" i="282"/>
  <c r="BA28" i="282"/>
  <c r="CC30" i="282" s="1"/>
  <c r="BA21" i="283"/>
  <c r="BA22" i="283"/>
  <c r="BA23" i="283"/>
  <c r="BA24" i="283"/>
  <c r="BA25" i="283"/>
  <c r="BA26" i="283"/>
  <c r="BA27" i="283"/>
  <c r="BA28" i="283"/>
  <c r="BA21" i="284"/>
  <c r="BA22" i="284"/>
  <c r="BA23" i="284"/>
  <c r="BA24" i="284"/>
  <c r="BA25" i="284"/>
  <c r="BA26" i="284"/>
  <c r="BA27" i="284"/>
  <c r="BA28" i="284"/>
  <c r="CC30" i="284" s="1"/>
  <c r="BA21" i="285"/>
  <c r="BA22" i="285"/>
  <c r="BA23" i="285"/>
  <c r="BA24" i="285"/>
  <c r="BA25" i="285"/>
  <c r="BA26" i="285"/>
  <c r="BA27" i="285"/>
  <c r="BA28" i="285"/>
  <c r="CC30" i="285" s="1"/>
  <c r="BA21" i="315"/>
  <c r="BA22" i="315"/>
  <c r="BA23" i="315"/>
  <c r="BA24" i="315"/>
  <c r="BA25" i="315"/>
  <c r="BA26" i="315"/>
  <c r="BA27" i="315"/>
  <c r="BA28" i="315"/>
  <c r="CC30" i="315" s="1"/>
  <c r="BA21" i="297"/>
  <c r="BA22" i="297"/>
  <c r="BA23" i="297"/>
  <c r="BA24" i="297"/>
  <c r="BA25" i="297"/>
  <c r="BA26" i="297"/>
  <c r="BA27" i="297"/>
  <c r="BA28" i="297"/>
  <c r="AW21" i="298"/>
  <c r="AW22" i="298"/>
  <c r="AW23" i="298"/>
  <c r="AW24" i="298"/>
  <c r="AW25" i="298"/>
  <c r="AW26" i="298"/>
  <c r="AW27" i="298"/>
  <c r="AW21" i="299"/>
  <c r="AW22" i="299"/>
  <c r="AW23" i="299"/>
  <c r="AW24" i="299"/>
  <c r="AW25" i="299"/>
  <c r="AW26" i="299"/>
  <c r="AW27" i="299"/>
  <c r="AW21" i="300"/>
  <c r="AW22" i="300"/>
  <c r="AW23" i="300"/>
  <c r="AW24" i="300"/>
  <c r="AW25" i="300"/>
  <c r="AW26" i="300"/>
  <c r="AW27" i="300"/>
  <c r="AW21" i="301"/>
  <c r="AW22" i="301"/>
  <c r="AW23" i="301"/>
  <c r="AW24" i="301"/>
  <c r="AW25" i="301"/>
  <c r="AW26" i="301"/>
  <c r="AW27" i="301"/>
  <c r="AW21" i="302"/>
  <c r="AW22" i="302"/>
  <c r="AW23" i="302"/>
  <c r="AW24" i="302"/>
  <c r="AW25" i="302"/>
  <c r="AW26" i="302"/>
  <c r="AW27" i="302"/>
  <c r="AW21" i="303"/>
  <c r="AW22" i="303"/>
  <c r="AW23" i="303"/>
  <c r="AW24" i="303"/>
  <c r="AW25" i="303"/>
  <c r="AW26" i="303"/>
  <c r="AW27" i="303"/>
  <c r="AW21" i="304"/>
  <c r="AW22" i="304"/>
  <c r="AW23" i="304"/>
  <c r="AW24" i="304"/>
  <c r="AW25" i="304"/>
  <c r="AW26" i="304"/>
  <c r="AW27" i="304"/>
  <c r="AW21" i="305"/>
  <c r="AW22" i="305"/>
  <c r="AW23" i="305"/>
  <c r="AW24" i="305"/>
  <c r="AW25" i="305"/>
  <c r="AW26" i="305"/>
  <c r="AW27" i="305"/>
  <c r="AW21" i="306"/>
  <c r="AW22" i="306"/>
  <c r="AW23" i="306"/>
  <c r="AW24" i="306"/>
  <c r="AW25" i="306"/>
  <c r="AW26" i="306"/>
  <c r="AW27" i="306"/>
  <c r="AW21" i="307"/>
  <c r="AW22" i="307"/>
  <c r="AW23" i="307"/>
  <c r="AW24" i="307"/>
  <c r="AW25" i="307"/>
  <c r="AW26" i="307"/>
  <c r="AW27" i="307"/>
  <c r="AW21" i="287"/>
  <c r="AW22" i="287"/>
  <c r="AW23" i="287"/>
  <c r="AW24" i="287"/>
  <c r="AW25" i="287"/>
  <c r="AW26" i="287"/>
  <c r="AW27" i="287"/>
  <c r="AW21" i="288"/>
  <c r="AW22" i="288"/>
  <c r="AW23" i="288"/>
  <c r="AW24" i="288"/>
  <c r="AW25" i="288"/>
  <c r="AW26" i="288"/>
  <c r="AW27" i="288"/>
  <c r="AW21" i="289"/>
  <c r="AW22" i="289"/>
  <c r="AW23" i="289"/>
  <c r="AW24" i="289"/>
  <c r="AW25" i="289"/>
  <c r="AW26" i="289"/>
  <c r="AW27" i="289"/>
  <c r="AW21" i="290"/>
  <c r="AW22" i="290"/>
  <c r="AW23" i="290"/>
  <c r="AW24" i="290"/>
  <c r="AW25" i="290"/>
  <c r="AW26" i="290"/>
  <c r="AW27" i="290"/>
  <c r="AW21" i="291"/>
  <c r="AW22" i="291"/>
  <c r="AW23" i="291"/>
  <c r="AW24" i="291"/>
  <c r="AW25" i="291"/>
  <c r="AW26" i="291"/>
  <c r="AW27" i="291"/>
  <c r="AW21" i="292"/>
  <c r="AW22" i="292"/>
  <c r="AW23" i="292"/>
  <c r="AW24" i="292"/>
  <c r="AW25" i="292"/>
  <c r="AW26" i="292"/>
  <c r="AW27" i="292"/>
  <c r="AW21" i="293"/>
  <c r="AW22" i="293"/>
  <c r="AW23" i="293"/>
  <c r="AW24" i="293"/>
  <c r="AW25" i="293"/>
  <c r="AW26" i="293"/>
  <c r="AW27" i="293"/>
  <c r="AW21" i="294"/>
  <c r="AW22" i="294"/>
  <c r="AW23" i="294"/>
  <c r="AW24" i="294"/>
  <c r="AW25" i="294"/>
  <c r="AW26" i="294"/>
  <c r="AW27" i="294"/>
  <c r="AW21" i="295"/>
  <c r="AW22" i="295"/>
  <c r="AW23" i="295"/>
  <c r="AW24" i="295"/>
  <c r="AW25" i="295"/>
  <c r="AW26" i="295"/>
  <c r="AW27" i="295"/>
  <c r="AW21" i="296"/>
  <c r="AW22" i="296"/>
  <c r="AW23" i="296"/>
  <c r="AW24" i="296"/>
  <c r="AW25" i="296"/>
  <c r="AW26" i="296"/>
  <c r="AW27" i="296"/>
  <c r="AW21" i="277"/>
  <c r="AW22" i="277"/>
  <c r="AW23" i="277"/>
  <c r="AW24" i="277"/>
  <c r="AW25" i="277"/>
  <c r="AW26" i="277"/>
  <c r="AW27" i="277"/>
  <c r="AW21" i="278"/>
  <c r="AW22" i="278"/>
  <c r="AW23" i="278"/>
  <c r="AW24" i="278"/>
  <c r="AW25" i="278"/>
  <c r="AW26" i="278"/>
  <c r="AW27" i="278"/>
  <c r="AW21" i="279"/>
  <c r="AW22" i="279"/>
  <c r="AW23" i="279"/>
  <c r="AW24" i="279"/>
  <c r="AW25" i="279"/>
  <c r="AW26" i="279"/>
  <c r="AW27" i="279"/>
  <c r="AW21" i="280"/>
  <c r="AW22" i="280"/>
  <c r="AW23" i="280"/>
  <c r="AW24" i="280"/>
  <c r="AW25" i="280"/>
  <c r="AW26" i="280"/>
  <c r="AW27" i="280"/>
  <c r="AW21" i="281"/>
  <c r="AW22" i="281"/>
  <c r="AW23" i="281"/>
  <c r="AW24" i="281"/>
  <c r="AW25" i="281"/>
  <c r="AW26" i="281"/>
  <c r="AW27" i="281"/>
  <c r="AW21" i="282"/>
  <c r="AW22" i="282"/>
  <c r="AW23" i="282"/>
  <c r="AW24" i="282"/>
  <c r="AW25" i="282"/>
  <c r="AW26" i="282"/>
  <c r="AW27" i="282"/>
  <c r="AW21" i="283"/>
  <c r="AW22" i="283"/>
  <c r="AW23" i="283"/>
  <c r="AW24" i="283"/>
  <c r="AW25" i="283"/>
  <c r="AW26" i="283"/>
  <c r="AW27" i="283"/>
  <c r="AW21" i="284"/>
  <c r="AW22" i="284"/>
  <c r="AW23" i="284"/>
  <c r="AW24" i="284"/>
  <c r="AW25" i="284"/>
  <c r="AW26" i="284"/>
  <c r="AW27" i="284"/>
  <c r="AW21" i="285"/>
  <c r="AW22" i="285"/>
  <c r="AW23" i="285"/>
  <c r="AW24" i="285"/>
  <c r="AW25" i="285"/>
  <c r="AW26" i="285"/>
  <c r="AW27" i="285"/>
  <c r="AW21" i="315"/>
  <c r="AW22" i="315"/>
  <c r="AW23" i="315"/>
  <c r="AW24" i="315"/>
  <c r="AW25" i="315"/>
  <c r="AW26" i="315"/>
  <c r="AW27" i="315"/>
  <c r="AW21" i="297"/>
  <c r="AW22" i="297"/>
  <c r="AW23" i="297"/>
  <c r="AW24" i="297"/>
  <c r="AW25" i="297"/>
  <c r="AW26" i="297"/>
  <c r="AW27" i="297"/>
  <c r="AQ28" i="298"/>
  <c r="AQ28" i="299"/>
  <c r="AQ28" i="300"/>
  <c r="AQ28" i="301"/>
  <c r="AQ28" i="302"/>
  <c r="AQ28" i="303"/>
  <c r="AQ28" i="304"/>
  <c r="AQ28" i="305"/>
  <c r="AQ28" i="306"/>
  <c r="AQ28" i="307"/>
  <c r="AQ28" i="287"/>
  <c r="AQ28" i="288"/>
  <c r="AQ28" i="289"/>
  <c r="AQ28" i="290"/>
  <c r="AQ28" i="291"/>
  <c r="AQ28" i="292"/>
  <c r="AQ28" i="293"/>
  <c r="AQ28" i="294"/>
  <c r="AQ28" i="295"/>
  <c r="AQ28" i="296"/>
  <c r="AQ28" i="277"/>
  <c r="AQ28" i="278"/>
  <c r="AQ21" i="279"/>
  <c r="AQ22" i="279"/>
  <c r="AQ23" i="279"/>
  <c r="AQ24" i="279"/>
  <c r="AQ25" i="279"/>
  <c r="AQ26" i="279"/>
  <c r="AQ27" i="279"/>
  <c r="AQ28" i="279"/>
  <c r="AQ21" i="280"/>
  <c r="AQ22" i="280"/>
  <c r="AQ23" i="280"/>
  <c r="AQ24" i="280"/>
  <c r="AQ25" i="280"/>
  <c r="AQ26" i="280"/>
  <c r="AQ27" i="280"/>
  <c r="AQ28" i="280"/>
  <c r="AQ28" i="281"/>
  <c r="AQ28" i="282"/>
  <c r="AQ28" i="283"/>
  <c r="AQ28" i="284"/>
  <c r="AQ28" i="285"/>
  <c r="AQ28" i="315"/>
  <c r="AO22" i="298"/>
  <c r="AO23" i="298"/>
  <c r="AO24" i="298"/>
  <c r="AO25" i="298"/>
  <c r="AO26" i="298"/>
  <c r="AO27" i="298"/>
  <c r="AO28" i="298"/>
  <c r="AO22" i="299"/>
  <c r="AO23" i="299"/>
  <c r="AO24" i="299"/>
  <c r="AO25" i="299"/>
  <c r="AO26" i="299"/>
  <c r="AO27" i="299"/>
  <c r="AO28" i="299"/>
  <c r="AO22" i="300"/>
  <c r="AO23" i="300"/>
  <c r="AO24" i="300"/>
  <c r="AO25" i="300"/>
  <c r="AO26" i="300"/>
  <c r="AO27" i="300"/>
  <c r="AO28" i="300"/>
  <c r="AO22" i="301"/>
  <c r="AO23" i="301"/>
  <c r="AO24" i="301"/>
  <c r="AO25" i="301"/>
  <c r="AO26" i="301"/>
  <c r="AO27" i="301"/>
  <c r="AO28" i="301"/>
  <c r="AO22" i="302"/>
  <c r="AO23" i="302"/>
  <c r="AO24" i="302"/>
  <c r="AO25" i="302"/>
  <c r="AO26" i="302"/>
  <c r="AO27" i="302"/>
  <c r="AO28" i="302"/>
  <c r="AO22" i="303"/>
  <c r="AO23" i="303"/>
  <c r="AO24" i="303"/>
  <c r="AO25" i="303"/>
  <c r="AO26" i="303"/>
  <c r="AO27" i="303"/>
  <c r="AO28" i="303"/>
  <c r="AO22" i="304"/>
  <c r="AO23" i="304"/>
  <c r="AO24" i="304"/>
  <c r="AO25" i="304"/>
  <c r="AO26" i="304"/>
  <c r="AO27" i="304"/>
  <c r="AO28" i="304"/>
  <c r="AO22" i="305"/>
  <c r="AO23" i="305"/>
  <c r="AO24" i="305"/>
  <c r="AO25" i="305"/>
  <c r="AO26" i="305"/>
  <c r="AO27" i="305"/>
  <c r="AO28" i="305"/>
  <c r="AO22" i="306"/>
  <c r="AO23" i="306"/>
  <c r="AO24" i="306"/>
  <c r="AO25" i="306"/>
  <c r="AO26" i="306"/>
  <c r="AO27" i="306"/>
  <c r="AO28" i="306"/>
  <c r="AO22" i="307"/>
  <c r="AO23" i="307"/>
  <c r="AO24" i="307"/>
  <c r="AO25" i="307"/>
  <c r="AO26" i="307"/>
  <c r="AO27" i="307"/>
  <c r="AO28" i="307"/>
  <c r="AO22" i="287"/>
  <c r="AO23" i="287"/>
  <c r="AO24" i="287"/>
  <c r="AO25" i="287"/>
  <c r="AO26" i="287"/>
  <c r="AO27" i="287"/>
  <c r="AO28" i="287"/>
  <c r="AO22" i="288"/>
  <c r="AO23" i="288"/>
  <c r="AO24" i="288"/>
  <c r="AO25" i="288"/>
  <c r="AO26" i="288"/>
  <c r="AO27" i="288"/>
  <c r="AO28" i="288"/>
  <c r="AO22" i="289"/>
  <c r="AO23" i="289"/>
  <c r="AO24" i="289"/>
  <c r="AO25" i="289"/>
  <c r="AO26" i="289"/>
  <c r="AO27" i="289"/>
  <c r="AO28" i="289"/>
  <c r="AO22" i="290"/>
  <c r="AO23" i="290"/>
  <c r="AO24" i="290"/>
  <c r="AO25" i="290"/>
  <c r="AO26" i="290"/>
  <c r="AO27" i="290"/>
  <c r="AO28" i="290"/>
  <c r="AO22" i="291"/>
  <c r="AO23" i="291"/>
  <c r="AO24" i="291"/>
  <c r="AO25" i="291"/>
  <c r="AO26" i="291"/>
  <c r="AO27" i="291"/>
  <c r="AO28" i="291"/>
  <c r="AO22" i="292"/>
  <c r="AO23" i="292"/>
  <c r="AO24" i="292"/>
  <c r="AO25" i="292"/>
  <c r="AO26" i="292"/>
  <c r="AO27" i="292"/>
  <c r="AO28" i="292"/>
  <c r="AO22" i="293"/>
  <c r="AO23" i="293"/>
  <c r="AO24" i="293"/>
  <c r="AO25" i="293"/>
  <c r="AO26" i="293"/>
  <c r="AO27" i="293"/>
  <c r="AO28" i="293"/>
  <c r="AO22" i="294"/>
  <c r="AO23" i="294"/>
  <c r="AO24" i="294"/>
  <c r="AO25" i="294"/>
  <c r="AO26" i="294"/>
  <c r="AO27" i="294"/>
  <c r="AO28" i="294"/>
  <c r="AO22" i="295"/>
  <c r="AO23" i="295"/>
  <c r="AO24" i="295"/>
  <c r="AO25" i="295"/>
  <c r="AO26" i="295"/>
  <c r="AO27" i="295"/>
  <c r="AO28" i="295"/>
  <c r="AO22" i="296"/>
  <c r="AO23" i="296"/>
  <c r="AO24" i="296"/>
  <c r="AO25" i="296"/>
  <c r="AO26" i="296"/>
  <c r="AO27" i="296"/>
  <c r="AO28" i="296"/>
  <c r="AO22" i="277"/>
  <c r="AO23" i="277"/>
  <c r="AO24" i="277"/>
  <c r="AO25" i="277"/>
  <c r="AO26" i="277"/>
  <c r="AO27" i="277"/>
  <c r="AO28" i="277"/>
  <c r="AO22" i="278"/>
  <c r="AO23" i="278"/>
  <c r="AO24" i="278"/>
  <c r="AO25" i="278"/>
  <c r="AO26" i="278"/>
  <c r="AO27" i="278"/>
  <c r="AO28" i="278"/>
  <c r="AO22" i="279"/>
  <c r="AO23" i="279"/>
  <c r="AO24" i="279"/>
  <c r="AO25" i="279"/>
  <c r="AO26" i="279"/>
  <c r="AO27" i="279"/>
  <c r="AO28" i="279"/>
  <c r="AO22" i="280"/>
  <c r="AO23" i="280"/>
  <c r="AO24" i="280"/>
  <c r="AO25" i="280"/>
  <c r="AO26" i="280"/>
  <c r="AO27" i="280"/>
  <c r="AO28" i="280"/>
  <c r="AO22" i="281"/>
  <c r="AO23" i="281"/>
  <c r="AO24" i="281"/>
  <c r="AO25" i="281"/>
  <c r="AO26" i="281"/>
  <c r="AO27" i="281"/>
  <c r="AO28" i="281"/>
  <c r="AO22" i="282"/>
  <c r="AO23" i="282"/>
  <c r="AO24" i="282"/>
  <c r="AO25" i="282"/>
  <c r="AO26" i="282"/>
  <c r="AO27" i="282"/>
  <c r="AO28" i="282"/>
  <c r="AO22" i="283"/>
  <c r="AO23" i="283"/>
  <c r="AO24" i="283"/>
  <c r="AO25" i="283"/>
  <c r="AO26" i="283"/>
  <c r="AO27" i="283"/>
  <c r="AO28" i="283"/>
  <c r="AO22" i="284"/>
  <c r="AO23" i="284"/>
  <c r="AO24" i="284"/>
  <c r="AO25" i="284"/>
  <c r="AO26" i="284"/>
  <c r="AO27" i="284"/>
  <c r="AO28" i="284"/>
  <c r="AO22" i="285"/>
  <c r="AO23" i="285"/>
  <c r="AO24" i="285"/>
  <c r="AO25" i="285"/>
  <c r="AO26" i="285"/>
  <c r="AO27" i="285"/>
  <c r="AO28" i="285"/>
  <c r="AO22" i="315"/>
  <c r="AO23" i="315"/>
  <c r="AO24" i="315"/>
  <c r="AO25" i="315"/>
  <c r="AO26" i="315"/>
  <c r="AO27" i="315"/>
  <c r="AO28" i="315"/>
  <c r="AO22" i="297"/>
  <c r="AO23" i="297"/>
  <c r="AO24" i="297"/>
  <c r="AO25" i="297"/>
  <c r="AO26" i="297"/>
  <c r="AO27" i="297"/>
  <c r="AO28" i="297"/>
  <c r="B44" i="297"/>
  <c r="AQ22" i="297" s="1"/>
  <c r="O44" i="297"/>
  <c r="BU24" i="297" s="1"/>
  <c r="Q44" i="297"/>
  <c r="S44" i="297"/>
  <c r="BF45" i="297"/>
  <c r="BJ45" i="297"/>
  <c r="BF60" i="297"/>
  <c r="BJ60" i="297"/>
  <c r="BR17" i="298"/>
  <c r="BR18" i="298"/>
  <c r="BR19" i="298"/>
  <c r="BR20" i="298"/>
  <c r="BR21" i="298"/>
  <c r="BR22" i="298"/>
  <c r="BR23" i="298"/>
  <c r="BR24" i="298"/>
  <c r="BR25" i="298"/>
  <c r="BR26" i="298"/>
  <c r="BR27" i="298"/>
  <c r="BR28" i="298"/>
  <c r="BR29" i="298"/>
  <c r="BR30" i="298"/>
  <c r="BR17" i="299"/>
  <c r="BR18" i="299"/>
  <c r="BR19" i="299"/>
  <c r="BR20" i="299"/>
  <c r="BR21" i="299"/>
  <c r="BR22" i="299"/>
  <c r="BR23" i="299"/>
  <c r="BR24" i="299"/>
  <c r="BR25" i="299"/>
  <c r="BR26" i="299"/>
  <c r="BR27" i="299"/>
  <c r="BR28" i="299"/>
  <c r="BR29" i="299"/>
  <c r="BR30" i="299"/>
  <c r="BR17" i="300"/>
  <c r="BR18" i="300"/>
  <c r="BR19" i="300"/>
  <c r="BR20" i="300"/>
  <c r="BR21" i="300"/>
  <c r="BR22" i="300"/>
  <c r="BR23" i="300"/>
  <c r="BR24" i="300"/>
  <c r="BR25" i="300"/>
  <c r="BR26" i="300"/>
  <c r="BR27" i="300"/>
  <c r="BR28" i="300"/>
  <c r="BR29" i="300"/>
  <c r="BR30" i="300"/>
  <c r="BR17" i="301"/>
  <c r="BR18" i="301"/>
  <c r="BR19" i="301"/>
  <c r="BR20" i="301"/>
  <c r="BR21" i="301"/>
  <c r="BR22" i="301"/>
  <c r="BR23" i="301"/>
  <c r="BR24" i="301"/>
  <c r="BR25" i="301"/>
  <c r="BR26" i="301"/>
  <c r="BR27" i="301"/>
  <c r="BR28" i="301"/>
  <c r="BR29" i="301"/>
  <c r="BR30" i="301"/>
  <c r="BR17" i="302"/>
  <c r="BR18" i="302"/>
  <c r="BR19" i="302"/>
  <c r="BR20" i="302"/>
  <c r="BR21" i="302"/>
  <c r="BR22" i="302"/>
  <c r="BR23" i="302"/>
  <c r="BR24" i="302"/>
  <c r="BR25" i="302"/>
  <c r="BR26" i="302"/>
  <c r="BR27" i="302"/>
  <c r="BR28" i="302"/>
  <c r="BR29" i="302"/>
  <c r="BR30" i="302"/>
  <c r="BR17" i="303"/>
  <c r="BR18" i="303"/>
  <c r="BR19" i="303"/>
  <c r="BR20" i="303"/>
  <c r="BR21" i="303"/>
  <c r="BR22" i="303"/>
  <c r="BR23" i="303"/>
  <c r="BR24" i="303"/>
  <c r="BR25" i="303"/>
  <c r="BR26" i="303"/>
  <c r="BR27" i="303"/>
  <c r="BR28" i="303"/>
  <c r="BR29" i="303"/>
  <c r="BR30" i="303"/>
  <c r="BR17" i="304"/>
  <c r="BR18" i="304"/>
  <c r="BR19" i="304"/>
  <c r="BR20" i="304"/>
  <c r="BR21" i="304"/>
  <c r="BR22" i="304"/>
  <c r="BR23" i="304"/>
  <c r="BR24" i="304"/>
  <c r="BR25" i="304"/>
  <c r="BR26" i="304"/>
  <c r="BR27" i="304"/>
  <c r="BR28" i="304"/>
  <c r="BR29" i="304"/>
  <c r="BR30" i="304"/>
  <c r="BR17" i="305"/>
  <c r="BR18" i="305"/>
  <c r="BR19" i="305"/>
  <c r="BR20" i="305"/>
  <c r="BR21" i="305"/>
  <c r="BR22" i="305"/>
  <c r="BR23" i="305"/>
  <c r="BR24" i="305"/>
  <c r="BR25" i="305"/>
  <c r="BR26" i="305"/>
  <c r="BR27" i="305"/>
  <c r="BR28" i="305"/>
  <c r="BR29" i="305"/>
  <c r="BR30" i="305"/>
  <c r="BR17" i="306"/>
  <c r="BR18" i="306"/>
  <c r="BR19" i="306"/>
  <c r="BR20" i="306"/>
  <c r="BR21" i="306"/>
  <c r="BR22" i="306"/>
  <c r="BR23" i="306"/>
  <c r="BR24" i="306"/>
  <c r="BR25" i="306"/>
  <c r="BR26" i="306"/>
  <c r="BR27" i="306"/>
  <c r="BR28" i="306"/>
  <c r="BR29" i="306"/>
  <c r="BR30" i="306"/>
  <c r="BR17" i="307"/>
  <c r="BR18" i="307"/>
  <c r="BR19" i="307"/>
  <c r="BR20" i="307"/>
  <c r="BR21" i="307"/>
  <c r="BR22" i="307"/>
  <c r="BR23" i="307"/>
  <c r="BR24" i="307"/>
  <c r="BR25" i="307"/>
  <c r="BR26" i="307"/>
  <c r="BR27" i="307"/>
  <c r="BR28" i="307"/>
  <c r="BR29" i="307"/>
  <c r="BR30" i="307"/>
  <c r="BR17" i="287"/>
  <c r="BR18" i="287"/>
  <c r="BR19" i="287"/>
  <c r="BR20" i="287"/>
  <c r="BR21" i="287"/>
  <c r="BR22" i="287"/>
  <c r="BR23" i="287"/>
  <c r="BR24" i="287"/>
  <c r="BR25" i="287"/>
  <c r="BR26" i="287"/>
  <c r="BR27" i="287"/>
  <c r="BR28" i="287"/>
  <c r="BR29" i="287"/>
  <c r="BR30" i="287"/>
  <c r="BR17" i="288"/>
  <c r="BR18" i="288"/>
  <c r="BR19" i="288"/>
  <c r="BR20" i="288"/>
  <c r="BR21" i="288"/>
  <c r="BR22" i="288"/>
  <c r="BR23" i="288"/>
  <c r="BR24" i="288"/>
  <c r="BR25" i="288"/>
  <c r="BR26" i="288"/>
  <c r="BR27" i="288"/>
  <c r="BR28" i="288"/>
  <c r="BR29" i="288"/>
  <c r="BR30" i="288"/>
  <c r="BR17" i="289"/>
  <c r="BR18" i="289"/>
  <c r="BR19" i="289"/>
  <c r="BR20" i="289"/>
  <c r="BR21" i="289"/>
  <c r="BR22" i="289"/>
  <c r="BR23" i="289"/>
  <c r="BR24" i="289"/>
  <c r="BR25" i="289"/>
  <c r="BR26" i="289"/>
  <c r="BR27" i="289"/>
  <c r="BR28" i="289"/>
  <c r="BR29" i="289"/>
  <c r="BR30" i="289"/>
  <c r="BR17" i="290"/>
  <c r="BR18" i="290"/>
  <c r="BR19" i="290"/>
  <c r="BR20" i="290"/>
  <c r="BR21" i="290"/>
  <c r="BR22" i="290"/>
  <c r="BR23" i="290"/>
  <c r="BR24" i="290"/>
  <c r="BR25" i="290"/>
  <c r="BR26" i="290"/>
  <c r="BR27" i="290"/>
  <c r="BR28" i="290"/>
  <c r="BR29" i="290"/>
  <c r="BR30" i="290"/>
  <c r="BR17" i="291"/>
  <c r="BR18" i="291"/>
  <c r="BR19" i="291"/>
  <c r="BR20" i="291"/>
  <c r="BR21" i="291"/>
  <c r="BR22" i="291"/>
  <c r="BR23" i="291"/>
  <c r="BR24" i="291"/>
  <c r="BR25" i="291"/>
  <c r="BR26" i="291"/>
  <c r="BR27" i="291"/>
  <c r="BR28" i="291"/>
  <c r="BR29" i="291"/>
  <c r="BR30" i="291"/>
  <c r="BR17" i="292"/>
  <c r="BR18" i="292"/>
  <c r="BR19" i="292"/>
  <c r="BR20" i="292"/>
  <c r="BR21" i="292"/>
  <c r="BR22" i="292"/>
  <c r="BR23" i="292"/>
  <c r="BR24" i="292"/>
  <c r="BR25" i="292"/>
  <c r="BR26" i="292"/>
  <c r="BR27" i="292"/>
  <c r="BR28" i="292"/>
  <c r="BR29" i="292"/>
  <c r="BR30" i="292"/>
  <c r="BR17" i="293"/>
  <c r="BR18" i="293"/>
  <c r="BR19" i="293"/>
  <c r="BR20" i="293"/>
  <c r="BR21" i="293"/>
  <c r="BR22" i="293"/>
  <c r="BR23" i="293"/>
  <c r="BR24" i="293"/>
  <c r="BR25" i="293"/>
  <c r="BR26" i="293"/>
  <c r="BR27" i="293"/>
  <c r="BR28" i="293"/>
  <c r="BR29" i="293"/>
  <c r="BR30" i="293"/>
  <c r="BR17" i="294"/>
  <c r="BR18" i="294"/>
  <c r="BR19" i="294"/>
  <c r="BR20" i="294"/>
  <c r="BR21" i="294"/>
  <c r="BR22" i="294"/>
  <c r="BR23" i="294"/>
  <c r="BR24" i="294"/>
  <c r="BR25" i="294"/>
  <c r="BR26" i="294"/>
  <c r="BR27" i="294"/>
  <c r="BR28" i="294"/>
  <c r="BR29" i="294"/>
  <c r="BR30" i="294"/>
  <c r="BR17" i="295"/>
  <c r="BR18" i="295"/>
  <c r="BR19" i="295"/>
  <c r="BR20" i="295"/>
  <c r="BR21" i="295"/>
  <c r="BR22" i="295"/>
  <c r="BR23" i="295"/>
  <c r="BR24" i="295"/>
  <c r="BR25" i="295"/>
  <c r="BR26" i="295"/>
  <c r="BR27" i="295"/>
  <c r="BR28" i="295"/>
  <c r="BR29" i="295"/>
  <c r="BR30" i="295"/>
  <c r="BR17" i="296"/>
  <c r="BR18" i="296"/>
  <c r="BR19" i="296"/>
  <c r="BR20" i="296"/>
  <c r="BR21" i="296"/>
  <c r="BR22" i="296"/>
  <c r="BR23" i="296"/>
  <c r="BR24" i="296"/>
  <c r="BR25" i="296"/>
  <c r="BR26" i="296"/>
  <c r="BR27" i="296"/>
  <c r="BR28" i="296"/>
  <c r="BR29" i="296"/>
  <c r="BR30" i="296"/>
  <c r="BR17" i="277"/>
  <c r="BR18" i="277"/>
  <c r="BR19" i="277"/>
  <c r="BR20" i="277"/>
  <c r="BR21" i="277"/>
  <c r="BR22" i="277"/>
  <c r="BR23" i="277"/>
  <c r="BR24" i="277"/>
  <c r="BR25" i="277"/>
  <c r="BR26" i="277"/>
  <c r="BR27" i="277"/>
  <c r="BR28" i="277"/>
  <c r="BR29" i="277"/>
  <c r="BR30" i="277"/>
  <c r="BR17" i="278"/>
  <c r="BR18" i="278"/>
  <c r="BR19" i="278"/>
  <c r="BR20" i="278"/>
  <c r="BR21" i="278"/>
  <c r="BR22" i="278"/>
  <c r="BR23" i="278"/>
  <c r="BR24" i="278"/>
  <c r="BR25" i="278"/>
  <c r="BR26" i="278"/>
  <c r="BR27" i="278"/>
  <c r="BR28" i="278"/>
  <c r="BR29" i="278"/>
  <c r="BR30" i="278"/>
  <c r="BR17" i="279"/>
  <c r="BR18" i="279"/>
  <c r="BR19" i="279"/>
  <c r="BR20" i="279"/>
  <c r="BR21" i="279"/>
  <c r="BR22" i="279"/>
  <c r="BR23" i="279"/>
  <c r="BR24" i="279"/>
  <c r="BR25" i="279"/>
  <c r="BR26" i="279"/>
  <c r="BR27" i="279"/>
  <c r="BR28" i="279"/>
  <c r="BR29" i="279"/>
  <c r="BR30" i="279"/>
  <c r="BR17" i="280"/>
  <c r="BR18" i="280"/>
  <c r="BR19" i="280"/>
  <c r="BR20" i="280"/>
  <c r="BR21" i="280"/>
  <c r="BR22" i="280"/>
  <c r="BR23" i="280"/>
  <c r="BR24" i="280"/>
  <c r="BR25" i="280"/>
  <c r="BR26" i="280"/>
  <c r="BR27" i="280"/>
  <c r="BR28" i="280"/>
  <c r="BR29" i="280"/>
  <c r="BR30" i="280"/>
  <c r="BR17" i="281"/>
  <c r="BR18" i="281"/>
  <c r="BR19" i="281"/>
  <c r="BR20" i="281"/>
  <c r="BR21" i="281"/>
  <c r="BR22" i="281"/>
  <c r="BR23" i="281"/>
  <c r="BR24" i="281"/>
  <c r="BR25" i="281"/>
  <c r="BR26" i="281"/>
  <c r="BR27" i="281"/>
  <c r="BR28" i="281"/>
  <c r="BR29" i="281"/>
  <c r="BR30" i="281"/>
  <c r="BR17" i="282"/>
  <c r="BR18" i="282"/>
  <c r="BR19" i="282"/>
  <c r="BR20" i="282"/>
  <c r="BR21" i="282"/>
  <c r="BR22" i="282"/>
  <c r="BR23" i="282"/>
  <c r="BR24" i="282"/>
  <c r="BR25" i="282"/>
  <c r="BR26" i="282"/>
  <c r="BR27" i="282"/>
  <c r="BR28" i="282"/>
  <c r="BR29" i="282"/>
  <c r="BR30" i="282"/>
  <c r="BR17" i="283"/>
  <c r="BR18" i="283"/>
  <c r="BR19" i="283"/>
  <c r="BR20" i="283"/>
  <c r="BR21" i="283"/>
  <c r="BR22" i="283"/>
  <c r="BR23" i="283"/>
  <c r="BR24" i="283"/>
  <c r="BR25" i="283"/>
  <c r="BR26" i="283"/>
  <c r="BR27" i="283"/>
  <c r="BR28" i="283"/>
  <c r="BR29" i="283"/>
  <c r="BR30" i="283"/>
  <c r="BR17" i="284"/>
  <c r="BR18" i="284"/>
  <c r="BR19" i="284"/>
  <c r="BR20" i="284"/>
  <c r="BR21" i="284"/>
  <c r="BR22" i="284"/>
  <c r="BR23" i="284"/>
  <c r="BR24" i="284"/>
  <c r="BR25" i="284"/>
  <c r="BR26" i="284"/>
  <c r="BR27" i="284"/>
  <c r="BR28" i="284"/>
  <c r="BR29" i="284"/>
  <c r="BR30" i="284"/>
  <c r="BR17" i="285"/>
  <c r="BR18" i="285"/>
  <c r="BR19" i="285"/>
  <c r="BR20" i="285"/>
  <c r="BR21" i="285"/>
  <c r="BR22" i="285"/>
  <c r="BR23" i="285"/>
  <c r="BR24" i="285"/>
  <c r="BR25" i="285"/>
  <c r="BR26" i="285"/>
  <c r="BR27" i="285"/>
  <c r="BR28" i="285"/>
  <c r="BR29" i="285"/>
  <c r="BR30" i="285"/>
  <c r="BR17" i="315"/>
  <c r="BR18" i="315"/>
  <c r="BR19" i="315"/>
  <c r="BR20" i="315"/>
  <c r="BR21" i="315"/>
  <c r="BR22" i="315"/>
  <c r="BR23" i="315"/>
  <c r="BR24" i="315"/>
  <c r="BR25" i="315"/>
  <c r="BR26" i="315"/>
  <c r="BR27" i="315"/>
  <c r="BR28" i="315"/>
  <c r="BR29" i="315"/>
  <c r="BR30" i="315"/>
  <c r="BR17" i="297"/>
  <c r="BR18" i="297"/>
  <c r="BR19" i="297"/>
  <c r="BR20" i="297"/>
  <c r="BR21" i="297"/>
  <c r="BR22" i="297"/>
  <c r="BR23" i="297"/>
  <c r="BR24" i="297"/>
  <c r="BR25" i="297"/>
  <c r="BR26" i="297"/>
  <c r="BR27" i="297"/>
  <c r="BR28" i="297"/>
  <c r="BR29" i="297"/>
  <c r="BR30" i="297"/>
  <c r="AL14" i="298"/>
  <c r="AL15" i="298"/>
  <c r="AL16" i="298"/>
  <c r="AL17" i="298"/>
  <c r="AL18" i="298"/>
  <c r="AL19" i="298"/>
  <c r="AL20" i="298"/>
  <c r="AL21" i="298"/>
  <c r="AL22" i="298"/>
  <c r="AL23" i="298"/>
  <c r="AL24" i="298"/>
  <c r="AL25" i="298"/>
  <c r="AL26" i="298"/>
  <c r="AL27" i="298"/>
  <c r="AL28" i="298"/>
  <c r="AL14" i="299"/>
  <c r="AL15" i="299"/>
  <c r="AL16" i="299"/>
  <c r="AL17" i="299"/>
  <c r="AL18" i="299"/>
  <c r="AL19" i="299"/>
  <c r="AL20" i="299"/>
  <c r="AL21" i="299"/>
  <c r="AL22" i="299"/>
  <c r="AL23" i="299"/>
  <c r="AL24" i="299"/>
  <c r="AL25" i="299"/>
  <c r="AL26" i="299"/>
  <c r="AL27" i="299"/>
  <c r="AL28" i="299"/>
  <c r="AL14" i="300"/>
  <c r="AL15" i="300"/>
  <c r="AL16" i="300"/>
  <c r="AL17" i="300"/>
  <c r="AL18" i="300"/>
  <c r="AL19" i="300"/>
  <c r="AL20" i="300"/>
  <c r="AL21" i="300"/>
  <c r="AL22" i="300"/>
  <c r="AL23" i="300"/>
  <c r="AL24" i="300"/>
  <c r="AL25" i="300"/>
  <c r="AL26" i="300"/>
  <c r="AL27" i="300"/>
  <c r="AL28" i="300"/>
  <c r="AL14" i="301"/>
  <c r="AL15" i="301"/>
  <c r="AL16" i="301"/>
  <c r="AL17" i="301"/>
  <c r="AL18" i="301"/>
  <c r="AL19" i="301"/>
  <c r="AL20" i="301"/>
  <c r="AL21" i="301"/>
  <c r="AL22" i="301"/>
  <c r="AL23" i="301"/>
  <c r="AL24" i="301"/>
  <c r="AL25" i="301"/>
  <c r="AL26" i="301"/>
  <c r="AL27" i="301"/>
  <c r="AL28" i="301"/>
  <c r="AL14" i="302"/>
  <c r="AL15" i="302"/>
  <c r="AL16" i="302"/>
  <c r="AL17" i="302"/>
  <c r="AL18" i="302"/>
  <c r="AL19" i="302"/>
  <c r="AL20" i="302"/>
  <c r="AL21" i="302"/>
  <c r="AL22" i="302"/>
  <c r="AL23" i="302"/>
  <c r="AL24" i="302"/>
  <c r="AL25" i="302"/>
  <c r="AL26" i="302"/>
  <c r="AL27" i="302"/>
  <c r="AL28" i="302"/>
  <c r="AL14" i="303"/>
  <c r="AL15" i="303"/>
  <c r="AL16" i="303"/>
  <c r="AL17" i="303"/>
  <c r="AL18" i="303"/>
  <c r="AL19" i="303"/>
  <c r="AL20" i="303"/>
  <c r="AL21" i="303"/>
  <c r="AL22" i="303"/>
  <c r="AL23" i="303"/>
  <c r="AL24" i="303"/>
  <c r="AL25" i="303"/>
  <c r="AL26" i="303"/>
  <c r="AL27" i="303"/>
  <c r="AL28" i="303"/>
  <c r="AL14" i="304"/>
  <c r="AL15" i="304"/>
  <c r="AL16" i="304"/>
  <c r="AL17" i="304"/>
  <c r="AL18" i="304"/>
  <c r="AL19" i="304"/>
  <c r="AL20" i="304"/>
  <c r="AL21" i="304"/>
  <c r="AL22" i="304"/>
  <c r="AL23" i="304"/>
  <c r="AL24" i="304"/>
  <c r="AL25" i="304"/>
  <c r="AL26" i="304"/>
  <c r="AL27" i="304"/>
  <c r="AL28" i="304"/>
  <c r="AL14" i="305"/>
  <c r="AL15" i="305"/>
  <c r="AL16" i="305"/>
  <c r="AL17" i="305"/>
  <c r="AL18" i="305"/>
  <c r="AL19" i="305"/>
  <c r="AL20" i="305"/>
  <c r="AL21" i="305"/>
  <c r="AL22" i="305"/>
  <c r="AL23" i="305"/>
  <c r="AL24" i="305"/>
  <c r="AL25" i="305"/>
  <c r="AL26" i="305"/>
  <c r="AL27" i="305"/>
  <c r="AL28" i="305"/>
  <c r="AL14" i="306"/>
  <c r="AL15" i="306"/>
  <c r="AL16" i="306"/>
  <c r="AL17" i="306"/>
  <c r="AL18" i="306"/>
  <c r="AL19" i="306"/>
  <c r="AL20" i="306"/>
  <c r="AL21" i="306"/>
  <c r="AL22" i="306"/>
  <c r="AL23" i="306"/>
  <c r="AL24" i="306"/>
  <c r="AL25" i="306"/>
  <c r="AL26" i="306"/>
  <c r="AL27" i="306"/>
  <c r="AL28" i="306"/>
  <c r="AL14" i="307"/>
  <c r="AL15" i="307"/>
  <c r="AL16" i="307"/>
  <c r="AL17" i="307"/>
  <c r="AL18" i="307"/>
  <c r="AL19" i="307"/>
  <c r="AL20" i="307"/>
  <c r="AL21" i="307"/>
  <c r="AL22" i="307"/>
  <c r="AL23" i="307"/>
  <c r="AL24" i="307"/>
  <c r="AL25" i="307"/>
  <c r="AL26" i="307"/>
  <c r="AL27" i="307"/>
  <c r="AL28" i="307"/>
  <c r="AL14" i="287"/>
  <c r="AL15" i="287"/>
  <c r="AL16" i="287"/>
  <c r="AL17" i="287"/>
  <c r="AL18" i="287"/>
  <c r="AL19" i="287"/>
  <c r="AL20" i="287"/>
  <c r="AL21" i="287"/>
  <c r="AL22" i="287"/>
  <c r="AL23" i="287"/>
  <c r="AL24" i="287"/>
  <c r="AL25" i="287"/>
  <c r="AL26" i="287"/>
  <c r="AL27" i="287"/>
  <c r="AL28" i="287"/>
  <c r="AL14" i="288"/>
  <c r="AL15" i="288"/>
  <c r="AL16" i="288"/>
  <c r="AL17" i="288"/>
  <c r="AL18" i="288"/>
  <c r="AL19" i="288"/>
  <c r="AL20" i="288"/>
  <c r="AL21" i="288"/>
  <c r="AL22" i="288"/>
  <c r="AL23" i="288"/>
  <c r="AL24" i="288"/>
  <c r="AL25" i="288"/>
  <c r="AL26" i="288"/>
  <c r="AL27" i="288"/>
  <c r="AL28" i="288"/>
  <c r="AL14" i="289"/>
  <c r="AL15" i="289"/>
  <c r="AL16" i="289"/>
  <c r="AL17" i="289"/>
  <c r="AL18" i="289"/>
  <c r="AL19" i="289"/>
  <c r="AL20" i="289"/>
  <c r="AL21" i="289"/>
  <c r="AL22" i="289"/>
  <c r="AL23" i="289"/>
  <c r="AL24" i="289"/>
  <c r="AL25" i="289"/>
  <c r="AL26" i="289"/>
  <c r="AL27" i="289"/>
  <c r="AL28" i="289"/>
  <c r="AL14" i="290"/>
  <c r="AL15" i="290"/>
  <c r="AL16" i="290"/>
  <c r="AL17" i="290"/>
  <c r="AL18" i="290"/>
  <c r="AL19" i="290"/>
  <c r="AL20" i="290"/>
  <c r="AL21" i="290"/>
  <c r="AL22" i="290"/>
  <c r="AL23" i="290"/>
  <c r="AL24" i="290"/>
  <c r="AL25" i="290"/>
  <c r="AL26" i="290"/>
  <c r="AL27" i="290"/>
  <c r="AL28" i="290"/>
  <c r="AL14" i="291"/>
  <c r="AL15" i="291"/>
  <c r="AL16" i="291"/>
  <c r="AL17" i="291"/>
  <c r="AL18" i="291"/>
  <c r="AL19" i="291"/>
  <c r="AL20" i="291"/>
  <c r="AL21" i="291"/>
  <c r="AL22" i="291"/>
  <c r="AL23" i="291"/>
  <c r="AL24" i="291"/>
  <c r="AL25" i="291"/>
  <c r="AL26" i="291"/>
  <c r="AL27" i="291"/>
  <c r="AL28" i="291"/>
  <c r="AL14" i="292"/>
  <c r="AL15" i="292"/>
  <c r="AL16" i="292"/>
  <c r="AL17" i="292"/>
  <c r="AL18" i="292"/>
  <c r="AL19" i="292"/>
  <c r="AL20" i="292"/>
  <c r="AL21" i="292"/>
  <c r="AL22" i="292"/>
  <c r="AL23" i="292"/>
  <c r="AL24" i="292"/>
  <c r="AL25" i="292"/>
  <c r="AL26" i="292"/>
  <c r="AL27" i="292"/>
  <c r="AL28" i="292"/>
  <c r="AL14" i="293"/>
  <c r="AL15" i="293"/>
  <c r="AL16" i="293"/>
  <c r="AL17" i="293"/>
  <c r="AL18" i="293"/>
  <c r="AL19" i="293"/>
  <c r="AL20" i="293"/>
  <c r="AL21" i="293"/>
  <c r="AL22" i="293"/>
  <c r="AL23" i="293"/>
  <c r="AL24" i="293"/>
  <c r="AL25" i="293"/>
  <c r="AL26" i="293"/>
  <c r="AL27" i="293"/>
  <c r="AL28" i="293"/>
  <c r="AL14" i="294"/>
  <c r="AL15" i="294"/>
  <c r="AL16" i="294"/>
  <c r="AL17" i="294"/>
  <c r="AL18" i="294"/>
  <c r="AL19" i="294"/>
  <c r="AL20" i="294"/>
  <c r="AL21" i="294"/>
  <c r="AL22" i="294"/>
  <c r="AL23" i="294"/>
  <c r="AL24" i="294"/>
  <c r="AL25" i="294"/>
  <c r="AL26" i="294"/>
  <c r="AL27" i="294"/>
  <c r="AL28" i="294"/>
  <c r="AL14" i="295"/>
  <c r="AL15" i="295"/>
  <c r="AL16" i="295"/>
  <c r="AL17" i="295"/>
  <c r="AL18" i="295"/>
  <c r="AL19" i="295"/>
  <c r="AL20" i="295"/>
  <c r="AL21" i="295"/>
  <c r="AL22" i="295"/>
  <c r="AL23" i="295"/>
  <c r="AL24" i="295"/>
  <c r="AL25" i="295"/>
  <c r="AL26" i="295"/>
  <c r="AL27" i="295"/>
  <c r="AL28" i="295"/>
  <c r="AL14" i="296"/>
  <c r="AL15" i="296"/>
  <c r="AL16" i="296"/>
  <c r="AL17" i="296"/>
  <c r="AL18" i="296"/>
  <c r="AL19" i="296"/>
  <c r="AL20" i="296"/>
  <c r="AL21" i="296"/>
  <c r="AL22" i="296"/>
  <c r="AL23" i="296"/>
  <c r="AL24" i="296"/>
  <c r="AL25" i="296"/>
  <c r="AL26" i="296"/>
  <c r="AL27" i="296"/>
  <c r="AL28" i="296"/>
  <c r="AL14" i="277"/>
  <c r="AL15" i="277"/>
  <c r="AL16" i="277"/>
  <c r="AL17" i="277"/>
  <c r="AL18" i="277"/>
  <c r="AL19" i="277"/>
  <c r="AL20" i="277"/>
  <c r="AL21" i="277"/>
  <c r="AL22" i="277"/>
  <c r="AL23" i="277"/>
  <c r="AL24" i="277"/>
  <c r="AL25" i="277"/>
  <c r="AL26" i="277"/>
  <c r="AL27" i="277"/>
  <c r="AL28" i="277"/>
  <c r="AL14" i="278"/>
  <c r="AL15" i="278"/>
  <c r="AL16" i="278"/>
  <c r="AL17" i="278"/>
  <c r="AL18" i="278"/>
  <c r="AL19" i="278"/>
  <c r="AL20" i="278"/>
  <c r="AL21" i="278"/>
  <c r="AL22" i="278"/>
  <c r="AL23" i="278"/>
  <c r="AL24" i="278"/>
  <c r="AL25" i="278"/>
  <c r="AL26" i="278"/>
  <c r="AL27" i="278"/>
  <c r="AL28" i="278"/>
  <c r="AL14" i="279"/>
  <c r="AL15" i="279"/>
  <c r="AL16" i="279"/>
  <c r="AL17" i="279"/>
  <c r="AL18" i="279"/>
  <c r="AL19" i="279"/>
  <c r="AL20" i="279"/>
  <c r="AL21" i="279"/>
  <c r="AL22" i="279"/>
  <c r="AL23" i="279"/>
  <c r="AL24" i="279"/>
  <c r="AL25" i="279"/>
  <c r="AL26" i="279"/>
  <c r="AL27" i="279"/>
  <c r="AL28" i="279"/>
  <c r="AL14" i="280"/>
  <c r="AL15" i="280"/>
  <c r="AL16" i="280"/>
  <c r="AL17" i="280"/>
  <c r="AL18" i="280"/>
  <c r="AL19" i="280"/>
  <c r="AL20" i="280"/>
  <c r="AL21" i="280"/>
  <c r="AL22" i="280"/>
  <c r="AL23" i="280"/>
  <c r="AL24" i="280"/>
  <c r="AL25" i="280"/>
  <c r="AL26" i="280"/>
  <c r="AL27" i="280"/>
  <c r="AL28" i="280"/>
  <c r="AL14" i="281"/>
  <c r="AL15" i="281"/>
  <c r="AL16" i="281"/>
  <c r="AL17" i="281"/>
  <c r="AL18" i="281"/>
  <c r="AL19" i="281"/>
  <c r="AL20" i="281"/>
  <c r="AL21" i="281"/>
  <c r="AL22" i="281"/>
  <c r="AL23" i="281"/>
  <c r="AL24" i="281"/>
  <c r="AL25" i="281"/>
  <c r="AL26" i="281"/>
  <c r="AL27" i="281"/>
  <c r="AL28" i="281"/>
  <c r="AL14" i="282"/>
  <c r="AL15" i="282"/>
  <c r="AL16" i="282"/>
  <c r="AL17" i="282"/>
  <c r="AL18" i="282"/>
  <c r="AL19" i="282"/>
  <c r="AL20" i="282"/>
  <c r="AL21" i="282"/>
  <c r="AL22" i="282"/>
  <c r="AL23" i="282"/>
  <c r="AL24" i="282"/>
  <c r="AL25" i="282"/>
  <c r="AL26" i="282"/>
  <c r="AL27" i="282"/>
  <c r="AL28" i="282"/>
  <c r="AL14" i="283"/>
  <c r="AL15" i="283"/>
  <c r="AL16" i="283"/>
  <c r="AL17" i="283"/>
  <c r="AL18" i="283"/>
  <c r="AL19" i="283"/>
  <c r="AL20" i="283"/>
  <c r="AL21" i="283"/>
  <c r="AL22" i="283"/>
  <c r="AL23" i="283"/>
  <c r="AL24" i="283"/>
  <c r="AL25" i="283"/>
  <c r="AL26" i="283"/>
  <c r="AL27" i="283"/>
  <c r="AL28" i="283"/>
  <c r="AL14" i="284"/>
  <c r="AL15" i="284"/>
  <c r="AL16" i="284"/>
  <c r="AL17" i="284"/>
  <c r="AL18" i="284"/>
  <c r="AL19" i="284"/>
  <c r="AL20" i="284"/>
  <c r="AL21" i="284"/>
  <c r="AL22" i="284"/>
  <c r="AL23" i="284"/>
  <c r="AL24" i="284"/>
  <c r="AL25" i="284"/>
  <c r="AL26" i="284"/>
  <c r="AL27" i="284"/>
  <c r="AL28" i="284"/>
  <c r="AL14" i="285"/>
  <c r="AL15" i="285"/>
  <c r="AL16" i="285"/>
  <c r="AL17" i="285"/>
  <c r="AL18" i="285"/>
  <c r="AL19" i="285"/>
  <c r="AL20" i="285"/>
  <c r="AL21" i="285"/>
  <c r="AL22" i="285"/>
  <c r="AL23" i="285"/>
  <c r="AL24" i="285"/>
  <c r="AL25" i="285"/>
  <c r="AL26" i="285"/>
  <c r="AL27" i="285"/>
  <c r="AL28" i="285"/>
  <c r="AL14" i="315"/>
  <c r="AL15" i="315"/>
  <c r="AL16" i="315"/>
  <c r="AL17" i="315"/>
  <c r="AL18" i="315"/>
  <c r="AL19" i="315"/>
  <c r="AL20" i="315"/>
  <c r="AL21" i="315"/>
  <c r="AL22" i="315"/>
  <c r="AL23" i="315"/>
  <c r="AL24" i="315"/>
  <c r="AL25" i="315"/>
  <c r="AL26" i="315"/>
  <c r="AL27" i="315"/>
  <c r="AL28" i="315"/>
  <c r="AL14" i="297"/>
  <c r="AL15" i="297"/>
  <c r="AL16" i="297"/>
  <c r="AL17" i="297"/>
  <c r="AL18" i="297"/>
  <c r="AL19" i="297"/>
  <c r="AL20" i="297"/>
  <c r="AL21" i="297"/>
  <c r="AL22" i="297"/>
  <c r="AL23" i="297"/>
  <c r="AL24" i="297"/>
  <c r="AL25" i="297"/>
  <c r="AL26" i="297"/>
  <c r="AL27" i="297"/>
  <c r="AL28" i="297"/>
  <c r="AH14" i="298"/>
  <c r="AH15" i="298"/>
  <c r="AH16" i="298"/>
  <c r="AH17" i="298"/>
  <c r="AH18" i="298"/>
  <c r="AH19" i="298"/>
  <c r="AH20" i="298"/>
  <c r="AH21" i="298"/>
  <c r="AH22" i="298"/>
  <c r="AH23" i="298"/>
  <c r="AH24" i="298"/>
  <c r="AH25" i="298"/>
  <c r="AH26" i="298"/>
  <c r="AH27" i="298"/>
  <c r="AH28" i="298"/>
  <c r="AH14" i="299"/>
  <c r="AH15" i="299"/>
  <c r="AH16" i="299"/>
  <c r="AH17" i="299"/>
  <c r="AH18" i="299"/>
  <c r="AH19" i="299"/>
  <c r="AH20" i="299"/>
  <c r="AH21" i="299"/>
  <c r="AH22" i="299"/>
  <c r="AH23" i="299"/>
  <c r="AH24" i="299"/>
  <c r="AH25" i="299"/>
  <c r="AH26" i="299"/>
  <c r="AH27" i="299"/>
  <c r="AH28" i="299"/>
  <c r="AH14" i="300"/>
  <c r="AH15" i="300"/>
  <c r="AH16" i="300"/>
  <c r="AH17" i="300"/>
  <c r="AH18" i="300"/>
  <c r="AH19" i="300"/>
  <c r="AH20" i="300"/>
  <c r="AH21" i="300"/>
  <c r="AH22" i="300"/>
  <c r="AH23" i="300"/>
  <c r="AH24" i="300"/>
  <c r="AH25" i="300"/>
  <c r="AH26" i="300"/>
  <c r="AH27" i="300"/>
  <c r="AH28" i="300"/>
  <c r="AH14" i="301"/>
  <c r="AH15" i="301"/>
  <c r="AH16" i="301"/>
  <c r="AH17" i="301"/>
  <c r="AH18" i="301"/>
  <c r="AH19" i="301"/>
  <c r="AH20" i="301"/>
  <c r="AH21" i="301"/>
  <c r="AH22" i="301"/>
  <c r="AH23" i="301"/>
  <c r="AH24" i="301"/>
  <c r="AH25" i="301"/>
  <c r="AH26" i="301"/>
  <c r="AH27" i="301"/>
  <c r="AH28" i="301"/>
  <c r="AH14" i="302"/>
  <c r="AH15" i="302"/>
  <c r="AH16" i="302"/>
  <c r="AH17" i="302"/>
  <c r="AH18" i="302"/>
  <c r="AH19" i="302"/>
  <c r="AH20" i="302"/>
  <c r="AH21" i="302"/>
  <c r="AH22" i="302"/>
  <c r="AH23" i="302"/>
  <c r="AH24" i="302"/>
  <c r="AH25" i="302"/>
  <c r="AH26" i="302"/>
  <c r="AH27" i="302"/>
  <c r="AH28" i="302"/>
  <c r="AH14" i="303"/>
  <c r="AH15" i="303"/>
  <c r="AH16" i="303"/>
  <c r="AH17" i="303"/>
  <c r="AH18" i="303"/>
  <c r="AH19" i="303"/>
  <c r="AH20" i="303"/>
  <c r="AH21" i="303"/>
  <c r="AH22" i="303"/>
  <c r="AH23" i="303"/>
  <c r="AH24" i="303"/>
  <c r="AH25" i="303"/>
  <c r="AH26" i="303"/>
  <c r="AH27" i="303"/>
  <c r="AH28" i="303"/>
  <c r="AH14" i="304"/>
  <c r="AH15" i="304"/>
  <c r="AH16" i="304"/>
  <c r="AH17" i="304"/>
  <c r="AH18" i="304"/>
  <c r="AH19" i="304"/>
  <c r="AH20" i="304"/>
  <c r="AH21" i="304"/>
  <c r="AH22" i="304"/>
  <c r="AH23" i="304"/>
  <c r="AH24" i="304"/>
  <c r="AH25" i="304"/>
  <c r="AH26" i="304"/>
  <c r="AH27" i="304"/>
  <c r="AH28" i="304"/>
  <c r="AH14" i="305"/>
  <c r="AH15" i="305"/>
  <c r="AH16" i="305"/>
  <c r="AH17" i="305"/>
  <c r="AH18" i="305"/>
  <c r="AH19" i="305"/>
  <c r="AH20" i="305"/>
  <c r="AH21" i="305"/>
  <c r="AH22" i="305"/>
  <c r="AH23" i="305"/>
  <c r="AH24" i="305"/>
  <c r="AH25" i="305"/>
  <c r="AH26" i="305"/>
  <c r="AH27" i="305"/>
  <c r="AH28" i="305"/>
  <c r="AH14" i="306"/>
  <c r="AH15" i="306"/>
  <c r="AH16" i="306"/>
  <c r="AH17" i="306"/>
  <c r="AH18" i="306"/>
  <c r="AH19" i="306"/>
  <c r="AH20" i="306"/>
  <c r="AH21" i="306"/>
  <c r="AH22" i="306"/>
  <c r="AH23" i="306"/>
  <c r="AH24" i="306"/>
  <c r="AH25" i="306"/>
  <c r="AH26" i="306"/>
  <c r="AH27" i="306"/>
  <c r="AH28" i="306"/>
  <c r="AH14" i="307"/>
  <c r="AH15" i="307"/>
  <c r="AH16" i="307"/>
  <c r="AH17" i="307"/>
  <c r="AH18" i="307"/>
  <c r="AH19" i="307"/>
  <c r="AH20" i="307"/>
  <c r="AH21" i="307"/>
  <c r="AH22" i="307"/>
  <c r="AH23" i="307"/>
  <c r="AH24" i="307"/>
  <c r="AH25" i="307"/>
  <c r="AH26" i="307"/>
  <c r="AH27" i="307"/>
  <c r="AH28" i="307"/>
  <c r="AH14" i="287"/>
  <c r="AH15" i="287"/>
  <c r="AH16" i="287"/>
  <c r="AH17" i="287"/>
  <c r="AH18" i="287"/>
  <c r="AH19" i="287"/>
  <c r="AH20" i="287"/>
  <c r="AH21" i="287"/>
  <c r="AH22" i="287"/>
  <c r="AH23" i="287"/>
  <c r="AH24" i="287"/>
  <c r="AH25" i="287"/>
  <c r="AH26" i="287"/>
  <c r="AH27" i="287"/>
  <c r="AH28" i="287"/>
  <c r="AH14" i="288"/>
  <c r="AH15" i="288"/>
  <c r="AH16" i="288"/>
  <c r="AH17" i="288"/>
  <c r="AH18" i="288"/>
  <c r="AH19" i="288"/>
  <c r="AH20" i="288"/>
  <c r="AH21" i="288"/>
  <c r="AH22" i="288"/>
  <c r="AH23" i="288"/>
  <c r="AH24" i="288"/>
  <c r="AH25" i="288"/>
  <c r="AH26" i="288"/>
  <c r="AH27" i="288"/>
  <c r="AH28" i="288"/>
  <c r="AH14" i="289"/>
  <c r="AH15" i="289"/>
  <c r="AH16" i="289"/>
  <c r="AH17" i="289"/>
  <c r="AH18" i="289"/>
  <c r="AH19" i="289"/>
  <c r="AH20" i="289"/>
  <c r="AH21" i="289"/>
  <c r="AH22" i="289"/>
  <c r="AH23" i="289"/>
  <c r="AH24" i="289"/>
  <c r="AH25" i="289"/>
  <c r="AH26" i="289"/>
  <c r="AH27" i="289"/>
  <c r="AH28" i="289"/>
  <c r="AH14" i="290"/>
  <c r="AH15" i="290"/>
  <c r="AH16" i="290"/>
  <c r="AH17" i="290"/>
  <c r="AH18" i="290"/>
  <c r="AH19" i="290"/>
  <c r="AH20" i="290"/>
  <c r="AH21" i="290"/>
  <c r="AH22" i="290"/>
  <c r="AH23" i="290"/>
  <c r="AH24" i="290"/>
  <c r="AH25" i="290"/>
  <c r="AH26" i="290"/>
  <c r="AH27" i="290"/>
  <c r="AH28" i="290"/>
  <c r="AH14" i="291"/>
  <c r="AH15" i="291"/>
  <c r="AH16" i="291"/>
  <c r="AH17" i="291"/>
  <c r="AH18" i="291"/>
  <c r="AH19" i="291"/>
  <c r="AH20" i="291"/>
  <c r="AH21" i="291"/>
  <c r="AH22" i="291"/>
  <c r="AH23" i="291"/>
  <c r="AH24" i="291"/>
  <c r="AH25" i="291"/>
  <c r="AH26" i="291"/>
  <c r="AH27" i="291"/>
  <c r="AH28" i="291"/>
  <c r="AH14" i="292"/>
  <c r="AH15" i="292"/>
  <c r="AH16" i="292"/>
  <c r="AH17" i="292"/>
  <c r="AH18" i="292"/>
  <c r="AH19" i="292"/>
  <c r="AH20" i="292"/>
  <c r="AH21" i="292"/>
  <c r="AH22" i="292"/>
  <c r="AH23" i="292"/>
  <c r="AH24" i="292"/>
  <c r="AH25" i="292"/>
  <c r="AH26" i="292"/>
  <c r="AH27" i="292"/>
  <c r="AH28" i="292"/>
  <c r="AH14" i="293"/>
  <c r="AH15" i="293"/>
  <c r="AH16" i="293"/>
  <c r="AH17" i="293"/>
  <c r="AH18" i="293"/>
  <c r="AH19" i="293"/>
  <c r="AH20" i="293"/>
  <c r="AH21" i="293"/>
  <c r="AH22" i="293"/>
  <c r="AH23" i="293"/>
  <c r="AH24" i="293"/>
  <c r="AH25" i="293"/>
  <c r="AH26" i="293"/>
  <c r="AH27" i="293"/>
  <c r="AH28" i="293"/>
  <c r="AH14" i="294"/>
  <c r="AH15" i="294"/>
  <c r="AH16" i="294"/>
  <c r="AH17" i="294"/>
  <c r="AH18" i="294"/>
  <c r="AH19" i="294"/>
  <c r="AH20" i="294"/>
  <c r="AH21" i="294"/>
  <c r="AH22" i="294"/>
  <c r="AH23" i="294"/>
  <c r="AH24" i="294"/>
  <c r="AH25" i="294"/>
  <c r="AH26" i="294"/>
  <c r="AH27" i="294"/>
  <c r="AH28" i="294"/>
  <c r="AH14" i="295"/>
  <c r="AH15" i="295"/>
  <c r="AH16" i="295"/>
  <c r="AH17" i="295"/>
  <c r="AH18" i="295"/>
  <c r="AH19" i="295"/>
  <c r="AH20" i="295"/>
  <c r="AH21" i="295"/>
  <c r="AH22" i="295"/>
  <c r="AH23" i="295"/>
  <c r="AH24" i="295"/>
  <c r="AH25" i="295"/>
  <c r="AH26" i="295"/>
  <c r="AH27" i="295"/>
  <c r="AH28" i="295"/>
  <c r="AH14" i="296"/>
  <c r="AH15" i="296"/>
  <c r="AH16" i="296"/>
  <c r="AH17" i="296"/>
  <c r="AH18" i="296"/>
  <c r="AH19" i="296"/>
  <c r="AH20" i="296"/>
  <c r="AH21" i="296"/>
  <c r="AH22" i="296"/>
  <c r="AH23" i="296"/>
  <c r="AH24" i="296"/>
  <c r="AH25" i="296"/>
  <c r="AH26" i="296"/>
  <c r="AH27" i="296"/>
  <c r="AH28" i="296"/>
  <c r="AH14" i="277"/>
  <c r="AH15" i="277"/>
  <c r="AH16" i="277"/>
  <c r="AH17" i="277"/>
  <c r="AH18" i="277"/>
  <c r="AH19" i="277"/>
  <c r="AH20" i="277"/>
  <c r="AH21" i="277"/>
  <c r="AH22" i="277"/>
  <c r="AH23" i="277"/>
  <c r="AH24" i="277"/>
  <c r="AH25" i="277"/>
  <c r="AH26" i="277"/>
  <c r="AH27" i="277"/>
  <c r="AH28" i="277"/>
  <c r="AH14" i="278"/>
  <c r="AH15" i="278"/>
  <c r="AH16" i="278"/>
  <c r="AH17" i="278"/>
  <c r="AH18" i="278"/>
  <c r="AH19" i="278"/>
  <c r="AH20" i="278"/>
  <c r="AH21" i="278"/>
  <c r="AH22" i="278"/>
  <c r="AH23" i="278"/>
  <c r="AH24" i="278"/>
  <c r="AH25" i="278"/>
  <c r="AH26" i="278"/>
  <c r="AH27" i="278"/>
  <c r="AH28" i="278"/>
  <c r="AH14" i="279"/>
  <c r="AH15" i="279"/>
  <c r="AH16" i="279"/>
  <c r="AH17" i="279"/>
  <c r="AH18" i="279"/>
  <c r="AH19" i="279"/>
  <c r="AH20" i="279"/>
  <c r="AH21" i="279"/>
  <c r="AH22" i="279"/>
  <c r="AH23" i="279"/>
  <c r="AH24" i="279"/>
  <c r="AH25" i="279"/>
  <c r="AH26" i="279"/>
  <c r="AH27" i="279"/>
  <c r="AH28" i="279"/>
  <c r="AH14" i="280"/>
  <c r="AH15" i="280"/>
  <c r="AH16" i="280"/>
  <c r="AH17" i="280"/>
  <c r="AH18" i="280"/>
  <c r="AH19" i="280"/>
  <c r="AH20" i="280"/>
  <c r="AH21" i="280"/>
  <c r="AH22" i="280"/>
  <c r="AH23" i="280"/>
  <c r="AH24" i="280"/>
  <c r="AH25" i="280"/>
  <c r="AH26" i="280"/>
  <c r="AH27" i="280"/>
  <c r="AH28" i="280"/>
  <c r="AH14" i="281"/>
  <c r="AH15" i="281"/>
  <c r="AH16" i="281"/>
  <c r="AH17" i="281"/>
  <c r="AH18" i="281"/>
  <c r="AH19" i="281"/>
  <c r="AH20" i="281"/>
  <c r="AH21" i="281"/>
  <c r="AH22" i="281"/>
  <c r="AH23" i="281"/>
  <c r="AH24" i="281"/>
  <c r="AH25" i="281"/>
  <c r="AH26" i="281"/>
  <c r="AH27" i="281"/>
  <c r="AH28" i="281"/>
  <c r="AH14" i="282"/>
  <c r="AH15" i="282"/>
  <c r="AH16" i="282"/>
  <c r="AH17" i="282"/>
  <c r="AH18" i="282"/>
  <c r="AH19" i="282"/>
  <c r="AH20" i="282"/>
  <c r="AH21" i="282"/>
  <c r="AH22" i="282"/>
  <c r="AH23" i="282"/>
  <c r="AH24" i="282"/>
  <c r="AH25" i="282"/>
  <c r="AH26" i="282"/>
  <c r="AH27" i="282"/>
  <c r="AH28" i="282"/>
  <c r="AH14" i="283"/>
  <c r="AH15" i="283"/>
  <c r="AH16" i="283"/>
  <c r="AH17" i="283"/>
  <c r="AH18" i="283"/>
  <c r="AH19" i="283"/>
  <c r="AH20" i="283"/>
  <c r="AH21" i="283"/>
  <c r="AH22" i="283"/>
  <c r="AH23" i="283"/>
  <c r="AH24" i="283"/>
  <c r="AH25" i="283"/>
  <c r="AH26" i="283"/>
  <c r="AH27" i="283"/>
  <c r="AH28" i="283"/>
  <c r="AH14" i="284"/>
  <c r="AH15" i="284"/>
  <c r="AH16" i="284"/>
  <c r="AH17" i="284"/>
  <c r="AH18" i="284"/>
  <c r="AH19" i="284"/>
  <c r="AH20" i="284"/>
  <c r="AH21" i="284"/>
  <c r="AH22" i="284"/>
  <c r="AH23" i="284"/>
  <c r="AH24" i="284"/>
  <c r="AH25" i="284"/>
  <c r="AH26" i="284"/>
  <c r="AH27" i="284"/>
  <c r="AH28" i="284"/>
  <c r="AH14" i="285"/>
  <c r="AH15" i="285"/>
  <c r="AH16" i="285"/>
  <c r="AH17" i="285"/>
  <c r="AH18" i="285"/>
  <c r="AH19" i="285"/>
  <c r="AH20" i="285"/>
  <c r="AH21" i="285"/>
  <c r="AH22" i="285"/>
  <c r="AH23" i="285"/>
  <c r="AH24" i="285"/>
  <c r="AH25" i="285"/>
  <c r="AH26" i="285"/>
  <c r="AH27" i="285"/>
  <c r="AH28" i="285"/>
  <c r="AH14" i="315"/>
  <c r="AH15" i="315"/>
  <c r="AH16" i="315"/>
  <c r="AH17" i="315"/>
  <c r="AH18" i="315"/>
  <c r="AH19" i="315"/>
  <c r="AH20" i="315"/>
  <c r="AH21" i="315"/>
  <c r="AH22" i="315"/>
  <c r="AH23" i="315"/>
  <c r="AH24" i="315"/>
  <c r="AH25" i="315"/>
  <c r="AH26" i="315"/>
  <c r="AH27" i="315"/>
  <c r="AH28" i="315"/>
  <c r="AH14" i="297"/>
  <c r="AH15" i="297"/>
  <c r="AH16" i="297"/>
  <c r="AH17" i="297"/>
  <c r="AH18" i="297"/>
  <c r="AH19" i="297"/>
  <c r="AH20" i="297"/>
  <c r="AH21" i="297"/>
  <c r="AH22" i="297"/>
  <c r="AH23" i="297"/>
  <c r="AH24" i="297"/>
  <c r="AH25" i="297"/>
  <c r="AH26" i="297"/>
  <c r="AH27" i="297"/>
  <c r="AH28" i="297"/>
  <c r="Z14" i="298"/>
  <c r="Z15" i="298"/>
  <c r="Z16" i="298"/>
  <c r="Z17" i="298"/>
  <c r="Z18" i="298"/>
  <c r="Z19" i="298"/>
  <c r="Z20" i="298"/>
  <c r="Z21" i="298"/>
  <c r="Z22" i="298"/>
  <c r="Z23" i="298"/>
  <c r="Z24" i="298"/>
  <c r="Z25" i="298"/>
  <c r="Z26" i="298"/>
  <c r="Z27" i="298"/>
  <c r="Z28" i="298"/>
  <c r="Z14" i="299"/>
  <c r="Z15" i="299"/>
  <c r="Z16" i="299"/>
  <c r="Z17" i="299"/>
  <c r="Z18" i="299"/>
  <c r="Z19" i="299"/>
  <c r="Z20" i="299"/>
  <c r="Z21" i="299"/>
  <c r="Z22" i="299"/>
  <c r="Z23" i="299"/>
  <c r="Z24" i="299"/>
  <c r="Z25" i="299"/>
  <c r="Z26" i="299"/>
  <c r="Z27" i="299"/>
  <c r="Z28" i="299"/>
  <c r="Z14" i="300"/>
  <c r="Z15" i="300"/>
  <c r="Z16" i="300"/>
  <c r="Z17" i="300"/>
  <c r="Z18" i="300"/>
  <c r="Z19" i="300"/>
  <c r="Z20" i="300"/>
  <c r="Z21" i="300"/>
  <c r="Z22" i="300"/>
  <c r="Z23" i="300"/>
  <c r="Z24" i="300"/>
  <c r="Z25" i="300"/>
  <c r="Z26" i="300"/>
  <c r="Z27" i="300"/>
  <c r="Z28" i="300"/>
  <c r="Z14" i="301"/>
  <c r="Z15" i="301"/>
  <c r="Z16" i="301"/>
  <c r="Z17" i="301"/>
  <c r="Z18" i="301"/>
  <c r="Z19" i="301"/>
  <c r="Z20" i="301"/>
  <c r="Z21" i="301"/>
  <c r="Z22" i="301"/>
  <c r="Z23" i="301"/>
  <c r="Z24" i="301"/>
  <c r="Z25" i="301"/>
  <c r="Z26" i="301"/>
  <c r="Z27" i="301"/>
  <c r="Z28" i="301"/>
  <c r="Z14" i="302"/>
  <c r="Z15" i="302"/>
  <c r="Z16" i="302"/>
  <c r="Z17" i="302"/>
  <c r="Z18" i="302"/>
  <c r="Z19" i="302"/>
  <c r="Z20" i="302"/>
  <c r="Z21" i="302"/>
  <c r="Z22" i="302"/>
  <c r="Z23" i="302"/>
  <c r="Z24" i="302"/>
  <c r="Z25" i="302"/>
  <c r="Z26" i="302"/>
  <c r="Z27" i="302"/>
  <c r="Z28" i="302"/>
  <c r="Z14" i="303"/>
  <c r="Z15" i="303"/>
  <c r="Z16" i="303"/>
  <c r="Z17" i="303"/>
  <c r="Z18" i="303"/>
  <c r="Z19" i="303"/>
  <c r="Z20" i="303"/>
  <c r="Z21" i="303"/>
  <c r="Z22" i="303"/>
  <c r="Z23" i="303"/>
  <c r="Z24" i="303"/>
  <c r="Z25" i="303"/>
  <c r="Z26" i="303"/>
  <c r="Z27" i="303"/>
  <c r="Z28" i="303"/>
  <c r="Z14" i="304"/>
  <c r="Z15" i="304"/>
  <c r="Z16" i="304"/>
  <c r="Z17" i="304"/>
  <c r="Z18" i="304"/>
  <c r="Z19" i="304"/>
  <c r="Z20" i="304"/>
  <c r="Z21" i="304"/>
  <c r="Z22" i="304"/>
  <c r="Z23" i="304"/>
  <c r="Z24" i="304"/>
  <c r="Z25" i="304"/>
  <c r="Z26" i="304"/>
  <c r="Z27" i="304"/>
  <c r="Z28" i="304"/>
  <c r="Z14" i="305"/>
  <c r="Z15" i="305"/>
  <c r="Z16" i="305"/>
  <c r="Z17" i="305"/>
  <c r="Z18" i="305"/>
  <c r="Z19" i="305"/>
  <c r="Z20" i="305"/>
  <c r="Z21" i="305"/>
  <c r="Z22" i="305"/>
  <c r="Z23" i="305"/>
  <c r="Z24" i="305"/>
  <c r="Z25" i="305"/>
  <c r="Z26" i="305"/>
  <c r="Z27" i="305"/>
  <c r="Z28" i="305"/>
  <c r="Z14" i="306"/>
  <c r="Z15" i="306"/>
  <c r="Z16" i="306"/>
  <c r="Z17" i="306"/>
  <c r="Z18" i="306"/>
  <c r="Z19" i="306"/>
  <c r="Z20" i="306"/>
  <c r="Z21" i="306"/>
  <c r="Z22" i="306"/>
  <c r="Z23" i="306"/>
  <c r="Z24" i="306"/>
  <c r="Z25" i="306"/>
  <c r="Z26" i="306"/>
  <c r="Z27" i="306"/>
  <c r="Z28" i="306"/>
  <c r="Z14" i="307"/>
  <c r="Z15" i="307"/>
  <c r="Z16" i="307"/>
  <c r="Z17" i="307"/>
  <c r="Z18" i="307"/>
  <c r="Z19" i="307"/>
  <c r="Z20" i="307"/>
  <c r="Z21" i="307"/>
  <c r="Z22" i="307"/>
  <c r="Z23" i="307"/>
  <c r="Z24" i="307"/>
  <c r="Z25" i="307"/>
  <c r="Z26" i="307"/>
  <c r="Z27" i="307"/>
  <c r="Z28" i="307"/>
  <c r="Z14" i="287"/>
  <c r="Z15" i="287"/>
  <c r="Z16" i="287"/>
  <c r="Z17" i="287"/>
  <c r="Z18" i="287"/>
  <c r="Z19" i="287"/>
  <c r="Z20" i="287"/>
  <c r="Z21" i="287"/>
  <c r="Z22" i="287"/>
  <c r="Z23" i="287"/>
  <c r="Z24" i="287"/>
  <c r="Z25" i="287"/>
  <c r="Z26" i="287"/>
  <c r="Z27" i="287"/>
  <c r="Z28" i="287"/>
  <c r="Z14" i="288"/>
  <c r="Z15" i="288"/>
  <c r="Z16" i="288"/>
  <c r="Z17" i="288"/>
  <c r="Z18" i="288"/>
  <c r="Z19" i="288"/>
  <c r="Z20" i="288"/>
  <c r="Z21" i="288"/>
  <c r="Z22" i="288"/>
  <c r="Z23" i="288"/>
  <c r="Z24" i="288"/>
  <c r="Z25" i="288"/>
  <c r="Z26" i="288"/>
  <c r="Z27" i="288"/>
  <c r="Z28" i="288"/>
  <c r="Z14" i="289"/>
  <c r="Z15" i="289"/>
  <c r="Z16" i="289"/>
  <c r="Z17" i="289"/>
  <c r="Z18" i="289"/>
  <c r="Z19" i="289"/>
  <c r="Z20" i="289"/>
  <c r="Z21" i="289"/>
  <c r="Z22" i="289"/>
  <c r="Z23" i="289"/>
  <c r="Z24" i="289"/>
  <c r="Z25" i="289"/>
  <c r="Z26" i="289"/>
  <c r="Z27" i="289"/>
  <c r="Z28" i="289"/>
  <c r="Z14" i="290"/>
  <c r="Z15" i="290"/>
  <c r="Z16" i="290"/>
  <c r="Z17" i="290"/>
  <c r="Z18" i="290"/>
  <c r="Z19" i="290"/>
  <c r="Z20" i="290"/>
  <c r="Z21" i="290"/>
  <c r="Z22" i="290"/>
  <c r="Z23" i="290"/>
  <c r="Z24" i="290"/>
  <c r="Z25" i="290"/>
  <c r="Z26" i="290"/>
  <c r="Z27" i="290"/>
  <c r="Z28" i="290"/>
  <c r="Z14" i="291"/>
  <c r="Z15" i="291"/>
  <c r="Z16" i="291"/>
  <c r="Z17" i="291"/>
  <c r="Z18" i="291"/>
  <c r="Z19" i="291"/>
  <c r="Z20" i="291"/>
  <c r="Z21" i="291"/>
  <c r="Z22" i="291"/>
  <c r="Z23" i="291"/>
  <c r="Z24" i="291"/>
  <c r="Z25" i="291"/>
  <c r="Z26" i="291"/>
  <c r="Z27" i="291"/>
  <c r="Z28" i="291"/>
  <c r="Z14" i="292"/>
  <c r="Z15" i="292"/>
  <c r="Z16" i="292"/>
  <c r="Z17" i="292"/>
  <c r="Z18" i="292"/>
  <c r="Z19" i="292"/>
  <c r="Z20" i="292"/>
  <c r="Z21" i="292"/>
  <c r="Z22" i="292"/>
  <c r="Z23" i="292"/>
  <c r="Z24" i="292"/>
  <c r="Z25" i="292"/>
  <c r="Z26" i="292"/>
  <c r="Z27" i="292"/>
  <c r="Z28" i="292"/>
  <c r="Z14" i="293"/>
  <c r="Z15" i="293"/>
  <c r="Z16" i="293"/>
  <c r="Z17" i="293"/>
  <c r="Z18" i="293"/>
  <c r="Z19" i="293"/>
  <c r="Z20" i="293"/>
  <c r="Z21" i="293"/>
  <c r="Z22" i="293"/>
  <c r="Z23" i="293"/>
  <c r="Z24" i="293"/>
  <c r="Z25" i="293"/>
  <c r="Z26" i="293"/>
  <c r="Z27" i="293"/>
  <c r="Z28" i="293"/>
  <c r="Z14" i="294"/>
  <c r="Z15" i="294"/>
  <c r="Z16" i="294"/>
  <c r="Z17" i="294"/>
  <c r="Z18" i="294"/>
  <c r="Z19" i="294"/>
  <c r="Z20" i="294"/>
  <c r="Z21" i="294"/>
  <c r="Z22" i="294"/>
  <c r="Z23" i="294"/>
  <c r="Z24" i="294"/>
  <c r="Z25" i="294"/>
  <c r="Z26" i="294"/>
  <c r="Z27" i="294"/>
  <c r="Z28" i="294"/>
  <c r="Z14" i="295"/>
  <c r="Z15" i="295"/>
  <c r="Z16" i="295"/>
  <c r="Z17" i="295"/>
  <c r="Z18" i="295"/>
  <c r="Z19" i="295"/>
  <c r="Z20" i="295"/>
  <c r="Z21" i="295"/>
  <c r="Z22" i="295"/>
  <c r="Z23" i="295"/>
  <c r="Z24" i="295"/>
  <c r="Z25" i="295"/>
  <c r="Z26" i="295"/>
  <c r="Z27" i="295"/>
  <c r="Z28" i="295"/>
  <c r="Z14" i="296"/>
  <c r="Z15" i="296"/>
  <c r="Z16" i="296"/>
  <c r="Z17" i="296"/>
  <c r="Z18" i="296"/>
  <c r="Z19" i="296"/>
  <c r="Z20" i="296"/>
  <c r="Z21" i="296"/>
  <c r="Z22" i="296"/>
  <c r="Z23" i="296"/>
  <c r="Z24" i="296"/>
  <c r="Z25" i="296"/>
  <c r="Z26" i="296"/>
  <c r="Z27" i="296"/>
  <c r="Z28" i="296"/>
  <c r="Z14" i="277"/>
  <c r="Z15" i="277"/>
  <c r="Z16" i="277"/>
  <c r="Z17" i="277"/>
  <c r="Z18" i="277"/>
  <c r="Z19" i="277"/>
  <c r="Z20" i="277"/>
  <c r="Z21" i="277"/>
  <c r="Z22" i="277"/>
  <c r="Z23" i="277"/>
  <c r="Z24" i="277"/>
  <c r="Z25" i="277"/>
  <c r="Z26" i="277"/>
  <c r="Z27" i="277"/>
  <c r="Z28" i="277"/>
  <c r="Z14" i="278"/>
  <c r="Z15" i="278"/>
  <c r="Z16" i="278"/>
  <c r="Z17" i="278"/>
  <c r="Z18" i="278"/>
  <c r="Z19" i="278"/>
  <c r="Z20" i="278"/>
  <c r="Z21" i="278"/>
  <c r="Z22" i="278"/>
  <c r="Z23" i="278"/>
  <c r="Z24" i="278"/>
  <c r="Z25" i="278"/>
  <c r="Z26" i="278"/>
  <c r="Z27" i="278"/>
  <c r="Z28" i="278"/>
  <c r="Z14" i="279"/>
  <c r="Z15" i="279"/>
  <c r="Z16" i="279"/>
  <c r="Z17" i="279"/>
  <c r="Z18" i="279"/>
  <c r="Z19" i="279"/>
  <c r="Z20" i="279"/>
  <c r="Z21" i="279"/>
  <c r="Z22" i="279"/>
  <c r="Z23" i="279"/>
  <c r="Z24" i="279"/>
  <c r="Z25" i="279"/>
  <c r="Z26" i="279"/>
  <c r="Z27" i="279"/>
  <c r="Z28" i="279"/>
  <c r="Z14" i="280"/>
  <c r="Z15" i="280"/>
  <c r="Z16" i="280"/>
  <c r="Z17" i="280"/>
  <c r="Z18" i="280"/>
  <c r="Z19" i="280"/>
  <c r="Z20" i="280"/>
  <c r="Z21" i="280"/>
  <c r="Z22" i="280"/>
  <c r="Z23" i="280"/>
  <c r="Z24" i="280"/>
  <c r="Z25" i="280"/>
  <c r="Z26" i="280"/>
  <c r="Z27" i="280"/>
  <c r="Z28" i="280"/>
  <c r="Z14" i="281"/>
  <c r="Z15" i="281"/>
  <c r="Z16" i="281"/>
  <c r="Z17" i="281"/>
  <c r="Z18" i="281"/>
  <c r="Z19" i="281"/>
  <c r="Z20" i="281"/>
  <c r="Z21" i="281"/>
  <c r="Z22" i="281"/>
  <c r="Z23" i="281"/>
  <c r="Z24" i="281"/>
  <c r="Z25" i="281"/>
  <c r="Z26" i="281"/>
  <c r="Z27" i="281"/>
  <c r="Z28" i="281"/>
  <c r="Z14" i="282"/>
  <c r="Z15" i="282"/>
  <c r="Z16" i="282"/>
  <c r="Z17" i="282"/>
  <c r="Z18" i="282"/>
  <c r="Z19" i="282"/>
  <c r="Z20" i="282"/>
  <c r="Z21" i="282"/>
  <c r="Z22" i="282"/>
  <c r="Z23" i="282"/>
  <c r="Z24" i="282"/>
  <c r="Z25" i="282"/>
  <c r="Z26" i="282"/>
  <c r="Z27" i="282"/>
  <c r="Z28" i="282"/>
  <c r="Z14" i="283"/>
  <c r="Z15" i="283"/>
  <c r="Z16" i="283"/>
  <c r="Z17" i="283"/>
  <c r="Z18" i="283"/>
  <c r="Z19" i="283"/>
  <c r="Z20" i="283"/>
  <c r="Z21" i="283"/>
  <c r="Z22" i="283"/>
  <c r="Z23" i="283"/>
  <c r="Z24" i="283"/>
  <c r="Z25" i="283"/>
  <c r="Z26" i="283"/>
  <c r="Z27" i="283"/>
  <c r="Z28" i="283"/>
  <c r="Z14" i="284"/>
  <c r="Z15" i="284"/>
  <c r="Z16" i="284"/>
  <c r="Z17" i="284"/>
  <c r="Z18" i="284"/>
  <c r="Z19" i="284"/>
  <c r="Z20" i="284"/>
  <c r="Z21" i="284"/>
  <c r="Z22" i="284"/>
  <c r="Z23" i="284"/>
  <c r="Z24" i="284"/>
  <c r="Z25" i="284"/>
  <c r="Z26" i="284"/>
  <c r="Z27" i="284"/>
  <c r="Z28" i="284"/>
  <c r="Z14" i="285"/>
  <c r="Z15" i="285"/>
  <c r="Z16" i="285"/>
  <c r="Z17" i="285"/>
  <c r="Z18" i="285"/>
  <c r="Z19" i="285"/>
  <c r="Z20" i="285"/>
  <c r="Z21" i="285"/>
  <c r="Z22" i="285"/>
  <c r="Z23" i="285"/>
  <c r="Z24" i="285"/>
  <c r="Z25" i="285"/>
  <c r="Z26" i="285"/>
  <c r="Z27" i="285"/>
  <c r="Z28" i="285"/>
  <c r="Z14" i="315"/>
  <c r="Z15" i="315"/>
  <c r="Z16" i="315"/>
  <c r="Z17" i="315"/>
  <c r="Z18" i="315"/>
  <c r="Z19" i="315"/>
  <c r="Z20" i="315"/>
  <c r="Z21" i="315"/>
  <c r="Z22" i="315"/>
  <c r="Z23" i="315"/>
  <c r="Z24" i="315"/>
  <c r="Z25" i="315"/>
  <c r="Z26" i="315"/>
  <c r="Z27" i="315"/>
  <c r="Z28" i="315"/>
  <c r="Z14" i="297"/>
  <c r="Z15" i="297"/>
  <c r="Z16" i="297"/>
  <c r="Z17" i="297"/>
  <c r="Z18" i="297"/>
  <c r="Z19" i="297"/>
  <c r="Z20" i="297"/>
  <c r="Z21" i="297"/>
  <c r="Z22" i="297"/>
  <c r="Z23" i="297"/>
  <c r="Z24" i="297"/>
  <c r="Z25" i="297"/>
  <c r="Z26" i="297"/>
  <c r="Z27" i="297"/>
  <c r="Z28" i="297"/>
  <c r="CC24" i="297" l="1"/>
  <c r="CA24" i="297"/>
  <c r="P44" i="297"/>
  <c r="BW24" i="297" s="1"/>
  <c r="CE24" i="297" s="1"/>
  <c r="B21" i="298" l="1"/>
  <c r="AB21" i="298" s="1"/>
  <c r="B22" i="298"/>
  <c r="AB22" i="298" s="1"/>
  <c r="B23" i="298"/>
  <c r="AB23" i="298" s="1"/>
  <c r="B24" i="298"/>
  <c r="AB24" i="298" s="1"/>
  <c r="B25" i="298"/>
  <c r="AB25" i="298" s="1"/>
  <c r="B26" i="298"/>
  <c r="AB26" i="298" s="1"/>
  <c r="B27" i="298"/>
  <c r="AB27" i="298" s="1"/>
  <c r="B28" i="298"/>
  <c r="AB28" i="298" s="1"/>
  <c r="B29" i="298"/>
  <c r="B30" i="298"/>
  <c r="B31" i="298"/>
  <c r="B32" i="298"/>
  <c r="B33" i="298"/>
  <c r="B34" i="298"/>
  <c r="B35" i="298"/>
  <c r="B36" i="298"/>
  <c r="B37" i="298"/>
  <c r="B38" i="298"/>
  <c r="B39" i="298"/>
  <c r="B40" i="298"/>
  <c r="AQ18" i="298" s="1"/>
  <c r="B41" i="298"/>
  <c r="AQ19" i="298" s="1"/>
  <c r="B42" i="298"/>
  <c r="AQ20" i="298" s="1"/>
  <c r="B43" i="298"/>
  <c r="AQ21" i="298" s="1"/>
  <c r="B44" i="298"/>
  <c r="AQ22" i="298" s="1"/>
  <c r="B45" i="298"/>
  <c r="AQ23" i="298" s="1"/>
  <c r="B46" i="298"/>
  <c r="AQ24" i="298" s="1"/>
  <c r="B47" i="298"/>
  <c r="AQ25" i="298" s="1"/>
  <c r="B48" i="298"/>
  <c r="AQ26" i="298" s="1"/>
  <c r="B49" i="298"/>
  <c r="AQ27" i="298" s="1"/>
  <c r="B21" i="299"/>
  <c r="AB21" i="299" s="1"/>
  <c r="B22" i="299"/>
  <c r="AB22" i="299" s="1"/>
  <c r="B23" i="299"/>
  <c r="AB23" i="299" s="1"/>
  <c r="B24" i="299"/>
  <c r="AB24" i="299" s="1"/>
  <c r="B25" i="299"/>
  <c r="AB25" i="299" s="1"/>
  <c r="B26" i="299"/>
  <c r="AB26" i="299" s="1"/>
  <c r="B27" i="299"/>
  <c r="AB27" i="299" s="1"/>
  <c r="B28" i="299"/>
  <c r="AB28" i="299" s="1"/>
  <c r="B29" i="299"/>
  <c r="B30" i="299"/>
  <c r="B31" i="299"/>
  <c r="B32" i="299"/>
  <c r="B33" i="299"/>
  <c r="B34" i="299"/>
  <c r="B35" i="299"/>
  <c r="B36" i="299"/>
  <c r="B37" i="299"/>
  <c r="B38" i="299"/>
  <c r="B39" i="299"/>
  <c r="B40" i="299"/>
  <c r="AQ18" i="299" s="1"/>
  <c r="B41" i="299"/>
  <c r="AQ19" i="299" s="1"/>
  <c r="B42" i="299"/>
  <c r="AQ20" i="299" s="1"/>
  <c r="B43" i="299"/>
  <c r="AQ21" i="299" s="1"/>
  <c r="B44" i="299"/>
  <c r="AQ22" i="299" s="1"/>
  <c r="B45" i="299"/>
  <c r="AQ23" i="299" s="1"/>
  <c r="B46" i="299"/>
  <c r="AQ24" i="299" s="1"/>
  <c r="B47" i="299"/>
  <c r="AQ25" i="299" s="1"/>
  <c r="B48" i="299"/>
  <c r="AQ26" i="299" s="1"/>
  <c r="B49" i="299"/>
  <c r="AQ27" i="299" s="1"/>
  <c r="B21" i="300"/>
  <c r="AB21" i="300" s="1"/>
  <c r="B22" i="300"/>
  <c r="AB22" i="300" s="1"/>
  <c r="B23" i="300"/>
  <c r="AB23" i="300" s="1"/>
  <c r="B24" i="300"/>
  <c r="AB24" i="300" s="1"/>
  <c r="B25" i="300"/>
  <c r="AB25" i="300" s="1"/>
  <c r="B26" i="300"/>
  <c r="AB26" i="300" s="1"/>
  <c r="B27" i="300"/>
  <c r="AB27" i="300" s="1"/>
  <c r="B28" i="300"/>
  <c r="AB28" i="300" s="1"/>
  <c r="B29" i="300"/>
  <c r="B30" i="300"/>
  <c r="B31" i="300"/>
  <c r="B32" i="300"/>
  <c r="B33" i="300"/>
  <c r="B34" i="300"/>
  <c r="B35" i="300"/>
  <c r="B36" i="300"/>
  <c r="B37" i="300"/>
  <c r="B38" i="300"/>
  <c r="B39" i="300"/>
  <c r="B40" i="300"/>
  <c r="AQ18" i="300" s="1"/>
  <c r="B41" i="300"/>
  <c r="AQ19" i="300" s="1"/>
  <c r="B42" i="300"/>
  <c r="AQ20" i="300" s="1"/>
  <c r="B43" i="300"/>
  <c r="AQ21" i="300" s="1"/>
  <c r="B44" i="300"/>
  <c r="AQ22" i="300" s="1"/>
  <c r="B45" i="300"/>
  <c r="AQ23" i="300" s="1"/>
  <c r="B46" i="300"/>
  <c r="AQ24" i="300" s="1"/>
  <c r="B47" i="300"/>
  <c r="AQ25" i="300" s="1"/>
  <c r="B48" i="300"/>
  <c r="AQ26" i="300" s="1"/>
  <c r="B49" i="300"/>
  <c r="AQ27" i="300" s="1"/>
  <c r="B21" i="301"/>
  <c r="AB21" i="301" s="1"/>
  <c r="B22" i="301"/>
  <c r="AB22" i="301" s="1"/>
  <c r="B23" i="301"/>
  <c r="AB23" i="301" s="1"/>
  <c r="B24" i="301"/>
  <c r="AB24" i="301" s="1"/>
  <c r="B25" i="301"/>
  <c r="AB25" i="301" s="1"/>
  <c r="B26" i="301"/>
  <c r="AB26" i="301" s="1"/>
  <c r="B27" i="301"/>
  <c r="AB27" i="301" s="1"/>
  <c r="B28" i="301"/>
  <c r="AB28" i="301" s="1"/>
  <c r="B29" i="301"/>
  <c r="B30" i="301"/>
  <c r="B31" i="301"/>
  <c r="B32" i="301"/>
  <c r="B33" i="301"/>
  <c r="B34" i="301"/>
  <c r="B35" i="301"/>
  <c r="B36" i="301"/>
  <c r="B37" i="301"/>
  <c r="B38" i="301"/>
  <c r="B39" i="301"/>
  <c r="B40" i="301"/>
  <c r="AQ18" i="301" s="1"/>
  <c r="B41" i="301"/>
  <c r="AQ19" i="301" s="1"/>
  <c r="B42" i="301"/>
  <c r="AQ20" i="301" s="1"/>
  <c r="B43" i="301"/>
  <c r="AQ21" i="301" s="1"/>
  <c r="B44" i="301"/>
  <c r="AQ22" i="301" s="1"/>
  <c r="B45" i="301"/>
  <c r="AQ23" i="301" s="1"/>
  <c r="B46" i="301"/>
  <c r="AQ24" i="301" s="1"/>
  <c r="B47" i="301"/>
  <c r="AQ25" i="301" s="1"/>
  <c r="B48" i="301"/>
  <c r="AQ26" i="301" s="1"/>
  <c r="B49" i="301"/>
  <c r="AQ27" i="301" s="1"/>
  <c r="B21" i="302"/>
  <c r="AB21" i="302" s="1"/>
  <c r="B22" i="302"/>
  <c r="AB22" i="302" s="1"/>
  <c r="B23" i="302"/>
  <c r="AB23" i="302" s="1"/>
  <c r="B24" i="302"/>
  <c r="AB24" i="302" s="1"/>
  <c r="B25" i="302"/>
  <c r="AB25" i="302" s="1"/>
  <c r="B26" i="302"/>
  <c r="AB26" i="302" s="1"/>
  <c r="B27" i="302"/>
  <c r="AB27" i="302" s="1"/>
  <c r="B28" i="302"/>
  <c r="AB28" i="302" s="1"/>
  <c r="B29" i="302"/>
  <c r="B30" i="302"/>
  <c r="B31" i="302"/>
  <c r="B32" i="302"/>
  <c r="B33" i="302"/>
  <c r="B34" i="302"/>
  <c r="B35" i="302"/>
  <c r="B36" i="302"/>
  <c r="B37" i="302"/>
  <c r="B38" i="302"/>
  <c r="B39" i="302"/>
  <c r="B40" i="302"/>
  <c r="AQ18" i="302" s="1"/>
  <c r="B41" i="302"/>
  <c r="AQ19" i="302" s="1"/>
  <c r="B42" i="302"/>
  <c r="AQ20" i="302" s="1"/>
  <c r="B43" i="302"/>
  <c r="AQ21" i="302" s="1"/>
  <c r="B44" i="302"/>
  <c r="AQ22" i="302" s="1"/>
  <c r="B45" i="302"/>
  <c r="AQ23" i="302" s="1"/>
  <c r="B46" i="302"/>
  <c r="AQ24" i="302" s="1"/>
  <c r="B47" i="302"/>
  <c r="AQ25" i="302" s="1"/>
  <c r="B48" i="302"/>
  <c r="AQ26" i="302" s="1"/>
  <c r="B49" i="302"/>
  <c r="AQ27" i="302" s="1"/>
  <c r="B21" i="303"/>
  <c r="AB21" i="303" s="1"/>
  <c r="B22" i="303"/>
  <c r="AB22" i="303" s="1"/>
  <c r="B23" i="303"/>
  <c r="AB23" i="303" s="1"/>
  <c r="B24" i="303"/>
  <c r="AB24" i="303" s="1"/>
  <c r="B25" i="303"/>
  <c r="AB25" i="303" s="1"/>
  <c r="B26" i="303"/>
  <c r="AB26" i="303" s="1"/>
  <c r="B27" i="303"/>
  <c r="AB27" i="303" s="1"/>
  <c r="B28" i="303"/>
  <c r="AB28" i="303" s="1"/>
  <c r="B29" i="303"/>
  <c r="B30" i="303"/>
  <c r="B31" i="303"/>
  <c r="B32" i="303"/>
  <c r="B33" i="303"/>
  <c r="B34" i="303"/>
  <c r="B35" i="303"/>
  <c r="B36" i="303"/>
  <c r="B37" i="303"/>
  <c r="B38" i="303"/>
  <c r="B39" i="303"/>
  <c r="B40" i="303"/>
  <c r="AQ18" i="303" s="1"/>
  <c r="B41" i="303"/>
  <c r="AQ19" i="303" s="1"/>
  <c r="B42" i="303"/>
  <c r="AQ20" i="303" s="1"/>
  <c r="B43" i="303"/>
  <c r="AQ21" i="303" s="1"/>
  <c r="B44" i="303"/>
  <c r="AQ22" i="303" s="1"/>
  <c r="B45" i="303"/>
  <c r="AQ23" i="303" s="1"/>
  <c r="B46" i="303"/>
  <c r="AQ24" i="303" s="1"/>
  <c r="B47" i="303"/>
  <c r="AQ25" i="303" s="1"/>
  <c r="B48" i="303"/>
  <c r="AQ26" i="303" s="1"/>
  <c r="B49" i="303"/>
  <c r="AQ27" i="303" s="1"/>
  <c r="B21" i="304"/>
  <c r="AB21" i="304" s="1"/>
  <c r="B22" i="304"/>
  <c r="AB22" i="304" s="1"/>
  <c r="B23" i="304"/>
  <c r="AB23" i="304" s="1"/>
  <c r="B24" i="304"/>
  <c r="AB24" i="304" s="1"/>
  <c r="B25" i="304"/>
  <c r="AB25" i="304" s="1"/>
  <c r="B26" i="304"/>
  <c r="AB26" i="304" s="1"/>
  <c r="B27" i="304"/>
  <c r="AB27" i="304" s="1"/>
  <c r="B28" i="304"/>
  <c r="AB28" i="304" s="1"/>
  <c r="B29" i="304"/>
  <c r="B30" i="304"/>
  <c r="B31" i="304"/>
  <c r="B32" i="304"/>
  <c r="B33" i="304"/>
  <c r="B34" i="304"/>
  <c r="B35" i="304"/>
  <c r="B36" i="304"/>
  <c r="B37" i="304"/>
  <c r="B38" i="304"/>
  <c r="B39" i="304"/>
  <c r="B40" i="304"/>
  <c r="AQ18" i="304" s="1"/>
  <c r="B41" i="304"/>
  <c r="AQ19" i="304" s="1"/>
  <c r="B42" i="304"/>
  <c r="AQ20" i="304" s="1"/>
  <c r="B43" i="304"/>
  <c r="AQ21" i="304" s="1"/>
  <c r="B44" i="304"/>
  <c r="AQ22" i="304" s="1"/>
  <c r="B45" i="304"/>
  <c r="AQ23" i="304" s="1"/>
  <c r="B46" i="304"/>
  <c r="AQ24" i="304" s="1"/>
  <c r="B47" i="304"/>
  <c r="AQ25" i="304" s="1"/>
  <c r="B48" i="304"/>
  <c r="AQ26" i="304" s="1"/>
  <c r="B49" i="304"/>
  <c r="AQ27" i="304" s="1"/>
  <c r="B21" i="305"/>
  <c r="AB21" i="305" s="1"/>
  <c r="B22" i="305"/>
  <c r="AB22" i="305" s="1"/>
  <c r="B23" i="305"/>
  <c r="AB23" i="305" s="1"/>
  <c r="B24" i="305"/>
  <c r="AB24" i="305" s="1"/>
  <c r="B25" i="305"/>
  <c r="AB25" i="305" s="1"/>
  <c r="B26" i="305"/>
  <c r="AB26" i="305" s="1"/>
  <c r="B27" i="305"/>
  <c r="AB27" i="305" s="1"/>
  <c r="B28" i="305"/>
  <c r="AB28" i="305" s="1"/>
  <c r="B29" i="305"/>
  <c r="B30" i="305"/>
  <c r="B31" i="305"/>
  <c r="B32" i="305"/>
  <c r="B33" i="305"/>
  <c r="B34" i="305"/>
  <c r="B35" i="305"/>
  <c r="B36" i="305"/>
  <c r="B37" i="305"/>
  <c r="B38" i="305"/>
  <c r="B39" i="305"/>
  <c r="B40" i="305"/>
  <c r="AQ18" i="305" s="1"/>
  <c r="B41" i="305"/>
  <c r="AQ19" i="305" s="1"/>
  <c r="B42" i="305"/>
  <c r="AQ20" i="305" s="1"/>
  <c r="B43" i="305"/>
  <c r="AQ21" i="305" s="1"/>
  <c r="B44" i="305"/>
  <c r="AQ22" i="305" s="1"/>
  <c r="B45" i="305"/>
  <c r="AQ23" i="305" s="1"/>
  <c r="B46" i="305"/>
  <c r="AQ24" i="305" s="1"/>
  <c r="B47" i="305"/>
  <c r="AQ25" i="305" s="1"/>
  <c r="B48" i="305"/>
  <c r="AQ26" i="305" s="1"/>
  <c r="B49" i="305"/>
  <c r="AQ27" i="305" s="1"/>
  <c r="B21" i="306"/>
  <c r="AB21" i="306" s="1"/>
  <c r="B22" i="306"/>
  <c r="AB22" i="306" s="1"/>
  <c r="B23" i="306"/>
  <c r="AB23" i="306" s="1"/>
  <c r="B24" i="306"/>
  <c r="AB24" i="306" s="1"/>
  <c r="B25" i="306"/>
  <c r="AB25" i="306" s="1"/>
  <c r="B26" i="306"/>
  <c r="AB26" i="306" s="1"/>
  <c r="B27" i="306"/>
  <c r="AB27" i="306" s="1"/>
  <c r="B28" i="306"/>
  <c r="AB28" i="306" s="1"/>
  <c r="B29" i="306"/>
  <c r="B30" i="306"/>
  <c r="B31" i="306"/>
  <c r="B32" i="306"/>
  <c r="B33" i="306"/>
  <c r="B34" i="306"/>
  <c r="B35" i="306"/>
  <c r="B36" i="306"/>
  <c r="B37" i="306"/>
  <c r="B38" i="306"/>
  <c r="B39" i="306"/>
  <c r="B40" i="306"/>
  <c r="AQ18" i="306" s="1"/>
  <c r="B41" i="306"/>
  <c r="AQ19" i="306" s="1"/>
  <c r="B42" i="306"/>
  <c r="AQ20" i="306" s="1"/>
  <c r="B43" i="306"/>
  <c r="AQ21" i="306" s="1"/>
  <c r="B44" i="306"/>
  <c r="AQ22" i="306" s="1"/>
  <c r="B45" i="306"/>
  <c r="AQ23" i="306" s="1"/>
  <c r="B46" i="306"/>
  <c r="AQ24" i="306" s="1"/>
  <c r="B47" i="306"/>
  <c r="AQ25" i="306" s="1"/>
  <c r="B48" i="306"/>
  <c r="AQ26" i="306" s="1"/>
  <c r="B49" i="306"/>
  <c r="AQ27" i="306" s="1"/>
  <c r="B21" i="307"/>
  <c r="AB21" i="307" s="1"/>
  <c r="B22" i="307"/>
  <c r="AB22" i="307" s="1"/>
  <c r="B23" i="307"/>
  <c r="AB23" i="307" s="1"/>
  <c r="B24" i="307"/>
  <c r="AB24" i="307" s="1"/>
  <c r="B25" i="307"/>
  <c r="AB25" i="307" s="1"/>
  <c r="B26" i="307"/>
  <c r="AB26" i="307" s="1"/>
  <c r="B27" i="307"/>
  <c r="AB27" i="307" s="1"/>
  <c r="B28" i="307"/>
  <c r="AB28" i="307" s="1"/>
  <c r="B29" i="307"/>
  <c r="B30" i="307"/>
  <c r="B31" i="307"/>
  <c r="B32" i="307"/>
  <c r="B33" i="307"/>
  <c r="B34" i="307"/>
  <c r="B35" i="307"/>
  <c r="B36" i="307"/>
  <c r="B37" i="307"/>
  <c r="B38" i="307"/>
  <c r="B39" i="307"/>
  <c r="B40" i="307"/>
  <c r="AQ18" i="307" s="1"/>
  <c r="B41" i="307"/>
  <c r="AQ19" i="307" s="1"/>
  <c r="B42" i="307"/>
  <c r="AQ20" i="307" s="1"/>
  <c r="B43" i="307"/>
  <c r="AQ21" i="307" s="1"/>
  <c r="B44" i="307"/>
  <c r="AQ22" i="307" s="1"/>
  <c r="B45" i="307"/>
  <c r="AQ23" i="307" s="1"/>
  <c r="B46" i="307"/>
  <c r="AQ24" i="307" s="1"/>
  <c r="B47" i="307"/>
  <c r="AQ25" i="307" s="1"/>
  <c r="B48" i="307"/>
  <c r="AQ26" i="307" s="1"/>
  <c r="B49" i="307"/>
  <c r="AQ27" i="307" s="1"/>
  <c r="B21" i="287"/>
  <c r="AB21" i="287" s="1"/>
  <c r="B22" i="287"/>
  <c r="AB22" i="287" s="1"/>
  <c r="B23" i="287"/>
  <c r="AB23" i="287" s="1"/>
  <c r="B24" i="287"/>
  <c r="AB24" i="287" s="1"/>
  <c r="B25" i="287"/>
  <c r="AB25" i="287" s="1"/>
  <c r="B26" i="287"/>
  <c r="AB26" i="287" s="1"/>
  <c r="B27" i="287"/>
  <c r="AB27" i="287" s="1"/>
  <c r="B28" i="287"/>
  <c r="AB28" i="287" s="1"/>
  <c r="B29" i="287"/>
  <c r="B30" i="287"/>
  <c r="B31" i="287"/>
  <c r="B32" i="287"/>
  <c r="B33" i="287"/>
  <c r="B34" i="287"/>
  <c r="B35" i="287"/>
  <c r="B36" i="287"/>
  <c r="B37" i="287"/>
  <c r="B38" i="287"/>
  <c r="B39" i="287"/>
  <c r="B40" i="287"/>
  <c r="AQ18" i="287" s="1"/>
  <c r="B41" i="287"/>
  <c r="AQ19" i="287" s="1"/>
  <c r="B42" i="287"/>
  <c r="AQ20" i="287" s="1"/>
  <c r="B43" i="287"/>
  <c r="AQ21" i="287" s="1"/>
  <c r="B44" i="287"/>
  <c r="AQ22" i="287" s="1"/>
  <c r="B45" i="287"/>
  <c r="AQ23" i="287" s="1"/>
  <c r="B46" i="287"/>
  <c r="AQ24" i="287" s="1"/>
  <c r="B47" i="287"/>
  <c r="AQ25" i="287" s="1"/>
  <c r="B48" i="287"/>
  <c r="AQ26" i="287" s="1"/>
  <c r="B49" i="287"/>
  <c r="AQ27" i="287" s="1"/>
  <c r="B21" i="288"/>
  <c r="AB21" i="288" s="1"/>
  <c r="B22" i="288"/>
  <c r="AB22" i="288" s="1"/>
  <c r="B23" i="288"/>
  <c r="AB23" i="288" s="1"/>
  <c r="B24" i="288"/>
  <c r="AB24" i="288" s="1"/>
  <c r="B25" i="288"/>
  <c r="AB25" i="288" s="1"/>
  <c r="B26" i="288"/>
  <c r="AB26" i="288" s="1"/>
  <c r="B27" i="288"/>
  <c r="AB27" i="288" s="1"/>
  <c r="B28" i="288"/>
  <c r="AB28" i="288" s="1"/>
  <c r="B29" i="288"/>
  <c r="B30" i="288"/>
  <c r="B31" i="288"/>
  <c r="B32" i="288"/>
  <c r="B33" i="288"/>
  <c r="B34" i="288"/>
  <c r="B35" i="288"/>
  <c r="B36" i="288"/>
  <c r="B37" i="288"/>
  <c r="B38" i="288"/>
  <c r="B39" i="288"/>
  <c r="B40" i="288"/>
  <c r="AQ18" i="288" s="1"/>
  <c r="B41" i="288"/>
  <c r="AQ19" i="288" s="1"/>
  <c r="B42" i="288"/>
  <c r="AQ20" i="288" s="1"/>
  <c r="B43" i="288"/>
  <c r="AQ21" i="288" s="1"/>
  <c r="B44" i="288"/>
  <c r="AQ22" i="288" s="1"/>
  <c r="B45" i="288"/>
  <c r="AQ23" i="288" s="1"/>
  <c r="B46" i="288"/>
  <c r="AQ24" i="288" s="1"/>
  <c r="B47" i="288"/>
  <c r="AQ25" i="288" s="1"/>
  <c r="B48" i="288"/>
  <c r="AQ26" i="288" s="1"/>
  <c r="B49" i="288"/>
  <c r="AQ27" i="288" s="1"/>
  <c r="B21" i="289"/>
  <c r="AB21" i="289" s="1"/>
  <c r="B22" i="289"/>
  <c r="AB22" i="289" s="1"/>
  <c r="B23" i="289"/>
  <c r="AB23" i="289" s="1"/>
  <c r="B24" i="289"/>
  <c r="AB24" i="289" s="1"/>
  <c r="B25" i="289"/>
  <c r="AB25" i="289" s="1"/>
  <c r="B26" i="289"/>
  <c r="AB26" i="289" s="1"/>
  <c r="B27" i="289"/>
  <c r="AB27" i="289" s="1"/>
  <c r="B28" i="289"/>
  <c r="AB28" i="289" s="1"/>
  <c r="B29" i="289"/>
  <c r="B30" i="289"/>
  <c r="B31" i="289"/>
  <c r="B32" i="289"/>
  <c r="B33" i="289"/>
  <c r="B34" i="289"/>
  <c r="B35" i="289"/>
  <c r="B36" i="289"/>
  <c r="B37" i="289"/>
  <c r="B38" i="289"/>
  <c r="B39" i="289"/>
  <c r="B40" i="289"/>
  <c r="AQ18" i="289" s="1"/>
  <c r="B41" i="289"/>
  <c r="AQ19" i="289" s="1"/>
  <c r="B42" i="289"/>
  <c r="AQ20" i="289" s="1"/>
  <c r="B43" i="289"/>
  <c r="AQ21" i="289" s="1"/>
  <c r="B44" i="289"/>
  <c r="AQ22" i="289" s="1"/>
  <c r="B45" i="289"/>
  <c r="AQ23" i="289" s="1"/>
  <c r="B46" i="289"/>
  <c r="AQ24" i="289" s="1"/>
  <c r="B47" i="289"/>
  <c r="AQ25" i="289" s="1"/>
  <c r="B48" i="289"/>
  <c r="AQ26" i="289" s="1"/>
  <c r="B49" i="289"/>
  <c r="AQ27" i="289" s="1"/>
  <c r="B21" i="290"/>
  <c r="AB21" i="290" s="1"/>
  <c r="B22" i="290"/>
  <c r="AB22" i="290" s="1"/>
  <c r="B23" i="290"/>
  <c r="AB23" i="290" s="1"/>
  <c r="B24" i="290"/>
  <c r="AB24" i="290" s="1"/>
  <c r="B25" i="290"/>
  <c r="AB25" i="290" s="1"/>
  <c r="B26" i="290"/>
  <c r="AB26" i="290" s="1"/>
  <c r="B27" i="290"/>
  <c r="AB27" i="290" s="1"/>
  <c r="B28" i="290"/>
  <c r="AB28" i="290" s="1"/>
  <c r="B29" i="290"/>
  <c r="B30" i="290"/>
  <c r="B31" i="290"/>
  <c r="B32" i="290"/>
  <c r="B33" i="290"/>
  <c r="B34" i="290"/>
  <c r="B35" i="290"/>
  <c r="B36" i="290"/>
  <c r="B37" i="290"/>
  <c r="B38" i="290"/>
  <c r="B39" i="290"/>
  <c r="B40" i="290"/>
  <c r="AQ18" i="290" s="1"/>
  <c r="B41" i="290"/>
  <c r="AQ19" i="290" s="1"/>
  <c r="B42" i="290"/>
  <c r="AQ20" i="290" s="1"/>
  <c r="B43" i="290"/>
  <c r="AQ21" i="290" s="1"/>
  <c r="B44" i="290"/>
  <c r="AQ22" i="290" s="1"/>
  <c r="B45" i="290"/>
  <c r="AQ23" i="290" s="1"/>
  <c r="B46" i="290"/>
  <c r="AQ24" i="290" s="1"/>
  <c r="B47" i="290"/>
  <c r="AQ25" i="290" s="1"/>
  <c r="B48" i="290"/>
  <c r="AQ26" i="290" s="1"/>
  <c r="B49" i="290"/>
  <c r="AQ27" i="290" s="1"/>
  <c r="B21" i="291"/>
  <c r="AB21" i="291" s="1"/>
  <c r="B22" i="291"/>
  <c r="AB22" i="291" s="1"/>
  <c r="B23" i="291"/>
  <c r="AB23" i="291" s="1"/>
  <c r="B24" i="291"/>
  <c r="AB24" i="291" s="1"/>
  <c r="B25" i="291"/>
  <c r="AB25" i="291" s="1"/>
  <c r="B26" i="291"/>
  <c r="AB26" i="291" s="1"/>
  <c r="B27" i="291"/>
  <c r="AB27" i="291" s="1"/>
  <c r="B28" i="291"/>
  <c r="AB28" i="291" s="1"/>
  <c r="B29" i="291"/>
  <c r="B30" i="291"/>
  <c r="B31" i="291"/>
  <c r="B32" i="291"/>
  <c r="B33" i="291"/>
  <c r="B34" i="291"/>
  <c r="B35" i="291"/>
  <c r="B36" i="291"/>
  <c r="B37" i="291"/>
  <c r="B38" i="291"/>
  <c r="B39" i="291"/>
  <c r="B40" i="291"/>
  <c r="AQ18" i="291" s="1"/>
  <c r="B41" i="291"/>
  <c r="AQ19" i="291" s="1"/>
  <c r="B42" i="291"/>
  <c r="AQ20" i="291" s="1"/>
  <c r="B43" i="291"/>
  <c r="AQ21" i="291" s="1"/>
  <c r="B44" i="291"/>
  <c r="AQ22" i="291" s="1"/>
  <c r="B45" i="291"/>
  <c r="AQ23" i="291" s="1"/>
  <c r="B46" i="291"/>
  <c r="AQ24" i="291" s="1"/>
  <c r="B47" i="291"/>
  <c r="AQ25" i="291" s="1"/>
  <c r="B48" i="291"/>
  <c r="AQ26" i="291" s="1"/>
  <c r="B49" i="291"/>
  <c r="AQ27" i="291" s="1"/>
  <c r="B21" i="292"/>
  <c r="AB21" i="292" s="1"/>
  <c r="B22" i="292"/>
  <c r="AB22" i="292" s="1"/>
  <c r="B23" i="292"/>
  <c r="AB23" i="292" s="1"/>
  <c r="B24" i="292"/>
  <c r="AB24" i="292" s="1"/>
  <c r="B25" i="292"/>
  <c r="AB25" i="292" s="1"/>
  <c r="B26" i="292"/>
  <c r="AB26" i="292" s="1"/>
  <c r="B27" i="292"/>
  <c r="AB27" i="292" s="1"/>
  <c r="B28" i="292"/>
  <c r="AB28" i="292" s="1"/>
  <c r="B29" i="292"/>
  <c r="B30" i="292"/>
  <c r="B31" i="292"/>
  <c r="B32" i="292"/>
  <c r="B33" i="292"/>
  <c r="B34" i="292"/>
  <c r="B35" i="292"/>
  <c r="B36" i="292"/>
  <c r="B37" i="292"/>
  <c r="B38" i="292"/>
  <c r="B39" i="292"/>
  <c r="B40" i="292"/>
  <c r="AQ18" i="292" s="1"/>
  <c r="B41" i="292"/>
  <c r="AQ19" i="292" s="1"/>
  <c r="B42" i="292"/>
  <c r="AQ20" i="292" s="1"/>
  <c r="B43" i="292"/>
  <c r="AQ21" i="292" s="1"/>
  <c r="B44" i="292"/>
  <c r="AQ22" i="292" s="1"/>
  <c r="B45" i="292"/>
  <c r="AQ23" i="292" s="1"/>
  <c r="B46" i="292"/>
  <c r="AQ24" i="292" s="1"/>
  <c r="B47" i="292"/>
  <c r="AQ25" i="292" s="1"/>
  <c r="B48" i="292"/>
  <c r="AQ26" i="292" s="1"/>
  <c r="B49" i="292"/>
  <c r="AQ27" i="292" s="1"/>
  <c r="B21" i="293"/>
  <c r="AB21" i="293" s="1"/>
  <c r="B22" i="293"/>
  <c r="AB22" i="293" s="1"/>
  <c r="B23" i="293"/>
  <c r="AB23" i="293" s="1"/>
  <c r="B24" i="293"/>
  <c r="AB24" i="293" s="1"/>
  <c r="B25" i="293"/>
  <c r="AB25" i="293" s="1"/>
  <c r="B26" i="293"/>
  <c r="AB26" i="293" s="1"/>
  <c r="B27" i="293"/>
  <c r="AB27" i="293" s="1"/>
  <c r="B28" i="293"/>
  <c r="AB28" i="293" s="1"/>
  <c r="B29" i="293"/>
  <c r="B30" i="293"/>
  <c r="B31" i="293"/>
  <c r="B32" i="293"/>
  <c r="B33" i="293"/>
  <c r="B34" i="293"/>
  <c r="B35" i="293"/>
  <c r="B36" i="293"/>
  <c r="B37" i="293"/>
  <c r="B38" i="293"/>
  <c r="B39" i="293"/>
  <c r="B40" i="293"/>
  <c r="AQ18" i="293" s="1"/>
  <c r="B41" i="293"/>
  <c r="AQ19" i="293" s="1"/>
  <c r="B42" i="293"/>
  <c r="AQ20" i="293" s="1"/>
  <c r="B43" i="293"/>
  <c r="AQ21" i="293" s="1"/>
  <c r="B44" i="293"/>
  <c r="AQ22" i="293" s="1"/>
  <c r="B45" i="293"/>
  <c r="AQ23" i="293" s="1"/>
  <c r="B46" i="293"/>
  <c r="AQ24" i="293" s="1"/>
  <c r="B47" i="293"/>
  <c r="AQ25" i="293" s="1"/>
  <c r="B48" i="293"/>
  <c r="AQ26" i="293" s="1"/>
  <c r="B49" i="293"/>
  <c r="AQ27" i="293" s="1"/>
  <c r="B21" i="294"/>
  <c r="AB21" i="294" s="1"/>
  <c r="B22" i="294"/>
  <c r="AB22" i="294" s="1"/>
  <c r="B23" i="294"/>
  <c r="AB23" i="294" s="1"/>
  <c r="B24" i="294"/>
  <c r="AB24" i="294" s="1"/>
  <c r="B25" i="294"/>
  <c r="AB25" i="294" s="1"/>
  <c r="B26" i="294"/>
  <c r="AB26" i="294" s="1"/>
  <c r="B27" i="294"/>
  <c r="AB27" i="294" s="1"/>
  <c r="B28" i="294"/>
  <c r="AB28" i="294" s="1"/>
  <c r="B29" i="294"/>
  <c r="B30" i="294"/>
  <c r="B31" i="294"/>
  <c r="B32" i="294"/>
  <c r="B33" i="294"/>
  <c r="B34" i="294"/>
  <c r="B35" i="294"/>
  <c r="B36" i="294"/>
  <c r="B37" i="294"/>
  <c r="B38" i="294"/>
  <c r="B39" i="294"/>
  <c r="B40" i="294"/>
  <c r="AQ18" i="294" s="1"/>
  <c r="B41" i="294"/>
  <c r="AQ19" i="294" s="1"/>
  <c r="B42" i="294"/>
  <c r="AQ20" i="294" s="1"/>
  <c r="B43" i="294"/>
  <c r="AQ21" i="294" s="1"/>
  <c r="B44" i="294"/>
  <c r="AQ22" i="294" s="1"/>
  <c r="B45" i="294"/>
  <c r="AQ23" i="294" s="1"/>
  <c r="B46" i="294"/>
  <c r="AQ24" i="294" s="1"/>
  <c r="B47" i="294"/>
  <c r="AQ25" i="294" s="1"/>
  <c r="B48" i="294"/>
  <c r="AQ26" i="294" s="1"/>
  <c r="B49" i="294"/>
  <c r="AQ27" i="294" s="1"/>
  <c r="B21" i="295"/>
  <c r="AB21" i="295" s="1"/>
  <c r="B22" i="295"/>
  <c r="AB22" i="295" s="1"/>
  <c r="B23" i="295"/>
  <c r="AB23" i="295" s="1"/>
  <c r="B24" i="295"/>
  <c r="AB24" i="295" s="1"/>
  <c r="B25" i="295"/>
  <c r="AB25" i="295" s="1"/>
  <c r="B26" i="295"/>
  <c r="AB26" i="295" s="1"/>
  <c r="B27" i="295"/>
  <c r="AB27" i="295" s="1"/>
  <c r="B28" i="295"/>
  <c r="AB28" i="295" s="1"/>
  <c r="B29" i="295"/>
  <c r="B30" i="295"/>
  <c r="B31" i="295"/>
  <c r="B32" i="295"/>
  <c r="B33" i="295"/>
  <c r="B34" i="295"/>
  <c r="B35" i="295"/>
  <c r="B36" i="295"/>
  <c r="B37" i="295"/>
  <c r="B38" i="295"/>
  <c r="B39" i="295"/>
  <c r="B40" i="295"/>
  <c r="AQ18" i="295" s="1"/>
  <c r="B41" i="295"/>
  <c r="AQ19" i="295" s="1"/>
  <c r="B42" i="295"/>
  <c r="AQ20" i="295" s="1"/>
  <c r="B43" i="295"/>
  <c r="AQ21" i="295" s="1"/>
  <c r="B44" i="295"/>
  <c r="AQ22" i="295" s="1"/>
  <c r="B45" i="295"/>
  <c r="AQ23" i="295" s="1"/>
  <c r="B46" i="295"/>
  <c r="AQ24" i="295" s="1"/>
  <c r="B47" i="295"/>
  <c r="AQ25" i="295" s="1"/>
  <c r="B48" i="295"/>
  <c r="AQ26" i="295" s="1"/>
  <c r="B49" i="295"/>
  <c r="AQ27" i="295" s="1"/>
  <c r="B21" i="296"/>
  <c r="AB21" i="296" s="1"/>
  <c r="B22" i="296"/>
  <c r="AB22" i="296" s="1"/>
  <c r="B23" i="296"/>
  <c r="AB23" i="296" s="1"/>
  <c r="B24" i="296"/>
  <c r="AB24" i="296" s="1"/>
  <c r="B25" i="296"/>
  <c r="AB25" i="296" s="1"/>
  <c r="B26" i="296"/>
  <c r="AB26" i="296" s="1"/>
  <c r="B27" i="296"/>
  <c r="AB27" i="296" s="1"/>
  <c r="B28" i="296"/>
  <c r="AB28" i="296" s="1"/>
  <c r="B29" i="296"/>
  <c r="B30" i="296"/>
  <c r="B31" i="296"/>
  <c r="B32" i="296"/>
  <c r="B33" i="296"/>
  <c r="B34" i="296"/>
  <c r="B35" i="296"/>
  <c r="B36" i="296"/>
  <c r="B37" i="296"/>
  <c r="B38" i="296"/>
  <c r="B39" i="296"/>
  <c r="B40" i="296"/>
  <c r="AQ18" i="296" s="1"/>
  <c r="B41" i="296"/>
  <c r="AQ19" i="296" s="1"/>
  <c r="B42" i="296"/>
  <c r="AQ20" i="296" s="1"/>
  <c r="B43" i="296"/>
  <c r="AQ21" i="296" s="1"/>
  <c r="B44" i="296"/>
  <c r="AQ22" i="296" s="1"/>
  <c r="B45" i="296"/>
  <c r="AQ23" i="296" s="1"/>
  <c r="B46" i="296"/>
  <c r="AQ24" i="296" s="1"/>
  <c r="B47" i="296"/>
  <c r="AQ25" i="296" s="1"/>
  <c r="B48" i="296"/>
  <c r="AQ26" i="296" s="1"/>
  <c r="B49" i="296"/>
  <c r="AQ27" i="296" s="1"/>
  <c r="B21" i="277"/>
  <c r="AB21" i="277" s="1"/>
  <c r="B22" i="277"/>
  <c r="AB22" i="277" s="1"/>
  <c r="B23" i="277"/>
  <c r="AB23" i="277" s="1"/>
  <c r="B24" i="277"/>
  <c r="AB24" i="277" s="1"/>
  <c r="B25" i="277"/>
  <c r="AB25" i="277" s="1"/>
  <c r="B26" i="277"/>
  <c r="AB26" i="277" s="1"/>
  <c r="B27" i="277"/>
  <c r="AB27" i="277" s="1"/>
  <c r="B28" i="277"/>
  <c r="AB28" i="277" s="1"/>
  <c r="B29" i="277"/>
  <c r="B30" i="277"/>
  <c r="B31" i="277"/>
  <c r="B32" i="277"/>
  <c r="B33" i="277"/>
  <c r="B34" i="277"/>
  <c r="B35" i="277"/>
  <c r="B36" i="277"/>
  <c r="B37" i="277"/>
  <c r="B38" i="277"/>
  <c r="B39" i="277"/>
  <c r="B40" i="277"/>
  <c r="AQ18" i="277" s="1"/>
  <c r="B41" i="277"/>
  <c r="AQ19" i="277" s="1"/>
  <c r="B42" i="277"/>
  <c r="AQ20" i="277" s="1"/>
  <c r="B43" i="277"/>
  <c r="AQ21" i="277" s="1"/>
  <c r="B44" i="277"/>
  <c r="AQ22" i="277" s="1"/>
  <c r="B45" i="277"/>
  <c r="AQ23" i="277" s="1"/>
  <c r="B46" i="277"/>
  <c r="AQ24" i="277" s="1"/>
  <c r="B47" i="277"/>
  <c r="AQ25" i="277" s="1"/>
  <c r="B48" i="277"/>
  <c r="AQ26" i="277" s="1"/>
  <c r="B49" i="277"/>
  <c r="AQ27" i="277" s="1"/>
  <c r="B21" i="278"/>
  <c r="AB21" i="278" s="1"/>
  <c r="B22" i="278"/>
  <c r="AB22" i="278" s="1"/>
  <c r="B23" i="278"/>
  <c r="AB23" i="278" s="1"/>
  <c r="B24" i="278"/>
  <c r="AB24" i="278" s="1"/>
  <c r="B25" i="278"/>
  <c r="AB25" i="278" s="1"/>
  <c r="B26" i="278"/>
  <c r="AB26" i="278" s="1"/>
  <c r="B27" i="278"/>
  <c r="AB27" i="278" s="1"/>
  <c r="B28" i="278"/>
  <c r="AB28" i="278" s="1"/>
  <c r="B29" i="278"/>
  <c r="B30" i="278"/>
  <c r="B31" i="278"/>
  <c r="B32" i="278"/>
  <c r="B33" i="278"/>
  <c r="B34" i="278"/>
  <c r="B35" i="278"/>
  <c r="B36" i="278"/>
  <c r="B37" i="278"/>
  <c r="B38" i="278"/>
  <c r="B39" i="278"/>
  <c r="B40" i="278"/>
  <c r="AQ18" i="278" s="1"/>
  <c r="B41" i="278"/>
  <c r="AQ19" i="278" s="1"/>
  <c r="B42" i="278"/>
  <c r="AQ20" i="278" s="1"/>
  <c r="B43" i="278"/>
  <c r="AQ21" i="278" s="1"/>
  <c r="B44" i="278"/>
  <c r="AQ22" i="278" s="1"/>
  <c r="B45" i="278"/>
  <c r="AQ23" i="278" s="1"/>
  <c r="B46" i="278"/>
  <c r="AQ24" i="278" s="1"/>
  <c r="B47" i="278"/>
  <c r="AQ25" i="278" s="1"/>
  <c r="B48" i="278"/>
  <c r="AQ26" i="278" s="1"/>
  <c r="B49" i="278"/>
  <c r="AQ27" i="278" s="1"/>
  <c r="B21" i="281"/>
  <c r="AB21" i="281" s="1"/>
  <c r="B22" i="281"/>
  <c r="AB22" i="281" s="1"/>
  <c r="B23" i="281"/>
  <c r="AB23" i="281" s="1"/>
  <c r="B24" i="281"/>
  <c r="AB24" i="281" s="1"/>
  <c r="B25" i="281"/>
  <c r="AB25" i="281" s="1"/>
  <c r="B26" i="281"/>
  <c r="AB26" i="281" s="1"/>
  <c r="B27" i="281"/>
  <c r="AB27" i="281" s="1"/>
  <c r="B28" i="281"/>
  <c r="AB28" i="281" s="1"/>
  <c r="B29" i="281"/>
  <c r="B30" i="281"/>
  <c r="B31" i="281"/>
  <c r="B32" i="281"/>
  <c r="B33" i="281"/>
  <c r="B34" i="281"/>
  <c r="B35" i="281"/>
  <c r="B36" i="281"/>
  <c r="B37" i="281"/>
  <c r="B38" i="281"/>
  <c r="B39" i="281"/>
  <c r="B40" i="281"/>
  <c r="AQ18" i="281" s="1"/>
  <c r="B41" i="281"/>
  <c r="AQ19" i="281" s="1"/>
  <c r="B42" i="281"/>
  <c r="AQ20" i="281" s="1"/>
  <c r="B43" i="281"/>
  <c r="AQ21" i="281" s="1"/>
  <c r="B44" i="281"/>
  <c r="AQ22" i="281" s="1"/>
  <c r="B45" i="281"/>
  <c r="AQ23" i="281" s="1"/>
  <c r="B46" i="281"/>
  <c r="AQ24" i="281" s="1"/>
  <c r="B47" i="281"/>
  <c r="AQ25" i="281" s="1"/>
  <c r="B48" i="281"/>
  <c r="AQ26" i="281" s="1"/>
  <c r="B49" i="281"/>
  <c r="AQ27" i="281" s="1"/>
  <c r="B21" i="282"/>
  <c r="AB21" i="282" s="1"/>
  <c r="B22" i="282"/>
  <c r="AB22" i="282" s="1"/>
  <c r="B23" i="282"/>
  <c r="AB23" i="282" s="1"/>
  <c r="B24" i="282"/>
  <c r="AB24" i="282" s="1"/>
  <c r="B25" i="282"/>
  <c r="AB25" i="282" s="1"/>
  <c r="B26" i="282"/>
  <c r="AB26" i="282" s="1"/>
  <c r="B27" i="282"/>
  <c r="AB27" i="282" s="1"/>
  <c r="B28" i="282"/>
  <c r="AB28" i="282" s="1"/>
  <c r="B29" i="282"/>
  <c r="B30" i="282"/>
  <c r="B31" i="282"/>
  <c r="B32" i="282"/>
  <c r="B33" i="282"/>
  <c r="B34" i="282"/>
  <c r="B35" i="282"/>
  <c r="B36" i="282"/>
  <c r="B37" i="282"/>
  <c r="B38" i="282"/>
  <c r="B39" i="282"/>
  <c r="B40" i="282"/>
  <c r="AQ18" i="282" s="1"/>
  <c r="B41" i="282"/>
  <c r="AQ19" i="282" s="1"/>
  <c r="B42" i="282"/>
  <c r="AQ20" i="282" s="1"/>
  <c r="B43" i="282"/>
  <c r="AQ21" i="282" s="1"/>
  <c r="B44" i="282"/>
  <c r="AQ22" i="282" s="1"/>
  <c r="B45" i="282"/>
  <c r="AQ23" i="282" s="1"/>
  <c r="B46" i="282"/>
  <c r="AQ24" i="282" s="1"/>
  <c r="B47" i="282"/>
  <c r="AQ25" i="282" s="1"/>
  <c r="B48" i="282"/>
  <c r="AQ26" i="282" s="1"/>
  <c r="B49" i="282"/>
  <c r="AQ27" i="282" s="1"/>
  <c r="B21" i="283"/>
  <c r="AB21" i="283" s="1"/>
  <c r="B22" i="283"/>
  <c r="AB22" i="283" s="1"/>
  <c r="B23" i="283"/>
  <c r="AB23" i="283" s="1"/>
  <c r="B24" i="283"/>
  <c r="AB24" i="283" s="1"/>
  <c r="B25" i="283"/>
  <c r="AB25" i="283" s="1"/>
  <c r="B26" i="283"/>
  <c r="AB26" i="283" s="1"/>
  <c r="B27" i="283"/>
  <c r="AB27" i="283" s="1"/>
  <c r="B28" i="283"/>
  <c r="AB28" i="283" s="1"/>
  <c r="B29" i="283"/>
  <c r="B30" i="283"/>
  <c r="B31" i="283"/>
  <c r="B32" i="283"/>
  <c r="B33" i="283"/>
  <c r="B34" i="283"/>
  <c r="B35" i="283"/>
  <c r="B36" i="283"/>
  <c r="B37" i="283"/>
  <c r="B38" i="283"/>
  <c r="B39" i="283"/>
  <c r="B40" i="283"/>
  <c r="AQ18" i="283" s="1"/>
  <c r="B41" i="283"/>
  <c r="AQ19" i="283" s="1"/>
  <c r="B42" i="283"/>
  <c r="AQ20" i="283" s="1"/>
  <c r="B43" i="283"/>
  <c r="AQ21" i="283" s="1"/>
  <c r="B44" i="283"/>
  <c r="AQ22" i="283" s="1"/>
  <c r="B45" i="283"/>
  <c r="AQ23" i="283" s="1"/>
  <c r="B46" i="283"/>
  <c r="AQ24" i="283" s="1"/>
  <c r="B47" i="283"/>
  <c r="AQ25" i="283" s="1"/>
  <c r="B48" i="283"/>
  <c r="AQ26" i="283" s="1"/>
  <c r="B49" i="283"/>
  <c r="AQ27" i="283" s="1"/>
  <c r="B21" i="284"/>
  <c r="AB21" i="284" s="1"/>
  <c r="B22" i="284"/>
  <c r="AB22" i="284" s="1"/>
  <c r="B23" i="284"/>
  <c r="AB23" i="284" s="1"/>
  <c r="B24" i="284"/>
  <c r="AB24" i="284" s="1"/>
  <c r="B25" i="284"/>
  <c r="AB25" i="284" s="1"/>
  <c r="B26" i="284"/>
  <c r="AB26" i="284" s="1"/>
  <c r="B27" i="284"/>
  <c r="AB27" i="284" s="1"/>
  <c r="B28" i="284"/>
  <c r="AB28" i="284" s="1"/>
  <c r="B29" i="284"/>
  <c r="B30" i="284"/>
  <c r="B31" i="284"/>
  <c r="B32" i="284"/>
  <c r="B33" i="284"/>
  <c r="B34" i="284"/>
  <c r="B35" i="284"/>
  <c r="B36" i="284"/>
  <c r="B37" i="284"/>
  <c r="B38" i="284"/>
  <c r="B39" i="284"/>
  <c r="B40" i="284"/>
  <c r="AQ18" i="284" s="1"/>
  <c r="B41" i="284"/>
  <c r="AQ19" i="284" s="1"/>
  <c r="B42" i="284"/>
  <c r="AQ20" i="284" s="1"/>
  <c r="B43" i="284"/>
  <c r="AQ21" i="284" s="1"/>
  <c r="B44" i="284"/>
  <c r="AQ22" i="284" s="1"/>
  <c r="B45" i="284"/>
  <c r="AQ23" i="284" s="1"/>
  <c r="B46" i="284"/>
  <c r="AQ24" i="284" s="1"/>
  <c r="B47" i="284"/>
  <c r="AQ25" i="284" s="1"/>
  <c r="B48" i="284"/>
  <c r="AQ26" i="284" s="1"/>
  <c r="B49" i="284"/>
  <c r="AQ27" i="284" s="1"/>
  <c r="B21" i="285"/>
  <c r="AB21" i="285" s="1"/>
  <c r="B22" i="285"/>
  <c r="AB22" i="285" s="1"/>
  <c r="B23" i="285"/>
  <c r="AB23" i="285" s="1"/>
  <c r="B24" i="285"/>
  <c r="AB24" i="285" s="1"/>
  <c r="B25" i="285"/>
  <c r="AB25" i="285" s="1"/>
  <c r="B26" i="285"/>
  <c r="AB26" i="285" s="1"/>
  <c r="B27" i="285"/>
  <c r="AB27" i="285" s="1"/>
  <c r="B28" i="285"/>
  <c r="AB28" i="285" s="1"/>
  <c r="B29" i="285"/>
  <c r="B30" i="285"/>
  <c r="B31" i="285"/>
  <c r="B32" i="285"/>
  <c r="B33" i="285"/>
  <c r="B34" i="285"/>
  <c r="B35" i="285"/>
  <c r="B36" i="285"/>
  <c r="B37" i="285"/>
  <c r="B38" i="285"/>
  <c r="B39" i="285"/>
  <c r="B40" i="285"/>
  <c r="AQ18" i="285" s="1"/>
  <c r="B41" i="285"/>
  <c r="AQ19" i="285" s="1"/>
  <c r="B42" i="285"/>
  <c r="AQ20" i="285" s="1"/>
  <c r="B43" i="285"/>
  <c r="AQ21" i="285" s="1"/>
  <c r="B44" i="285"/>
  <c r="AQ22" i="285" s="1"/>
  <c r="B45" i="285"/>
  <c r="AQ23" i="285" s="1"/>
  <c r="B46" i="285"/>
  <c r="AQ24" i="285" s="1"/>
  <c r="B47" i="285"/>
  <c r="AQ25" i="285" s="1"/>
  <c r="B48" i="285"/>
  <c r="AQ26" i="285" s="1"/>
  <c r="B49" i="285"/>
  <c r="AQ27" i="285" s="1"/>
  <c r="B21" i="315"/>
  <c r="AB21" i="315" s="1"/>
  <c r="B22" i="315"/>
  <c r="AB22" i="315" s="1"/>
  <c r="B23" i="315"/>
  <c r="AB23" i="315" s="1"/>
  <c r="B24" i="315"/>
  <c r="AB24" i="315" s="1"/>
  <c r="B25" i="315"/>
  <c r="AB25" i="315" s="1"/>
  <c r="B26" i="315"/>
  <c r="AB26" i="315" s="1"/>
  <c r="B27" i="315"/>
  <c r="AB27" i="315" s="1"/>
  <c r="B28" i="315"/>
  <c r="AB28" i="315" s="1"/>
  <c r="B29" i="315"/>
  <c r="B30" i="315"/>
  <c r="B31" i="315"/>
  <c r="B32" i="315"/>
  <c r="B33" i="315"/>
  <c r="B34" i="315"/>
  <c r="B35" i="315"/>
  <c r="B36" i="315"/>
  <c r="B37" i="315"/>
  <c r="B38" i="315"/>
  <c r="B39" i="315"/>
  <c r="B40" i="315"/>
  <c r="AQ18" i="315" s="1"/>
  <c r="B41" i="315"/>
  <c r="AQ19" i="315" s="1"/>
  <c r="B42" i="315"/>
  <c r="AQ20" i="315" s="1"/>
  <c r="B43" i="315"/>
  <c r="AQ21" i="315" s="1"/>
  <c r="B44" i="315"/>
  <c r="AQ22" i="315" s="1"/>
  <c r="B45" i="315"/>
  <c r="AQ23" i="315" s="1"/>
  <c r="B46" i="315"/>
  <c r="AQ24" i="315" s="1"/>
  <c r="B47" i="315"/>
  <c r="AQ25" i="315" s="1"/>
  <c r="B48" i="315"/>
  <c r="AQ26" i="315" s="1"/>
  <c r="B49" i="315"/>
  <c r="AQ27" i="315" s="1"/>
  <c r="B21" i="297"/>
  <c r="AB21" i="297" s="1"/>
  <c r="B22" i="297"/>
  <c r="AB22" i="297" s="1"/>
  <c r="B23" i="297"/>
  <c r="AB23" i="297" s="1"/>
  <c r="B24" i="297"/>
  <c r="AB24" i="297" s="1"/>
  <c r="B25" i="297"/>
  <c r="AB25" i="297" s="1"/>
  <c r="B26" i="297"/>
  <c r="AB26" i="297" s="1"/>
  <c r="B27" i="297"/>
  <c r="AB27" i="297" s="1"/>
  <c r="B28" i="297"/>
  <c r="AB28" i="297" s="1"/>
  <c r="B29" i="297"/>
  <c r="B30" i="297"/>
  <c r="B31" i="297"/>
  <c r="B32" i="297"/>
  <c r="B33" i="297"/>
  <c r="B34" i="297"/>
  <c r="B35" i="297"/>
  <c r="B36" i="297"/>
  <c r="B37" i="297"/>
  <c r="B38" i="297"/>
  <c r="B39" i="297"/>
  <c r="B40" i="297"/>
  <c r="B41" i="297"/>
  <c r="B42" i="297"/>
  <c r="B43" i="297"/>
  <c r="AQ21" i="297" s="1"/>
  <c r="B45" i="297"/>
  <c r="AQ23" i="297" s="1"/>
  <c r="B46" i="297"/>
  <c r="AQ24" i="297" s="1"/>
  <c r="B47" i="297"/>
  <c r="AQ25" i="297" s="1"/>
  <c r="B48" i="297"/>
  <c r="AQ26" i="297" s="1"/>
  <c r="B49" i="297"/>
  <c r="AQ27" i="297" s="1"/>
  <c r="CG11" i="298"/>
  <c r="CG12" i="298"/>
  <c r="CG13" i="298"/>
  <c r="CG14" i="298"/>
  <c r="CG15" i="298"/>
  <c r="CG16" i="298"/>
  <c r="CG17" i="298"/>
  <c r="CG18" i="298"/>
  <c r="CG19" i="298"/>
  <c r="CG20" i="298"/>
  <c r="CG21" i="298"/>
  <c r="CG22" i="298"/>
  <c r="CG23" i="298"/>
  <c r="CG30" i="298"/>
  <c r="CG11" i="299"/>
  <c r="CG12" i="299"/>
  <c r="CG13" i="299"/>
  <c r="CG14" i="299"/>
  <c r="CG15" i="299"/>
  <c r="CG16" i="299"/>
  <c r="CG17" i="299"/>
  <c r="CG18" i="299"/>
  <c r="CG19" i="299"/>
  <c r="CG20" i="299"/>
  <c r="CG21" i="299"/>
  <c r="CG22" i="299"/>
  <c r="CG23" i="299"/>
  <c r="CG30" i="299"/>
  <c r="CG11" i="300"/>
  <c r="CG12" i="300"/>
  <c r="CG13" i="300"/>
  <c r="CG14" i="300"/>
  <c r="CG15" i="300"/>
  <c r="CG16" i="300"/>
  <c r="CG17" i="300"/>
  <c r="CG18" i="300"/>
  <c r="CG19" i="300"/>
  <c r="CG20" i="300"/>
  <c r="CG21" i="300"/>
  <c r="CG22" i="300"/>
  <c r="CG23" i="300"/>
  <c r="CG30" i="300"/>
  <c r="CG11" i="301"/>
  <c r="CG12" i="301"/>
  <c r="CG13" i="301"/>
  <c r="CG14" i="301"/>
  <c r="CG15" i="301"/>
  <c r="CG16" i="301"/>
  <c r="CG17" i="301"/>
  <c r="CG18" i="301"/>
  <c r="CG19" i="301"/>
  <c r="CG20" i="301"/>
  <c r="CG21" i="301"/>
  <c r="CG22" i="301"/>
  <c r="CG23" i="301"/>
  <c r="CG30" i="301"/>
  <c r="CG11" i="302"/>
  <c r="CG12" i="302"/>
  <c r="CG13" i="302"/>
  <c r="CG14" i="302"/>
  <c r="CG15" i="302"/>
  <c r="CG16" i="302"/>
  <c r="CG17" i="302"/>
  <c r="CG18" i="302"/>
  <c r="CG19" i="302"/>
  <c r="CG20" i="302"/>
  <c r="CG21" i="302"/>
  <c r="CG22" i="302"/>
  <c r="CG23" i="302"/>
  <c r="CG30" i="302"/>
  <c r="CG11" i="303"/>
  <c r="CG12" i="303"/>
  <c r="CG13" i="303"/>
  <c r="CG14" i="303"/>
  <c r="CG15" i="303"/>
  <c r="CG16" i="303"/>
  <c r="CG17" i="303"/>
  <c r="CG18" i="303"/>
  <c r="CG19" i="303"/>
  <c r="CG20" i="303"/>
  <c r="CG21" i="303"/>
  <c r="CG22" i="303"/>
  <c r="CG23" i="303"/>
  <c r="CG30" i="303"/>
  <c r="CG11" i="304"/>
  <c r="CG12" i="304"/>
  <c r="CG13" i="304"/>
  <c r="CG14" i="304"/>
  <c r="CG15" i="304"/>
  <c r="CG16" i="304"/>
  <c r="CG17" i="304"/>
  <c r="CG18" i="304"/>
  <c r="CG19" i="304"/>
  <c r="CG20" i="304"/>
  <c r="CG21" i="304"/>
  <c r="CG22" i="304"/>
  <c r="CG23" i="304"/>
  <c r="CG30" i="304"/>
  <c r="CG11" i="305"/>
  <c r="CG12" i="305"/>
  <c r="CG13" i="305"/>
  <c r="CG14" i="305"/>
  <c r="CG15" i="305"/>
  <c r="CG16" i="305"/>
  <c r="CG17" i="305"/>
  <c r="CG18" i="305"/>
  <c r="CG19" i="305"/>
  <c r="CG20" i="305"/>
  <c r="CG21" i="305"/>
  <c r="CG22" i="305"/>
  <c r="CG23" i="305"/>
  <c r="CG30" i="305"/>
  <c r="CG11" i="306"/>
  <c r="CG12" i="306"/>
  <c r="CG13" i="306"/>
  <c r="CG14" i="306"/>
  <c r="CG15" i="306"/>
  <c r="CG16" i="306"/>
  <c r="CG17" i="306"/>
  <c r="CG18" i="306"/>
  <c r="CG19" i="306"/>
  <c r="CG20" i="306"/>
  <c r="CG21" i="306"/>
  <c r="CG22" i="306"/>
  <c r="CG23" i="306"/>
  <c r="CG30" i="306"/>
  <c r="CG11" i="307"/>
  <c r="CG12" i="307"/>
  <c r="CG13" i="307"/>
  <c r="CG14" i="307"/>
  <c r="CG15" i="307"/>
  <c r="CG16" i="307"/>
  <c r="CG17" i="307"/>
  <c r="CG18" i="307"/>
  <c r="CG19" i="307"/>
  <c r="CG20" i="307"/>
  <c r="CG21" i="307"/>
  <c r="CG22" i="307"/>
  <c r="CG23" i="307"/>
  <c r="CG30" i="307"/>
  <c r="CG11" i="287"/>
  <c r="CG12" i="287"/>
  <c r="CG13" i="287"/>
  <c r="CG14" i="287"/>
  <c r="CG15" i="287"/>
  <c r="CG16" i="287"/>
  <c r="CG17" i="287"/>
  <c r="CG18" i="287"/>
  <c r="CG19" i="287"/>
  <c r="CG20" i="287"/>
  <c r="CG21" i="287"/>
  <c r="CG22" i="287"/>
  <c r="CG23" i="287"/>
  <c r="CG30" i="287"/>
  <c r="CG11" i="288"/>
  <c r="CG12" i="288"/>
  <c r="CG13" i="288"/>
  <c r="CG14" i="288"/>
  <c r="CG15" i="288"/>
  <c r="CG16" i="288"/>
  <c r="CG17" i="288"/>
  <c r="CG18" i="288"/>
  <c r="CG19" i="288"/>
  <c r="CG20" i="288"/>
  <c r="CG21" i="288"/>
  <c r="CG22" i="288"/>
  <c r="CG23" i="288"/>
  <c r="CG30" i="288"/>
  <c r="CG11" i="289"/>
  <c r="CG12" i="289"/>
  <c r="CG13" i="289"/>
  <c r="CG14" i="289"/>
  <c r="CG15" i="289"/>
  <c r="CG16" i="289"/>
  <c r="CG17" i="289"/>
  <c r="CG18" i="289"/>
  <c r="CG19" i="289"/>
  <c r="CG20" i="289"/>
  <c r="CG21" i="289"/>
  <c r="CG22" i="289"/>
  <c r="CG23" i="289"/>
  <c r="CG30" i="289"/>
  <c r="CG11" i="290"/>
  <c r="CG12" i="290"/>
  <c r="CG13" i="290"/>
  <c r="CG14" i="290"/>
  <c r="CG15" i="290"/>
  <c r="CG16" i="290"/>
  <c r="CG17" i="290"/>
  <c r="CG18" i="290"/>
  <c r="CG19" i="290"/>
  <c r="CG20" i="290"/>
  <c r="CG21" i="290"/>
  <c r="CG22" i="290"/>
  <c r="CG23" i="290"/>
  <c r="CG30" i="290"/>
  <c r="CG11" i="291"/>
  <c r="CG12" i="291"/>
  <c r="CG13" i="291"/>
  <c r="CG14" i="291"/>
  <c r="CG15" i="291"/>
  <c r="CG16" i="291"/>
  <c r="CG17" i="291"/>
  <c r="CG18" i="291"/>
  <c r="CG19" i="291"/>
  <c r="CG20" i="291"/>
  <c r="CG21" i="291"/>
  <c r="CG22" i="291"/>
  <c r="CG23" i="291"/>
  <c r="CG30" i="291"/>
  <c r="CG11" i="292"/>
  <c r="CG12" i="292"/>
  <c r="CG13" i="292"/>
  <c r="CG14" i="292"/>
  <c r="CG15" i="292"/>
  <c r="CG16" i="292"/>
  <c r="CG17" i="292"/>
  <c r="CG18" i="292"/>
  <c r="CG19" i="292"/>
  <c r="CG20" i="292"/>
  <c r="CG21" i="292"/>
  <c r="CG22" i="292"/>
  <c r="CG23" i="292"/>
  <c r="CG30" i="292"/>
  <c r="CG11" i="293"/>
  <c r="CG12" i="293"/>
  <c r="CG13" i="293"/>
  <c r="CG14" i="293"/>
  <c r="CG15" i="293"/>
  <c r="CG16" i="293"/>
  <c r="CG17" i="293"/>
  <c r="CG18" i="293"/>
  <c r="CG19" i="293"/>
  <c r="CG20" i="293"/>
  <c r="CG21" i="293"/>
  <c r="CG22" i="293"/>
  <c r="CG23" i="293"/>
  <c r="CG30" i="293"/>
  <c r="CG11" i="294"/>
  <c r="CG12" i="294"/>
  <c r="CG13" i="294"/>
  <c r="CG14" i="294"/>
  <c r="CG15" i="294"/>
  <c r="CG16" i="294"/>
  <c r="CG17" i="294"/>
  <c r="CG18" i="294"/>
  <c r="CG19" i="294"/>
  <c r="CG20" i="294"/>
  <c r="CG21" i="294"/>
  <c r="CG22" i="294"/>
  <c r="CG23" i="294"/>
  <c r="CG30" i="294"/>
  <c r="CG11" i="295"/>
  <c r="CG12" i="295"/>
  <c r="CG13" i="295"/>
  <c r="CG14" i="295"/>
  <c r="CG15" i="295"/>
  <c r="CG16" i="295"/>
  <c r="CG17" i="295"/>
  <c r="CG18" i="295"/>
  <c r="CG19" i="295"/>
  <c r="CG20" i="295"/>
  <c r="CG21" i="295"/>
  <c r="CG22" i="295"/>
  <c r="CG23" i="295"/>
  <c r="CG30" i="295"/>
  <c r="CG11" i="296"/>
  <c r="CG12" i="296"/>
  <c r="CG13" i="296"/>
  <c r="CG14" i="296"/>
  <c r="CG15" i="296"/>
  <c r="CG16" i="296"/>
  <c r="CG17" i="296"/>
  <c r="CG18" i="296"/>
  <c r="CG19" i="296"/>
  <c r="CG20" i="296"/>
  <c r="CG21" i="296"/>
  <c r="CG22" i="296"/>
  <c r="CG23" i="296"/>
  <c r="CG30" i="296"/>
  <c r="CG11" i="277"/>
  <c r="CG12" i="277"/>
  <c r="CG13" i="277"/>
  <c r="CG14" i="277"/>
  <c r="CG15" i="277"/>
  <c r="CG16" i="277"/>
  <c r="CG17" i="277"/>
  <c r="CG18" i="277"/>
  <c r="CG19" i="277"/>
  <c r="CG20" i="277"/>
  <c r="CG21" i="277"/>
  <c r="CG22" i="277"/>
  <c r="CG23" i="277"/>
  <c r="CG30" i="277"/>
  <c r="CG11" i="278"/>
  <c r="CG12" i="278"/>
  <c r="CG13" i="278"/>
  <c r="CG14" i="278"/>
  <c r="CG15" i="278"/>
  <c r="CG16" i="278"/>
  <c r="CG17" i="278"/>
  <c r="CG18" i="278"/>
  <c r="CG19" i="278"/>
  <c r="CG20" i="278"/>
  <c r="CG21" i="278"/>
  <c r="CG22" i="278"/>
  <c r="CG23" i="278"/>
  <c r="CG30" i="278"/>
  <c r="CG11" i="279"/>
  <c r="CG12" i="279"/>
  <c r="CG13" i="279"/>
  <c r="CG14" i="279"/>
  <c r="CG15" i="279"/>
  <c r="CG16" i="279"/>
  <c r="CG17" i="279"/>
  <c r="CG18" i="279"/>
  <c r="CG19" i="279"/>
  <c r="CG20" i="279"/>
  <c r="CG21" i="279"/>
  <c r="CG22" i="279"/>
  <c r="CG23" i="279"/>
  <c r="CG30" i="279"/>
  <c r="CG11" i="280"/>
  <c r="CG12" i="280"/>
  <c r="CG13" i="280"/>
  <c r="CG14" i="280"/>
  <c r="CG15" i="280"/>
  <c r="CG16" i="280"/>
  <c r="CG17" i="280"/>
  <c r="CG18" i="280"/>
  <c r="CG19" i="280"/>
  <c r="CG20" i="280"/>
  <c r="CG21" i="280"/>
  <c r="CG22" i="280"/>
  <c r="CG23" i="280"/>
  <c r="CG30" i="280"/>
  <c r="CG11" i="281"/>
  <c r="CG12" i="281"/>
  <c r="CG13" i="281"/>
  <c r="CG14" i="281"/>
  <c r="CG15" i="281"/>
  <c r="CG16" i="281"/>
  <c r="CG17" i="281"/>
  <c r="CG18" i="281"/>
  <c r="CG19" i="281"/>
  <c r="CG20" i="281"/>
  <c r="CG21" i="281"/>
  <c r="CG22" i="281"/>
  <c r="CG23" i="281"/>
  <c r="CG30" i="281"/>
  <c r="CG11" i="282"/>
  <c r="CG12" i="282"/>
  <c r="CG13" i="282"/>
  <c r="CG14" i="282"/>
  <c r="CG15" i="282"/>
  <c r="CG16" i="282"/>
  <c r="CG17" i="282"/>
  <c r="CG18" i="282"/>
  <c r="CG19" i="282"/>
  <c r="CG20" i="282"/>
  <c r="CG21" i="282"/>
  <c r="CG22" i="282"/>
  <c r="CG23" i="282"/>
  <c r="CG30" i="282"/>
  <c r="CG11" i="283"/>
  <c r="CG12" i="283"/>
  <c r="CG13" i="283"/>
  <c r="CG14" i="283"/>
  <c r="CG15" i="283"/>
  <c r="CG16" i="283"/>
  <c r="CG17" i="283"/>
  <c r="CG18" i="283"/>
  <c r="CG19" i="283"/>
  <c r="CG20" i="283"/>
  <c r="CG21" i="283"/>
  <c r="CG22" i="283"/>
  <c r="CG23" i="283"/>
  <c r="CG30" i="283"/>
  <c r="CG11" i="284"/>
  <c r="CG12" i="284"/>
  <c r="CG13" i="284"/>
  <c r="CG14" i="284"/>
  <c r="CG15" i="284"/>
  <c r="CG16" i="284"/>
  <c r="CG17" i="284"/>
  <c r="CG18" i="284"/>
  <c r="CG19" i="284"/>
  <c r="CG20" i="284"/>
  <c r="CG21" i="284"/>
  <c r="CG22" i="284"/>
  <c r="CG23" i="284"/>
  <c r="CG30" i="284"/>
  <c r="CG11" i="285"/>
  <c r="CG12" i="285"/>
  <c r="CG13" i="285"/>
  <c r="CG14" i="285"/>
  <c r="CG15" i="285"/>
  <c r="CG16" i="285"/>
  <c r="CG17" i="285"/>
  <c r="CG18" i="285"/>
  <c r="CG19" i="285"/>
  <c r="CG20" i="285"/>
  <c r="CG21" i="285"/>
  <c r="CG22" i="285"/>
  <c r="CG23" i="285"/>
  <c r="CG30" i="285"/>
  <c r="CG11" i="315"/>
  <c r="CG12" i="315"/>
  <c r="CG13" i="315"/>
  <c r="CG14" i="315"/>
  <c r="CG15" i="315"/>
  <c r="CG16" i="315"/>
  <c r="CG17" i="315"/>
  <c r="CG18" i="315"/>
  <c r="CG19" i="315"/>
  <c r="CG20" i="315"/>
  <c r="CG21" i="315"/>
  <c r="CG22" i="315"/>
  <c r="CG23" i="315"/>
  <c r="CG30" i="315"/>
  <c r="CG11" i="297"/>
  <c r="CG12" i="297"/>
  <c r="CG13" i="297"/>
  <c r="CG14" i="297"/>
  <c r="CG15" i="297"/>
  <c r="CG16" i="297"/>
  <c r="CG17" i="297"/>
  <c r="CG18" i="297"/>
  <c r="CG19" i="297"/>
  <c r="CG20" i="297"/>
  <c r="CG21" i="297"/>
  <c r="CG22" i="297"/>
  <c r="CG23" i="297"/>
  <c r="CG30" i="297"/>
  <c r="CG10" i="298"/>
  <c r="CG10" i="299"/>
  <c r="CG10" i="300"/>
  <c r="CG10" i="301"/>
  <c r="CG10" i="302"/>
  <c r="CG10" i="303"/>
  <c r="CG10" i="304"/>
  <c r="CG10" i="305"/>
  <c r="CG10" i="306"/>
  <c r="CG10" i="307"/>
  <c r="CG10" i="287"/>
  <c r="CG10" i="288"/>
  <c r="CG10" i="289"/>
  <c r="CG10" i="290"/>
  <c r="CG10" i="291"/>
  <c r="CG10" i="292"/>
  <c r="CG10" i="293"/>
  <c r="CG10" i="294"/>
  <c r="CG10" i="295"/>
  <c r="CG10" i="296"/>
  <c r="CG10" i="277"/>
  <c r="CG10" i="278"/>
  <c r="CG10" i="279"/>
  <c r="CG10" i="280"/>
  <c r="CG10" i="281"/>
  <c r="CG10" i="282"/>
  <c r="CG10" i="283"/>
  <c r="CG10" i="284"/>
  <c r="CG10" i="285"/>
  <c r="CG10" i="315"/>
  <c r="CG10" i="297"/>
  <c r="CG9" i="298"/>
  <c r="CG9" i="299"/>
  <c r="CG9" i="300"/>
  <c r="CG9" i="301"/>
  <c r="CG9" i="302"/>
  <c r="CG9" i="303"/>
  <c r="CG9" i="304"/>
  <c r="CG9" i="305"/>
  <c r="CG9" i="306"/>
  <c r="CG9" i="307"/>
  <c r="CG9" i="287"/>
  <c r="CG9" i="288"/>
  <c r="CG9" i="289"/>
  <c r="CG9" i="290"/>
  <c r="CG9" i="291"/>
  <c r="CG9" i="292"/>
  <c r="CG9" i="293"/>
  <c r="CG9" i="294"/>
  <c r="CG9" i="295"/>
  <c r="CG9" i="296"/>
  <c r="CG9" i="277"/>
  <c r="CG9" i="278"/>
  <c r="CG9" i="279"/>
  <c r="CG9" i="280"/>
  <c r="CG9" i="281"/>
  <c r="CG9" i="282"/>
  <c r="CG9" i="283"/>
  <c r="CG9" i="284"/>
  <c r="CG9" i="285"/>
  <c r="CG9" i="315"/>
  <c r="CG9" i="297"/>
  <c r="O49" i="298"/>
  <c r="BU29" i="298" s="1"/>
  <c r="Q49" i="298"/>
  <c r="CA29" i="298" s="1"/>
  <c r="S49" i="298"/>
  <c r="CC29" i="298" s="1"/>
  <c r="O49" i="299"/>
  <c r="BU29" i="299" s="1"/>
  <c r="Q49" i="299"/>
  <c r="CA29" i="299" s="1"/>
  <c r="S49" i="299"/>
  <c r="CC29" i="299" s="1"/>
  <c r="O49" i="300"/>
  <c r="BU29" i="300" s="1"/>
  <c r="Q49" i="300"/>
  <c r="CA29" i="300" s="1"/>
  <c r="S49" i="300"/>
  <c r="CC29" i="300" s="1"/>
  <c r="O49" i="301"/>
  <c r="BU29" i="301" s="1"/>
  <c r="Q49" i="301"/>
  <c r="CA29" i="301" s="1"/>
  <c r="S49" i="301"/>
  <c r="CC29" i="301" s="1"/>
  <c r="O49" i="302"/>
  <c r="BU29" i="302" s="1"/>
  <c r="Q49" i="302"/>
  <c r="CA29" i="302" s="1"/>
  <c r="S49" i="302"/>
  <c r="CC29" i="302" s="1"/>
  <c r="O49" i="303"/>
  <c r="BU29" i="303" s="1"/>
  <c r="Q49" i="303"/>
  <c r="CA29" i="303" s="1"/>
  <c r="S49" i="303"/>
  <c r="CC29" i="303" s="1"/>
  <c r="O49" i="304"/>
  <c r="BU29" i="304" s="1"/>
  <c r="Q49" i="304"/>
  <c r="CA29" i="304" s="1"/>
  <c r="S49" i="304"/>
  <c r="CC29" i="304" s="1"/>
  <c r="O49" i="305"/>
  <c r="BU29" i="305" s="1"/>
  <c r="Q49" i="305"/>
  <c r="CA29" i="305" s="1"/>
  <c r="S49" i="305"/>
  <c r="CC29" i="305" s="1"/>
  <c r="O49" i="306"/>
  <c r="BU29" i="306" s="1"/>
  <c r="Q49" i="306"/>
  <c r="CA29" i="306" s="1"/>
  <c r="S49" i="306"/>
  <c r="CC29" i="306" s="1"/>
  <c r="O49" i="307"/>
  <c r="BU29" i="307" s="1"/>
  <c r="Q49" i="307"/>
  <c r="CA29" i="307" s="1"/>
  <c r="S49" i="307"/>
  <c r="CC29" i="307" s="1"/>
  <c r="O49" i="287"/>
  <c r="BU29" i="287" s="1"/>
  <c r="Q49" i="287"/>
  <c r="CA29" i="287" s="1"/>
  <c r="S49" i="287"/>
  <c r="CC29" i="287" s="1"/>
  <c r="O49" i="288"/>
  <c r="BU29" i="288" s="1"/>
  <c r="Q49" i="288"/>
  <c r="CA29" i="288" s="1"/>
  <c r="S49" i="288"/>
  <c r="CC29" i="288" s="1"/>
  <c r="O49" i="289"/>
  <c r="BU29" i="289" s="1"/>
  <c r="Q49" i="289"/>
  <c r="CA29" i="289" s="1"/>
  <c r="S49" i="289"/>
  <c r="CC29" i="289" s="1"/>
  <c r="O49" i="290"/>
  <c r="BU29" i="290" s="1"/>
  <c r="Q49" i="290"/>
  <c r="CA29" i="290" s="1"/>
  <c r="S49" i="290"/>
  <c r="CC29" i="290" s="1"/>
  <c r="O49" i="291"/>
  <c r="BU29" i="291" s="1"/>
  <c r="Q49" i="291"/>
  <c r="CA29" i="291" s="1"/>
  <c r="S49" i="291"/>
  <c r="CC29" i="291" s="1"/>
  <c r="O49" i="292"/>
  <c r="BU29" i="292" s="1"/>
  <c r="Q49" i="292"/>
  <c r="CA29" i="292" s="1"/>
  <c r="S49" i="292"/>
  <c r="CC29" i="292" s="1"/>
  <c r="O49" i="293"/>
  <c r="BU29" i="293" s="1"/>
  <c r="Q49" i="293"/>
  <c r="CA29" i="293" s="1"/>
  <c r="S49" i="293"/>
  <c r="CC29" i="293" s="1"/>
  <c r="O49" i="294"/>
  <c r="BU29" i="294" s="1"/>
  <c r="Q49" i="294"/>
  <c r="CA29" i="294" s="1"/>
  <c r="S49" i="294"/>
  <c r="CC29" i="294" s="1"/>
  <c r="O49" i="295"/>
  <c r="BU29" i="295" s="1"/>
  <c r="Q49" i="295"/>
  <c r="CA29" i="295" s="1"/>
  <c r="S49" i="295"/>
  <c r="CC29" i="295" s="1"/>
  <c r="O49" i="296"/>
  <c r="BU29" i="296" s="1"/>
  <c r="Q49" i="296"/>
  <c r="CA29" i="296" s="1"/>
  <c r="S49" i="296"/>
  <c r="CC29" i="296" s="1"/>
  <c r="O49" i="277"/>
  <c r="BU29" i="277" s="1"/>
  <c r="Q49" i="277"/>
  <c r="CA29" i="277" s="1"/>
  <c r="S49" i="277"/>
  <c r="CC29" i="277" s="1"/>
  <c r="O49" i="278"/>
  <c r="BU29" i="278" s="1"/>
  <c r="Q49" i="278"/>
  <c r="CA29" i="278" s="1"/>
  <c r="S49" i="278"/>
  <c r="CC29" i="278" s="1"/>
  <c r="O49" i="279"/>
  <c r="BU29" i="279" s="1"/>
  <c r="Q49" i="279"/>
  <c r="CA29" i="279" s="1"/>
  <c r="S49" i="279"/>
  <c r="CC29" i="279" s="1"/>
  <c r="O49" i="280"/>
  <c r="BU29" i="280" s="1"/>
  <c r="Q49" i="280"/>
  <c r="CA29" i="280" s="1"/>
  <c r="S49" i="280"/>
  <c r="CC29" i="280" s="1"/>
  <c r="O49" i="281"/>
  <c r="BU29" i="281" s="1"/>
  <c r="Q49" i="281"/>
  <c r="CA29" i="281" s="1"/>
  <c r="S49" i="281"/>
  <c r="CC29" i="281" s="1"/>
  <c r="O49" i="282"/>
  <c r="BU29" i="282" s="1"/>
  <c r="Q49" i="282"/>
  <c r="CA29" i="282" s="1"/>
  <c r="S49" i="282"/>
  <c r="CC29" i="282" s="1"/>
  <c r="O49" i="283"/>
  <c r="BU29" i="283" s="1"/>
  <c r="Q49" i="283"/>
  <c r="CA29" i="283" s="1"/>
  <c r="S49" i="283"/>
  <c r="CC29" i="283" s="1"/>
  <c r="O49" i="284"/>
  <c r="BU29" i="284" s="1"/>
  <c r="Q49" i="284"/>
  <c r="CA29" i="284" s="1"/>
  <c r="S49" i="284"/>
  <c r="CC29" i="284" s="1"/>
  <c r="O49" i="285"/>
  <c r="BU29" i="285" s="1"/>
  <c r="Q49" i="285"/>
  <c r="CA29" i="285" s="1"/>
  <c r="S49" i="285"/>
  <c r="CC29" i="285" s="1"/>
  <c r="O49" i="315"/>
  <c r="BU29" i="315" s="1"/>
  <c r="Q49" i="315"/>
  <c r="CA29" i="315" s="1"/>
  <c r="S49" i="315"/>
  <c r="CC29" i="315" s="1"/>
  <c r="O49" i="297"/>
  <c r="BU29" i="297" s="1"/>
  <c r="Q49" i="297"/>
  <c r="CA29" i="297" s="1"/>
  <c r="S49" i="297"/>
  <c r="CC29" i="297" s="1"/>
  <c r="BA9" i="298"/>
  <c r="BA10" i="298"/>
  <c r="BA11" i="298"/>
  <c r="BA12" i="298"/>
  <c r="BA13" i="298"/>
  <c r="BA14" i="298"/>
  <c r="BA15" i="298"/>
  <c r="BA16" i="298"/>
  <c r="BA17" i="298"/>
  <c r="BA18" i="298"/>
  <c r="BA19" i="298"/>
  <c r="BA20" i="298"/>
  <c r="BA9" i="299"/>
  <c r="BA10" i="299"/>
  <c r="BA11" i="299"/>
  <c r="BA12" i="299"/>
  <c r="BA13" i="299"/>
  <c r="BA14" i="299"/>
  <c r="BA15" i="299"/>
  <c r="BA16" i="299"/>
  <c r="BA17" i="299"/>
  <c r="BA18" i="299"/>
  <c r="BA19" i="299"/>
  <c r="BA20" i="299"/>
  <c r="BA9" i="300"/>
  <c r="BA10" i="300"/>
  <c r="BA11" i="300"/>
  <c r="BA12" i="300"/>
  <c r="BA13" i="300"/>
  <c r="BA14" i="300"/>
  <c r="BA15" i="300"/>
  <c r="BA16" i="300"/>
  <c r="BA17" i="300"/>
  <c r="BA18" i="300"/>
  <c r="BA19" i="300"/>
  <c r="BA20" i="300"/>
  <c r="BA9" i="301"/>
  <c r="BA10" i="301"/>
  <c r="BA11" i="301"/>
  <c r="BA12" i="301"/>
  <c r="BA13" i="301"/>
  <c r="BA14" i="301"/>
  <c r="BA15" i="301"/>
  <c r="BA16" i="301"/>
  <c r="BA17" i="301"/>
  <c r="BA18" i="301"/>
  <c r="BA19" i="301"/>
  <c r="BA20" i="301"/>
  <c r="BA9" i="302"/>
  <c r="BA10" i="302"/>
  <c r="BA11" i="302"/>
  <c r="BA12" i="302"/>
  <c r="BA13" i="302"/>
  <c r="BA14" i="302"/>
  <c r="BA15" i="302"/>
  <c r="BA16" i="302"/>
  <c r="BA17" i="302"/>
  <c r="BA18" i="302"/>
  <c r="BA19" i="302"/>
  <c r="BA20" i="302"/>
  <c r="BA9" i="303"/>
  <c r="BA10" i="303"/>
  <c r="BA11" i="303"/>
  <c r="BA12" i="303"/>
  <c r="BA13" i="303"/>
  <c r="BA14" i="303"/>
  <c r="BA15" i="303"/>
  <c r="BA16" i="303"/>
  <c r="BA17" i="303"/>
  <c r="BA18" i="303"/>
  <c r="BA19" i="303"/>
  <c r="BA20" i="303"/>
  <c r="BA9" i="304"/>
  <c r="BA10" i="304"/>
  <c r="BA11" i="304"/>
  <c r="BA12" i="304"/>
  <c r="BA13" i="304"/>
  <c r="BA14" i="304"/>
  <c r="BA15" i="304"/>
  <c r="BA16" i="304"/>
  <c r="BA17" i="304"/>
  <c r="BA18" i="304"/>
  <c r="BA19" i="304"/>
  <c r="BA20" i="304"/>
  <c r="BA9" i="305"/>
  <c r="BA10" i="305"/>
  <c r="BA11" i="305"/>
  <c r="BA12" i="305"/>
  <c r="BA13" i="305"/>
  <c r="BA14" i="305"/>
  <c r="BA15" i="305"/>
  <c r="BA16" i="305"/>
  <c r="BA17" i="305"/>
  <c r="BA18" i="305"/>
  <c r="BA19" i="305"/>
  <c r="BA20" i="305"/>
  <c r="BA9" i="306"/>
  <c r="BA10" i="306"/>
  <c r="BA11" i="306"/>
  <c r="BA12" i="306"/>
  <c r="BA13" i="306"/>
  <c r="BA14" i="306"/>
  <c r="BA15" i="306"/>
  <c r="BA16" i="306"/>
  <c r="BA17" i="306"/>
  <c r="BA18" i="306"/>
  <c r="BA19" i="306"/>
  <c r="BA20" i="306"/>
  <c r="BA9" i="307"/>
  <c r="BA10" i="307"/>
  <c r="BA11" i="307"/>
  <c r="BA12" i="307"/>
  <c r="BA13" i="307"/>
  <c r="BA14" i="307"/>
  <c r="BA15" i="307"/>
  <c r="BA16" i="307"/>
  <c r="BA17" i="307"/>
  <c r="BA18" i="307"/>
  <c r="BA19" i="307"/>
  <c r="BA20" i="307"/>
  <c r="BA9" i="287"/>
  <c r="BA10" i="287"/>
  <c r="BA11" i="287"/>
  <c r="BA12" i="287"/>
  <c r="BA13" i="287"/>
  <c r="BA14" i="287"/>
  <c r="BA15" i="287"/>
  <c r="BA16" i="287"/>
  <c r="BA17" i="287"/>
  <c r="BA18" i="287"/>
  <c r="BA19" i="287"/>
  <c r="BA20" i="287"/>
  <c r="BA9" i="288"/>
  <c r="BA10" i="288"/>
  <c r="BA11" i="288"/>
  <c r="BA12" i="288"/>
  <c r="BA13" i="288"/>
  <c r="BA14" i="288"/>
  <c r="BA15" i="288"/>
  <c r="BA16" i="288"/>
  <c r="BA17" i="288"/>
  <c r="BA18" i="288"/>
  <c r="BA19" i="288"/>
  <c r="BA20" i="288"/>
  <c r="BA9" i="289"/>
  <c r="BA10" i="289"/>
  <c r="BA11" i="289"/>
  <c r="BA12" i="289"/>
  <c r="BA13" i="289"/>
  <c r="BA14" i="289"/>
  <c r="BA15" i="289"/>
  <c r="BA16" i="289"/>
  <c r="BA17" i="289"/>
  <c r="BA18" i="289"/>
  <c r="BA19" i="289"/>
  <c r="BA20" i="289"/>
  <c r="BA9" i="290"/>
  <c r="BA10" i="290"/>
  <c r="BA11" i="290"/>
  <c r="BA12" i="290"/>
  <c r="BA13" i="290"/>
  <c r="BA14" i="290"/>
  <c r="BA15" i="290"/>
  <c r="BA16" i="290"/>
  <c r="BA17" i="290"/>
  <c r="BA18" i="290"/>
  <c r="BA19" i="290"/>
  <c r="BA20" i="290"/>
  <c r="BA9" i="291"/>
  <c r="BA10" i="291"/>
  <c r="BA11" i="291"/>
  <c r="BA12" i="291"/>
  <c r="BA13" i="291"/>
  <c r="BA14" i="291"/>
  <c r="BA15" i="291"/>
  <c r="BA16" i="291"/>
  <c r="BA17" i="291"/>
  <c r="BA18" i="291"/>
  <c r="BA19" i="291"/>
  <c r="BA20" i="291"/>
  <c r="BA9" i="292"/>
  <c r="BA10" i="292"/>
  <c r="BA11" i="292"/>
  <c r="BA12" i="292"/>
  <c r="BA13" i="292"/>
  <c r="BA14" i="292"/>
  <c r="BA15" i="292"/>
  <c r="BA16" i="292"/>
  <c r="BA17" i="292"/>
  <c r="BA18" i="292"/>
  <c r="BA19" i="292"/>
  <c r="BA20" i="292"/>
  <c r="BA9" i="293"/>
  <c r="BA10" i="293"/>
  <c r="BA11" i="293"/>
  <c r="BA12" i="293"/>
  <c r="BA13" i="293"/>
  <c r="BA14" i="293"/>
  <c r="BA15" i="293"/>
  <c r="BA16" i="293"/>
  <c r="BA17" i="293"/>
  <c r="BA18" i="293"/>
  <c r="BA19" i="293"/>
  <c r="BA20" i="293"/>
  <c r="BA9" i="294"/>
  <c r="BA10" i="294"/>
  <c r="BA11" i="294"/>
  <c r="BA12" i="294"/>
  <c r="BA13" i="294"/>
  <c r="BA14" i="294"/>
  <c r="BA15" i="294"/>
  <c r="BA16" i="294"/>
  <c r="BA17" i="294"/>
  <c r="BA18" i="294"/>
  <c r="BA19" i="294"/>
  <c r="BA20" i="294"/>
  <c r="BA9" i="295"/>
  <c r="BA10" i="295"/>
  <c r="BA11" i="295"/>
  <c r="BA12" i="295"/>
  <c r="BA13" i="295"/>
  <c r="BA14" i="295"/>
  <c r="BA15" i="295"/>
  <c r="BA16" i="295"/>
  <c r="BA17" i="295"/>
  <c r="BA18" i="295"/>
  <c r="BA19" i="295"/>
  <c r="BA20" i="295"/>
  <c r="BA9" i="296"/>
  <c r="BA10" i="296"/>
  <c r="BA11" i="296"/>
  <c r="BA12" i="296"/>
  <c r="BA13" i="296"/>
  <c r="BA14" i="296"/>
  <c r="BA15" i="296"/>
  <c r="BA16" i="296"/>
  <c r="BA17" i="296"/>
  <c r="BA18" i="296"/>
  <c r="BA19" i="296"/>
  <c r="BA20" i="296"/>
  <c r="BA9" i="277"/>
  <c r="BA10" i="277"/>
  <c r="BA11" i="277"/>
  <c r="BA12" i="277"/>
  <c r="BA13" i="277"/>
  <c r="BA14" i="277"/>
  <c r="BA15" i="277"/>
  <c r="BA16" i="277"/>
  <c r="BA17" i="277"/>
  <c r="BA18" i="277"/>
  <c r="BA19" i="277"/>
  <c r="BA20" i="277"/>
  <c r="BA9" i="278"/>
  <c r="BA10" i="278"/>
  <c r="BA11" i="278"/>
  <c r="BA12" i="278"/>
  <c r="BA13" i="278"/>
  <c r="BA14" i="278"/>
  <c r="BA15" i="278"/>
  <c r="BA16" i="278"/>
  <c r="BA17" i="278"/>
  <c r="BA18" i="278"/>
  <c r="BA19" i="278"/>
  <c r="BA20" i="278"/>
  <c r="BA9" i="279"/>
  <c r="BA10" i="279"/>
  <c r="BA11" i="279"/>
  <c r="BA12" i="279"/>
  <c r="BA13" i="279"/>
  <c r="BA14" i="279"/>
  <c r="BA15" i="279"/>
  <c r="BA16" i="279"/>
  <c r="BA17" i="279"/>
  <c r="BA18" i="279"/>
  <c r="BA19" i="279"/>
  <c r="BA20" i="279"/>
  <c r="BA9" i="280"/>
  <c r="BA10" i="280"/>
  <c r="BA11" i="280"/>
  <c r="BA12" i="280"/>
  <c r="BA13" i="280"/>
  <c r="BA14" i="280"/>
  <c r="BA15" i="280"/>
  <c r="BA16" i="280"/>
  <c r="BA17" i="280"/>
  <c r="BA18" i="280"/>
  <c r="BA19" i="280"/>
  <c r="BA20" i="280"/>
  <c r="BA9" i="281"/>
  <c r="BA10" i="281"/>
  <c r="BA11" i="281"/>
  <c r="BA12" i="281"/>
  <c r="BA13" i="281"/>
  <c r="BA14" i="281"/>
  <c r="BA15" i="281"/>
  <c r="BA16" i="281"/>
  <c r="BA17" i="281"/>
  <c r="BA18" i="281"/>
  <c r="BA19" i="281"/>
  <c r="BA20" i="281"/>
  <c r="BA9" i="282"/>
  <c r="BA10" i="282"/>
  <c r="BA11" i="282"/>
  <c r="BA12" i="282"/>
  <c r="BA13" i="282"/>
  <c r="BA14" i="282"/>
  <c r="BA15" i="282"/>
  <c r="BA16" i="282"/>
  <c r="BA17" i="282"/>
  <c r="BA18" i="282"/>
  <c r="BA19" i="282"/>
  <c r="BA20" i="282"/>
  <c r="BA9" i="283"/>
  <c r="BA10" i="283"/>
  <c r="BA11" i="283"/>
  <c r="BA12" i="283"/>
  <c r="BA13" i="283"/>
  <c r="BA14" i="283"/>
  <c r="BA15" i="283"/>
  <c r="BA16" i="283"/>
  <c r="BA17" i="283"/>
  <c r="BA18" i="283"/>
  <c r="BA19" i="283"/>
  <c r="BA20" i="283"/>
  <c r="BA9" i="284"/>
  <c r="BA10" i="284"/>
  <c r="BA11" i="284"/>
  <c r="BA12" i="284"/>
  <c r="BA13" i="284"/>
  <c r="BA14" i="284"/>
  <c r="BA15" i="284"/>
  <c r="BA16" i="284"/>
  <c r="BA17" i="284"/>
  <c r="BA18" i="284"/>
  <c r="BA19" i="284"/>
  <c r="BA20" i="284"/>
  <c r="BA9" i="285"/>
  <c r="BA10" i="285"/>
  <c r="BA11" i="285"/>
  <c r="BA12" i="285"/>
  <c r="BA13" i="285"/>
  <c r="BA14" i="285"/>
  <c r="BA15" i="285"/>
  <c r="BA16" i="285"/>
  <c r="BA17" i="285"/>
  <c r="BA18" i="285"/>
  <c r="BA19" i="285"/>
  <c r="BA20" i="285"/>
  <c r="BA9" i="315"/>
  <c r="BA10" i="315"/>
  <c r="BA11" i="315"/>
  <c r="BA12" i="315"/>
  <c r="BA13" i="315"/>
  <c r="BA14" i="315"/>
  <c r="BA15" i="315"/>
  <c r="BA16" i="315"/>
  <c r="BA17" i="315"/>
  <c r="BA18" i="315"/>
  <c r="BA19" i="315"/>
  <c r="BA20" i="315"/>
  <c r="BA9" i="297"/>
  <c r="BA10" i="297"/>
  <c r="BA11" i="297"/>
  <c r="BA12" i="297"/>
  <c r="BA13" i="297"/>
  <c r="BA14" i="297"/>
  <c r="BA15" i="297"/>
  <c r="BA16" i="297"/>
  <c r="BA17" i="297"/>
  <c r="BA18" i="297"/>
  <c r="BA19" i="297"/>
  <c r="BA20" i="297"/>
  <c r="AW9" i="298"/>
  <c r="AW10" i="298"/>
  <c r="AW11" i="298"/>
  <c r="AW12" i="298"/>
  <c r="AW13" i="298"/>
  <c r="AW14" i="298"/>
  <c r="AW15" i="298"/>
  <c r="AW16" i="298"/>
  <c r="AW17" i="298"/>
  <c r="AW18" i="298"/>
  <c r="AW19" i="298"/>
  <c r="AW20" i="298"/>
  <c r="AW28" i="298"/>
  <c r="CA30" i="298" s="1"/>
  <c r="AW9" i="299"/>
  <c r="AW10" i="299"/>
  <c r="AW11" i="299"/>
  <c r="AW12" i="299"/>
  <c r="AW13" i="299"/>
  <c r="AW14" i="299"/>
  <c r="AW15" i="299"/>
  <c r="AW16" i="299"/>
  <c r="AW17" i="299"/>
  <c r="AW18" i="299"/>
  <c r="AW19" i="299"/>
  <c r="AW20" i="299"/>
  <c r="AW28" i="299"/>
  <c r="CA30" i="299" s="1"/>
  <c r="AW9" i="300"/>
  <c r="AW10" i="300"/>
  <c r="AW11" i="300"/>
  <c r="AW12" i="300"/>
  <c r="AW13" i="300"/>
  <c r="AW14" i="300"/>
  <c r="AW15" i="300"/>
  <c r="AW16" i="300"/>
  <c r="AW17" i="300"/>
  <c r="AW18" i="300"/>
  <c r="AW19" i="300"/>
  <c r="AW20" i="300"/>
  <c r="AW28" i="300"/>
  <c r="CA30" i="300" s="1"/>
  <c r="AW9" i="301"/>
  <c r="AW10" i="301"/>
  <c r="AW11" i="301"/>
  <c r="AW12" i="301"/>
  <c r="AW13" i="301"/>
  <c r="AW14" i="301"/>
  <c r="AW15" i="301"/>
  <c r="AW16" i="301"/>
  <c r="AW17" i="301"/>
  <c r="AW18" i="301"/>
  <c r="AW19" i="301"/>
  <c r="AW20" i="301"/>
  <c r="AW28" i="301"/>
  <c r="CA30" i="301" s="1"/>
  <c r="AW9" i="302"/>
  <c r="AW10" i="302"/>
  <c r="AW11" i="302"/>
  <c r="AW12" i="302"/>
  <c r="AW13" i="302"/>
  <c r="AW14" i="302"/>
  <c r="AW15" i="302"/>
  <c r="AW16" i="302"/>
  <c r="AW17" i="302"/>
  <c r="AW18" i="302"/>
  <c r="AW19" i="302"/>
  <c r="AW20" i="302"/>
  <c r="AW28" i="302"/>
  <c r="CA30" i="302" s="1"/>
  <c r="AW9" i="303"/>
  <c r="AW10" i="303"/>
  <c r="AW11" i="303"/>
  <c r="AW12" i="303"/>
  <c r="AW13" i="303"/>
  <c r="AW14" i="303"/>
  <c r="AW15" i="303"/>
  <c r="AW16" i="303"/>
  <c r="AW17" i="303"/>
  <c r="AW18" i="303"/>
  <c r="AW19" i="303"/>
  <c r="AW20" i="303"/>
  <c r="AW28" i="303"/>
  <c r="CA30" i="303" s="1"/>
  <c r="AW9" i="304"/>
  <c r="AW10" i="304"/>
  <c r="AW11" i="304"/>
  <c r="AW12" i="304"/>
  <c r="AW13" i="304"/>
  <c r="AW14" i="304"/>
  <c r="AW15" i="304"/>
  <c r="AW16" i="304"/>
  <c r="AW17" i="304"/>
  <c r="AW18" i="304"/>
  <c r="AW19" i="304"/>
  <c r="AW20" i="304"/>
  <c r="AW28" i="304"/>
  <c r="CA30" i="304" s="1"/>
  <c r="AW9" i="305"/>
  <c r="AW10" i="305"/>
  <c r="AW11" i="305"/>
  <c r="AW12" i="305"/>
  <c r="AW13" i="305"/>
  <c r="AW14" i="305"/>
  <c r="AW15" i="305"/>
  <c r="AW16" i="305"/>
  <c r="AW17" i="305"/>
  <c r="AW18" i="305"/>
  <c r="AW19" i="305"/>
  <c r="AW20" i="305"/>
  <c r="AW28" i="305"/>
  <c r="CA30" i="305" s="1"/>
  <c r="AW9" i="306"/>
  <c r="AW10" i="306"/>
  <c r="AW11" i="306"/>
  <c r="AW12" i="306"/>
  <c r="AW13" i="306"/>
  <c r="AW14" i="306"/>
  <c r="AW15" i="306"/>
  <c r="AW16" i="306"/>
  <c r="AW17" i="306"/>
  <c r="AW18" i="306"/>
  <c r="AW19" i="306"/>
  <c r="AW20" i="306"/>
  <c r="AW28" i="306"/>
  <c r="CA30" i="306" s="1"/>
  <c r="AW9" i="307"/>
  <c r="AW10" i="307"/>
  <c r="AW11" i="307"/>
  <c r="AW12" i="307"/>
  <c r="AW13" i="307"/>
  <c r="AW14" i="307"/>
  <c r="AW15" i="307"/>
  <c r="AW16" i="307"/>
  <c r="AW17" i="307"/>
  <c r="AW18" i="307"/>
  <c r="AW19" i="307"/>
  <c r="AW20" i="307"/>
  <c r="AW28" i="307"/>
  <c r="CA30" i="307" s="1"/>
  <c r="AW9" i="287"/>
  <c r="AW10" i="287"/>
  <c r="AW11" i="287"/>
  <c r="AW12" i="287"/>
  <c r="AW13" i="287"/>
  <c r="AW14" i="287"/>
  <c r="AW15" i="287"/>
  <c r="AW16" i="287"/>
  <c r="AW17" i="287"/>
  <c r="AW18" i="287"/>
  <c r="AW19" i="287"/>
  <c r="AW20" i="287"/>
  <c r="AW28" i="287"/>
  <c r="CA30" i="287" s="1"/>
  <c r="AW9" i="288"/>
  <c r="AW10" i="288"/>
  <c r="AW11" i="288"/>
  <c r="AW12" i="288"/>
  <c r="AW13" i="288"/>
  <c r="AW14" i="288"/>
  <c r="AW15" i="288"/>
  <c r="AW16" i="288"/>
  <c r="AW17" i="288"/>
  <c r="AW18" i="288"/>
  <c r="AW19" i="288"/>
  <c r="AW20" i="288"/>
  <c r="AW28" i="288"/>
  <c r="CA30" i="288" s="1"/>
  <c r="AW9" i="289"/>
  <c r="AW10" i="289"/>
  <c r="AW11" i="289"/>
  <c r="AW12" i="289"/>
  <c r="AW13" i="289"/>
  <c r="AW14" i="289"/>
  <c r="AW15" i="289"/>
  <c r="AW16" i="289"/>
  <c r="AW17" i="289"/>
  <c r="AW18" i="289"/>
  <c r="AW19" i="289"/>
  <c r="AW20" i="289"/>
  <c r="AW28" i="289"/>
  <c r="CA30" i="289" s="1"/>
  <c r="AW9" i="290"/>
  <c r="AW10" i="290"/>
  <c r="AW11" i="290"/>
  <c r="AW12" i="290"/>
  <c r="AW13" i="290"/>
  <c r="AW14" i="290"/>
  <c r="AW15" i="290"/>
  <c r="AW16" i="290"/>
  <c r="AW17" i="290"/>
  <c r="AW18" i="290"/>
  <c r="AW19" i="290"/>
  <c r="AW20" i="290"/>
  <c r="AW28" i="290"/>
  <c r="CA30" i="290" s="1"/>
  <c r="AW9" i="291"/>
  <c r="AW10" i="291"/>
  <c r="AW11" i="291"/>
  <c r="AW12" i="291"/>
  <c r="AW13" i="291"/>
  <c r="AW14" i="291"/>
  <c r="AW15" i="291"/>
  <c r="AW16" i="291"/>
  <c r="AW17" i="291"/>
  <c r="AW18" i="291"/>
  <c r="AW19" i="291"/>
  <c r="AW20" i="291"/>
  <c r="AW28" i="291"/>
  <c r="CA30" i="291" s="1"/>
  <c r="AW9" i="292"/>
  <c r="AW10" i="292"/>
  <c r="AW11" i="292"/>
  <c r="AW12" i="292"/>
  <c r="AW13" i="292"/>
  <c r="AW14" i="292"/>
  <c r="AW15" i="292"/>
  <c r="AW16" i="292"/>
  <c r="AW17" i="292"/>
  <c r="AW18" i="292"/>
  <c r="AW19" i="292"/>
  <c r="AW20" i="292"/>
  <c r="AW28" i="292"/>
  <c r="CA30" i="292" s="1"/>
  <c r="AW9" i="293"/>
  <c r="AW10" i="293"/>
  <c r="AW11" i="293"/>
  <c r="AW12" i="293"/>
  <c r="AW13" i="293"/>
  <c r="AW14" i="293"/>
  <c r="AW15" i="293"/>
  <c r="AW16" i="293"/>
  <c r="AW17" i="293"/>
  <c r="AW18" i="293"/>
  <c r="AW19" i="293"/>
  <c r="AW20" i="293"/>
  <c r="AW28" i="293"/>
  <c r="CA30" i="293" s="1"/>
  <c r="AW9" i="294"/>
  <c r="AW10" i="294"/>
  <c r="AW11" i="294"/>
  <c r="AW12" i="294"/>
  <c r="AW13" i="294"/>
  <c r="AW14" i="294"/>
  <c r="AW15" i="294"/>
  <c r="AW16" i="294"/>
  <c r="AW17" i="294"/>
  <c r="AW18" i="294"/>
  <c r="AW19" i="294"/>
  <c r="AW20" i="294"/>
  <c r="AW28" i="294"/>
  <c r="CA30" i="294" s="1"/>
  <c r="AW9" i="295"/>
  <c r="AW10" i="295"/>
  <c r="AW11" i="295"/>
  <c r="AW12" i="295"/>
  <c r="AW13" i="295"/>
  <c r="AW14" i="295"/>
  <c r="AW15" i="295"/>
  <c r="AW16" i="295"/>
  <c r="AW17" i="295"/>
  <c r="AW18" i="295"/>
  <c r="AW19" i="295"/>
  <c r="AW20" i="295"/>
  <c r="AW28" i="295"/>
  <c r="CA30" i="295" s="1"/>
  <c r="AW9" i="296"/>
  <c r="AW10" i="296"/>
  <c r="AW11" i="296"/>
  <c r="AW12" i="296"/>
  <c r="AW13" i="296"/>
  <c r="AW14" i="296"/>
  <c r="AW15" i="296"/>
  <c r="AW16" i="296"/>
  <c r="AW17" i="296"/>
  <c r="AW18" i="296"/>
  <c r="AW19" i="296"/>
  <c r="AW20" i="296"/>
  <c r="AW28" i="296"/>
  <c r="CA30" i="296" s="1"/>
  <c r="AW9" i="277"/>
  <c r="AW10" i="277"/>
  <c r="AW11" i="277"/>
  <c r="AW12" i="277"/>
  <c r="AW13" i="277"/>
  <c r="AW14" i="277"/>
  <c r="AW15" i="277"/>
  <c r="AW16" i="277"/>
  <c r="AW17" i="277"/>
  <c r="AW18" i="277"/>
  <c r="AW19" i="277"/>
  <c r="AW20" i="277"/>
  <c r="AW28" i="277"/>
  <c r="CA30" i="277" s="1"/>
  <c r="AW9" i="278"/>
  <c r="AW10" i="278"/>
  <c r="AW11" i="278"/>
  <c r="AW12" i="278"/>
  <c r="AW13" i="278"/>
  <c r="AW14" i="278"/>
  <c r="AW15" i="278"/>
  <c r="AW16" i="278"/>
  <c r="AW17" i="278"/>
  <c r="AW18" i="278"/>
  <c r="AW19" i="278"/>
  <c r="AW20" i="278"/>
  <c r="AW28" i="278"/>
  <c r="CA30" i="278" s="1"/>
  <c r="AW9" i="279"/>
  <c r="AW10" i="279"/>
  <c r="AW11" i="279"/>
  <c r="AW12" i="279"/>
  <c r="AW13" i="279"/>
  <c r="AW14" i="279"/>
  <c r="AW15" i="279"/>
  <c r="AW16" i="279"/>
  <c r="AW17" i="279"/>
  <c r="AW18" i="279"/>
  <c r="AW19" i="279"/>
  <c r="AW20" i="279"/>
  <c r="AW28" i="279"/>
  <c r="CA30" i="279" s="1"/>
  <c r="AW9" i="280"/>
  <c r="AW10" i="280"/>
  <c r="AW11" i="280"/>
  <c r="AW12" i="280"/>
  <c r="AW13" i="280"/>
  <c r="AW14" i="280"/>
  <c r="AW15" i="280"/>
  <c r="AW16" i="280"/>
  <c r="AW17" i="280"/>
  <c r="AW18" i="280"/>
  <c r="AW19" i="280"/>
  <c r="AW20" i="280"/>
  <c r="AW28" i="280"/>
  <c r="CA30" i="280" s="1"/>
  <c r="AW9" i="281"/>
  <c r="AW10" i="281"/>
  <c r="AW11" i="281"/>
  <c r="AW12" i="281"/>
  <c r="AW13" i="281"/>
  <c r="AW14" i="281"/>
  <c r="AW15" i="281"/>
  <c r="AW16" i="281"/>
  <c r="AW17" i="281"/>
  <c r="AW18" i="281"/>
  <c r="AW19" i="281"/>
  <c r="AW20" i="281"/>
  <c r="AW28" i="281"/>
  <c r="CA30" i="281" s="1"/>
  <c r="AW9" i="282"/>
  <c r="AW10" i="282"/>
  <c r="AW11" i="282"/>
  <c r="AW12" i="282"/>
  <c r="AW13" i="282"/>
  <c r="AW14" i="282"/>
  <c r="AW15" i="282"/>
  <c r="AW16" i="282"/>
  <c r="AW17" i="282"/>
  <c r="AW18" i="282"/>
  <c r="AW19" i="282"/>
  <c r="AW20" i="282"/>
  <c r="AW28" i="282"/>
  <c r="CA30" i="282" s="1"/>
  <c r="AW9" i="283"/>
  <c r="AW10" i="283"/>
  <c r="AW11" i="283"/>
  <c r="AW12" i="283"/>
  <c r="AW13" i="283"/>
  <c r="AW14" i="283"/>
  <c r="AW15" i="283"/>
  <c r="AW16" i="283"/>
  <c r="AW17" i="283"/>
  <c r="AW18" i="283"/>
  <c r="AW19" i="283"/>
  <c r="AW20" i="283"/>
  <c r="AW28" i="283"/>
  <c r="CA30" i="283" s="1"/>
  <c r="AW9" i="284"/>
  <c r="AW10" i="284"/>
  <c r="AW11" i="284"/>
  <c r="AW12" i="284"/>
  <c r="AW13" i="284"/>
  <c r="AW14" i="284"/>
  <c r="AW15" i="284"/>
  <c r="AW16" i="284"/>
  <c r="AW17" i="284"/>
  <c r="AW18" i="284"/>
  <c r="AW19" i="284"/>
  <c r="AW20" i="284"/>
  <c r="AW28" i="284"/>
  <c r="CA30" i="284" s="1"/>
  <c r="AW9" i="285"/>
  <c r="AW10" i="285"/>
  <c r="AW11" i="285"/>
  <c r="AW12" i="285"/>
  <c r="AW13" i="285"/>
  <c r="AW14" i="285"/>
  <c r="AW15" i="285"/>
  <c r="AW16" i="285"/>
  <c r="AW17" i="285"/>
  <c r="AW18" i="285"/>
  <c r="AW19" i="285"/>
  <c r="AW20" i="285"/>
  <c r="AW28" i="285"/>
  <c r="CA30" i="285" s="1"/>
  <c r="AW9" i="315"/>
  <c r="AW10" i="315"/>
  <c r="AW11" i="315"/>
  <c r="AW12" i="315"/>
  <c r="AW13" i="315"/>
  <c r="AW14" i="315"/>
  <c r="AW15" i="315"/>
  <c r="AW16" i="315"/>
  <c r="AW17" i="315"/>
  <c r="AW18" i="315"/>
  <c r="AW19" i="315"/>
  <c r="AW20" i="315"/>
  <c r="AW28" i="315"/>
  <c r="CA30" i="315" s="1"/>
  <c r="AW9" i="297"/>
  <c r="AW10" i="297"/>
  <c r="AW11" i="297"/>
  <c r="AW12" i="297"/>
  <c r="AW13" i="297"/>
  <c r="AW14" i="297"/>
  <c r="AW15" i="297"/>
  <c r="AW16" i="297"/>
  <c r="AW17" i="297"/>
  <c r="AW18" i="297"/>
  <c r="AW19" i="297"/>
  <c r="AW20" i="297"/>
  <c r="AW28" i="297"/>
  <c r="CA30" i="297" s="1"/>
  <c r="AQ18" i="279"/>
  <c r="AQ19" i="279"/>
  <c r="AQ20" i="279"/>
  <c r="AQ18" i="280"/>
  <c r="AQ19" i="280"/>
  <c r="AQ20" i="280"/>
  <c r="AO9" i="298"/>
  <c r="AO10" i="298"/>
  <c r="AO11" i="298"/>
  <c r="AO12" i="298"/>
  <c r="AO13" i="298"/>
  <c r="AO14" i="298"/>
  <c r="AO15" i="298"/>
  <c r="AO16" i="298"/>
  <c r="AO17" i="298"/>
  <c r="AO18" i="298"/>
  <c r="AO19" i="298"/>
  <c r="AO20" i="298"/>
  <c r="AO21" i="298"/>
  <c r="AO9" i="299"/>
  <c r="AO10" i="299"/>
  <c r="AO11" i="299"/>
  <c r="AO12" i="299"/>
  <c r="AO13" i="299"/>
  <c r="AO14" i="299"/>
  <c r="AO15" i="299"/>
  <c r="AO16" i="299"/>
  <c r="AO17" i="299"/>
  <c r="AO18" i="299"/>
  <c r="AO19" i="299"/>
  <c r="AO20" i="299"/>
  <c r="AO21" i="299"/>
  <c r="AO9" i="300"/>
  <c r="AO10" i="300"/>
  <c r="AO11" i="300"/>
  <c r="AO12" i="300"/>
  <c r="AO13" i="300"/>
  <c r="AO14" i="300"/>
  <c r="AO15" i="300"/>
  <c r="AO16" i="300"/>
  <c r="AO17" i="300"/>
  <c r="AO18" i="300"/>
  <c r="AO19" i="300"/>
  <c r="AO20" i="300"/>
  <c r="AO21" i="300"/>
  <c r="AO9" i="301"/>
  <c r="AO10" i="301"/>
  <c r="AO11" i="301"/>
  <c r="AO12" i="301"/>
  <c r="AO13" i="301"/>
  <c r="AO14" i="301"/>
  <c r="AO15" i="301"/>
  <c r="AO16" i="301"/>
  <c r="AO17" i="301"/>
  <c r="AO18" i="301"/>
  <c r="AO19" i="301"/>
  <c r="AO20" i="301"/>
  <c r="AO21" i="301"/>
  <c r="AO9" i="302"/>
  <c r="AO10" i="302"/>
  <c r="AO11" i="302"/>
  <c r="AO12" i="302"/>
  <c r="AO13" i="302"/>
  <c r="AO14" i="302"/>
  <c r="AO15" i="302"/>
  <c r="AO16" i="302"/>
  <c r="AO17" i="302"/>
  <c r="AO18" i="302"/>
  <c r="AO19" i="302"/>
  <c r="AO20" i="302"/>
  <c r="AO21" i="302"/>
  <c r="AO9" i="303"/>
  <c r="AO10" i="303"/>
  <c r="AO11" i="303"/>
  <c r="AO12" i="303"/>
  <c r="AO13" i="303"/>
  <c r="AO14" i="303"/>
  <c r="AO15" i="303"/>
  <c r="AO16" i="303"/>
  <c r="AO17" i="303"/>
  <c r="AO18" i="303"/>
  <c r="AO19" i="303"/>
  <c r="AO20" i="303"/>
  <c r="AO21" i="303"/>
  <c r="AO9" i="304"/>
  <c r="AO10" i="304"/>
  <c r="AO11" i="304"/>
  <c r="AO12" i="304"/>
  <c r="AO13" i="304"/>
  <c r="AO14" i="304"/>
  <c r="AO15" i="304"/>
  <c r="AO16" i="304"/>
  <c r="AO17" i="304"/>
  <c r="AO18" i="304"/>
  <c r="AO19" i="304"/>
  <c r="AO20" i="304"/>
  <c r="AO21" i="304"/>
  <c r="AO9" i="305"/>
  <c r="AO10" i="305"/>
  <c r="AO11" i="305"/>
  <c r="AO12" i="305"/>
  <c r="AO13" i="305"/>
  <c r="AO14" i="305"/>
  <c r="AO15" i="305"/>
  <c r="AO16" i="305"/>
  <c r="AO17" i="305"/>
  <c r="AO18" i="305"/>
  <c r="AO19" i="305"/>
  <c r="AO20" i="305"/>
  <c r="AO21" i="305"/>
  <c r="AO9" i="306"/>
  <c r="AO10" i="306"/>
  <c r="AO11" i="306"/>
  <c r="AO12" i="306"/>
  <c r="AO13" i="306"/>
  <c r="AO14" i="306"/>
  <c r="AO15" i="306"/>
  <c r="AO16" i="306"/>
  <c r="AO17" i="306"/>
  <c r="AO18" i="306"/>
  <c r="AO19" i="306"/>
  <c r="AO20" i="306"/>
  <c r="AO21" i="306"/>
  <c r="AO9" i="307"/>
  <c r="AO10" i="307"/>
  <c r="AO11" i="307"/>
  <c r="AO12" i="307"/>
  <c r="AO13" i="307"/>
  <c r="AO14" i="307"/>
  <c r="AO15" i="307"/>
  <c r="AO16" i="307"/>
  <c r="AO17" i="307"/>
  <c r="AO18" i="307"/>
  <c r="AO19" i="307"/>
  <c r="AO20" i="307"/>
  <c r="AO21" i="307"/>
  <c r="AO9" i="287"/>
  <c r="AO10" i="287"/>
  <c r="AO11" i="287"/>
  <c r="AO12" i="287"/>
  <c r="AO13" i="287"/>
  <c r="AO14" i="287"/>
  <c r="AO15" i="287"/>
  <c r="AO16" i="287"/>
  <c r="AO17" i="287"/>
  <c r="AO18" i="287"/>
  <c r="AO19" i="287"/>
  <c r="AO20" i="287"/>
  <c r="AO21" i="287"/>
  <c r="AO9" i="288"/>
  <c r="AO10" i="288"/>
  <c r="AO11" i="288"/>
  <c r="AO12" i="288"/>
  <c r="AO13" i="288"/>
  <c r="AO14" i="288"/>
  <c r="AO15" i="288"/>
  <c r="AO16" i="288"/>
  <c r="AO17" i="288"/>
  <c r="AO18" i="288"/>
  <c r="AO19" i="288"/>
  <c r="AO20" i="288"/>
  <c r="AO21" i="288"/>
  <c r="AO9" i="289"/>
  <c r="AO10" i="289"/>
  <c r="AO11" i="289"/>
  <c r="AO12" i="289"/>
  <c r="AO13" i="289"/>
  <c r="AO14" i="289"/>
  <c r="AO15" i="289"/>
  <c r="AO16" i="289"/>
  <c r="AO17" i="289"/>
  <c r="AO18" i="289"/>
  <c r="AO19" i="289"/>
  <c r="AO20" i="289"/>
  <c r="AO21" i="289"/>
  <c r="AO9" i="290"/>
  <c r="AO10" i="290"/>
  <c r="AO11" i="290"/>
  <c r="AO12" i="290"/>
  <c r="AO13" i="290"/>
  <c r="AO14" i="290"/>
  <c r="AO15" i="290"/>
  <c r="AO16" i="290"/>
  <c r="AO17" i="290"/>
  <c r="AO18" i="290"/>
  <c r="AO19" i="290"/>
  <c r="AO20" i="290"/>
  <c r="AO21" i="290"/>
  <c r="AO9" i="291"/>
  <c r="AO10" i="291"/>
  <c r="AO11" i="291"/>
  <c r="AO12" i="291"/>
  <c r="AO13" i="291"/>
  <c r="AO14" i="291"/>
  <c r="AO15" i="291"/>
  <c r="AO16" i="291"/>
  <c r="AO17" i="291"/>
  <c r="AO18" i="291"/>
  <c r="AO19" i="291"/>
  <c r="AO20" i="291"/>
  <c r="AO21" i="291"/>
  <c r="AO9" i="292"/>
  <c r="AO10" i="292"/>
  <c r="AO11" i="292"/>
  <c r="AO12" i="292"/>
  <c r="AO13" i="292"/>
  <c r="AO14" i="292"/>
  <c r="AO15" i="292"/>
  <c r="AO16" i="292"/>
  <c r="AO17" i="292"/>
  <c r="AO18" i="292"/>
  <c r="AO19" i="292"/>
  <c r="AO20" i="292"/>
  <c r="AO21" i="292"/>
  <c r="AO9" i="293"/>
  <c r="AO10" i="293"/>
  <c r="AO11" i="293"/>
  <c r="AO12" i="293"/>
  <c r="AO13" i="293"/>
  <c r="AO14" i="293"/>
  <c r="AO15" i="293"/>
  <c r="AO16" i="293"/>
  <c r="AO17" i="293"/>
  <c r="AO18" i="293"/>
  <c r="AO19" i="293"/>
  <c r="AO20" i="293"/>
  <c r="AO21" i="293"/>
  <c r="AO9" i="294"/>
  <c r="AO10" i="294"/>
  <c r="AO11" i="294"/>
  <c r="AO12" i="294"/>
  <c r="AO13" i="294"/>
  <c r="AO14" i="294"/>
  <c r="AO15" i="294"/>
  <c r="AO16" i="294"/>
  <c r="AO17" i="294"/>
  <c r="AO18" i="294"/>
  <c r="AO19" i="294"/>
  <c r="AO20" i="294"/>
  <c r="AO21" i="294"/>
  <c r="AO9" i="295"/>
  <c r="AO10" i="295"/>
  <c r="AO11" i="295"/>
  <c r="AO12" i="295"/>
  <c r="AO13" i="295"/>
  <c r="AO14" i="295"/>
  <c r="AO15" i="295"/>
  <c r="AO16" i="295"/>
  <c r="AO17" i="295"/>
  <c r="AO18" i="295"/>
  <c r="AO19" i="295"/>
  <c r="AO20" i="295"/>
  <c r="AO21" i="295"/>
  <c r="AO9" i="296"/>
  <c r="AO10" i="296"/>
  <c r="AO11" i="296"/>
  <c r="AO12" i="296"/>
  <c r="AO13" i="296"/>
  <c r="AO14" i="296"/>
  <c r="AO15" i="296"/>
  <c r="AO16" i="296"/>
  <c r="AO17" i="296"/>
  <c r="AO18" i="296"/>
  <c r="AO19" i="296"/>
  <c r="AO20" i="296"/>
  <c r="AO21" i="296"/>
  <c r="AO9" i="277"/>
  <c r="AO10" i="277"/>
  <c r="AO11" i="277"/>
  <c r="AO12" i="277"/>
  <c r="AO13" i="277"/>
  <c r="AO14" i="277"/>
  <c r="AO15" i="277"/>
  <c r="AO16" i="277"/>
  <c r="AO17" i="277"/>
  <c r="AO18" i="277"/>
  <c r="AO19" i="277"/>
  <c r="AO20" i="277"/>
  <c r="AO21" i="277"/>
  <c r="AO9" i="278"/>
  <c r="AO10" i="278"/>
  <c r="AO11" i="278"/>
  <c r="AO12" i="278"/>
  <c r="AO13" i="278"/>
  <c r="AO14" i="278"/>
  <c r="AO15" i="278"/>
  <c r="AO16" i="278"/>
  <c r="AO17" i="278"/>
  <c r="AO18" i="278"/>
  <c r="AO19" i="278"/>
  <c r="AO20" i="278"/>
  <c r="AO21" i="278"/>
  <c r="AO9" i="279"/>
  <c r="AO10" i="279"/>
  <c r="AO11" i="279"/>
  <c r="AO12" i="279"/>
  <c r="AO13" i="279"/>
  <c r="AO14" i="279"/>
  <c r="AO15" i="279"/>
  <c r="AO16" i="279"/>
  <c r="AO17" i="279"/>
  <c r="AO18" i="279"/>
  <c r="AO19" i="279"/>
  <c r="AO20" i="279"/>
  <c r="AO21" i="279"/>
  <c r="AO9" i="280"/>
  <c r="AO10" i="280"/>
  <c r="AO11" i="280"/>
  <c r="AO12" i="280"/>
  <c r="AO13" i="280"/>
  <c r="AO14" i="280"/>
  <c r="AO15" i="280"/>
  <c r="AO16" i="280"/>
  <c r="AO17" i="280"/>
  <c r="AO18" i="280"/>
  <c r="AO19" i="280"/>
  <c r="AO20" i="280"/>
  <c r="AO21" i="280"/>
  <c r="AO9" i="281"/>
  <c r="AO10" i="281"/>
  <c r="AO11" i="281"/>
  <c r="AO12" i="281"/>
  <c r="AO13" i="281"/>
  <c r="AO14" i="281"/>
  <c r="AO15" i="281"/>
  <c r="AO16" i="281"/>
  <c r="AO17" i="281"/>
  <c r="AO18" i="281"/>
  <c r="AO19" i="281"/>
  <c r="AO20" i="281"/>
  <c r="AO21" i="281"/>
  <c r="AO9" i="282"/>
  <c r="AO10" i="282"/>
  <c r="AO11" i="282"/>
  <c r="AO12" i="282"/>
  <c r="AO13" i="282"/>
  <c r="AO14" i="282"/>
  <c r="AO15" i="282"/>
  <c r="AO16" i="282"/>
  <c r="AO17" i="282"/>
  <c r="AO18" i="282"/>
  <c r="AO19" i="282"/>
  <c r="AO20" i="282"/>
  <c r="AO21" i="282"/>
  <c r="AO9" i="283"/>
  <c r="AO10" i="283"/>
  <c r="AO11" i="283"/>
  <c r="AO12" i="283"/>
  <c r="AO13" i="283"/>
  <c r="AO14" i="283"/>
  <c r="AO15" i="283"/>
  <c r="AO16" i="283"/>
  <c r="AO17" i="283"/>
  <c r="AO18" i="283"/>
  <c r="AO19" i="283"/>
  <c r="AO20" i="283"/>
  <c r="AO21" i="283"/>
  <c r="AO9" i="284"/>
  <c r="AO10" i="284"/>
  <c r="AO11" i="284"/>
  <c r="AO12" i="284"/>
  <c r="AO13" i="284"/>
  <c r="AO14" i="284"/>
  <c r="AO15" i="284"/>
  <c r="AO16" i="284"/>
  <c r="AO17" i="284"/>
  <c r="AO18" i="284"/>
  <c r="AO19" i="284"/>
  <c r="AO20" i="284"/>
  <c r="AO21" i="284"/>
  <c r="AO9" i="285"/>
  <c r="AO10" i="285"/>
  <c r="AO11" i="285"/>
  <c r="AO12" i="285"/>
  <c r="AO13" i="285"/>
  <c r="AO14" i="285"/>
  <c r="AO15" i="285"/>
  <c r="AO16" i="285"/>
  <c r="AO17" i="285"/>
  <c r="AO18" i="285"/>
  <c r="AO19" i="285"/>
  <c r="AO20" i="285"/>
  <c r="AO21" i="285"/>
  <c r="AO9" i="315"/>
  <c r="AO10" i="315"/>
  <c r="AO11" i="315"/>
  <c r="AO12" i="315"/>
  <c r="AO13" i="315"/>
  <c r="AO14" i="315"/>
  <c r="AO15" i="315"/>
  <c r="AO16" i="315"/>
  <c r="AO17" i="315"/>
  <c r="AO18" i="315"/>
  <c r="AO19" i="315"/>
  <c r="AO20" i="315"/>
  <c r="AO21" i="315"/>
  <c r="AO9" i="297"/>
  <c r="AO10" i="297"/>
  <c r="AO11" i="297"/>
  <c r="AO12" i="297"/>
  <c r="AO13" i="297"/>
  <c r="AO14" i="297"/>
  <c r="AO15" i="297"/>
  <c r="AO16" i="297"/>
  <c r="AO17" i="297"/>
  <c r="AO18" i="297"/>
  <c r="AO19" i="297"/>
  <c r="AO20" i="297"/>
  <c r="AO21" i="297"/>
  <c r="BA8" i="298"/>
  <c r="BA8" i="299"/>
  <c r="BA8" i="300"/>
  <c r="BA8" i="301"/>
  <c r="BA8" i="302"/>
  <c r="BA8" i="303"/>
  <c r="BA8" i="304"/>
  <c r="BA8" i="305"/>
  <c r="BA8" i="306"/>
  <c r="BA8" i="307"/>
  <c r="BA8" i="287"/>
  <c r="BA8" i="288"/>
  <c r="BA8" i="289"/>
  <c r="BA8" i="290"/>
  <c r="BA8" i="291"/>
  <c r="BA8" i="292"/>
  <c r="BA8" i="293"/>
  <c r="BA8" i="294"/>
  <c r="BA8" i="295"/>
  <c r="BA8" i="296"/>
  <c r="BA8" i="277"/>
  <c r="BA8" i="278"/>
  <c r="BA8" i="279"/>
  <c r="BA8" i="280"/>
  <c r="BA8" i="281"/>
  <c r="BA8" i="282"/>
  <c r="BA8" i="283"/>
  <c r="BA8" i="284"/>
  <c r="BA8" i="285"/>
  <c r="BA8" i="315"/>
  <c r="BA8" i="297"/>
  <c r="AW8" i="298"/>
  <c r="AW8" i="299"/>
  <c r="AW8" i="300"/>
  <c r="AW8" i="301"/>
  <c r="AW8" i="302"/>
  <c r="AW8" i="303"/>
  <c r="AW8" i="304"/>
  <c r="AW8" i="305"/>
  <c r="AW8" i="306"/>
  <c r="AW8" i="307"/>
  <c r="AW8" i="287"/>
  <c r="AW8" i="288"/>
  <c r="AW8" i="289"/>
  <c r="AW8" i="290"/>
  <c r="AW8" i="291"/>
  <c r="AW8" i="292"/>
  <c r="AW8" i="293"/>
  <c r="AW8" i="294"/>
  <c r="AW8" i="295"/>
  <c r="AW8" i="296"/>
  <c r="AW8" i="277"/>
  <c r="AW8" i="278"/>
  <c r="AW8" i="279"/>
  <c r="AW8" i="280"/>
  <c r="AW8" i="281"/>
  <c r="AW8" i="282"/>
  <c r="AW8" i="283"/>
  <c r="AW8" i="284"/>
  <c r="AW8" i="285"/>
  <c r="AW8" i="315"/>
  <c r="AW8" i="297"/>
  <c r="BA7" i="298"/>
  <c r="BA7" i="299"/>
  <c r="BA7" i="300"/>
  <c r="BA7" i="301"/>
  <c r="BA7" i="302"/>
  <c r="BA7" i="303"/>
  <c r="BA7" i="304"/>
  <c r="BA7" i="305"/>
  <c r="BA7" i="306"/>
  <c r="BA7" i="307"/>
  <c r="BA7" i="287"/>
  <c r="BA7" i="288"/>
  <c r="BA7" i="289"/>
  <c r="BA7" i="290"/>
  <c r="BA7" i="291"/>
  <c r="BA7" i="292"/>
  <c r="BA7" i="293"/>
  <c r="BA7" i="294"/>
  <c r="BA7" i="295"/>
  <c r="BA7" i="296"/>
  <c r="BA7" i="277"/>
  <c r="BA7" i="278"/>
  <c r="BA7" i="279"/>
  <c r="BA7" i="280"/>
  <c r="BA7" i="281"/>
  <c r="BA7" i="282"/>
  <c r="BA7" i="283"/>
  <c r="BA7" i="284"/>
  <c r="BA7" i="285"/>
  <c r="BA7" i="315"/>
  <c r="BA7" i="297"/>
  <c r="AW7" i="298"/>
  <c r="AW7" i="299"/>
  <c r="AW7" i="300"/>
  <c r="AW7" i="301"/>
  <c r="AW7" i="302"/>
  <c r="AW7" i="303"/>
  <c r="AW7" i="304"/>
  <c r="AW7" i="305"/>
  <c r="AW7" i="306"/>
  <c r="AW7" i="307"/>
  <c r="AW7" i="287"/>
  <c r="AW7" i="288"/>
  <c r="AW7" i="289"/>
  <c r="AW7" i="290"/>
  <c r="AW7" i="291"/>
  <c r="AW7" i="292"/>
  <c r="AW7" i="293"/>
  <c r="AW7" i="294"/>
  <c r="AW7" i="295"/>
  <c r="AW7" i="296"/>
  <c r="AW7" i="277"/>
  <c r="AW7" i="278"/>
  <c r="AW7" i="279"/>
  <c r="AW7" i="280"/>
  <c r="AW7" i="281"/>
  <c r="AW7" i="282"/>
  <c r="AW7" i="283"/>
  <c r="AW7" i="284"/>
  <c r="AW7" i="285"/>
  <c r="AW7" i="315"/>
  <c r="AW7" i="297"/>
  <c r="AO8" i="298"/>
  <c r="AO8" i="299"/>
  <c r="AO8" i="300"/>
  <c r="AO8" i="301"/>
  <c r="AO8" i="302"/>
  <c r="AO8" i="303"/>
  <c r="AO8" i="304"/>
  <c r="AO8" i="305"/>
  <c r="AO8" i="306"/>
  <c r="AO8" i="307"/>
  <c r="AO8" i="287"/>
  <c r="AO8" i="288"/>
  <c r="AO8" i="289"/>
  <c r="AO8" i="290"/>
  <c r="AO8" i="291"/>
  <c r="AO8" i="292"/>
  <c r="AO8" i="293"/>
  <c r="AO8" i="294"/>
  <c r="AO8" i="295"/>
  <c r="AO8" i="296"/>
  <c r="AO8" i="277"/>
  <c r="AO8" i="278"/>
  <c r="AO8" i="279"/>
  <c r="AO8" i="280"/>
  <c r="AO8" i="281"/>
  <c r="AO8" i="282"/>
  <c r="AO8" i="283"/>
  <c r="AO8" i="284"/>
  <c r="AO8" i="285"/>
  <c r="AO8" i="315"/>
  <c r="AO8" i="297"/>
  <c r="AO7" i="298"/>
  <c r="AO7" i="299"/>
  <c r="AO7" i="300"/>
  <c r="AO7" i="301"/>
  <c r="AO7" i="302"/>
  <c r="AO7" i="303"/>
  <c r="AO7" i="304"/>
  <c r="AO7" i="305"/>
  <c r="AO7" i="306"/>
  <c r="AO7" i="307"/>
  <c r="AO7" i="287"/>
  <c r="AO7" i="288"/>
  <c r="AO7" i="289"/>
  <c r="AO7" i="290"/>
  <c r="AO7" i="291"/>
  <c r="AO7" i="292"/>
  <c r="AO7" i="293"/>
  <c r="AO7" i="294"/>
  <c r="AO7" i="295"/>
  <c r="AO7" i="296"/>
  <c r="AO7" i="277"/>
  <c r="AO7" i="278"/>
  <c r="AO7" i="279"/>
  <c r="AO7" i="280"/>
  <c r="AO7" i="281"/>
  <c r="AO7" i="282"/>
  <c r="AO7" i="283"/>
  <c r="AO7" i="284"/>
  <c r="AO7" i="285"/>
  <c r="AO7" i="315"/>
  <c r="AO7" i="297"/>
  <c r="P49" i="290" l="1"/>
  <c r="BW29" i="290" s="1"/>
  <c r="CE29" i="290" s="1"/>
  <c r="P49" i="296"/>
  <c r="BW29" i="296" s="1"/>
  <c r="CE29" i="296" s="1"/>
  <c r="P49" i="282"/>
  <c r="BW29" i="282" s="1"/>
  <c r="CE29" i="282" s="1"/>
  <c r="P49" i="292"/>
  <c r="BW29" i="292" s="1"/>
  <c r="CE29" i="292" s="1"/>
  <c r="P49" i="294"/>
  <c r="BW29" i="294" s="1"/>
  <c r="CE29" i="294" s="1"/>
  <c r="P49" i="305"/>
  <c r="BW29" i="305" s="1"/>
  <c r="CE29" i="305" s="1"/>
  <c r="P49" i="302"/>
  <c r="BW29" i="302" s="1"/>
  <c r="CE29" i="302" s="1"/>
  <c r="P49" i="288"/>
  <c r="BW29" i="288" s="1"/>
  <c r="CE29" i="288" s="1"/>
  <c r="P49" i="277"/>
  <c r="BW29" i="277" s="1"/>
  <c r="CE29" i="277" s="1"/>
  <c r="P49" i="284"/>
  <c r="BW29" i="284" s="1"/>
  <c r="CE29" i="284" s="1"/>
  <c r="P49" i="279"/>
  <c r="BW29" i="279" s="1"/>
  <c r="CE29" i="279" s="1"/>
  <c r="P49" i="301"/>
  <c r="BW29" i="301" s="1"/>
  <c r="CE29" i="301" s="1"/>
  <c r="P49" i="303"/>
  <c r="BW29" i="303" s="1"/>
  <c r="CE29" i="303" s="1"/>
  <c r="P49" i="298"/>
  <c r="BW29" i="298" s="1"/>
  <c r="CE29" i="298" s="1"/>
  <c r="P49" i="315"/>
  <c r="BW29" i="315" s="1"/>
  <c r="CE29" i="315" s="1"/>
  <c r="P49" i="293"/>
  <c r="BW29" i="293" s="1"/>
  <c r="CE29" i="293" s="1"/>
  <c r="P49" i="307"/>
  <c r="BW29" i="307" s="1"/>
  <c r="CE29" i="307" s="1"/>
  <c r="P49" i="295"/>
  <c r="BW29" i="295" s="1"/>
  <c r="CE29" i="295" s="1"/>
  <c r="P49" i="300"/>
  <c r="BW29" i="300" s="1"/>
  <c r="CE29" i="300" s="1"/>
  <c r="P49" i="281"/>
  <c r="BW29" i="281" s="1"/>
  <c r="CE29" i="281" s="1"/>
  <c r="P49" i="304"/>
  <c r="BW29" i="304" s="1"/>
  <c r="CE29" i="304" s="1"/>
  <c r="P49" i="285"/>
  <c r="BW29" i="285" s="1"/>
  <c r="CE29" i="285" s="1"/>
  <c r="P49" i="283"/>
  <c r="BW29" i="283" s="1"/>
  <c r="CE29" i="283" s="1"/>
  <c r="P49" i="278"/>
  <c r="BW29" i="278" s="1"/>
  <c r="CE29" i="278" s="1"/>
  <c r="P49" i="306"/>
  <c r="BW29" i="306" s="1"/>
  <c r="CE29" i="306" s="1"/>
  <c r="P49" i="297"/>
  <c r="BW29" i="297" s="1"/>
  <c r="CE29" i="297" s="1"/>
  <c r="P49" i="289"/>
  <c r="BW29" i="289" s="1"/>
  <c r="CE29" i="289" s="1"/>
  <c r="P49" i="287"/>
  <c r="BW29" i="287" s="1"/>
  <c r="CE29" i="287" s="1"/>
  <c r="P49" i="299"/>
  <c r="BW29" i="299" s="1"/>
  <c r="CE29" i="299" s="1"/>
  <c r="P49" i="280"/>
  <c r="BW29" i="280" s="1"/>
  <c r="CE29" i="280" s="1"/>
  <c r="P49" i="291"/>
  <c r="BW29" i="291" s="1"/>
  <c r="CE29" i="291" s="1"/>
  <c r="BR10" i="299"/>
  <c r="BR11" i="299"/>
  <c r="BR12" i="299"/>
  <c r="BR13" i="299"/>
  <c r="BR14" i="299"/>
  <c r="BR15" i="299"/>
  <c r="BR16" i="299"/>
  <c r="BR10" i="300"/>
  <c r="BR11" i="300"/>
  <c r="BR12" i="300"/>
  <c r="BR13" i="300"/>
  <c r="BR14" i="300"/>
  <c r="BR15" i="300"/>
  <c r="BR16" i="300"/>
  <c r="BR10" i="301"/>
  <c r="BR11" i="301"/>
  <c r="BR12" i="301"/>
  <c r="BR13" i="301"/>
  <c r="BR14" i="301"/>
  <c r="BR15" i="301"/>
  <c r="BR16" i="301"/>
  <c r="BR10" i="302"/>
  <c r="BR11" i="302"/>
  <c r="BR12" i="302"/>
  <c r="BR13" i="302"/>
  <c r="BR14" i="302"/>
  <c r="BR15" i="302"/>
  <c r="BR16" i="302"/>
  <c r="BR10" i="303"/>
  <c r="BR11" i="303"/>
  <c r="BR12" i="303"/>
  <c r="BR13" i="303"/>
  <c r="BR14" i="303"/>
  <c r="BR15" i="303"/>
  <c r="BR16" i="303"/>
  <c r="BR10" i="304"/>
  <c r="BR11" i="304"/>
  <c r="BR12" i="304"/>
  <c r="BR13" i="304"/>
  <c r="BR14" i="304"/>
  <c r="BR15" i="304"/>
  <c r="BR16" i="304"/>
  <c r="BR10" i="305"/>
  <c r="BR11" i="305"/>
  <c r="BR12" i="305"/>
  <c r="BR13" i="305"/>
  <c r="BR14" i="305"/>
  <c r="BR15" i="305"/>
  <c r="BR16" i="305"/>
  <c r="BR10" i="306"/>
  <c r="BR11" i="306"/>
  <c r="BR12" i="306"/>
  <c r="BR13" i="306"/>
  <c r="BR14" i="306"/>
  <c r="BR15" i="306"/>
  <c r="BR16" i="306"/>
  <c r="BR10" i="307"/>
  <c r="BR11" i="307"/>
  <c r="BR12" i="307"/>
  <c r="BR13" i="307"/>
  <c r="BR14" i="307"/>
  <c r="BR15" i="307"/>
  <c r="BR16" i="307"/>
  <c r="BR10" i="287"/>
  <c r="BR11" i="287"/>
  <c r="BR12" i="287"/>
  <c r="BR13" i="287"/>
  <c r="BR14" i="287"/>
  <c r="BR15" i="287"/>
  <c r="BR16" i="287"/>
  <c r="BR10" i="288"/>
  <c r="BR11" i="288"/>
  <c r="BR12" i="288"/>
  <c r="BR13" i="288"/>
  <c r="BR14" i="288"/>
  <c r="BR15" i="288"/>
  <c r="BR16" i="288"/>
  <c r="BR10" i="289"/>
  <c r="BR11" i="289"/>
  <c r="BR12" i="289"/>
  <c r="BR13" i="289"/>
  <c r="BR14" i="289"/>
  <c r="BR15" i="289"/>
  <c r="BR16" i="289"/>
  <c r="BR10" i="290"/>
  <c r="BR11" i="290"/>
  <c r="BR12" i="290"/>
  <c r="BR13" i="290"/>
  <c r="BR14" i="290"/>
  <c r="BR15" i="290"/>
  <c r="BR16" i="290"/>
  <c r="BR10" i="291"/>
  <c r="BR11" i="291"/>
  <c r="BR12" i="291"/>
  <c r="BR13" i="291"/>
  <c r="BR14" i="291"/>
  <c r="BR15" i="291"/>
  <c r="BR16" i="291"/>
  <c r="BR10" i="292"/>
  <c r="BR11" i="292"/>
  <c r="BR12" i="292"/>
  <c r="BR13" i="292"/>
  <c r="BR14" i="292"/>
  <c r="BR15" i="292"/>
  <c r="BR16" i="292"/>
  <c r="BR10" i="293"/>
  <c r="BR11" i="293"/>
  <c r="BR12" i="293"/>
  <c r="BR13" i="293"/>
  <c r="BR14" i="293"/>
  <c r="BR15" i="293"/>
  <c r="BR16" i="293"/>
  <c r="BR10" i="294"/>
  <c r="BR11" i="294"/>
  <c r="BR12" i="294"/>
  <c r="BR13" i="294"/>
  <c r="BR14" i="294"/>
  <c r="BR15" i="294"/>
  <c r="BR16" i="294"/>
  <c r="BR10" i="295"/>
  <c r="BR11" i="295"/>
  <c r="BR12" i="295"/>
  <c r="BR13" i="295"/>
  <c r="BR14" i="295"/>
  <c r="BR15" i="295"/>
  <c r="BR16" i="295"/>
  <c r="BR10" i="296"/>
  <c r="BR11" i="296"/>
  <c r="BR12" i="296"/>
  <c r="BR13" i="296"/>
  <c r="BR14" i="296"/>
  <c r="BR15" i="296"/>
  <c r="BR16" i="296"/>
  <c r="BR10" i="277"/>
  <c r="BR11" i="277"/>
  <c r="BR12" i="277"/>
  <c r="BR13" i="277"/>
  <c r="BR14" i="277"/>
  <c r="BR15" i="277"/>
  <c r="BR16" i="277"/>
  <c r="BR10" i="278"/>
  <c r="BR11" i="278"/>
  <c r="BR12" i="278"/>
  <c r="BR13" i="278"/>
  <c r="BR14" i="278"/>
  <c r="BR15" i="278"/>
  <c r="BR16" i="278"/>
  <c r="BR10" i="279"/>
  <c r="BR11" i="279"/>
  <c r="BR12" i="279"/>
  <c r="BR13" i="279"/>
  <c r="BR14" i="279"/>
  <c r="BR15" i="279"/>
  <c r="BR16" i="279"/>
  <c r="BR10" i="280"/>
  <c r="BR11" i="280"/>
  <c r="BR12" i="280"/>
  <c r="BR13" i="280"/>
  <c r="BR14" i="280"/>
  <c r="BR15" i="280"/>
  <c r="BR16" i="280"/>
  <c r="BR10" i="281"/>
  <c r="BR11" i="281"/>
  <c r="BR12" i="281"/>
  <c r="BR13" i="281"/>
  <c r="BR14" i="281"/>
  <c r="BR15" i="281"/>
  <c r="BR16" i="281"/>
  <c r="BR10" i="282"/>
  <c r="BR11" i="282"/>
  <c r="BR12" i="282"/>
  <c r="BR13" i="282"/>
  <c r="BR14" i="282"/>
  <c r="BR15" i="282"/>
  <c r="BR16" i="282"/>
  <c r="BR10" i="283"/>
  <c r="BR11" i="283"/>
  <c r="BR12" i="283"/>
  <c r="BR13" i="283"/>
  <c r="BR14" i="283"/>
  <c r="BR15" i="283"/>
  <c r="BR16" i="283"/>
  <c r="BR10" i="284"/>
  <c r="BR11" i="284"/>
  <c r="BR12" i="284"/>
  <c r="BR13" i="284"/>
  <c r="BR14" i="284"/>
  <c r="BR15" i="284"/>
  <c r="BR16" i="284"/>
  <c r="BR10" i="285"/>
  <c r="BR11" i="285"/>
  <c r="BR12" i="285"/>
  <c r="BR13" i="285"/>
  <c r="BR14" i="285"/>
  <c r="BR15" i="285"/>
  <c r="BR16" i="285"/>
  <c r="BR10" i="315"/>
  <c r="BR11" i="315"/>
  <c r="BR12" i="315"/>
  <c r="BR13" i="315"/>
  <c r="BR14" i="315"/>
  <c r="BR15" i="315"/>
  <c r="BR16" i="315"/>
  <c r="BR10" i="298"/>
  <c r="BR11" i="298"/>
  <c r="BR12" i="298"/>
  <c r="BR13" i="298"/>
  <c r="BR14" i="298"/>
  <c r="BR15" i="298"/>
  <c r="BR16" i="298"/>
  <c r="AL8" i="299"/>
  <c r="AL9" i="299"/>
  <c r="AL10" i="299"/>
  <c r="AL11" i="299"/>
  <c r="AL12" i="299"/>
  <c r="AL13" i="299"/>
  <c r="AL8" i="300"/>
  <c r="AL9" i="300"/>
  <c r="AL10" i="300"/>
  <c r="AL11" i="300"/>
  <c r="AL12" i="300"/>
  <c r="AL13" i="300"/>
  <c r="AL8" i="301"/>
  <c r="AL9" i="301"/>
  <c r="AL10" i="301"/>
  <c r="AL11" i="301"/>
  <c r="AL12" i="301"/>
  <c r="AL13" i="301"/>
  <c r="AL8" i="302"/>
  <c r="AL9" i="302"/>
  <c r="AL10" i="302"/>
  <c r="AL11" i="302"/>
  <c r="AL12" i="302"/>
  <c r="AL13" i="302"/>
  <c r="AL8" i="303"/>
  <c r="AL9" i="303"/>
  <c r="AL10" i="303"/>
  <c r="AL11" i="303"/>
  <c r="AL12" i="303"/>
  <c r="AL13" i="303"/>
  <c r="AL8" i="304"/>
  <c r="AL9" i="304"/>
  <c r="AL10" i="304"/>
  <c r="AL11" i="304"/>
  <c r="AL12" i="304"/>
  <c r="AL13" i="304"/>
  <c r="AL8" i="305"/>
  <c r="AL9" i="305"/>
  <c r="AL10" i="305"/>
  <c r="AL11" i="305"/>
  <c r="AL12" i="305"/>
  <c r="AL13" i="305"/>
  <c r="AL8" i="306"/>
  <c r="AL9" i="306"/>
  <c r="AL10" i="306"/>
  <c r="AL11" i="306"/>
  <c r="AL12" i="306"/>
  <c r="AL13" i="306"/>
  <c r="AL8" i="307"/>
  <c r="AL9" i="307"/>
  <c r="AL10" i="307"/>
  <c r="AL11" i="307"/>
  <c r="AL12" i="307"/>
  <c r="AL13" i="307"/>
  <c r="AL8" i="287"/>
  <c r="AL9" i="287"/>
  <c r="AL10" i="287"/>
  <c r="AL11" i="287"/>
  <c r="AL12" i="287"/>
  <c r="AL13" i="287"/>
  <c r="AL8" i="288"/>
  <c r="AL9" i="288"/>
  <c r="AL10" i="288"/>
  <c r="AL11" i="288"/>
  <c r="AL12" i="288"/>
  <c r="AL13" i="288"/>
  <c r="AL8" i="289"/>
  <c r="AL9" i="289"/>
  <c r="AL10" i="289"/>
  <c r="AL11" i="289"/>
  <c r="AL12" i="289"/>
  <c r="AL13" i="289"/>
  <c r="AL8" i="290"/>
  <c r="AL9" i="290"/>
  <c r="AL10" i="290"/>
  <c r="AL11" i="290"/>
  <c r="AL12" i="290"/>
  <c r="AL13" i="290"/>
  <c r="AL8" i="291"/>
  <c r="AL9" i="291"/>
  <c r="AL10" i="291"/>
  <c r="AL11" i="291"/>
  <c r="AL12" i="291"/>
  <c r="AL13" i="291"/>
  <c r="AL8" i="292"/>
  <c r="AL9" i="292"/>
  <c r="AL10" i="292"/>
  <c r="AL11" i="292"/>
  <c r="AL12" i="292"/>
  <c r="AL13" i="292"/>
  <c r="AL8" i="293"/>
  <c r="AL9" i="293"/>
  <c r="AL10" i="293"/>
  <c r="AL11" i="293"/>
  <c r="AL12" i="293"/>
  <c r="AL13" i="293"/>
  <c r="AL8" i="294"/>
  <c r="AL9" i="294"/>
  <c r="AL10" i="294"/>
  <c r="AL11" i="294"/>
  <c r="AL12" i="294"/>
  <c r="AL13" i="294"/>
  <c r="AL8" i="295"/>
  <c r="AL9" i="295"/>
  <c r="AL10" i="295"/>
  <c r="AL11" i="295"/>
  <c r="AL12" i="295"/>
  <c r="AL13" i="295"/>
  <c r="AL8" i="296"/>
  <c r="AL9" i="296"/>
  <c r="AL10" i="296"/>
  <c r="AL11" i="296"/>
  <c r="AL12" i="296"/>
  <c r="AL13" i="296"/>
  <c r="AL8" i="277"/>
  <c r="AL9" i="277"/>
  <c r="AL10" i="277"/>
  <c r="AL11" i="277"/>
  <c r="AL12" i="277"/>
  <c r="AL13" i="277"/>
  <c r="AL8" i="278"/>
  <c r="AL9" i="278"/>
  <c r="AL10" i="278"/>
  <c r="AL11" i="278"/>
  <c r="AL12" i="278"/>
  <c r="AL13" i="278"/>
  <c r="AL8" i="279"/>
  <c r="AL9" i="279"/>
  <c r="AL10" i="279"/>
  <c r="AL11" i="279"/>
  <c r="AL12" i="279"/>
  <c r="AL13" i="279"/>
  <c r="AL8" i="280"/>
  <c r="AL9" i="280"/>
  <c r="AL10" i="280"/>
  <c r="AL11" i="280"/>
  <c r="AL12" i="280"/>
  <c r="AL13" i="280"/>
  <c r="AL8" i="281"/>
  <c r="AL9" i="281"/>
  <c r="AL10" i="281"/>
  <c r="AL11" i="281"/>
  <c r="AL12" i="281"/>
  <c r="AL13" i="281"/>
  <c r="AL8" i="282"/>
  <c r="AL9" i="282"/>
  <c r="AL10" i="282"/>
  <c r="AL11" i="282"/>
  <c r="AL12" i="282"/>
  <c r="AL13" i="282"/>
  <c r="AL8" i="283"/>
  <c r="AL9" i="283"/>
  <c r="AL10" i="283"/>
  <c r="AL11" i="283"/>
  <c r="AL12" i="283"/>
  <c r="AL13" i="283"/>
  <c r="AL8" i="284"/>
  <c r="AL9" i="284"/>
  <c r="AL10" i="284"/>
  <c r="AL11" i="284"/>
  <c r="AL12" i="284"/>
  <c r="AL13" i="284"/>
  <c r="AL8" i="285"/>
  <c r="AL9" i="285"/>
  <c r="AL10" i="285"/>
  <c r="AL11" i="285"/>
  <c r="AL12" i="285"/>
  <c r="AL13" i="285"/>
  <c r="AL8" i="315"/>
  <c r="AL9" i="315"/>
  <c r="AL10" i="315"/>
  <c r="AL11" i="315"/>
  <c r="AL12" i="315"/>
  <c r="AL13" i="315"/>
  <c r="AL8" i="298"/>
  <c r="AL9" i="298"/>
  <c r="AL10" i="298"/>
  <c r="AL11" i="298"/>
  <c r="AL12" i="298"/>
  <c r="AL13" i="298"/>
  <c r="AH8" i="299"/>
  <c r="AH9" i="299"/>
  <c r="AH10" i="299"/>
  <c r="AH11" i="299"/>
  <c r="AH12" i="299"/>
  <c r="AH13" i="299"/>
  <c r="AH8" i="300"/>
  <c r="AH9" i="300"/>
  <c r="AH10" i="300"/>
  <c r="AH11" i="300"/>
  <c r="AH12" i="300"/>
  <c r="AH13" i="300"/>
  <c r="AH8" i="301"/>
  <c r="AH9" i="301"/>
  <c r="AH10" i="301"/>
  <c r="AH11" i="301"/>
  <c r="AH12" i="301"/>
  <c r="AH13" i="301"/>
  <c r="AH8" i="302"/>
  <c r="AH9" i="302"/>
  <c r="AH10" i="302"/>
  <c r="AH11" i="302"/>
  <c r="AH12" i="302"/>
  <c r="AH13" i="302"/>
  <c r="AH8" i="303"/>
  <c r="AH9" i="303"/>
  <c r="AH10" i="303"/>
  <c r="AH11" i="303"/>
  <c r="AH12" i="303"/>
  <c r="AH13" i="303"/>
  <c r="AH8" i="304"/>
  <c r="AH9" i="304"/>
  <c r="AH10" i="304"/>
  <c r="AH11" i="304"/>
  <c r="AH12" i="304"/>
  <c r="AH13" i="304"/>
  <c r="AH8" i="305"/>
  <c r="AH9" i="305"/>
  <c r="AH10" i="305"/>
  <c r="AH11" i="305"/>
  <c r="AH12" i="305"/>
  <c r="AH13" i="305"/>
  <c r="AH8" i="306"/>
  <c r="AH9" i="306"/>
  <c r="AH10" i="306"/>
  <c r="AH11" i="306"/>
  <c r="AH12" i="306"/>
  <c r="AH13" i="306"/>
  <c r="AH8" i="307"/>
  <c r="AH9" i="307"/>
  <c r="AH10" i="307"/>
  <c r="AH11" i="307"/>
  <c r="AH12" i="307"/>
  <c r="AH13" i="307"/>
  <c r="AH8" i="287"/>
  <c r="AH9" i="287"/>
  <c r="AH10" i="287"/>
  <c r="AH11" i="287"/>
  <c r="AH12" i="287"/>
  <c r="AH13" i="287"/>
  <c r="AH8" i="288"/>
  <c r="AH9" i="288"/>
  <c r="AH10" i="288"/>
  <c r="AH11" i="288"/>
  <c r="AH12" i="288"/>
  <c r="AH13" i="288"/>
  <c r="AH8" i="289"/>
  <c r="AH9" i="289"/>
  <c r="AH10" i="289"/>
  <c r="AH11" i="289"/>
  <c r="AH12" i="289"/>
  <c r="AH13" i="289"/>
  <c r="AH8" i="290"/>
  <c r="AH9" i="290"/>
  <c r="AH10" i="290"/>
  <c r="AH11" i="290"/>
  <c r="AH12" i="290"/>
  <c r="AH13" i="290"/>
  <c r="AH8" i="291"/>
  <c r="AH9" i="291"/>
  <c r="AH10" i="291"/>
  <c r="AH11" i="291"/>
  <c r="AH12" i="291"/>
  <c r="AH13" i="291"/>
  <c r="AH8" i="292"/>
  <c r="AH9" i="292"/>
  <c r="AH10" i="292"/>
  <c r="AH11" i="292"/>
  <c r="AH12" i="292"/>
  <c r="AH13" i="292"/>
  <c r="AH8" i="293"/>
  <c r="AH9" i="293"/>
  <c r="AH10" i="293"/>
  <c r="AH11" i="293"/>
  <c r="AH12" i="293"/>
  <c r="AH13" i="293"/>
  <c r="AH8" i="294"/>
  <c r="AH9" i="294"/>
  <c r="AH10" i="294"/>
  <c r="AH11" i="294"/>
  <c r="AH12" i="294"/>
  <c r="AH13" i="294"/>
  <c r="AH8" i="295"/>
  <c r="AH9" i="295"/>
  <c r="AH10" i="295"/>
  <c r="AH11" i="295"/>
  <c r="AH12" i="295"/>
  <c r="AH13" i="295"/>
  <c r="AH8" i="296"/>
  <c r="AH9" i="296"/>
  <c r="AH10" i="296"/>
  <c r="AH11" i="296"/>
  <c r="AH12" i="296"/>
  <c r="AH13" i="296"/>
  <c r="AH8" i="277"/>
  <c r="AH9" i="277"/>
  <c r="AH10" i="277"/>
  <c r="AH11" i="277"/>
  <c r="AH12" i="277"/>
  <c r="AH13" i="277"/>
  <c r="AH8" i="278"/>
  <c r="AH9" i="278"/>
  <c r="AH10" i="278"/>
  <c r="AH11" i="278"/>
  <c r="AH12" i="278"/>
  <c r="AH13" i="278"/>
  <c r="AH8" i="279"/>
  <c r="AH9" i="279"/>
  <c r="AH10" i="279"/>
  <c r="AH11" i="279"/>
  <c r="AH12" i="279"/>
  <c r="AH13" i="279"/>
  <c r="AH8" i="280"/>
  <c r="AH9" i="280"/>
  <c r="AH10" i="280"/>
  <c r="AH11" i="280"/>
  <c r="AH12" i="280"/>
  <c r="AH13" i="280"/>
  <c r="AH8" i="281"/>
  <c r="AH9" i="281"/>
  <c r="AH10" i="281"/>
  <c r="AH11" i="281"/>
  <c r="AH12" i="281"/>
  <c r="AH13" i="281"/>
  <c r="AH8" i="282"/>
  <c r="AH9" i="282"/>
  <c r="AH10" i="282"/>
  <c r="AH11" i="282"/>
  <c r="AH12" i="282"/>
  <c r="AH13" i="282"/>
  <c r="AH8" i="283"/>
  <c r="AH9" i="283"/>
  <c r="AH10" i="283"/>
  <c r="AH11" i="283"/>
  <c r="AH12" i="283"/>
  <c r="AH13" i="283"/>
  <c r="AH8" i="284"/>
  <c r="AH9" i="284"/>
  <c r="AH10" i="284"/>
  <c r="AH11" i="284"/>
  <c r="AH12" i="284"/>
  <c r="AH13" i="284"/>
  <c r="AH8" i="285"/>
  <c r="AH9" i="285"/>
  <c r="AH10" i="285"/>
  <c r="AH11" i="285"/>
  <c r="AH12" i="285"/>
  <c r="AH13" i="285"/>
  <c r="AH8" i="315"/>
  <c r="AH9" i="315"/>
  <c r="AH10" i="315"/>
  <c r="AH11" i="315"/>
  <c r="AH12" i="315"/>
  <c r="AH13" i="315"/>
  <c r="AH8" i="298"/>
  <c r="AH9" i="298"/>
  <c r="AH10" i="298"/>
  <c r="AH11" i="298"/>
  <c r="AH12" i="298"/>
  <c r="AH13" i="298"/>
  <c r="Z8" i="299"/>
  <c r="Z9" i="299"/>
  <c r="Z10" i="299"/>
  <c r="Z11" i="299"/>
  <c r="Z12" i="299"/>
  <c r="Z13" i="299"/>
  <c r="Z8" i="300"/>
  <c r="Z9" i="300"/>
  <c r="Z10" i="300"/>
  <c r="Z11" i="300"/>
  <c r="Z12" i="300"/>
  <c r="Z13" i="300"/>
  <c r="Z8" i="301"/>
  <c r="Z9" i="301"/>
  <c r="Z10" i="301"/>
  <c r="Z11" i="301"/>
  <c r="Z12" i="301"/>
  <c r="Z13" i="301"/>
  <c r="Z8" i="302"/>
  <c r="Z9" i="302"/>
  <c r="Z10" i="302"/>
  <c r="Z11" i="302"/>
  <c r="Z12" i="302"/>
  <c r="Z13" i="302"/>
  <c r="Z8" i="303"/>
  <c r="Z9" i="303"/>
  <c r="Z10" i="303"/>
  <c r="Z11" i="303"/>
  <c r="Z12" i="303"/>
  <c r="Z13" i="303"/>
  <c r="Z8" i="304"/>
  <c r="Z9" i="304"/>
  <c r="Z10" i="304"/>
  <c r="Z11" i="304"/>
  <c r="Z12" i="304"/>
  <c r="Z13" i="304"/>
  <c r="Z8" i="305"/>
  <c r="Z9" i="305"/>
  <c r="Z10" i="305"/>
  <c r="Z11" i="305"/>
  <c r="Z12" i="305"/>
  <c r="Z13" i="305"/>
  <c r="Z8" i="306"/>
  <c r="Z9" i="306"/>
  <c r="Z10" i="306"/>
  <c r="Z11" i="306"/>
  <c r="Z12" i="306"/>
  <c r="Z13" i="306"/>
  <c r="Z8" i="307"/>
  <c r="Z9" i="307"/>
  <c r="Z10" i="307"/>
  <c r="Z11" i="307"/>
  <c r="Z12" i="307"/>
  <c r="Z13" i="307"/>
  <c r="Z8" i="287"/>
  <c r="Z9" i="287"/>
  <c r="Z10" i="287"/>
  <c r="Z11" i="287"/>
  <c r="Z12" i="287"/>
  <c r="Z13" i="287"/>
  <c r="Z8" i="288"/>
  <c r="Z9" i="288"/>
  <c r="Z10" i="288"/>
  <c r="Z11" i="288"/>
  <c r="Z12" i="288"/>
  <c r="Z13" i="288"/>
  <c r="Z8" i="289"/>
  <c r="Z9" i="289"/>
  <c r="Z10" i="289"/>
  <c r="Z11" i="289"/>
  <c r="Z12" i="289"/>
  <c r="Z13" i="289"/>
  <c r="Z8" i="290"/>
  <c r="Z9" i="290"/>
  <c r="Z10" i="290"/>
  <c r="Z11" i="290"/>
  <c r="Z12" i="290"/>
  <c r="Z13" i="290"/>
  <c r="Z8" i="291"/>
  <c r="Z9" i="291"/>
  <c r="Z10" i="291"/>
  <c r="Z11" i="291"/>
  <c r="Z12" i="291"/>
  <c r="Z13" i="291"/>
  <c r="Z8" i="292"/>
  <c r="Z9" i="292"/>
  <c r="Z10" i="292"/>
  <c r="Z11" i="292"/>
  <c r="Z12" i="292"/>
  <c r="Z13" i="292"/>
  <c r="Z8" i="293"/>
  <c r="Z9" i="293"/>
  <c r="Z10" i="293"/>
  <c r="Z11" i="293"/>
  <c r="Z12" i="293"/>
  <c r="Z13" i="293"/>
  <c r="Z8" i="294"/>
  <c r="Z9" i="294"/>
  <c r="Z10" i="294"/>
  <c r="Z11" i="294"/>
  <c r="Z12" i="294"/>
  <c r="Z13" i="294"/>
  <c r="Z8" i="295"/>
  <c r="Z9" i="295"/>
  <c r="Z10" i="295"/>
  <c r="Z11" i="295"/>
  <c r="Z12" i="295"/>
  <c r="Z13" i="295"/>
  <c r="Z8" i="296"/>
  <c r="Z9" i="296"/>
  <c r="Z10" i="296"/>
  <c r="Z11" i="296"/>
  <c r="Z12" i="296"/>
  <c r="Z13" i="296"/>
  <c r="Z8" i="277"/>
  <c r="Z9" i="277"/>
  <c r="Z10" i="277"/>
  <c r="Z11" i="277"/>
  <c r="Z12" i="277"/>
  <c r="Z13" i="277"/>
  <c r="Z8" i="278"/>
  <c r="Z9" i="278"/>
  <c r="Z10" i="278"/>
  <c r="Z11" i="278"/>
  <c r="Z12" i="278"/>
  <c r="Z13" i="278"/>
  <c r="Z8" i="279"/>
  <c r="Z9" i="279"/>
  <c r="Z10" i="279"/>
  <c r="Z11" i="279"/>
  <c r="Z12" i="279"/>
  <c r="Z13" i="279"/>
  <c r="Z8" i="280"/>
  <c r="Z9" i="280"/>
  <c r="Z10" i="280"/>
  <c r="Z11" i="280"/>
  <c r="Z12" i="280"/>
  <c r="Z13" i="280"/>
  <c r="Z8" i="281"/>
  <c r="Z9" i="281"/>
  <c r="Z10" i="281"/>
  <c r="Z11" i="281"/>
  <c r="Z12" i="281"/>
  <c r="Z13" i="281"/>
  <c r="Z8" i="282"/>
  <c r="Z9" i="282"/>
  <c r="Z10" i="282"/>
  <c r="Z11" i="282"/>
  <c r="Z12" i="282"/>
  <c r="Z13" i="282"/>
  <c r="Z8" i="283"/>
  <c r="Z9" i="283"/>
  <c r="Z10" i="283"/>
  <c r="Z11" i="283"/>
  <c r="Z12" i="283"/>
  <c r="Z13" i="283"/>
  <c r="Z8" i="284"/>
  <c r="Z9" i="284"/>
  <c r="Z10" i="284"/>
  <c r="Z11" i="284"/>
  <c r="Z12" i="284"/>
  <c r="Z13" i="284"/>
  <c r="Z8" i="285"/>
  <c r="Z9" i="285"/>
  <c r="Z10" i="285"/>
  <c r="Z11" i="285"/>
  <c r="Z12" i="285"/>
  <c r="Z13" i="285"/>
  <c r="Z8" i="315"/>
  <c r="Z9" i="315"/>
  <c r="Z10" i="315"/>
  <c r="Z11" i="315"/>
  <c r="Z12" i="315"/>
  <c r="Z13" i="315"/>
  <c r="Z8" i="298"/>
  <c r="Z9" i="298"/>
  <c r="Z10" i="298"/>
  <c r="Z11" i="298"/>
  <c r="Z12" i="298"/>
  <c r="Z13" i="298"/>
  <c r="BR10" i="297"/>
  <c r="BR11" i="297"/>
  <c r="BR12" i="297"/>
  <c r="BR13" i="297"/>
  <c r="BR14" i="297"/>
  <c r="BR15" i="297"/>
  <c r="BR16" i="297"/>
  <c r="AL8" i="297"/>
  <c r="AL9" i="297"/>
  <c r="AL10" i="297"/>
  <c r="AL11" i="297"/>
  <c r="AL12" i="297"/>
  <c r="AL13" i="297"/>
  <c r="AH8" i="297"/>
  <c r="AH9" i="297"/>
  <c r="AH10" i="297"/>
  <c r="AH11" i="297"/>
  <c r="AH12" i="297"/>
  <c r="AH13" i="297"/>
  <c r="Z8" i="297"/>
  <c r="Z9" i="297"/>
  <c r="Z10" i="297"/>
  <c r="Z11" i="297"/>
  <c r="Z12" i="297"/>
  <c r="Z13" i="297"/>
  <c r="BF43" i="298"/>
  <c r="BF44" i="298"/>
  <c r="BF45" i="298"/>
  <c r="BF46" i="298"/>
  <c r="BF47" i="298"/>
  <c r="BF48" i="298"/>
  <c r="BF49" i="298"/>
  <c r="BF50" i="298"/>
  <c r="BJ43" i="298"/>
  <c r="BJ44" i="298"/>
  <c r="BJ45" i="298"/>
  <c r="BJ46" i="298"/>
  <c r="BJ47" i="298"/>
  <c r="BJ48" i="298"/>
  <c r="BJ49" i="298"/>
  <c r="BJ50" i="298"/>
  <c r="BF42" i="298"/>
  <c r="BJ42" i="298"/>
  <c r="BJ97" i="297"/>
  <c r="BF97" i="297"/>
  <c r="AG36" i="298" l="1"/>
  <c r="AG36" i="299"/>
  <c r="AG36" i="300"/>
  <c r="AG36" i="301"/>
  <c r="AG36" i="302"/>
  <c r="AG36" i="303"/>
  <c r="BY36" i="303" s="1"/>
  <c r="AG36" i="304"/>
  <c r="AG36" i="305"/>
  <c r="AG36" i="306"/>
  <c r="AG36" i="307"/>
  <c r="AG36" i="287"/>
  <c r="AG36" i="288"/>
  <c r="AG36" i="289"/>
  <c r="BY36" i="289" s="1"/>
  <c r="AG36" i="290"/>
  <c r="AG36" i="291"/>
  <c r="AG36" i="292"/>
  <c r="AG36" i="293"/>
  <c r="AG36" i="294"/>
  <c r="AG36" i="295"/>
  <c r="AG36" i="296"/>
  <c r="BY36" i="296" s="1"/>
  <c r="AG36" i="277"/>
  <c r="AG36" i="278"/>
  <c r="AG36" i="279"/>
  <c r="AG36" i="280"/>
  <c r="AG36" i="281"/>
  <c r="AG36" i="282"/>
  <c r="AG36" i="283"/>
  <c r="AG36" i="284"/>
  <c r="AG36" i="285"/>
  <c r="AG36" i="315"/>
  <c r="AG36" i="297"/>
  <c r="S45" i="289" l="1"/>
  <c r="CC25" i="289" s="1"/>
  <c r="AG37" i="297" l="1"/>
  <c r="BJ100" i="297" l="1"/>
  <c r="BJ99" i="297"/>
  <c r="BJ98" i="297"/>
  <c r="BJ96" i="297"/>
  <c r="BJ95" i="297"/>
  <c r="BJ94" i="297"/>
  <c r="BJ93" i="297"/>
  <c r="BJ92" i="297"/>
  <c r="BJ91" i="297"/>
  <c r="BJ90" i="297"/>
  <c r="BJ89" i="297"/>
  <c r="BJ88" i="297"/>
  <c r="BJ87" i="297"/>
  <c r="BJ86" i="297"/>
  <c r="BJ85" i="297"/>
  <c r="BJ84" i="297"/>
  <c r="BJ83" i="297"/>
  <c r="BJ82" i="297"/>
  <c r="BJ81" i="297"/>
  <c r="BJ80" i="297"/>
  <c r="BJ79" i="297"/>
  <c r="BJ78" i="297"/>
  <c r="BJ77" i="297"/>
  <c r="BJ76" i="297"/>
  <c r="BJ75" i="297"/>
  <c r="BJ74" i="297"/>
  <c r="BJ73" i="297"/>
  <c r="BJ72" i="297"/>
  <c r="BJ71" i="297"/>
  <c r="BJ70" i="297"/>
  <c r="BJ69" i="297"/>
  <c r="BJ68" i="297"/>
  <c r="BJ67" i="297"/>
  <c r="BJ66" i="297"/>
  <c r="BJ65" i="297"/>
  <c r="BJ64" i="297"/>
  <c r="BJ63" i="297"/>
  <c r="BJ62" i="297"/>
  <c r="BJ61" i="297"/>
  <c r="BJ59" i="297"/>
  <c r="BJ58" i="297"/>
  <c r="BJ57" i="297"/>
  <c r="BJ56" i="297"/>
  <c r="BJ55" i="297"/>
  <c r="BJ54" i="297"/>
  <c r="BJ53" i="297"/>
  <c r="BJ100" i="298"/>
  <c r="BJ99" i="298"/>
  <c r="BJ98" i="298"/>
  <c r="BJ97" i="298"/>
  <c r="BJ96" i="298"/>
  <c r="BJ95" i="298"/>
  <c r="BJ94" i="298"/>
  <c r="BJ93" i="298"/>
  <c r="BJ92" i="298"/>
  <c r="BJ91" i="298"/>
  <c r="BJ90" i="298"/>
  <c r="BJ89" i="298"/>
  <c r="BJ88" i="298"/>
  <c r="BJ87" i="298"/>
  <c r="BJ86" i="298"/>
  <c r="BJ85" i="298"/>
  <c r="BJ84" i="298"/>
  <c r="BJ83" i="298"/>
  <c r="BJ82" i="298"/>
  <c r="BJ81" i="298"/>
  <c r="BJ80" i="298"/>
  <c r="BJ79" i="298"/>
  <c r="BJ78" i="298"/>
  <c r="BJ77" i="298"/>
  <c r="BJ76" i="298"/>
  <c r="BJ75" i="298"/>
  <c r="BJ74" i="298"/>
  <c r="BJ73" i="298"/>
  <c r="BJ72" i="298"/>
  <c r="BJ71" i="298"/>
  <c r="BJ70" i="298"/>
  <c r="BJ69" i="298"/>
  <c r="BJ68" i="298"/>
  <c r="BJ67" i="298"/>
  <c r="BJ66" i="298"/>
  <c r="BJ65" i="298"/>
  <c r="BJ64" i="298"/>
  <c r="BJ63" i="298"/>
  <c r="BJ62" i="298"/>
  <c r="BJ61" i="298"/>
  <c r="BJ60" i="298"/>
  <c r="BJ59" i="298"/>
  <c r="BJ58" i="298"/>
  <c r="BJ57" i="298"/>
  <c r="BJ56" i="298"/>
  <c r="BJ55" i="298"/>
  <c r="BJ54" i="298"/>
  <c r="BJ53" i="298"/>
  <c r="BJ100" i="299"/>
  <c r="BJ99" i="299"/>
  <c r="BJ98" i="299"/>
  <c r="BJ97" i="299"/>
  <c r="BJ96" i="299"/>
  <c r="BJ95" i="299"/>
  <c r="BJ94" i="299"/>
  <c r="BJ93" i="299"/>
  <c r="BJ92" i="299"/>
  <c r="BJ91" i="299"/>
  <c r="BJ90" i="299"/>
  <c r="BJ89" i="299"/>
  <c r="BJ88" i="299"/>
  <c r="BJ87" i="299"/>
  <c r="BJ86" i="299"/>
  <c r="BJ85" i="299"/>
  <c r="BJ84" i="299"/>
  <c r="BJ83" i="299"/>
  <c r="BJ82" i="299"/>
  <c r="BJ81" i="299"/>
  <c r="BJ80" i="299"/>
  <c r="BJ79" i="299"/>
  <c r="BJ78" i="299"/>
  <c r="BJ77" i="299"/>
  <c r="BJ76" i="299"/>
  <c r="BJ75" i="299"/>
  <c r="BJ74" i="299"/>
  <c r="BJ73" i="299"/>
  <c r="BJ72" i="299"/>
  <c r="BJ71" i="299"/>
  <c r="BJ70" i="299"/>
  <c r="BJ69" i="299"/>
  <c r="BJ68" i="299"/>
  <c r="BJ67" i="299"/>
  <c r="BJ66" i="299"/>
  <c r="BJ65" i="299"/>
  <c r="BJ64" i="299"/>
  <c r="BJ63" i="299"/>
  <c r="BJ62" i="299"/>
  <c r="BJ61" i="299"/>
  <c r="BJ60" i="299"/>
  <c r="BJ59" i="299"/>
  <c r="BJ58" i="299"/>
  <c r="BJ57" i="299"/>
  <c r="BJ56" i="299"/>
  <c r="BJ55" i="299"/>
  <c r="BJ54" i="299"/>
  <c r="BJ53" i="299"/>
  <c r="BJ100" i="300"/>
  <c r="BJ99" i="300"/>
  <c r="BJ98" i="300"/>
  <c r="BJ97" i="300"/>
  <c r="BJ96" i="300"/>
  <c r="BJ95" i="300"/>
  <c r="BJ94" i="300"/>
  <c r="BJ93" i="300"/>
  <c r="BJ92" i="300"/>
  <c r="BJ91" i="300"/>
  <c r="BJ90" i="300"/>
  <c r="BJ89" i="300"/>
  <c r="BJ88" i="300"/>
  <c r="BJ87" i="300"/>
  <c r="BJ86" i="300"/>
  <c r="BJ85" i="300"/>
  <c r="BJ84" i="300"/>
  <c r="BJ83" i="300"/>
  <c r="BJ82" i="300"/>
  <c r="BJ81" i="300"/>
  <c r="BJ80" i="300"/>
  <c r="BJ79" i="300"/>
  <c r="BJ78" i="300"/>
  <c r="BJ77" i="300"/>
  <c r="BJ76" i="300"/>
  <c r="BJ75" i="300"/>
  <c r="BJ74" i="300"/>
  <c r="BJ73" i="300"/>
  <c r="BJ72" i="300"/>
  <c r="BJ71" i="300"/>
  <c r="BJ70" i="300"/>
  <c r="BJ69" i="300"/>
  <c r="BJ68" i="300"/>
  <c r="BJ67" i="300"/>
  <c r="BJ66" i="300"/>
  <c r="BJ65" i="300"/>
  <c r="BJ64" i="300"/>
  <c r="BJ63" i="300"/>
  <c r="BJ62" i="300"/>
  <c r="BJ61" i="300"/>
  <c r="BJ60" i="300"/>
  <c r="BJ59" i="300"/>
  <c r="BJ58" i="300"/>
  <c r="BJ57" i="300"/>
  <c r="BJ56" i="300"/>
  <c r="BJ55" i="300"/>
  <c r="BJ54" i="300"/>
  <c r="BJ53" i="300"/>
  <c r="BJ100" i="301"/>
  <c r="BJ99" i="301"/>
  <c r="BJ98" i="301"/>
  <c r="BJ97" i="301"/>
  <c r="BJ96" i="301"/>
  <c r="BJ95" i="301"/>
  <c r="BJ94" i="301"/>
  <c r="BJ93" i="301"/>
  <c r="BJ92" i="301"/>
  <c r="BJ91" i="301"/>
  <c r="BJ90" i="301"/>
  <c r="BJ89" i="301"/>
  <c r="BJ88" i="301"/>
  <c r="BJ87" i="301"/>
  <c r="BJ86" i="301"/>
  <c r="BJ85" i="301"/>
  <c r="BJ84" i="301"/>
  <c r="BJ83" i="301"/>
  <c r="BJ82" i="301"/>
  <c r="BJ81" i="301"/>
  <c r="BJ80" i="301"/>
  <c r="BJ79" i="301"/>
  <c r="BJ78" i="301"/>
  <c r="BJ77" i="301"/>
  <c r="BJ76" i="301"/>
  <c r="BJ75" i="301"/>
  <c r="BJ74" i="301"/>
  <c r="BJ73" i="301"/>
  <c r="BJ72" i="301"/>
  <c r="BJ71" i="301"/>
  <c r="BJ70" i="301"/>
  <c r="BJ69" i="301"/>
  <c r="BJ68" i="301"/>
  <c r="BJ67" i="301"/>
  <c r="BJ66" i="301"/>
  <c r="BJ65" i="301"/>
  <c r="BJ64" i="301"/>
  <c r="BJ63" i="301"/>
  <c r="BJ62" i="301"/>
  <c r="BJ61" i="301"/>
  <c r="BJ60" i="301"/>
  <c r="BJ59" i="301"/>
  <c r="BJ58" i="301"/>
  <c r="BJ57" i="301"/>
  <c r="BJ56" i="301"/>
  <c r="BJ55" i="301"/>
  <c r="BJ54" i="301"/>
  <c r="BJ53" i="301"/>
  <c r="BJ100" i="302"/>
  <c r="BJ99" i="302"/>
  <c r="BJ98" i="302"/>
  <c r="BJ97" i="302"/>
  <c r="BJ96" i="302"/>
  <c r="BJ95" i="302"/>
  <c r="BJ94" i="302"/>
  <c r="BJ93" i="302"/>
  <c r="BJ92" i="302"/>
  <c r="BJ91" i="302"/>
  <c r="BJ90" i="302"/>
  <c r="BJ89" i="302"/>
  <c r="BJ88" i="302"/>
  <c r="BJ87" i="302"/>
  <c r="BJ86" i="302"/>
  <c r="BJ85" i="302"/>
  <c r="BJ84" i="302"/>
  <c r="BJ83" i="302"/>
  <c r="BJ82" i="302"/>
  <c r="BJ81" i="302"/>
  <c r="BJ80" i="302"/>
  <c r="BJ79" i="302"/>
  <c r="BJ78" i="302"/>
  <c r="BJ77" i="302"/>
  <c r="BJ76" i="302"/>
  <c r="BJ75" i="302"/>
  <c r="BJ74" i="302"/>
  <c r="BJ73" i="302"/>
  <c r="BJ72" i="302"/>
  <c r="BJ71" i="302"/>
  <c r="BJ70" i="302"/>
  <c r="BJ69" i="302"/>
  <c r="BJ68" i="302"/>
  <c r="BJ67" i="302"/>
  <c r="BJ66" i="302"/>
  <c r="BJ65" i="302"/>
  <c r="BJ64" i="302"/>
  <c r="BJ63" i="302"/>
  <c r="BJ62" i="302"/>
  <c r="BJ61" i="302"/>
  <c r="BJ60" i="302"/>
  <c r="BJ59" i="302"/>
  <c r="BJ58" i="302"/>
  <c r="BJ57" i="302"/>
  <c r="BJ56" i="302"/>
  <c r="BJ55" i="302"/>
  <c r="BJ54" i="302"/>
  <c r="BJ53" i="302"/>
  <c r="BJ100" i="303"/>
  <c r="BJ99" i="303"/>
  <c r="BJ98" i="303"/>
  <c r="BJ97" i="303"/>
  <c r="BJ96" i="303"/>
  <c r="BJ95" i="303"/>
  <c r="BJ94" i="303"/>
  <c r="BJ93" i="303"/>
  <c r="BJ92" i="303"/>
  <c r="BJ91" i="303"/>
  <c r="BJ90" i="303"/>
  <c r="BJ89" i="303"/>
  <c r="BJ88" i="303"/>
  <c r="BJ87" i="303"/>
  <c r="BJ86" i="303"/>
  <c r="BJ85" i="303"/>
  <c r="BJ84" i="303"/>
  <c r="BJ83" i="303"/>
  <c r="BJ82" i="303"/>
  <c r="BJ81" i="303"/>
  <c r="BJ80" i="303"/>
  <c r="BJ79" i="303"/>
  <c r="BJ78" i="303"/>
  <c r="BJ77" i="303"/>
  <c r="BJ76" i="303"/>
  <c r="BJ75" i="303"/>
  <c r="BJ74" i="303"/>
  <c r="BJ73" i="303"/>
  <c r="BJ72" i="303"/>
  <c r="BJ71" i="303"/>
  <c r="BJ70" i="303"/>
  <c r="BJ69" i="303"/>
  <c r="BJ68" i="303"/>
  <c r="BJ67" i="303"/>
  <c r="BJ66" i="303"/>
  <c r="BJ65" i="303"/>
  <c r="BJ64" i="303"/>
  <c r="BJ63" i="303"/>
  <c r="BJ62" i="303"/>
  <c r="BJ61" i="303"/>
  <c r="BJ60" i="303"/>
  <c r="BJ59" i="303"/>
  <c r="BJ58" i="303"/>
  <c r="BJ57" i="303"/>
  <c r="BJ56" i="303"/>
  <c r="BJ55" i="303"/>
  <c r="BJ54" i="303"/>
  <c r="BJ53" i="303"/>
  <c r="BJ100" i="304"/>
  <c r="BJ99" i="304"/>
  <c r="BJ98" i="304"/>
  <c r="BJ97" i="304"/>
  <c r="BJ96" i="304"/>
  <c r="BJ95" i="304"/>
  <c r="BJ94" i="304"/>
  <c r="BJ93" i="304"/>
  <c r="BJ92" i="304"/>
  <c r="BJ91" i="304"/>
  <c r="BJ90" i="304"/>
  <c r="BJ89" i="304"/>
  <c r="BJ88" i="304"/>
  <c r="BJ87" i="304"/>
  <c r="BJ86" i="304"/>
  <c r="BJ85" i="304"/>
  <c r="BJ84" i="304"/>
  <c r="BJ83" i="304"/>
  <c r="BJ82" i="304"/>
  <c r="BJ81" i="304"/>
  <c r="BJ80" i="304"/>
  <c r="BJ79" i="304"/>
  <c r="BJ78" i="304"/>
  <c r="BJ77" i="304"/>
  <c r="BJ76" i="304"/>
  <c r="BJ75" i="304"/>
  <c r="BJ74" i="304"/>
  <c r="BJ73" i="304"/>
  <c r="BJ72" i="304"/>
  <c r="BJ71" i="304"/>
  <c r="BJ70" i="304"/>
  <c r="BJ69" i="304"/>
  <c r="BJ68" i="304"/>
  <c r="BJ67" i="304"/>
  <c r="BJ66" i="304"/>
  <c r="BJ65" i="304"/>
  <c r="BJ64" i="304"/>
  <c r="BJ63" i="304"/>
  <c r="BJ62" i="304"/>
  <c r="BJ61" i="304"/>
  <c r="BJ60" i="304"/>
  <c r="BJ59" i="304"/>
  <c r="BJ58" i="304"/>
  <c r="BJ57" i="304"/>
  <c r="BJ56" i="304"/>
  <c r="BJ55" i="304"/>
  <c r="BJ54" i="304"/>
  <c r="BJ53" i="304"/>
  <c r="BJ100" i="305"/>
  <c r="BJ99" i="305"/>
  <c r="BJ98" i="305"/>
  <c r="BJ97" i="305"/>
  <c r="BJ96" i="305"/>
  <c r="BJ95" i="305"/>
  <c r="BJ94" i="305"/>
  <c r="BJ93" i="305"/>
  <c r="BJ92" i="305"/>
  <c r="BJ91" i="305"/>
  <c r="BJ90" i="305"/>
  <c r="BJ89" i="305"/>
  <c r="BJ88" i="305"/>
  <c r="BJ87" i="305"/>
  <c r="BJ86" i="305"/>
  <c r="BJ85" i="305"/>
  <c r="BJ84" i="305"/>
  <c r="BJ83" i="305"/>
  <c r="BJ82" i="305"/>
  <c r="BJ81" i="305"/>
  <c r="BJ80" i="305"/>
  <c r="BJ79" i="305"/>
  <c r="BJ78" i="305"/>
  <c r="BJ77" i="305"/>
  <c r="BJ76" i="305"/>
  <c r="BJ75" i="305"/>
  <c r="BJ74" i="305"/>
  <c r="BJ73" i="305"/>
  <c r="BJ72" i="305"/>
  <c r="BJ71" i="305"/>
  <c r="BJ70" i="305"/>
  <c r="BJ69" i="305"/>
  <c r="BJ68" i="305"/>
  <c r="BJ67" i="305"/>
  <c r="BJ66" i="305"/>
  <c r="BJ65" i="305"/>
  <c r="BJ64" i="305"/>
  <c r="BJ63" i="305"/>
  <c r="BJ62" i="305"/>
  <c r="BJ61" i="305"/>
  <c r="BJ60" i="305"/>
  <c r="BJ59" i="305"/>
  <c r="BJ58" i="305"/>
  <c r="BJ57" i="305"/>
  <c r="BJ56" i="305"/>
  <c r="BJ55" i="305"/>
  <c r="BJ54" i="305"/>
  <c r="BJ53" i="305"/>
  <c r="BJ100" i="306"/>
  <c r="BJ99" i="306"/>
  <c r="BJ98" i="306"/>
  <c r="BJ97" i="306"/>
  <c r="BJ96" i="306"/>
  <c r="BJ95" i="306"/>
  <c r="BJ94" i="306"/>
  <c r="BJ93" i="306"/>
  <c r="BJ92" i="306"/>
  <c r="BJ91" i="306"/>
  <c r="BJ90" i="306"/>
  <c r="BJ89" i="306"/>
  <c r="BJ88" i="306"/>
  <c r="BJ87" i="306"/>
  <c r="BJ86" i="306"/>
  <c r="BJ85" i="306"/>
  <c r="BJ84" i="306"/>
  <c r="BJ83" i="306"/>
  <c r="BJ82" i="306"/>
  <c r="BJ81" i="306"/>
  <c r="BJ80" i="306"/>
  <c r="BJ79" i="306"/>
  <c r="BJ78" i="306"/>
  <c r="BJ77" i="306"/>
  <c r="BJ76" i="306"/>
  <c r="BJ75" i="306"/>
  <c r="BJ74" i="306"/>
  <c r="BJ73" i="306"/>
  <c r="BJ72" i="306"/>
  <c r="BJ71" i="306"/>
  <c r="BJ70" i="306"/>
  <c r="BJ69" i="306"/>
  <c r="BJ68" i="306"/>
  <c r="BJ67" i="306"/>
  <c r="BJ66" i="306"/>
  <c r="BJ65" i="306"/>
  <c r="BJ64" i="306"/>
  <c r="BJ63" i="306"/>
  <c r="BJ62" i="306"/>
  <c r="BJ61" i="306"/>
  <c r="BJ60" i="306"/>
  <c r="BJ59" i="306"/>
  <c r="BJ58" i="306"/>
  <c r="BJ57" i="306"/>
  <c r="BJ56" i="306"/>
  <c r="BJ55" i="306"/>
  <c r="BJ54" i="306"/>
  <c r="BJ53" i="306"/>
  <c r="BJ100" i="307"/>
  <c r="BJ99" i="307"/>
  <c r="BJ98" i="307"/>
  <c r="BJ97" i="307"/>
  <c r="BJ96" i="307"/>
  <c r="BJ95" i="307"/>
  <c r="BJ94" i="307"/>
  <c r="BJ93" i="307"/>
  <c r="BJ92" i="307"/>
  <c r="BJ91" i="307"/>
  <c r="BJ90" i="307"/>
  <c r="BJ89" i="307"/>
  <c r="BJ88" i="307"/>
  <c r="BJ87" i="307"/>
  <c r="BJ86" i="307"/>
  <c r="BJ85" i="307"/>
  <c r="BJ84" i="307"/>
  <c r="BJ83" i="307"/>
  <c r="BJ82" i="307"/>
  <c r="BJ81" i="307"/>
  <c r="BJ80" i="307"/>
  <c r="BJ79" i="307"/>
  <c r="BJ78" i="307"/>
  <c r="BJ77" i="307"/>
  <c r="BJ76" i="307"/>
  <c r="BJ75" i="307"/>
  <c r="BJ74" i="307"/>
  <c r="BJ73" i="307"/>
  <c r="BJ72" i="307"/>
  <c r="BJ71" i="307"/>
  <c r="BJ70" i="307"/>
  <c r="BJ69" i="307"/>
  <c r="BJ68" i="307"/>
  <c r="BJ67" i="307"/>
  <c r="BJ66" i="307"/>
  <c r="BJ65" i="307"/>
  <c r="BJ64" i="307"/>
  <c r="BJ63" i="307"/>
  <c r="BJ62" i="307"/>
  <c r="BJ61" i="307"/>
  <c r="BJ60" i="307"/>
  <c r="BJ59" i="307"/>
  <c r="BJ58" i="307"/>
  <c r="BJ57" i="307"/>
  <c r="BJ56" i="307"/>
  <c r="BJ55" i="307"/>
  <c r="BJ54" i="307"/>
  <c r="BJ53" i="307"/>
  <c r="BJ100" i="287"/>
  <c r="BJ99" i="287"/>
  <c r="BJ98" i="287"/>
  <c r="BJ97" i="287"/>
  <c r="BJ96" i="287"/>
  <c r="BJ95" i="287"/>
  <c r="BJ94" i="287"/>
  <c r="BJ93" i="287"/>
  <c r="BJ92" i="287"/>
  <c r="BJ91" i="287"/>
  <c r="BJ90" i="287"/>
  <c r="BJ89" i="287"/>
  <c r="BJ88" i="287"/>
  <c r="BJ87" i="287"/>
  <c r="BJ86" i="287"/>
  <c r="BJ85" i="287"/>
  <c r="BJ84" i="287"/>
  <c r="BJ83" i="287"/>
  <c r="BJ82" i="287"/>
  <c r="BJ81" i="287"/>
  <c r="BJ80" i="287"/>
  <c r="BJ79" i="287"/>
  <c r="BJ78" i="287"/>
  <c r="BJ77" i="287"/>
  <c r="BJ76" i="287"/>
  <c r="BJ75" i="287"/>
  <c r="BJ74" i="287"/>
  <c r="BJ73" i="287"/>
  <c r="BJ72" i="287"/>
  <c r="BJ71" i="287"/>
  <c r="BJ70" i="287"/>
  <c r="BJ69" i="287"/>
  <c r="BJ68" i="287"/>
  <c r="BJ67" i="287"/>
  <c r="BJ66" i="287"/>
  <c r="BJ65" i="287"/>
  <c r="BJ64" i="287"/>
  <c r="BJ63" i="287"/>
  <c r="BJ62" i="287"/>
  <c r="BJ61" i="287"/>
  <c r="BJ60" i="287"/>
  <c r="BJ59" i="287"/>
  <c r="BJ58" i="287"/>
  <c r="BJ57" i="287"/>
  <c r="BJ56" i="287"/>
  <c r="BJ55" i="287"/>
  <c r="BJ54" i="287"/>
  <c r="BJ53" i="287"/>
  <c r="BJ100" i="288"/>
  <c r="BJ99" i="288"/>
  <c r="BJ98" i="288"/>
  <c r="BJ97" i="288"/>
  <c r="BJ96" i="288"/>
  <c r="BJ95" i="288"/>
  <c r="BJ94" i="288"/>
  <c r="BJ93" i="288"/>
  <c r="BJ92" i="288"/>
  <c r="BJ91" i="288"/>
  <c r="BJ90" i="288"/>
  <c r="BJ89" i="288"/>
  <c r="BJ88" i="288"/>
  <c r="BJ87" i="288"/>
  <c r="BJ86" i="288"/>
  <c r="BJ85" i="288"/>
  <c r="BJ84" i="288"/>
  <c r="BJ83" i="288"/>
  <c r="BJ82" i="288"/>
  <c r="BJ81" i="288"/>
  <c r="BJ80" i="288"/>
  <c r="BJ79" i="288"/>
  <c r="BJ78" i="288"/>
  <c r="BJ77" i="288"/>
  <c r="BJ76" i="288"/>
  <c r="BJ75" i="288"/>
  <c r="BJ74" i="288"/>
  <c r="BJ73" i="288"/>
  <c r="BJ72" i="288"/>
  <c r="BJ71" i="288"/>
  <c r="BJ70" i="288"/>
  <c r="BJ69" i="288"/>
  <c r="BJ68" i="288"/>
  <c r="BJ67" i="288"/>
  <c r="BJ66" i="288"/>
  <c r="BJ65" i="288"/>
  <c r="BJ64" i="288"/>
  <c r="BJ63" i="288"/>
  <c r="BJ62" i="288"/>
  <c r="BJ61" i="288"/>
  <c r="BJ60" i="288"/>
  <c r="BJ59" i="288"/>
  <c r="BJ58" i="288"/>
  <c r="BJ57" i="288"/>
  <c r="BJ56" i="288"/>
  <c r="BJ55" i="288"/>
  <c r="BJ54" i="288"/>
  <c r="BJ53" i="288"/>
  <c r="BJ100" i="289"/>
  <c r="BJ99" i="289"/>
  <c r="BJ98" i="289"/>
  <c r="BJ97" i="289"/>
  <c r="BJ96" i="289"/>
  <c r="BJ95" i="289"/>
  <c r="BJ94" i="289"/>
  <c r="BJ93" i="289"/>
  <c r="BJ92" i="289"/>
  <c r="BJ91" i="289"/>
  <c r="BJ90" i="289"/>
  <c r="BJ89" i="289"/>
  <c r="BJ88" i="289"/>
  <c r="BJ87" i="289"/>
  <c r="BJ86" i="289"/>
  <c r="BJ85" i="289"/>
  <c r="BJ84" i="289"/>
  <c r="BJ83" i="289"/>
  <c r="BJ82" i="289"/>
  <c r="BJ81" i="289"/>
  <c r="BJ80" i="289"/>
  <c r="BJ79" i="289"/>
  <c r="BJ78" i="289"/>
  <c r="BJ77" i="289"/>
  <c r="BJ76" i="289"/>
  <c r="BJ75" i="289"/>
  <c r="BJ74" i="289"/>
  <c r="BJ73" i="289"/>
  <c r="BJ72" i="289"/>
  <c r="BJ71" i="289"/>
  <c r="BJ70" i="289"/>
  <c r="BJ69" i="289"/>
  <c r="BJ68" i="289"/>
  <c r="BJ67" i="289"/>
  <c r="BJ66" i="289"/>
  <c r="BJ65" i="289"/>
  <c r="BJ64" i="289"/>
  <c r="BJ63" i="289"/>
  <c r="BJ62" i="289"/>
  <c r="BJ61" i="289"/>
  <c r="BJ60" i="289"/>
  <c r="BJ59" i="289"/>
  <c r="BJ58" i="289"/>
  <c r="BJ57" i="289"/>
  <c r="BJ56" i="289"/>
  <c r="BJ55" i="289"/>
  <c r="BJ54" i="289"/>
  <c r="BJ53" i="289"/>
  <c r="BJ100" i="290"/>
  <c r="BJ99" i="290"/>
  <c r="BJ98" i="290"/>
  <c r="BJ97" i="290"/>
  <c r="BJ96" i="290"/>
  <c r="BJ95" i="290"/>
  <c r="BJ94" i="290"/>
  <c r="BJ93" i="290"/>
  <c r="BJ92" i="290"/>
  <c r="BJ91" i="290"/>
  <c r="BJ90" i="290"/>
  <c r="BJ89" i="290"/>
  <c r="BJ88" i="290"/>
  <c r="BJ87" i="290"/>
  <c r="BJ86" i="290"/>
  <c r="BJ85" i="290"/>
  <c r="BJ84" i="290"/>
  <c r="BJ83" i="290"/>
  <c r="BJ82" i="290"/>
  <c r="BJ81" i="290"/>
  <c r="BJ80" i="290"/>
  <c r="BJ79" i="290"/>
  <c r="BJ78" i="290"/>
  <c r="BJ77" i="290"/>
  <c r="BJ76" i="290"/>
  <c r="BJ75" i="290"/>
  <c r="BJ74" i="290"/>
  <c r="BJ73" i="290"/>
  <c r="BJ72" i="290"/>
  <c r="BJ71" i="290"/>
  <c r="BJ70" i="290"/>
  <c r="BJ69" i="290"/>
  <c r="BJ68" i="290"/>
  <c r="BJ67" i="290"/>
  <c r="BJ66" i="290"/>
  <c r="BJ65" i="290"/>
  <c r="BJ64" i="290"/>
  <c r="BJ63" i="290"/>
  <c r="BJ62" i="290"/>
  <c r="BJ61" i="290"/>
  <c r="BJ60" i="290"/>
  <c r="BJ59" i="290"/>
  <c r="BJ58" i="290"/>
  <c r="BJ57" i="290"/>
  <c r="BJ56" i="290"/>
  <c r="BJ55" i="290"/>
  <c r="BJ54" i="290"/>
  <c r="BJ53" i="290"/>
  <c r="BJ100" i="291"/>
  <c r="BJ99" i="291"/>
  <c r="BJ98" i="291"/>
  <c r="BJ97" i="291"/>
  <c r="BJ96" i="291"/>
  <c r="BJ95" i="291"/>
  <c r="BJ94" i="291"/>
  <c r="BJ93" i="291"/>
  <c r="BJ92" i="291"/>
  <c r="BJ91" i="291"/>
  <c r="BJ90" i="291"/>
  <c r="BJ89" i="291"/>
  <c r="BJ88" i="291"/>
  <c r="BJ87" i="291"/>
  <c r="BJ86" i="291"/>
  <c r="BJ85" i="291"/>
  <c r="BJ84" i="291"/>
  <c r="BJ83" i="291"/>
  <c r="BJ82" i="291"/>
  <c r="BJ81" i="291"/>
  <c r="BJ80" i="291"/>
  <c r="BJ79" i="291"/>
  <c r="BJ78" i="291"/>
  <c r="BJ77" i="291"/>
  <c r="BJ76" i="291"/>
  <c r="BJ75" i="291"/>
  <c r="BJ74" i="291"/>
  <c r="BJ73" i="291"/>
  <c r="BJ72" i="291"/>
  <c r="BJ71" i="291"/>
  <c r="BJ70" i="291"/>
  <c r="BJ69" i="291"/>
  <c r="BJ68" i="291"/>
  <c r="BJ67" i="291"/>
  <c r="BJ66" i="291"/>
  <c r="BJ65" i="291"/>
  <c r="BJ64" i="291"/>
  <c r="BJ63" i="291"/>
  <c r="BJ62" i="291"/>
  <c r="BJ61" i="291"/>
  <c r="BJ60" i="291"/>
  <c r="BJ59" i="291"/>
  <c r="BJ58" i="291"/>
  <c r="BJ57" i="291"/>
  <c r="BJ56" i="291"/>
  <c r="BJ55" i="291"/>
  <c r="BJ54" i="291"/>
  <c r="BJ53" i="291"/>
  <c r="BJ100" i="292"/>
  <c r="BJ99" i="292"/>
  <c r="BJ98" i="292"/>
  <c r="BJ97" i="292"/>
  <c r="BJ96" i="292"/>
  <c r="BJ95" i="292"/>
  <c r="BJ94" i="292"/>
  <c r="BJ93" i="292"/>
  <c r="BJ92" i="292"/>
  <c r="BJ91" i="292"/>
  <c r="BJ90" i="292"/>
  <c r="BJ89" i="292"/>
  <c r="BJ88" i="292"/>
  <c r="BJ87" i="292"/>
  <c r="BJ86" i="292"/>
  <c r="BJ85" i="292"/>
  <c r="BJ84" i="292"/>
  <c r="BJ83" i="292"/>
  <c r="BJ82" i="292"/>
  <c r="BJ81" i="292"/>
  <c r="BJ80" i="292"/>
  <c r="BJ79" i="292"/>
  <c r="BJ78" i="292"/>
  <c r="BJ77" i="292"/>
  <c r="BJ76" i="292"/>
  <c r="BJ75" i="292"/>
  <c r="BJ74" i="292"/>
  <c r="BJ73" i="292"/>
  <c r="BJ72" i="292"/>
  <c r="BJ71" i="292"/>
  <c r="BJ70" i="292"/>
  <c r="BJ69" i="292"/>
  <c r="BJ68" i="292"/>
  <c r="BJ67" i="292"/>
  <c r="BJ66" i="292"/>
  <c r="BJ65" i="292"/>
  <c r="BJ64" i="292"/>
  <c r="BJ63" i="292"/>
  <c r="BJ62" i="292"/>
  <c r="BJ61" i="292"/>
  <c r="BJ60" i="292"/>
  <c r="BJ59" i="292"/>
  <c r="BJ58" i="292"/>
  <c r="BJ57" i="292"/>
  <c r="BJ56" i="292"/>
  <c r="BJ55" i="292"/>
  <c r="BJ54" i="292"/>
  <c r="BJ53" i="292"/>
  <c r="BJ100" i="293"/>
  <c r="BJ99" i="293"/>
  <c r="BJ98" i="293"/>
  <c r="BJ97" i="293"/>
  <c r="BJ96" i="293"/>
  <c r="BJ95" i="293"/>
  <c r="BJ94" i="293"/>
  <c r="BJ93" i="293"/>
  <c r="BJ92" i="293"/>
  <c r="BJ91" i="293"/>
  <c r="BJ90" i="293"/>
  <c r="BJ89" i="293"/>
  <c r="BJ88" i="293"/>
  <c r="BJ87" i="293"/>
  <c r="BJ86" i="293"/>
  <c r="BJ85" i="293"/>
  <c r="BJ84" i="293"/>
  <c r="BJ83" i="293"/>
  <c r="BJ82" i="293"/>
  <c r="BJ81" i="293"/>
  <c r="BJ80" i="293"/>
  <c r="BJ79" i="293"/>
  <c r="BJ78" i="293"/>
  <c r="BJ77" i="293"/>
  <c r="BJ76" i="293"/>
  <c r="BJ75" i="293"/>
  <c r="BJ74" i="293"/>
  <c r="BJ73" i="293"/>
  <c r="BJ72" i="293"/>
  <c r="BJ71" i="293"/>
  <c r="BJ70" i="293"/>
  <c r="BJ69" i="293"/>
  <c r="BJ68" i="293"/>
  <c r="BJ67" i="293"/>
  <c r="BJ66" i="293"/>
  <c r="BJ65" i="293"/>
  <c r="BJ64" i="293"/>
  <c r="BJ63" i="293"/>
  <c r="BJ62" i="293"/>
  <c r="BJ61" i="293"/>
  <c r="BJ60" i="293"/>
  <c r="BJ59" i="293"/>
  <c r="BJ58" i="293"/>
  <c r="BJ57" i="293"/>
  <c r="BJ56" i="293"/>
  <c r="BJ55" i="293"/>
  <c r="BJ54" i="293"/>
  <c r="BJ53" i="293"/>
  <c r="BJ100" i="294"/>
  <c r="BJ99" i="294"/>
  <c r="BJ98" i="294"/>
  <c r="BJ97" i="294"/>
  <c r="BJ96" i="294"/>
  <c r="BJ95" i="294"/>
  <c r="BJ94" i="294"/>
  <c r="BJ93" i="294"/>
  <c r="BJ92" i="294"/>
  <c r="BJ91" i="294"/>
  <c r="BJ90" i="294"/>
  <c r="BJ89" i="294"/>
  <c r="BJ88" i="294"/>
  <c r="BJ87" i="294"/>
  <c r="BJ86" i="294"/>
  <c r="BJ85" i="294"/>
  <c r="BJ84" i="294"/>
  <c r="BJ83" i="294"/>
  <c r="BJ82" i="294"/>
  <c r="BJ81" i="294"/>
  <c r="BJ80" i="294"/>
  <c r="BJ79" i="294"/>
  <c r="BJ78" i="294"/>
  <c r="BJ77" i="294"/>
  <c r="BJ76" i="294"/>
  <c r="BJ75" i="294"/>
  <c r="BJ74" i="294"/>
  <c r="BJ73" i="294"/>
  <c r="BJ72" i="294"/>
  <c r="BJ71" i="294"/>
  <c r="BJ70" i="294"/>
  <c r="BJ69" i="294"/>
  <c r="BJ68" i="294"/>
  <c r="BJ67" i="294"/>
  <c r="BJ66" i="294"/>
  <c r="BJ65" i="294"/>
  <c r="BJ64" i="294"/>
  <c r="BJ63" i="294"/>
  <c r="BJ62" i="294"/>
  <c r="BJ61" i="294"/>
  <c r="BJ60" i="294"/>
  <c r="BJ59" i="294"/>
  <c r="BJ58" i="294"/>
  <c r="BJ57" i="294"/>
  <c r="BJ56" i="294"/>
  <c r="BJ55" i="294"/>
  <c r="BJ54" i="294"/>
  <c r="BJ53" i="294"/>
  <c r="BJ100" i="295"/>
  <c r="BJ99" i="295"/>
  <c r="BJ98" i="295"/>
  <c r="BJ97" i="295"/>
  <c r="BJ96" i="295"/>
  <c r="BJ95" i="295"/>
  <c r="BJ94" i="295"/>
  <c r="BJ93" i="295"/>
  <c r="BJ92" i="295"/>
  <c r="BJ91" i="295"/>
  <c r="BJ90" i="295"/>
  <c r="BJ89" i="295"/>
  <c r="BJ88" i="295"/>
  <c r="BJ87" i="295"/>
  <c r="BJ86" i="295"/>
  <c r="BJ85" i="295"/>
  <c r="BJ84" i="295"/>
  <c r="BJ83" i="295"/>
  <c r="BJ82" i="295"/>
  <c r="BJ81" i="295"/>
  <c r="BJ80" i="295"/>
  <c r="BJ79" i="295"/>
  <c r="BJ78" i="295"/>
  <c r="BJ77" i="295"/>
  <c r="BJ76" i="295"/>
  <c r="BJ75" i="295"/>
  <c r="BJ74" i="295"/>
  <c r="BJ73" i="295"/>
  <c r="BJ72" i="295"/>
  <c r="BJ71" i="295"/>
  <c r="BJ70" i="295"/>
  <c r="BJ69" i="295"/>
  <c r="BJ68" i="295"/>
  <c r="BJ67" i="295"/>
  <c r="BJ66" i="295"/>
  <c r="BJ65" i="295"/>
  <c r="BJ64" i="295"/>
  <c r="BJ63" i="295"/>
  <c r="BJ62" i="295"/>
  <c r="BJ61" i="295"/>
  <c r="BJ60" i="295"/>
  <c r="BJ59" i="295"/>
  <c r="BJ58" i="295"/>
  <c r="BJ57" i="295"/>
  <c r="BJ56" i="295"/>
  <c r="BJ55" i="295"/>
  <c r="BJ54" i="295"/>
  <c r="BJ53" i="295"/>
  <c r="BJ100" i="296"/>
  <c r="BJ99" i="296"/>
  <c r="BJ98" i="296"/>
  <c r="BJ97" i="296"/>
  <c r="BJ96" i="296"/>
  <c r="BJ95" i="296"/>
  <c r="BJ94" i="296"/>
  <c r="BJ93" i="296"/>
  <c r="BJ92" i="296"/>
  <c r="BJ91" i="296"/>
  <c r="BJ90" i="296"/>
  <c r="BJ89" i="296"/>
  <c r="BJ88" i="296"/>
  <c r="BJ87" i="296"/>
  <c r="BJ86" i="296"/>
  <c r="BJ85" i="296"/>
  <c r="BJ84" i="296"/>
  <c r="BJ83" i="296"/>
  <c r="BJ82" i="296"/>
  <c r="BJ81" i="296"/>
  <c r="BJ80" i="296"/>
  <c r="BJ79" i="296"/>
  <c r="BJ78" i="296"/>
  <c r="BJ77" i="296"/>
  <c r="BJ76" i="296"/>
  <c r="BJ75" i="296"/>
  <c r="BJ74" i="296"/>
  <c r="BJ73" i="296"/>
  <c r="BJ72" i="296"/>
  <c r="BJ71" i="296"/>
  <c r="BJ70" i="296"/>
  <c r="BJ69" i="296"/>
  <c r="BJ68" i="296"/>
  <c r="BJ67" i="296"/>
  <c r="BJ66" i="296"/>
  <c r="BJ65" i="296"/>
  <c r="BJ64" i="296"/>
  <c r="BJ63" i="296"/>
  <c r="BJ62" i="296"/>
  <c r="BJ61" i="296"/>
  <c r="BJ60" i="296"/>
  <c r="BJ59" i="296"/>
  <c r="BJ58" i="296"/>
  <c r="BJ57" i="296"/>
  <c r="BJ56" i="296"/>
  <c r="BJ55" i="296"/>
  <c r="BJ54" i="296"/>
  <c r="BJ53" i="296"/>
  <c r="BJ100" i="277"/>
  <c r="BJ99" i="277"/>
  <c r="BJ98" i="277"/>
  <c r="BJ97" i="277"/>
  <c r="BJ96" i="277"/>
  <c r="BJ95" i="277"/>
  <c r="BJ94" i="277"/>
  <c r="BJ93" i="277"/>
  <c r="BJ92" i="277"/>
  <c r="BJ91" i="277"/>
  <c r="BJ90" i="277"/>
  <c r="BJ89" i="277"/>
  <c r="BJ88" i="277"/>
  <c r="BJ87" i="277"/>
  <c r="BJ86" i="277"/>
  <c r="BJ85" i="277"/>
  <c r="BJ84" i="277"/>
  <c r="BJ83" i="277"/>
  <c r="BJ82" i="277"/>
  <c r="BJ81" i="277"/>
  <c r="BJ80" i="277"/>
  <c r="BJ79" i="277"/>
  <c r="BJ78" i="277"/>
  <c r="BJ77" i="277"/>
  <c r="BJ76" i="277"/>
  <c r="BJ75" i="277"/>
  <c r="BJ74" i="277"/>
  <c r="BJ73" i="277"/>
  <c r="BJ72" i="277"/>
  <c r="BJ71" i="277"/>
  <c r="BJ70" i="277"/>
  <c r="BJ69" i="277"/>
  <c r="BJ68" i="277"/>
  <c r="BJ67" i="277"/>
  <c r="BJ66" i="277"/>
  <c r="BJ65" i="277"/>
  <c r="BJ64" i="277"/>
  <c r="BJ63" i="277"/>
  <c r="BJ62" i="277"/>
  <c r="BJ61" i="277"/>
  <c r="BJ60" i="277"/>
  <c r="BJ59" i="277"/>
  <c r="BJ58" i="277"/>
  <c r="BJ57" i="277"/>
  <c r="BJ56" i="277"/>
  <c r="BJ55" i="277"/>
  <c r="BJ54" i="277"/>
  <c r="BJ53" i="277"/>
  <c r="BJ100" i="278"/>
  <c r="BJ99" i="278"/>
  <c r="BJ98" i="278"/>
  <c r="BJ97" i="278"/>
  <c r="BJ96" i="278"/>
  <c r="BJ95" i="278"/>
  <c r="BJ94" i="278"/>
  <c r="BJ93" i="278"/>
  <c r="BJ92" i="278"/>
  <c r="BJ91" i="278"/>
  <c r="BJ90" i="278"/>
  <c r="BJ89" i="278"/>
  <c r="BJ88" i="278"/>
  <c r="BJ87" i="278"/>
  <c r="BJ86" i="278"/>
  <c r="BJ85" i="278"/>
  <c r="BJ84" i="278"/>
  <c r="BJ83" i="278"/>
  <c r="BJ82" i="278"/>
  <c r="BJ81" i="278"/>
  <c r="BJ80" i="278"/>
  <c r="BJ79" i="278"/>
  <c r="BJ78" i="278"/>
  <c r="BJ77" i="278"/>
  <c r="BJ76" i="278"/>
  <c r="BJ75" i="278"/>
  <c r="BJ74" i="278"/>
  <c r="BJ73" i="278"/>
  <c r="BJ72" i="278"/>
  <c r="BJ71" i="278"/>
  <c r="BJ70" i="278"/>
  <c r="BJ69" i="278"/>
  <c r="BJ68" i="278"/>
  <c r="BJ67" i="278"/>
  <c r="BJ66" i="278"/>
  <c r="BJ65" i="278"/>
  <c r="BJ64" i="278"/>
  <c r="BJ63" i="278"/>
  <c r="BJ62" i="278"/>
  <c r="BJ61" i="278"/>
  <c r="BJ60" i="278"/>
  <c r="BJ59" i="278"/>
  <c r="BJ58" i="278"/>
  <c r="BJ57" i="278"/>
  <c r="BJ56" i="278"/>
  <c r="BJ55" i="278"/>
  <c r="BJ54" i="278"/>
  <c r="BJ53" i="278"/>
  <c r="BJ100" i="279"/>
  <c r="BJ99" i="279"/>
  <c r="BJ98" i="279"/>
  <c r="BJ97" i="279"/>
  <c r="BJ96" i="279"/>
  <c r="BJ95" i="279"/>
  <c r="BJ94" i="279"/>
  <c r="BJ93" i="279"/>
  <c r="BJ92" i="279"/>
  <c r="BJ91" i="279"/>
  <c r="BJ90" i="279"/>
  <c r="BJ89" i="279"/>
  <c r="BJ88" i="279"/>
  <c r="BJ87" i="279"/>
  <c r="BJ86" i="279"/>
  <c r="BJ85" i="279"/>
  <c r="BJ84" i="279"/>
  <c r="BJ83" i="279"/>
  <c r="BJ82" i="279"/>
  <c r="BJ81" i="279"/>
  <c r="BJ80" i="279"/>
  <c r="BJ79" i="279"/>
  <c r="BJ78" i="279"/>
  <c r="BJ77" i="279"/>
  <c r="BJ76" i="279"/>
  <c r="BJ75" i="279"/>
  <c r="BJ74" i="279"/>
  <c r="BJ73" i="279"/>
  <c r="BJ72" i="279"/>
  <c r="BJ71" i="279"/>
  <c r="BJ70" i="279"/>
  <c r="BJ69" i="279"/>
  <c r="BJ68" i="279"/>
  <c r="BJ67" i="279"/>
  <c r="BJ66" i="279"/>
  <c r="BJ65" i="279"/>
  <c r="BJ64" i="279"/>
  <c r="BJ63" i="279"/>
  <c r="BJ62" i="279"/>
  <c r="BJ61" i="279"/>
  <c r="BJ60" i="279"/>
  <c r="BJ59" i="279"/>
  <c r="BJ58" i="279"/>
  <c r="BJ57" i="279"/>
  <c r="BJ55" i="279"/>
  <c r="BJ54" i="279"/>
  <c r="BJ53" i="279"/>
  <c r="BJ100" i="280"/>
  <c r="BJ99" i="280"/>
  <c r="BJ98" i="280"/>
  <c r="BJ97" i="280"/>
  <c r="BJ96" i="280"/>
  <c r="BJ95" i="280"/>
  <c r="BJ94" i="280"/>
  <c r="BJ93" i="280"/>
  <c r="BJ92" i="280"/>
  <c r="BJ91" i="280"/>
  <c r="BJ90" i="280"/>
  <c r="BJ89" i="280"/>
  <c r="BJ88" i="280"/>
  <c r="BJ87" i="280"/>
  <c r="BJ86" i="280"/>
  <c r="BJ85" i="280"/>
  <c r="BJ84" i="280"/>
  <c r="BJ83" i="280"/>
  <c r="BJ82" i="280"/>
  <c r="BJ81" i="280"/>
  <c r="BJ80" i="280"/>
  <c r="BJ79" i="280"/>
  <c r="BJ78" i="280"/>
  <c r="BJ77" i="280"/>
  <c r="BJ76" i="280"/>
  <c r="BJ75" i="280"/>
  <c r="BJ74" i="280"/>
  <c r="BJ73" i="280"/>
  <c r="BJ72" i="280"/>
  <c r="BJ71" i="280"/>
  <c r="BJ70" i="280"/>
  <c r="BJ69" i="280"/>
  <c r="BJ68" i="280"/>
  <c r="BJ67" i="280"/>
  <c r="BJ66" i="280"/>
  <c r="BJ65" i="280"/>
  <c r="BJ64" i="280"/>
  <c r="BJ63" i="280"/>
  <c r="BJ62" i="280"/>
  <c r="BJ61" i="280"/>
  <c r="BJ60" i="280"/>
  <c r="BJ59" i="280"/>
  <c r="BJ58" i="280"/>
  <c r="BJ57" i="280"/>
  <c r="BJ56" i="280"/>
  <c r="BJ55" i="280"/>
  <c r="BJ54" i="280"/>
  <c r="BJ53" i="280"/>
  <c r="BJ100" i="281"/>
  <c r="BJ99" i="281"/>
  <c r="BJ98" i="281"/>
  <c r="BJ97" i="281"/>
  <c r="BJ96" i="281"/>
  <c r="BJ95" i="281"/>
  <c r="BJ94" i="281"/>
  <c r="BJ93" i="281"/>
  <c r="BJ92" i="281"/>
  <c r="BJ91" i="281"/>
  <c r="BJ90" i="281"/>
  <c r="BJ89" i="281"/>
  <c r="BJ88" i="281"/>
  <c r="BJ87" i="281"/>
  <c r="BJ86" i="281"/>
  <c r="BJ85" i="281"/>
  <c r="BJ84" i="281"/>
  <c r="BJ83" i="281"/>
  <c r="BJ82" i="281"/>
  <c r="BJ81" i="281"/>
  <c r="BJ80" i="281"/>
  <c r="BJ79" i="281"/>
  <c r="BJ78" i="281"/>
  <c r="BJ77" i="281"/>
  <c r="BJ76" i="281"/>
  <c r="BJ75" i="281"/>
  <c r="BJ74" i="281"/>
  <c r="BJ73" i="281"/>
  <c r="BJ72" i="281"/>
  <c r="BJ71" i="281"/>
  <c r="BJ70" i="281"/>
  <c r="BJ69" i="281"/>
  <c r="BJ68" i="281"/>
  <c r="BJ67" i="281"/>
  <c r="BJ66" i="281"/>
  <c r="BJ65" i="281"/>
  <c r="BJ64" i="281"/>
  <c r="BJ63" i="281"/>
  <c r="BJ62" i="281"/>
  <c r="BJ61" i="281"/>
  <c r="BJ60" i="281"/>
  <c r="BJ59" i="281"/>
  <c r="BJ58" i="281"/>
  <c r="BJ57" i="281"/>
  <c r="BJ56" i="281"/>
  <c r="BJ55" i="281"/>
  <c r="BJ54" i="281"/>
  <c r="BJ53" i="281"/>
  <c r="BJ100" i="282"/>
  <c r="BJ99" i="282"/>
  <c r="BJ98" i="282"/>
  <c r="BJ97" i="282"/>
  <c r="BJ96" i="282"/>
  <c r="BJ95" i="282"/>
  <c r="BJ94" i="282"/>
  <c r="BJ93" i="282"/>
  <c r="BJ92" i="282"/>
  <c r="BJ91" i="282"/>
  <c r="BJ90" i="282"/>
  <c r="BJ89" i="282"/>
  <c r="BJ88" i="282"/>
  <c r="BJ87" i="282"/>
  <c r="BJ86" i="282"/>
  <c r="BJ85" i="282"/>
  <c r="BJ84" i="282"/>
  <c r="BJ83" i="282"/>
  <c r="BJ82" i="282"/>
  <c r="BJ81" i="282"/>
  <c r="BJ80" i="282"/>
  <c r="BJ79" i="282"/>
  <c r="BJ78" i="282"/>
  <c r="BJ77" i="282"/>
  <c r="BJ76" i="282"/>
  <c r="BJ75" i="282"/>
  <c r="BJ74" i="282"/>
  <c r="BJ73" i="282"/>
  <c r="BJ72" i="282"/>
  <c r="BJ71" i="282"/>
  <c r="BJ70" i="282"/>
  <c r="BJ69" i="282"/>
  <c r="BJ68" i="282"/>
  <c r="BJ67" i="282"/>
  <c r="BJ66" i="282"/>
  <c r="BJ65" i="282"/>
  <c r="BJ64" i="282"/>
  <c r="BJ63" i="282"/>
  <c r="BJ62" i="282"/>
  <c r="BJ61" i="282"/>
  <c r="BJ60" i="282"/>
  <c r="BJ59" i="282"/>
  <c r="BJ58" i="282"/>
  <c r="BJ57" i="282"/>
  <c r="BJ56" i="282"/>
  <c r="BJ55" i="282"/>
  <c r="BJ54" i="282"/>
  <c r="BJ53" i="282"/>
  <c r="BJ100" i="283"/>
  <c r="BJ99" i="283"/>
  <c r="BJ98" i="283"/>
  <c r="BJ97" i="283"/>
  <c r="BJ96" i="283"/>
  <c r="BJ95" i="283"/>
  <c r="BJ94" i="283"/>
  <c r="BJ93" i="283"/>
  <c r="BJ92" i="283"/>
  <c r="BJ91" i="283"/>
  <c r="BJ90" i="283"/>
  <c r="BJ89" i="283"/>
  <c r="BJ88" i="283"/>
  <c r="BJ87" i="283"/>
  <c r="BJ86" i="283"/>
  <c r="BJ85" i="283"/>
  <c r="BJ84" i="283"/>
  <c r="BJ83" i="283"/>
  <c r="BJ82" i="283"/>
  <c r="BJ81" i="283"/>
  <c r="BJ80" i="283"/>
  <c r="BJ79" i="283"/>
  <c r="BJ78" i="283"/>
  <c r="BJ77" i="283"/>
  <c r="BJ76" i="283"/>
  <c r="BJ75" i="283"/>
  <c r="BJ74" i="283"/>
  <c r="BJ73" i="283"/>
  <c r="BJ72" i="283"/>
  <c r="BJ71" i="283"/>
  <c r="BJ70" i="283"/>
  <c r="BJ69" i="283"/>
  <c r="BJ68" i="283"/>
  <c r="BJ67" i="283"/>
  <c r="BJ66" i="283"/>
  <c r="BJ65" i="283"/>
  <c r="BJ64" i="283"/>
  <c r="BJ63" i="283"/>
  <c r="BJ62" i="283"/>
  <c r="BJ61" i="283"/>
  <c r="BJ60" i="283"/>
  <c r="BJ59" i="283"/>
  <c r="BJ58" i="283"/>
  <c r="BJ57" i="283"/>
  <c r="BJ56" i="283"/>
  <c r="BJ55" i="283"/>
  <c r="BJ54" i="283"/>
  <c r="BJ53" i="283"/>
  <c r="BJ100" i="284"/>
  <c r="BJ99" i="284"/>
  <c r="BJ98" i="284"/>
  <c r="BJ97" i="284"/>
  <c r="BJ96" i="284"/>
  <c r="BJ95" i="284"/>
  <c r="BJ94" i="284"/>
  <c r="BJ93" i="284"/>
  <c r="BJ92" i="284"/>
  <c r="BJ91" i="284"/>
  <c r="BJ90" i="284"/>
  <c r="BJ89" i="284"/>
  <c r="BJ88" i="284"/>
  <c r="BJ87" i="284"/>
  <c r="BJ86" i="284"/>
  <c r="BJ85" i="284"/>
  <c r="BJ84" i="284"/>
  <c r="BJ83" i="284"/>
  <c r="BJ82" i="284"/>
  <c r="BJ81" i="284"/>
  <c r="BJ80" i="284"/>
  <c r="BJ79" i="284"/>
  <c r="BJ78" i="284"/>
  <c r="BJ77" i="284"/>
  <c r="BJ76" i="284"/>
  <c r="BJ75" i="284"/>
  <c r="BJ74" i="284"/>
  <c r="BJ73" i="284"/>
  <c r="BJ72" i="284"/>
  <c r="BJ71" i="284"/>
  <c r="BJ70" i="284"/>
  <c r="BJ69" i="284"/>
  <c r="BJ68" i="284"/>
  <c r="BJ67" i="284"/>
  <c r="BJ66" i="284"/>
  <c r="BJ65" i="284"/>
  <c r="BJ64" i="284"/>
  <c r="BJ63" i="284"/>
  <c r="BJ62" i="284"/>
  <c r="BJ61" i="284"/>
  <c r="BJ60" i="284"/>
  <c r="BJ59" i="284"/>
  <c r="BJ58" i="284"/>
  <c r="BJ57" i="284"/>
  <c r="BJ56" i="284"/>
  <c r="BJ55" i="284"/>
  <c r="BJ54" i="284"/>
  <c r="BJ53" i="284"/>
  <c r="BJ100" i="285"/>
  <c r="BJ99" i="285"/>
  <c r="BJ98" i="285"/>
  <c r="BJ97" i="285"/>
  <c r="BJ96" i="285"/>
  <c r="BJ95" i="285"/>
  <c r="BJ94" i="285"/>
  <c r="BJ93" i="285"/>
  <c r="BJ92" i="285"/>
  <c r="BJ91" i="285"/>
  <c r="BJ90" i="285"/>
  <c r="BJ89" i="285"/>
  <c r="BJ88" i="285"/>
  <c r="BJ87" i="285"/>
  <c r="BJ86" i="285"/>
  <c r="BJ85" i="285"/>
  <c r="BJ84" i="285"/>
  <c r="BJ83" i="285"/>
  <c r="BJ82" i="285"/>
  <c r="BJ81" i="285"/>
  <c r="BJ80" i="285"/>
  <c r="BJ79" i="285"/>
  <c r="BJ78" i="285"/>
  <c r="BJ77" i="285"/>
  <c r="BJ76" i="285"/>
  <c r="BJ75" i="285"/>
  <c r="BJ74" i="285"/>
  <c r="BJ73" i="285"/>
  <c r="BJ72" i="285"/>
  <c r="BJ71" i="285"/>
  <c r="BJ70" i="285"/>
  <c r="BJ69" i="285"/>
  <c r="BJ68" i="285"/>
  <c r="BJ67" i="285"/>
  <c r="BJ66" i="285"/>
  <c r="BJ65" i="285"/>
  <c r="BJ64" i="285"/>
  <c r="BJ63" i="285"/>
  <c r="BJ62" i="285"/>
  <c r="BJ61" i="285"/>
  <c r="BJ60" i="285"/>
  <c r="BJ59" i="285"/>
  <c r="BJ58" i="285"/>
  <c r="BJ57" i="285"/>
  <c r="BJ56" i="285"/>
  <c r="BJ55" i="285"/>
  <c r="BJ54" i="285"/>
  <c r="BJ53" i="285"/>
  <c r="BJ100" i="315"/>
  <c r="BJ99" i="315"/>
  <c r="BJ98" i="315"/>
  <c r="BJ97" i="315"/>
  <c r="BJ96" i="315"/>
  <c r="BJ95" i="315"/>
  <c r="BJ94" i="315"/>
  <c r="BJ93" i="315"/>
  <c r="BJ92" i="315"/>
  <c r="BJ91" i="315"/>
  <c r="BJ90" i="315"/>
  <c r="BJ89" i="315"/>
  <c r="BJ88" i="315"/>
  <c r="BJ87" i="315"/>
  <c r="BJ86" i="315"/>
  <c r="BJ85" i="315"/>
  <c r="BJ84" i="315"/>
  <c r="BJ83" i="315"/>
  <c r="BJ82" i="315"/>
  <c r="BJ81" i="315"/>
  <c r="BJ80" i="315"/>
  <c r="BJ79" i="315"/>
  <c r="BJ78" i="315"/>
  <c r="BJ77" i="315"/>
  <c r="BJ76" i="315"/>
  <c r="BJ75" i="315"/>
  <c r="BJ74" i="315"/>
  <c r="BJ73" i="315"/>
  <c r="BJ72" i="315"/>
  <c r="BJ71" i="315"/>
  <c r="BJ70" i="315"/>
  <c r="BJ69" i="315"/>
  <c r="BJ68" i="315"/>
  <c r="BJ67" i="315"/>
  <c r="BJ66" i="315"/>
  <c r="BJ65" i="315"/>
  <c r="BJ64" i="315"/>
  <c r="BJ63" i="315"/>
  <c r="BJ62" i="315"/>
  <c r="BJ61" i="315"/>
  <c r="BJ60" i="315"/>
  <c r="BJ59" i="315"/>
  <c r="BJ58" i="315"/>
  <c r="BJ57" i="315"/>
  <c r="BJ56" i="315"/>
  <c r="BJ55" i="315"/>
  <c r="BJ54" i="315"/>
  <c r="BJ53" i="315"/>
  <c r="BJ50" i="297"/>
  <c r="BJ49" i="297"/>
  <c r="BJ48" i="297"/>
  <c r="BJ47" i="297"/>
  <c r="BJ46" i="297"/>
  <c r="BJ44" i="297"/>
  <c r="BJ43" i="297"/>
  <c r="BJ50" i="299"/>
  <c r="BJ49" i="299"/>
  <c r="BJ48" i="299"/>
  <c r="BJ47" i="299"/>
  <c r="BJ46" i="299"/>
  <c r="BJ45" i="299"/>
  <c r="BJ44" i="299"/>
  <c r="BJ43" i="299"/>
  <c r="BJ50" i="300"/>
  <c r="BJ49" i="300"/>
  <c r="BJ48" i="300"/>
  <c r="BJ47" i="300"/>
  <c r="BJ46" i="300"/>
  <c r="BJ45" i="300"/>
  <c r="BJ44" i="300"/>
  <c r="BJ43" i="300"/>
  <c r="BJ50" i="301"/>
  <c r="BJ49" i="301"/>
  <c r="BJ48" i="301"/>
  <c r="BJ47" i="301"/>
  <c r="BJ46" i="301"/>
  <c r="BJ45" i="301"/>
  <c r="BJ44" i="301"/>
  <c r="BJ43" i="301"/>
  <c r="BJ50" i="302"/>
  <c r="BJ49" i="302"/>
  <c r="BJ48" i="302"/>
  <c r="BJ47" i="302"/>
  <c r="BJ46" i="302"/>
  <c r="BJ45" i="302"/>
  <c r="BJ44" i="302"/>
  <c r="BJ43" i="302"/>
  <c r="BJ50" i="303"/>
  <c r="BJ49" i="303"/>
  <c r="BJ48" i="303"/>
  <c r="BJ47" i="303"/>
  <c r="BJ46" i="303"/>
  <c r="BJ45" i="303"/>
  <c r="BJ44" i="303"/>
  <c r="BJ43" i="303"/>
  <c r="BJ50" i="304"/>
  <c r="BJ49" i="304"/>
  <c r="BJ48" i="304"/>
  <c r="BJ47" i="304"/>
  <c r="BJ46" i="304"/>
  <c r="BJ45" i="304"/>
  <c r="BJ44" i="304"/>
  <c r="BJ43" i="304"/>
  <c r="BJ50" i="305"/>
  <c r="BJ49" i="305"/>
  <c r="BJ48" i="305"/>
  <c r="BJ47" i="305"/>
  <c r="BJ46" i="305"/>
  <c r="BJ45" i="305"/>
  <c r="BJ44" i="305"/>
  <c r="BJ43" i="305"/>
  <c r="BJ50" i="306"/>
  <c r="BJ49" i="306"/>
  <c r="BJ48" i="306"/>
  <c r="BJ47" i="306"/>
  <c r="BJ46" i="306"/>
  <c r="BJ45" i="306"/>
  <c r="BJ44" i="306"/>
  <c r="BJ43" i="306"/>
  <c r="BJ50" i="307"/>
  <c r="BJ49" i="307"/>
  <c r="BJ48" i="307"/>
  <c r="BJ47" i="307"/>
  <c r="BJ46" i="307"/>
  <c r="BJ45" i="307"/>
  <c r="BJ44" i="307"/>
  <c r="BJ43" i="307"/>
  <c r="BJ50" i="287"/>
  <c r="BJ49" i="287"/>
  <c r="BJ48" i="287"/>
  <c r="BJ47" i="287"/>
  <c r="BJ46" i="287"/>
  <c r="BJ45" i="287"/>
  <c r="BJ44" i="287"/>
  <c r="BJ43" i="287"/>
  <c r="BJ50" i="288"/>
  <c r="BJ49" i="288"/>
  <c r="BJ48" i="288"/>
  <c r="BJ47" i="288"/>
  <c r="BJ46" i="288"/>
  <c r="BJ45" i="288"/>
  <c r="BJ44" i="288"/>
  <c r="BJ43" i="288"/>
  <c r="BJ50" i="289"/>
  <c r="BJ49" i="289"/>
  <c r="BJ48" i="289"/>
  <c r="BJ47" i="289"/>
  <c r="BJ46" i="289"/>
  <c r="BJ45" i="289"/>
  <c r="BJ44" i="289"/>
  <c r="BJ43" i="289"/>
  <c r="BJ50" i="290"/>
  <c r="BJ49" i="290"/>
  <c r="BJ48" i="290"/>
  <c r="BJ47" i="290"/>
  <c r="BJ46" i="290"/>
  <c r="BJ45" i="290"/>
  <c r="BJ44" i="290"/>
  <c r="BJ43" i="290"/>
  <c r="BJ50" i="291"/>
  <c r="BJ49" i="291"/>
  <c r="BJ48" i="291"/>
  <c r="BJ47" i="291"/>
  <c r="BJ46" i="291"/>
  <c r="BJ45" i="291"/>
  <c r="BJ44" i="291"/>
  <c r="BJ43" i="291"/>
  <c r="BJ50" i="292"/>
  <c r="BJ49" i="292"/>
  <c r="BJ48" i="292"/>
  <c r="BJ47" i="292"/>
  <c r="BJ46" i="292"/>
  <c r="BJ45" i="292"/>
  <c r="BJ44" i="292"/>
  <c r="BJ43" i="292"/>
  <c r="BJ50" i="293"/>
  <c r="BJ49" i="293"/>
  <c r="BJ48" i="293"/>
  <c r="BJ47" i="293"/>
  <c r="BJ46" i="293"/>
  <c r="BJ45" i="293"/>
  <c r="BJ44" i="293"/>
  <c r="BJ43" i="293"/>
  <c r="BJ50" i="294"/>
  <c r="BJ49" i="294"/>
  <c r="BJ48" i="294"/>
  <c r="BJ47" i="294"/>
  <c r="BJ46" i="294"/>
  <c r="BJ45" i="294"/>
  <c r="BJ44" i="294"/>
  <c r="BJ43" i="294"/>
  <c r="BJ50" i="295"/>
  <c r="BJ49" i="295"/>
  <c r="BJ48" i="295"/>
  <c r="BJ47" i="295"/>
  <c r="BJ46" i="295"/>
  <c r="BJ45" i="295"/>
  <c r="BJ44" i="295"/>
  <c r="BJ43" i="295"/>
  <c r="BJ50" i="296"/>
  <c r="BJ49" i="296"/>
  <c r="BJ48" i="296"/>
  <c r="BJ47" i="296"/>
  <c r="BJ46" i="296"/>
  <c r="BJ45" i="296"/>
  <c r="BJ44" i="296"/>
  <c r="BJ43" i="296"/>
  <c r="BJ50" i="277"/>
  <c r="BJ49" i="277"/>
  <c r="BJ48" i="277"/>
  <c r="BJ47" i="277"/>
  <c r="BJ46" i="277"/>
  <c r="BJ45" i="277"/>
  <c r="BJ44" i="277"/>
  <c r="BJ43" i="277"/>
  <c r="BJ50" i="278"/>
  <c r="BJ49" i="278"/>
  <c r="BJ48" i="278"/>
  <c r="BJ47" i="278"/>
  <c r="BJ46" i="278"/>
  <c r="BJ45" i="278"/>
  <c r="BJ44" i="278"/>
  <c r="BJ43" i="278"/>
  <c r="BJ50" i="279"/>
  <c r="BJ49" i="279"/>
  <c r="BJ48" i="279"/>
  <c r="BJ47" i="279"/>
  <c r="BJ46" i="279"/>
  <c r="BJ45" i="279"/>
  <c r="BJ44" i="279"/>
  <c r="BJ43" i="279"/>
  <c r="BJ50" i="280"/>
  <c r="BJ49" i="280"/>
  <c r="BJ48" i="280"/>
  <c r="BJ47" i="280"/>
  <c r="BJ46" i="280"/>
  <c r="BJ45" i="280"/>
  <c r="BJ44" i="280"/>
  <c r="BJ43" i="280"/>
  <c r="BJ50" i="281"/>
  <c r="BJ49" i="281"/>
  <c r="BJ48" i="281"/>
  <c r="BJ47" i="281"/>
  <c r="BJ46" i="281"/>
  <c r="BJ45" i="281"/>
  <c r="BJ44" i="281"/>
  <c r="BJ43" i="281"/>
  <c r="BJ50" i="282"/>
  <c r="BJ49" i="282"/>
  <c r="BJ48" i="282"/>
  <c r="BJ47" i="282"/>
  <c r="BJ46" i="282"/>
  <c r="BJ45" i="282"/>
  <c r="BJ44" i="282"/>
  <c r="BJ43" i="282"/>
  <c r="BJ50" i="283"/>
  <c r="BJ49" i="283"/>
  <c r="BJ48" i="283"/>
  <c r="BJ47" i="283"/>
  <c r="BJ46" i="283"/>
  <c r="BJ45" i="283"/>
  <c r="BJ44" i="283"/>
  <c r="BJ43" i="283"/>
  <c r="BJ50" i="284"/>
  <c r="BJ49" i="284"/>
  <c r="BJ48" i="284"/>
  <c r="BJ47" i="284"/>
  <c r="BJ46" i="284"/>
  <c r="BJ45" i="284"/>
  <c r="BJ44" i="284"/>
  <c r="BJ43" i="284"/>
  <c r="BJ50" i="285"/>
  <c r="BJ49" i="285"/>
  <c r="BJ48" i="285"/>
  <c r="BJ47" i="285"/>
  <c r="BJ46" i="285"/>
  <c r="BJ45" i="285"/>
  <c r="BJ44" i="285"/>
  <c r="BJ43" i="285"/>
  <c r="BJ50" i="315"/>
  <c r="BJ49" i="315"/>
  <c r="BJ48" i="315"/>
  <c r="BJ47" i="315"/>
  <c r="BJ46" i="315"/>
  <c r="BJ45" i="315"/>
  <c r="BJ44" i="315"/>
  <c r="BJ43" i="315"/>
  <c r="BF100" i="301" l="1"/>
  <c r="BF100" i="302"/>
  <c r="BF100" i="304"/>
  <c r="BF101" i="306"/>
  <c r="BJ101" i="306"/>
  <c r="BF100" i="289"/>
  <c r="BF100" i="290"/>
  <c r="BF100" i="295"/>
  <c r="BF100" i="296"/>
  <c r="BF100" i="280"/>
  <c r="BF100" i="281"/>
  <c r="BF95" i="315"/>
  <c r="BF96" i="315"/>
  <c r="BF97" i="315"/>
  <c r="BF98" i="315"/>
  <c r="BF99" i="315"/>
  <c r="BF100" i="315"/>
  <c r="BF95" i="285"/>
  <c r="BF96" i="285"/>
  <c r="BF97" i="285"/>
  <c r="BF98" i="285"/>
  <c r="BF99" i="285"/>
  <c r="BF100" i="285"/>
  <c r="BF95" i="284"/>
  <c r="BF96" i="284"/>
  <c r="BF97" i="284"/>
  <c r="BF98" i="284"/>
  <c r="BF99" i="284"/>
  <c r="BF100" i="284"/>
  <c r="BF95" i="283"/>
  <c r="BF96" i="283"/>
  <c r="BF97" i="283"/>
  <c r="BF98" i="283"/>
  <c r="BF99" i="283"/>
  <c r="BF100" i="283"/>
  <c r="BF95" i="282"/>
  <c r="BF96" i="282"/>
  <c r="BF97" i="282"/>
  <c r="BF98" i="282"/>
  <c r="BF99" i="282"/>
  <c r="BF100" i="282"/>
  <c r="BF95" i="281"/>
  <c r="BF96" i="281"/>
  <c r="BF97" i="281"/>
  <c r="BF98" i="281"/>
  <c r="BF99" i="281"/>
  <c r="BF95" i="280"/>
  <c r="BF96" i="280"/>
  <c r="BF97" i="280"/>
  <c r="BF98" i="280"/>
  <c r="BF99" i="280"/>
  <c r="BF95" i="279"/>
  <c r="BF96" i="279"/>
  <c r="BF97" i="279"/>
  <c r="BF98" i="279"/>
  <c r="BF99" i="279"/>
  <c r="BF100" i="279"/>
  <c r="BF95" i="278"/>
  <c r="BF96" i="278"/>
  <c r="BF97" i="278"/>
  <c r="BF98" i="278"/>
  <c r="BF99" i="278"/>
  <c r="BF100" i="278"/>
  <c r="BF95" i="277"/>
  <c r="BF96" i="277"/>
  <c r="BF97" i="277"/>
  <c r="BF98" i="277"/>
  <c r="BF99" i="277"/>
  <c r="BF100" i="277"/>
  <c r="BF95" i="296"/>
  <c r="BF96" i="296"/>
  <c r="BF97" i="296"/>
  <c r="BF98" i="296"/>
  <c r="BF99" i="296"/>
  <c r="BF95" i="295"/>
  <c r="BF96" i="295"/>
  <c r="BF97" i="295"/>
  <c r="BF98" i="295"/>
  <c r="BF99" i="295"/>
  <c r="BF95" i="294"/>
  <c r="BF96" i="294"/>
  <c r="BF97" i="294"/>
  <c r="BF98" i="294"/>
  <c r="BF99" i="294"/>
  <c r="BF100" i="294"/>
  <c r="BF95" i="293"/>
  <c r="BF96" i="293"/>
  <c r="BF97" i="293"/>
  <c r="BF98" i="293"/>
  <c r="BF99" i="293"/>
  <c r="BF100" i="293"/>
  <c r="BF95" i="292"/>
  <c r="BF96" i="292"/>
  <c r="BF97" i="292"/>
  <c r="BF98" i="292"/>
  <c r="BF99" i="292"/>
  <c r="BF100" i="292"/>
  <c r="BF95" i="291"/>
  <c r="BF96" i="291"/>
  <c r="BF97" i="291"/>
  <c r="BF98" i="291"/>
  <c r="BF99" i="291"/>
  <c r="BF100" i="291"/>
  <c r="BF95" i="290"/>
  <c r="BF96" i="290"/>
  <c r="BF97" i="290"/>
  <c r="BF98" i="290"/>
  <c r="BF99" i="290"/>
  <c r="BF95" i="289"/>
  <c r="BF96" i="289"/>
  <c r="BF97" i="289"/>
  <c r="BF98" i="289"/>
  <c r="BF99" i="289"/>
  <c r="BF95" i="288"/>
  <c r="BF96" i="288"/>
  <c r="BF97" i="288"/>
  <c r="BF98" i="288"/>
  <c r="BF99" i="288"/>
  <c r="BF100" i="288"/>
  <c r="BF95" i="287"/>
  <c r="BF96" i="287"/>
  <c r="BF97" i="287"/>
  <c r="BF98" i="287"/>
  <c r="BF99" i="287"/>
  <c r="BF100" i="287"/>
  <c r="BF95" i="307"/>
  <c r="BF96" i="307"/>
  <c r="BF97" i="307"/>
  <c r="BF98" i="307"/>
  <c r="BF99" i="307"/>
  <c r="BF100" i="307"/>
  <c r="BF95" i="306"/>
  <c r="BF96" i="306"/>
  <c r="BF97" i="306"/>
  <c r="BF98" i="306"/>
  <c r="BF99" i="306"/>
  <c r="BF100" i="306"/>
  <c r="BF95" i="305"/>
  <c r="BF96" i="305"/>
  <c r="BF97" i="305"/>
  <c r="BF98" i="305"/>
  <c r="BF99" i="305"/>
  <c r="BF100" i="305"/>
  <c r="BF95" i="304"/>
  <c r="BF96" i="304"/>
  <c r="BF97" i="304"/>
  <c r="BF98" i="304"/>
  <c r="BF99" i="304"/>
  <c r="BF95" i="303"/>
  <c r="BF96" i="303"/>
  <c r="BF97" i="303"/>
  <c r="BF98" i="303"/>
  <c r="BF99" i="303"/>
  <c r="BF100" i="303"/>
  <c r="BF95" i="302"/>
  <c r="BF96" i="302"/>
  <c r="BF97" i="302"/>
  <c r="BF98" i="302"/>
  <c r="BF99" i="302"/>
  <c r="BF95" i="301"/>
  <c r="BF96" i="301"/>
  <c r="BF97" i="301"/>
  <c r="BF98" i="301"/>
  <c r="BF99" i="301"/>
  <c r="BF95" i="300"/>
  <c r="BF96" i="300"/>
  <c r="BF97" i="300"/>
  <c r="BF98" i="300"/>
  <c r="BF99" i="300"/>
  <c r="BF100" i="300"/>
  <c r="BF95" i="299"/>
  <c r="BF96" i="299"/>
  <c r="BF97" i="299"/>
  <c r="BF98" i="299"/>
  <c r="BF99" i="299"/>
  <c r="BF100" i="299"/>
  <c r="BF95" i="298"/>
  <c r="BF96" i="298"/>
  <c r="BF97" i="298"/>
  <c r="BF98" i="298"/>
  <c r="BF99" i="298"/>
  <c r="BF100" i="298"/>
  <c r="BF95" i="297"/>
  <c r="BF96" i="297"/>
  <c r="BF98" i="297"/>
  <c r="BF99" i="297"/>
  <c r="BF100" i="297"/>
  <c r="BF94" i="290" l="1"/>
  <c r="BF93" i="290"/>
  <c r="BF92" i="290"/>
  <c r="BF91" i="290"/>
  <c r="BF90" i="290"/>
  <c r="BF89" i="290"/>
  <c r="BF88" i="290"/>
  <c r="BF87" i="290"/>
  <c r="BF86" i="290"/>
  <c r="BF85" i="290"/>
  <c r="BF84" i="290"/>
  <c r="BF83" i="290"/>
  <c r="BF82" i="290"/>
  <c r="BF81" i="290"/>
  <c r="BF80" i="290"/>
  <c r="BF79" i="290"/>
  <c r="BF78" i="290"/>
  <c r="BF77" i="290"/>
  <c r="BF76" i="290"/>
  <c r="BF75" i="290"/>
  <c r="BF74" i="290"/>
  <c r="BF73" i="290"/>
  <c r="BF72" i="290"/>
  <c r="BF71" i="290"/>
  <c r="BF70" i="290"/>
  <c r="BF69" i="290"/>
  <c r="BF68" i="290"/>
  <c r="BF67" i="290"/>
  <c r="BF66" i="290"/>
  <c r="BF65" i="290"/>
  <c r="BF64" i="290"/>
  <c r="BF63" i="290"/>
  <c r="BF62" i="290"/>
  <c r="BF61" i="290"/>
  <c r="BF60" i="290"/>
  <c r="BF59" i="290"/>
  <c r="BF58" i="290"/>
  <c r="BF57" i="290"/>
  <c r="BF56" i="290"/>
  <c r="BF55" i="290"/>
  <c r="BF54" i="290"/>
  <c r="BF53" i="290"/>
  <c r="CA52" i="290"/>
  <c r="BV52" i="290"/>
  <c r="BF94" i="289"/>
  <c r="BF93" i="289"/>
  <c r="BF92" i="289"/>
  <c r="BF91" i="289"/>
  <c r="BF90" i="289"/>
  <c r="BF89" i="289"/>
  <c r="BF88" i="289"/>
  <c r="BF87" i="289"/>
  <c r="BF86" i="289"/>
  <c r="BF85" i="289"/>
  <c r="BF84" i="289"/>
  <c r="BF83" i="289"/>
  <c r="BF82" i="289"/>
  <c r="BF81" i="289"/>
  <c r="BF80" i="289"/>
  <c r="BF79" i="289"/>
  <c r="BF78" i="289"/>
  <c r="BF77" i="289"/>
  <c r="BF76" i="289"/>
  <c r="BF75" i="289"/>
  <c r="BF74" i="289"/>
  <c r="BF73" i="289"/>
  <c r="BF72" i="289"/>
  <c r="BF71" i="289"/>
  <c r="BF70" i="289"/>
  <c r="BF69" i="289"/>
  <c r="BF68" i="289"/>
  <c r="BF67" i="289"/>
  <c r="BF66" i="289"/>
  <c r="BF65" i="289"/>
  <c r="BF64" i="289"/>
  <c r="BF63" i="289"/>
  <c r="BF62" i="289"/>
  <c r="BF61" i="289"/>
  <c r="BF60" i="289"/>
  <c r="BF59" i="289"/>
  <c r="BF58" i="289"/>
  <c r="BF57" i="289"/>
  <c r="BF56" i="289"/>
  <c r="BF55" i="289"/>
  <c r="BF54" i="289"/>
  <c r="BF53" i="289"/>
  <c r="CA52" i="289"/>
  <c r="BV52" i="289"/>
  <c r="AU52" i="289"/>
  <c r="AP52" i="289"/>
  <c r="BF94" i="288"/>
  <c r="BF93" i="288"/>
  <c r="BF92" i="288"/>
  <c r="BF91" i="288"/>
  <c r="BF90" i="288"/>
  <c r="BF89" i="288"/>
  <c r="BF88" i="288"/>
  <c r="BF87" i="288"/>
  <c r="BF86" i="288"/>
  <c r="BF85" i="288"/>
  <c r="BF84" i="288"/>
  <c r="BF83" i="288"/>
  <c r="BF82" i="288"/>
  <c r="BF81" i="288"/>
  <c r="BF80" i="288"/>
  <c r="BF79" i="288"/>
  <c r="BF78" i="288"/>
  <c r="BF77" i="288"/>
  <c r="BF76" i="288"/>
  <c r="BF75" i="288"/>
  <c r="BF74" i="288"/>
  <c r="BF73" i="288"/>
  <c r="BF72" i="288"/>
  <c r="BF71" i="288"/>
  <c r="BF70" i="288"/>
  <c r="BF69" i="288"/>
  <c r="BF68" i="288"/>
  <c r="BF67" i="288"/>
  <c r="BF66" i="288"/>
  <c r="BF65" i="288"/>
  <c r="BF64" i="288"/>
  <c r="BF63" i="288"/>
  <c r="BF62" i="288"/>
  <c r="BF61" i="288"/>
  <c r="BF60" i="288"/>
  <c r="BF59" i="288"/>
  <c r="BF58" i="288"/>
  <c r="BF57" i="288"/>
  <c r="BF56" i="288"/>
  <c r="BF55" i="288"/>
  <c r="BF54" i="288"/>
  <c r="BF53" i="288"/>
  <c r="CA52" i="288"/>
  <c r="BV52" i="288"/>
  <c r="AU52" i="288"/>
  <c r="AP52" i="288"/>
  <c r="BF94" i="302"/>
  <c r="BF93" i="302"/>
  <c r="BF92" i="302"/>
  <c r="BF91" i="302"/>
  <c r="BF90" i="302"/>
  <c r="BF89" i="302"/>
  <c r="BF88" i="302"/>
  <c r="BF87" i="302"/>
  <c r="BF86" i="302"/>
  <c r="BF85" i="302"/>
  <c r="BF84" i="302"/>
  <c r="BF83" i="302"/>
  <c r="BF82" i="302"/>
  <c r="BF81" i="302"/>
  <c r="BF80" i="302"/>
  <c r="BF79" i="302"/>
  <c r="BF78" i="302"/>
  <c r="BF77" i="302"/>
  <c r="BF76" i="302"/>
  <c r="BF75" i="302"/>
  <c r="BF74" i="302"/>
  <c r="BF73" i="302"/>
  <c r="BF72" i="302"/>
  <c r="BF71" i="302"/>
  <c r="BF70" i="302"/>
  <c r="BF69" i="302"/>
  <c r="BF68" i="302"/>
  <c r="BF67" i="302"/>
  <c r="BF66" i="302"/>
  <c r="BF65" i="302"/>
  <c r="BF64" i="302"/>
  <c r="BF63" i="302"/>
  <c r="BF62" i="302"/>
  <c r="BF61" i="302"/>
  <c r="BF60" i="302"/>
  <c r="BF59" i="302"/>
  <c r="BF58" i="302"/>
  <c r="BF57" i="302"/>
  <c r="BF56" i="302"/>
  <c r="BF55" i="302"/>
  <c r="BF54" i="302"/>
  <c r="BF53" i="302"/>
  <c r="CA52" i="302"/>
  <c r="BV52" i="302"/>
  <c r="AU52" i="302"/>
  <c r="AP52" i="302"/>
  <c r="BF94" i="297"/>
  <c r="BF93" i="297"/>
  <c r="BF92" i="297"/>
  <c r="BF91" i="297"/>
  <c r="BF90" i="297"/>
  <c r="BF89" i="297"/>
  <c r="BF88" i="297"/>
  <c r="BF87" i="297"/>
  <c r="BF86" i="297"/>
  <c r="BF85" i="297"/>
  <c r="BF84" i="297"/>
  <c r="BF83" i="297"/>
  <c r="BF82" i="297"/>
  <c r="BF81" i="297"/>
  <c r="BF80" i="297"/>
  <c r="BF79" i="297"/>
  <c r="BF78" i="297"/>
  <c r="BF77" i="297"/>
  <c r="BF76" i="297"/>
  <c r="BF75" i="297"/>
  <c r="BF74" i="297"/>
  <c r="BF73" i="297"/>
  <c r="BF72" i="297"/>
  <c r="BF71" i="297"/>
  <c r="BF70" i="297"/>
  <c r="BF69" i="297"/>
  <c r="BF68" i="297"/>
  <c r="BF67" i="297"/>
  <c r="BF66" i="297"/>
  <c r="BF65" i="297"/>
  <c r="BF64" i="297"/>
  <c r="BF63" i="297"/>
  <c r="BF62" i="297"/>
  <c r="BF61" i="297"/>
  <c r="BF59" i="297"/>
  <c r="BF58" i="297"/>
  <c r="BF57" i="297"/>
  <c r="BF56" i="297"/>
  <c r="BF55" i="297"/>
  <c r="BF54" i="297"/>
  <c r="BF53" i="297"/>
  <c r="CA52" i="297"/>
  <c r="BV52" i="297"/>
  <c r="AU52" i="297"/>
  <c r="AP52" i="297"/>
  <c r="BF94" i="307"/>
  <c r="BF93" i="307"/>
  <c r="BF92" i="307"/>
  <c r="BF91" i="307"/>
  <c r="BF90" i="307"/>
  <c r="BF89" i="307"/>
  <c r="BF88" i="307"/>
  <c r="BF87" i="307"/>
  <c r="BF86" i="307"/>
  <c r="BF85" i="307"/>
  <c r="BF84" i="307"/>
  <c r="BF83" i="307"/>
  <c r="BF82" i="307"/>
  <c r="BF81" i="307"/>
  <c r="BF80" i="307"/>
  <c r="BF79" i="307"/>
  <c r="BF78" i="307"/>
  <c r="BF77" i="307"/>
  <c r="BF76" i="307"/>
  <c r="BF75" i="307"/>
  <c r="BF74" i="307"/>
  <c r="BF73" i="307"/>
  <c r="BF72" i="307"/>
  <c r="BF71" i="307"/>
  <c r="BF70" i="307"/>
  <c r="BF69" i="307"/>
  <c r="BF68" i="307"/>
  <c r="BF67" i="307"/>
  <c r="BF66" i="307"/>
  <c r="BF65" i="307"/>
  <c r="BF64" i="307"/>
  <c r="BF63" i="307"/>
  <c r="BF62" i="307"/>
  <c r="BF61" i="307"/>
  <c r="BF60" i="307"/>
  <c r="BF59" i="307"/>
  <c r="BF58" i="307"/>
  <c r="BF57" i="307"/>
  <c r="BF56" i="307"/>
  <c r="BF55" i="307"/>
  <c r="BF54" i="307"/>
  <c r="BF53" i="307"/>
  <c r="CA52" i="307"/>
  <c r="BV52" i="307"/>
  <c r="AU52" i="307"/>
  <c r="AP52" i="307"/>
  <c r="BF94" i="296"/>
  <c r="BF93" i="296"/>
  <c r="BF92" i="296"/>
  <c r="BF91" i="296"/>
  <c r="BF90" i="296"/>
  <c r="BF89" i="296"/>
  <c r="BF88" i="296"/>
  <c r="BF87" i="296"/>
  <c r="BF86" i="296"/>
  <c r="BF85" i="296"/>
  <c r="BF84" i="296"/>
  <c r="BF83" i="296"/>
  <c r="BF82" i="296"/>
  <c r="BF81" i="296"/>
  <c r="BF80" i="296"/>
  <c r="BF79" i="296"/>
  <c r="BF78" i="296"/>
  <c r="BF77" i="296"/>
  <c r="BF76" i="296"/>
  <c r="BF75" i="296"/>
  <c r="BF74" i="296"/>
  <c r="BF73" i="296"/>
  <c r="BF72" i="296"/>
  <c r="BF71" i="296"/>
  <c r="BF70" i="296"/>
  <c r="BF69" i="296"/>
  <c r="BF68" i="296"/>
  <c r="BF67" i="296"/>
  <c r="BF66" i="296"/>
  <c r="BF65" i="296"/>
  <c r="BF64" i="296"/>
  <c r="BF63" i="296"/>
  <c r="BF62" i="296"/>
  <c r="BF61" i="296"/>
  <c r="BF60" i="296"/>
  <c r="BF59" i="296"/>
  <c r="BF58" i="296"/>
  <c r="BF57" i="296"/>
  <c r="BF56" i="296"/>
  <c r="BF55" i="296"/>
  <c r="BF54" i="296"/>
  <c r="BF53" i="296"/>
  <c r="CA52" i="296"/>
  <c r="BV52" i="296"/>
  <c r="AU52" i="296"/>
  <c r="AP52" i="296"/>
  <c r="CA52" i="293"/>
  <c r="BV52" i="293"/>
  <c r="AU52" i="293"/>
  <c r="AP52" i="293"/>
  <c r="BF94" i="298"/>
  <c r="BF93" i="298"/>
  <c r="BF92" i="298"/>
  <c r="BF91" i="298"/>
  <c r="BF90" i="298"/>
  <c r="BF89" i="298"/>
  <c r="BF88" i="298"/>
  <c r="BF87" i="298"/>
  <c r="BF86" i="298"/>
  <c r="BF85" i="298"/>
  <c r="BF84" i="298"/>
  <c r="BF83" i="298"/>
  <c r="BF82" i="298"/>
  <c r="BF81" i="298"/>
  <c r="BF80" i="298"/>
  <c r="BF79" i="298"/>
  <c r="BF78" i="298"/>
  <c r="BF77" i="298"/>
  <c r="BF76" i="298"/>
  <c r="BF75" i="298"/>
  <c r="BF74" i="298"/>
  <c r="BF73" i="298"/>
  <c r="BF72" i="298"/>
  <c r="BF71" i="298"/>
  <c r="BF70" i="298"/>
  <c r="BF69" i="298"/>
  <c r="BF68" i="298"/>
  <c r="BF67" i="298"/>
  <c r="BF66" i="298"/>
  <c r="BF65" i="298"/>
  <c r="BF64" i="298"/>
  <c r="BF63" i="298"/>
  <c r="BF62" i="298"/>
  <c r="BF61" i="298"/>
  <c r="BF60" i="298"/>
  <c r="BF59" i="298"/>
  <c r="BF58" i="298"/>
  <c r="BF57" i="298"/>
  <c r="BF56" i="298"/>
  <c r="BF55" i="298"/>
  <c r="BF54" i="298"/>
  <c r="BF53" i="298"/>
  <c r="BF94" i="299"/>
  <c r="BF93" i="299"/>
  <c r="BF92" i="299"/>
  <c r="BF91" i="299"/>
  <c r="BF90" i="299"/>
  <c r="BF89" i="299"/>
  <c r="BF88" i="299"/>
  <c r="BF87" i="299"/>
  <c r="BF86" i="299"/>
  <c r="BF85" i="299"/>
  <c r="BF84" i="299"/>
  <c r="BF83" i="299"/>
  <c r="BF82" i="299"/>
  <c r="BF81" i="299"/>
  <c r="BF80" i="299"/>
  <c r="BF79" i="299"/>
  <c r="BF78" i="299"/>
  <c r="BF77" i="299"/>
  <c r="BF76" i="299"/>
  <c r="BF75" i="299"/>
  <c r="BF74" i="299"/>
  <c r="BF73" i="299"/>
  <c r="BF72" i="299"/>
  <c r="BF71" i="299"/>
  <c r="BF70" i="299"/>
  <c r="BF69" i="299"/>
  <c r="BF68" i="299"/>
  <c r="BF67" i="299"/>
  <c r="BF66" i="299"/>
  <c r="BF65" i="299"/>
  <c r="BF64" i="299"/>
  <c r="BF63" i="299"/>
  <c r="BF62" i="299"/>
  <c r="BF61" i="299"/>
  <c r="BF60" i="299"/>
  <c r="BF59" i="299"/>
  <c r="BF58" i="299"/>
  <c r="BF57" i="299"/>
  <c r="BF56" i="299"/>
  <c r="BF55" i="299"/>
  <c r="BF54" i="299"/>
  <c r="BF53" i="299"/>
  <c r="BF94" i="300"/>
  <c r="BF93" i="300"/>
  <c r="BF92" i="300"/>
  <c r="BF91" i="300"/>
  <c r="BF90" i="300"/>
  <c r="BF89" i="300"/>
  <c r="BF88" i="300"/>
  <c r="BF87" i="300"/>
  <c r="BF86" i="300"/>
  <c r="BF85" i="300"/>
  <c r="BF84" i="300"/>
  <c r="BF83" i="300"/>
  <c r="BF82" i="300"/>
  <c r="BF81" i="300"/>
  <c r="BF80" i="300"/>
  <c r="BF79" i="300"/>
  <c r="BF78" i="300"/>
  <c r="BF77" i="300"/>
  <c r="BF76" i="300"/>
  <c r="BF75" i="300"/>
  <c r="BF74" i="300"/>
  <c r="BF73" i="300"/>
  <c r="BF72" i="300"/>
  <c r="BF71" i="300"/>
  <c r="BF70" i="300"/>
  <c r="BF69" i="300"/>
  <c r="BF68" i="300"/>
  <c r="BF67" i="300"/>
  <c r="BF66" i="300"/>
  <c r="BF65" i="300"/>
  <c r="BF64" i="300"/>
  <c r="BF63" i="300"/>
  <c r="BF62" i="300"/>
  <c r="BF61" i="300"/>
  <c r="BF60" i="300"/>
  <c r="BF59" i="300"/>
  <c r="BF58" i="300"/>
  <c r="BF57" i="300"/>
  <c r="BF56" i="300"/>
  <c r="BF55" i="300"/>
  <c r="BF54" i="300"/>
  <c r="BF53" i="300"/>
  <c r="BF94" i="301"/>
  <c r="BF93" i="301"/>
  <c r="BF92" i="301"/>
  <c r="BF91" i="301"/>
  <c r="BF90" i="301"/>
  <c r="BF89" i="301"/>
  <c r="BF88" i="301"/>
  <c r="BF87" i="301"/>
  <c r="BF86" i="301"/>
  <c r="BF85" i="301"/>
  <c r="BF84" i="301"/>
  <c r="BF83" i="301"/>
  <c r="BF82" i="301"/>
  <c r="BF81" i="301"/>
  <c r="BF80" i="301"/>
  <c r="BF79" i="301"/>
  <c r="BF78" i="301"/>
  <c r="BF77" i="301"/>
  <c r="BF76" i="301"/>
  <c r="BF75" i="301"/>
  <c r="BF74" i="301"/>
  <c r="BF73" i="301"/>
  <c r="BF72" i="301"/>
  <c r="BF71" i="301"/>
  <c r="BF70" i="301"/>
  <c r="BF69" i="301"/>
  <c r="BF68" i="301"/>
  <c r="BF67" i="301"/>
  <c r="BF66" i="301"/>
  <c r="BF65" i="301"/>
  <c r="BF64" i="301"/>
  <c r="BF63" i="301"/>
  <c r="BF62" i="301"/>
  <c r="BF61" i="301"/>
  <c r="BF60" i="301"/>
  <c r="BF59" i="301"/>
  <c r="BF58" i="301"/>
  <c r="BF57" i="301"/>
  <c r="BF56" i="301"/>
  <c r="BF55" i="301"/>
  <c r="BF54" i="301"/>
  <c r="BF53" i="301"/>
  <c r="BF94" i="303"/>
  <c r="BF93" i="303"/>
  <c r="BF92" i="303"/>
  <c r="BF91" i="303"/>
  <c r="BF90" i="303"/>
  <c r="BF89" i="303"/>
  <c r="BF88" i="303"/>
  <c r="BF87" i="303"/>
  <c r="BF86" i="303"/>
  <c r="BF85" i="303"/>
  <c r="BF84" i="303"/>
  <c r="BF83" i="303"/>
  <c r="BF82" i="303"/>
  <c r="BF81" i="303"/>
  <c r="BF80" i="303"/>
  <c r="BF79" i="303"/>
  <c r="BF78" i="303"/>
  <c r="BF77" i="303"/>
  <c r="BF76" i="303"/>
  <c r="BF75" i="303"/>
  <c r="BF74" i="303"/>
  <c r="BF73" i="303"/>
  <c r="BF72" i="303"/>
  <c r="BF71" i="303"/>
  <c r="BF70" i="303"/>
  <c r="BF69" i="303"/>
  <c r="BF68" i="303"/>
  <c r="BF67" i="303"/>
  <c r="BF66" i="303"/>
  <c r="BF65" i="303"/>
  <c r="BF64" i="303"/>
  <c r="BF63" i="303"/>
  <c r="BF62" i="303"/>
  <c r="BF61" i="303"/>
  <c r="BF60" i="303"/>
  <c r="BF59" i="303"/>
  <c r="BF58" i="303"/>
  <c r="BF57" i="303"/>
  <c r="BF56" i="303"/>
  <c r="BF55" i="303"/>
  <c r="BF54" i="303"/>
  <c r="BF53" i="303"/>
  <c r="BF94" i="304"/>
  <c r="BF93" i="304"/>
  <c r="BF92" i="304"/>
  <c r="BF91" i="304"/>
  <c r="BF90" i="304"/>
  <c r="BF89" i="304"/>
  <c r="BF88" i="304"/>
  <c r="BF87" i="304"/>
  <c r="BF86" i="304"/>
  <c r="BF85" i="304"/>
  <c r="BF84" i="304"/>
  <c r="BF83" i="304"/>
  <c r="BF82" i="304"/>
  <c r="BF81" i="304"/>
  <c r="BF80" i="304"/>
  <c r="BF79" i="304"/>
  <c r="BF78" i="304"/>
  <c r="BF77" i="304"/>
  <c r="BF76" i="304"/>
  <c r="BF75" i="304"/>
  <c r="BF74" i="304"/>
  <c r="BF73" i="304"/>
  <c r="BF72" i="304"/>
  <c r="BF71" i="304"/>
  <c r="BF70" i="304"/>
  <c r="BF69" i="304"/>
  <c r="BF68" i="304"/>
  <c r="BF67" i="304"/>
  <c r="BF66" i="304"/>
  <c r="BF65" i="304"/>
  <c r="BF64" i="304"/>
  <c r="BF63" i="304"/>
  <c r="BF62" i="304"/>
  <c r="BF61" i="304"/>
  <c r="BF60" i="304"/>
  <c r="BF59" i="304"/>
  <c r="BF58" i="304"/>
  <c r="BF57" i="304"/>
  <c r="BF56" i="304"/>
  <c r="BF55" i="304"/>
  <c r="BF54" i="304"/>
  <c r="BF53" i="304"/>
  <c r="BF94" i="305"/>
  <c r="BF93" i="305"/>
  <c r="BF92" i="305"/>
  <c r="BF91" i="305"/>
  <c r="BF90" i="305"/>
  <c r="BF89" i="305"/>
  <c r="BF88" i="305"/>
  <c r="BF87" i="305"/>
  <c r="BF86" i="305"/>
  <c r="BF85" i="305"/>
  <c r="BF84" i="305"/>
  <c r="BF83" i="305"/>
  <c r="BF82" i="305"/>
  <c r="BF81" i="305"/>
  <c r="BF80" i="305"/>
  <c r="BF79" i="305"/>
  <c r="BF78" i="305"/>
  <c r="BF77" i="305"/>
  <c r="BF76" i="305"/>
  <c r="BF75" i="305"/>
  <c r="BF74" i="305"/>
  <c r="BF73" i="305"/>
  <c r="BF72" i="305"/>
  <c r="BF71" i="305"/>
  <c r="BF70" i="305"/>
  <c r="BF69" i="305"/>
  <c r="BF68" i="305"/>
  <c r="BF67" i="305"/>
  <c r="BF66" i="305"/>
  <c r="BF65" i="305"/>
  <c r="BF64" i="305"/>
  <c r="BF63" i="305"/>
  <c r="BF62" i="305"/>
  <c r="BF61" i="305"/>
  <c r="BF60" i="305"/>
  <c r="BF59" i="305"/>
  <c r="BF58" i="305"/>
  <c r="BF57" i="305"/>
  <c r="BF56" i="305"/>
  <c r="BF55" i="305"/>
  <c r="BF54" i="305"/>
  <c r="BF53" i="305"/>
  <c r="BF94" i="306"/>
  <c r="BF93" i="306"/>
  <c r="BF92" i="306"/>
  <c r="BF91" i="306"/>
  <c r="BF90" i="306"/>
  <c r="BF89" i="306"/>
  <c r="BF88" i="306"/>
  <c r="BF87" i="306"/>
  <c r="BF86" i="306"/>
  <c r="BF85" i="306"/>
  <c r="BF84" i="306"/>
  <c r="BF83" i="306"/>
  <c r="BF82" i="306"/>
  <c r="BF81" i="306"/>
  <c r="BF80" i="306"/>
  <c r="BF79" i="306"/>
  <c r="BF78" i="306"/>
  <c r="BF77" i="306"/>
  <c r="BF76" i="306"/>
  <c r="BF75" i="306"/>
  <c r="BF74" i="306"/>
  <c r="BF73" i="306"/>
  <c r="BF72" i="306"/>
  <c r="BF71" i="306"/>
  <c r="BF70" i="306"/>
  <c r="BF69" i="306"/>
  <c r="BF68" i="306"/>
  <c r="BF67" i="306"/>
  <c r="BF66" i="306"/>
  <c r="BF65" i="306"/>
  <c r="BF64" i="306"/>
  <c r="BF63" i="306"/>
  <c r="BF62" i="306"/>
  <c r="BF61" i="306"/>
  <c r="BF60" i="306"/>
  <c r="BF59" i="306"/>
  <c r="BF58" i="306"/>
  <c r="BF57" i="306"/>
  <c r="BF56" i="306"/>
  <c r="BF55" i="306"/>
  <c r="BF54" i="306"/>
  <c r="BF53" i="306"/>
  <c r="BF94" i="287"/>
  <c r="BF93" i="287"/>
  <c r="BF92" i="287"/>
  <c r="BF91" i="287"/>
  <c r="BF90" i="287"/>
  <c r="BF89" i="287"/>
  <c r="BF88" i="287"/>
  <c r="BF87" i="287"/>
  <c r="BF86" i="287"/>
  <c r="BF85" i="287"/>
  <c r="BF84" i="287"/>
  <c r="BF83" i="287"/>
  <c r="BF82" i="287"/>
  <c r="BF81" i="287"/>
  <c r="BF80" i="287"/>
  <c r="BF79" i="287"/>
  <c r="BF78" i="287"/>
  <c r="BF77" i="287"/>
  <c r="BF76" i="287"/>
  <c r="BF75" i="287"/>
  <c r="BF74" i="287"/>
  <c r="BF73" i="287"/>
  <c r="BF72" i="287"/>
  <c r="BF71" i="287"/>
  <c r="BF70" i="287"/>
  <c r="BF69" i="287"/>
  <c r="BF68" i="287"/>
  <c r="BF67" i="287"/>
  <c r="BF66" i="287"/>
  <c r="BF65" i="287"/>
  <c r="BF64" i="287"/>
  <c r="BF63" i="287"/>
  <c r="BF62" i="287"/>
  <c r="BF61" i="287"/>
  <c r="BF60" i="287"/>
  <c r="BF59" i="287"/>
  <c r="BF58" i="287"/>
  <c r="BF57" i="287"/>
  <c r="BF56" i="287"/>
  <c r="BF55" i="287"/>
  <c r="BF54" i="287"/>
  <c r="BF53" i="287"/>
  <c r="BF94" i="293"/>
  <c r="BF93" i="293"/>
  <c r="BF92" i="293"/>
  <c r="BF91" i="293"/>
  <c r="BF90" i="293"/>
  <c r="BF89" i="293"/>
  <c r="BF88" i="293"/>
  <c r="BF87" i="293"/>
  <c r="BF86" i="293"/>
  <c r="BF85" i="293"/>
  <c r="BF84" i="293"/>
  <c r="BF83" i="293"/>
  <c r="BF82" i="293"/>
  <c r="BF81" i="293"/>
  <c r="BF80" i="293"/>
  <c r="BF79" i="293"/>
  <c r="BF78" i="293"/>
  <c r="BF77" i="293"/>
  <c r="BF76" i="293"/>
  <c r="BF75" i="293"/>
  <c r="BF74" i="293"/>
  <c r="BF73" i="293"/>
  <c r="BF72" i="293"/>
  <c r="BF71" i="293"/>
  <c r="BF70" i="293"/>
  <c r="BF69" i="293"/>
  <c r="BF68" i="293"/>
  <c r="BF67" i="293"/>
  <c r="BF66" i="293"/>
  <c r="BF65" i="293"/>
  <c r="BF64" i="293"/>
  <c r="BF63" i="293"/>
  <c r="BF62" i="293"/>
  <c r="BF61" i="293"/>
  <c r="BF60" i="293"/>
  <c r="BF59" i="293"/>
  <c r="BF58" i="293"/>
  <c r="BF57" i="293"/>
  <c r="BF56" i="293"/>
  <c r="BF55" i="293"/>
  <c r="BF54" i="293"/>
  <c r="BF53" i="293"/>
  <c r="BF94" i="294"/>
  <c r="BF93" i="294"/>
  <c r="BF92" i="294"/>
  <c r="BF91" i="294"/>
  <c r="BF90" i="294"/>
  <c r="BF89" i="294"/>
  <c r="BF88" i="294"/>
  <c r="BF87" i="294"/>
  <c r="BF86" i="294"/>
  <c r="BF85" i="294"/>
  <c r="BF84" i="294"/>
  <c r="BF83" i="294"/>
  <c r="BF82" i="294"/>
  <c r="BF81" i="294"/>
  <c r="BF80" i="294"/>
  <c r="BF79" i="294"/>
  <c r="BF78" i="294"/>
  <c r="BF77" i="294"/>
  <c r="BF76" i="294"/>
  <c r="BF75" i="294"/>
  <c r="BF74" i="294"/>
  <c r="BF73" i="294"/>
  <c r="BF72" i="294"/>
  <c r="BF71" i="294"/>
  <c r="BF70" i="294"/>
  <c r="BF69" i="294"/>
  <c r="BF68" i="294"/>
  <c r="BF67" i="294"/>
  <c r="BF66" i="294"/>
  <c r="BF65" i="294"/>
  <c r="BF64" i="294"/>
  <c r="BF63" i="294"/>
  <c r="BF62" i="294"/>
  <c r="BF61" i="294"/>
  <c r="BF60" i="294"/>
  <c r="BF59" i="294"/>
  <c r="BF58" i="294"/>
  <c r="BF57" i="294"/>
  <c r="BF56" i="294"/>
  <c r="BF55" i="294"/>
  <c r="BF54" i="294"/>
  <c r="BF53" i="294"/>
  <c r="BF94" i="295"/>
  <c r="BF93" i="295"/>
  <c r="BF92" i="295"/>
  <c r="BF91" i="295"/>
  <c r="BF90" i="295"/>
  <c r="BF89" i="295"/>
  <c r="BF88" i="295"/>
  <c r="BF87" i="295"/>
  <c r="BF86" i="295"/>
  <c r="BF85" i="295"/>
  <c r="BF84" i="295"/>
  <c r="BF83" i="295"/>
  <c r="BF82" i="295"/>
  <c r="BF81" i="295"/>
  <c r="BF80" i="295"/>
  <c r="BF79" i="295"/>
  <c r="BF78" i="295"/>
  <c r="BF77" i="295"/>
  <c r="BF76" i="295"/>
  <c r="BF75" i="295"/>
  <c r="BF74" i="295"/>
  <c r="BF73" i="295"/>
  <c r="BF72" i="295"/>
  <c r="BF71" i="295"/>
  <c r="BF70" i="295"/>
  <c r="BF69" i="295"/>
  <c r="BF68" i="295"/>
  <c r="BF67" i="295"/>
  <c r="BF66" i="295"/>
  <c r="BF65" i="295"/>
  <c r="BF64" i="295"/>
  <c r="BF63" i="295"/>
  <c r="BF62" i="295"/>
  <c r="BF61" i="295"/>
  <c r="BF60" i="295"/>
  <c r="BF59" i="295"/>
  <c r="BF58" i="295"/>
  <c r="BF57" i="295"/>
  <c r="BF56" i="295"/>
  <c r="BF55" i="295"/>
  <c r="BF54" i="295"/>
  <c r="BF53" i="295"/>
  <c r="BF94" i="278"/>
  <c r="BF93" i="278"/>
  <c r="BF92" i="278"/>
  <c r="BF91" i="278"/>
  <c r="BF90" i="278"/>
  <c r="BF89" i="278"/>
  <c r="BF88" i="278"/>
  <c r="BF87" i="278"/>
  <c r="BF86" i="278"/>
  <c r="BF85" i="278"/>
  <c r="BF84" i="278"/>
  <c r="BF83" i="278"/>
  <c r="BF82" i="278"/>
  <c r="BF81" i="278"/>
  <c r="BF80" i="278"/>
  <c r="BF79" i="278"/>
  <c r="BF78" i="278"/>
  <c r="BF77" i="278"/>
  <c r="BF76" i="278"/>
  <c r="BF75" i="278"/>
  <c r="BF74" i="278"/>
  <c r="BF73" i="278"/>
  <c r="BF72" i="278"/>
  <c r="BF71" i="278"/>
  <c r="BF70" i="278"/>
  <c r="BF69" i="278"/>
  <c r="BF68" i="278"/>
  <c r="BF67" i="278"/>
  <c r="BF66" i="278"/>
  <c r="BF65" i="278"/>
  <c r="BF64" i="278"/>
  <c r="BF63" i="278"/>
  <c r="BF62" i="278"/>
  <c r="BF61" i="278"/>
  <c r="BF60" i="278"/>
  <c r="BF59" i="278"/>
  <c r="BF58" i="278"/>
  <c r="BF57" i="278"/>
  <c r="BF56" i="278"/>
  <c r="BF55" i="278"/>
  <c r="BF54" i="278"/>
  <c r="BF53" i="278"/>
  <c r="BF94" i="279"/>
  <c r="BF93" i="279"/>
  <c r="BF92" i="279"/>
  <c r="BF91" i="279"/>
  <c r="BF90" i="279"/>
  <c r="BF89" i="279"/>
  <c r="BF88" i="279"/>
  <c r="BF87" i="279"/>
  <c r="BF86" i="279"/>
  <c r="BF85" i="279"/>
  <c r="BF84" i="279"/>
  <c r="BF83" i="279"/>
  <c r="BF82" i="279"/>
  <c r="BF81" i="279"/>
  <c r="BF80" i="279"/>
  <c r="BF79" i="279"/>
  <c r="BF78" i="279"/>
  <c r="BF77" i="279"/>
  <c r="BF76" i="279"/>
  <c r="BF75" i="279"/>
  <c r="BF74" i="279"/>
  <c r="BF73" i="279"/>
  <c r="BF72" i="279"/>
  <c r="BF71" i="279"/>
  <c r="BF70" i="279"/>
  <c r="BF69" i="279"/>
  <c r="BF68" i="279"/>
  <c r="BF67" i="279"/>
  <c r="BF66" i="279"/>
  <c r="BF65" i="279"/>
  <c r="BF64" i="279"/>
  <c r="BF63" i="279"/>
  <c r="BF62" i="279"/>
  <c r="BF61" i="279"/>
  <c r="BF60" i="279"/>
  <c r="BF59" i="279"/>
  <c r="BF58" i="279"/>
  <c r="BF57" i="279"/>
  <c r="BF56" i="279"/>
  <c r="BF55" i="279"/>
  <c r="BF54" i="279"/>
  <c r="BF53" i="279"/>
  <c r="BF94" i="280"/>
  <c r="BF93" i="280"/>
  <c r="BF92" i="280"/>
  <c r="BF91" i="280"/>
  <c r="BF90" i="280"/>
  <c r="BF89" i="280"/>
  <c r="BF88" i="280"/>
  <c r="BF87" i="280"/>
  <c r="BF86" i="280"/>
  <c r="BF85" i="280"/>
  <c r="BF84" i="280"/>
  <c r="BF83" i="280"/>
  <c r="BF82" i="280"/>
  <c r="BF81" i="280"/>
  <c r="BF80" i="280"/>
  <c r="BF79" i="280"/>
  <c r="BF78" i="280"/>
  <c r="BF77" i="280"/>
  <c r="BF76" i="280"/>
  <c r="BF75" i="280"/>
  <c r="BF74" i="280"/>
  <c r="BF73" i="280"/>
  <c r="BF72" i="280"/>
  <c r="BF71" i="280"/>
  <c r="BF70" i="280"/>
  <c r="BF69" i="280"/>
  <c r="BF68" i="280"/>
  <c r="BF67" i="280"/>
  <c r="BF66" i="280"/>
  <c r="BF65" i="280"/>
  <c r="BF64" i="280"/>
  <c r="BF63" i="280"/>
  <c r="BF62" i="280"/>
  <c r="BF61" i="280"/>
  <c r="BF60" i="280"/>
  <c r="BF59" i="280"/>
  <c r="BF58" i="280"/>
  <c r="BF57" i="280"/>
  <c r="BF56" i="280"/>
  <c r="BF55" i="280"/>
  <c r="BF54" i="280"/>
  <c r="BF53" i="280"/>
  <c r="BF94" i="281"/>
  <c r="BF93" i="281"/>
  <c r="BF92" i="281"/>
  <c r="BF91" i="281"/>
  <c r="BF90" i="281"/>
  <c r="BF89" i="281"/>
  <c r="BF88" i="281"/>
  <c r="BF87" i="281"/>
  <c r="BF86" i="281"/>
  <c r="BF85" i="281"/>
  <c r="BF84" i="281"/>
  <c r="BF83" i="281"/>
  <c r="BF82" i="281"/>
  <c r="BF81" i="281"/>
  <c r="BF80" i="281"/>
  <c r="BF79" i="281"/>
  <c r="BF78" i="281"/>
  <c r="BF77" i="281"/>
  <c r="BF76" i="281"/>
  <c r="BF75" i="281"/>
  <c r="BF74" i="281"/>
  <c r="BF73" i="281"/>
  <c r="BF72" i="281"/>
  <c r="BF71" i="281"/>
  <c r="BF70" i="281"/>
  <c r="BF69" i="281"/>
  <c r="BF68" i="281"/>
  <c r="BF67" i="281"/>
  <c r="BF66" i="281"/>
  <c r="BF65" i="281"/>
  <c r="BF64" i="281"/>
  <c r="BF63" i="281"/>
  <c r="BF62" i="281"/>
  <c r="BF61" i="281"/>
  <c r="BF60" i="281"/>
  <c r="BF59" i="281"/>
  <c r="BF58" i="281"/>
  <c r="BF57" i="281"/>
  <c r="BF56" i="281"/>
  <c r="BF55" i="281"/>
  <c r="BF54" i="281"/>
  <c r="BF53" i="281"/>
  <c r="BF94" i="282"/>
  <c r="BF93" i="282"/>
  <c r="BF92" i="282"/>
  <c r="BF91" i="282"/>
  <c r="BF90" i="282"/>
  <c r="BF89" i="282"/>
  <c r="BF88" i="282"/>
  <c r="BF87" i="282"/>
  <c r="BF86" i="282"/>
  <c r="BF85" i="282"/>
  <c r="BF84" i="282"/>
  <c r="BF83" i="282"/>
  <c r="BF82" i="282"/>
  <c r="BF81" i="282"/>
  <c r="BF80" i="282"/>
  <c r="BF79" i="282"/>
  <c r="BF78" i="282"/>
  <c r="BF77" i="282"/>
  <c r="BF76" i="282"/>
  <c r="BF75" i="282"/>
  <c r="BF74" i="282"/>
  <c r="BF73" i="282"/>
  <c r="BF72" i="282"/>
  <c r="BF71" i="282"/>
  <c r="BF70" i="282"/>
  <c r="BF69" i="282"/>
  <c r="BF68" i="282"/>
  <c r="BF67" i="282"/>
  <c r="BF66" i="282"/>
  <c r="BF65" i="282"/>
  <c r="BF64" i="282"/>
  <c r="BF63" i="282"/>
  <c r="BF62" i="282"/>
  <c r="BF61" i="282"/>
  <c r="BF60" i="282"/>
  <c r="BF59" i="282"/>
  <c r="BF58" i="282"/>
  <c r="BF57" i="282"/>
  <c r="BF56" i="282"/>
  <c r="BF55" i="282"/>
  <c r="BF54" i="282"/>
  <c r="BF53" i="282"/>
  <c r="BF94" i="283"/>
  <c r="BF93" i="283"/>
  <c r="BF92" i="283"/>
  <c r="BF91" i="283"/>
  <c r="BF90" i="283"/>
  <c r="BF89" i="283"/>
  <c r="BF88" i="283"/>
  <c r="BF87" i="283"/>
  <c r="BF86" i="283"/>
  <c r="BF85" i="283"/>
  <c r="BF84" i="283"/>
  <c r="BF83" i="283"/>
  <c r="BF82" i="283"/>
  <c r="BF81" i="283"/>
  <c r="BF80" i="283"/>
  <c r="BF79" i="283"/>
  <c r="BF78" i="283"/>
  <c r="BF77" i="283"/>
  <c r="BF76" i="283"/>
  <c r="BF75" i="283"/>
  <c r="BF74" i="283"/>
  <c r="BF73" i="283"/>
  <c r="BF72" i="283"/>
  <c r="BF71" i="283"/>
  <c r="BF70" i="283"/>
  <c r="BF69" i="283"/>
  <c r="BF68" i="283"/>
  <c r="BF67" i="283"/>
  <c r="BF66" i="283"/>
  <c r="BF65" i="283"/>
  <c r="BF64" i="283"/>
  <c r="BF63" i="283"/>
  <c r="BF62" i="283"/>
  <c r="BF61" i="283"/>
  <c r="BF60" i="283"/>
  <c r="BF59" i="283"/>
  <c r="BF58" i="283"/>
  <c r="BF57" i="283"/>
  <c r="BF56" i="283"/>
  <c r="BF55" i="283"/>
  <c r="BF54" i="283"/>
  <c r="BF53" i="283"/>
  <c r="BF94" i="284"/>
  <c r="BF93" i="284"/>
  <c r="BF92" i="284"/>
  <c r="BF91" i="284"/>
  <c r="BF90" i="284"/>
  <c r="BF89" i="284"/>
  <c r="BF88" i="284"/>
  <c r="BF87" i="284"/>
  <c r="BF86" i="284"/>
  <c r="BF85" i="284"/>
  <c r="BF84" i="284"/>
  <c r="BF83" i="284"/>
  <c r="BF82" i="284"/>
  <c r="BF81" i="284"/>
  <c r="BF80" i="284"/>
  <c r="BF79" i="284"/>
  <c r="BF78" i="284"/>
  <c r="BF77" i="284"/>
  <c r="BF76" i="284"/>
  <c r="BF75" i="284"/>
  <c r="BF74" i="284"/>
  <c r="BF73" i="284"/>
  <c r="BF72" i="284"/>
  <c r="BF71" i="284"/>
  <c r="BF70" i="284"/>
  <c r="BF69" i="284"/>
  <c r="BF68" i="284"/>
  <c r="BF67" i="284"/>
  <c r="BF66" i="284"/>
  <c r="BF65" i="284"/>
  <c r="BF64" i="284"/>
  <c r="BF63" i="284"/>
  <c r="BF62" i="284"/>
  <c r="BF61" i="284"/>
  <c r="BF60" i="284"/>
  <c r="BF59" i="284"/>
  <c r="BF58" i="284"/>
  <c r="BF57" i="284"/>
  <c r="BF56" i="284"/>
  <c r="BF55" i="284"/>
  <c r="BF54" i="284"/>
  <c r="BF53" i="284"/>
  <c r="BF94" i="285"/>
  <c r="BF93" i="285"/>
  <c r="BF92" i="285"/>
  <c r="BF91" i="285"/>
  <c r="BF90" i="285"/>
  <c r="BF89" i="285"/>
  <c r="BF88" i="285"/>
  <c r="BF87" i="285"/>
  <c r="BF86" i="285"/>
  <c r="BF85" i="285"/>
  <c r="BF84" i="285"/>
  <c r="BF83" i="285"/>
  <c r="BF82" i="285"/>
  <c r="BF81" i="285"/>
  <c r="BF80" i="285"/>
  <c r="BF79" i="285"/>
  <c r="BF78" i="285"/>
  <c r="BF77" i="285"/>
  <c r="BF76" i="285"/>
  <c r="BF75" i="285"/>
  <c r="BF74" i="285"/>
  <c r="BF73" i="285"/>
  <c r="BF72" i="285"/>
  <c r="BF71" i="285"/>
  <c r="BF70" i="285"/>
  <c r="BF69" i="285"/>
  <c r="BF68" i="285"/>
  <c r="BF67" i="285"/>
  <c r="BF66" i="285"/>
  <c r="BF65" i="285"/>
  <c r="BF64" i="285"/>
  <c r="BF63" i="285"/>
  <c r="BF62" i="285"/>
  <c r="BF61" i="285"/>
  <c r="BF60" i="285"/>
  <c r="BF59" i="285"/>
  <c r="BF58" i="285"/>
  <c r="BF57" i="285"/>
  <c r="BF56" i="285"/>
  <c r="BF55" i="285"/>
  <c r="BF54" i="285"/>
  <c r="BF53" i="285"/>
  <c r="BF94" i="315"/>
  <c r="BF93" i="315"/>
  <c r="BF92" i="315"/>
  <c r="BF91" i="315"/>
  <c r="BF90" i="315"/>
  <c r="BF89" i="315"/>
  <c r="BF88" i="315"/>
  <c r="BF87" i="315"/>
  <c r="BF86" i="315"/>
  <c r="BF85" i="315"/>
  <c r="BF84" i="315"/>
  <c r="BF83" i="315"/>
  <c r="BF82" i="315"/>
  <c r="BF81" i="315"/>
  <c r="BF80" i="315"/>
  <c r="BF79" i="315"/>
  <c r="BF78" i="315"/>
  <c r="BF77" i="315"/>
  <c r="BF76" i="315"/>
  <c r="BF75" i="315"/>
  <c r="BF74" i="315"/>
  <c r="BF73" i="315"/>
  <c r="BF72" i="315"/>
  <c r="BF71" i="315"/>
  <c r="BF70" i="315"/>
  <c r="BF69" i="315"/>
  <c r="BF68" i="315"/>
  <c r="BF67" i="315"/>
  <c r="BF66" i="315"/>
  <c r="BF65" i="315"/>
  <c r="BF64" i="315"/>
  <c r="BF63" i="315"/>
  <c r="BF62" i="315"/>
  <c r="BF61" i="315"/>
  <c r="BF60" i="315"/>
  <c r="BF59" i="315"/>
  <c r="BF58" i="315"/>
  <c r="BF57" i="315"/>
  <c r="BF56" i="315"/>
  <c r="BF55" i="315"/>
  <c r="BF54" i="315"/>
  <c r="BF53" i="315"/>
  <c r="BF94" i="277"/>
  <c r="BF93" i="277"/>
  <c r="BF92" i="277"/>
  <c r="BF91" i="277"/>
  <c r="BF90" i="277"/>
  <c r="BF89" i="277"/>
  <c r="BF88" i="277"/>
  <c r="BF87" i="277"/>
  <c r="BF86" i="277"/>
  <c r="BF85" i="277"/>
  <c r="BF84" i="277"/>
  <c r="BF83" i="277"/>
  <c r="BF82" i="277"/>
  <c r="BF81" i="277"/>
  <c r="BF80" i="277"/>
  <c r="BF79" i="277"/>
  <c r="BF78" i="277"/>
  <c r="BF77" i="277"/>
  <c r="BF76" i="277"/>
  <c r="BF75" i="277"/>
  <c r="BF74" i="277"/>
  <c r="BF73" i="277"/>
  <c r="BF72" i="277"/>
  <c r="BF71" i="277"/>
  <c r="BF70" i="277"/>
  <c r="BF69" i="277"/>
  <c r="BF68" i="277"/>
  <c r="BF67" i="277"/>
  <c r="BF66" i="277"/>
  <c r="BF65" i="277"/>
  <c r="BF64" i="277"/>
  <c r="BF63" i="277"/>
  <c r="BF62" i="277"/>
  <c r="BF61" i="277"/>
  <c r="BF60" i="277"/>
  <c r="BF59" i="277"/>
  <c r="BF58" i="277"/>
  <c r="BF57" i="277"/>
  <c r="BF56" i="277"/>
  <c r="BF55" i="277"/>
  <c r="BF54" i="277"/>
  <c r="BF53" i="277"/>
  <c r="B93" i="304"/>
  <c r="B93" i="315"/>
  <c r="B93" i="285"/>
  <c r="B93" i="284"/>
  <c r="B93" i="283"/>
  <c r="B93" i="282"/>
  <c r="B93" i="281"/>
  <c r="B93" i="280"/>
  <c r="B93" i="279"/>
  <c r="B93" i="278"/>
  <c r="B93" i="277"/>
  <c r="B93" i="296"/>
  <c r="B93" i="295"/>
  <c r="B93" i="294"/>
  <c r="B93" i="293"/>
  <c r="B93" i="290"/>
  <c r="B93" i="289"/>
  <c r="B93" i="288"/>
  <c r="B93" i="287"/>
  <c r="B93" i="307"/>
  <c r="B93" i="306"/>
  <c r="B93" i="305"/>
  <c r="B93" i="303"/>
  <c r="B93" i="302"/>
  <c r="B93" i="301"/>
  <c r="B93" i="300"/>
  <c r="B93" i="299"/>
  <c r="B93" i="298"/>
  <c r="B101" i="297"/>
  <c r="CA52" i="304"/>
  <c r="BV52" i="304"/>
  <c r="CA52" i="301"/>
  <c r="BV52" i="301"/>
  <c r="BF50" i="301"/>
  <c r="BF49" i="301"/>
  <c r="BF48" i="301"/>
  <c r="BF47" i="301"/>
  <c r="BF46" i="301"/>
  <c r="BF45" i="301"/>
  <c r="BF44" i="301"/>
  <c r="BF43" i="301"/>
  <c r="BJ42" i="301"/>
  <c r="BF42" i="301"/>
  <c r="CA52" i="282"/>
  <c r="BV52" i="282"/>
  <c r="CA52" i="277"/>
  <c r="BV52" i="277"/>
  <c r="CA52" i="295"/>
  <c r="BV52" i="295"/>
  <c r="CA52" i="294"/>
  <c r="BV52" i="294"/>
  <c r="CA52" i="287"/>
  <c r="BV52" i="287"/>
  <c r="BF94" i="291" l="1"/>
  <c r="BF93" i="291"/>
  <c r="BF92" i="291"/>
  <c r="BF91" i="291"/>
  <c r="BF90" i="291"/>
  <c r="BF89" i="291"/>
  <c r="BF88" i="291"/>
  <c r="BF87" i="291"/>
  <c r="BF86" i="291"/>
  <c r="BF85" i="291"/>
  <c r="BF84" i="291"/>
  <c r="BF83" i="291"/>
  <c r="BF82" i="291"/>
  <c r="BF81" i="291"/>
  <c r="BF80" i="291"/>
  <c r="BF79" i="291"/>
  <c r="BF78" i="291"/>
  <c r="BF77" i="291"/>
  <c r="BF76" i="291"/>
  <c r="BF75" i="291"/>
  <c r="BF74" i="291"/>
  <c r="BF73" i="291"/>
  <c r="BF72" i="291"/>
  <c r="BF71" i="291"/>
  <c r="BF70" i="291"/>
  <c r="BF69" i="291"/>
  <c r="BF68" i="291"/>
  <c r="BF67" i="291"/>
  <c r="BF66" i="291"/>
  <c r="BF65" i="291"/>
  <c r="BF64" i="291"/>
  <c r="BF63" i="291"/>
  <c r="BF62" i="291"/>
  <c r="BF61" i="291"/>
  <c r="BF60" i="291"/>
  <c r="BF59" i="291"/>
  <c r="BF58" i="291"/>
  <c r="BF57" i="291"/>
  <c r="BF56" i="291"/>
  <c r="BF55" i="291"/>
  <c r="BF54" i="291"/>
  <c r="BF53" i="291"/>
  <c r="BF94" i="292"/>
  <c r="BF93" i="292"/>
  <c r="BF92" i="292"/>
  <c r="BF91" i="292"/>
  <c r="BF90" i="292"/>
  <c r="BF89" i="292"/>
  <c r="BF88" i="292"/>
  <c r="BF87" i="292"/>
  <c r="BF86" i="292"/>
  <c r="BF85" i="292"/>
  <c r="BF84" i="292"/>
  <c r="BF83" i="292"/>
  <c r="BF82" i="292"/>
  <c r="BF81" i="292"/>
  <c r="BF80" i="292"/>
  <c r="BF79" i="292"/>
  <c r="BF78" i="292"/>
  <c r="BF77" i="292"/>
  <c r="BF76" i="292"/>
  <c r="BF75" i="292"/>
  <c r="BF74" i="292"/>
  <c r="BF73" i="292"/>
  <c r="BF72" i="292"/>
  <c r="BF71" i="292"/>
  <c r="BF70" i="292"/>
  <c r="BF69" i="292"/>
  <c r="BF68" i="292"/>
  <c r="BF67" i="292"/>
  <c r="BF66" i="292"/>
  <c r="BF65" i="292"/>
  <c r="BF64" i="292"/>
  <c r="BF63" i="292"/>
  <c r="BF62" i="292"/>
  <c r="BF61" i="292"/>
  <c r="BF60" i="292"/>
  <c r="BF59" i="292"/>
  <c r="BF58" i="292"/>
  <c r="BF57" i="292"/>
  <c r="BF56" i="292"/>
  <c r="BF55" i="292"/>
  <c r="BF54" i="292"/>
  <c r="BF53" i="292"/>
  <c r="BF50" i="299"/>
  <c r="BF49" i="299"/>
  <c r="BF48" i="299"/>
  <c r="BF47" i="299"/>
  <c r="BF46" i="299"/>
  <c r="BF45" i="299"/>
  <c r="BF44" i="299"/>
  <c r="BF43" i="299"/>
  <c r="BF50" i="300"/>
  <c r="BF49" i="300"/>
  <c r="BF48" i="300"/>
  <c r="BF47" i="300"/>
  <c r="BF46" i="300"/>
  <c r="BF45" i="300"/>
  <c r="BF44" i="300"/>
  <c r="BF43" i="300"/>
  <c r="BF50" i="302"/>
  <c r="BF49" i="302"/>
  <c r="BF48" i="302"/>
  <c r="BF47" i="302"/>
  <c r="BF46" i="302"/>
  <c r="BF45" i="302"/>
  <c r="BF44" i="302"/>
  <c r="BF43" i="302"/>
  <c r="BF50" i="303"/>
  <c r="BF49" i="303"/>
  <c r="BF48" i="303"/>
  <c r="BF47" i="303"/>
  <c r="BF46" i="303"/>
  <c r="BF45" i="303"/>
  <c r="BF44" i="303"/>
  <c r="BF43" i="303"/>
  <c r="BF50" i="304"/>
  <c r="BF49" i="304"/>
  <c r="BF48" i="304"/>
  <c r="BF47" i="304"/>
  <c r="BF46" i="304"/>
  <c r="BF45" i="304"/>
  <c r="BF44" i="304"/>
  <c r="BF43" i="304"/>
  <c r="BF50" i="305"/>
  <c r="BF49" i="305"/>
  <c r="BF48" i="305"/>
  <c r="BF47" i="305"/>
  <c r="BF46" i="305"/>
  <c r="BF45" i="305"/>
  <c r="BF44" i="305"/>
  <c r="BF43" i="305"/>
  <c r="BF50" i="306"/>
  <c r="BF49" i="306"/>
  <c r="BF48" i="306"/>
  <c r="BF47" i="306"/>
  <c r="BF46" i="306"/>
  <c r="BF45" i="306"/>
  <c r="BF44" i="306"/>
  <c r="BF43" i="306"/>
  <c r="BF50" i="307"/>
  <c r="BF49" i="307"/>
  <c r="BF48" i="307"/>
  <c r="BF47" i="307"/>
  <c r="BF46" i="307"/>
  <c r="BF45" i="307"/>
  <c r="BF44" i="307"/>
  <c r="BF43" i="307"/>
  <c r="BF50" i="287"/>
  <c r="BF49" i="287"/>
  <c r="BF48" i="287"/>
  <c r="BF47" i="287"/>
  <c r="BF46" i="287"/>
  <c r="BF45" i="287"/>
  <c r="BF44" i="287"/>
  <c r="BF43" i="287"/>
  <c r="BF50" i="288"/>
  <c r="BF49" i="288"/>
  <c r="BF48" i="288"/>
  <c r="BF47" i="288"/>
  <c r="BF46" i="288"/>
  <c r="BF45" i="288"/>
  <c r="BF44" i="288"/>
  <c r="BF43" i="288"/>
  <c r="BF50" i="289"/>
  <c r="BF49" i="289"/>
  <c r="BF48" i="289"/>
  <c r="BF47" i="289"/>
  <c r="BF46" i="289"/>
  <c r="BF45" i="289"/>
  <c r="BF44" i="289"/>
  <c r="BF43" i="289"/>
  <c r="BF50" i="290"/>
  <c r="BF49" i="290"/>
  <c r="BF48" i="290"/>
  <c r="BF47" i="290"/>
  <c r="BF46" i="290"/>
  <c r="BF45" i="290"/>
  <c r="BF44" i="290"/>
  <c r="BF43" i="290"/>
  <c r="BF50" i="291"/>
  <c r="BF49" i="291"/>
  <c r="BF48" i="291"/>
  <c r="BF47" i="291"/>
  <c r="BF46" i="291"/>
  <c r="BF45" i="291"/>
  <c r="BF44" i="291"/>
  <c r="BF43" i="291"/>
  <c r="BF50" i="292"/>
  <c r="BF49" i="292"/>
  <c r="BF48" i="292"/>
  <c r="BF47" i="292"/>
  <c r="BF46" i="292"/>
  <c r="BF45" i="292"/>
  <c r="BF44" i="292"/>
  <c r="BF43" i="292"/>
  <c r="BF50" i="293"/>
  <c r="BF49" i="293"/>
  <c r="BF48" i="293"/>
  <c r="BF47" i="293"/>
  <c r="BF46" i="293"/>
  <c r="BF45" i="293"/>
  <c r="BF44" i="293"/>
  <c r="BF43" i="293"/>
  <c r="BF50" i="294"/>
  <c r="BF49" i="294"/>
  <c r="BF48" i="294"/>
  <c r="BF47" i="294"/>
  <c r="BF46" i="294"/>
  <c r="BF45" i="294"/>
  <c r="BF44" i="294"/>
  <c r="BF43" i="294"/>
  <c r="BF50" i="295"/>
  <c r="BF49" i="295"/>
  <c r="BF48" i="295"/>
  <c r="BF47" i="295"/>
  <c r="BF46" i="295"/>
  <c r="BF45" i="295"/>
  <c r="BF44" i="295"/>
  <c r="BF43" i="295"/>
  <c r="BF50" i="296"/>
  <c r="BF49" i="296"/>
  <c r="BF48" i="296"/>
  <c r="BF47" i="296"/>
  <c r="BF46" i="296"/>
  <c r="BF45" i="296"/>
  <c r="BF44" i="296"/>
  <c r="BF43" i="296"/>
  <c r="BF50" i="277"/>
  <c r="BF49" i="277"/>
  <c r="BF48" i="277"/>
  <c r="BF47" i="277"/>
  <c r="BF46" i="277"/>
  <c r="BF45" i="277"/>
  <c r="BF44" i="277"/>
  <c r="BF43" i="277"/>
  <c r="BF50" i="278"/>
  <c r="BF49" i="278"/>
  <c r="BF48" i="278"/>
  <c r="BF47" i="278"/>
  <c r="BF46" i="278"/>
  <c r="BF45" i="278"/>
  <c r="BF44" i="278"/>
  <c r="BF43" i="278"/>
  <c r="BF50" i="279"/>
  <c r="BF49" i="279"/>
  <c r="BF48" i="279"/>
  <c r="BF47" i="279"/>
  <c r="BF46" i="279"/>
  <c r="BF45" i="279"/>
  <c r="BF44" i="279"/>
  <c r="BF43" i="279"/>
  <c r="BF50" i="280"/>
  <c r="BF49" i="280"/>
  <c r="BF48" i="280"/>
  <c r="BF47" i="280"/>
  <c r="BF46" i="280"/>
  <c r="BF45" i="280"/>
  <c r="BF44" i="280"/>
  <c r="BF43" i="280"/>
  <c r="BF50" i="281"/>
  <c r="BF49" i="281"/>
  <c r="BF48" i="281"/>
  <c r="BF47" i="281"/>
  <c r="BF46" i="281"/>
  <c r="BF45" i="281"/>
  <c r="BF44" i="281"/>
  <c r="BF43" i="281"/>
  <c r="BF50" i="282"/>
  <c r="BF49" i="282"/>
  <c r="BF48" i="282"/>
  <c r="BF47" i="282"/>
  <c r="BF46" i="282"/>
  <c r="BF45" i="282"/>
  <c r="BF44" i="282"/>
  <c r="BF43" i="282"/>
  <c r="BF50" i="283"/>
  <c r="BF49" i="283"/>
  <c r="BF48" i="283"/>
  <c r="BF47" i="283"/>
  <c r="BF46" i="283"/>
  <c r="BF45" i="283"/>
  <c r="BF44" i="283"/>
  <c r="BF43" i="283"/>
  <c r="BF50" i="284"/>
  <c r="BF49" i="284"/>
  <c r="BF48" i="284"/>
  <c r="BF47" i="284"/>
  <c r="BF46" i="284"/>
  <c r="BF45" i="284"/>
  <c r="BF44" i="284"/>
  <c r="BF43" i="284"/>
  <c r="BF50" i="285"/>
  <c r="BF49" i="285"/>
  <c r="BF48" i="285"/>
  <c r="BF47" i="285"/>
  <c r="BF46" i="285"/>
  <c r="BF45" i="285"/>
  <c r="BF44" i="285"/>
  <c r="BF43" i="285"/>
  <c r="BF50" i="315"/>
  <c r="BF49" i="315"/>
  <c r="BF48" i="315"/>
  <c r="BF47" i="315"/>
  <c r="BF46" i="315"/>
  <c r="BF45" i="315"/>
  <c r="BF44" i="315"/>
  <c r="BF43" i="315"/>
  <c r="BF50" i="297"/>
  <c r="BF49" i="297"/>
  <c r="BF48" i="297"/>
  <c r="BF47" i="297"/>
  <c r="BF46" i="297"/>
  <c r="BF44" i="297"/>
  <c r="BF43" i="297"/>
  <c r="BF42" i="299"/>
  <c r="BF42" i="300"/>
  <c r="BF42" i="302"/>
  <c r="BF42" i="303"/>
  <c r="BF42" i="304"/>
  <c r="BF42" i="305"/>
  <c r="BF42" i="306"/>
  <c r="BF42" i="307"/>
  <c r="BF42" i="287"/>
  <c r="BF42" i="288"/>
  <c r="BF42" i="289"/>
  <c r="BF42" i="290"/>
  <c r="BF42" i="291"/>
  <c r="BF42" i="292"/>
  <c r="BF42" i="293"/>
  <c r="BF42" i="294"/>
  <c r="BF42" i="295"/>
  <c r="BF42" i="296"/>
  <c r="BF42" i="277"/>
  <c r="BF42" i="278"/>
  <c r="BF42" i="279"/>
  <c r="BF42" i="280"/>
  <c r="BF42" i="281"/>
  <c r="BF42" i="282"/>
  <c r="BF42" i="283"/>
  <c r="BF42" i="284"/>
  <c r="BF42" i="285"/>
  <c r="BF42" i="315"/>
  <c r="BF42" i="297"/>
  <c r="BJ42" i="297"/>
  <c r="BJ42" i="315"/>
  <c r="BJ42" i="285"/>
  <c r="BJ42" i="284"/>
  <c r="BJ42" i="283"/>
  <c r="BJ42" i="282"/>
  <c r="BJ42" i="281"/>
  <c r="BJ42" i="280"/>
  <c r="BJ42" i="279"/>
  <c r="BJ42" i="278"/>
  <c r="BJ42" i="277"/>
  <c r="BJ42" i="296"/>
  <c r="BJ42" i="295"/>
  <c r="BJ42" i="294"/>
  <c r="BJ42" i="293"/>
  <c r="BJ42" i="292"/>
  <c r="BJ42" i="291"/>
  <c r="BJ42" i="290"/>
  <c r="BJ42" i="289"/>
  <c r="BJ42" i="288"/>
  <c r="BJ42" i="287"/>
  <c r="BJ42" i="307"/>
  <c r="BJ42" i="306"/>
  <c r="BJ42" i="305"/>
  <c r="BJ42" i="304"/>
  <c r="BJ42" i="303"/>
  <c r="BJ42" i="302"/>
  <c r="BJ42" i="300"/>
  <c r="BJ42" i="299"/>
  <c r="AU52" i="298"/>
  <c r="AU52" i="299"/>
  <c r="AU52" i="300"/>
  <c r="AU52" i="301"/>
  <c r="AU52" i="303"/>
  <c r="AU52" i="305"/>
  <c r="AU52" i="306"/>
  <c r="AU52" i="287"/>
  <c r="AU52" i="291"/>
  <c r="AU52" i="292"/>
  <c r="AU52" i="294"/>
  <c r="AU52" i="295"/>
  <c r="AU52" i="277"/>
  <c r="AU52" i="278"/>
  <c r="AU52" i="279"/>
  <c r="AU52" i="280"/>
  <c r="AU52" i="281"/>
  <c r="AU52" i="282"/>
  <c r="AU52" i="283"/>
  <c r="AU52" i="284"/>
  <c r="AU52" i="285"/>
  <c r="AU52" i="315"/>
  <c r="BV52" i="298"/>
  <c r="BV52" i="299"/>
  <c r="BV52" i="300"/>
  <c r="BV52" i="303"/>
  <c r="BV52" i="305"/>
  <c r="BV52" i="306"/>
  <c r="BV52" i="291"/>
  <c r="BV52" i="292"/>
  <c r="BV52" i="278"/>
  <c r="BV52" i="279"/>
  <c r="BV52" i="280"/>
  <c r="BV52" i="281"/>
  <c r="BV52" i="283"/>
  <c r="BV52" i="284"/>
  <c r="BV52" i="285"/>
  <c r="BV52" i="315"/>
  <c r="H2" i="309"/>
  <c r="I2" i="309"/>
  <c r="J2" i="309"/>
  <c r="H3" i="309"/>
  <c r="I3" i="309"/>
  <c r="J3" i="309"/>
  <c r="H4" i="309"/>
  <c r="I4" i="309"/>
  <c r="J4" i="309"/>
  <c r="H5" i="309"/>
  <c r="I5" i="309"/>
  <c r="J5" i="309"/>
  <c r="H6" i="309"/>
  <c r="I6" i="309"/>
  <c r="J6" i="309"/>
  <c r="H7" i="309"/>
  <c r="I7" i="309"/>
  <c r="J7" i="309"/>
  <c r="H8" i="309"/>
  <c r="I8" i="309"/>
  <c r="J8" i="309"/>
  <c r="H9" i="309"/>
  <c r="I9" i="309"/>
  <c r="J9" i="309"/>
  <c r="H10" i="309"/>
  <c r="I10" i="309"/>
  <c r="J10" i="309"/>
  <c r="H11" i="309"/>
  <c r="I11" i="309"/>
  <c r="J11" i="309"/>
  <c r="H12" i="309"/>
  <c r="I12" i="309"/>
  <c r="J12" i="309"/>
  <c r="H13" i="309"/>
  <c r="I13" i="309"/>
  <c r="J13" i="309"/>
  <c r="H14" i="309"/>
  <c r="I14" i="309"/>
  <c r="J14" i="309"/>
  <c r="H15" i="309"/>
  <c r="I15" i="309"/>
  <c r="J15" i="309"/>
  <c r="H16" i="309"/>
  <c r="I16" i="309"/>
  <c r="J16" i="309"/>
  <c r="H17" i="309"/>
  <c r="I17" i="309"/>
  <c r="J17" i="309"/>
  <c r="H18" i="309"/>
  <c r="I18" i="309"/>
  <c r="J18" i="309"/>
  <c r="H19" i="309"/>
  <c r="I19" i="309"/>
  <c r="J19" i="309"/>
  <c r="H20" i="309"/>
  <c r="I20" i="309"/>
  <c r="J20" i="309"/>
  <c r="H21" i="309"/>
  <c r="I21" i="309"/>
  <c r="J21" i="309"/>
  <c r="H22" i="309"/>
  <c r="I22" i="309"/>
  <c r="J22" i="309"/>
  <c r="H23" i="309"/>
  <c r="I23" i="309"/>
  <c r="J23" i="309"/>
  <c r="H24" i="309"/>
  <c r="I24" i="309"/>
  <c r="J24" i="309"/>
  <c r="H25" i="309"/>
  <c r="I25" i="309"/>
  <c r="J25" i="309"/>
  <c r="H26" i="309"/>
  <c r="I26" i="309"/>
  <c r="J26" i="309"/>
  <c r="H27" i="309"/>
  <c r="I27" i="309"/>
  <c r="J27" i="309"/>
  <c r="H28" i="309"/>
  <c r="I28" i="309"/>
  <c r="J28" i="309"/>
  <c r="H29" i="309"/>
  <c r="I29" i="309"/>
  <c r="J29" i="309"/>
  <c r="H30" i="309"/>
  <c r="I30" i="309"/>
  <c r="J30" i="309"/>
  <c r="H31" i="309"/>
  <c r="I31" i="309"/>
  <c r="J31" i="309"/>
  <c r="H32" i="309"/>
  <c r="I32" i="309"/>
  <c r="J32" i="309"/>
  <c r="H33" i="309"/>
  <c r="I33" i="309"/>
  <c r="J33" i="309"/>
  <c r="H34" i="309"/>
  <c r="I34" i="309"/>
  <c r="J34" i="309"/>
  <c r="H35" i="309"/>
  <c r="I35" i="309"/>
  <c r="J35" i="309"/>
  <c r="H36" i="309"/>
  <c r="I36" i="309"/>
  <c r="J36" i="309"/>
  <c r="H37" i="309"/>
  <c r="I37" i="309"/>
  <c r="J37" i="309"/>
  <c r="H38" i="309"/>
  <c r="I38" i="309"/>
  <c r="J38" i="309"/>
  <c r="H39" i="309"/>
  <c r="I39" i="309"/>
  <c r="J39" i="309"/>
  <c r="H40" i="309"/>
  <c r="I40" i="309"/>
  <c r="J40" i="309"/>
  <c r="H41" i="309"/>
  <c r="I41" i="309"/>
  <c r="J41" i="309"/>
  <c r="H42" i="309"/>
  <c r="I42" i="309"/>
  <c r="J42" i="309"/>
  <c r="H43" i="309"/>
  <c r="I43" i="309"/>
  <c r="J43" i="309"/>
  <c r="H44" i="309"/>
  <c r="I44" i="309"/>
  <c r="J44" i="309"/>
  <c r="H45" i="309"/>
  <c r="I45" i="309"/>
  <c r="J45" i="309"/>
  <c r="H46" i="309"/>
  <c r="I46" i="309"/>
  <c r="J46" i="309"/>
  <c r="H47" i="309"/>
  <c r="I47" i="309"/>
  <c r="J47" i="309"/>
  <c r="H48" i="309"/>
  <c r="I48" i="309"/>
  <c r="J48" i="309"/>
  <c r="H49" i="309"/>
  <c r="I49" i="309"/>
  <c r="J49" i="309"/>
  <c r="H50" i="309"/>
  <c r="I50" i="309"/>
  <c r="J50" i="309"/>
  <c r="H51" i="309"/>
  <c r="I51" i="309"/>
  <c r="J51" i="309"/>
  <c r="H52" i="309"/>
  <c r="I52" i="309"/>
  <c r="J52" i="309"/>
  <c r="H53" i="309"/>
  <c r="I53" i="309"/>
  <c r="J53" i="309"/>
  <c r="H54" i="309"/>
  <c r="I54" i="309"/>
  <c r="J54" i="309"/>
  <c r="H55" i="309"/>
  <c r="I55" i="309"/>
  <c r="J55" i="309"/>
  <c r="H56" i="309"/>
  <c r="I56" i="309"/>
  <c r="J56" i="309"/>
  <c r="H57" i="309"/>
  <c r="I57" i="309"/>
  <c r="J57" i="309"/>
  <c r="H58" i="309"/>
  <c r="I58" i="309"/>
  <c r="J58" i="309"/>
  <c r="H59" i="309"/>
  <c r="I59" i="309"/>
  <c r="J59" i="309"/>
  <c r="H60" i="309"/>
  <c r="I60" i="309"/>
  <c r="J60" i="309"/>
  <c r="H61" i="309"/>
  <c r="I61" i="309"/>
  <c r="J61" i="309"/>
  <c r="H62" i="309"/>
  <c r="I62" i="309"/>
  <c r="J62" i="309"/>
  <c r="H63" i="309"/>
  <c r="I63" i="309"/>
  <c r="J63" i="309"/>
  <c r="H64" i="309"/>
  <c r="I64" i="309"/>
  <c r="J64" i="309"/>
  <c r="H65" i="309"/>
  <c r="I65" i="309"/>
  <c r="J65" i="309"/>
  <c r="H66" i="309"/>
  <c r="I66" i="309"/>
  <c r="J66" i="309"/>
  <c r="H67" i="309"/>
  <c r="I67" i="309"/>
  <c r="J67" i="309"/>
  <c r="H68" i="309"/>
  <c r="I68" i="309"/>
  <c r="J68" i="309"/>
  <c r="H69" i="309"/>
  <c r="I69" i="309"/>
  <c r="J69" i="309"/>
  <c r="H70" i="309"/>
  <c r="I70" i="309"/>
  <c r="J70" i="309"/>
  <c r="H71" i="309"/>
  <c r="I71" i="309"/>
  <c r="J71" i="309"/>
  <c r="H72" i="309"/>
  <c r="I72" i="309"/>
  <c r="J72" i="309"/>
  <c r="H73" i="309"/>
  <c r="I73" i="309"/>
  <c r="J73" i="309"/>
  <c r="H74" i="309"/>
  <c r="I74" i="309"/>
  <c r="J74" i="309"/>
  <c r="H75" i="309"/>
  <c r="I75" i="309"/>
  <c r="J75" i="309"/>
  <c r="H76" i="309"/>
  <c r="I76" i="309"/>
  <c r="J76" i="309"/>
  <c r="H77" i="309"/>
  <c r="I77" i="309"/>
  <c r="J77" i="309"/>
  <c r="H78" i="309"/>
  <c r="I78" i="309"/>
  <c r="J78" i="309"/>
  <c r="H79" i="309"/>
  <c r="I79" i="309"/>
  <c r="J79" i="309"/>
  <c r="H80" i="309"/>
  <c r="I80" i="309"/>
  <c r="J80" i="309"/>
  <c r="H81" i="309"/>
  <c r="I81" i="309"/>
  <c r="J81" i="309"/>
  <c r="H82" i="309"/>
  <c r="I82" i="309"/>
  <c r="J82" i="309"/>
  <c r="H83" i="309"/>
  <c r="I83" i="309"/>
  <c r="J83" i="309"/>
  <c r="H84" i="309"/>
  <c r="I84" i="309"/>
  <c r="J84" i="309"/>
  <c r="H85" i="309"/>
  <c r="I85" i="309"/>
  <c r="J85" i="309"/>
  <c r="H86" i="309"/>
  <c r="I86" i="309"/>
  <c r="J86" i="309"/>
  <c r="H87" i="309"/>
  <c r="I87" i="309"/>
  <c r="J87" i="309"/>
  <c r="H88" i="309"/>
  <c r="I88" i="309"/>
  <c r="J88" i="309"/>
  <c r="H89" i="309"/>
  <c r="I89" i="309"/>
  <c r="J89" i="309"/>
  <c r="H90" i="309"/>
  <c r="I90" i="309"/>
  <c r="J90" i="309"/>
  <c r="H91" i="309"/>
  <c r="I91" i="309"/>
  <c r="J91" i="309"/>
  <c r="H92" i="309"/>
  <c r="I92" i="309"/>
  <c r="J92" i="309"/>
  <c r="H93" i="309"/>
  <c r="I93" i="309"/>
  <c r="J93" i="309"/>
  <c r="H94" i="309"/>
  <c r="I94" i="309"/>
  <c r="J94" i="309"/>
  <c r="H95" i="309"/>
  <c r="I95" i="309"/>
  <c r="J95" i="309"/>
  <c r="H96" i="309"/>
  <c r="I96" i="309"/>
  <c r="J96" i="309"/>
  <c r="H97" i="309"/>
  <c r="I97" i="309"/>
  <c r="J97" i="309"/>
  <c r="H98" i="309"/>
  <c r="I98" i="309"/>
  <c r="J98" i="309"/>
  <c r="H99" i="309"/>
  <c r="I99" i="309"/>
  <c r="J99" i="309"/>
  <c r="H100" i="309"/>
  <c r="I100" i="309"/>
  <c r="J100" i="309"/>
  <c r="H101" i="309"/>
  <c r="I101" i="309"/>
  <c r="J101" i="309"/>
  <c r="H102" i="309"/>
  <c r="I102" i="309"/>
  <c r="J102" i="309"/>
  <c r="H103" i="309"/>
  <c r="I103" i="309"/>
  <c r="J103" i="309"/>
  <c r="H104" i="309"/>
  <c r="I104" i="309"/>
  <c r="J104" i="309"/>
  <c r="H105" i="309"/>
  <c r="I105" i="309"/>
  <c r="J105" i="309"/>
  <c r="H106" i="309"/>
  <c r="I106" i="309"/>
  <c r="J106" i="309"/>
  <c r="H107" i="309"/>
  <c r="I107" i="309"/>
  <c r="J107" i="309"/>
  <c r="H108" i="309"/>
  <c r="I108" i="309"/>
  <c r="J108" i="309"/>
  <c r="H109" i="309"/>
  <c r="I109" i="309"/>
  <c r="J109" i="309"/>
  <c r="H110" i="309"/>
  <c r="I110" i="309"/>
  <c r="J110" i="309"/>
  <c r="H111" i="309"/>
  <c r="I111" i="309"/>
  <c r="J111" i="309"/>
  <c r="H112" i="309"/>
  <c r="I112" i="309"/>
  <c r="J112" i="309"/>
  <c r="H113" i="309"/>
  <c r="I113" i="309"/>
  <c r="J113" i="309"/>
  <c r="H114" i="309"/>
  <c r="I114" i="309"/>
  <c r="J114" i="309"/>
  <c r="H115" i="309"/>
  <c r="I115" i="309"/>
  <c r="J115" i="309"/>
  <c r="H116" i="309"/>
  <c r="I116" i="309"/>
  <c r="J116" i="309"/>
  <c r="H117" i="309"/>
  <c r="I117" i="309"/>
  <c r="J117" i="309"/>
  <c r="H118" i="309"/>
  <c r="I118" i="309"/>
  <c r="J118" i="309"/>
  <c r="H119" i="309"/>
  <c r="I119" i="309"/>
  <c r="J119" i="309"/>
  <c r="H120" i="309"/>
  <c r="I120" i="309"/>
  <c r="J120" i="309"/>
  <c r="H121" i="309"/>
  <c r="I121" i="309"/>
  <c r="J121" i="309"/>
  <c r="H122" i="309"/>
  <c r="I122" i="309"/>
  <c r="J122" i="309"/>
  <c r="H123" i="309"/>
  <c r="I123" i="309"/>
  <c r="J123" i="309"/>
  <c r="H124" i="309"/>
  <c r="I124" i="309"/>
  <c r="J124" i="309"/>
  <c r="H125" i="309"/>
  <c r="I125" i="309"/>
  <c r="J125" i="309"/>
  <c r="H126" i="309"/>
  <c r="I126" i="309"/>
  <c r="J126" i="309"/>
  <c r="H127" i="309"/>
  <c r="I127" i="309"/>
  <c r="J127" i="309"/>
  <c r="H128" i="309"/>
  <c r="I128" i="309"/>
  <c r="J128" i="309"/>
  <c r="H129" i="309"/>
  <c r="I129" i="309"/>
  <c r="J129" i="309"/>
  <c r="H130" i="309"/>
  <c r="I130" i="309"/>
  <c r="J130" i="309"/>
  <c r="H131" i="309"/>
  <c r="I131" i="309"/>
  <c r="J131" i="309"/>
  <c r="H132" i="309"/>
  <c r="I132" i="309"/>
  <c r="J132" i="309"/>
  <c r="H133" i="309"/>
  <c r="I133" i="309"/>
  <c r="J133" i="309"/>
  <c r="H134" i="309"/>
  <c r="I134" i="309"/>
  <c r="J134" i="309"/>
  <c r="H135" i="309"/>
  <c r="I135" i="309"/>
  <c r="J135" i="309"/>
  <c r="H136" i="309"/>
  <c r="I136" i="309"/>
  <c r="J136" i="309"/>
  <c r="H137" i="309"/>
  <c r="I137" i="309"/>
  <c r="J137" i="309"/>
  <c r="H138" i="309"/>
  <c r="I138" i="309"/>
  <c r="J138" i="309"/>
  <c r="H139" i="309"/>
  <c r="I139" i="309"/>
  <c r="J139" i="309"/>
  <c r="H140" i="309"/>
  <c r="I140" i="309"/>
  <c r="J140" i="309"/>
  <c r="H141" i="309"/>
  <c r="I141" i="309"/>
  <c r="J141" i="309"/>
  <c r="H142" i="309"/>
  <c r="I142" i="309"/>
  <c r="J142" i="309"/>
  <c r="H143" i="309"/>
  <c r="I143" i="309"/>
  <c r="J143" i="309"/>
  <c r="H144" i="309"/>
  <c r="I144" i="309"/>
  <c r="J144" i="309"/>
  <c r="H145" i="309"/>
  <c r="I145" i="309"/>
  <c r="J145" i="309"/>
  <c r="H146" i="309"/>
  <c r="I146" i="309"/>
  <c r="J146" i="309"/>
  <c r="H147" i="309"/>
  <c r="I147" i="309"/>
  <c r="J147" i="309"/>
  <c r="H148" i="309"/>
  <c r="I148" i="309"/>
  <c r="J148" i="309"/>
  <c r="H149" i="309"/>
  <c r="I149" i="309"/>
  <c r="J149" i="309"/>
  <c r="H150" i="309"/>
  <c r="I150" i="309"/>
  <c r="J150" i="309"/>
  <c r="H151" i="309"/>
  <c r="I151" i="309"/>
  <c r="J151" i="309"/>
  <c r="H152" i="309"/>
  <c r="I152" i="309"/>
  <c r="J152" i="309"/>
  <c r="H153" i="309"/>
  <c r="I153" i="309"/>
  <c r="J153" i="309"/>
  <c r="H154" i="309"/>
  <c r="I154" i="309"/>
  <c r="J154" i="309"/>
  <c r="H155" i="309"/>
  <c r="I155" i="309"/>
  <c r="J155" i="309"/>
  <c r="H156" i="309"/>
  <c r="I156" i="309"/>
  <c r="J156" i="309"/>
  <c r="H157" i="309"/>
  <c r="I157" i="309"/>
  <c r="J157" i="309"/>
  <c r="H158" i="309"/>
  <c r="I158" i="309"/>
  <c r="J158" i="309"/>
  <c r="H159" i="309"/>
  <c r="I159" i="309"/>
  <c r="J159" i="309"/>
  <c r="H160" i="309"/>
  <c r="I160" i="309"/>
  <c r="J160" i="309"/>
  <c r="H161" i="309"/>
  <c r="I161" i="309"/>
  <c r="J161" i="309"/>
  <c r="H162" i="309"/>
  <c r="I162" i="309"/>
  <c r="J162" i="309"/>
  <c r="H163" i="309"/>
  <c r="I163" i="309"/>
  <c r="J163" i="309"/>
  <c r="H164" i="309"/>
  <c r="I164" i="309"/>
  <c r="J164" i="309"/>
  <c r="H165" i="309"/>
  <c r="I165" i="309"/>
  <c r="J165" i="309"/>
  <c r="H166" i="309"/>
  <c r="I166" i="309"/>
  <c r="J166" i="309"/>
  <c r="H167" i="309"/>
  <c r="I167" i="309"/>
  <c r="J167" i="309"/>
  <c r="H168" i="309"/>
  <c r="I168" i="309"/>
  <c r="J168" i="309"/>
  <c r="H169" i="309"/>
  <c r="I169" i="309"/>
  <c r="J169" i="309"/>
  <c r="H170" i="309"/>
  <c r="I170" i="309"/>
  <c r="J170" i="309"/>
  <c r="H171" i="309"/>
  <c r="I171" i="309"/>
  <c r="J171" i="309"/>
  <c r="H172" i="309"/>
  <c r="I172" i="309"/>
  <c r="J172" i="309"/>
  <c r="H173" i="309"/>
  <c r="I173" i="309"/>
  <c r="J173" i="309"/>
  <c r="H174" i="309"/>
  <c r="I174" i="309"/>
  <c r="J174" i="309"/>
  <c r="H175" i="309"/>
  <c r="I175" i="309"/>
  <c r="J175" i="309"/>
  <c r="H176" i="309"/>
  <c r="I176" i="309"/>
  <c r="J176" i="309"/>
  <c r="H177" i="309"/>
  <c r="I177" i="309"/>
  <c r="J177" i="309"/>
  <c r="H178" i="309"/>
  <c r="I178" i="309"/>
  <c r="J178" i="309"/>
  <c r="H179" i="309"/>
  <c r="I179" i="309"/>
  <c r="J179" i="309"/>
  <c r="H180" i="309"/>
  <c r="I180" i="309"/>
  <c r="J180" i="309"/>
  <c r="H181" i="309"/>
  <c r="I181" i="309"/>
  <c r="J181" i="309"/>
  <c r="H182" i="309"/>
  <c r="I182" i="309"/>
  <c r="J182" i="309"/>
  <c r="H183" i="309"/>
  <c r="I183" i="309"/>
  <c r="J183" i="309"/>
  <c r="H184" i="309"/>
  <c r="I184" i="309"/>
  <c r="J184" i="309"/>
  <c r="H185" i="309"/>
  <c r="I185" i="309"/>
  <c r="J185" i="309"/>
  <c r="H186" i="309"/>
  <c r="I186" i="309"/>
  <c r="J186" i="309"/>
  <c r="H187" i="309"/>
  <c r="I187" i="309"/>
  <c r="J187" i="309"/>
  <c r="H188" i="309"/>
  <c r="I188" i="309"/>
  <c r="J188" i="309"/>
  <c r="H189" i="309"/>
  <c r="I189" i="309"/>
  <c r="J189" i="309"/>
  <c r="H190" i="309"/>
  <c r="I190" i="309"/>
  <c r="J190" i="309"/>
  <c r="H191" i="309"/>
  <c r="I191" i="309"/>
  <c r="J191" i="309"/>
  <c r="H192" i="309"/>
  <c r="I192" i="309"/>
  <c r="J192" i="309"/>
  <c r="H193" i="309"/>
  <c r="I193" i="309"/>
  <c r="J193" i="309"/>
  <c r="H194" i="309"/>
  <c r="I194" i="309"/>
  <c r="J194" i="309"/>
  <c r="H195" i="309"/>
  <c r="I195" i="309"/>
  <c r="J195" i="309"/>
  <c r="H196" i="309"/>
  <c r="I196" i="309"/>
  <c r="J196" i="309"/>
  <c r="H197" i="309"/>
  <c r="I197" i="309"/>
  <c r="J197" i="309"/>
  <c r="H198" i="309"/>
  <c r="I198" i="309"/>
  <c r="J198" i="309"/>
  <c r="H199" i="309"/>
  <c r="I199" i="309"/>
  <c r="J199" i="309"/>
  <c r="H200" i="309"/>
  <c r="I200" i="309"/>
  <c r="J200" i="309"/>
  <c r="H201" i="309"/>
  <c r="I201" i="309"/>
  <c r="J201" i="309"/>
  <c r="H202" i="309"/>
  <c r="I202" i="309"/>
  <c r="J202" i="309"/>
  <c r="H203" i="309"/>
  <c r="I203" i="309"/>
  <c r="J203" i="309"/>
  <c r="H204" i="309"/>
  <c r="I204" i="309"/>
  <c r="J204" i="309"/>
  <c r="H205" i="309"/>
  <c r="I205" i="309"/>
  <c r="J205" i="309"/>
  <c r="H206" i="309"/>
  <c r="I206" i="309"/>
  <c r="J206" i="309"/>
  <c r="H207" i="309"/>
  <c r="I207" i="309"/>
  <c r="J207" i="309"/>
  <c r="H208" i="309"/>
  <c r="I208" i="309"/>
  <c r="J208" i="309"/>
  <c r="H209" i="309"/>
  <c r="I209" i="309"/>
  <c r="J209" i="309"/>
  <c r="H210" i="309"/>
  <c r="I210" i="309"/>
  <c r="J210" i="309"/>
  <c r="H211" i="309"/>
  <c r="I211" i="309"/>
  <c r="J211" i="309"/>
  <c r="H212" i="309"/>
  <c r="I212" i="309"/>
  <c r="J212" i="309"/>
  <c r="H213" i="309"/>
  <c r="I213" i="309"/>
  <c r="J213" i="309"/>
  <c r="H214" i="309"/>
  <c r="I214" i="309"/>
  <c r="J214" i="309"/>
  <c r="H215" i="309"/>
  <c r="I215" i="309"/>
  <c r="J215" i="309"/>
  <c r="H216" i="309"/>
  <c r="I216" i="309"/>
  <c r="J216" i="309"/>
  <c r="H217" i="309"/>
  <c r="I217" i="309"/>
  <c r="J217" i="309"/>
  <c r="H218" i="309"/>
  <c r="I218" i="309"/>
  <c r="J218" i="309"/>
  <c r="H219" i="309"/>
  <c r="I219" i="309"/>
  <c r="J219" i="309"/>
  <c r="H220" i="309"/>
  <c r="I220" i="309"/>
  <c r="J220" i="309"/>
  <c r="H221" i="309"/>
  <c r="I221" i="309"/>
  <c r="J221" i="309"/>
  <c r="H222" i="309"/>
  <c r="I222" i="309"/>
  <c r="J222" i="309"/>
  <c r="H223" i="309"/>
  <c r="I223" i="309"/>
  <c r="J223" i="309"/>
  <c r="H224" i="309"/>
  <c r="I224" i="309"/>
  <c r="J224" i="309"/>
  <c r="H225" i="309"/>
  <c r="I225" i="309"/>
  <c r="J225" i="309"/>
  <c r="H226" i="309"/>
  <c r="I226" i="309"/>
  <c r="J226" i="309"/>
  <c r="H227" i="309"/>
  <c r="I227" i="309"/>
  <c r="J227" i="309"/>
  <c r="H228" i="309"/>
  <c r="I228" i="309"/>
  <c r="J228" i="309"/>
  <c r="H229" i="309"/>
  <c r="I229" i="309"/>
  <c r="J229" i="309"/>
  <c r="H230" i="309"/>
  <c r="I230" i="309"/>
  <c r="J230" i="309"/>
  <c r="H231" i="309"/>
  <c r="I231" i="309"/>
  <c r="J231" i="309"/>
  <c r="H232" i="309"/>
  <c r="I232" i="309"/>
  <c r="J232" i="309"/>
  <c r="H233" i="309"/>
  <c r="I233" i="309"/>
  <c r="J233" i="309"/>
  <c r="H234" i="309"/>
  <c r="I234" i="309"/>
  <c r="J234" i="309"/>
  <c r="H235" i="309"/>
  <c r="I235" i="309"/>
  <c r="J235" i="309"/>
  <c r="H236" i="309"/>
  <c r="I236" i="309"/>
  <c r="J236" i="309"/>
  <c r="H237" i="309"/>
  <c r="I237" i="309"/>
  <c r="J237" i="309"/>
  <c r="H238" i="309"/>
  <c r="I238" i="309"/>
  <c r="J238" i="309"/>
  <c r="H239" i="309"/>
  <c r="I239" i="309"/>
  <c r="J239" i="309"/>
  <c r="H240" i="309"/>
  <c r="I240" i="309"/>
  <c r="J240" i="309"/>
  <c r="H241" i="309"/>
  <c r="I241" i="309"/>
  <c r="J241" i="309"/>
  <c r="H242" i="309"/>
  <c r="I242" i="309"/>
  <c r="J242" i="309"/>
  <c r="H243" i="309"/>
  <c r="I243" i="309"/>
  <c r="J243" i="309"/>
  <c r="H244" i="309"/>
  <c r="I244" i="309"/>
  <c r="J244" i="309"/>
  <c r="H245" i="309"/>
  <c r="I245" i="309"/>
  <c r="J245" i="309"/>
  <c r="H246" i="309"/>
  <c r="I246" i="309"/>
  <c r="J246" i="309"/>
  <c r="H247" i="309"/>
  <c r="I247" i="309"/>
  <c r="J247" i="309"/>
  <c r="H248" i="309"/>
  <c r="I248" i="309"/>
  <c r="J248" i="309"/>
  <c r="H249" i="309"/>
  <c r="I249" i="309"/>
  <c r="J249" i="309"/>
  <c r="H250" i="309"/>
  <c r="I250" i="309"/>
  <c r="J250" i="309"/>
  <c r="H251" i="309"/>
  <c r="I251" i="309"/>
  <c r="J251" i="309"/>
  <c r="H252" i="309"/>
  <c r="I252" i="309"/>
  <c r="J252" i="309"/>
  <c r="H253" i="309"/>
  <c r="I253" i="309"/>
  <c r="J253" i="309"/>
  <c r="H254" i="309"/>
  <c r="I254" i="309"/>
  <c r="J254" i="309"/>
  <c r="H255" i="309"/>
  <c r="I255" i="309"/>
  <c r="J255" i="309"/>
  <c r="H256" i="309"/>
  <c r="I256" i="309"/>
  <c r="J256" i="309"/>
  <c r="H257" i="309"/>
  <c r="I257" i="309"/>
  <c r="J257" i="309"/>
  <c r="H258" i="309"/>
  <c r="I258" i="309"/>
  <c r="J258" i="309"/>
  <c r="H259" i="309"/>
  <c r="I259" i="309"/>
  <c r="J259" i="309"/>
  <c r="H260" i="309"/>
  <c r="I260" i="309"/>
  <c r="J260" i="309"/>
  <c r="H261" i="309"/>
  <c r="I261" i="309"/>
  <c r="J261" i="309"/>
  <c r="H262" i="309"/>
  <c r="I262" i="309"/>
  <c r="J262" i="309"/>
  <c r="H263" i="309"/>
  <c r="I263" i="309"/>
  <c r="J263" i="309"/>
  <c r="H264" i="309"/>
  <c r="I264" i="309"/>
  <c r="J264" i="309"/>
  <c r="H265" i="309"/>
  <c r="I265" i="309"/>
  <c r="J265" i="309"/>
  <c r="H266" i="309"/>
  <c r="I266" i="309"/>
  <c r="J266" i="309"/>
  <c r="H267" i="309"/>
  <c r="I267" i="309"/>
  <c r="J267" i="309"/>
  <c r="H268" i="309"/>
  <c r="I268" i="309"/>
  <c r="J268" i="309"/>
  <c r="H269" i="309"/>
  <c r="I269" i="309"/>
  <c r="J269" i="309"/>
  <c r="H270" i="309"/>
  <c r="I270" i="309"/>
  <c r="J270" i="309"/>
  <c r="H271" i="309"/>
  <c r="I271" i="309"/>
  <c r="J271" i="309"/>
  <c r="H272" i="309"/>
  <c r="I272" i="309"/>
  <c r="J272" i="309"/>
  <c r="H273" i="309"/>
  <c r="I273" i="309"/>
  <c r="J273" i="309"/>
  <c r="H274" i="309"/>
  <c r="I274" i="309"/>
  <c r="J274" i="309"/>
  <c r="H275" i="309"/>
  <c r="I275" i="309"/>
  <c r="J275" i="309"/>
  <c r="H276" i="309"/>
  <c r="I276" i="309"/>
  <c r="J276" i="309"/>
  <c r="H277" i="309"/>
  <c r="I277" i="309"/>
  <c r="J277" i="309"/>
  <c r="H278" i="309"/>
  <c r="I278" i="309"/>
  <c r="J278" i="309"/>
  <c r="H279" i="309"/>
  <c r="I279" i="309"/>
  <c r="J279" i="309"/>
  <c r="H280" i="309"/>
  <c r="I280" i="309"/>
  <c r="J280" i="309"/>
  <c r="H281" i="309"/>
  <c r="I281" i="309"/>
  <c r="J281" i="309"/>
  <c r="H282" i="309"/>
  <c r="I282" i="309"/>
  <c r="J282" i="309"/>
  <c r="H283" i="309"/>
  <c r="I283" i="309"/>
  <c r="J283" i="309"/>
  <c r="H284" i="309"/>
  <c r="I284" i="309"/>
  <c r="J284" i="309"/>
  <c r="H285" i="309"/>
  <c r="I285" i="309"/>
  <c r="J285" i="309"/>
  <c r="H286" i="309"/>
  <c r="I286" i="309"/>
  <c r="J286" i="309"/>
  <c r="H287" i="309"/>
  <c r="I287" i="309"/>
  <c r="J287" i="309"/>
  <c r="H288" i="309"/>
  <c r="I288" i="309"/>
  <c r="J288" i="309"/>
  <c r="H289" i="309"/>
  <c r="I289" i="309"/>
  <c r="J289" i="309"/>
  <c r="H290" i="309"/>
  <c r="I290" i="309"/>
  <c r="J290" i="309"/>
  <c r="H291" i="309"/>
  <c r="I291" i="309"/>
  <c r="J291" i="309"/>
  <c r="H292" i="309"/>
  <c r="I292" i="309"/>
  <c r="J292" i="309"/>
  <c r="H293" i="309"/>
  <c r="I293" i="309"/>
  <c r="J293" i="309"/>
  <c r="H294" i="309"/>
  <c r="I294" i="309"/>
  <c r="J294" i="309"/>
  <c r="H295" i="309"/>
  <c r="I295" i="309"/>
  <c r="J295" i="309"/>
  <c r="H296" i="309"/>
  <c r="I296" i="309"/>
  <c r="J296" i="309"/>
  <c r="H297" i="309"/>
  <c r="I297" i="309"/>
  <c r="J297" i="309"/>
  <c r="H298" i="309"/>
  <c r="I298" i="309"/>
  <c r="J298" i="309"/>
  <c r="H299" i="309"/>
  <c r="I299" i="309"/>
  <c r="J299" i="309"/>
  <c r="H300" i="309"/>
  <c r="I300" i="309"/>
  <c r="J300" i="309"/>
  <c r="H301" i="309"/>
  <c r="I301" i="309"/>
  <c r="J301" i="309"/>
  <c r="H302" i="309"/>
  <c r="I302" i="309"/>
  <c r="J302" i="309"/>
  <c r="H303" i="309"/>
  <c r="I303" i="309"/>
  <c r="J303" i="309"/>
  <c r="H304" i="309"/>
  <c r="I304" i="309"/>
  <c r="J304" i="309"/>
  <c r="H305" i="309"/>
  <c r="I305" i="309"/>
  <c r="J305" i="309"/>
  <c r="H306" i="309"/>
  <c r="I306" i="309"/>
  <c r="J306" i="309"/>
  <c r="H307" i="309"/>
  <c r="I307" i="309"/>
  <c r="J307" i="309"/>
  <c r="H308" i="309"/>
  <c r="I308" i="309"/>
  <c r="J308" i="309"/>
  <c r="H309" i="309"/>
  <c r="I309" i="309"/>
  <c r="J309" i="309"/>
  <c r="H310" i="309"/>
  <c r="I310" i="309"/>
  <c r="J310" i="309"/>
  <c r="H311" i="309"/>
  <c r="I311" i="309"/>
  <c r="J311" i="309"/>
  <c r="H312" i="309"/>
  <c r="I312" i="309"/>
  <c r="J312" i="309"/>
  <c r="H313" i="309"/>
  <c r="I313" i="309"/>
  <c r="J313" i="309"/>
  <c r="H314" i="309"/>
  <c r="I314" i="309"/>
  <c r="J314" i="309"/>
  <c r="H315" i="309"/>
  <c r="I315" i="309"/>
  <c r="J315" i="309"/>
  <c r="H316" i="309"/>
  <c r="I316" i="309"/>
  <c r="J316" i="309"/>
  <c r="H317" i="309"/>
  <c r="I317" i="309"/>
  <c r="J317" i="309"/>
  <c r="H318" i="309"/>
  <c r="I318" i="309"/>
  <c r="J318" i="309"/>
  <c r="H319" i="309"/>
  <c r="I319" i="309"/>
  <c r="J319" i="309"/>
  <c r="H320" i="309"/>
  <c r="I320" i="309"/>
  <c r="J320" i="309"/>
  <c r="H321" i="309"/>
  <c r="I321" i="309"/>
  <c r="J321" i="309"/>
  <c r="H322" i="309"/>
  <c r="I322" i="309"/>
  <c r="J322" i="309"/>
  <c r="H323" i="309"/>
  <c r="I323" i="309"/>
  <c r="J323" i="309"/>
  <c r="H324" i="309"/>
  <c r="I324" i="309"/>
  <c r="J324" i="309"/>
  <c r="H325" i="309"/>
  <c r="I325" i="309"/>
  <c r="J325" i="309"/>
  <c r="H326" i="309"/>
  <c r="I326" i="309"/>
  <c r="J326" i="309"/>
  <c r="H327" i="309"/>
  <c r="I327" i="309"/>
  <c r="J327" i="309"/>
  <c r="H328" i="309"/>
  <c r="I328" i="309"/>
  <c r="J328" i="309"/>
  <c r="H329" i="309"/>
  <c r="I329" i="309"/>
  <c r="J329" i="309"/>
  <c r="H330" i="309"/>
  <c r="I330" i="309"/>
  <c r="J330" i="309"/>
  <c r="H331" i="309"/>
  <c r="I331" i="309"/>
  <c r="J331" i="309"/>
  <c r="H332" i="309"/>
  <c r="I332" i="309"/>
  <c r="J332" i="309"/>
  <c r="H333" i="309"/>
  <c r="I333" i="309"/>
  <c r="J333" i="309"/>
  <c r="H334" i="309"/>
  <c r="I334" i="309"/>
  <c r="J334" i="309"/>
  <c r="H335" i="309"/>
  <c r="I335" i="309"/>
  <c r="J335" i="309"/>
  <c r="H336" i="309"/>
  <c r="I336" i="309"/>
  <c r="J336" i="309"/>
  <c r="H337" i="309"/>
  <c r="I337" i="309"/>
  <c r="J337" i="309"/>
  <c r="H338" i="309"/>
  <c r="I338" i="309"/>
  <c r="J338" i="309"/>
  <c r="H339" i="309"/>
  <c r="I339" i="309"/>
  <c r="J339" i="309"/>
  <c r="H340" i="309"/>
  <c r="I340" i="309"/>
  <c r="J340" i="309"/>
  <c r="H341" i="309"/>
  <c r="I341" i="309"/>
  <c r="J341" i="309"/>
  <c r="H342" i="309"/>
  <c r="I342" i="309"/>
  <c r="J342" i="309"/>
  <c r="H343" i="309"/>
  <c r="I343" i="309"/>
  <c r="J343" i="309"/>
  <c r="H344" i="309"/>
  <c r="I344" i="309"/>
  <c r="J344" i="309"/>
  <c r="H345" i="309"/>
  <c r="I345" i="309"/>
  <c r="J345" i="309"/>
  <c r="H346" i="309"/>
  <c r="I346" i="309"/>
  <c r="J346" i="309"/>
  <c r="H347" i="309"/>
  <c r="I347" i="309"/>
  <c r="J347" i="309"/>
  <c r="H348" i="309"/>
  <c r="I348" i="309"/>
  <c r="J348" i="309"/>
  <c r="H349" i="309"/>
  <c r="I349" i="309"/>
  <c r="J349" i="309"/>
  <c r="H350" i="309"/>
  <c r="I350" i="309"/>
  <c r="J350" i="309"/>
  <c r="H351" i="309"/>
  <c r="I351" i="309"/>
  <c r="J351" i="309"/>
  <c r="H352" i="309"/>
  <c r="I352" i="309"/>
  <c r="J352" i="309"/>
  <c r="H353" i="309"/>
  <c r="I353" i="309"/>
  <c r="J353" i="309"/>
  <c r="H354" i="309"/>
  <c r="I354" i="309"/>
  <c r="J354" i="309"/>
  <c r="H355" i="309"/>
  <c r="I355" i="309"/>
  <c r="J355" i="309"/>
  <c r="H356" i="309"/>
  <c r="I356" i="309"/>
  <c r="J356" i="309"/>
  <c r="H357" i="309"/>
  <c r="I357" i="309"/>
  <c r="J357" i="309"/>
  <c r="H358" i="309"/>
  <c r="I358" i="309"/>
  <c r="J358" i="309"/>
  <c r="H359" i="309"/>
  <c r="I359" i="309"/>
  <c r="J359" i="309"/>
  <c r="H360" i="309"/>
  <c r="I360" i="309"/>
  <c r="J360" i="309"/>
  <c r="H361" i="309"/>
  <c r="I361" i="309"/>
  <c r="J361" i="309"/>
  <c r="H362" i="309"/>
  <c r="I362" i="309"/>
  <c r="J362" i="309"/>
  <c r="H363" i="309"/>
  <c r="I363" i="309"/>
  <c r="J363" i="309"/>
  <c r="H364" i="309"/>
  <c r="I364" i="309"/>
  <c r="J364" i="309"/>
  <c r="H365" i="309"/>
  <c r="I365" i="309"/>
  <c r="J365" i="309"/>
  <c r="H366" i="309"/>
  <c r="I366" i="309"/>
  <c r="J366" i="309"/>
  <c r="H367" i="309"/>
  <c r="I367" i="309"/>
  <c r="J367" i="309"/>
  <c r="H368" i="309"/>
  <c r="I368" i="309"/>
  <c r="J368" i="309"/>
  <c r="H369" i="309"/>
  <c r="I369" i="309"/>
  <c r="J369" i="309"/>
  <c r="H370" i="309"/>
  <c r="I370" i="309"/>
  <c r="J370" i="309"/>
  <c r="H371" i="309"/>
  <c r="I371" i="309"/>
  <c r="J371" i="309"/>
  <c r="H372" i="309"/>
  <c r="I372" i="309"/>
  <c r="J372" i="309"/>
  <c r="H373" i="309"/>
  <c r="I373" i="309"/>
  <c r="J373" i="309"/>
  <c r="H374" i="309"/>
  <c r="I374" i="309"/>
  <c r="J374" i="309"/>
  <c r="H375" i="309"/>
  <c r="I375" i="309"/>
  <c r="J375" i="309"/>
  <c r="H376" i="309"/>
  <c r="I376" i="309"/>
  <c r="J376" i="309"/>
  <c r="H377" i="309"/>
  <c r="I377" i="309"/>
  <c r="J377" i="309"/>
  <c r="H378" i="309"/>
  <c r="I378" i="309"/>
  <c r="J378" i="309"/>
  <c r="H379" i="309"/>
  <c r="I379" i="309"/>
  <c r="J379" i="309"/>
  <c r="H380" i="309"/>
  <c r="I380" i="309"/>
  <c r="J380" i="309"/>
  <c r="H381" i="309"/>
  <c r="I381" i="309"/>
  <c r="J381" i="309"/>
  <c r="H382" i="309"/>
  <c r="I382" i="309"/>
  <c r="J382" i="309"/>
  <c r="H383" i="309"/>
  <c r="I383" i="309"/>
  <c r="J383" i="309"/>
  <c r="H384" i="309"/>
  <c r="I384" i="309"/>
  <c r="J384" i="309"/>
  <c r="H385" i="309"/>
  <c r="I385" i="309"/>
  <c r="J385" i="309"/>
  <c r="H386" i="309"/>
  <c r="I386" i="309"/>
  <c r="J386" i="309"/>
  <c r="H387" i="309"/>
  <c r="I387" i="309"/>
  <c r="J387" i="309"/>
  <c r="H388" i="309"/>
  <c r="I388" i="309"/>
  <c r="J388" i="309"/>
  <c r="H389" i="309"/>
  <c r="I389" i="309"/>
  <c r="J389" i="309"/>
  <c r="H390" i="309"/>
  <c r="I390" i="309"/>
  <c r="J390" i="309"/>
  <c r="H391" i="309"/>
  <c r="I391" i="309"/>
  <c r="J391" i="309"/>
  <c r="H392" i="309"/>
  <c r="I392" i="309"/>
  <c r="J392" i="309"/>
  <c r="H393" i="309"/>
  <c r="I393" i="309"/>
  <c r="J393" i="309"/>
  <c r="H394" i="309"/>
  <c r="I394" i="309"/>
  <c r="J394" i="309"/>
  <c r="H395" i="309"/>
  <c r="I395" i="309"/>
  <c r="J395" i="309"/>
  <c r="H396" i="309"/>
  <c r="I396" i="309"/>
  <c r="J396" i="309"/>
  <c r="H397" i="309"/>
  <c r="I397" i="309"/>
  <c r="J397" i="309"/>
  <c r="H398" i="309"/>
  <c r="I398" i="309"/>
  <c r="J398" i="309"/>
  <c r="H399" i="309"/>
  <c r="I399" i="309"/>
  <c r="J399" i="309"/>
  <c r="H400" i="309"/>
  <c r="I400" i="309"/>
  <c r="J400" i="309"/>
  <c r="H401" i="309"/>
  <c r="I401" i="309"/>
  <c r="J401" i="309"/>
  <c r="H402" i="309"/>
  <c r="I402" i="309"/>
  <c r="J402" i="309"/>
  <c r="H403" i="309"/>
  <c r="I403" i="309"/>
  <c r="J403" i="309"/>
  <c r="H404" i="309"/>
  <c r="I404" i="309"/>
  <c r="J404" i="309"/>
  <c r="H405" i="309"/>
  <c r="I405" i="309"/>
  <c r="J405" i="309"/>
  <c r="H406" i="309"/>
  <c r="I406" i="309"/>
  <c r="J406" i="309"/>
  <c r="H407" i="309"/>
  <c r="I407" i="309"/>
  <c r="J407" i="309"/>
  <c r="H408" i="309"/>
  <c r="I408" i="309"/>
  <c r="J408" i="309"/>
  <c r="H409" i="309"/>
  <c r="I409" i="309"/>
  <c r="J409" i="309"/>
  <c r="H410" i="309"/>
  <c r="I410" i="309"/>
  <c r="J410" i="309"/>
  <c r="H411" i="309"/>
  <c r="I411" i="309"/>
  <c r="J411" i="309"/>
  <c r="H412" i="309"/>
  <c r="I412" i="309"/>
  <c r="J412" i="309"/>
  <c r="H413" i="309"/>
  <c r="I413" i="309"/>
  <c r="J413" i="309"/>
  <c r="H414" i="309"/>
  <c r="I414" i="309"/>
  <c r="J414" i="309"/>
  <c r="H415" i="309"/>
  <c r="I415" i="309"/>
  <c r="J415" i="309"/>
  <c r="H416" i="309"/>
  <c r="I416" i="309"/>
  <c r="J416" i="309"/>
  <c r="H417" i="309"/>
  <c r="I417" i="309"/>
  <c r="J417" i="309"/>
  <c r="H418" i="309"/>
  <c r="I418" i="309"/>
  <c r="J418" i="309"/>
  <c r="H419" i="309"/>
  <c r="I419" i="309"/>
  <c r="J419" i="309"/>
  <c r="H420" i="309"/>
  <c r="I420" i="309"/>
  <c r="J420" i="309"/>
  <c r="H421" i="309"/>
  <c r="I421" i="309"/>
  <c r="J421" i="309"/>
  <c r="H422" i="309"/>
  <c r="I422" i="309"/>
  <c r="J422" i="309"/>
  <c r="H423" i="309"/>
  <c r="I423" i="309"/>
  <c r="J423" i="309"/>
  <c r="H424" i="309"/>
  <c r="I424" i="309"/>
  <c r="J424" i="309"/>
  <c r="H425" i="309"/>
  <c r="I425" i="309"/>
  <c r="J425" i="309"/>
  <c r="H426" i="309"/>
  <c r="I426" i="309"/>
  <c r="J426" i="309"/>
  <c r="H427" i="309"/>
  <c r="I427" i="309"/>
  <c r="J427" i="309"/>
  <c r="H428" i="309"/>
  <c r="I428" i="309"/>
  <c r="J428" i="309"/>
  <c r="H429" i="309"/>
  <c r="I429" i="309"/>
  <c r="J429" i="309"/>
  <c r="H430" i="309"/>
  <c r="I430" i="309"/>
  <c r="J430" i="309"/>
  <c r="H431" i="309"/>
  <c r="I431" i="309"/>
  <c r="J431" i="309"/>
  <c r="H432" i="309"/>
  <c r="I432" i="309"/>
  <c r="J432" i="309"/>
  <c r="H433" i="309"/>
  <c r="I433" i="309"/>
  <c r="J433" i="309"/>
  <c r="H434" i="309"/>
  <c r="I434" i="309"/>
  <c r="J434" i="309"/>
  <c r="H435" i="309"/>
  <c r="I435" i="309"/>
  <c r="J435" i="309"/>
  <c r="H436" i="309"/>
  <c r="I436" i="309"/>
  <c r="J436" i="309"/>
  <c r="H437" i="309"/>
  <c r="I437" i="309"/>
  <c r="J437" i="309"/>
  <c r="H438" i="309"/>
  <c r="I438" i="309"/>
  <c r="J438" i="309"/>
  <c r="H439" i="309"/>
  <c r="I439" i="309"/>
  <c r="J439" i="309"/>
  <c r="H440" i="309"/>
  <c r="I440" i="309"/>
  <c r="J440" i="309"/>
  <c r="H441" i="309"/>
  <c r="I441" i="309"/>
  <c r="J441" i="309"/>
  <c r="H442" i="309"/>
  <c r="I442" i="309"/>
  <c r="J442" i="309"/>
  <c r="H443" i="309"/>
  <c r="I443" i="309"/>
  <c r="J443" i="309"/>
  <c r="H444" i="309"/>
  <c r="I444" i="309"/>
  <c r="J444" i="309"/>
  <c r="H445" i="309"/>
  <c r="I445" i="309"/>
  <c r="J445" i="309"/>
  <c r="H446" i="309"/>
  <c r="I446" i="309"/>
  <c r="J446" i="309"/>
  <c r="H447" i="309"/>
  <c r="I447" i="309"/>
  <c r="J447" i="309"/>
  <c r="H448" i="309"/>
  <c r="I448" i="309"/>
  <c r="J448" i="309"/>
  <c r="H449" i="309"/>
  <c r="I449" i="309"/>
  <c r="J449" i="309"/>
  <c r="H450" i="309"/>
  <c r="I450" i="309"/>
  <c r="J450" i="309"/>
  <c r="H451" i="309"/>
  <c r="I451" i="309"/>
  <c r="J451" i="309"/>
  <c r="H452" i="309"/>
  <c r="I452" i="309"/>
  <c r="J452" i="309"/>
  <c r="H453" i="309"/>
  <c r="I453" i="309"/>
  <c r="J453" i="309"/>
  <c r="H454" i="309"/>
  <c r="I454" i="309"/>
  <c r="J454" i="309"/>
  <c r="H455" i="309"/>
  <c r="I455" i="309"/>
  <c r="J455" i="309"/>
  <c r="H456" i="309"/>
  <c r="I456" i="309"/>
  <c r="J456" i="309"/>
  <c r="H457" i="309"/>
  <c r="I457" i="309"/>
  <c r="J457" i="309"/>
  <c r="H458" i="309"/>
  <c r="I458" i="309"/>
  <c r="J458" i="309"/>
  <c r="H459" i="309"/>
  <c r="I459" i="309"/>
  <c r="J459" i="309"/>
  <c r="H460" i="309"/>
  <c r="I460" i="309"/>
  <c r="J460" i="309"/>
  <c r="H461" i="309"/>
  <c r="I461" i="309"/>
  <c r="J461" i="309"/>
  <c r="H462" i="309"/>
  <c r="I462" i="309"/>
  <c r="J462" i="309"/>
  <c r="H463" i="309"/>
  <c r="I463" i="309"/>
  <c r="J463" i="309"/>
  <c r="H464" i="309"/>
  <c r="I464" i="309"/>
  <c r="J464" i="309"/>
  <c r="H465" i="309"/>
  <c r="I465" i="309"/>
  <c r="J465" i="309"/>
  <c r="H466" i="309"/>
  <c r="I466" i="309"/>
  <c r="J466" i="309"/>
  <c r="H467" i="309"/>
  <c r="I467" i="309"/>
  <c r="J467" i="309"/>
  <c r="H468" i="309"/>
  <c r="I468" i="309"/>
  <c r="J468" i="309"/>
  <c r="H469" i="309"/>
  <c r="I469" i="309"/>
  <c r="J469" i="309"/>
  <c r="H470" i="309"/>
  <c r="I470" i="309"/>
  <c r="J470" i="309"/>
  <c r="H471" i="309"/>
  <c r="I471" i="309"/>
  <c r="J471" i="309"/>
  <c r="H472" i="309"/>
  <c r="I472" i="309"/>
  <c r="J472" i="309"/>
  <c r="H473" i="309"/>
  <c r="I473" i="309"/>
  <c r="J473" i="309"/>
  <c r="H474" i="309"/>
  <c r="I474" i="309"/>
  <c r="J474" i="309"/>
  <c r="H475" i="309"/>
  <c r="I475" i="309"/>
  <c r="J475" i="309"/>
  <c r="H476" i="309"/>
  <c r="I476" i="309"/>
  <c r="J476" i="309"/>
  <c r="H477" i="309"/>
  <c r="I477" i="309"/>
  <c r="J477" i="309"/>
  <c r="H478" i="309"/>
  <c r="I478" i="309"/>
  <c r="J478" i="309"/>
  <c r="H479" i="309"/>
  <c r="I479" i="309"/>
  <c r="J479" i="309"/>
  <c r="H480" i="309"/>
  <c r="I480" i="309"/>
  <c r="J480" i="309"/>
  <c r="H481" i="309"/>
  <c r="I481" i="309"/>
  <c r="J481" i="309"/>
  <c r="H482" i="309"/>
  <c r="I482" i="309"/>
  <c r="J482" i="309"/>
  <c r="H483" i="309"/>
  <c r="I483" i="309"/>
  <c r="J483" i="309"/>
  <c r="H484" i="309"/>
  <c r="I484" i="309"/>
  <c r="J484" i="309"/>
  <c r="H485" i="309"/>
  <c r="I485" i="309"/>
  <c r="J485" i="309"/>
  <c r="H486" i="309"/>
  <c r="I486" i="309"/>
  <c r="J486" i="309"/>
  <c r="H487" i="309"/>
  <c r="I487" i="309"/>
  <c r="J487" i="309"/>
  <c r="H488" i="309"/>
  <c r="I488" i="309"/>
  <c r="J488" i="309"/>
  <c r="H489" i="309"/>
  <c r="I489" i="309"/>
  <c r="J489" i="309"/>
  <c r="H490" i="309"/>
  <c r="I490" i="309"/>
  <c r="J490" i="309"/>
  <c r="H491" i="309"/>
  <c r="I491" i="309"/>
  <c r="J491" i="309"/>
  <c r="H492" i="309"/>
  <c r="I492" i="309"/>
  <c r="J492" i="309"/>
  <c r="H493" i="309"/>
  <c r="I493" i="309"/>
  <c r="J493" i="309"/>
  <c r="H494" i="309"/>
  <c r="I494" i="309"/>
  <c r="J494" i="309"/>
  <c r="H495" i="309"/>
  <c r="I495" i="309"/>
  <c r="J495" i="309"/>
  <c r="H496" i="309"/>
  <c r="I496" i="309"/>
  <c r="J496" i="309"/>
  <c r="H497" i="309"/>
  <c r="I497" i="309"/>
  <c r="J497" i="309"/>
  <c r="H498" i="309"/>
  <c r="I498" i="309"/>
  <c r="J498" i="309"/>
  <c r="H499" i="309"/>
  <c r="I499" i="309"/>
  <c r="J499" i="309"/>
  <c r="H500" i="309"/>
  <c r="I500" i="309"/>
  <c r="J500" i="309"/>
  <c r="H501" i="309"/>
  <c r="I501" i="309"/>
  <c r="J501" i="309"/>
  <c r="H502" i="309"/>
  <c r="I502" i="309"/>
  <c r="J502" i="309"/>
  <c r="H503" i="309"/>
  <c r="I503" i="309"/>
  <c r="J503" i="309"/>
  <c r="H504" i="309"/>
  <c r="I504" i="309"/>
  <c r="J504" i="309"/>
  <c r="H505" i="309"/>
  <c r="I505" i="309"/>
  <c r="J505" i="309"/>
  <c r="H506" i="309"/>
  <c r="I506" i="309"/>
  <c r="J506" i="309"/>
  <c r="H507" i="309"/>
  <c r="I507" i="309"/>
  <c r="J507" i="309"/>
  <c r="H508" i="309"/>
  <c r="I508" i="309"/>
  <c r="J508" i="309"/>
  <c r="H509" i="309"/>
  <c r="I509" i="309"/>
  <c r="J509" i="309"/>
  <c r="H510" i="309"/>
  <c r="I510" i="309"/>
  <c r="J510" i="309"/>
  <c r="H511" i="309"/>
  <c r="I511" i="309"/>
  <c r="J511" i="309"/>
  <c r="H512" i="309"/>
  <c r="I512" i="309"/>
  <c r="J512" i="309"/>
  <c r="H513" i="309"/>
  <c r="I513" i="309"/>
  <c r="J513" i="309"/>
  <c r="H514" i="309"/>
  <c r="I514" i="309"/>
  <c r="J514" i="309"/>
  <c r="H515" i="309"/>
  <c r="I515" i="309"/>
  <c r="J515" i="309"/>
  <c r="H516" i="309"/>
  <c r="I516" i="309"/>
  <c r="J516" i="309"/>
  <c r="H517" i="309"/>
  <c r="I517" i="309"/>
  <c r="J517" i="309"/>
  <c r="H518" i="309"/>
  <c r="I518" i="309"/>
  <c r="J518" i="309"/>
  <c r="H519" i="309"/>
  <c r="I519" i="309"/>
  <c r="J519" i="309"/>
  <c r="H520" i="309"/>
  <c r="I520" i="309"/>
  <c r="J520" i="309"/>
  <c r="H521" i="309"/>
  <c r="I521" i="309"/>
  <c r="J521" i="309"/>
  <c r="H522" i="309"/>
  <c r="I522" i="309"/>
  <c r="J522" i="309"/>
  <c r="H523" i="309"/>
  <c r="I523" i="309"/>
  <c r="J523" i="309"/>
  <c r="H524" i="309"/>
  <c r="I524" i="309"/>
  <c r="J524" i="309"/>
  <c r="H525" i="309"/>
  <c r="I525" i="309"/>
  <c r="J525" i="309"/>
  <c r="H526" i="309"/>
  <c r="I526" i="309"/>
  <c r="J526" i="309"/>
  <c r="H527" i="309"/>
  <c r="I527" i="309"/>
  <c r="J527" i="309"/>
  <c r="H528" i="309"/>
  <c r="I528" i="309"/>
  <c r="J528" i="309"/>
  <c r="H529" i="309"/>
  <c r="I529" i="309"/>
  <c r="J529" i="309"/>
  <c r="H530" i="309"/>
  <c r="I530" i="309"/>
  <c r="J530" i="309"/>
  <c r="H531" i="309"/>
  <c r="I531" i="309"/>
  <c r="J531" i="309"/>
  <c r="H532" i="309"/>
  <c r="I532" i="309"/>
  <c r="J532" i="309"/>
  <c r="H533" i="309"/>
  <c r="I533" i="309"/>
  <c r="J533" i="309"/>
  <c r="H534" i="309"/>
  <c r="I534" i="309"/>
  <c r="J534" i="309"/>
  <c r="H535" i="309"/>
  <c r="I535" i="309"/>
  <c r="J535" i="309"/>
  <c r="H536" i="309"/>
  <c r="I536" i="309"/>
  <c r="J536" i="309"/>
  <c r="H537" i="309"/>
  <c r="I537" i="309"/>
  <c r="J537" i="309"/>
  <c r="H538" i="309"/>
  <c r="I538" i="309"/>
  <c r="J538" i="309"/>
  <c r="H539" i="309"/>
  <c r="I539" i="309"/>
  <c r="J539" i="309"/>
  <c r="H540" i="309"/>
  <c r="I540" i="309"/>
  <c r="J540" i="309"/>
  <c r="H541" i="309"/>
  <c r="I541" i="309"/>
  <c r="J541" i="309"/>
  <c r="H542" i="309"/>
  <c r="I542" i="309"/>
  <c r="J542" i="309"/>
  <c r="H543" i="309"/>
  <c r="I543" i="309"/>
  <c r="J543" i="309"/>
  <c r="H544" i="309"/>
  <c r="I544" i="309"/>
  <c r="J544" i="309"/>
  <c r="H545" i="309"/>
  <c r="I545" i="309"/>
  <c r="J545" i="309"/>
  <c r="H546" i="309"/>
  <c r="I546" i="309"/>
  <c r="J546" i="309"/>
  <c r="H547" i="309"/>
  <c r="I547" i="309"/>
  <c r="J547" i="309"/>
  <c r="H548" i="309"/>
  <c r="I548" i="309"/>
  <c r="J548" i="309"/>
  <c r="H549" i="309"/>
  <c r="I549" i="309"/>
  <c r="J549" i="309"/>
  <c r="H550" i="309"/>
  <c r="I550" i="309"/>
  <c r="J550" i="309"/>
  <c r="H551" i="309"/>
  <c r="I551" i="309"/>
  <c r="J551" i="309"/>
  <c r="H552" i="309"/>
  <c r="I552" i="309"/>
  <c r="J552" i="309"/>
  <c r="H553" i="309"/>
  <c r="I553" i="309"/>
  <c r="J553" i="309"/>
  <c r="H554" i="309"/>
  <c r="I554" i="309"/>
  <c r="J554" i="309"/>
  <c r="H555" i="309"/>
  <c r="I555" i="309"/>
  <c r="J555" i="309"/>
  <c r="H556" i="309"/>
  <c r="I556" i="309"/>
  <c r="J556" i="309"/>
  <c r="H557" i="309"/>
  <c r="I557" i="309"/>
  <c r="J557" i="309"/>
  <c r="H558" i="309"/>
  <c r="I558" i="309"/>
  <c r="J558" i="309"/>
  <c r="H559" i="309"/>
  <c r="I559" i="309"/>
  <c r="J559" i="309"/>
  <c r="H560" i="309"/>
  <c r="I560" i="309"/>
  <c r="J560" i="309"/>
  <c r="H561" i="309"/>
  <c r="I561" i="309"/>
  <c r="J561" i="309"/>
  <c r="H562" i="309"/>
  <c r="I562" i="309"/>
  <c r="J562" i="309"/>
  <c r="H563" i="309"/>
  <c r="I563" i="309"/>
  <c r="J563" i="309"/>
  <c r="H564" i="309"/>
  <c r="I564" i="309"/>
  <c r="J564" i="309"/>
  <c r="H565" i="309"/>
  <c r="I565" i="309"/>
  <c r="J565" i="309"/>
  <c r="H566" i="309"/>
  <c r="I566" i="309"/>
  <c r="J566" i="309"/>
  <c r="H567" i="309"/>
  <c r="I567" i="309"/>
  <c r="J567" i="309"/>
  <c r="H568" i="309"/>
  <c r="I568" i="309"/>
  <c r="J568" i="309"/>
  <c r="H569" i="309"/>
  <c r="I569" i="309"/>
  <c r="J569" i="309"/>
  <c r="H570" i="309"/>
  <c r="I570" i="309"/>
  <c r="J570" i="309"/>
  <c r="H571" i="309"/>
  <c r="I571" i="309"/>
  <c r="J571" i="309"/>
  <c r="H572" i="309"/>
  <c r="I572" i="309"/>
  <c r="J572" i="309"/>
  <c r="H573" i="309"/>
  <c r="I573" i="309"/>
  <c r="J573" i="309"/>
  <c r="H574" i="309"/>
  <c r="I574" i="309"/>
  <c r="J574" i="309"/>
  <c r="H575" i="309"/>
  <c r="I575" i="309"/>
  <c r="J575" i="309"/>
  <c r="H576" i="309"/>
  <c r="I576" i="309"/>
  <c r="J576" i="309"/>
  <c r="H577" i="309"/>
  <c r="I577" i="309"/>
  <c r="J577" i="309"/>
  <c r="H578" i="309"/>
  <c r="I578" i="309"/>
  <c r="J578" i="309"/>
  <c r="H579" i="309"/>
  <c r="I579" i="309"/>
  <c r="J579" i="309"/>
  <c r="H580" i="309"/>
  <c r="I580" i="309"/>
  <c r="J580" i="309"/>
  <c r="H581" i="309"/>
  <c r="I581" i="309"/>
  <c r="J581" i="309"/>
  <c r="H582" i="309"/>
  <c r="I582" i="309"/>
  <c r="J582" i="309"/>
  <c r="H583" i="309"/>
  <c r="I583" i="309"/>
  <c r="J583" i="309"/>
  <c r="H584" i="309"/>
  <c r="I584" i="309"/>
  <c r="J584" i="309"/>
  <c r="H585" i="309"/>
  <c r="I585" i="309"/>
  <c r="J585" i="309"/>
  <c r="H586" i="309"/>
  <c r="I586" i="309"/>
  <c r="J586" i="309"/>
  <c r="H587" i="309"/>
  <c r="I587" i="309"/>
  <c r="J587" i="309"/>
  <c r="H588" i="309"/>
  <c r="I588" i="309"/>
  <c r="J588" i="309"/>
  <c r="H589" i="309"/>
  <c r="I589" i="309"/>
  <c r="J589" i="309"/>
  <c r="H590" i="309"/>
  <c r="I590" i="309"/>
  <c r="J590" i="309"/>
  <c r="H591" i="309"/>
  <c r="I591" i="309"/>
  <c r="J591" i="309"/>
  <c r="H592" i="309"/>
  <c r="I592" i="309"/>
  <c r="J592" i="309"/>
  <c r="H593" i="309"/>
  <c r="I593" i="309"/>
  <c r="J593" i="309"/>
  <c r="H594" i="309"/>
  <c r="I594" i="309"/>
  <c r="J594" i="309"/>
  <c r="H595" i="309"/>
  <c r="I595" i="309"/>
  <c r="J595" i="309"/>
  <c r="H596" i="309"/>
  <c r="I596" i="309"/>
  <c r="J596" i="309"/>
  <c r="H597" i="309"/>
  <c r="I597" i="309"/>
  <c r="J597" i="309"/>
  <c r="H598" i="309"/>
  <c r="I598" i="309"/>
  <c r="J598" i="309"/>
  <c r="H599" i="309"/>
  <c r="I599" i="309"/>
  <c r="J599" i="309"/>
  <c r="H600" i="309"/>
  <c r="I600" i="309"/>
  <c r="J600" i="309"/>
  <c r="H601" i="309"/>
  <c r="I601" i="309"/>
  <c r="J601" i="309"/>
  <c r="H602" i="309"/>
  <c r="I602" i="309"/>
  <c r="J602" i="309"/>
  <c r="H603" i="309"/>
  <c r="I603" i="309"/>
  <c r="J603" i="309"/>
  <c r="H604" i="309"/>
  <c r="I604" i="309"/>
  <c r="J604" i="309"/>
  <c r="H605" i="309"/>
  <c r="I605" i="309"/>
  <c r="J605" i="309"/>
  <c r="H606" i="309"/>
  <c r="I606" i="309"/>
  <c r="J606" i="309"/>
  <c r="H607" i="309"/>
  <c r="I607" i="309"/>
  <c r="J607" i="309"/>
  <c r="H608" i="309"/>
  <c r="I608" i="309"/>
  <c r="J608" i="309"/>
  <c r="H609" i="309"/>
  <c r="I609" i="309"/>
  <c r="J609" i="309"/>
  <c r="H610" i="309"/>
  <c r="I610" i="309"/>
  <c r="J610" i="309"/>
  <c r="H611" i="309"/>
  <c r="I611" i="309"/>
  <c r="J611" i="309"/>
  <c r="H612" i="309"/>
  <c r="I612" i="309"/>
  <c r="J612" i="309"/>
  <c r="H613" i="309"/>
  <c r="I613" i="309"/>
  <c r="J613" i="309"/>
  <c r="H614" i="309"/>
  <c r="I614" i="309"/>
  <c r="J614" i="309"/>
  <c r="H615" i="309"/>
  <c r="I615" i="309"/>
  <c r="J615" i="309"/>
  <c r="H616" i="309"/>
  <c r="I616" i="309"/>
  <c r="J616" i="309"/>
  <c r="H617" i="309"/>
  <c r="I617" i="309"/>
  <c r="J617" i="309"/>
  <c r="H618" i="309"/>
  <c r="I618" i="309"/>
  <c r="J618" i="309"/>
  <c r="H619" i="309"/>
  <c r="I619" i="309"/>
  <c r="J619" i="309"/>
  <c r="H620" i="309"/>
  <c r="I620" i="309"/>
  <c r="J620" i="309"/>
  <c r="H621" i="309"/>
  <c r="I621" i="309"/>
  <c r="J621" i="309"/>
  <c r="H622" i="309"/>
  <c r="I622" i="309"/>
  <c r="J622" i="309"/>
  <c r="H623" i="309"/>
  <c r="I623" i="309"/>
  <c r="J623" i="309"/>
  <c r="H624" i="309"/>
  <c r="I624" i="309"/>
  <c r="J624" i="309"/>
  <c r="H625" i="309"/>
  <c r="I625" i="309"/>
  <c r="J625" i="309"/>
  <c r="H626" i="309"/>
  <c r="I626" i="309"/>
  <c r="J626" i="309"/>
  <c r="H627" i="309"/>
  <c r="I627" i="309"/>
  <c r="J627" i="309"/>
  <c r="H628" i="309"/>
  <c r="I628" i="309"/>
  <c r="J628" i="309"/>
  <c r="H629" i="309"/>
  <c r="I629" i="309"/>
  <c r="J629" i="309"/>
  <c r="H630" i="309"/>
  <c r="I630" i="309"/>
  <c r="J630" i="309"/>
  <c r="H631" i="309"/>
  <c r="I631" i="309"/>
  <c r="J631" i="309"/>
  <c r="H632" i="309"/>
  <c r="I632" i="309"/>
  <c r="J632" i="309"/>
  <c r="H633" i="309"/>
  <c r="I633" i="309"/>
  <c r="J633" i="309"/>
  <c r="H634" i="309"/>
  <c r="I634" i="309"/>
  <c r="J634" i="309"/>
  <c r="H635" i="309"/>
  <c r="I635" i="309"/>
  <c r="J635" i="309"/>
  <c r="H636" i="309"/>
  <c r="I636" i="309"/>
  <c r="J636" i="309"/>
  <c r="H637" i="309"/>
  <c r="I637" i="309"/>
  <c r="J637" i="309"/>
  <c r="H638" i="309"/>
  <c r="I638" i="309"/>
  <c r="J638" i="309"/>
  <c r="H639" i="309"/>
  <c r="I639" i="309"/>
  <c r="J639" i="309"/>
  <c r="H640" i="309"/>
  <c r="I640" i="309"/>
  <c r="J640" i="309"/>
  <c r="H641" i="309"/>
  <c r="I641" i="309"/>
  <c r="J641" i="309"/>
  <c r="H642" i="309"/>
  <c r="I642" i="309"/>
  <c r="J642" i="309"/>
  <c r="H643" i="309"/>
  <c r="I643" i="309"/>
  <c r="J643" i="309"/>
  <c r="H644" i="309"/>
  <c r="I644" i="309"/>
  <c r="J644" i="309"/>
  <c r="H645" i="309"/>
  <c r="I645" i="309"/>
  <c r="J645" i="309"/>
  <c r="H646" i="309"/>
  <c r="I646" i="309"/>
  <c r="J646" i="309"/>
  <c r="H647" i="309"/>
  <c r="I647" i="309"/>
  <c r="J647" i="309"/>
  <c r="H648" i="309"/>
  <c r="I648" i="309"/>
  <c r="J648" i="309"/>
  <c r="H649" i="309"/>
  <c r="I649" i="309"/>
  <c r="J649" i="309"/>
  <c r="H650" i="309"/>
  <c r="I650" i="309"/>
  <c r="J650" i="309"/>
  <c r="H651" i="309"/>
  <c r="I651" i="309"/>
  <c r="J651" i="309"/>
  <c r="H652" i="309"/>
  <c r="I652" i="309"/>
  <c r="J652" i="309"/>
  <c r="H653" i="309"/>
  <c r="I653" i="309"/>
  <c r="J653" i="309"/>
  <c r="H654" i="309"/>
  <c r="I654" i="309"/>
  <c r="J654" i="309"/>
  <c r="H655" i="309"/>
  <c r="I655" i="309"/>
  <c r="J655" i="309"/>
  <c r="H656" i="309"/>
  <c r="I656" i="309"/>
  <c r="J656" i="309"/>
  <c r="H657" i="309"/>
  <c r="I657" i="309"/>
  <c r="J657" i="309"/>
  <c r="H658" i="309"/>
  <c r="I658" i="309"/>
  <c r="J658" i="309"/>
  <c r="H659" i="309"/>
  <c r="I659" i="309"/>
  <c r="J659" i="309"/>
  <c r="H660" i="309"/>
  <c r="I660" i="309"/>
  <c r="J660" i="309"/>
  <c r="H661" i="309"/>
  <c r="I661" i="309"/>
  <c r="J661" i="309"/>
  <c r="H662" i="309"/>
  <c r="I662" i="309"/>
  <c r="J662" i="309"/>
  <c r="H663" i="309"/>
  <c r="I663" i="309"/>
  <c r="J663" i="309"/>
  <c r="H664" i="309"/>
  <c r="I664" i="309"/>
  <c r="J664" i="309"/>
  <c r="H665" i="309"/>
  <c r="I665" i="309"/>
  <c r="J665" i="309"/>
  <c r="H666" i="309"/>
  <c r="I666" i="309"/>
  <c r="J666" i="309"/>
  <c r="H667" i="309"/>
  <c r="I667" i="309"/>
  <c r="J667" i="309"/>
  <c r="H668" i="309"/>
  <c r="I668" i="309"/>
  <c r="J668" i="309"/>
  <c r="H669" i="309"/>
  <c r="I669" i="309"/>
  <c r="J669" i="309"/>
  <c r="H670" i="309"/>
  <c r="I670" i="309"/>
  <c r="J670" i="309"/>
  <c r="H671" i="309"/>
  <c r="I671" i="309"/>
  <c r="J671" i="309"/>
  <c r="H672" i="309"/>
  <c r="I672" i="309"/>
  <c r="J672" i="309"/>
  <c r="H673" i="309"/>
  <c r="I673" i="309"/>
  <c r="J673" i="309"/>
  <c r="H674" i="309"/>
  <c r="I674" i="309"/>
  <c r="J674" i="309"/>
  <c r="H675" i="309"/>
  <c r="I675" i="309"/>
  <c r="J675" i="309"/>
  <c r="H676" i="309"/>
  <c r="I676" i="309"/>
  <c r="J676" i="309"/>
  <c r="H677" i="309"/>
  <c r="I677" i="309"/>
  <c r="J677" i="309"/>
  <c r="H678" i="309"/>
  <c r="I678" i="309"/>
  <c r="J678" i="309"/>
  <c r="H679" i="309"/>
  <c r="I679" i="309"/>
  <c r="J679" i="309"/>
  <c r="H680" i="309"/>
  <c r="I680" i="309"/>
  <c r="J680" i="309"/>
  <c r="H681" i="309"/>
  <c r="I681" i="309"/>
  <c r="J681" i="309"/>
  <c r="H682" i="309"/>
  <c r="I682" i="309"/>
  <c r="J682" i="309"/>
  <c r="H683" i="309"/>
  <c r="I683" i="309"/>
  <c r="J683" i="309"/>
  <c r="H684" i="309"/>
  <c r="I684" i="309"/>
  <c r="J684" i="309"/>
  <c r="H685" i="309"/>
  <c r="I685" i="309"/>
  <c r="J685" i="309"/>
  <c r="H686" i="309"/>
  <c r="I686" i="309"/>
  <c r="J686" i="309"/>
  <c r="H687" i="309"/>
  <c r="I687" i="309"/>
  <c r="J687" i="309"/>
  <c r="H688" i="309"/>
  <c r="I688" i="309"/>
  <c r="J688" i="309"/>
  <c r="H689" i="309"/>
  <c r="I689" i="309"/>
  <c r="J689" i="309"/>
  <c r="H690" i="309"/>
  <c r="I690" i="309"/>
  <c r="J690" i="309"/>
  <c r="H691" i="309"/>
  <c r="I691" i="309"/>
  <c r="J691" i="309"/>
  <c r="H692" i="309"/>
  <c r="I692" i="309"/>
  <c r="J692" i="309"/>
  <c r="H693" i="309"/>
  <c r="I693" i="309"/>
  <c r="J693" i="309"/>
  <c r="H694" i="309"/>
  <c r="I694" i="309"/>
  <c r="J694" i="309"/>
  <c r="H695" i="309"/>
  <c r="I695" i="309"/>
  <c r="J695" i="309"/>
  <c r="H696" i="309"/>
  <c r="I696" i="309"/>
  <c r="J696" i="309"/>
  <c r="H697" i="309"/>
  <c r="I697" i="309"/>
  <c r="J697" i="309"/>
  <c r="H698" i="309"/>
  <c r="I698" i="309"/>
  <c r="J698" i="309"/>
  <c r="H699" i="309"/>
  <c r="I699" i="309"/>
  <c r="J699" i="309"/>
  <c r="H700" i="309"/>
  <c r="I700" i="309"/>
  <c r="J700" i="309"/>
  <c r="H701" i="309"/>
  <c r="I701" i="309"/>
  <c r="J701" i="309"/>
  <c r="H702" i="309"/>
  <c r="I702" i="309"/>
  <c r="J702" i="309"/>
  <c r="H703" i="309"/>
  <c r="I703" i="309"/>
  <c r="J703" i="309"/>
  <c r="H704" i="309"/>
  <c r="I704" i="309"/>
  <c r="J704" i="309"/>
  <c r="H705" i="309"/>
  <c r="I705" i="309"/>
  <c r="J705" i="309"/>
  <c r="H706" i="309"/>
  <c r="I706" i="309"/>
  <c r="J706" i="309"/>
  <c r="H707" i="309"/>
  <c r="I707" i="309"/>
  <c r="J707" i="309"/>
  <c r="H708" i="309"/>
  <c r="I708" i="309"/>
  <c r="J708" i="309"/>
  <c r="H709" i="309"/>
  <c r="I709" i="309"/>
  <c r="J709" i="309"/>
  <c r="H710" i="309"/>
  <c r="I710" i="309"/>
  <c r="J710" i="309"/>
  <c r="H711" i="309"/>
  <c r="I711" i="309"/>
  <c r="J711" i="309"/>
  <c r="H712" i="309"/>
  <c r="I712" i="309"/>
  <c r="J712" i="309"/>
  <c r="H713" i="309"/>
  <c r="I713" i="309"/>
  <c r="J713" i="309"/>
  <c r="H714" i="309"/>
  <c r="I714" i="309"/>
  <c r="J714" i="309"/>
  <c r="H715" i="309"/>
  <c r="I715" i="309"/>
  <c r="J715" i="309"/>
  <c r="H716" i="309"/>
  <c r="I716" i="309"/>
  <c r="J716" i="309"/>
  <c r="H717" i="309"/>
  <c r="I717" i="309"/>
  <c r="J717" i="309"/>
  <c r="H718" i="309"/>
  <c r="I718" i="309"/>
  <c r="J718" i="309"/>
  <c r="H719" i="309"/>
  <c r="I719" i="309"/>
  <c r="J719" i="309"/>
  <c r="H720" i="309"/>
  <c r="I720" i="309"/>
  <c r="J720" i="309"/>
  <c r="H721" i="309"/>
  <c r="I721" i="309"/>
  <c r="J721" i="309"/>
  <c r="H722" i="309"/>
  <c r="I722" i="309"/>
  <c r="J722" i="309"/>
  <c r="H723" i="309"/>
  <c r="I723" i="309"/>
  <c r="J723" i="309"/>
  <c r="H724" i="309"/>
  <c r="I724" i="309"/>
  <c r="J724" i="309"/>
  <c r="H725" i="309"/>
  <c r="I725" i="309"/>
  <c r="J725" i="309"/>
  <c r="H726" i="309"/>
  <c r="I726" i="309"/>
  <c r="J726" i="309"/>
  <c r="H727" i="309"/>
  <c r="I727" i="309"/>
  <c r="J727" i="309"/>
  <c r="H728" i="309"/>
  <c r="I728" i="309"/>
  <c r="J728" i="309"/>
  <c r="H729" i="309"/>
  <c r="I729" i="309"/>
  <c r="J729" i="309"/>
  <c r="H730" i="309"/>
  <c r="I730" i="309"/>
  <c r="J730" i="309"/>
  <c r="H731" i="309"/>
  <c r="I731" i="309"/>
  <c r="J731" i="309"/>
  <c r="H732" i="309"/>
  <c r="I732" i="309"/>
  <c r="J732" i="309"/>
  <c r="H733" i="309"/>
  <c r="I733" i="309"/>
  <c r="J733" i="309"/>
  <c r="H734" i="309"/>
  <c r="I734" i="309"/>
  <c r="J734" i="309"/>
  <c r="H735" i="309"/>
  <c r="I735" i="309"/>
  <c r="J735" i="309"/>
  <c r="H736" i="309"/>
  <c r="I736" i="309"/>
  <c r="J736" i="309"/>
  <c r="H737" i="309"/>
  <c r="I737" i="309"/>
  <c r="J737" i="309"/>
  <c r="H738" i="309"/>
  <c r="I738" i="309"/>
  <c r="J738" i="309"/>
  <c r="H739" i="309"/>
  <c r="I739" i="309"/>
  <c r="J739" i="309"/>
  <c r="H740" i="309"/>
  <c r="I740" i="309"/>
  <c r="J740" i="309"/>
  <c r="H741" i="309"/>
  <c r="I741" i="309"/>
  <c r="J741" i="309"/>
  <c r="H742" i="309"/>
  <c r="I742" i="309"/>
  <c r="J742" i="309"/>
  <c r="H743" i="309"/>
  <c r="I743" i="309"/>
  <c r="J743" i="309"/>
  <c r="H744" i="309"/>
  <c r="I744" i="309"/>
  <c r="J744" i="309"/>
  <c r="H745" i="309"/>
  <c r="I745" i="309"/>
  <c r="J745" i="309"/>
  <c r="H746" i="309"/>
  <c r="I746" i="309"/>
  <c r="J746" i="309"/>
  <c r="H747" i="309"/>
  <c r="I747" i="309"/>
  <c r="J747" i="309"/>
  <c r="H748" i="309"/>
  <c r="I748" i="309"/>
  <c r="J748" i="309"/>
  <c r="H749" i="309"/>
  <c r="I749" i="309"/>
  <c r="J749" i="309"/>
  <c r="H750" i="309"/>
  <c r="I750" i="309"/>
  <c r="J750" i="309"/>
  <c r="H751" i="309"/>
  <c r="I751" i="309"/>
  <c r="J751" i="309"/>
  <c r="H752" i="309"/>
  <c r="I752" i="309"/>
  <c r="J752" i="309"/>
  <c r="H753" i="309"/>
  <c r="I753" i="309"/>
  <c r="J753" i="309"/>
  <c r="H754" i="309"/>
  <c r="I754" i="309"/>
  <c r="J754" i="309"/>
  <c r="H755" i="309"/>
  <c r="I755" i="309"/>
  <c r="J755" i="309"/>
  <c r="H756" i="309"/>
  <c r="I756" i="309"/>
  <c r="J756" i="309"/>
  <c r="H757" i="309"/>
  <c r="I757" i="309"/>
  <c r="J757" i="309"/>
  <c r="H758" i="309"/>
  <c r="I758" i="309"/>
  <c r="J758" i="309"/>
  <c r="H759" i="309"/>
  <c r="I759" i="309"/>
  <c r="J759" i="309"/>
  <c r="H760" i="309"/>
  <c r="I760" i="309"/>
  <c r="J760" i="309"/>
  <c r="H761" i="309"/>
  <c r="I761" i="309"/>
  <c r="J761" i="309"/>
  <c r="H762" i="309"/>
  <c r="I762" i="309"/>
  <c r="J762" i="309"/>
  <c r="H763" i="309"/>
  <c r="I763" i="309"/>
  <c r="J763" i="309"/>
  <c r="H764" i="309"/>
  <c r="I764" i="309"/>
  <c r="J764" i="309"/>
  <c r="H765" i="309"/>
  <c r="I765" i="309"/>
  <c r="J765" i="309"/>
  <c r="H766" i="309"/>
  <c r="I766" i="309"/>
  <c r="J766" i="309"/>
  <c r="H767" i="309"/>
  <c r="I767" i="309"/>
  <c r="J767" i="309"/>
  <c r="H768" i="309"/>
  <c r="I768" i="309"/>
  <c r="J768" i="309"/>
  <c r="H769" i="309"/>
  <c r="I769" i="309"/>
  <c r="J769" i="309"/>
  <c r="H770" i="309"/>
  <c r="I770" i="309"/>
  <c r="J770" i="309"/>
  <c r="H771" i="309"/>
  <c r="I771" i="309"/>
  <c r="J771" i="309"/>
  <c r="H772" i="309"/>
  <c r="I772" i="309"/>
  <c r="J772" i="309"/>
  <c r="H773" i="309"/>
  <c r="I773" i="309"/>
  <c r="J773" i="309"/>
  <c r="H774" i="309"/>
  <c r="I774" i="309"/>
  <c r="J774" i="309"/>
  <c r="H775" i="309"/>
  <c r="I775" i="309"/>
  <c r="J775" i="309"/>
  <c r="H776" i="309"/>
  <c r="I776" i="309"/>
  <c r="J776" i="309"/>
  <c r="H777" i="309"/>
  <c r="I777" i="309"/>
  <c r="J777" i="309"/>
  <c r="H778" i="309"/>
  <c r="I778" i="309"/>
  <c r="J778" i="309"/>
  <c r="H779" i="309"/>
  <c r="I779" i="309"/>
  <c r="J779" i="309"/>
  <c r="H780" i="309"/>
  <c r="I780" i="309"/>
  <c r="J780" i="309"/>
  <c r="H781" i="309"/>
  <c r="I781" i="309"/>
  <c r="J781" i="309"/>
  <c r="H782" i="309"/>
  <c r="I782" i="309"/>
  <c r="J782" i="309"/>
  <c r="H783" i="309"/>
  <c r="I783" i="309"/>
  <c r="J783" i="309"/>
  <c r="H784" i="309"/>
  <c r="I784" i="309"/>
  <c r="J784" i="309"/>
  <c r="H785" i="309"/>
  <c r="I785" i="309"/>
  <c r="J785" i="309"/>
  <c r="H786" i="309"/>
  <c r="I786" i="309"/>
  <c r="J786" i="309"/>
  <c r="H787" i="309"/>
  <c r="I787" i="309"/>
  <c r="J787" i="309"/>
  <c r="H788" i="309"/>
  <c r="I788" i="309"/>
  <c r="J788" i="309"/>
  <c r="H789" i="309"/>
  <c r="I789" i="309"/>
  <c r="J789" i="309"/>
  <c r="H790" i="309"/>
  <c r="I790" i="309"/>
  <c r="J790" i="309"/>
  <c r="H791" i="309"/>
  <c r="I791" i="309"/>
  <c r="J791" i="309"/>
  <c r="H792" i="309"/>
  <c r="I792" i="309"/>
  <c r="J792" i="309"/>
  <c r="H793" i="309"/>
  <c r="I793" i="309"/>
  <c r="J793" i="309"/>
  <c r="H794" i="309"/>
  <c r="I794" i="309"/>
  <c r="J794" i="309"/>
  <c r="H795" i="309"/>
  <c r="I795" i="309"/>
  <c r="J795" i="309"/>
  <c r="H796" i="309"/>
  <c r="I796" i="309"/>
  <c r="J796" i="309"/>
  <c r="H797" i="309"/>
  <c r="I797" i="309"/>
  <c r="J797" i="309"/>
  <c r="H798" i="309"/>
  <c r="I798" i="309"/>
  <c r="J798" i="309"/>
  <c r="H799" i="309"/>
  <c r="I799" i="309"/>
  <c r="J799" i="309"/>
  <c r="H800" i="309"/>
  <c r="I800" i="309"/>
  <c r="J800" i="309"/>
  <c r="H801" i="309"/>
  <c r="I801" i="309"/>
  <c r="J801" i="309"/>
  <c r="H802" i="309"/>
  <c r="I802" i="309"/>
  <c r="J802" i="309"/>
  <c r="H803" i="309"/>
  <c r="I803" i="309"/>
  <c r="J803" i="309"/>
  <c r="H804" i="309"/>
  <c r="I804" i="309"/>
  <c r="J804" i="309"/>
  <c r="H805" i="309"/>
  <c r="I805" i="309"/>
  <c r="J805" i="309"/>
  <c r="H806" i="309"/>
  <c r="I806" i="309"/>
  <c r="J806" i="309"/>
  <c r="H807" i="309"/>
  <c r="I807" i="309"/>
  <c r="J807" i="309"/>
  <c r="H808" i="309"/>
  <c r="I808" i="309"/>
  <c r="J808" i="309"/>
  <c r="H809" i="309"/>
  <c r="I809" i="309"/>
  <c r="J809" i="309"/>
  <c r="H810" i="309"/>
  <c r="I810" i="309"/>
  <c r="J810" i="309"/>
  <c r="H811" i="309"/>
  <c r="I811" i="309"/>
  <c r="J811" i="309"/>
  <c r="H812" i="309"/>
  <c r="I812" i="309"/>
  <c r="J812" i="309"/>
  <c r="H813" i="309"/>
  <c r="I813" i="309"/>
  <c r="J813" i="309"/>
  <c r="H814" i="309"/>
  <c r="I814" i="309"/>
  <c r="J814" i="309"/>
  <c r="H815" i="309"/>
  <c r="I815" i="309"/>
  <c r="J815" i="309"/>
  <c r="H816" i="309"/>
  <c r="I816" i="309"/>
  <c r="J816" i="309"/>
  <c r="H817" i="309"/>
  <c r="I817" i="309"/>
  <c r="J817" i="309"/>
  <c r="H818" i="309"/>
  <c r="I818" i="309"/>
  <c r="J818" i="309"/>
  <c r="H819" i="309"/>
  <c r="I819" i="309"/>
  <c r="J819" i="309"/>
  <c r="H820" i="309"/>
  <c r="I820" i="309"/>
  <c r="J820" i="309"/>
  <c r="H821" i="309"/>
  <c r="I821" i="309"/>
  <c r="J821" i="309"/>
  <c r="H822" i="309"/>
  <c r="I822" i="309"/>
  <c r="J822" i="309"/>
  <c r="H823" i="309"/>
  <c r="I823" i="309"/>
  <c r="J823" i="309"/>
  <c r="H824" i="309"/>
  <c r="I824" i="309"/>
  <c r="J824" i="309"/>
  <c r="H825" i="309"/>
  <c r="I825" i="309"/>
  <c r="J825" i="309"/>
  <c r="H826" i="309"/>
  <c r="I826" i="309"/>
  <c r="J826" i="309"/>
  <c r="H827" i="309"/>
  <c r="I827" i="309"/>
  <c r="J827" i="309"/>
  <c r="H828" i="309"/>
  <c r="I828" i="309"/>
  <c r="J828" i="309"/>
  <c r="H829" i="309"/>
  <c r="I829" i="309"/>
  <c r="J829" i="309"/>
  <c r="H830" i="309"/>
  <c r="I830" i="309"/>
  <c r="J830" i="309"/>
  <c r="H831" i="309"/>
  <c r="I831" i="309"/>
  <c r="J831" i="309"/>
  <c r="H832" i="309"/>
  <c r="I832" i="309"/>
  <c r="J832" i="309"/>
  <c r="H833" i="309"/>
  <c r="I833" i="309"/>
  <c r="J833" i="309"/>
  <c r="H834" i="309"/>
  <c r="I834" i="309"/>
  <c r="J834" i="309"/>
  <c r="H835" i="309"/>
  <c r="I835" i="309"/>
  <c r="J835" i="309"/>
  <c r="H836" i="309"/>
  <c r="I836" i="309"/>
  <c r="J836" i="309"/>
  <c r="H837" i="309"/>
  <c r="I837" i="309"/>
  <c r="J837" i="309"/>
  <c r="H838" i="309"/>
  <c r="I838" i="309"/>
  <c r="J838" i="309"/>
  <c r="H839" i="309"/>
  <c r="I839" i="309"/>
  <c r="J839" i="309"/>
  <c r="H840" i="309"/>
  <c r="I840" i="309"/>
  <c r="J840" i="309"/>
  <c r="H841" i="309"/>
  <c r="I841" i="309"/>
  <c r="J841" i="309"/>
  <c r="H842" i="309"/>
  <c r="I842" i="309"/>
  <c r="J842" i="309"/>
  <c r="H843" i="309"/>
  <c r="I843" i="309"/>
  <c r="J843" i="309"/>
  <c r="H844" i="309"/>
  <c r="I844" i="309"/>
  <c r="J844" i="309"/>
  <c r="H845" i="309"/>
  <c r="I845" i="309"/>
  <c r="J845" i="309"/>
  <c r="H846" i="309"/>
  <c r="I846" i="309"/>
  <c r="J846" i="309"/>
  <c r="H847" i="309"/>
  <c r="I847" i="309"/>
  <c r="J847" i="309"/>
  <c r="H848" i="309"/>
  <c r="I848" i="309"/>
  <c r="J848" i="309"/>
  <c r="H849" i="309"/>
  <c r="I849" i="309"/>
  <c r="J849" i="309"/>
  <c r="H850" i="309"/>
  <c r="I850" i="309"/>
  <c r="J850" i="309"/>
  <c r="H851" i="309"/>
  <c r="I851" i="309"/>
  <c r="J851" i="309"/>
  <c r="H852" i="309"/>
  <c r="I852" i="309"/>
  <c r="J852" i="309"/>
  <c r="H853" i="309"/>
  <c r="I853" i="309"/>
  <c r="J853" i="309"/>
  <c r="H854" i="309"/>
  <c r="I854" i="309"/>
  <c r="J854" i="309"/>
  <c r="H855" i="309"/>
  <c r="I855" i="309"/>
  <c r="J855" i="309"/>
  <c r="H856" i="309"/>
  <c r="I856" i="309"/>
  <c r="J856" i="309"/>
  <c r="H857" i="309"/>
  <c r="I857" i="309"/>
  <c r="J857" i="309"/>
  <c r="H858" i="309"/>
  <c r="I858" i="309"/>
  <c r="J858" i="309"/>
  <c r="H859" i="309"/>
  <c r="I859" i="309"/>
  <c r="J859" i="309"/>
  <c r="H860" i="309"/>
  <c r="I860" i="309"/>
  <c r="J860" i="309"/>
  <c r="H861" i="309"/>
  <c r="I861" i="309"/>
  <c r="J861" i="309"/>
  <c r="H862" i="309"/>
  <c r="I862" i="309"/>
  <c r="J862" i="309"/>
  <c r="H863" i="309"/>
  <c r="I863" i="309"/>
  <c r="J863" i="309"/>
  <c r="H864" i="309"/>
  <c r="I864" i="309"/>
  <c r="J864" i="309"/>
  <c r="H865" i="309"/>
  <c r="I865" i="309"/>
  <c r="J865" i="309"/>
  <c r="H866" i="309"/>
  <c r="I866" i="309"/>
  <c r="J866" i="309"/>
  <c r="H867" i="309"/>
  <c r="I867" i="309"/>
  <c r="J867" i="309"/>
  <c r="H868" i="309"/>
  <c r="I868" i="309"/>
  <c r="J868" i="309"/>
  <c r="H869" i="309"/>
  <c r="I869" i="309"/>
  <c r="J869" i="309"/>
  <c r="H870" i="309"/>
  <c r="I870" i="309"/>
  <c r="J870" i="309"/>
  <c r="H871" i="309"/>
  <c r="I871" i="309"/>
  <c r="J871" i="309"/>
  <c r="H872" i="309"/>
  <c r="I872" i="309"/>
  <c r="J872" i="309"/>
  <c r="H873" i="309"/>
  <c r="I873" i="309"/>
  <c r="J873" i="309"/>
  <c r="H874" i="309"/>
  <c r="I874" i="309"/>
  <c r="J874" i="309"/>
  <c r="H875" i="309"/>
  <c r="I875" i="309"/>
  <c r="J875" i="309"/>
  <c r="H876" i="309"/>
  <c r="I876" i="309"/>
  <c r="J876" i="309"/>
  <c r="H877" i="309"/>
  <c r="I877" i="309"/>
  <c r="J877" i="309"/>
  <c r="H878" i="309"/>
  <c r="I878" i="309"/>
  <c r="J878" i="309"/>
  <c r="H879" i="309"/>
  <c r="I879" i="309"/>
  <c r="J879" i="309"/>
  <c r="H880" i="309"/>
  <c r="I880" i="309"/>
  <c r="J880" i="309"/>
  <c r="H881" i="309"/>
  <c r="I881" i="309"/>
  <c r="J881" i="309"/>
  <c r="H882" i="309"/>
  <c r="I882" i="309"/>
  <c r="J882" i="309"/>
  <c r="H883" i="309"/>
  <c r="I883" i="309"/>
  <c r="J883" i="309"/>
  <c r="H884" i="309"/>
  <c r="I884" i="309"/>
  <c r="J884" i="309"/>
  <c r="H885" i="309"/>
  <c r="I885" i="309"/>
  <c r="J885" i="309"/>
  <c r="H886" i="309"/>
  <c r="I886" i="309"/>
  <c r="J886" i="309"/>
  <c r="H887" i="309"/>
  <c r="I887" i="309"/>
  <c r="J887" i="309"/>
  <c r="H888" i="309"/>
  <c r="I888" i="309"/>
  <c r="J888" i="309"/>
  <c r="H889" i="309"/>
  <c r="I889" i="309"/>
  <c r="J889" i="309"/>
  <c r="H890" i="309"/>
  <c r="I890" i="309"/>
  <c r="J890" i="309"/>
  <c r="H891" i="309"/>
  <c r="I891" i="309"/>
  <c r="J891" i="309"/>
  <c r="H892" i="309"/>
  <c r="I892" i="309"/>
  <c r="J892" i="309"/>
  <c r="H893" i="309"/>
  <c r="I893" i="309"/>
  <c r="J893" i="309"/>
  <c r="H894" i="309"/>
  <c r="I894" i="309"/>
  <c r="J894" i="309"/>
  <c r="H895" i="309"/>
  <c r="I895" i="309"/>
  <c r="J895" i="309"/>
  <c r="H896" i="309"/>
  <c r="I896" i="309"/>
  <c r="J896" i="309"/>
  <c r="H897" i="309"/>
  <c r="I897" i="309"/>
  <c r="J897" i="309"/>
  <c r="H898" i="309"/>
  <c r="I898" i="309"/>
  <c r="J898" i="309"/>
  <c r="H899" i="309"/>
  <c r="I899" i="309"/>
  <c r="J899" i="309"/>
  <c r="H900" i="309"/>
  <c r="I900" i="309"/>
  <c r="J900" i="309"/>
  <c r="H901" i="309"/>
  <c r="I901" i="309"/>
  <c r="J901" i="309"/>
  <c r="H902" i="309"/>
  <c r="I902" i="309"/>
  <c r="J902" i="309"/>
  <c r="H903" i="309"/>
  <c r="I903" i="309"/>
  <c r="J903" i="309"/>
  <c r="H904" i="309"/>
  <c r="I904" i="309"/>
  <c r="J904" i="309"/>
  <c r="H905" i="309"/>
  <c r="I905" i="309"/>
  <c r="J905" i="309"/>
  <c r="H906" i="309"/>
  <c r="I906" i="309"/>
  <c r="J906" i="309"/>
  <c r="H907" i="309"/>
  <c r="I907" i="309"/>
  <c r="J907" i="309"/>
  <c r="H908" i="309"/>
  <c r="I908" i="309"/>
  <c r="J908" i="309"/>
  <c r="H909" i="309"/>
  <c r="I909" i="309"/>
  <c r="J909" i="309"/>
  <c r="H910" i="309"/>
  <c r="I910" i="309"/>
  <c r="J910" i="309"/>
  <c r="H911" i="309"/>
  <c r="I911" i="309"/>
  <c r="J911" i="309"/>
  <c r="H912" i="309"/>
  <c r="I912" i="309"/>
  <c r="J912" i="309"/>
  <c r="H913" i="309"/>
  <c r="I913" i="309"/>
  <c r="J913" i="309"/>
  <c r="H914" i="309"/>
  <c r="I914" i="309"/>
  <c r="J914" i="309"/>
  <c r="H915" i="309"/>
  <c r="I915" i="309"/>
  <c r="J915" i="309"/>
  <c r="H916" i="309"/>
  <c r="I916" i="309"/>
  <c r="J916" i="309"/>
  <c r="H917" i="309"/>
  <c r="I917" i="309"/>
  <c r="J917" i="309"/>
  <c r="H918" i="309"/>
  <c r="I918" i="309"/>
  <c r="J918" i="309"/>
  <c r="H919" i="309"/>
  <c r="I919" i="309"/>
  <c r="J919" i="309"/>
  <c r="H920" i="309"/>
  <c r="I920" i="309"/>
  <c r="J920" i="309"/>
  <c r="H921" i="309"/>
  <c r="I921" i="309"/>
  <c r="J921" i="309"/>
  <c r="H922" i="309"/>
  <c r="I922" i="309"/>
  <c r="J922" i="309"/>
  <c r="H923" i="309"/>
  <c r="I923" i="309"/>
  <c r="J923" i="309"/>
  <c r="H924" i="309"/>
  <c r="I924" i="309"/>
  <c r="J924" i="309"/>
  <c r="H925" i="309"/>
  <c r="I925" i="309"/>
  <c r="J925" i="309"/>
  <c r="H926" i="309"/>
  <c r="I926" i="309"/>
  <c r="J926" i="309"/>
  <c r="H927" i="309"/>
  <c r="I927" i="309"/>
  <c r="J927" i="309"/>
  <c r="H928" i="309"/>
  <c r="I928" i="309"/>
  <c r="J928" i="309"/>
  <c r="H929" i="309"/>
  <c r="I929" i="309"/>
  <c r="J929" i="309"/>
  <c r="H930" i="309"/>
  <c r="I930" i="309"/>
  <c r="J930" i="309"/>
  <c r="H931" i="309"/>
  <c r="I931" i="309"/>
  <c r="J931" i="309"/>
  <c r="H932" i="309"/>
  <c r="I932" i="309"/>
  <c r="J932" i="309"/>
  <c r="H933" i="309"/>
  <c r="I933" i="309"/>
  <c r="J933" i="309"/>
  <c r="H934" i="309"/>
  <c r="I934" i="309"/>
  <c r="J934" i="309"/>
  <c r="H935" i="309"/>
  <c r="I935" i="309"/>
  <c r="J935" i="309"/>
  <c r="H936" i="309"/>
  <c r="I936" i="309"/>
  <c r="J936" i="309"/>
  <c r="H937" i="309"/>
  <c r="I937" i="309"/>
  <c r="J937" i="309"/>
  <c r="H938" i="309"/>
  <c r="I938" i="309"/>
  <c r="J938" i="309"/>
  <c r="H939" i="309"/>
  <c r="I939" i="309"/>
  <c r="J939" i="309"/>
  <c r="H940" i="309"/>
  <c r="I940" i="309"/>
  <c r="J940" i="309"/>
  <c r="H941" i="309"/>
  <c r="I941" i="309"/>
  <c r="J941" i="309"/>
  <c r="H942" i="309"/>
  <c r="I942" i="309"/>
  <c r="J942" i="309"/>
  <c r="H943" i="309"/>
  <c r="I943" i="309"/>
  <c r="J943" i="309"/>
  <c r="H944" i="309"/>
  <c r="I944" i="309"/>
  <c r="J944" i="309"/>
  <c r="H945" i="309"/>
  <c r="I945" i="309"/>
  <c r="J945" i="309"/>
  <c r="H946" i="309"/>
  <c r="I946" i="309"/>
  <c r="J946" i="309"/>
  <c r="H947" i="309"/>
  <c r="I947" i="309"/>
  <c r="J947" i="309"/>
  <c r="H948" i="309"/>
  <c r="I948" i="309"/>
  <c r="J948" i="309"/>
  <c r="H949" i="309"/>
  <c r="I949" i="309"/>
  <c r="J949" i="309"/>
  <c r="H950" i="309"/>
  <c r="I950" i="309"/>
  <c r="J950" i="309"/>
  <c r="H951" i="309"/>
  <c r="I951" i="309"/>
  <c r="J951" i="309"/>
  <c r="H952" i="309"/>
  <c r="I952" i="309"/>
  <c r="J952" i="309"/>
  <c r="H953" i="309"/>
  <c r="I953" i="309"/>
  <c r="J953" i="309"/>
  <c r="H954" i="309"/>
  <c r="I954" i="309"/>
  <c r="J954" i="309"/>
  <c r="H955" i="309"/>
  <c r="I955" i="309"/>
  <c r="J955" i="309"/>
  <c r="H956" i="309"/>
  <c r="I956" i="309"/>
  <c r="J956" i="309"/>
  <c r="H957" i="309"/>
  <c r="I957" i="309"/>
  <c r="J957" i="309"/>
  <c r="H958" i="309"/>
  <c r="I958" i="309"/>
  <c r="J958" i="309"/>
  <c r="H959" i="309"/>
  <c r="I959" i="309"/>
  <c r="J959" i="309"/>
  <c r="H960" i="309"/>
  <c r="I960" i="309"/>
  <c r="J960" i="309"/>
  <c r="H961" i="309"/>
  <c r="I961" i="309"/>
  <c r="J961" i="309"/>
  <c r="H962" i="309"/>
  <c r="I962" i="309"/>
  <c r="J962" i="309"/>
  <c r="H963" i="309"/>
  <c r="I963" i="309"/>
  <c r="J963" i="309"/>
  <c r="H964" i="309"/>
  <c r="I964" i="309"/>
  <c r="J964" i="309"/>
  <c r="H965" i="309"/>
  <c r="I965" i="309"/>
  <c r="J965" i="309"/>
  <c r="H966" i="309"/>
  <c r="I966" i="309"/>
  <c r="J966" i="309"/>
  <c r="H967" i="309"/>
  <c r="I967" i="309"/>
  <c r="J967" i="309"/>
  <c r="H968" i="309"/>
  <c r="I968" i="309"/>
  <c r="J968" i="309"/>
  <c r="H969" i="309"/>
  <c r="I969" i="309"/>
  <c r="J969" i="309"/>
  <c r="H970" i="309"/>
  <c r="I970" i="309"/>
  <c r="J970" i="309"/>
  <c r="H971" i="309"/>
  <c r="I971" i="309"/>
  <c r="J971" i="309"/>
  <c r="H972" i="309"/>
  <c r="I972" i="309"/>
  <c r="J972" i="309"/>
  <c r="H973" i="309"/>
  <c r="I973" i="309"/>
  <c r="J973" i="309"/>
  <c r="H974" i="309"/>
  <c r="I974" i="309"/>
  <c r="J974" i="309"/>
  <c r="H975" i="309"/>
  <c r="I975" i="309"/>
  <c r="J975" i="309"/>
  <c r="H976" i="309"/>
  <c r="I976" i="309"/>
  <c r="J976" i="309"/>
  <c r="H977" i="309"/>
  <c r="I977" i="309"/>
  <c r="J977" i="309"/>
  <c r="H978" i="309"/>
  <c r="I978" i="309"/>
  <c r="J978" i="309"/>
  <c r="H979" i="309"/>
  <c r="I979" i="309"/>
  <c r="J979" i="309"/>
  <c r="H980" i="309"/>
  <c r="I980" i="309"/>
  <c r="J980" i="309"/>
  <c r="H981" i="309"/>
  <c r="I981" i="309"/>
  <c r="J981" i="309"/>
  <c r="H982" i="309"/>
  <c r="I982" i="309"/>
  <c r="J982" i="309"/>
  <c r="H983" i="309"/>
  <c r="I983" i="309"/>
  <c r="J983" i="309"/>
  <c r="H984" i="309"/>
  <c r="I984" i="309"/>
  <c r="J984" i="309"/>
  <c r="H985" i="309"/>
  <c r="I985" i="309"/>
  <c r="J985" i="309"/>
  <c r="H986" i="309"/>
  <c r="I986" i="309"/>
  <c r="J986" i="309"/>
  <c r="H987" i="309"/>
  <c r="I987" i="309"/>
  <c r="J987" i="309"/>
  <c r="H988" i="309"/>
  <c r="I988" i="309"/>
  <c r="J988" i="309"/>
  <c r="H989" i="309"/>
  <c r="I989" i="309"/>
  <c r="J989" i="309"/>
  <c r="H990" i="309"/>
  <c r="I990" i="309"/>
  <c r="J990" i="309"/>
  <c r="H991" i="309"/>
  <c r="I991" i="309"/>
  <c r="J991" i="309"/>
  <c r="H992" i="309"/>
  <c r="I992" i="309"/>
  <c r="J992" i="309"/>
  <c r="H993" i="309"/>
  <c r="I993" i="309"/>
  <c r="J993" i="309"/>
  <c r="H994" i="309"/>
  <c r="I994" i="309"/>
  <c r="J994" i="309"/>
  <c r="H995" i="309"/>
  <c r="I995" i="309"/>
  <c r="J995" i="309"/>
  <c r="H996" i="309"/>
  <c r="I996" i="309"/>
  <c r="J996" i="309"/>
  <c r="H997" i="309"/>
  <c r="I997" i="309"/>
  <c r="J997" i="309"/>
  <c r="H998" i="309"/>
  <c r="I998" i="309"/>
  <c r="J998" i="309"/>
  <c r="H999" i="309"/>
  <c r="I999" i="309"/>
  <c r="J999" i="309"/>
  <c r="H1000" i="309"/>
  <c r="I1000" i="309"/>
  <c r="J1000" i="309"/>
  <c r="H1001" i="309"/>
  <c r="I1001" i="309"/>
  <c r="J1001" i="309"/>
  <c r="H1002" i="309"/>
  <c r="I1002" i="309"/>
  <c r="J1002" i="309"/>
  <c r="H1003" i="309"/>
  <c r="I1003" i="309"/>
  <c r="J1003" i="309"/>
  <c r="H1004" i="309"/>
  <c r="I1004" i="309"/>
  <c r="J1004" i="309"/>
  <c r="H1005" i="309"/>
  <c r="I1005" i="309"/>
  <c r="J1005" i="309"/>
  <c r="H1006" i="309"/>
  <c r="I1006" i="309"/>
  <c r="J1006" i="309"/>
  <c r="H1007" i="309"/>
  <c r="I1007" i="309"/>
  <c r="J1007" i="309"/>
  <c r="H1008" i="309"/>
  <c r="I1008" i="309"/>
  <c r="J1008" i="309"/>
  <c r="H1009" i="309"/>
  <c r="I1009" i="309"/>
  <c r="J1009" i="309"/>
  <c r="H1010" i="309"/>
  <c r="I1010" i="309"/>
  <c r="J1010" i="309"/>
  <c r="H1011" i="309"/>
  <c r="I1011" i="309"/>
  <c r="J1011" i="309"/>
  <c r="H1012" i="309"/>
  <c r="I1012" i="309"/>
  <c r="J1012" i="309"/>
  <c r="H1013" i="309"/>
  <c r="I1013" i="309"/>
  <c r="J1013" i="309"/>
  <c r="H1014" i="309"/>
  <c r="I1014" i="309"/>
  <c r="J1014" i="309"/>
  <c r="H1015" i="309"/>
  <c r="I1015" i="309"/>
  <c r="J1015" i="309"/>
  <c r="H1016" i="309"/>
  <c r="I1016" i="309"/>
  <c r="J1016" i="309"/>
  <c r="H1017" i="309"/>
  <c r="I1017" i="309"/>
  <c r="J1017" i="309"/>
  <c r="H1018" i="309"/>
  <c r="I1018" i="309"/>
  <c r="J1018" i="309"/>
  <c r="H1019" i="309"/>
  <c r="I1019" i="309"/>
  <c r="J1019" i="309"/>
  <c r="H1020" i="309"/>
  <c r="I1020" i="309"/>
  <c r="J1020" i="309"/>
  <c r="H1021" i="309"/>
  <c r="I1021" i="309"/>
  <c r="J1021" i="309"/>
  <c r="H1022" i="309"/>
  <c r="I1022" i="309"/>
  <c r="J1022" i="309"/>
  <c r="H1023" i="309"/>
  <c r="I1023" i="309"/>
  <c r="J1023" i="309"/>
  <c r="H1024" i="309"/>
  <c r="I1024" i="309"/>
  <c r="J1024" i="309"/>
  <c r="H1025" i="309"/>
  <c r="I1025" i="309"/>
  <c r="J1025" i="309"/>
  <c r="H1026" i="309"/>
  <c r="I1026" i="309"/>
  <c r="J1026" i="309"/>
  <c r="H1027" i="309"/>
  <c r="I1027" i="309"/>
  <c r="J1027" i="309"/>
  <c r="H1028" i="309"/>
  <c r="I1028" i="309"/>
  <c r="J1028" i="309"/>
  <c r="H1029" i="309"/>
  <c r="I1029" i="309"/>
  <c r="J1029" i="309"/>
  <c r="H1030" i="309"/>
  <c r="I1030" i="309"/>
  <c r="J1030" i="309"/>
  <c r="H1031" i="309"/>
  <c r="I1031" i="309"/>
  <c r="J1031" i="309"/>
  <c r="H1032" i="309"/>
  <c r="I1032" i="309"/>
  <c r="J1032" i="309"/>
  <c r="H1033" i="309"/>
  <c r="I1033" i="309"/>
  <c r="J1033" i="309"/>
  <c r="H1034" i="309"/>
  <c r="I1034" i="309"/>
  <c r="J1034" i="309"/>
  <c r="H1035" i="309"/>
  <c r="I1035" i="309"/>
  <c r="J1035" i="309"/>
  <c r="H1036" i="309"/>
  <c r="I1036" i="309"/>
  <c r="J1036" i="309"/>
  <c r="H1037" i="309"/>
  <c r="I1037" i="309"/>
  <c r="J1037" i="309"/>
  <c r="H1038" i="309"/>
  <c r="I1038" i="309"/>
  <c r="J1038" i="309"/>
  <c r="H1039" i="309"/>
  <c r="I1039" i="309"/>
  <c r="J1039" i="309"/>
  <c r="H1040" i="309"/>
  <c r="I1040" i="309"/>
  <c r="J1040" i="309"/>
  <c r="H1041" i="309"/>
  <c r="I1041" i="309"/>
  <c r="J1041" i="309"/>
  <c r="H1042" i="309"/>
  <c r="I1042" i="309"/>
  <c r="J1042" i="309"/>
  <c r="H1043" i="309"/>
  <c r="I1043" i="309"/>
  <c r="J1043" i="309"/>
  <c r="H1044" i="309"/>
  <c r="I1044" i="309"/>
  <c r="J1044" i="309"/>
  <c r="H1045" i="309"/>
  <c r="I1045" i="309"/>
  <c r="J1045" i="309"/>
  <c r="H1046" i="309"/>
  <c r="I1046" i="309"/>
  <c r="J1046" i="309"/>
  <c r="H1047" i="309"/>
  <c r="I1047" i="309"/>
  <c r="J1047" i="309"/>
  <c r="H1048" i="309"/>
  <c r="I1048" i="309"/>
  <c r="J1048" i="309"/>
  <c r="H1049" i="309"/>
  <c r="I1049" i="309"/>
  <c r="J1049" i="309"/>
  <c r="H1050" i="309"/>
  <c r="I1050" i="309"/>
  <c r="J1050" i="309"/>
  <c r="H1051" i="309"/>
  <c r="I1051" i="309"/>
  <c r="J1051" i="309"/>
  <c r="H1052" i="309"/>
  <c r="I1052" i="309"/>
  <c r="J1052" i="309"/>
  <c r="H1053" i="309"/>
  <c r="I1053" i="309"/>
  <c r="J1053" i="309"/>
  <c r="H1054" i="309"/>
  <c r="I1054" i="309"/>
  <c r="J1054" i="309"/>
  <c r="H1055" i="309"/>
  <c r="I1055" i="309"/>
  <c r="J1055" i="309"/>
  <c r="H1056" i="309"/>
  <c r="I1056" i="309"/>
  <c r="J1056" i="309"/>
  <c r="H1057" i="309"/>
  <c r="I1057" i="309"/>
  <c r="J1057" i="309"/>
  <c r="H1058" i="309"/>
  <c r="I1058" i="309"/>
  <c r="J1058" i="309"/>
  <c r="H1059" i="309"/>
  <c r="I1059" i="309"/>
  <c r="J1059" i="309"/>
  <c r="H1060" i="309"/>
  <c r="I1060" i="309"/>
  <c r="J1060" i="309"/>
  <c r="H1061" i="309"/>
  <c r="I1061" i="309"/>
  <c r="J1061" i="309"/>
  <c r="H1062" i="309"/>
  <c r="I1062" i="309"/>
  <c r="J1062" i="309"/>
  <c r="H1063" i="309"/>
  <c r="I1063" i="309"/>
  <c r="J1063" i="309"/>
  <c r="H1064" i="309"/>
  <c r="I1064" i="309"/>
  <c r="J1064" i="309"/>
  <c r="H1065" i="309"/>
  <c r="I1065" i="309"/>
  <c r="J1065" i="309"/>
  <c r="H1066" i="309"/>
  <c r="I1066" i="309"/>
  <c r="J1066" i="309"/>
  <c r="H1067" i="309"/>
  <c r="I1067" i="309"/>
  <c r="J1067" i="309"/>
  <c r="H1068" i="309"/>
  <c r="I1068" i="309"/>
  <c r="J1068" i="309"/>
  <c r="H1069" i="309"/>
  <c r="I1069" i="309"/>
  <c r="J1069" i="309"/>
  <c r="H1070" i="309"/>
  <c r="I1070" i="309"/>
  <c r="J1070" i="309"/>
  <c r="H1071" i="309"/>
  <c r="I1071" i="309"/>
  <c r="J1071" i="309"/>
  <c r="H1072" i="309"/>
  <c r="I1072" i="309"/>
  <c r="J1072" i="309"/>
  <c r="H1073" i="309"/>
  <c r="I1073" i="309"/>
  <c r="J1073" i="309"/>
  <c r="H1074" i="309"/>
  <c r="I1074" i="309"/>
  <c r="J1074" i="309"/>
  <c r="H1075" i="309"/>
  <c r="I1075" i="309"/>
  <c r="J1075" i="309"/>
  <c r="H1076" i="309"/>
  <c r="I1076" i="309"/>
  <c r="J1076" i="309"/>
  <c r="H1077" i="309"/>
  <c r="I1077" i="309"/>
  <c r="J1077" i="309"/>
  <c r="H1078" i="309"/>
  <c r="I1078" i="309"/>
  <c r="J1078" i="309"/>
  <c r="H1079" i="309"/>
  <c r="I1079" i="309"/>
  <c r="J1079" i="309"/>
  <c r="H1080" i="309"/>
  <c r="I1080" i="309"/>
  <c r="J1080" i="309"/>
  <c r="H1081" i="309"/>
  <c r="I1081" i="309"/>
  <c r="J1081" i="309"/>
  <c r="H1082" i="309"/>
  <c r="I1082" i="309"/>
  <c r="J1082" i="309"/>
  <c r="H1083" i="309"/>
  <c r="I1083" i="309"/>
  <c r="J1083" i="309"/>
  <c r="H1084" i="309"/>
  <c r="I1084" i="309"/>
  <c r="J1084" i="309"/>
  <c r="H1085" i="309"/>
  <c r="I1085" i="309"/>
  <c r="J1085" i="309"/>
  <c r="H1086" i="309"/>
  <c r="I1086" i="309"/>
  <c r="J1086" i="309"/>
  <c r="H1087" i="309"/>
  <c r="I1087" i="309"/>
  <c r="J1087" i="309"/>
  <c r="H1088" i="309"/>
  <c r="I1088" i="309"/>
  <c r="J1088" i="309"/>
  <c r="H1089" i="309"/>
  <c r="I1089" i="309"/>
  <c r="J1089" i="309"/>
  <c r="H1090" i="309"/>
  <c r="I1090" i="309"/>
  <c r="J1090" i="309"/>
  <c r="H1091" i="309"/>
  <c r="I1091" i="309"/>
  <c r="J1091" i="309"/>
  <c r="H1092" i="309"/>
  <c r="I1092" i="309"/>
  <c r="J1092" i="309"/>
  <c r="H1093" i="309"/>
  <c r="I1093" i="309"/>
  <c r="J1093" i="309"/>
  <c r="H1094" i="309"/>
  <c r="I1094" i="309"/>
  <c r="J1094" i="309"/>
  <c r="H1095" i="309"/>
  <c r="I1095" i="309"/>
  <c r="J1095" i="309"/>
  <c r="H1096" i="309"/>
  <c r="I1096" i="309"/>
  <c r="J1096" i="309"/>
  <c r="H1097" i="309"/>
  <c r="I1097" i="309"/>
  <c r="J1097" i="309"/>
  <c r="H1098" i="309"/>
  <c r="I1098" i="309"/>
  <c r="J1098" i="309"/>
  <c r="H1099" i="309"/>
  <c r="I1099" i="309"/>
  <c r="J1099" i="309"/>
  <c r="H1100" i="309"/>
  <c r="I1100" i="309"/>
  <c r="J1100" i="309"/>
  <c r="H1101" i="309"/>
  <c r="I1101" i="309"/>
  <c r="J1101" i="309"/>
  <c r="H1102" i="309"/>
  <c r="I1102" i="309"/>
  <c r="J1102" i="309"/>
  <c r="H1103" i="309"/>
  <c r="I1103" i="309"/>
  <c r="J1103" i="309"/>
  <c r="H1104" i="309"/>
  <c r="I1104" i="309"/>
  <c r="J1104" i="309"/>
  <c r="H1105" i="309"/>
  <c r="I1105" i="309"/>
  <c r="J1105" i="309"/>
  <c r="H1106" i="309"/>
  <c r="I1106" i="309"/>
  <c r="J1106" i="309"/>
  <c r="H1107" i="309"/>
  <c r="I1107" i="309"/>
  <c r="J1107" i="309"/>
  <c r="H1108" i="309"/>
  <c r="I1108" i="309"/>
  <c r="J1108" i="309"/>
  <c r="H1109" i="309"/>
  <c r="I1109" i="309"/>
  <c r="J1109" i="309"/>
  <c r="H1110" i="309"/>
  <c r="I1110" i="309"/>
  <c r="J1110" i="309"/>
  <c r="H1111" i="309"/>
  <c r="I1111" i="309"/>
  <c r="J1111" i="309"/>
  <c r="H1112" i="309"/>
  <c r="I1112" i="309"/>
  <c r="J1112" i="309"/>
  <c r="H1113" i="309"/>
  <c r="I1113" i="309"/>
  <c r="J1113" i="309"/>
  <c r="H1114" i="309"/>
  <c r="I1114" i="309"/>
  <c r="J1114" i="309"/>
  <c r="H1115" i="309"/>
  <c r="I1115" i="309"/>
  <c r="J1115" i="309"/>
  <c r="H1116" i="309"/>
  <c r="I1116" i="309"/>
  <c r="J1116" i="309"/>
  <c r="H1117" i="309"/>
  <c r="I1117" i="309"/>
  <c r="J1117" i="309"/>
  <c r="H1118" i="309"/>
  <c r="I1118" i="309"/>
  <c r="J1118" i="309"/>
  <c r="H1119" i="309"/>
  <c r="I1119" i="309"/>
  <c r="J1119" i="309"/>
  <c r="H1120" i="309"/>
  <c r="I1120" i="309"/>
  <c r="J1120" i="309"/>
  <c r="H1121" i="309"/>
  <c r="I1121" i="309"/>
  <c r="J1121" i="309"/>
  <c r="H1122" i="309"/>
  <c r="I1122" i="309"/>
  <c r="J1122" i="309"/>
  <c r="H1123" i="309"/>
  <c r="I1123" i="309"/>
  <c r="J1123" i="309"/>
  <c r="H1124" i="309"/>
  <c r="I1124" i="309"/>
  <c r="J1124" i="309"/>
  <c r="H1125" i="309"/>
  <c r="I1125" i="309"/>
  <c r="J1125" i="309"/>
  <c r="H1126" i="309"/>
  <c r="I1126" i="309"/>
  <c r="J1126" i="309"/>
  <c r="H1127" i="309"/>
  <c r="I1127" i="309"/>
  <c r="J1127" i="309"/>
  <c r="H1128" i="309"/>
  <c r="I1128" i="309"/>
  <c r="J1128" i="309"/>
  <c r="H1129" i="309"/>
  <c r="I1129" i="309"/>
  <c r="J1129" i="309"/>
  <c r="H1130" i="309"/>
  <c r="I1130" i="309"/>
  <c r="J1130" i="309"/>
  <c r="H1131" i="309"/>
  <c r="I1131" i="309"/>
  <c r="J1131" i="309"/>
  <c r="H1132" i="309"/>
  <c r="I1132" i="309"/>
  <c r="J1132" i="309"/>
  <c r="H1133" i="309"/>
  <c r="I1133" i="309"/>
  <c r="J1133" i="309"/>
  <c r="H1134" i="309"/>
  <c r="I1134" i="309"/>
  <c r="J1134" i="309"/>
  <c r="H1135" i="309"/>
  <c r="I1135" i="309"/>
  <c r="J1135" i="309"/>
  <c r="H1136" i="309"/>
  <c r="I1136" i="309"/>
  <c r="J1136" i="309"/>
  <c r="H1137" i="309"/>
  <c r="I1137" i="309"/>
  <c r="J1137" i="309"/>
  <c r="H1138" i="309"/>
  <c r="I1138" i="309"/>
  <c r="J1138" i="309"/>
  <c r="H1139" i="309"/>
  <c r="I1139" i="309"/>
  <c r="J1139" i="309"/>
  <c r="H1140" i="309"/>
  <c r="I1140" i="309"/>
  <c r="J1140" i="309"/>
  <c r="H1141" i="309"/>
  <c r="I1141" i="309"/>
  <c r="J1141" i="309"/>
  <c r="H1142" i="309"/>
  <c r="I1142" i="309"/>
  <c r="J1142" i="309"/>
  <c r="H1143" i="309"/>
  <c r="I1143" i="309"/>
  <c r="J1143" i="309"/>
  <c r="H1144" i="309"/>
  <c r="I1144" i="309"/>
  <c r="J1144" i="309"/>
  <c r="H1145" i="309"/>
  <c r="I1145" i="309"/>
  <c r="J1145" i="309"/>
  <c r="H1146" i="309"/>
  <c r="I1146" i="309"/>
  <c r="J1146" i="309"/>
  <c r="H1147" i="309"/>
  <c r="I1147" i="309"/>
  <c r="J1147" i="309"/>
  <c r="H1148" i="309"/>
  <c r="I1148" i="309"/>
  <c r="J1148" i="309"/>
  <c r="H1149" i="309"/>
  <c r="I1149" i="309"/>
  <c r="J1149" i="309"/>
  <c r="H1150" i="309"/>
  <c r="I1150" i="309"/>
  <c r="J1150" i="309"/>
  <c r="H1151" i="309"/>
  <c r="I1151" i="309"/>
  <c r="J1151" i="309"/>
  <c r="H1152" i="309"/>
  <c r="I1152" i="309"/>
  <c r="J1152" i="309"/>
  <c r="H1153" i="309"/>
  <c r="I1153" i="309"/>
  <c r="J1153" i="309"/>
  <c r="H1154" i="309"/>
  <c r="I1154" i="309"/>
  <c r="J1154" i="309"/>
  <c r="H1155" i="309"/>
  <c r="I1155" i="309"/>
  <c r="J1155" i="309"/>
  <c r="H1156" i="309"/>
  <c r="I1156" i="309"/>
  <c r="J1156" i="309"/>
  <c r="H1157" i="309"/>
  <c r="I1157" i="309"/>
  <c r="J1157" i="309"/>
  <c r="H1158" i="309"/>
  <c r="I1158" i="309"/>
  <c r="J1158" i="309"/>
  <c r="H1159" i="309"/>
  <c r="I1159" i="309"/>
  <c r="J1159" i="309"/>
  <c r="H1160" i="309"/>
  <c r="I1160" i="309"/>
  <c r="J1160" i="309"/>
  <c r="H1161" i="309"/>
  <c r="I1161" i="309"/>
  <c r="J1161" i="309"/>
  <c r="H1162" i="309"/>
  <c r="I1162" i="309"/>
  <c r="J1162" i="309"/>
  <c r="H1163" i="309"/>
  <c r="I1163" i="309"/>
  <c r="J1163" i="309"/>
  <c r="H1164" i="309"/>
  <c r="I1164" i="309"/>
  <c r="J1164" i="309"/>
  <c r="H1165" i="309"/>
  <c r="I1165" i="309"/>
  <c r="J1165" i="309"/>
  <c r="H1166" i="309"/>
  <c r="I1166" i="309"/>
  <c r="J1166" i="309"/>
  <c r="H1167" i="309"/>
  <c r="I1167" i="309"/>
  <c r="J1167" i="309"/>
  <c r="H1168" i="309"/>
  <c r="I1168" i="309"/>
  <c r="J1168" i="309"/>
  <c r="H1169" i="309"/>
  <c r="I1169" i="309"/>
  <c r="J1169" i="309"/>
  <c r="H1170" i="309"/>
  <c r="I1170" i="309"/>
  <c r="J1170" i="309"/>
  <c r="H1171" i="309"/>
  <c r="I1171" i="309"/>
  <c r="J1171" i="309"/>
  <c r="H1172" i="309"/>
  <c r="I1172" i="309"/>
  <c r="J1172" i="309"/>
  <c r="H1173" i="309"/>
  <c r="I1173" i="309"/>
  <c r="J1173" i="309"/>
  <c r="H1174" i="309"/>
  <c r="I1174" i="309"/>
  <c r="J1174" i="309"/>
  <c r="H1175" i="309"/>
  <c r="I1175" i="309"/>
  <c r="J1175" i="309"/>
  <c r="H1176" i="309"/>
  <c r="I1176" i="309"/>
  <c r="J1176" i="309"/>
  <c r="H1177" i="309"/>
  <c r="I1177" i="309"/>
  <c r="J1177" i="309"/>
  <c r="H1178" i="309"/>
  <c r="I1178" i="309"/>
  <c r="J1178" i="309"/>
  <c r="H1179" i="309"/>
  <c r="I1179" i="309"/>
  <c r="J1179" i="309"/>
  <c r="H1180" i="309"/>
  <c r="I1180" i="309"/>
  <c r="J1180" i="309"/>
  <c r="I1181" i="309"/>
  <c r="J1181" i="309"/>
  <c r="I1182" i="309"/>
  <c r="J1182" i="309"/>
  <c r="I1183" i="309"/>
  <c r="J1183" i="309"/>
  <c r="I1184" i="309"/>
  <c r="J1184" i="309"/>
  <c r="I1185" i="309"/>
  <c r="J1185" i="309"/>
  <c r="I1186" i="309"/>
  <c r="J1186" i="309"/>
  <c r="I1187" i="309"/>
  <c r="J1187" i="309"/>
  <c r="I1188" i="309"/>
  <c r="J1188" i="309"/>
  <c r="I1189" i="309"/>
  <c r="J1189" i="309"/>
  <c r="I1190" i="309"/>
  <c r="J1190" i="309"/>
  <c r="I1191" i="309"/>
  <c r="J1191" i="309"/>
  <c r="I1192" i="309"/>
  <c r="J1192" i="309"/>
  <c r="I1193" i="309"/>
  <c r="J1193" i="309"/>
  <c r="I1194" i="309"/>
  <c r="J1194" i="309"/>
  <c r="I1195" i="309"/>
  <c r="J1195" i="309"/>
  <c r="I1196" i="309"/>
  <c r="J1196" i="309"/>
  <c r="I1197" i="309"/>
  <c r="J1197" i="309"/>
  <c r="I1198" i="309"/>
  <c r="J1198" i="309"/>
  <c r="I1199" i="309"/>
  <c r="J1199" i="309"/>
  <c r="I1200" i="309"/>
  <c r="J1200" i="309"/>
  <c r="I1201" i="309"/>
  <c r="J1201" i="309"/>
  <c r="I1202" i="309"/>
  <c r="J1202" i="309"/>
  <c r="I1203" i="309"/>
  <c r="J1203" i="309"/>
  <c r="I1204" i="309"/>
  <c r="J1204" i="309"/>
  <c r="I1205" i="309"/>
  <c r="J1205" i="309"/>
  <c r="I1206" i="309"/>
  <c r="J1206" i="309"/>
  <c r="I1207" i="309"/>
  <c r="J1207" i="309"/>
  <c r="I1208" i="309"/>
  <c r="J1208" i="309"/>
  <c r="I1209" i="309"/>
  <c r="J1209" i="309"/>
  <c r="I1210" i="309"/>
  <c r="J1210" i="309"/>
  <c r="I1211" i="309"/>
  <c r="J1211" i="309"/>
  <c r="I1212" i="309"/>
  <c r="J1212" i="309"/>
  <c r="I1213" i="309"/>
  <c r="J1213" i="309"/>
  <c r="I1214" i="309"/>
  <c r="J1214" i="309"/>
  <c r="I1215" i="309"/>
  <c r="J1215" i="309"/>
  <c r="I1216" i="309"/>
  <c r="J1216" i="309"/>
  <c r="I1217" i="309"/>
  <c r="J1217" i="309"/>
  <c r="I1218" i="309"/>
  <c r="J1218" i="309"/>
  <c r="I1219" i="309"/>
  <c r="J1219" i="309"/>
  <c r="I1220" i="309"/>
  <c r="J1220" i="309"/>
  <c r="I1221" i="309"/>
  <c r="J1221" i="309"/>
  <c r="I1222" i="309"/>
  <c r="J1222" i="309"/>
  <c r="I1223" i="309"/>
  <c r="J1223" i="309"/>
  <c r="I1224" i="309"/>
  <c r="J1224" i="309"/>
  <c r="I1225" i="309"/>
  <c r="J1225" i="309"/>
  <c r="I1226" i="309"/>
  <c r="J1226" i="309"/>
  <c r="I1227" i="309"/>
  <c r="J1227" i="309"/>
  <c r="I1228" i="309"/>
  <c r="J1228" i="309"/>
  <c r="I1229" i="309"/>
  <c r="J1229" i="309"/>
  <c r="I1230" i="309"/>
  <c r="J1230" i="309"/>
  <c r="I1231" i="309"/>
  <c r="J1231" i="309"/>
  <c r="I1232" i="309"/>
  <c r="J1232" i="309"/>
  <c r="I1233" i="309"/>
  <c r="J1233" i="309"/>
  <c r="I1234" i="309"/>
  <c r="J1234" i="309"/>
  <c r="I1235" i="309"/>
  <c r="J1235" i="309"/>
  <c r="I1236" i="309"/>
  <c r="J1236" i="309"/>
  <c r="I1237" i="309"/>
  <c r="J1237" i="309"/>
  <c r="I1238" i="309"/>
  <c r="J1238" i="309"/>
  <c r="I1239" i="309"/>
  <c r="J1239" i="309"/>
  <c r="I1240" i="309"/>
  <c r="J1240" i="309"/>
  <c r="I1241" i="309"/>
  <c r="J1241" i="309"/>
  <c r="I1242" i="309"/>
  <c r="J1242" i="309"/>
  <c r="I1243" i="309"/>
  <c r="J1243" i="309"/>
  <c r="I1244" i="309"/>
  <c r="J1244" i="309"/>
  <c r="I1245" i="309"/>
  <c r="J1245" i="309"/>
  <c r="I1246" i="309"/>
  <c r="J1246" i="309"/>
  <c r="I1247" i="309"/>
  <c r="J1247" i="309"/>
  <c r="I1248" i="309"/>
  <c r="J1248" i="309"/>
  <c r="I1249" i="309"/>
  <c r="J1249" i="309"/>
  <c r="I1250" i="309"/>
  <c r="J1250" i="309"/>
  <c r="I1251" i="309"/>
  <c r="J1251" i="309"/>
  <c r="I1252" i="309"/>
  <c r="J1252" i="309"/>
  <c r="I1253" i="309"/>
  <c r="J1253" i="309"/>
  <c r="I1254" i="309"/>
  <c r="J1254" i="309"/>
  <c r="I1255" i="309"/>
  <c r="J1255" i="309"/>
  <c r="I1256" i="309"/>
  <c r="J1256" i="309"/>
  <c r="I1257" i="309"/>
  <c r="J1257" i="309"/>
  <c r="I1258" i="309"/>
  <c r="J1258" i="309"/>
  <c r="I1259" i="309"/>
  <c r="J1259" i="309"/>
  <c r="I1260" i="309"/>
  <c r="J1260" i="309"/>
  <c r="I1261" i="309"/>
  <c r="J1261" i="309"/>
  <c r="I1262" i="309"/>
  <c r="J1262" i="309"/>
  <c r="I1263" i="309"/>
  <c r="J1263" i="309"/>
  <c r="I1264" i="309"/>
  <c r="J1264" i="309"/>
  <c r="I1265" i="309"/>
  <c r="J1265" i="309"/>
  <c r="I1266" i="309"/>
  <c r="J1266" i="309"/>
  <c r="I1267" i="309"/>
  <c r="J1267" i="309"/>
  <c r="I1268" i="309"/>
  <c r="J1268" i="309"/>
  <c r="I1269" i="309"/>
  <c r="J1269" i="309"/>
  <c r="I1270" i="309"/>
  <c r="J1270" i="309"/>
  <c r="I1271" i="309"/>
  <c r="J1271" i="309"/>
  <c r="I1272" i="309"/>
  <c r="J1272" i="309"/>
  <c r="I1273" i="309"/>
  <c r="J1273" i="309"/>
  <c r="I1274" i="309"/>
  <c r="J1274" i="309"/>
  <c r="I1275" i="309"/>
  <c r="J1275" i="309"/>
  <c r="I1276" i="309"/>
  <c r="J1276" i="309"/>
  <c r="I1277" i="309"/>
  <c r="J1277" i="309"/>
  <c r="I1278" i="309"/>
  <c r="J1278" i="309"/>
  <c r="I1279" i="309"/>
  <c r="J1279" i="309"/>
  <c r="I1280" i="309"/>
  <c r="J1280" i="309"/>
  <c r="I1281" i="309"/>
  <c r="J1281" i="309"/>
  <c r="I1282" i="309"/>
  <c r="J1282" i="309"/>
  <c r="I1283" i="309"/>
  <c r="J1283" i="309"/>
  <c r="I1284" i="309"/>
  <c r="J1284" i="309"/>
  <c r="I1285" i="309"/>
  <c r="J1285" i="309"/>
  <c r="I1286" i="309"/>
  <c r="J1286" i="309"/>
  <c r="I1287" i="309"/>
  <c r="J1287" i="309"/>
  <c r="I1288" i="309"/>
  <c r="J1288" i="309"/>
  <c r="I1289" i="309"/>
  <c r="J1289" i="309"/>
  <c r="I1290" i="309"/>
  <c r="J1290" i="309"/>
  <c r="I1291" i="309"/>
  <c r="J1291" i="309"/>
  <c r="I1292" i="309"/>
  <c r="J1292" i="309"/>
  <c r="I1293" i="309"/>
  <c r="J1293" i="309"/>
  <c r="I1294" i="309"/>
  <c r="J1294" i="309"/>
  <c r="I1295" i="309"/>
  <c r="J1295" i="309"/>
  <c r="I1296" i="309"/>
  <c r="J1296" i="309"/>
  <c r="I1297" i="309"/>
  <c r="J1297" i="309"/>
  <c r="I1298" i="309"/>
  <c r="J1298" i="309"/>
  <c r="I1299" i="309"/>
  <c r="J1299" i="309"/>
  <c r="I1300" i="309"/>
  <c r="J1300" i="309"/>
  <c r="I1301" i="309"/>
  <c r="J1301" i="309"/>
  <c r="I1302" i="309"/>
  <c r="J1302" i="309"/>
  <c r="I1303" i="309"/>
  <c r="J1303" i="309"/>
  <c r="I1304" i="309"/>
  <c r="J1304" i="309"/>
  <c r="I1305" i="309"/>
  <c r="J1305" i="309"/>
  <c r="I1306" i="309"/>
  <c r="J1306" i="309"/>
  <c r="I1307" i="309"/>
  <c r="J1307" i="309"/>
  <c r="I1308" i="309"/>
  <c r="J1308" i="309"/>
  <c r="I1309" i="309"/>
  <c r="J1309" i="309"/>
  <c r="I1310" i="309"/>
  <c r="J1310" i="309"/>
  <c r="I1311" i="309"/>
  <c r="J1311" i="309"/>
  <c r="I1312" i="309"/>
  <c r="J1312" i="309"/>
  <c r="I1313" i="309"/>
  <c r="J1313" i="309"/>
  <c r="I1314" i="309"/>
  <c r="J1314" i="309"/>
  <c r="I1315" i="309"/>
  <c r="J1315" i="309"/>
  <c r="I1316" i="309"/>
  <c r="J1316" i="309"/>
  <c r="I1317" i="309"/>
  <c r="J1317" i="309"/>
  <c r="I1318" i="309"/>
  <c r="J1318" i="309"/>
  <c r="I1319" i="309"/>
  <c r="J1319" i="309"/>
  <c r="I1320" i="309"/>
  <c r="J1320" i="309"/>
  <c r="I1321" i="309"/>
  <c r="J1321" i="309"/>
  <c r="I1322" i="309"/>
  <c r="J1322" i="309"/>
  <c r="I1323" i="309"/>
  <c r="J1323" i="309"/>
  <c r="I1324" i="309"/>
  <c r="J1324" i="309"/>
  <c r="I1325" i="309"/>
  <c r="J1325" i="309"/>
  <c r="I1326" i="309"/>
  <c r="J1326" i="309"/>
  <c r="I1327" i="309"/>
  <c r="J1327" i="309"/>
  <c r="I1328" i="309"/>
  <c r="J1328" i="309"/>
  <c r="I1329" i="309"/>
  <c r="J1329" i="309"/>
  <c r="I1330" i="309"/>
  <c r="J1330" i="309"/>
  <c r="I1331" i="309"/>
  <c r="J1331" i="309"/>
  <c r="I1332" i="309"/>
  <c r="J1332" i="309"/>
  <c r="I1333" i="309"/>
  <c r="J1333" i="309"/>
  <c r="I1334" i="309"/>
  <c r="J1334" i="309"/>
  <c r="I1335" i="309"/>
  <c r="J1335" i="309"/>
  <c r="I1336" i="309"/>
  <c r="J1336" i="309"/>
  <c r="I1337" i="309"/>
  <c r="J1337" i="309"/>
  <c r="I1338" i="309"/>
  <c r="J1338" i="309"/>
  <c r="I1339" i="309"/>
  <c r="J1339" i="309"/>
  <c r="I1340" i="309"/>
  <c r="J1340" i="309"/>
  <c r="I1341" i="309"/>
  <c r="J1341" i="309"/>
  <c r="I1342" i="309"/>
  <c r="J1342" i="309"/>
  <c r="I1343" i="309"/>
  <c r="J1343" i="309"/>
  <c r="I1344" i="309"/>
  <c r="J1344" i="309"/>
  <c r="I1345" i="309"/>
  <c r="J1345" i="309"/>
  <c r="I1346" i="309"/>
  <c r="J1346" i="309"/>
  <c r="I1347" i="309"/>
  <c r="J1347" i="309"/>
  <c r="I1348" i="309"/>
  <c r="J1348" i="309"/>
  <c r="I1349" i="309"/>
  <c r="J1349" i="309"/>
  <c r="I1350" i="309"/>
  <c r="J1350" i="309"/>
  <c r="I1351" i="309"/>
  <c r="J1351" i="309"/>
  <c r="I1352" i="309"/>
  <c r="J1352" i="309"/>
  <c r="I1353" i="309"/>
  <c r="J1353" i="309"/>
  <c r="I1354" i="309"/>
  <c r="J1354" i="309"/>
  <c r="I1355" i="309"/>
  <c r="J1355" i="309"/>
  <c r="I1356" i="309"/>
  <c r="J1356" i="309"/>
  <c r="I1357" i="309"/>
  <c r="J1357" i="309"/>
  <c r="I1358" i="309"/>
  <c r="J1358" i="309"/>
  <c r="I1359" i="309"/>
  <c r="J1359" i="309"/>
  <c r="I1360" i="309"/>
  <c r="J1360" i="309"/>
  <c r="I1361" i="309"/>
  <c r="J1361" i="309"/>
  <c r="I1362" i="309"/>
  <c r="J1362" i="309"/>
  <c r="I1363" i="309"/>
  <c r="J1363" i="309"/>
  <c r="I1364" i="309"/>
  <c r="J1364" i="309"/>
  <c r="I1365" i="309"/>
  <c r="J1365" i="309"/>
  <c r="I1366" i="309"/>
  <c r="J1366" i="309"/>
  <c r="I1367" i="309"/>
  <c r="J1367" i="309"/>
  <c r="I1368" i="309"/>
  <c r="J1368" i="309"/>
  <c r="I1369" i="309"/>
  <c r="J1369" i="309"/>
  <c r="I1370" i="309"/>
  <c r="J1370" i="309"/>
  <c r="I1371" i="309"/>
  <c r="J1371" i="309"/>
  <c r="I1372" i="309"/>
  <c r="J1372" i="309"/>
  <c r="I1373" i="309"/>
  <c r="J1373" i="309"/>
  <c r="I1374" i="309"/>
  <c r="J1374" i="309"/>
  <c r="I1375" i="309"/>
  <c r="J1375" i="309"/>
  <c r="I1376" i="309"/>
  <c r="J1376" i="309"/>
  <c r="I1377" i="309"/>
  <c r="J1377" i="309"/>
  <c r="I1378" i="309"/>
  <c r="J1378" i="309"/>
  <c r="I1379" i="309"/>
  <c r="J1379" i="309"/>
  <c r="I1380" i="309"/>
  <c r="J1380" i="309"/>
  <c r="I1381" i="309"/>
  <c r="J1381" i="309"/>
  <c r="I1382" i="309"/>
  <c r="J1382" i="309"/>
  <c r="I1383" i="309"/>
  <c r="J1383" i="309"/>
  <c r="I1384" i="309"/>
  <c r="J1384" i="309"/>
  <c r="I1385" i="309"/>
  <c r="J1385" i="309"/>
  <c r="I1386" i="309"/>
  <c r="J1386" i="309"/>
  <c r="I1387" i="309"/>
  <c r="J1387" i="309"/>
  <c r="I1388" i="309"/>
  <c r="J1388" i="309"/>
  <c r="I1389" i="309"/>
  <c r="J1389" i="309"/>
  <c r="I1390" i="309"/>
  <c r="J1390" i="309"/>
  <c r="I1391" i="309"/>
  <c r="J1391" i="309"/>
  <c r="I1392" i="309"/>
  <c r="J1392" i="309"/>
  <c r="I1393" i="309"/>
  <c r="J1393" i="309"/>
  <c r="I1394" i="309"/>
  <c r="J1394" i="309"/>
  <c r="I1395" i="309"/>
  <c r="J1395" i="309"/>
  <c r="I1396" i="309"/>
  <c r="J1396" i="309"/>
  <c r="I1397" i="309"/>
  <c r="J1397" i="309"/>
  <c r="I1398" i="309"/>
  <c r="J1398" i="309"/>
  <c r="I1399" i="309"/>
  <c r="J1399" i="309"/>
  <c r="I1400" i="309"/>
  <c r="J1400" i="309"/>
  <c r="I1401" i="309"/>
  <c r="J1401" i="309"/>
  <c r="I1402" i="309"/>
  <c r="J1402" i="309"/>
  <c r="I1403" i="309"/>
  <c r="J1403" i="309"/>
  <c r="I1404" i="309"/>
  <c r="J1404" i="309"/>
  <c r="I1405" i="309"/>
  <c r="J1405" i="309"/>
  <c r="I1406" i="309"/>
  <c r="J1406" i="309"/>
  <c r="I1407" i="309"/>
  <c r="J1407" i="309"/>
  <c r="I1408" i="309"/>
  <c r="J1408" i="309"/>
  <c r="I1410" i="309"/>
  <c r="J1410" i="309"/>
  <c r="I1411" i="309"/>
  <c r="J1411" i="309"/>
  <c r="I1412" i="309"/>
  <c r="J1412" i="309"/>
  <c r="I1413" i="309"/>
  <c r="J1413" i="309"/>
  <c r="I1414" i="309"/>
  <c r="J1414" i="309"/>
  <c r="I1415" i="309"/>
  <c r="J1415" i="309"/>
  <c r="I1416" i="309"/>
  <c r="J1416" i="309"/>
  <c r="I1417" i="309"/>
  <c r="J1417" i="309"/>
  <c r="I1418" i="309"/>
  <c r="J1418" i="309"/>
  <c r="I1419" i="309"/>
  <c r="J1419" i="309"/>
  <c r="I1420" i="309"/>
  <c r="J1420" i="309"/>
  <c r="I1421" i="309"/>
  <c r="J1421" i="309"/>
  <c r="I1422" i="309"/>
  <c r="J1422" i="309"/>
  <c r="I1423" i="309"/>
  <c r="J1423" i="309"/>
  <c r="I1424" i="309"/>
  <c r="J1424" i="309"/>
  <c r="I1425" i="309"/>
  <c r="J1425" i="309"/>
  <c r="I1426" i="309"/>
  <c r="J1426" i="309"/>
  <c r="I1427" i="309"/>
  <c r="J1427" i="309"/>
  <c r="I1428" i="309"/>
  <c r="J1428" i="309"/>
  <c r="I1429" i="309"/>
  <c r="J1429" i="309"/>
  <c r="I1430" i="309"/>
  <c r="J1430" i="309"/>
  <c r="I1431" i="309"/>
  <c r="J1431" i="309"/>
  <c r="I1432" i="309"/>
  <c r="J1432" i="309"/>
  <c r="I1433" i="309"/>
  <c r="J1433" i="309"/>
  <c r="I1434" i="309"/>
  <c r="J1434" i="309"/>
  <c r="I1435" i="309"/>
  <c r="J1435" i="309"/>
  <c r="I1436" i="309"/>
  <c r="J1436" i="309"/>
  <c r="I1437" i="309"/>
  <c r="J1437" i="309"/>
  <c r="I1438" i="309"/>
  <c r="J1438" i="309"/>
  <c r="I1439" i="309"/>
  <c r="J1439" i="309"/>
  <c r="I1440" i="309"/>
  <c r="J1440" i="309"/>
  <c r="I1441" i="309"/>
  <c r="J1441" i="309"/>
  <c r="I1442" i="309"/>
  <c r="J1442" i="309"/>
  <c r="I1443" i="309"/>
  <c r="J1443" i="309"/>
  <c r="I1444" i="309"/>
  <c r="J1444" i="309"/>
  <c r="I1445" i="309"/>
  <c r="J1445" i="309"/>
  <c r="I1446" i="309"/>
  <c r="J1446" i="309"/>
  <c r="I1447" i="309"/>
  <c r="J1447" i="309"/>
  <c r="I1448" i="309"/>
  <c r="J1448" i="309"/>
  <c r="I1449" i="309"/>
  <c r="J1449" i="309"/>
  <c r="I1450" i="309"/>
  <c r="J1450" i="309"/>
  <c r="I1451" i="309"/>
  <c r="J1451" i="309"/>
  <c r="I1452" i="309"/>
  <c r="J1452" i="309"/>
  <c r="I1453" i="309"/>
  <c r="J1453" i="309"/>
  <c r="I1454" i="309"/>
  <c r="J1454" i="309"/>
  <c r="I1455" i="309"/>
  <c r="J1455" i="309"/>
  <c r="I1456" i="309"/>
  <c r="J1456" i="309"/>
  <c r="I1457" i="309"/>
  <c r="J1457" i="309"/>
  <c r="I1458" i="309"/>
  <c r="J1458" i="309"/>
  <c r="I1459" i="309"/>
  <c r="J1459" i="309"/>
  <c r="I1460" i="309"/>
  <c r="J1460" i="309"/>
  <c r="I1461" i="309"/>
  <c r="J1461" i="309"/>
  <c r="I1462" i="309"/>
  <c r="J1462" i="309"/>
  <c r="I1463" i="309"/>
  <c r="J1463" i="309"/>
  <c r="I1464" i="309"/>
  <c r="J1464" i="309"/>
  <c r="I1465" i="309"/>
  <c r="J1465" i="309"/>
  <c r="I1466" i="309"/>
  <c r="J1466" i="309"/>
  <c r="I1467" i="309"/>
  <c r="J1467" i="309"/>
  <c r="I1468" i="309"/>
  <c r="J1468" i="309"/>
  <c r="I1469" i="309"/>
  <c r="J1469" i="309"/>
  <c r="I1470" i="309"/>
  <c r="J1470" i="309"/>
  <c r="I1471" i="309"/>
  <c r="J1471" i="309"/>
  <c r="I1472" i="309"/>
  <c r="J1472" i="309"/>
  <c r="I1473" i="309"/>
  <c r="J1473" i="309"/>
  <c r="I1474" i="309"/>
  <c r="J1474" i="309"/>
  <c r="I1475" i="309"/>
  <c r="J1475" i="309"/>
  <c r="I1476" i="309"/>
  <c r="J1476" i="309"/>
  <c r="I1477" i="309"/>
  <c r="J1477" i="309"/>
  <c r="I1478" i="309"/>
  <c r="J1478" i="309"/>
  <c r="I1479" i="309"/>
  <c r="J1479" i="309"/>
  <c r="I1480" i="309"/>
  <c r="J1480" i="309"/>
  <c r="I1481" i="309"/>
  <c r="J1481" i="309"/>
  <c r="I1482" i="309"/>
  <c r="J1482" i="309"/>
  <c r="I1483" i="309"/>
  <c r="J1483" i="309"/>
  <c r="I1484" i="309"/>
  <c r="J1484" i="309"/>
  <c r="I1485" i="309"/>
  <c r="J1485" i="309"/>
  <c r="I1486" i="309"/>
  <c r="J1486" i="309"/>
  <c r="I1487" i="309"/>
  <c r="J1487" i="309"/>
  <c r="I1488" i="309"/>
  <c r="J1488" i="309"/>
  <c r="I1489" i="309"/>
  <c r="J1489" i="309"/>
  <c r="I1490" i="309"/>
  <c r="J1490" i="309"/>
  <c r="I1491" i="309"/>
  <c r="J1491" i="309"/>
  <c r="I1492" i="309"/>
  <c r="J1492" i="309"/>
  <c r="I1493" i="309"/>
  <c r="J1493" i="309"/>
  <c r="I1494" i="309"/>
  <c r="J1494" i="309"/>
  <c r="I1495" i="309"/>
  <c r="J1495" i="309"/>
  <c r="I1496" i="309"/>
  <c r="J1496" i="309"/>
  <c r="I1497" i="309"/>
  <c r="J1497" i="309"/>
  <c r="I1498" i="309"/>
  <c r="J1498" i="309"/>
  <c r="I1499" i="309"/>
  <c r="J1499" i="309"/>
  <c r="I1500" i="309"/>
  <c r="J1500" i="309"/>
  <c r="I1501" i="309"/>
  <c r="J1501" i="309"/>
  <c r="I1502" i="309"/>
  <c r="J1502" i="309"/>
  <c r="I1503" i="309"/>
  <c r="J1503" i="309"/>
  <c r="I1504" i="309"/>
  <c r="J1504" i="309"/>
  <c r="I1505" i="309"/>
  <c r="J1505" i="309"/>
  <c r="I1506" i="309"/>
  <c r="J1506" i="309"/>
  <c r="I1507" i="309"/>
  <c r="J1507" i="309"/>
  <c r="I1508" i="309"/>
  <c r="J1508" i="309"/>
  <c r="I1509" i="309"/>
  <c r="J1509" i="309"/>
  <c r="I1510" i="309"/>
  <c r="J1510" i="309"/>
  <c r="I1511" i="309"/>
  <c r="J1511" i="309"/>
  <c r="I1512" i="309"/>
  <c r="J1512" i="309"/>
  <c r="I1513" i="309"/>
  <c r="J1513" i="309"/>
  <c r="I1514" i="309"/>
  <c r="J1514" i="309"/>
  <c r="I1515" i="309"/>
  <c r="J1515" i="309"/>
  <c r="I1516" i="309"/>
  <c r="J1516" i="309"/>
  <c r="I1517" i="309"/>
  <c r="J1517" i="309"/>
  <c r="I1518" i="309"/>
  <c r="J1518" i="309"/>
  <c r="I1519" i="309"/>
  <c r="J1519" i="309"/>
  <c r="I1520" i="309"/>
  <c r="J1520" i="309"/>
  <c r="I1521" i="309"/>
  <c r="J1521" i="309"/>
  <c r="I1522" i="309"/>
  <c r="J1522" i="309"/>
  <c r="I1523" i="309"/>
  <c r="J1523" i="309"/>
  <c r="I1524" i="309"/>
  <c r="J1524" i="309"/>
  <c r="I1525" i="309"/>
  <c r="J1525" i="309"/>
  <c r="I1526" i="309"/>
  <c r="J1526" i="309"/>
  <c r="I1527" i="309"/>
  <c r="J1527" i="309"/>
  <c r="I1528" i="309"/>
  <c r="J1528" i="309"/>
  <c r="I1529" i="309"/>
  <c r="J1529" i="309"/>
  <c r="I1530" i="309"/>
  <c r="J1530" i="309"/>
  <c r="I1531" i="309"/>
  <c r="J1531" i="309"/>
  <c r="I1532" i="309"/>
  <c r="J1532" i="309"/>
  <c r="I1533" i="309"/>
  <c r="J1533" i="309"/>
  <c r="I1534" i="309"/>
  <c r="J1534" i="309"/>
  <c r="I1535" i="309"/>
  <c r="J1535" i="309"/>
  <c r="I1536" i="309"/>
  <c r="J1536" i="309"/>
  <c r="I1537" i="309"/>
  <c r="J1537" i="309"/>
  <c r="I1538" i="309"/>
  <c r="J1538" i="309"/>
  <c r="I1539" i="309"/>
  <c r="J1539" i="309"/>
  <c r="I1540" i="309"/>
  <c r="J1540" i="309"/>
  <c r="I1541" i="309"/>
  <c r="J1541" i="309"/>
  <c r="I1542" i="309"/>
  <c r="J1542" i="309"/>
  <c r="I1543" i="309"/>
  <c r="J1543" i="309"/>
  <c r="I1544" i="309"/>
  <c r="J1544" i="309"/>
  <c r="I1545" i="309"/>
  <c r="J1545" i="309"/>
  <c r="I1546" i="309"/>
  <c r="J1546" i="309"/>
  <c r="I1547" i="309"/>
  <c r="J1547" i="309"/>
  <c r="I1548" i="309"/>
  <c r="J1548" i="309"/>
  <c r="I1549" i="309"/>
  <c r="J1549" i="309"/>
  <c r="I1550" i="309"/>
  <c r="J1550" i="309"/>
  <c r="I1551" i="309"/>
  <c r="J1551" i="309"/>
  <c r="I1552" i="309"/>
  <c r="J1552" i="309"/>
  <c r="I1553" i="309"/>
  <c r="J1553" i="309"/>
  <c r="I1554" i="309"/>
  <c r="J1554" i="309"/>
  <c r="I1555" i="309"/>
  <c r="J1555" i="309"/>
  <c r="I1556" i="309"/>
  <c r="J1556" i="309"/>
  <c r="I1557" i="309"/>
  <c r="J1557" i="309"/>
  <c r="I1558" i="309"/>
  <c r="J1558" i="309"/>
  <c r="I1559" i="309"/>
  <c r="J1559" i="309"/>
  <c r="I1560" i="309"/>
  <c r="J1560" i="309"/>
  <c r="I1561" i="309"/>
  <c r="J1561" i="309"/>
  <c r="I1562" i="309"/>
  <c r="J1562" i="309"/>
  <c r="I1563" i="309"/>
  <c r="J1563" i="309"/>
  <c r="I1564" i="309"/>
  <c r="J1564" i="309"/>
  <c r="I1565" i="309"/>
  <c r="J1565" i="309"/>
  <c r="I1566" i="309"/>
  <c r="J1566" i="309"/>
  <c r="I1567" i="309"/>
  <c r="J1567" i="309"/>
  <c r="I1568" i="309"/>
  <c r="J1568" i="309"/>
  <c r="I1569" i="309"/>
  <c r="J1569" i="309"/>
  <c r="I1570" i="309"/>
  <c r="J1570" i="309"/>
  <c r="I1571" i="309"/>
  <c r="J1571" i="309"/>
  <c r="I1572" i="309"/>
  <c r="J1572" i="309"/>
  <c r="I1573" i="309"/>
  <c r="J1573" i="309"/>
  <c r="I1574" i="309"/>
  <c r="J1574" i="309"/>
  <c r="I1575" i="309"/>
  <c r="J1575" i="309"/>
  <c r="I1576" i="309"/>
  <c r="J1576" i="309"/>
  <c r="I1577" i="309"/>
  <c r="J1577" i="309"/>
  <c r="I1578" i="309"/>
  <c r="J1578" i="309"/>
  <c r="I1579" i="309"/>
  <c r="J1579" i="309"/>
  <c r="I1580" i="309"/>
  <c r="J1580" i="309"/>
  <c r="I1581" i="309"/>
  <c r="J1581" i="309"/>
  <c r="I1582" i="309"/>
  <c r="J1582" i="309"/>
  <c r="I1583" i="309"/>
  <c r="J1583" i="309"/>
  <c r="I1584" i="309"/>
  <c r="J1584" i="309"/>
  <c r="I1585" i="309"/>
  <c r="J1585" i="309"/>
  <c r="I1586" i="309"/>
  <c r="J1586" i="309"/>
  <c r="I1587" i="309"/>
  <c r="J1587" i="309"/>
  <c r="I1588" i="309"/>
  <c r="J1588" i="309"/>
  <c r="I1589" i="309"/>
  <c r="J1589" i="309"/>
  <c r="I1590" i="309"/>
  <c r="J1590" i="309"/>
  <c r="I1591" i="309"/>
  <c r="J1591" i="309"/>
  <c r="I1592" i="309"/>
  <c r="J1592" i="309"/>
  <c r="I1593" i="309"/>
  <c r="J1593" i="309"/>
  <c r="I1594" i="309"/>
  <c r="J1594" i="309"/>
  <c r="I1595" i="309"/>
  <c r="J1595" i="309"/>
  <c r="I1596" i="309"/>
  <c r="J1596" i="309"/>
  <c r="I1597" i="309"/>
  <c r="J1597" i="309"/>
  <c r="I1598" i="309"/>
  <c r="J1598" i="309"/>
  <c r="I1599" i="309"/>
  <c r="J1599" i="309"/>
  <c r="I1600" i="309"/>
  <c r="J1600" i="309"/>
  <c r="I1601" i="309"/>
  <c r="J1601" i="309"/>
  <c r="I1602" i="309"/>
  <c r="J1602" i="309"/>
  <c r="I1603" i="309"/>
  <c r="J1603" i="309"/>
  <c r="I1604" i="309"/>
  <c r="J1604" i="309"/>
  <c r="I1605" i="309"/>
  <c r="J1605" i="309"/>
  <c r="I1606" i="309"/>
  <c r="J1606" i="309"/>
  <c r="I1607" i="309"/>
  <c r="J1607" i="309"/>
  <c r="I1608" i="309"/>
  <c r="J1608" i="309"/>
  <c r="I1609" i="309"/>
  <c r="J1609" i="309"/>
  <c r="I1610" i="309"/>
  <c r="J1610" i="309"/>
  <c r="I1611" i="309"/>
  <c r="J1611" i="309"/>
  <c r="I1612" i="309"/>
  <c r="J1612" i="309"/>
  <c r="I1613" i="309"/>
  <c r="J1613" i="309"/>
  <c r="I1614" i="309"/>
  <c r="J1614" i="309"/>
  <c r="I1615" i="309"/>
  <c r="J1615" i="309"/>
  <c r="I1616" i="309"/>
  <c r="J1616" i="309"/>
  <c r="I1617" i="309"/>
  <c r="J1617" i="309"/>
  <c r="I1618" i="309"/>
  <c r="J1618" i="309"/>
  <c r="I1619" i="309"/>
  <c r="J1619" i="309"/>
  <c r="I1620" i="309"/>
  <c r="J1620" i="309"/>
  <c r="I1621" i="309"/>
  <c r="J1621" i="309"/>
  <c r="I1622" i="309"/>
  <c r="J1622" i="309"/>
  <c r="I1623" i="309"/>
  <c r="J1623" i="309"/>
  <c r="I1624" i="309"/>
  <c r="J1624" i="309"/>
  <c r="I1625" i="309"/>
  <c r="J1625" i="309"/>
  <c r="I1626" i="309"/>
  <c r="J1626" i="309"/>
  <c r="I1627" i="309"/>
  <c r="J1627" i="309"/>
  <c r="I1628" i="309"/>
  <c r="J1628" i="309"/>
  <c r="I1629" i="309"/>
  <c r="J1629" i="309"/>
  <c r="I1630" i="309"/>
  <c r="J1630" i="309"/>
  <c r="I1631" i="309"/>
  <c r="J1631" i="309"/>
  <c r="I1632" i="309"/>
  <c r="J1632" i="309"/>
  <c r="I1633" i="309"/>
  <c r="J1633" i="309"/>
  <c r="I1634" i="309"/>
  <c r="J1634" i="309"/>
  <c r="I1635" i="309"/>
  <c r="J1635" i="309"/>
  <c r="I1636" i="309"/>
  <c r="J1636" i="309"/>
  <c r="I1637" i="309"/>
  <c r="J1637" i="309"/>
  <c r="I1638" i="309"/>
  <c r="J1638" i="309"/>
  <c r="I1639" i="309"/>
  <c r="J1639" i="309"/>
  <c r="I1640" i="309"/>
  <c r="J1640" i="309"/>
  <c r="I1641" i="309"/>
  <c r="J1641" i="309"/>
  <c r="I1642" i="309"/>
  <c r="J1642" i="309"/>
  <c r="I1643" i="309"/>
  <c r="J1643" i="309"/>
  <c r="I1644" i="309"/>
  <c r="J1644" i="309"/>
  <c r="I1645" i="309"/>
  <c r="J1645" i="309"/>
  <c r="I1646" i="309"/>
  <c r="J1646" i="309"/>
  <c r="I1647" i="309"/>
  <c r="J1647" i="309"/>
  <c r="I1648" i="309"/>
  <c r="J1648" i="309"/>
  <c r="I1649" i="309"/>
  <c r="J1649" i="309"/>
  <c r="I1650" i="309"/>
  <c r="J1650" i="309"/>
  <c r="I1651" i="309"/>
  <c r="J1651" i="309"/>
  <c r="I1652" i="309"/>
  <c r="J1652" i="309"/>
  <c r="I1653" i="309"/>
  <c r="J1653" i="309"/>
  <c r="I1654" i="309"/>
  <c r="J1654" i="309"/>
  <c r="I1655" i="309"/>
  <c r="J1655" i="309"/>
  <c r="I1656" i="309"/>
  <c r="J1656" i="309"/>
  <c r="I1657" i="309"/>
  <c r="J1657" i="309"/>
  <c r="I1658" i="309"/>
  <c r="J1658" i="309"/>
  <c r="I1659" i="309"/>
  <c r="J1659" i="309"/>
  <c r="I1660" i="309"/>
  <c r="J1660" i="309"/>
  <c r="I1661" i="309"/>
  <c r="J1661" i="309"/>
  <c r="I1662" i="309"/>
  <c r="J1662" i="309"/>
  <c r="I1663" i="309"/>
  <c r="J1663" i="309"/>
  <c r="I1664" i="309"/>
  <c r="J1664" i="309"/>
  <c r="I1665" i="309"/>
  <c r="J1665" i="309"/>
  <c r="I1666" i="309"/>
  <c r="J1666" i="309"/>
  <c r="I1667" i="309"/>
  <c r="J1667" i="309"/>
  <c r="I1668" i="309"/>
  <c r="J1668" i="309"/>
  <c r="I1669" i="309"/>
  <c r="J1669" i="309"/>
  <c r="I1670" i="309"/>
  <c r="J1670" i="309"/>
  <c r="I1671" i="309"/>
  <c r="J1671" i="309"/>
  <c r="I1672" i="309"/>
  <c r="J1672" i="309"/>
  <c r="I1673" i="309"/>
  <c r="J1673" i="309"/>
  <c r="I1674" i="309"/>
  <c r="J1674" i="309"/>
  <c r="I1675" i="309"/>
  <c r="J1675" i="309"/>
  <c r="I1676" i="309"/>
  <c r="J1676" i="309"/>
  <c r="I1677" i="309"/>
  <c r="J1677" i="309"/>
  <c r="I1678" i="309"/>
  <c r="J1678" i="309"/>
  <c r="I1679" i="309"/>
  <c r="J1679" i="309"/>
  <c r="I1680" i="309"/>
  <c r="J1680" i="309"/>
  <c r="I1681" i="309"/>
  <c r="J1681" i="309"/>
  <c r="I1682" i="309"/>
  <c r="J1682" i="309"/>
  <c r="I1683" i="309"/>
  <c r="J1683" i="309"/>
  <c r="I1684" i="309"/>
  <c r="J1684" i="309"/>
  <c r="I1685" i="309"/>
  <c r="J1685" i="309"/>
  <c r="I1686" i="309"/>
  <c r="J1686" i="309"/>
  <c r="I1687" i="309"/>
  <c r="J1687" i="309"/>
  <c r="I1688" i="309"/>
  <c r="J1688" i="309"/>
  <c r="I1689" i="309"/>
  <c r="J1689" i="309"/>
  <c r="I1690" i="309"/>
  <c r="J1690" i="309"/>
  <c r="I1691" i="309"/>
  <c r="J1691" i="309"/>
  <c r="I1692" i="309"/>
  <c r="J1692" i="309"/>
  <c r="I1693" i="309"/>
  <c r="J1693" i="309"/>
  <c r="I1694" i="309"/>
  <c r="J1694" i="309"/>
  <c r="I1695" i="309"/>
  <c r="J1695" i="309"/>
  <c r="I1696" i="309"/>
  <c r="J1696" i="309"/>
  <c r="I1697" i="309"/>
  <c r="J1697" i="309"/>
  <c r="I1698" i="309"/>
  <c r="J1698" i="309"/>
  <c r="I1699" i="309"/>
  <c r="J1699" i="309"/>
  <c r="I1700" i="309"/>
  <c r="J1700" i="309"/>
  <c r="I1701" i="309"/>
  <c r="J1701" i="309"/>
  <c r="I1702" i="309"/>
  <c r="J1702" i="309"/>
  <c r="I1703" i="309"/>
  <c r="J1703" i="309"/>
  <c r="I1704" i="309"/>
  <c r="J1704" i="309"/>
  <c r="I1705" i="309"/>
  <c r="J1705" i="309"/>
  <c r="I1706" i="309"/>
  <c r="J1706" i="309"/>
  <c r="I1707" i="309"/>
  <c r="J1707" i="309"/>
  <c r="I1708" i="309"/>
  <c r="J1708" i="309"/>
  <c r="I1709" i="309"/>
  <c r="J1709" i="309"/>
  <c r="I1710" i="309"/>
  <c r="J1710" i="309"/>
  <c r="I1711" i="309"/>
  <c r="J1711" i="309"/>
  <c r="I1712" i="309"/>
  <c r="J1712" i="309"/>
  <c r="I1713" i="309"/>
  <c r="J1713" i="309"/>
  <c r="I1714" i="309"/>
  <c r="J1714" i="309"/>
  <c r="I1715" i="309"/>
  <c r="J1715" i="309"/>
  <c r="I1716" i="309"/>
  <c r="J1716" i="309"/>
  <c r="I1717" i="309"/>
  <c r="J1717" i="309"/>
  <c r="I1718" i="309"/>
  <c r="J1718" i="309"/>
  <c r="I1719" i="309"/>
  <c r="J1719" i="309"/>
  <c r="I1720" i="309"/>
  <c r="J1720" i="309"/>
  <c r="I1721" i="309"/>
  <c r="J1721" i="309"/>
  <c r="I1722" i="309"/>
  <c r="J1722" i="309"/>
  <c r="I1723" i="309"/>
  <c r="J1723" i="309"/>
  <c r="I1724" i="309"/>
  <c r="J1724" i="309"/>
  <c r="I1725" i="309"/>
  <c r="J1725" i="309"/>
  <c r="I1726" i="309"/>
  <c r="J1726" i="309"/>
  <c r="I1727" i="309"/>
  <c r="J1727" i="309"/>
  <c r="I1728" i="309"/>
  <c r="J1728" i="309"/>
  <c r="I1729" i="309"/>
  <c r="J1729" i="309"/>
  <c r="I1730" i="309"/>
  <c r="J1730" i="309"/>
  <c r="I1731" i="309"/>
  <c r="J1731" i="309"/>
  <c r="I1732" i="309"/>
  <c r="J1732" i="309"/>
  <c r="I1733" i="309"/>
  <c r="J1733" i="309"/>
  <c r="I1734" i="309"/>
  <c r="J1734" i="309"/>
  <c r="I1735" i="309"/>
  <c r="J1735" i="309"/>
  <c r="I1736" i="309"/>
  <c r="J1736" i="309"/>
  <c r="I1737" i="309"/>
  <c r="J1737" i="309"/>
  <c r="I1738" i="309"/>
  <c r="J1738" i="309"/>
  <c r="I1739" i="309"/>
  <c r="J1739" i="309"/>
  <c r="I1740" i="309"/>
  <c r="J1740" i="309"/>
  <c r="I1741" i="309"/>
  <c r="J1741" i="309"/>
  <c r="I1742" i="309"/>
  <c r="J1742" i="309"/>
  <c r="I1743" i="309"/>
  <c r="J1743" i="309"/>
  <c r="I1744" i="309"/>
  <c r="J1744" i="309"/>
  <c r="I1745" i="309"/>
  <c r="J1745" i="309"/>
  <c r="I1746" i="309"/>
  <c r="J1746" i="309"/>
  <c r="I1747" i="309"/>
  <c r="J1747" i="309"/>
  <c r="I1748" i="309"/>
  <c r="J1748" i="309"/>
  <c r="I1749" i="309"/>
  <c r="J1749" i="309"/>
  <c r="I1750" i="309"/>
  <c r="J1750" i="309"/>
  <c r="I1751" i="309"/>
  <c r="J1751" i="309"/>
  <c r="I1752" i="309"/>
  <c r="J1752" i="309"/>
  <c r="I1753" i="309"/>
  <c r="J1753" i="309"/>
  <c r="I1754" i="309"/>
  <c r="J1754" i="309"/>
  <c r="I1755" i="309"/>
  <c r="J1755" i="309"/>
  <c r="I1756" i="309"/>
  <c r="J1756" i="309"/>
  <c r="I1757" i="309"/>
  <c r="J1757" i="309"/>
  <c r="I1758" i="309"/>
  <c r="J1758" i="309"/>
  <c r="I1759" i="309"/>
  <c r="J1759" i="309"/>
  <c r="I1760" i="309"/>
  <c r="J1760" i="309"/>
  <c r="I1761" i="309"/>
  <c r="J1761" i="309"/>
  <c r="I1762" i="309"/>
  <c r="J1762" i="309"/>
  <c r="I1763" i="309"/>
  <c r="J1763" i="309"/>
  <c r="I1764" i="309"/>
  <c r="J1764" i="309"/>
  <c r="I1765" i="309"/>
  <c r="J1765" i="309"/>
  <c r="I1766" i="309"/>
  <c r="J1766" i="309"/>
  <c r="I1767" i="309"/>
  <c r="J1767" i="309"/>
  <c r="I1768" i="309"/>
  <c r="J1768" i="309"/>
  <c r="I1769" i="309"/>
  <c r="J1769" i="309"/>
  <c r="I1770" i="309"/>
  <c r="J1770" i="309"/>
  <c r="I1771" i="309"/>
  <c r="J1771" i="309"/>
  <c r="I1772" i="309"/>
  <c r="J1772" i="309"/>
  <c r="I1773" i="309"/>
  <c r="J1773" i="309"/>
  <c r="I1774" i="309"/>
  <c r="J1774" i="309"/>
  <c r="I1775" i="309"/>
  <c r="J1775" i="309"/>
  <c r="I1776" i="309"/>
  <c r="J1776" i="309"/>
  <c r="I1777" i="309"/>
  <c r="J1777" i="309"/>
  <c r="I1778" i="309"/>
  <c r="J1778" i="309"/>
  <c r="I1779" i="309"/>
  <c r="J1779" i="309"/>
  <c r="I1780" i="309"/>
  <c r="J1780" i="309"/>
  <c r="I1781" i="309"/>
  <c r="J1781" i="309"/>
  <c r="I1782" i="309"/>
  <c r="J1782" i="309"/>
  <c r="I1783" i="309"/>
  <c r="J1783" i="309"/>
  <c r="I1784" i="309"/>
  <c r="J1784" i="309"/>
  <c r="I1785" i="309"/>
  <c r="J1785" i="309"/>
  <c r="I1786" i="309"/>
  <c r="J1786" i="309"/>
  <c r="I1787" i="309"/>
  <c r="J1787" i="309"/>
  <c r="I1788" i="309"/>
  <c r="J1788" i="309"/>
  <c r="I1789" i="309"/>
  <c r="J1789" i="309"/>
  <c r="I1790" i="309"/>
  <c r="J1790" i="309"/>
  <c r="I1791" i="309"/>
  <c r="J1791" i="309"/>
  <c r="I1792" i="309"/>
  <c r="J1792" i="309"/>
  <c r="I1793" i="309"/>
  <c r="J1793" i="309"/>
  <c r="I1794" i="309"/>
  <c r="J1794" i="309"/>
  <c r="I1795" i="309"/>
  <c r="J1795" i="309"/>
  <c r="I1796" i="309"/>
  <c r="J1796" i="309"/>
  <c r="I1797" i="309"/>
  <c r="J1797" i="309"/>
  <c r="I1798" i="309"/>
  <c r="J1798" i="309"/>
  <c r="I1799" i="309"/>
  <c r="J1799" i="309"/>
  <c r="I1800" i="309"/>
  <c r="J1800" i="309"/>
  <c r="I1801" i="309"/>
  <c r="J1801" i="309"/>
  <c r="I1802" i="309"/>
  <c r="J1802" i="309"/>
  <c r="I1803" i="309"/>
  <c r="J1803" i="309"/>
  <c r="I1804" i="309"/>
  <c r="J1804" i="309"/>
  <c r="I1805" i="309"/>
  <c r="J1805" i="309"/>
  <c r="I1806" i="309"/>
  <c r="J1806" i="309"/>
  <c r="I1807" i="309"/>
  <c r="J1807" i="309"/>
  <c r="I1808" i="309"/>
  <c r="J1808" i="309"/>
  <c r="I1809" i="309"/>
  <c r="J1809" i="309"/>
  <c r="I1810" i="309"/>
  <c r="J1810" i="309"/>
  <c r="I1811" i="309"/>
  <c r="J1811" i="309"/>
  <c r="I1812" i="309"/>
  <c r="J1812" i="309"/>
  <c r="I1813" i="309"/>
  <c r="J1813" i="309"/>
  <c r="I1814" i="309"/>
  <c r="J1814" i="309"/>
  <c r="I1815" i="309"/>
  <c r="J1815" i="309"/>
  <c r="I1816" i="309"/>
  <c r="J1816" i="309"/>
  <c r="I1817" i="309"/>
  <c r="J1817" i="309"/>
  <c r="I1818" i="309"/>
  <c r="J1818" i="309"/>
  <c r="I1819" i="309"/>
  <c r="J1819" i="309"/>
  <c r="I1820" i="309"/>
  <c r="J1820" i="309"/>
  <c r="I1821" i="309"/>
  <c r="J1821" i="309"/>
  <c r="I1822" i="309"/>
  <c r="J1822" i="309"/>
  <c r="I1823" i="309"/>
  <c r="J1823" i="309"/>
  <c r="I1824" i="309"/>
  <c r="J1824" i="309"/>
  <c r="I1825" i="309"/>
  <c r="J1825" i="309"/>
  <c r="I1826" i="309"/>
  <c r="J1826" i="309"/>
  <c r="I1827" i="309"/>
  <c r="J1827" i="309"/>
  <c r="I1828" i="309"/>
  <c r="J1828" i="309"/>
  <c r="I1829" i="309"/>
  <c r="J1829" i="309"/>
  <c r="I1830" i="309"/>
  <c r="J1830" i="309"/>
  <c r="I1831" i="309"/>
  <c r="J1831" i="309"/>
  <c r="I1832" i="309"/>
  <c r="J1832" i="309"/>
  <c r="I1833" i="309"/>
  <c r="J1833" i="309"/>
  <c r="I1834" i="309"/>
  <c r="J1834" i="309"/>
  <c r="I1835" i="309"/>
  <c r="J1835" i="309"/>
  <c r="I1836" i="309"/>
  <c r="J1836" i="309"/>
  <c r="I1837" i="309"/>
  <c r="J1837" i="309"/>
  <c r="I1838" i="309"/>
  <c r="J1838" i="309"/>
  <c r="I1839" i="309"/>
  <c r="J1839" i="309"/>
  <c r="I1840" i="309"/>
  <c r="J1840" i="309"/>
  <c r="I1841" i="309"/>
  <c r="J1841" i="309"/>
  <c r="I1842" i="309"/>
  <c r="J1842" i="309"/>
  <c r="I1843" i="309"/>
  <c r="J1843" i="309"/>
  <c r="I1844" i="309"/>
  <c r="J1844" i="309"/>
  <c r="I1845" i="309"/>
  <c r="J1845" i="309"/>
  <c r="I1846" i="309"/>
  <c r="J1846" i="309"/>
  <c r="I1847" i="309"/>
  <c r="J1847" i="309"/>
  <c r="B66" i="313"/>
  <c r="B65" i="313"/>
  <c r="B64" i="313"/>
  <c r="B63" i="313"/>
  <c r="B62" i="313"/>
  <c r="B61" i="313"/>
  <c r="B60" i="313"/>
  <c r="B59" i="313"/>
  <c r="B58" i="313"/>
  <c r="B57" i="313"/>
  <c r="B56" i="313"/>
  <c r="B55" i="313"/>
  <c r="B54" i="313"/>
  <c r="B53" i="313"/>
  <c r="B52" i="313"/>
  <c r="B51" i="313"/>
  <c r="B50" i="313"/>
  <c r="B49" i="313"/>
  <c r="B48" i="313"/>
  <c r="B46" i="313"/>
  <c r="B45" i="313"/>
  <c r="B44" i="313"/>
  <c r="B43" i="313"/>
  <c r="B42" i="313"/>
  <c r="B41" i="313"/>
  <c r="B40" i="313"/>
  <c r="B39" i="313"/>
  <c r="B38" i="313"/>
  <c r="B37" i="313"/>
  <c r="B36" i="313"/>
  <c r="B35" i="313"/>
  <c r="B34" i="313"/>
  <c r="B33" i="313"/>
  <c r="B32" i="313"/>
  <c r="B31" i="313"/>
  <c r="B30" i="313"/>
  <c r="B29" i="313"/>
  <c r="B28" i="313"/>
  <c r="B27" i="313"/>
  <c r="B26" i="313"/>
  <c r="B25" i="313"/>
  <c r="B24" i="313"/>
  <c r="B23" i="313"/>
  <c r="B22" i="313"/>
  <c r="B21" i="313"/>
  <c r="B20" i="313"/>
  <c r="B19" i="313"/>
  <c r="B18" i="313"/>
  <c r="B17" i="313"/>
  <c r="B16" i="313"/>
  <c r="B15" i="313"/>
  <c r="B14" i="313"/>
  <c r="B13" i="313"/>
  <c r="B12" i="313"/>
  <c r="B11" i="313"/>
  <c r="B10" i="313"/>
  <c r="B9" i="313"/>
  <c r="B8" i="313"/>
  <c r="B7" i="313"/>
  <c r="B6" i="313"/>
  <c r="B5" i="313"/>
  <c r="B4" i="313"/>
  <c r="B3" i="313"/>
  <c r="B2" i="313"/>
  <c r="F51" i="312"/>
  <c r="F42" i="312"/>
  <c r="D2101" i="311"/>
  <c r="E2101" i="311" s="1"/>
  <c r="D2100" i="311"/>
  <c r="E2100" i="311" s="1"/>
  <c r="D2099" i="311"/>
  <c r="E2099" i="311" s="1"/>
  <c r="D2098" i="311"/>
  <c r="E2098" i="311" s="1"/>
  <c r="D2097" i="311"/>
  <c r="E2097" i="311" s="1"/>
  <c r="D2096" i="311"/>
  <c r="E2096" i="311" s="1"/>
  <c r="D2095" i="311"/>
  <c r="E2095" i="311" s="1"/>
  <c r="D2094" i="311"/>
  <c r="E2094" i="311"/>
  <c r="D2093" i="311"/>
  <c r="E2093" i="311" s="1"/>
  <c r="D2092" i="311"/>
  <c r="E2092" i="311" s="1"/>
  <c r="D2091" i="311"/>
  <c r="E2091" i="311" s="1"/>
  <c r="D2090" i="311"/>
  <c r="E2090" i="311"/>
  <c r="D2089" i="311"/>
  <c r="E2089" i="311" s="1"/>
  <c r="D2088" i="311"/>
  <c r="E2088" i="311" s="1"/>
  <c r="D2087" i="311"/>
  <c r="E2087" i="311" s="1"/>
  <c r="D2086" i="311"/>
  <c r="E2086" i="311"/>
  <c r="D2085" i="311"/>
  <c r="E2085" i="311" s="1"/>
  <c r="D2084" i="311"/>
  <c r="E2084" i="311" s="1"/>
  <c r="D2083" i="311"/>
  <c r="E2083" i="311" s="1"/>
  <c r="D2082" i="311"/>
  <c r="E2082" i="311" s="1"/>
  <c r="D2081" i="311"/>
  <c r="E2081" i="311" s="1"/>
  <c r="D2080" i="311"/>
  <c r="E2080" i="311" s="1"/>
  <c r="D2079" i="311"/>
  <c r="E2079" i="311" s="1"/>
  <c r="D2078" i="311"/>
  <c r="E2078" i="311"/>
  <c r="D2077" i="311"/>
  <c r="E2077" i="311" s="1"/>
  <c r="D2076" i="311"/>
  <c r="E2076" i="311" s="1"/>
  <c r="D2075" i="311"/>
  <c r="E2075" i="311" s="1"/>
  <c r="D2074" i="311"/>
  <c r="E2074" i="311" s="1"/>
  <c r="D2073" i="311"/>
  <c r="E2073" i="311" s="1"/>
  <c r="D2072" i="311"/>
  <c r="E2072" i="311" s="1"/>
  <c r="D2071" i="311"/>
  <c r="E2071" i="311" s="1"/>
  <c r="D2070" i="311"/>
  <c r="E2070" i="311"/>
  <c r="D2069" i="311"/>
  <c r="E2069" i="311" s="1"/>
  <c r="D2068" i="311"/>
  <c r="E2068" i="311" s="1"/>
  <c r="D2067" i="311"/>
  <c r="E2067" i="311" s="1"/>
  <c r="D2066" i="311"/>
  <c r="E2066" i="311"/>
  <c r="D2065" i="311"/>
  <c r="E2065" i="311" s="1"/>
  <c r="D2064" i="311"/>
  <c r="E2064" i="311" s="1"/>
  <c r="D2063" i="311"/>
  <c r="E2063" i="311" s="1"/>
  <c r="D2062" i="311"/>
  <c r="E2062" i="311"/>
  <c r="D2061" i="311"/>
  <c r="E2061" i="311" s="1"/>
  <c r="D2060" i="311"/>
  <c r="E2060" i="311" s="1"/>
  <c r="D2059" i="311"/>
  <c r="E2059" i="311" s="1"/>
  <c r="D2058" i="311"/>
  <c r="E2058" i="311" s="1"/>
  <c r="D2057" i="311"/>
  <c r="E2057" i="311" s="1"/>
  <c r="D2056" i="311"/>
  <c r="E2056" i="311" s="1"/>
  <c r="D2055" i="311"/>
  <c r="E2055" i="311" s="1"/>
  <c r="D2054" i="311"/>
  <c r="E2054" i="311"/>
  <c r="D2053" i="311"/>
  <c r="E2053" i="311" s="1"/>
  <c r="D2052" i="311"/>
  <c r="E2052" i="311" s="1"/>
  <c r="D2051" i="311"/>
  <c r="E2051" i="311" s="1"/>
  <c r="D2050" i="311"/>
  <c r="E2050" i="311"/>
  <c r="D2049" i="311"/>
  <c r="E2049" i="311" s="1"/>
  <c r="D2048" i="311"/>
  <c r="E2048" i="311" s="1"/>
  <c r="D2047" i="311"/>
  <c r="E2047" i="311" s="1"/>
  <c r="D2046" i="311"/>
  <c r="E2046" i="311"/>
  <c r="D2045" i="311"/>
  <c r="E2045" i="311" s="1"/>
  <c r="D2044" i="311"/>
  <c r="E2044" i="311" s="1"/>
  <c r="D2043" i="311"/>
  <c r="E2043" i="311" s="1"/>
  <c r="D2042" i="311"/>
  <c r="E2042" i="311" s="1"/>
  <c r="D2041" i="311"/>
  <c r="E2041" i="311" s="1"/>
  <c r="D2040" i="311"/>
  <c r="E2040" i="311" s="1"/>
  <c r="D2039" i="311"/>
  <c r="E2039" i="311" s="1"/>
  <c r="D2038" i="311"/>
  <c r="E2038" i="311"/>
  <c r="D2037" i="311"/>
  <c r="E2037" i="311" s="1"/>
  <c r="D2036" i="311"/>
  <c r="E2036" i="311" s="1"/>
  <c r="D2035" i="311"/>
  <c r="E2035" i="311" s="1"/>
  <c r="D2034" i="311"/>
  <c r="E2034" i="311"/>
  <c r="D2033" i="311"/>
  <c r="E2033" i="311" s="1"/>
  <c r="D2032" i="311"/>
  <c r="E2032" i="311" s="1"/>
  <c r="D2031" i="311"/>
  <c r="E2031" i="311" s="1"/>
  <c r="D2030" i="311"/>
  <c r="E2030" i="311"/>
  <c r="D2029" i="311"/>
  <c r="E2029" i="311" s="1"/>
  <c r="D2028" i="311"/>
  <c r="E2028" i="311" s="1"/>
  <c r="D2027" i="311"/>
  <c r="E2027" i="311" s="1"/>
  <c r="D2026" i="311"/>
  <c r="E2026" i="311" s="1"/>
  <c r="D2025" i="311"/>
  <c r="E2025" i="311" s="1"/>
  <c r="D2024" i="311"/>
  <c r="E2024" i="311" s="1"/>
  <c r="D2023" i="311"/>
  <c r="E2023" i="311" s="1"/>
  <c r="D2022" i="311"/>
  <c r="E2022" i="311"/>
  <c r="D2021" i="311"/>
  <c r="E2021" i="311" s="1"/>
  <c r="D2020" i="311"/>
  <c r="E2020" i="311" s="1"/>
  <c r="D2019" i="311"/>
  <c r="E2019" i="311" s="1"/>
  <c r="D2018" i="311"/>
  <c r="E2018" i="311"/>
  <c r="D2017" i="311"/>
  <c r="E2017" i="311" s="1"/>
  <c r="D2016" i="311"/>
  <c r="E2016" i="311" s="1"/>
  <c r="D2015" i="311"/>
  <c r="E2015" i="311" s="1"/>
  <c r="D2014" i="311"/>
  <c r="E2014" i="311"/>
  <c r="D2013" i="311"/>
  <c r="E2013" i="311" s="1"/>
  <c r="D2012" i="311"/>
  <c r="E2012" i="311" s="1"/>
  <c r="D2011" i="311"/>
  <c r="E2011" i="311" s="1"/>
  <c r="D2010" i="311"/>
  <c r="E2010" i="311" s="1"/>
  <c r="D2009" i="311"/>
  <c r="E2009" i="311" s="1"/>
  <c r="D2008" i="311"/>
  <c r="E2008" i="311" s="1"/>
  <c r="D2007" i="311"/>
  <c r="E2007" i="311" s="1"/>
  <c r="D2006" i="311"/>
  <c r="E2006" i="311"/>
  <c r="D2005" i="311"/>
  <c r="E2005" i="311" s="1"/>
  <c r="D2004" i="311"/>
  <c r="E2004" i="311" s="1"/>
  <c r="D2003" i="311"/>
  <c r="E2003" i="311" s="1"/>
  <c r="D2002" i="311"/>
  <c r="E2002" i="311"/>
  <c r="D2001" i="311"/>
  <c r="E2001" i="311" s="1"/>
  <c r="D2000" i="311"/>
  <c r="E2000" i="311" s="1"/>
  <c r="D1999" i="311"/>
  <c r="E1999" i="311" s="1"/>
  <c r="D1998" i="311"/>
  <c r="E1998" i="311"/>
  <c r="D1997" i="311"/>
  <c r="E1997" i="311" s="1"/>
  <c r="D1996" i="311"/>
  <c r="E1996" i="311" s="1"/>
  <c r="D1995" i="311"/>
  <c r="E1995" i="311" s="1"/>
  <c r="D1994" i="311"/>
  <c r="E1994" i="311" s="1"/>
  <c r="D1993" i="311"/>
  <c r="E1993" i="311" s="1"/>
  <c r="D1992" i="311"/>
  <c r="E1992" i="311" s="1"/>
  <c r="D1991" i="311"/>
  <c r="E1991" i="311" s="1"/>
  <c r="D1990" i="311"/>
  <c r="E1990" i="311"/>
  <c r="D1989" i="311"/>
  <c r="E1989" i="311" s="1"/>
  <c r="D1988" i="311"/>
  <c r="E1988" i="311" s="1"/>
  <c r="D1987" i="311"/>
  <c r="E1987" i="311" s="1"/>
  <c r="D1986" i="311"/>
  <c r="E1986" i="311"/>
  <c r="D1985" i="311"/>
  <c r="E1985" i="311" s="1"/>
  <c r="D1984" i="311"/>
  <c r="E1984" i="311" s="1"/>
  <c r="D1983" i="311"/>
  <c r="E1983" i="311" s="1"/>
  <c r="D1982" i="311"/>
  <c r="E1982" i="311"/>
  <c r="D1981" i="311"/>
  <c r="E1981" i="311" s="1"/>
  <c r="D1980" i="311"/>
  <c r="E1980" i="311" s="1"/>
  <c r="D1979" i="311"/>
  <c r="E1979" i="311" s="1"/>
  <c r="D1978" i="311"/>
  <c r="E1978" i="311" s="1"/>
  <c r="D1977" i="311"/>
  <c r="E1977" i="311" s="1"/>
  <c r="D1976" i="311"/>
  <c r="E1976" i="311" s="1"/>
  <c r="D1975" i="311"/>
  <c r="E1975" i="311" s="1"/>
  <c r="D1974" i="311"/>
  <c r="E1974" i="311"/>
  <c r="D1973" i="311"/>
  <c r="E1973" i="311" s="1"/>
  <c r="D1972" i="311"/>
  <c r="E1972" i="311" s="1"/>
  <c r="D1971" i="311"/>
  <c r="E1971" i="311" s="1"/>
  <c r="D1970" i="311"/>
  <c r="E1970" i="311"/>
  <c r="D1969" i="311"/>
  <c r="E1969" i="311" s="1"/>
  <c r="D1968" i="311"/>
  <c r="E1968" i="311" s="1"/>
  <c r="D1967" i="311"/>
  <c r="E1967" i="311" s="1"/>
  <c r="D1966" i="311"/>
  <c r="E1966" i="311"/>
  <c r="D1965" i="311"/>
  <c r="E1965" i="311" s="1"/>
  <c r="D1964" i="311"/>
  <c r="E1964" i="311" s="1"/>
  <c r="D1963" i="311"/>
  <c r="E1963" i="311" s="1"/>
  <c r="D1962" i="311"/>
  <c r="E1962" i="311" s="1"/>
  <c r="D1961" i="311"/>
  <c r="E1961" i="311" s="1"/>
  <c r="D1960" i="311"/>
  <c r="E1960" i="311" s="1"/>
  <c r="D1959" i="311"/>
  <c r="E1959" i="311" s="1"/>
  <c r="D1958" i="311"/>
  <c r="E1958" i="311"/>
  <c r="D1957" i="311"/>
  <c r="E1957" i="311" s="1"/>
  <c r="D1956" i="311"/>
  <c r="E1956" i="311" s="1"/>
  <c r="D1955" i="311"/>
  <c r="E1955" i="311" s="1"/>
  <c r="D1954" i="311"/>
  <c r="E1954" i="311"/>
  <c r="D1953" i="311"/>
  <c r="E1953" i="311" s="1"/>
  <c r="D1952" i="311"/>
  <c r="E1952" i="311" s="1"/>
  <c r="D1951" i="311"/>
  <c r="E1951" i="311" s="1"/>
  <c r="D1950" i="311"/>
  <c r="E1950" i="311"/>
  <c r="D1949" i="311"/>
  <c r="E1949" i="311" s="1"/>
  <c r="D1948" i="311"/>
  <c r="E1948" i="311" s="1"/>
  <c r="D1947" i="311"/>
  <c r="E1947" i="311" s="1"/>
  <c r="D1946" i="311"/>
  <c r="E1946" i="311" s="1"/>
  <c r="D1945" i="311"/>
  <c r="E1945" i="311" s="1"/>
  <c r="D1944" i="311"/>
  <c r="E1944" i="311" s="1"/>
  <c r="D1943" i="311"/>
  <c r="E1943" i="311" s="1"/>
  <c r="D1942" i="311"/>
  <c r="E1942" i="311"/>
  <c r="D1941" i="311"/>
  <c r="E1941" i="311" s="1"/>
  <c r="D1940" i="311"/>
  <c r="E1940" i="311" s="1"/>
  <c r="D1939" i="311"/>
  <c r="E1939" i="311" s="1"/>
  <c r="D1938" i="311"/>
  <c r="E1938" i="311"/>
  <c r="D1937" i="311"/>
  <c r="E1937" i="311" s="1"/>
  <c r="D1936" i="311"/>
  <c r="E1936" i="311" s="1"/>
  <c r="D1935" i="311"/>
  <c r="E1935" i="311" s="1"/>
  <c r="D1934" i="311"/>
  <c r="E1934" i="311"/>
  <c r="D1933" i="311"/>
  <c r="E1933" i="311" s="1"/>
  <c r="D1932" i="311"/>
  <c r="E1932" i="311" s="1"/>
  <c r="D1931" i="311"/>
  <c r="E1931" i="311" s="1"/>
  <c r="D1930" i="311"/>
  <c r="E1930" i="311" s="1"/>
  <c r="D1929" i="311"/>
  <c r="E1929" i="311" s="1"/>
  <c r="D1928" i="311"/>
  <c r="E1928" i="311" s="1"/>
  <c r="D1927" i="311"/>
  <c r="E1927" i="311" s="1"/>
  <c r="D1926" i="311"/>
  <c r="E1926" i="311"/>
  <c r="D1925" i="311"/>
  <c r="E1925" i="311" s="1"/>
  <c r="D1924" i="311"/>
  <c r="E1924" i="311" s="1"/>
  <c r="D1923" i="311"/>
  <c r="E1923" i="311" s="1"/>
  <c r="D1922" i="311"/>
  <c r="E1922" i="311"/>
  <c r="D1921" i="311"/>
  <c r="E1921" i="311" s="1"/>
  <c r="D1920" i="311"/>
  <c r="E1920" i="311" s="1"/>
  <c r="D1919" i="311"/>
  <c r="E1919" i="311" s="1"/>
  <c r="D1918" i="311"/>
  <c r="E1918" i="311"/>
  <c r="D1917" i="311"/>
  <c r="E1917" i="311" s="1"/>
  <c r="D1916" i="311"/>
  <c r="E1916" i="311" s="1"/>
  <c r="D1915" i="311"/>
  <c r="E1915" i="311" s="1"/>
  <c r="D1914" i="311"/>
  <c r="E1914" i="311" s="1"/>
  <c r="D1913" i="311"/>
  <c r="E1913" i="311" s="1"/>
  <c r="D1912" i="311"/>
  <c r="E1912" i="311" s="1"/>
  <c r="D1911" i="311"/>
  <c r="E1911" i="311" s="1"/>
  <c r="D1910" i="311"/>
  <c r="E1910" i="311"/>
  <c r="D1909" i="311"/>
  <c r="E1909" i="311" s="1"/>
  <c r="D1908" i="311"/>
  <c r="E1908" i="311" s="1"/>
  <c r="D1907" i="311"/>
  <c r="E1907" i="311" s="1"/>
  <c r="D1906" i="311"/>
  <c r="E1906" i="311"/>
  <c r="D1905" i="311"/>
  <c r="E1905" i="311" s="1"/>
  <c r="D1904" i="311"/>
  <c r="E1904" i="311" s="1"/>
  <c r="D1903" i="311"/>
  <c r="E1903" i="311" s="1"/>
  <c r="D1902" i="311"/>
  <c r="E1902" i="311"/>
  <c r="D1901" i="311"/>
  <c r="E1901" i="311" s="1"/>
  <c r="D1900" i="311"/>
  <c r="E1900" i="311" s="1"/>
  <c r="D1899" i="311"/>
  <c r="E1899" i="311" s="1"/>
  <c r="D1898" i="311"/>
  <c r="E1898" i="311" s="1"/>
  <c r="D1897" i="311"/>
  <c r="E1897" i="311" s="1"/>
  <c r="D1896" i="311"/>
  <c r="E1896" i="311" s="1"/>
  <c r="D1895" i="311"/>
  <c r="E1895" i="311" s="1"/>
  <c r="D1894" i="311"/>
  <c r="E1894" i="311"/>
  <c r="D1893" i="311"/>
  <c r="E1893" i="311" s="1"/>
  <c r="D1892" i="311"/>
  <c r="E1892" i="311" s="1"/>
  <c r="D1891" i="311"/>
  <c r="E1891" i="311" s="1"/>
  <c r="D1890" i="311"/>
  <c r="E1890" i="311"/>
  <c r="D1889" i="311"/>
  <c r="E1889" i="311" s="1"/>
  <c r="D1888" i="311"/>
  <c r="E1888" i="311" s="1"/>
  <c r="D1887" i="311"/>
  <c r="E1887" i="311" s="1"/>
  <c r="D1886" i="311"/>
  <c r="E1886" i="311"/>
  <c r="D1885" i="311"/>
  <c r="E1885" i="311" s="1"/>
  <c r="D1884" i="311"/>
  <c r="E1884" i="311" s="1"/>
  <c r="D1883" i="311"/>
  <c r="E1883" i="311" s="1"/>
  <c r="D1882" i="311"/>
  <c r="E1882" i="311" s="1"/>
  <c r="D1881" i="311"/>
  <c r="E1881" i="311" s="1"/>
  <c r="D1880" i="311"/>
  <c r="E1880" i="311" s="1"/>
  <c r="D1879" i="311"/>
  <c r="E1879" i="311" s="1"/>
  <c r="D1878" i="311"/>
  <c r="E1878" i="311"/>
  <c r="D1877" i="311"/>
  <c r="E1877" i="311" s="1"/>
  <c r="D1876" i="311"/>
  <c r="E1876" i="311" s="1"/>
  <c r="D1875" i="311"/>
  <c r="E1875" i="311" s="1"/>
  <c r="D1874" i="311"/>
  <c r="E1874" i="311"/>
  <c r="D1873" i="311"/>
  <c r="E1873" i="311" s="1"/>
  <c r="D1872" i="311"/>
  <c r="E1872" i="311" s="1"/>
  <c r="D1871" i="311"/>
  <c r="E1871" i="311" s="1"/>
  <c r="D1870" i="311"/>
  <c r="E1870" i="311"/>
  <c r="D1869" i="311"/>
  <c r="E1869" i="311" s="1"/>
  <c r="D1868" i="311"/>
  <c r="E1868" i="311" s="1"/>
  <c r="D1867" i="311"/>
  <c r="E1867" i="311" s="1"/>
  <c r="D1866" i="311"/>
  <c r="E1866" i="311" s="1"/>
  <c r="D1865" i="311"/>
  <c r="E1865" i="311" s="1"/>
  <c r="D1864" i="311"/>
  <c r="E1864" i="311" s="1"/>
  <c r="D1863" i="311"/>
  <c r="E1863" i="311" s="1"/>
  <c r="D1862" i="311"/>
  <c r="E1862" i="311"/>
  <c r="D1861" i="311"/>
  <c r="E1861" i="311" s="1"/>
  <c r="D1860" i="311"/>
  <c r="E1860" i="311" s="1"/>
  <c r="D1859" i="311"/>
  <c r="E1859" i="311" s="1"/>
  <c r="D1858" i="311"/>
  <c r="E1858" i="311"/>
  <c r="D1857" i="311"/>
  <c r="E1857" i="311" s="1"/>
  <c r="D1856" i="311"/>
  <c r="E1856" i="311" s="1"/>
  <c r="D1855" i="311"/>
  <c r="E1855" i="311" s="1"/>
  <c r="D1854" i="311"/>
  <c r="E1854" i="311"/>
  <c r="D1853" i="311"/>
  <c r="E1853" i="311" s="1"/>
  <c r="D1852" i="311"/>
  <c r="E1852" i="311" s="1"/>
  <c r="D1851" i="311"/>
  <c r="E1851" i="311" s="1"/>
  <c r="D1850" i="311"/>
  <c r="E1850" i="311" s="1"/>
  <c r="D1849" i="311"/>
  <c r="E1849" i="311" s="1"/>
  <c r="D1848" i="311"/>
  <c r="E1848" i="311" s="1"/>
  <c r="D1847" i="311"/>
  <c r="E1847" i="311" s="1"/>
  <c r="D1846" i="311"/>
  <c r="E1846" i="311"/>
  <c r="D1845" i="311"/>
  <c r="E1845" i="311" s="1"/>
  <c r="D1844" i="311"/>
  <c r="E1844" i="311" s="1"/>
  <c r="D1843" i="311"/>
  <c r="E1843" i="311" s="1"/>
  <c r="D1842" i="311"/>
  <c r="E1842" i="311"/>
  <c r="D1841" i="311"/>
  <c r="E1841" i="311" s="1"/>
  <c r="D1840" i="311"/>
  <c r="E1840" i="311" s="1"/>
  <c r="D1839" i="311"/>
  <c r="E1839" i="311" s="1"/>
  <c r="D1838" i="311"/>
  <c r="E1838" i="311"/>
  <c r="D1837" i="311"/>
  <c r="E1837" i="311" s="1"/>
  <c r="D1836" i="311"/>
  <c r="E1836" i="311" s="1"/>
  <c r="D1835" i="311"/>
  <c r="E1835" i="311" s="1"/>
  <c r="D1834" i="311"/>
  <c r="E1834" i="311" s="1"/>
  <c r="D1833" i="311"/>
  <c r="E1833" i="311" s="1"/>
  <c r="D1832" i="311"/>
  <c r="E1832" i="311" s="1"/>
  <c r="D1831" i="311"/>
  <c r="E1831" i="311" s="1"/>
  <c r="D1830" i="311"/>
  <c r="E1830" i="311"/>
  <c r="D1829" i="311"/>
  <c r="E1829" i="311" s="1"/>
  <c r="D1828" i="311"/>
  <c r="E1828" i="311" s="1"/>
  <c r="D1827" i="311"/>
  <c r="E1827" i="311" s="1"/>
  <c r="D1826" i="311"/>
  <c r="E1826" i="311"/>
  <c r="D1825" i="311"/>
  <c r="E1825" i="311" s="1"/>
  <c r="D1824" i="311"/>
  <c r="E1824" i="311" s="1"/>
  <c r="D1823" i="311"/>
  <c r="E1823" i="311" s="1"/>
  <c r="D1822" i="311"/>
  <c r="E1822" i="311"/>
  <c r="D1821" i="311"/>
  <c r="E1821" i="311" s="1"/>
  <c r="D1820" i="311"/>
  <c r="E1820" i="311" s="1"/>
  <c r="D1819" i="311"/>
  <c r="E1819" i="311" s="1"/>
  <c r="D1818" i="311"/>
  <c r="E1818" i="311" s="1"/>
  <c r="D1817" i="311"/>
  <c r="E1817" i="311" s="1"/>
  <c r="D1816" i="311"/>
  <c r="E1816" i="311" s="1"/>
  <c r="D1815" i="311"/>
  <c r="E1815" i="311" s="1"/>
  <c r="D1814" i="311"/>
  <c r="E1814" i="311"/>
  <c r="D1813" i="311"/>
  <c r="E1813" i="311" s="1"/>
  <c r="D1812" i="311"/>
  <c r="E1812" i="311" s="1"/>
  <c r="D1811" i="311"/>
  <c r="E1811" i="311" s="1"/>
  <c r="D1810" i="311"/>
  <c r="E1810" i="311"/>
  <c r="D1809" i="311"/>
  <c r="E1809" i="311" s="1"/>
  <c r="D1808" i="311"/>
  <c r="E1808" i="311" s="1"/>
  <c r="D1807" i="311"/>
  <c r="E1807" i="311" s="1"/>
  <c r="D1806" i="311"/>
  <c r="E1806" i="311"/>
  <c r="D1805" i="311"/>
  <c r="E1805" i="311" s="1"/>
  <c r="D1804" i="311"/>
  <c r="E1804" i="311" s="1"/>
  <c r="D1803" i="311"/>
  <c r="E1803" i="311" s="1"/>
  <c r="D1802" i="311"/>
  <c r="E1802" i="311" s="1"/>
  <c r="D1801" i="311"/>
  <c r="E1801" i="311" s="1"/>
  <c r="D1800" i="311"/>
  <c r="E1800" i="311" s="1"/>
  <c r="D1799" i="311"/>
  <c r="E1799" i="311" s="1"/>
  <c r="D1798" i="311"/>
  <c r="E1798" i="311"/>
  <c r="D1797" i="311"/>
  <c r="E1797" i="311" s="1"/>
  <c r="D1796" i="311"/>
  <c r="E1796" i="311" s="1"/>
  <c r="D1795" i="311"/>
  <c r="E1795" i="311" s="1"/>
  <c r="D1794" i="311"/>
  <c r="E1794" i="311"/>
  <c r="D1793" i="311"/>
  <c r="E1793" i="311" s="1"/>
  <c r="D1792" i="311"/>
  <c r="E1792" i="311" s="1"/>
  <c r="D1791" i="311"/>
  <c r="E1791" i="311" s="1"/>
  <c r="D1790" i="311"/>
  <c r="E1790" i="311" s="1"/>
  <c r="D1789" i="311"/>
  <c r="E1789" i="311" s="1"/>
  <c r="D1788" i="311"/>
  <c r="E1788" i="311"/>
  <c r="D1787" i="311"/>
  <c r="E1787" i="311" s="1"/>
  <c r="D1786" i="311"/>
  <c r="E1786" i="311"/>
  <c r="D1785" i="311"/>
  <c r="E1785" i="311" s="1"/>
  <c r="D1784" i="311"/>
  <c r="E1784" i="311" s="1"/>
  <c r="D1783" i="311"/>
  <c r="E1783" i="311" s="1"/>
  <c r="D1782" i="311"/>
  <c r="E1782" i="311" s="1"/>
  <c r="D1781" i="311"/>
  <c r="E1781" i="311" s="1"/>
  <c r="D1780" i="311"/>
  <c r="E1780" i="311"/>
  <c r="D1779" i="311"/>
  <c r="E1779" i="311"/>
  <c r="D1778" i="311"/>
  <c r="E1778" i="311" s="1"/>
  <c r="D1777" i="311"/>
  <c r="E1777" i="311" s="1"/>
  <c r="D1776" i="311"/>
  <c r="E1776" i="311" s="1"/>
  <c r="D1775" i="311"/>
  <c r="E1775" i="311" s="1"/>
  <c r="D1774" i="311"/>
  <c r="E1774" i="311" s="1"/>
  <c r="D1773" i="311"/>
  <c r="E1773" i="311" s="1"/>
  <c r="D1772" i="311"/>
  <c r="E1772" i="311"/>
  <c r="D1771" i="311"/>
  <c r="E1771" i="311"/>
  <c r="D1770" i="311"/>
  <c r="E1770" i="311"/>
  <c r="D1769" i="311"/>
  <c r="E1769" i="311" s="1"/>
  <c r="D1768" i="311"/>
  <c r="E1768" i="311" s="1"/>
  <c r="D1767" i="311"/>
  <c r="E1767" i="311" s="1"/>
  <c r="D1766" i="311"/>
  <c r="E1766" i="311" s="1"/>
  <c r="D1765" i="311"/>
  <c r="E1765" i="311" s="1"/>
  <c r="D1764" i="311"/>
  <c r="E1764" i="311" s="1"/>
  <c r="D1763" i="311"/>
  <c r="E1763" i="311"/>
  <c r="D1762" i="311"/>
  <c r="E1762" i="311"/>
  <c r="D1761" i="311"/>
  <c r="E1761" i="311"/>
  <c r="D1760" i="311"/>
  <c r="E1760" i="311" s="1"/>
  <c r="D1759" i="311"/>
  <c r="E1759" i="311"/>
  <c r="D1758" i="311"/>
  <c r="E1758" i="311"/>
  <c r="D1757" i="311"/>
  <c r="E1757" i="311"/>
  <c r="D1756" i="311"/>
  <c r="E1756" i="311" s="1"/>
  <c r="D1755" i="311"/>
  <c r="E1755" i="311"/>
  <c r="D1754" i="311"/>
  <c r="E1754" i="311"/>
  <c r="D1753" i="311"/>
  <c r="E1753" i="311"/>
  <c r="D1752" i="311"/>
  <c r="E1752" i="311" s="1"/>
  <c r="D1751" i="311"/>
  <c r="E1751" i="311"/>
  <c r="D1750" i="311"/>
  <c r="E1750" i="311"/>
  <c r="D1749" i="311"/>
  <c r="E1749" i="311"/>
  <c r="D1748" i="311"/>
  <c r="E1748" i="311" s="1"/>
  <c r="D1747" i="311"/>
  <c r="E1747" i="311"/>
  <c r="D1746" i="311"/>
  <c r="E1746" i="311"/>
  <c r="D1745" i="311"/>
  <c r="E1745" i="311"/>
  <c r="D1744" i="311"/>
  <c r="E1744" i="311" s="1"/>
  <c r="D1743" i="311"/>
  <c r="E1743" i="311"/>
  <c r="D1742" i="311"/>
  <c r="E1742" i="311"/>
  <c r="D1741" i="311"/>
  <c r="E1741" i="311"/>
  <c r="D1740" i="311"/>
  <c r="E1740" i="311" s="1"/>
  <c r="D1739" i="311"/>
  <c r="E1739" i="311"/>
  <c r="D1738" i="311"/>
  <c r="E1738" i="311"/>
  <c r="D1737" i="311"/>
  <c r="E1737" i="311"/>
  <c r="D1736" i="311"/>
  <c r="E1736" i="311" s="1"/>
  <c r="D1735" i="311"/>
  <c r="E1735" i="311"/>
  <c r="D1734" i="311"/>
  <c r="E1734" i="311"/>
  <c r="D1733" i="311"/>
  <c r="E1733" i="311"/>
  <c r="D1732" i="311"/>
  <c r="E1732" i="311" s="1"/>
  <c r="D1731" i="311"/>
  <c r="E1731" i="311"/>
  <c r="D1730" i="311"/>
  <c r="E1730" i="311"/>
  <c r="D1729" i="311"/>
  <c r="E1729" i="311"/>
  <c r="D1728" i="311"/>
  <c r="E1728" i="311" s="1"/>
  <c r="D1727" i="311"/>
  <c r="E1727" i="311"/>
  <c r="D1726" i="311"/>
  <c r="E1726" i="311"/>
  <c r="D1725" i="311"/>
  <c r="E1725" i="311"/>
  <c r="D1724" i="311"/>
  <c r="E1724" i="311" s="1"/>
  <c r="D1723" i="311"/>
  <c r="E1723" i="311"/>
  <c r="D1722" i="311"/>
  <c r="E1722" i="311"/>
  <c r="D1721" i="311"/>
  <c r="E1721" i="311"/>
  <c r="D1720" i="311"/>
  <c r="E1720" i="311" s="1"/>
  <c r="D1719" i="311"/>
  <c r="E1719" i="311"/>
  <c r="D1718" i="311"/>
  <c r="E1718" i="311"/>
  <c r="D1717" i="311"/>
  <c r="E1717" i="311" s="1"/>
  <c r="D1716" i="311"/>
  <c r="E1716" i="311" s="1"/>
  <c r="D1715" i="311"/>
  <c r="E1715" i="311"/>
  <c r="D1714" i="311"/>
  <c r="E1714" i="311" s="1"/>
  <c r="D1713" i="311"/>
  <c r="E1713" i="311" s="1"/>
  <c r="D1712" i="311"/>
  <c r="E1712" i="311" s="1"/>
  <c r="D1711" i="311"/>
  <c r="E1711" i="311" s="1"/>
  <c r="D1710" i="311"/>
  <c r="E1710" i="311"/>
  <c r="D1709" i="311"/>
  <c r="E1709" i="311" s="1"/>
  <c r="D1708" i="311"/>
  <c r="E1708" i="311" s="1"/>
  <c r="D1707" i="311"/>
  <c r="E1707" i="311" s="1"/>
  <c r="D1706" i="311"/>
  <c r="E1706" i="311" s="1"/>
  <c r="D1705" i="311"/>
  <c r="E1705" i="311"/>
  <c r="D1704" i="311"/>
  <c r="E1704" i="311" s="1"/>
  <c r="D1703" i="311"/>
  <c r="E1703" i="311"/>
  <c r="D1702" i="311"/>
  <c r="E1702" i="311"/>
  <c r="D1701" i="311"/>
  <c r="E1701" i="311"/>
  <c r="D1700" i="311"/>
  <c r="E1700" i="311" s="1"/>
  <c r="D1699" i="311"/>
  <c r="E1699" i="311"/>
  <c r="D1698" i="311"/>
  <c r="E1698" i="311" s="1"/>
  <c r="D1697" i="311"/>
  <c r="E1697" i="311" s="1"/>
  <c r="D1696" i="311"/>
  <c r="E1696" i="311" s="1"/>
  <c r="D1695" i="311"/>
  <c r="E1695" i="311"/>
  <c r="D1694" i="311"/>
  <c r="E1694" i="311" s="1"/>
  <c r="D1693" i="311"/>
  <c r="E1693" i="311" s="1"/>
  <c r="D1692" i="311"/>
  <c r="E1692" i="311" s="1"/>
  <c r="D1691" i="311"/>
  <c r="E1691" i="311" s="1"/>
  <c r="D1690" i="311"/>
  <c r="E1690" i="311" s="1"/>
  <c r="D1689" i="311"/>
  <c r="E1689" i="311" s="1"/>
  <c r="D1688" i="311"/>
  <c r="E1688" i="311" s="1"/>
  <c r="D1687" i="311"/>
  <c r="E1687" i="311" s="1"/>
  <c r="D1686" i="311"/>
  <c r="E1686" i="311"/>
  <c r="D1685" i="311"/>
  <c r="E1685" i="311" s="1"/>
  <c r="D1684" i="311"/>
  <c r="E1684" i="311" s="1"/>
  <c r="D1683" i="311"/>
  <c r="E1683" i="311" s="1"/>
  <c r="D1682" i="311"/>
  <c r="E1682" i="311" s="1"/>
  <c r="D1681" i="311"/>
  <c r="E1681" i="311" s="1"/>
  <c r="D1680" i="311"/>
  <c r="E1680" i="311" s="1"/>
  <c r="D1679" i="311"/>
  <c r="E1679" i="311" s="1"/>
  <c r="D1678" i="311"/>
  <c r="E1678" i="311" s="1"/>
  <c r="D1677" i="311"/>
  <c r="E1677" i="311" s="1"/>
  <c r="D1676" i="311"/>
  <c r="E1676" i="311" s="1"/>
  <c r="D1675" i="311"/>
  <c r="E1675" i="311" s="1"/>
  <c r="D1674" i="311"/>
  <c r="E1674" i="311" s="1"/>
  <c r="D1673" i="311"/>
  <c r="E1673" i="311" s="1"/>
  <c r="D1672" i="311"/>
  <c r="E1672" i="311" s="1"/>
  <c r="D1671" i="311"/>
  <c r="E1671" i="311" s="1"/>
  <c r="D1670" i="311"/>
  <c r="E1670" i="311" s="1"/>
  <c r="D1669" i="311"/>
  <c r="E1669" i="311" s="1"/>
  <c r="D1668" i="311"/>
  <c r="E1668" i="311" s="1"/>
  <c r="D1667" i="311"/>
  <c r="E1667" i="311" s="1"/>
  <c r="D1666" i="311"/>
  <c r="E1666" i="311"/>
  <c r="D1665" i="311"/>
  <c r="E1665" i="311" s="1"/>
  <c r="D1664" i="311"/>
  <c r="E1664" i="311" s="1"/>
  <c r="D1663" i="311"/>
  <c r="E1663" i="311" s="1"/>
  <c r="D1662" i="311"/>
  <c r="E1662" i="311" s="1"/>
  <c r="D1661" i="311"/>
  <c r="E1661" i="311" s="1"/>
  <c r="D1660" i="311"/>
  <c r="E1660" i="311" s="1"/>
  <c r="D1659" i="311"/>
  <c r="E1659" i="311" s="1"/>
  <c r="D1658" i="311"/>
  <c r="E1658" i="311" s="1"/>
  <c r="D1657" i="311"/>
  <c r="E1657" i="311" s="1"/>
  <c r="D1656" i="311"/>
  <c r="E1656" i="311" s="1"/>
  <c r="D1655" i="311"/>
  <c r="E1655" i="311" s="1"/>
  <c r="D1654" i="311"/>
  <c r="E1654" i="311" s="1"/>
  <c r="D1653" i="311"/>
  <c r="E1653" i="311"/>
  <c r="D1652" i="311"/>
  <c r="E1652" i="311" s="1"/>
  <c r="D1651" i="311"/>
  <c r="E1651" i="311" s="1"/>
  <c r="D1650" i="311"/>
  <c r="E1650" i="311" s="1"/>
  <c r="D1649" i="311"/>
  <c r="E1649" i="311" s="1"/>
  <c r="D1648" i="311"/>
  <c r="E1648" i="311" s="1"/>
  <c r="D1647" i="311"/>
  <c r="E1647" i="311"/>
  <c r="D1646" i="311"/>
  <c r="E1646" i="311" s="1"/>
  <c r="D1645" i="311"/>
  <c r="E1645" i="311"/>
  <c r="D1644" i="311"/>
  <c r="E1644" i="311" s="1"/>
  <c r="D1643" i="311"/>
  <c r="E1643" i="311"/>
  <c r="D1642" i="311"/>
  <c r="E1642" i="311" s="1"/>
  <c r="D1641" i="311"/>
  <c r="E1641" i="311"/>
  <c r="D1640" i="311"/>
  <c r="E1640" i="311" s="1"/>
  <c r="D1639" i="311"/>
  <c r="E1639" i="311"/>
  <c r="D1638" i="311"/>
  <c r="E1638" i="311" s="1"/>
  <c r="D1637" i="311"/>
  <c r="E1637" i="311" s="1"/>
  <c r="D1636" i="311"/>
  <c r="E1636" i="311" s="1"/>
  <c r="D1635" i="311"/>
  <c r="E1635" i="311"/>
  <c r="D1634" i="311"/>
  <c r="E1634" i="311"/>
  <c r="D1633" i="311"/>
  <c r="E1633" i="311" s="1"/>
  <c r="D1632" i="311"/>
  <c r="E1632" i="311" s="1"/>
  <c r="D1631" i="311"/>
  <c r="E1631" i="311" s="1"/>
  <c r="D1630" i="311"/>
  <c r="E1630" i="311" s="1"/>
  <c r="D1629" i="311"/>
  <c r="E1629" i="311"/>
  <c r="D1628" i="311"/>
  <c r="E1628" i="311" s="1"/>
  <c r="D1627" i="311"/>
  <c r="E1627" i="311"/>
  <c r="D1626" i="311"/>
  <c r="E1626" i="311" s="1"/>
  <c r="D1625" i="311"/>
  <c r="E1625" i="311"/>
  <c r="D1624" i="311"/>
  <c r="E1624" i="311" s="1"/>
  <c r="D1623" i="311"/>
  <c r="E1623" i="311" s="1"/>
  <c r="D1622" i="311"/>
  <c r="E1622" i="311" s="1"/>
  <c r="D1621" i="311"/>
  <c r="E1621" i="311" s="1"/>
  <c r="D1620" i="311"/>
  <c r="E1620" i="311" s="1"/>
  <c r="D1619" i="311"/>
  <c r="E1619" i="311" s="1"/>
  <c r="D1618" i="311"/>
  <c r="E1618" i="311"/>
  <c r="D1617" i="311"/>
  <c r="E1617" i="311" s="1"/>
  <c r="D1616" i="311"/>
  <c r="E1616" i="311" s="1"/>
  <c r="D1615" i="311"/>
  <c r="E1615" i="311" s="1"/>
  <c r="D1614" i="311"/>
  <c r="E1614" i="311" s="1"/>
  <c r="D1613" i="311"/>
  <c r="E1613" i="311" s="1"/>
  <c r="D1612" i="311"/>
  <c r="E1612" i="311" s="1"/>
  <c r="D1611" i="311"/>
  <c r="E1611" i="311" s="1"/>
  <c r="D1610" i="311"/>
  <c r="E1610" i="311" s="1"/>
  <c r="D1609" i="311"/>
  <c r="E1609" i="311" s="1"/>
  <c r="D1608" i="311"/>
  <c r="E1608" i="311" s="1"/>
  <c r="D1607" i="311"/>
  <c r="E1607" i="311" s="1"/>
  <c r="D1606" i="311"/>
  <c r="E1606" i="311" s="1"/>
  <c r="D1605" i="311"/>
  <c r="E1605" i="311" s="1"/>
  <c r="D1604" i="311"/>
  <c r="E1604" i="311" s="1"/>
  <c r="D1603" i="311"/>
  <c r="E1603" i="311" s="1"/>
  <c r="D1602" i="311"/>
  <c r="E1602" i="311"/>
  <c r="D1601" i="311"/>
  <c r="E1601" i="311" s="1"/>
  <c r="D1600" i="311"/>
  <c r="E1600" i="311" s="1"/>
  <c r="D1599" i="311"/>
  <c r="E1599" i="311" s="1"/>
  <c r="D1598" i="311"/>
  <c r="E1598" i="311" s="1"/>
  <c r="D1597" i="311"/>
  <c r="E1597" i="311" s="1"/>
  <c r="D1596" i="311"/>
  <c r="E1596" i="311" s="1"/>
  <c r="D1595" i="311"/>
  <c r="E1595" i="311" s="1"/>
  <c r="D1594" i="311"/>
  <c r="E1594" i="311" s="1"/>
  <c r="D1593" i="311"/>
  <c r="E1593" i="311" s="1"/>
  <c r="D1592" i="311"/>
  <c r="E1592" i="311" s="1"/>
  <c r="D1591" i="311"/>
  <c r="E1591" i="311" s="1"/>
  <c r="D1590" i="311"/>
  <c r="E1590" i="311" s="1"/>
  <c r="D1589" i="311"/>
  <c r="E1589" i="311" s="1"/>
  <c r="D1588" i="311"/>
  <c r="E1588" i="311" s="1"/>
  <c r="D1587" i="311"/>
  <c r="E1587" i="311" s="1"/>
  <c r="D1586" i="311"/>
  <c r="E1586" i="311"/>
  <c r="D1585" i="311"/>
  <c r="E1585" i="311" s="1"/>
  <c r="D1584" i="311"/>
  <c r="E1584" i="311" s="1"/>
  <c r="D1583" i="311"/>
  <c r="E1583" i="311"/>
  <c r="D1582" i="311"/>
  <c r="E1582" i="311" s="1"/>
  <c r="D1581" i="311"/>
  <c r="E1581" i="311" s="1"/>
  <c r="D1580" i="311"/>
  <c r="E1580" i="311" s="1"/>
  <c r="D1579" i="311"/>
  <c r="E1579" i="311"/>
  <c r="D1578" i="311"/>
  <c r="E1578" i="311" s="1"/>
  <c r="D1577" i="311"/>
  <c r="E1577" i="311" s="1"/>
  <c r="D1576" i="311"/>
  <c r="E1576" i="311" s="1"/>
  <c r="D1575" i="311"/>
  <c r="E1575" i="311" s="1"/>
  <c r="D1574" i="311"/>
  <c r="E1574" i="311" s="1"/>
  <c r="D1573" i="311"/>
  <c r="E1573" i="311" s="1"/>
  <c r="D1572" i="311"/>
  <c r="E1572" i="311" s="1"/>
  <c r="D1571" i="311"/>
  <c r="E1571" i="311" s="1"/>
  <c r="D1570" i="311"/>
  <c r="E1570" i="311"/>
  <c r="D1569" i="311"/>
  <c r="E1569" i="311" s="1"/>
  <c r="D1568" i="311"/>
  <c r="E1568" i="311" s="1"/>
  <c r="D1567" i="311"/>
  <c r="E1567" i="311" s="1"/>
  <c r="D1566" i="311"/>
  <c r="E1566" i="311" s="1"/>
  <c r="D1565" i="311"/>
  <c r="E1565" i="311" s="1"/>
  <c r="D1564" i="311"/>
  <c r="E1564" i="311" s="1"/>
  <c r="D1563" i="311"/>
  <c r="E1563" i="311"/>
  <c r="D1562" i="311"/>
  <c r="E1562" i="311" s="1"/>
  <c r="D1561" i="311"/>
  <c r="E1561" i="311"/>
  <c r="D1560" i="311"/>
  <c r="E1560" i="311" s="1"/>
  <c r="D1559" i="311"/>
  <c r="E1559" i="311" s="1"/>
  <c r="D1558" i="311"/>
  <c r="E1558" i="311" s="1"/>
  <c r="D1557" i="311"/>
  <c r="E1557" i="311" s="1"/>
  <c r="D1556" i="311"/>
  <c r="E1556" i="311" s="1"/>
  <c r="D1555" i="311"/>
  <c r="E1555" i="311" s="1"/>
  <c r="D1554" i="311"/>
  <c r="E1554" i="311" s="1"/>
  <c r="D1553" i="311"/>
  <c r="E1553" i="311" s="1"/>
  <c r="D1552" i="311"/>
  <c r="E1552" i="311" s="1"/>
  <c r="D1551" i="311"/>
  <c r="E1551" i="311" s="1"/>
  <c r="D1550" i="311"/>
  <c r="E1550" i="311" s="1"/>
  <c r="D1549" i="311"/>
  <c r="E1549" i="311" s="1"/>
  <c r="D1548" i="311"/>
  <c r="E1548" i="311" s="1"/>
  <c r="D1547" i="311"/>
  <c r="E1547" i="311" s="1"/>
  <c r="D1546" i="311"/>
  <c r="E1546" i="311" s="1"/>
  <c r="D1545" i="311"/>
  <c r="E1545" i="311" s="1"/>
  <c r="D1544" i="311"/>
  <c r="E1544" i="311" s="1"/>
  <c r="D1543" i="311"/>
  <c r="E1543" i="311" s="1"/>
  <c r="D1542" i="311"/>
  <c r="E1542" i="311" s="1"/>
  <c r="D1541" i="311"/>
  <c r="E1541" i="311" s="1"/>
  <c r="D1540" i="311"/>
  <c r="E1540" i="311" s="1"/>
  <c r="D1539" i="311"/>
  <c r="E1539" i="311" s="1"/>
  <c r="D1538" i="311"/>
  <c r="E1538" i="311" s="1"/>
  <c r="D1537" i="311"/>
  <c r="E1537" i="311" s="1"/>
  <c r="D1536" i="311"/>
  <c r="E1536" i="311" s="1"/>
  <c r="D1535" i="311"/>
  <c r="E1535" i="311" s="1"/>
  <c r="D1534" i="311"/>
  <c r="E1534" i="311" s="1"/>
  <c r="D1533" i="311"/>
  <c r="E1533" i="311"/>
  <c r="D1532" i="311"/>
  <c r="E1532" i="311" s="1"/>
  <c r="D1531" i="311"/>
  <c r="E1531" i="311" s="1"/>
  <c r="D1530" i="311"/>
  <c r="E1530" i="311" s="1"/>
  <c r="D1529" i="311"/>
  <c r="E1529" i="311" s="1"/>
  <c r="D1528" i="311"/>
  <c r="E1528" i="311" s="1"/>
  <c r="D1527" i="311"/>
  <c r="E1527" i="311" s="1"/>
  <c r="D1526" i="311"/>
  <c r="E1526" i="311" s="1"/>
  <c r="D1525" i="311"/>
  <c r="E1525" i="311" s="1"/>
  <c r="D1524" i="311"/>
  <c r="E1524" i="311" s="1"/>
  <c r="D1523" i="311"/>
  <c r="E1523" i="311" s="1"/>
  <c r="D1522" i="311"/>
  <c r="E1522" i="311" s="1"/>
  <c r="D1521" i="311"/>
  <c r="E1521" i="311" s="1"/>
  <c r="D1520" i="311"/>
  <c r="E1520" i="311" s="1"/>
  <c r="D1519" i="311"/>
  <c r="E1519" i="311"/>
  <c r="D1518" i="311"/>
  <c r="E1518" i="311" s="1"/>
  <c r="D1517" i="311"/>
  <c r="E1517" i="311" s="1"/>
  <c r="D1516" i="311"/>
  <c r="E1516" i="311" s="1"/>
  <c r="D1515" i="311"/>
  <c r="E1515" i="311" s="1"/>
  <c r="D1514" i="311"/>
  <c r="E1514" i="311" s="1"/>
  <c r="D1513" i="311"/>
  <c r="E1513" i="311" s="1"/>
  <c r="D1512" i="311"/>
  <c r="E1512" i="311" s="1"/>
  <c r="D1511" i="311"/>
  <c r="E1511" i="311" s="1"/>
  <c r="D1510" i="311"/>
  <c r="E1510" i="311"/>
  <c r="D1509" i="311"/>
  <c r="E1509" i="311" s="1"/>
  <c r="D1508" i="311"/>
  <c r="E1508" i="311" s="1"/>
  <c r="D1507" i="311"/>
  <c r="E1507" i="311" s="1"/>
  <c r="D1506" i="311"/>
  <c r="E1506" i="311" s="1"/>
  <c r="D1505" i="311"/>
  <c r="E1505" i="311" s="1"/>
  <c r="D1504" i="311"/>
  <c r="E1504" i="311" s="1"/>
  <c r="D1503" i="311"/>
  <c r="E1503" i="311" s="1"/>
  <c r="D1502" i="311"/>
  <c r="E1502" i="311" s="1"/>
  <c r="D1501" i="311"/>
  <c r="E1501" i="311" s="1"/>
  <c r="D1500" i="311"/>
  <c r="E1500" i="311"/>
  <c r="D1499" i="311"/>
  <c r="E1499" i="311" s="1"/>
  <c r="D1498" i="311"/>
  <c r="E1498" i="311" s="1"/>
  <c r="D1497" i="311"/>
  <c r="E1497" i="311" s="1"/>
  <c r="D1496" i="311"/>
  <c r="E1496" i="311"/>
  <c r="D1495" i="311"/>
  <c r="E1495" i="311" s="1"/>
  <c r="D1494" i="311"/>
  <c r="E1494" i="311"/>
  <c r="D1493" i="311"/>
  <c r="E1493" i="311" s="1"/>
  <c r="D1492" i="311"/>
  <c r="E1492" i="311"/>
  <c r="D1491" i="311"/>
  <c r="E1491" i="311" s="1"/>
  <c r="D1490" i="311"/>
  <c r="E1490" i="311" s="1"/>
  <c r="D1489" i="311"/>
  <c r="E1489" i="311" s="1"/>
  <c r="D1488" i="311"/>
  <c r="E1488" i="311" s="1"/>
  <c r="D1487" i="311"/>
  <c r="E1487" i="311" s="1"/>
  <c r="D1486" i="311"/>
  <c r="E1486" i="311" s="1"/>
  <c r="D1485" i="311"/>
  <c r="E1485" i="311" s="1"/>
  <c r="D1484" i="311"/>
  <c r="E1484" i="311" s="1"/>
  <c r="D1483" i="311"/>
  <c r="E1483" i="311" s="1"/>
  <c r="D1482" i="311"/>
  <c r="E1482" i="311" s="1"/>
  <c r="D1481" i="311"/>
  <c r="E1481" i="311" s="1"/>
  <c r="D1480" i="311"/>
  <c r="E1480" i="311" s="1"/>
  <c r="D1479" i="311"/>
  <c r="E1479" i="311" s="1"/>
  <c r="D1478" i="311"/>
  <c r="E1478" i="311" s="1"/>
  <c r="D1477" i="311"/>
  <c r="E1477" i="311" s="1"/>
  <c r="D1476" i="311"/>
  <c r="E1476" i="311" s="1"/>
  <c r="D1475" i="311"/>
  <c r="E1475" i="311" s="1"/>
  <c r="D1474" i="311"/>
  <c r="E1474" i="311" s="1"/>
  <c r="D1473" i="311"/>
  <c r="E1473" i="311" s="1"/>
  <c r="D1472" i="311"/>
  <c r="E1472" i="311" s="1"/>
  <c r="D1471" i="311"/>
  <c r="E1471" i="311" s="1"/>
  <c r="D1470" i="311"/>
  <c r="E1470" i="311" s="1"/>
  <c r="D1469" i="311"/>
  <c r="E1469" i="311" s="1"/>
  <c r="D1468" i="311"/>
  <c r="E1468" i="311" s="1"/>
  <c r="D1467" i="311"/>
  <c r="E1467" i="311" s="1"/>
  <c r="D1466" i="311"/>
  <c r="E1466" i="311" s="1"/>
  <c r="D1465" i="311"/>
  <c r="E1465" i="311" s="1"/>
  <c r="D1464" i="311"/>
  <c r="E1464" i="311" s="1"/>
  <c r="D1463" i="311"/>
  <c r="E1463" i="311" s="1"/>
  <c r="D1462" i="311"/>
  <c r="E1462" i="311" s="1"/>
  <c r="D1461" i="311"/>
  <c r="E1461" i="311" s="1"/>
  <c r="D1460" i="311"/>
  <c r="E1460" i="311" s="1"/>
  <c r="D1459" i="311"/>
  <c r="E1459" i="311" s="1"/>
  <c r="D1458" i="311"/>
  <c r="E1458" i="311" s="1"/>
  <c r="D1457" i="311"/>
  <c r="E1457" i="311" s="1"/>
  <c r="D1456" i="311"/>
  <c r="E1456" i="311" s="1"/>
  <c r="D1455" i="311"/>
  <c r="E1455" i="311" s="1"/>
  <c r="D1454" i="311"/>
  <c r="E1454" i="311" s="1"/>
  <c r="D1453" i="311"/>
  <c r="E1453" i="311" s="1"/>
  <c r="D1452" i="311"/>
  <c r="E1452" i="311" s="1"/>
  <c r="D1451" i="311"/>
  <c r="E1451" i="311" s="1"/>
  <c r="D1450" i="311"/>
  <c r="E1450" i="311" s="1"/>
  <c r="D1449" i="311"/>
  <c r="E1449" i="311" s="1"/>
  <c r="D1448" i="311"/>
  <c r="E1448" i="311" s="1"/>
  <c r="D1447" i="311"/>
  <c r="E1447" i="311" s="1"/>
  <c r="D1446" i="311"/>
  <c r="E1446" i="311" s="1"/>
  <c r="D1445" i="311"/>
  <c r="E1445" i="311" s="1"/>
  <c r="D1444" i="311"/>
  <c r="E1444" i="311" s="1"/>
  <c r="D1443" i="311"/>
  <c r="E1443" i="311" s="1"/>
  <c r="D1442" i="311"/>
  <c r="E1442" i="311" s="1"/>
  <c r="D1441" i="311"/>
  <c r="E1441" i="311" s="1"/>
  <c r="D1440" i="311"/>
  <c r="E1440" i="311" s="1"/>
  <c r="D1439" i="311"/>
  <c r="E1439" i="311" s="1"/>
  <c r="D1438" i="311"/>
  <c r="E1438" i="311" s="1"/>
  <c r="D1437" i="311"/>
  <c r="E1437" i="311" s="1"/>
  <c r="D1436" i="311"/>
  <c r="E1436" i="311" s="1"/>
  <c r="D1435" i="311"/>
  <c r="E1435" i="311" s="1"/>
  <c r="D1434" i="311"/>
  <c r="E1434" i="311" s="1"/>
  <c r="D1433" i="311"/>
  <c r="E1433" i="311" s="1"/>
  <c r="D1432" i="311"/>
  <c r="E1432" i="311" s="1"/>
  <c r="D1431" i="311"/>
  <c r="E1431" i="311" s="1"/>
  <c r="D1430" i="311"/>
  <c r="E1430" i="311" s="1"/>
  <c r="D1429" i="311"/>
  <c r="E1429" i="311" s="1"/>
  <c r="D1428" i="311"/>
  <c r="E1428" i="311" s="1"/>
  <c r="D1427" i="311"/>
  <c r="E1427" i="311" s="1"/>
  <c r="D1426" i="311"/>
  <c r="E1426" i="311" s="1"/>
  <c r="D1425" i="311"/>
  <c r="E1425" i="311" s="1"/>
  <c r="D1424" i="311"/>
  <c r="E1424" i="311" s="1"/>
  <c r="D1423" i="311"/>
  <c r="E1423" i="311" s="1"/>
  <c r="D1422" i="311"/>
  <c r="E1422" i="311" s="1"/>
  <c r="D1421" i="311"/>
  <c r="E1421" i="311" s="1"/>
  <c r="D1420" i="311"/>
  <c r="E1420" i="311" s="1"/>
  <c r="D1419" i="311"/>
  <c r="E1419" i="311" s="1"/>
  <c r="D1418" i="311"/>
  <c r="E1418" i="311" s="1"/>
  <c r="D1417" i="311"/>
  <c r="E1417" i="311" s="1"/>
  <c r="D1416" i="311"/>
  <c r="E1416" i="311" s="1"/>
  <c r="D1415" i="311"/>
  <c r="E1415" i="311" s="1"/>
  <c r="D1414" i="311"/>
  <c r="E1414" i="311" s="1"/>
  <c r="D1413" i="311"/>
  <c r="E1413" i="311" s="1"/>
  <c r="D1412" i="311"/>
  <c r="E1412" i="311" s="1"/>
  <c r="D1411" i="311"/>
  <c r="E1411" i="311" s="1"/>
  <c r="D1410" i="311"/>
  <c r="E1410" i="311" s="1"/>
  <c r="D1409" i="311"/>
  <c r="E1409" i="311" s="1"/>
  <c r="D1408" i="311"/>
  <c r="E1408" i="311" s="1"/>
  <c r="D1407" i="311"/>
  <c r="E1407" i="311" s="1"/>
  <c r="D1406" i="311"/>
  <c r="E1406" i="311" s="1"/>
  <c r="D1405" i="311"/>
  <c r="E1405" i="311" s="1"/>
  <c r="D1404" i="311"/>
  <c r="E1404" i="311" s="1"/>
  <c r="D1403" i="311"/>
  <c r="E1403" i="311" s="1"/>
  <c r="D1402" i="311"/>
  <c r="E1402" i="311" s="1"/>
  <c r="D1401" i="311"/>
  <c r="E1401" i="311" s="1"/>
  <c r="D1400" i="311"/>
  <c r="E1400" i="311" s="1"/>
  <c r="D1399" i="311"/>
  <c r="E1399" i="311" s="1"/>
  <c r="D1398" i="311"/>
  <c r="E1398" i="311" s="1"/>
  <c r="D1397" i="311"/>
  <c r="E1397" i="311" s="1"/>
  <c r="D1396" i="311"/>
  <c r="E1396" i="311" s="1"/>
  <c r="D1395" i="311"/>
  <c r="E1395" i="311" s="1"/>
  <c r="D1394" i="311"/>
  <c r="E1394" i="311" s="1"/>
  <c r="D1393" i="311"/>
  <c r="E1393" i="311" s="1"/>
  <c r="D1392" i="311"/>
  <c r="E1392" i="311" s="1"/>
  <c r="D1391" i="311"/>
  <c r="E1391" i="311" s="1"/>
  <c r="D1390" i="311"/>
  <c r="E1390" i="311" s="1"/>
  <c r="D1389" i="311"/>
  <c r="E1389" i="311" s="1"/>
  <c r="D1388" i="311"/>
  <c r="E1388" i="311" s="1"/>
  <c r="D1387" i="311"/>
  <c r="E1387" i="311" s="1"/>
  <c r="D1386" i="311"/>
  <c r="E1386" i="311" s="1"/>
  <c r="D1385" i="311"/>
  <c r="E1385" i="311" s="1"/>
  <c r="D1384" i="311"/>
  <c r="E1384" i="311" s="1"/>
  <c r="D1383" i="311"/>
  <c r="E1383" i="311" s="1"/>
  <c r="D1382" i="311"/>
  <c r="E1382" i="311" s="1"/>
  <c r="D1381" i="311"/>
  <c r="E1381" i="311" s="1"/>
  <c r="D1380" i="311"/>
  <c r="E1380" i="311" s="1"/>
  <c r="D1379" i="311"/>
  <c r="E1379" i="311" s="1"/>
  <c r="D1378" i="311"/>
  <c r="E1378" i="311" s="1"/>
  <c r="D1377" i="311"/>
  <c r="E1377" i="311" s="1"/>
  <c r="D1376" i="311"/>
  <c r="E1376" i="311" s="1"/>
  <c r="D1375" i="311"/>
  <c r="E1375" i="311" s="1"/>
  <c r="D1374" i="311"/>
  <c r="E1374" i="311" s="1"/>
  <c r="D1373" i="311"/>
  <c r="E1373" i="311" s="1"/>
  <c r="D1372" i="311"/>
  <c r="E1372" i="311" s="1"/>
  <c r="D1371" i="311"/>
  <c r="E1371" i="311" s="1"/>
  <c r="D1370" i="311"/>
  <c r="E1370" i="311" s="1"/>
  <c r="D1369" i="311"/>
  <c r="E1369" i="311" s="1"/>
  <c r="D1368" i="311"/>
  <c r="E1368" i="311" s="1"/>
  <c r="D1367" i="311"/>
  <c r="E1367" i="311" s="1"/>
  <c r="D1366" i="311"/>
  <c r="E1366" i="311" s="1"/>
  <c r="D1365" i="311"/>
  <c r="E1365" i="311" s="1"/>
  <c r="D1364" i="311"/>
  <c r="E1364" i="311" s="1"/>
  <c r="D1363" i="311"/>
  <c r="E1363" i="311" s="1"/>
  <c r="D1362" i="311"/>
  <c r="E1362" i="311" s="1"/>
  <c r="D1361" i="311"/>
  <c r="E1361" i="311" s="1"/>
  <c r="D1360" i="311"/>
  <c r="E1360" i="311" s="1"/>
  <c r="D1359" i="311"/>
  <c r="E1359" i="311" s="1"/>
  <c r="D1358" i="311"/>
  <c r="E1358" i="311" s="1"/>
  <c r="D1357" i="311"/>
  <c r="E1357" i="311" s="1"/>
  <c r="D1356" i="311"/>
  <c r="E1356" i="311" s="1"/>
  <c r="D1355" i="311"/>
  <c r="E1355" i="311" s="1"/>
  <c r="D1354" i="311"/>
  <c r="E1354" i="311" s="1"/>
  <c r="D1353" i="311"/>
  <c r="E1353" i="311" s="1"/>
  <c r="D1352" i="311"/>
  <c r="E1352" i="311" s="1"/>
  <c r="D1351" i="311"/>
  <c r="E1351" i="311" s="1"/>
  <c r="D1350" i="311"/>
  <c r="E1350" i="311" s="1"/>
  <c r="D1349" i="311"/>
  <c r="E1349" i="311" s="1"/>
  <c r="D1348" i="311"/>
  <c r="E1348" i="311" s="1"/>
  <c r="D1347" i="311"/>
  <c r="E1347" i="311" s="1"/>
  <c r="D1346" i="311"/>
  <c r="E1346" i="311" s="1"/>
  <c r="D1345" i="311"/>
  <c r="E1345" i="311" s="1"/>
  <c r="D1344" i="311"/>
  <c r="E1344" i="311" s="1"/>
  <c r="D1343" i="311"/>
  <c r="E1343" i="311" s="1"/>
  <c r="D1342" i="311"/>
  <c r="E1342" i="311" s="1"/>
  <c r="D1341" i="311"/>
  <c r="E1341" i="311" s="1"/>
  <c r="D1340" i="311"/>
  <c r="E1340" i="311" s="1"/>
  <c r="D1339" i="311"/>
  <c r="E1339" i="311" s="1"/>
  <c r="D1338" i="311"/>
  <c r="E1338" i="311" s="1"/>
  <c r="D1337" i="311"/>
  <c r="E1337" i="311" s="1"/>
  <c r="D1336" i="311"/>
  <c r="E1336" i="311" s="1"/>
  <c r="D1335" i="311"/>
  <c r="E1335" i="311" s="1"/>
  <c r="A45" i="311"/>
  <c r="A46" i="311"/>
  <c r="A47" i="311"/>
  <c r="A48" i="311"/>
  <c r="A49" i="311"/>
  <c r="A50" i="311"/>
  <c r="A51" i="311"/>
  <c r="A52" i="311"/>
  <c r="A53" i="311"/>
  <c r="A54" i="311"/>
  <c r="A55" i="311"/>
  <c r="A56" i="311"/>
  <c r="A57" i="311"/>
  <c r="A58" i="311"/>
  <c r="A59" i="311"/>
  <c r="A60" i="311"/>
  <c r="A61" i="311"/>
  <c r="A62" i="311"/>
  <c r="A63" i="311"/>
  <c r="A64" i="311"/>
  <c r="A65" i="311"/>
  <c r="A66" i="311"/>
  <c r="A67" i="311"/>
  <c r="A68" i="311"/>
  <c r="A69" i="311"/>
  <c r="A70" i="311"/>
  <c r="A71" i="311"/>
  <c r="A72" i="311"/>
  <c r="A73" i="311"/>
  <c r="A74" i="311"/>
  <c r="A75" i="311"/>
  <c r="A76" i="311"/>
  <c r="A77" i="311"/>
  <c r="A78" i="311"/>
  <c r="A79" i="311"/>
  <c r="A80" i="311"/>
  <c r="A81" i="311"/>
  <c r="A82" i="311"/>
  <c r="A83" i="311"/>
  <c r="A84" i="311"/>
  <c r="A85" i="311"/>
  <c r="A86" i="311"/>
  <c r="A87" i="311"/>
  <c r="A88" i="311"/>
  <c r="A89" i="311"/>
  <c r="A90" i="311"/>
  <c r="A91" i="311"/>
  <c r="A92" i="311"/>
  <c r="A93" i="311"/>
  <c r="A94" i="311"/>
  <c r="A95" i="311"/>
  <c r="A96" i="311"/>
  <c r="A97" i="311"/>
  <c r="A98" i="311"/>
  <c r="A99" i="311"/>
  <c r="A100" i="311"/>
  <c r="A101" i="311"/>
  <c r="A102" i="311"/>
  <c r="A103" i="311"/>
  <c r="A104" i="311"/>
  <c r="A105" i="311"/>
  <c r="A106" i="311"/>
  <c r="A107" i="311"/>
  <c r="A108" i="311"/>
  <c r="A109" i="311"/>
  <c r="A110" i="311"/>
  <c r="A111" i="311"/>
  <c r="A112" i="311"/>
  <c r="A113" i="311"/>
  <c r="A114" i="311"/>
  <c r="A115" i="311"/>
  <c r="A116" i="311"/>
  <c r="A117" i="311"/>
  <c r="A118" i="311"/>
  <c r="A119" i="311"/>
  <c r="A120" i="311"/>
  <c r="A121" i="311"/>
  <c r="A122" i="311"/>
  <c r="A123" i="311"/>
  <c r="A124" i="311"/>
  <c r="A125" i="311"/>
  <c r="A126" i="311"/>
  <c r="A127" i="311"/>
  <c r="A128" i="311"/>
  <c r="A129" i="311"/>
  <c r="A130" i="311"/>
  <c r="A131" i="311"/>
  <c r="A132" i="311"/>
  <c r="A133" i="311"/>
  <c r="A134" i="311"/>
  <c r="A135" i="311"/>
  <c r="A136" i="311"/>
  <c r="A137" i="311"/>
  <c r="A138" i="311"/>
  <c r="A139" i="311"/>
  <c r="A140" i="311"/>
  <c r="A141" i="311"/>
  <c r="A142" i="311"/>
  <c r="A143" i="311"/>
  <c r="A144" i="311"/>
  <c r="A145" i="311"/>
  <c r="A146" i="311"/>
  <c r="A147" i="311"/>
  <c r="A148" i="311"/>
  <c r="A149" i="311"/>
  <c r="A150" i="311"/>
  <c r="A151" i="311"/>
  <c r="A152" i="311"/>
  <c r="A153" i="311"/>
  <c r="A154" i="311"/>
  <c r="A155" i="311"/>
  <c r="A156" i="311"/>
  <c r="A157" i="311"/>
  <c r="A158" i="311"/>
  <c r="A159" i="311"/>
  <c r="A160" i="311"/>
  <c r="A161" i="311"/>
  <c r="A162" i="311"/>
  <c r="A163" i="311"/>
  <c r="A164" i="311"/>
  <c r="A165" i="311"/>
  <c r="A166" i="311"/>
  <c r="A167" i="311"/>
  <c r="A168" i="311"/>
  <c r="A169" i="311"/>
  <c r="A170" i="311"/>
  <c r="A171" i="311"/>
  <c r="A172" i="311"/>
  <c r="A173" i="311"/>
  <c r="A174" i="311"/>
  <c r="A175" i="311"/>
  <c r="A176" i="311"/>
  <c r="A177" i="311"/>
  <c r="A178" i="311"/>
  <c r="A179" i="311"/>
  <c r="A180" i="311"/>
  <c r="A181" i="311"/>
  <c r="A182" i="311"/>
  <c r="A183" i="311"/>
  <c r="A184" i="311"/>
  <c r="A185" i="311"/>
  <c r="A186" i="311"/>
  <c r="A187" i="311"/>
  <c r="A188" i="311"/>
  <c r="A189" i="311"/>
  <c r="A190" i="311"/>
  <c r="A191" i="311"/>
  <c r="A192" i="311"/>
  <c r="A193" i="311"/>
  <c r="A194" i="311"/>
  <c r="A195" i="311"/>
  <c r="A196" i="311"/>
  <c r="A197" i="311"/>
  <c r="A198" i="311"/>
  <c r="A199" i="311"/>
  <c r="A200" i="311"/>
  <c r="A201" i="311"/>
  <c r="A202" i="311"/>
  <c r="A203" i="311"/>
  <c r="A204" i="311"/>
  <c r="A205" i="311"/>
  <c r="A206" i="311"/>
  <c r="A207" i="311"/>
  <c r="A208" i="311"/>
  <c r="A209" i="311"/>
  <c r="A210" i="311"/>
  <c r="A211" i="311"/>
  <c r="A212" i="311"/>
  <c r="A213" i="311"/>
  <c r="A214" i="311"/>
  <c r="A215" i="311"/>
  <c r="A216" i="311"/>
  <c r="A217" i="311"/>
  <c r="A218" i="311"/>
  <c r="A219" i="311"/>
  <c r="A220" i="311"/>
  <c r="A221" i="311"/>
  <c r="A222" i="311"/>
  <c r="A223" i="311"/>
  <c r="A224" i="311"/>
  <c r="A225" i="311"/>
  <c r="A226" i="311"/>
  <c r="A227" i="311"/>
  <c r="A228" i="311"/>
  <c r="A229" i="311"/>
  <c r="A230" i="311"/>
  <c r="A231" i="311"/>
  <c r="A232" i="311"/>
  <c r="A233" i="311"/>
  <c r="A234" i="311"/>
  <c r="A235" i="311"/>
  <c r="A236" i="311"/>
  <c r="A237" i="311"/>
  <c r="A238" i="311"/>
  <c r="A239" i="311"/>
  <c r="A240" i="311"/>
  <c r="A241" i="311"/>
  <c r="A242" i="311"/>
  <c r="A243" i="311"/>
  <c r="A244" i="311"/>
  <c r="A245" i="311"/>
  <c r="A246" i="311"/>
  <c r="A247" i="311"/>
  <c r="A248" i="311"/>
  <c r="A249" i="311"/>
  <c r="A250" i="311"/>
  <c r="A251" i="311"/>
  <c r="A252" i="311"/>
  <c r="A253" i="311"/>
  <c r="A254" i="311"/>
  <c r="A255" i="311"/>
  <c r="A256" i="311"/>
  <c r="A257" i="311"/>
  <c r="A258" i="311"/>
  <c r="A259" i="311"/>
  <c r="A260" i="311"/>
  <c r="A261" i="311"/>
  <c r="A262" i="311"/>
  <c r="A263" i="311"/>
  <c r="A264" i="311"/>
  <c r="A265" i="311"/>
  <c r="A266" i="311"/>
  <c r="A267" i="311"/>
  <c r="A268" i="311"/>
  <c r="A269" i="311"/>
  <c r="A270" i="311"/>
  <c r="A271" i="311"/>
  <c r="A272" i="311"/>
  <c r="A273" i="311"/>
  <c r="A274" i="311"/>
  <c r="A275" i="311"/>
  <c r="A276" i="311"/>
  <c r="A277" i="311"/>
  <c r="A278" i="311"/>
  <c r="A279" i="311"/>
  <c r="A280" i="311"/>
  <c r="A281" i="311"/>
  <c r="A282" i="311"/>
  <c r="A283" i="311"/>
  <c r="A284" i="311"/>
  <c r="A285" i="311"/>
  <c r="A286" i="311"/>
  <c r="A287" i="311"/>
  <c r="A288" i="311"/>
  <c r="A289" i="311"/>
  <c r="A290" i="311"/>
  <c r="A291" i="311"/>
  <c r="A292" i="311"/>
  <c r="A293" i="311"/>
  <c r="A294" i="311"/>
  <c r="A295" i="311"/>
  <c r="A296" i="311"/>
  <c r="A297" i="311"/>
  <c r="A298" i="311"/>
  <c r="A299" i="311"/>
  <c r="A300" i="311"/>
  <c r="A301" i="311"/>
  <c r="A302" i="311"/>
  <c r="A303" i="311"/>
  <c r="A304" i="311"/>
  <c r="A305" i="311"/>
  <c r="A306" i="311"/>
  <c r="A307" i="311"/>
  <c r="A308" i="311"/>
  <c r="A309" i="311"/>
  <c r="A310" i="311"/>
  <c r="A311" i="311"/>
  <c r="A312" i="311"/>
  <c r="A313" i="311"/>
  <c r="A314" i="311"/>
  <c r="A315" i="311"/>
  <c r="A316" i="311"/>
  <c r="A317" i="311"/>
  <c r="A318" i="311"/>
  <c r="A319" i="311"/>
  <c r="A320" i="311"/>
  <c r="A321" i="311"/>
  <c r="A322" i="311"/>
  <c r="A323" i="311"/>
  <c r="A324" i="311"/>
  <c r="A325" i="311"/>
  <c r="A326" i="311"/>
  <c r="A327" i="311"/>
  <c r="A328" i="311"/>
  <c r="A329" i="311"/>
  <c r="A330" i="311"/>
  <c r="A331" i="311"/>
  <c r="A332" i="311"/>
  <c r="A333" i="311"/>
  <c r="A334" i="311"/>
  <c r="A335" i="311"/>
  <c r="A336" i="311"/>
  <c r="A337" i="311"/>
  <c r="A338" i="311"/>
  <c r="A339" i="311"/>
  <c r="A340" i="311"/>
  <c r="A341" i="311"/>
  <c r="A342" i="311"/>
  <c r="A343" i="311"/>
  <c r="A344" i="311"/>
  <c r="A345" i="311"/>
  <c r="A346" i="311"/>
  <c r="A347" i="311"/>
  <c r="A348" i="311"/>
  <c r="A349" i="311"/>
  <c r="A350" i="311"/>
  <c r="A351" i="311"/>
  <c r="A352" i="311"/>
  <c r="A353" i="311"/>
  <c r="A354" i="311"/>
  <c r="A355" i="311"/>
  <c r="A356" i="311"/>
  <c r="A357" i="311"/>
  <c r="A358" i="311"/>
  <c r="A359" i="311"/>
  <c r="A360" i="311"/>
  <c r="A361" i="311"/>
  <c r="A362" i="311"/>
  <c r="A363" i="311"/>
  <c r="A364" i="311"/>
  <c r="A365" i="311"/>
  <c r="A366" i="311"/>
  <c r="A367" i="311"/>
  <c r="A368" i="311"/>
  <c r="A369" i="311"/>
  <c r="A370" i="311"/>
  <c r="A371" i="311"/>
  <c r="A372" i="311"/>
  <c r="A373" i="311"/>
  <c r="A374" i="311"/>
  <c r="A375" i="311"/>
  <c r="A376" i="311"/>
  <c r="A377" i="311"/>
  <c r="A378" i="311"/>
  <c r="A379" i="311"/>
  <c r="A380" i="311"/>
  <c r="A381" i="311"/>
  <c r="A382" i="311"/>
  <c r="A383" i="311"/>
  <c r="A384" i="311"/>
  <c r="A385" i="311"/>
  <c r="A386" i="311"/>
  <c r="A387" i="311"/>
  <c r="A388" i="311"/>
  <c r="A389" i="311"/>
  <c r="A390" i="311"/>
  <c r="A391" i="311"/>
  <c r="A392" i="311"/>
  <c r="A393" i="311"/>
  <c r="A394" i="311"/>
  <c r="A395" i="311"/>
  <c r="A396" i="311"/>
  <c r="A397" i="311"/>
  <c r="A398" i="311"/>
  <c r="A399" i="311"/>
  <c r="A400" i="311"/>
  <c r="A401" i="311"/>
  <c r="A402" i="311"/>
  <c r="A403" i="311"/>
  <c r="A404" i="311"/>
  <c r="A405" i="311"/>
  <c r="A406" i="311"/>
  <c r="A407" i="311"/>
  <c r="A408" i="311"/>
  <c r="A409" i="311"/>
  <c r="A410" i="311"/>
  <c r="A411" i="311"/>
  <c r="A412" i="311"/>
  <c r="A413" i="311"/>
  <c r="A414" i="311"/>
  <c r="A415" i="311"/>
  <c r="A416" i="311"/>
  <c r="A417" i="311"/>
  <c r="A418" i="311"/>
  <c r="A419" i="311"/>
  <c r="A420" i="311"/>
  <c r="A421" i="311"/>
  <c r="A422" i="311"/>
  <c r="A423" i="311"/>
  <c r="A424" i="311"/>
  <c r="A425" i="311"/>
  <c r="A426" i="311"/>
  <c r="A427" i="311"/>
  <c r="A428" i="311"/>
  <c r="A429" i="311"/>
  <c r="A430" i="311"/>
  <c r="A431" i="311"/>
  <c r="A432" i="311"/>
  <c r="A433" i="311"/>
  <c r="A434" i="311"/>
  <c r="A435" i="311"/>
  <c r="A436" i="311"/>
  <c r="A437" i="311"/>
  <c r="A438" i="311"/>
  <c r="A439" i="311"/>
  <c r="A440" i="311"/>
  <c r="A441" i="311"/>
  <c r="A442" i="311"/>
  <c r="A443" i="311"/>
  <c r="A444" i="311"/>
  <c r="A445" i="311"/>
  <c r="A446" i="311"/>
  <c r="A447" i="311"/>
  <c r="A448" i="311"/>
  <c r="A449" i="311"/>
  <c r="A450" i="311"/>
  <c r="A451" i="311"/>
  <c r="A452" i="311"/>
  <c r="A453" i="311"/>
  <c r="A454" i="311"/>
  <c r="A455" i="311"/>
  <c r="A456" i="311"/>
  <c r="A457" i="311"/>
  <c r="A458" i="311"/>
  <c r="A459" i="311"/>
  <c r="A460" i="311"/>
  <c r="A461" i="311"/>
  <c r="A462" i="311"/>
  <c r="A463" i="311"/>
  <c r="A464" i="311"/>
  <c r="A465" i="311"/>
  <c r="A466" i="311"/>
  <c r="A467" i="311"/>
  <c r="A468" i="311"/>
  <c r="A469" i="311"/>
  <c r="A470" i="311"/>
  <c r="A471" i="311"/>
  <c r="A472" i="311"/>
  <c r="A473" i="311"/>
  <c r="A474" i="311"/>
  <c r="A475" i="311"/>
  <c r="A476" i="311"/>
  <c r="A477" i="311"/>
  <c r="A478" i="311"/>
  <c r="A479" i="311"/>
  <c r="A480" i="311"/>
  <c r="A481" i="311"/>
  <c r="A482" i="311"/>
  <c r="A483" i="311"/>
  <c r="A484" i="311"/>
  <c r="A485" i="311"/>
  <c r="A486" i="311"/>
  <c r="A487" i="311"/>
  <c r="A488" i="311"/>
  <c r="A489" i="311"/>
  <c r="A490" i="311"/>
  <c r="A491" i="311"/>
  <c r="A492" i="311"/>
  <c r="A493" i="311"/>
  <c r="A494" i="311"/>
  <c r="A495" i="311"/>
  <c r="A496" i="311"/>
  <c r="A497" i="311"/>
  <c r="A498" i="311"/>
  <c r="A499" i="311"/>
  <c r="A500" i="311"/>
  <c r="A501" i="311"/>
  <c r="A502" i="311"/>
  <c r="A503" i="311"/>
  <c r="A504" i="311"/>
  <c r="A505" i="311"/>
  <c r="A506" i="311"/>
  <c r="A507" i="311"/>
  <c r="A508" i="311"/>
  <c r="A509" i="311"/>
  <c r="A510" i="311"/>
  <c r="A511" i="311"/>
  <c r="A512" i="311"/>
  <c r="A513" i="311"/>
  <c r="A514" i="311"/>
  <c r="A515" i="311"/>
  <c r="A516" i="311"/>
  <c r="A517" i="311"/>
  <c r="A518" i="311"/>
  <c r="A519" i="311"/>
  <c r="A520" i="311"/>
  <c r="A521" i="311"/>
  <c r="A522" i="311"/>
  <c r="A523" i="311"/>
  <c r="A524" i="311"/>
  <c r="A525" i="311"/>
  <c r="A526" i="311"/>
  <c r="A527" i="311"/>
  <c r="A528" i="311"/>
  <c r="A529" i="311"/>
  <c r="A530" i="311"/>
  <c r="A531" i="311"/>
  <c r="A532" i="311"/>
  <c r="A533" i="311"/>
  <c r="A534" i="311"/>
  <c r="A535" i="311"/>
  <c r="A536" i="311"/>
  <c r="A537" i="311"/>
  <c r="A538" i="311"/>
  <c r="A539" i="311"/>
  <c r="A540" i="311"/>
  <c r="A541" i="311"/>
  <c r="A542" i="311"/>
  <c r="A543" i="311"/>
  <c r="A544" i="311"/>
  <c r="A545" i="311"/>
  <c r="A546" i="311"/>
  <c r="A547" i="311"/>
  <c r="A548" i="311"/>
  <c r="A549" i="311"/>
  <c r="A550" i="311"/>
  <c r="A551" i="311"/>
  <c r="A552" i="311"/>
  <c r="A553" i="311"/>
  <c r="A554" i="311"/>
  <c r="A555" i="311"/>
  <c r="A556" i="311"/>
  <c r="A557" i="311"/>
  <c r="A558" i="311"/>
  <c r="A559" i="311"/>
  <c r="A560" i="311"/>
  <c r="A561" i="311"/>
  <c r="A562" i="311"/>
  <c r="A563" i="311"/>
  <c r="A564" i="311"/>
  <c r="A565" i="311"/>
  <c r="A566" i="311"/>
  <c r="A567" i="311"/>
  <c r="A568" i="311"/>
  <c r="A569" i="311"/>
  <c r="A570" i="311"/>
  <c r="A571" i="311"/>
  <c r="A572" i="311"/>
  <c r="A573" i="311"/>
  <c r="A574" i="311"/>
  <c r="A575" i="311"/>
  <c r="A576" i="311"/>
  <c r="A577" i="311"/>
  <c r="A578" i="311"/>
  <c r="A579" i="311"/>
  <c r="A580" i="311"/>
  <c r="A581" i="311"/>
  <c r="A582" i="311"/>
  <c r="A583" i="311"/>
  <c r="A584" i="311"/>
  <c r="A585" i="311"/>
  <c r="A586" i="311"/>
  <c r="A587" i="311"/>
  <c r="A588" i="311"/>
  <c r="A589" i="311"/>
  <c r="A590" i="311"/>
  <c r="A591" i="311"/>
  <c r="A592" i="311"/>
  <c r="A593" i="311"/>
  <c r="A594" i="311"/>
  <c r="A595" i="311"/>
  <c r="A596" i="311"/>
  <c r="A597" i="311"/>
  <c r="A598" i="311"/>
  <c r="A599" i="311"/>
  <c r="A600" i="311"/>
  <c r="A601" i="311"/>
  <c r="A602" i="311"/>
  <c r="A603" i="311"/>
  <c r="A604" i="311"/>
  <c r="A605" i="311"/>
  <c r="A606" i="311"/>
  <c r="A607" i="311"/>
  <c r="A608" i="311"/>
  <c r="A609" i="311"/>
  <c r="A610" i="311"/>
  <c r="A611" i="311"/>
  <c r="A612" i="311"/>
  <c r="A613" i="311"/>
  <c r="A614" i="311"/>
  <c r="A615" i="311"/>
  <c r="A616" i="311"/>
  <c r="A617" i="311"/>
  <c r="A618" i="311"/>
  <c r="A619" i="311"/>
  <c r="A620" i="311"/>
  <c r="A621" i="311"/>
  <c r="A622" i="311"/>
  <c r="A623" i="311"/>
  <c r="A624" i="311"/>
  <c r="A625" i="311"/>
  <c r="A626" i="311"/>
  <c r="A627" i="311"/>
  <c r="A628" i="311"/>
  <c r="A629" i="311"/>
  <c r="A630" i="311"/>
  <c r="A631" i="311"/>
  <c r="A632" i="311"/>
  <c r="A633" i="311"/>
  <c r="A634" i="311"/>
  <c r="A635" i="311"/>
  <c r="A636" i="311"/>
  <c r="A637" i="311"/>
  <c r="A638" i="311"/>
  <c r="A639" i="311"/>
  <c r="A640" i="311"/>
  <c r="A641" i="311"/>
  <c r="A642" i="311"/>
  <c r="A643" i="311"/>
  <c r="A644" i="311"/>
  <c r="A645" i="311"/>
  <c r="A646" i="311"/>
  <c r="A647" i="311"/>
  <c r="A648" i="311"/>
  <c r="A649" i="311"/>
  <c r="A650" i="311"/>
  <c r="A651" i="311"/>
  <c r="A652" i="311"/>
  <c r="A653" i="311"/>
  <c r="A654" i="311"/>
  <c r="A655" i="311"/>
  <c r="A656" i="311"/>
  <c r="A657" i="311"/>
  <c r="A658" i="311"/>
  <c r="A659" i="311"/>
  <c r="A660" i="311"/>
  <c r="A661" i="311"/>
  <c r="A662" i="311"/>
  <c r="A663" i="311"/>
  <c r="A664" i="311"/>
  <c r="A665" i="311"/>
  <c r="A666" i="311"/>
  <c r="A667" i="311"/>
  <c r="A668" i="311"/>
  <c r="A669" i="311"/>
  <c r="A670" i="311"/>
  <c r="A671" i="311"/>
  <c r="A672" i="311"/>
  <c r="A673" i="311"/>
  <c r="A674" i="311"/>
  <c r="A675" i="311"/>
  <c r="A676" i="311"/>
  <c r="A677" i="311"/>
  <c r="A678" i="311"/>
  <c r="A679" i="311"/>
  <c r="A680" i="311"/>
  <c r="A681" i="311"/>
  <c r="A682" i="311"/>
  <c r="A683" i="311"/>
  <c r="A684" i="311"/>
  <c r="A685" i="311"/>
  <c r="A686" i="311"/>
  <c r="A687" i="311"/>
  <c r="A688" i="311"/>
  <c r="A689" i="311"/>
  <c r="A690" i="311"/>
  <c r="A691" i="311"/>
  <c r="A692" i="311"/>
  <c r="A693" i="311"/>
  <c r="A694" i="311"/>
  <c r="A695" i="311"/>
  <c r="A696" i="311"/>
  <c r="A697" i="311"/>
  <c r="A698" i="311"/>
  <c r="A699" i="311"/>
  <c r="A700" i="311"/>
  <c r="A701" i="311"/>
  <c r="A702" i="311"/>
  <c r="A703" i="311"/>
  <c r="A704" i="311"/>
  <c r="A705" i="311"/>
  <c r="A706" i="311"/>
  <c r="A707" i="311"/>
  <c r="A708" i="311"/>
  <c r="A709" i="311"/>
  <c r="A710" i="311"/>
  <c r="A711" i="311"/>
  <c r="A712" i="311"/>
  <c r="A713" i="311"/>
  <c r="A714" i="311"/>
  <c r="A715" i="311"/>
  <c r="A716" i="311"/>
  <c r="A717" i="311"/>
  <c r="A718" i="311"/>
  <c r="A719" i="311"/>
  <c r="A720" i="311"/>
  <c r="A721" i="311"/>
  <c r="A722" i="311"/>
  <c r="A723" i="311"/>
  <c r="A724" i="311"/>
  <c r="A725" i="311"/>
  <c r="A726" i="311"/>
  <c r="A727" i="311"/>
  <c r="A728" i="311"/>
  <c r="A729" i="311"/>
  <c r="A730" i="311"/>
  <c r="A731" i="311"/>
  <c r="A732" i="311"/>
  <c r="A733" i="311"/>
  <c r="A734" i="311"/>
  <c r="A735" i="311"/>
  <c r="A736" i="311"/>
  <c r="A737" i="311"/>
  <c r="A738" i="311"/>
  <c r="A739" i="311"/>
  <c r="A740" i="311"/>
  <c r="A741" i="311"/>
  <c r="A742" i="311"/>
  <c r="A743" i="311"/>
  <c r="A744" i="311"/>
  <c r="A745" i="311"/>
  <c r="A746" i="311"/>
  <c r="A747" i="311"/>
  <c r="A748" i="311"/>
  <c r="A749" i="311"/>
  <c r="A750" i="311"/>
  <c r="A751" i="311"/>
  <c r="A752" i="311"/>
  <c r="A753" i="311"/>
  <c r="A754" i="311"/>
  <c r="A755" i="311"/>
  <c r="A756" i="311"/>
  <c r="A757" i="311"/>
  <c r="A758" i="311"/>
  <c r="A759" i="311"/>
  <c r="A760" i="311"/>
  <c r="A761" i="311"/>
  <c r="A762" i="311"/>
  <c r="A763" i="311"/>
  <c r="A764" i="311"/>
  <c r="A765" i="311"/>
  <c r="A766" i="311"/>
  <c r="A767" i="311"/>
  <c r="A768" i="311"/>
  <c r="A769" i="311"/>
  <c r="A770" i="311"/>
  <c r="A771" i="311"/>
  <c r="A772" i="311"/>
  <c r="A773" i="311"/>
  <c r="A774" i="311"/>
  <c r="A775" i="311"/>
  <c r="A776" i="311"/>
  <c r="A777" i="311"/>
  <c r="A778" i="311"/>
  <c r="A779" i="311"/>
  <c r="A780" i="311"/>
  <c r="A781" i="311"/>
  <c r="A782" i="311"/>
  <c r="A783" i="311"/>
  <c r="A784" i="311"/>
  <c r="A785" i="311"/>
  <c r="A786" i="311"/>
  <c r="A787" i="311"/>
  <c r="A788" i="311"/>
  <c r="A789" i="311"/>
  <c r="A790" i="311"/>
  <c r="A791" i="311"/>
  <c r="A792" i="311"/>
  <c r="A793" i="311"/>
  <c r="A794" i="311"/>
  <c r="A795" i="311"/>
  <c r="A796" i="311"/>
  <c r="A797" i="311"/>
  <c r="A798" i="311"/>
  <c r="A799" i="311"/>
  <c r="A800" i="311"/>
  <c r="A801" i="311"/>
  <c r="A802" i="311"/>
  <c r="A803" i="311"/>
  <c r="A804" i="311"/>
  <c r="A805" i="311"/>
  <c r="A806" i="311"/>
  <c r="A807" i="311"/>
  <c r="A808" i="311"/>
  <c r="A809" i="311"/>
  <c r="A810" i="311"/>
  <c r="A811" i="311"/>
  <c r="A812" i="311"/>
  <c r="A813" i="311"/>
  <c r="A814" i="311"/>
  <c r="A815" i="311"/>
  <c r="A816" i="311"/>
  <c r="A817" i="311"/>
  <c r="A818" i="311"/>
  <c r="A819" i="311"/>
  <c r="A820" i="311"/>
  <c r="A821" i="311"/>
  <c r="A822" i="311"/>
  <c r="A823" i="311"/>
  <c r="A824" i="311"/>
  <c r="A825" i="311"/>
  <c r="A826" i="311"/>
  <c r="A827" i="311"/>
  <c r="A828" i="311"/>
  <c r="A829" i="311"/>
  <c r="A830" i="311"/>
  <c r="A831" i="311"/>
  <c r="A832" i="311"/>
  <c r="A833" i="311"/>
  <c r="A834" i="311"/>
  <c r="A835" i="311"/>
  <c r="A836" i="311"/>
  <c r="A837" i="311"/>
  <c r="A838" i="311"/>
  <c r="A839" i="311"/>
  <c r="A840" i="311"/>
  <c r="A841" i="311"/>
  <c r="A842" i="311"/>
  <c r="A843" i="311"/>
  <c r="A844" i="311"/>
  <c r="A845" i="311"/>
  <c r="A846" i="311"/>
  <c r="A847" i="311"/>
  <c r="A848" i="311"/>
  <c r="A849" i="311"/>
  <c r="A850" i="311"/>
  <c r="A851" i="311"/>
  <c r="A852" i="311"/>
  <c r="A853" i="311"/>
  <c r="A854" i="311"/>
  <c r="A855" i="311"/>
  <c r="A856" i="311"/>
  <c r="A857" i="311"/>
  <c r="A858" i="311"/>
  <c r="A859" i="311"/>
  <c r="A860" i="311"/>
  <c r="A861" i="311"/>
  <c r="A862" i="311"/>
  <c r="A863" i="311"/>
  <c r="A864" i="311"/>
  <c r="A865" i="311"/>
  <c r="A866" i="311"/>
  <c r="A867" i="311"/>
  <c r="A868" i="311"/>
  <c r="A869" i="311"/>
  <c r="A870" i="311"/>
  <c r="A871" i="311"/>
  <c r="A872" i="311"/>
  <c r="A873" i="311"/>
  <c r="A874" i="311"/>
  <c r="A875" i="311"/>
  <c r="A876" i="311"/>
  <c r="A877" i="311"/>
  <c r="A878" i="311"/>
  <c r="A879" i="311"/>
  <c r="A880" i="311"/>
  <c r="A881" i="311"/>
  <c r="A882" i="311"/>
  <c r="A883" i="311"/>
  <c r="A884" i="311"/>
  <c r="A885" i="311"/>
  <c r="A886" i="311"/>
  <c r="A887" i="311"/>
  <c r="A888" i="311"/>
  <c r="A889" i="311"/>
  <c r="A890" i="311"/>
  <c r="A891" i="311"/>
  <c r="A892" i="311"/>
  <c r="A893" i="311"/>
  <c r="A894" i="311"/>
  <c r="A895" i="311"/>
  <c r="A896" i="311"/>
  <c r="A897" i="311"/>
  <c r="A898" i="311"/>
  <c r="A899" i="311"/>
  <c r="A900" i="311"/>
  <c r="A901" i="311"/>
  <c r="A902" i="311"/>
  <c r="A903" i="311"/>
  <c r="A904" i="311"/>
  <c r="A905" i="311"/>
  <c r="A906" i="311"/>
  <c r="A907" i="311"/>
  <c r="A908" i="311"/>
  <c r="A909" i="311"/>
  <c r="A910" i="311"/>
  <c r="A911" i="311"/>
  <c r="A912" i="311"/>
  <c r="A913" i="311"/>
  <c r="A914" i="311"/>
  <c r="A915" i="311"/>
  <c r="A916" i="311"/>
  <c r="A917" i="311"/>
  <c r="A918" i="311"/>
  <c r="A919" i="311"/>
  <c r="A920" i="311"/>
  <c r="A921" i="311"/>
  <c r="A922" i="311"/>
  <c r="A923" i="311"/>
  <c r="A924" i="311"/>
  <c r="A925" i="311"/>
  <c r="A926" i="311"/>
  <c r="A927" i="311"/>
  <c r="A928" i="311"/>
  <c r="A929" i="311"/>
  <c r="A930" i="311"/>
  <c r="A931" i="311"/>
  <c r="A932" i="311"/>
  <c r="A933" i="311"/>
  <c r="A934" i="311"/>
  <c r="A935" i="311"/>
  <c r="A936" i="311"/>
  <c r="A937" i="311"/>
  <c r="A938" i="311"/>
  <c r="A939" i="311"/>
  <c r="A940" i="311"/>
  <c r="A941" i="311"/>
  <c r="A942" i="311"/>
  <c r="A943" i="311"/>
  <c r="A944" i="311"/>
  <c r="A945" i="311"/>
  <c r="A946" i="311"/>
  <c r="A947" i="311"/>
  <c r="A948" i="311"/>
  <c r="A949" i="311"/>
  <c r="A950" i="311"/>
  <c r="A951" i="311"/>
  <c r="A952" i="311"/>
  <c r="A953" i="311"/>
  <c r="A954" i="311"/>
  <c r="A955" i="311"/>
  <c r="A956" i="311"/>
  <c r="A957" i="311"/>
  <c r="A958" i="311"/>
  <c r="A959" i="311"/>
  <c r="A960" i="311"/>
  <c r="A961" i="311"/>
  <c r="A962" i="311"/>
  <c r="A963" i="311"/>
  <c r="A964" i="311"/>
  <c r="A965" i="311"/>
  <c r="A966" i="311"/>
  <c r="A967" i="311"/>
  <c r="A968" i="311"/>
  <c r="A969" i="311"/>
  <c r="A970" i="311"/>
  <c r="A971" i="311"/>
  <c r="A972" i="311"/>
  <c r="A973" i="311"/>
  <c r="A974" i="311"/>
  <c r="A975" i="311"/>
  <c r="A976" i="311"/>
  <c r="A977" i="311"/>
  <c r="A978" i="311"/>
  <c r="A979" i="311"/>
  <c r="A980" i="311"/>
  <c r="A981" i="311"/>
  <c r="A982" i="311"/>
  <c r="A983" i="311"/>
  <c r="A984" i="311"/>
  <c r="A985" i="311"/>
  <c r="A986" i="311"/>
  <c r="A987" i="311"/>
  <c r="A988" i="311"/>
  <c r="A989" i="311"/>
  <c r="A990" i="311"/>
  <c r="A991" i="311"/>
  <c r="A992" i="311"/>
  <c r="A993" i="311"/>
  <c r="A994" i="311"/>
  <c r="A995" i="311"/>
  <c r="A996" i="311"/>
  <c r="A997" i="311"/>
  <c r="A998" i="311"/>
  <c r="A999" i="311"/>
  <c r="A1000" i="311"/>
  <c r="A1001" i="311"/>
  <c r="A1002" i="311"/>
  <c r="A1003" i="311"/>
  <c r="A1004" i="311"/>
  <c r="A1005" i="311"/>
  <c r="A1006" i="311"/>
  <c r="A1007" i="311"/>
  <c r="A1008" i="311"/>
  <c r="A1009" i="311"/>
  <c r="A1010" i="311"/>
  <c r="A1011" i="311"/>
  <c r="A1012" i="311"/>
  <c r="A1013" i="311"/>
  <c r="A1014" i="311"/>
  <c r="A1015" i="311"/>
  <c r="A1016" i="311"/>
  <c r="A1017" i="311"/>
  <c r="A1018" i="311"/>
  <c r="A1019" i="311"/>
  <c r="A1020" i="311"/>
  <c r="A1021" i="311"/>
  <c r="A1022" i="311"/>
  <c r="A1023" i="311"/>
  <c r="A1024" i="311"/>
  <c r="A1025" i="311"/>
  <c r="A1026" i="311"/>
  <c r="A1027" i="311"/>
  <c r="A1028" i="311"/>
  <c r="A1029" i="311"/>
  <c r="A1030" i="311"/>
  <c r="A1031" i="311"/>
  <c r="A1032" i="311"/>
  <c r="A1033" i="311"/>
  <c r="A1034" i="311"/>
  <c r="A1035" i="311"/>
  <c r="A1036" i="311"/>
  <c r="A1037" i="311"/>
  <c r="A1038" i="311"/>
  <c r="A1039" i="311"/>
  <c r="A1040" i="311"/>
  <c r="A1041" i="311"/>
  <c r="A1042" i="311"/>
  <c r="A1043" i="311"/>
  <c r="A1044" i="311"/>
  <c r="A1045" i="311"/>
  <c r="A1046" i="311"/>
  <c r="A1047" i="311"/>
  <c r="A1048" i="311"/>
  <c r="A1049" i="311"/>
  <c r="A1050" i="311"/>
  <c r="A1051" i="311"/>
  <c r="A1052" i="311"/>
  <c r="A1053" i="311"/>
  <c r="A1054" i="311"/>
  <c r="A1055" i="311"/>
  <c r="A1056" i="311"/>
  <c r="A1057" i="311"/>
  <c r="A1058" i="311"/>
  <c r="A1059" i="311"/>
  <c r="A1060" i="311"/>
  <c r="A1061" i="311"/>
  <c r="A1062" i="311"/>
  <c r="A1063" i="311"/>
  <c r="A1064" i="311"/>
  <c r="A1065" i="311"/>
  <c r="A1066" i="311"/>
  <c r="A1067" i="311"/>
  <c r="A1068" i="311"/>
  <c r="A1069" i="311"/>
  <c r="A1070" i="311"/>
  <c r="A1071" i="311"/>
  <c r="A1072" i="311"/>
  <c r="A1073" i="311"/>
  <c r="A1074" i="311"/>
  <c r="A1075" i="311"/>
  <c r="A1076" i="311"/>
  <c r="A1077" i="311"/>
  <c r="A1078" i="311"/>
  <c r="A1079" i="311"/>
  <c r="A1080" i="311"/>
  <c r="A1081" i="311"/>
  <c r="A1082" i="311"/>
  <c r="A1083" i="311"/>
  <c r="A1084" i="311"/>
  <c r="A1085" i="311"/>
  <c r="A1086" i="311"/>
  <c r="A1087" i="311"/>
  <c r="A1088" i="311"/>
  <c r="A1089" i="311"/>
  <c r="A1090" i="311"/>
  <c r="A1091" i="311"/>
  <c r="A1092" i="311"/>
  <c r="A1093" i="311"/>
  <c r="A1094" i="311"/>
  <c r="A1095" i="311"/>
  <c r="A1096" i="311"/>
  <c r="A1097" i="311"/>
  <c r="A1098" i="311"/>
  <c r="A1099" i="311"/>
  <c r="A1100" i="311"/>
  <c r="A1101" i="311"/>
  <c r="A1102" i="311"/>
  <c r="A1103" i="311"/>
  <c r="A1104" i="311"/>
  <c r="A1105" i="311"/>
  <c r="A1106" i="311"/>
  <c r="A1107" i="311"/>
  <c r="A1108" i="311"/>
  <c r="A1109" i="311"/>
  <c r="A1110" i="311"/>
  <c r="A1111" i="311"/>
  <c r="A1112" i="311"/>
  <c r="A1113" i="311"/>
  <c r="A1114" i="311"/>
  <c r="A1115" i="311"/>
  <c r="A1116" i="311"/>
  <c r="A1117" i="311"/>
  <c r="A1118" i="311"/>
  <c r="A1119" i="311"/>
  <c r="A1120" i="311"/>
  <c r="A1121" i="311"/>
  <c r="A1122" i="311"/>
  <c r="A1123" i="311"/>
  <c r="A1124" i="311"/>
  <c r="A1125" i="311"/>
  <c r="A1126" i="311"/>
  <c r="A1127" i="311"/>
  <c r="A1128" i="311"/>
  <c r="A1129" i="311"/>
  <c r="A1130" i="311"/>
  <c r="A1131" i="311"/>
  <c r="A1132" i="311"/>
  <c r="A1133" i="311"/>
  <c r="A1134" i="311"/>
  <c r="A1135" i="311"/>
  <c r="A1136" i="311"/>
  <c r="A1137" i="311"/>
  <c r="A1138" i="311"/>
  <c r="A1139" i="311"/>
  <c r="A1140" i="311"/>
  <c r="A1141" i="311"/>
  <c r="A1142" i="311"/>
  <c r="A1143" i="311"/>
  <c r="A1144" i="311"/>
  <c r="A1145" i="311"/>
  <c r="A1146" i="311"/>
  <c r="A1147" i="311"/>
  <c r="A1148" i="311"/>
  <c r="A1149" i="311"/>
  <c r="A1150" i="311"/>
  <c r="A1151" i="311"/>
  <c r="A1152" i="311"/>
  <c r="A1153" i="311"/>
  <c r="A1154" i="311"/>
  <c r="A1155" i="311"/>
  <c r="A1156" i="311"/>
  <c r="A1157" i="311"/>
  <c r="A1158" i="311"/>
  <c r="A1159" i="311"/>
  <c r="A1160" i="311"/>
  <c r="A1161" i="311"/>
  <c r="A1162" i="311"/>
  <c r="A1163" i="311"/>
  <c r="A1164" i="311"/>
  <c r="A1165" i="311"/>
  <c r="A1166" i="311"/>
  <c r="A1167" i="311"/>
  <c r="A1168" i="311"/>
  <c r="A1169" i="311"/>
  <c r="A1170" i="311"/>
  <c r="A1171" i="311"/>
  <c r="A1172" i="311"/>
  <c r="A1173" i="311"/>
  <c r="A1174" i="311"/>
  <c r="A1175" i="311"/>
  <c r="A1176" i="311"/>
  <c r="A1177" i="311"/>
  <c r="A1178" i="311"/>
  <c r="A1179" i="311"/>
  <c r="A1180" i="311"/>
  <c r="A1181" i="311"/>
  <c r="A1182" i="311"/>
  <c r="A1183" i="311"/>
  <c r="A1184" i="311"/>
  <c r="A1185" i="311"/>
  <c r="A1186" i="311"/>
  <c r="A1187" i="311"/>
  <c r="A1188" i="311"/>
  <c r="A1189" i="311"/>
  <c r="A1190" i="311"/>
  <c r="A1191" i="311"/>
  <c r="A1192" i="311"/>
  <c r="A1193" i="311"/>
  <c r="A1194" i="311"/>
  <c r="A1195" i="311"/>
  <c r="A1196" i="311"/>
  <c r="A1197" i="311"/>
  <c r="A1198" i="311"/>
  <c r="A1199" i="311"/>
  <c r="A1200" i="311"/>
  <c r="A1201" i="311"/>
  <c r="A1202" i="311"/>
  <c r="A1203" i="311"/>
  <c r="A1204" i="311"/>
  <c r="A1205" i="311"/>
  <c r="A1206" i="311"/>
  <c r="A1207" i="311"/>
  <c r="A1208" i="311"/>
  <c r="A1209" i="311"/>
  <c r="A1210" i="311"/>
  <c r="A1211" i="311"/>
  <c r="A1212" i="311"/>
  <c r="A1213" i="311"/>
  <c r="A1214" i="311"/>
  <c r="A1215" i="311"/>
  <c r="A1216" i="311"/>
  <c r="A1217" i="311"/>
  <c r="A1218" i="311"/>
  <c r="A1219" i="311"/>
  <c r="A1220" i="311"/>
  <c r="A1221" i="311"/>
  <c r="A1222" i="311"/>
  <c r="A1223" i="311"/>
  <c r="A1224" i="311"/>
  <c r="A1225" i="311"/>
  <c r="A1226" i="311"/>
  <c r="A1227" i="311"/>
  <c r="A1228" i="311"/>
  <c r="A1229" i="311"/>
  <c r="A1230" i="311"/>
  <c r="A1231" i="311"/>
  <c r="A1232" i="311"/>
  <c r="A1233" i="311"/>
  <c r="A1234" i="311"/>
  <c r="A1235" i="311"/>
  <c r="A1236" i="311"/>
  <c r="A1237" i="311"/>
  <c r="A1238" i="311"/>
  <c r="A1239" i="311"/>
  <c r="A1240" i="311"/>
  <c r="A1241" i="311"/>
  <c r="A1242" i="311"/>
  <c r="A1243" i="311"/>
  <c r="A1244" i="311"/>
  <c r="A1245" i="311"/>
  <c r="A1246" i="311"/>
  <c r="A1247" i="311"/>
  <c r="A1248" i="311"/>
  <c r="A1249" i="311"/>
  <c r="A1250" i="311"/>
  <c r="A1251" i="311"/>
  <c r="A1252" i="311"/>
  <c r="A1253" i="311"/>
  <c r="A1254" i="311"/>
  <c r="A1255" i="311"/>
  <c r="A1256" i="311"/>
  <c r="A1257" i="311"/>
  <c r="A1258" i="311"/>
  <c r="A1259" i="311"/>
  <c r="A1260" i="311"/>
  <c r="A1261" i="311"/>
  <c r="A1262" i="311"/>
  <c r="A1263" i="311"/>
  <c r="A1264" i="311"/>
  <c r="A1265" i="311"/>
  <c r="A1266" i="311"/>
  <c r="A1267" i="311"/>
  <c r="A1268" i="311"/>
  <c r="A1269" i="311"/>
  <c r="A1270" i="311"/>
  <c r="A1271" i="311"/>
  <c r="A1272" i="311"/>
  <c r="A1273" i="311"/>
  <c r="A1274" i="311"/>
  <c r="A1275" i="311"/>
  <c r="A1276" i="311"/>
  <c r="A1277" i="311"/>
  <c r="A1278" i="311"/>
  <c r="A1279" i="311"/>
  <c r="A1280" i="311"/>
  <c r="A1281" i="311"/>
  <c r="A1282" i="311"/>
  <c r="A1283" i="311"/>
  <c r="A1284" i="311"/>
  <c r="A1285" i="311"/>
  <c r="A1286" i="311"/>
  <c r="A1287" i="311"/>
  <c r="A1288" i="311"/>
  <c r="A1289" i="311"/>
  <c r="A1290" i="311"/>
  <c r="A1291" i="311"/>
  <c r="A1292" i="311"/>
  <c r="A1293" i="311"/>
  <c r="A1294" i="311"/>
  <c r="A1295" i="311"/>
  <c r="A1296" i="311"/>
  <c r="A1297" i="311"/>
  <c r="A1298" i="311"/>
  <c r="A1299" i="311"/>
  <c r="A1300" i="311"/>
  <c r="A1301" i="311"/>
  <c r="A1302" i="311"/>
  <c r="A1303" i="311"/>
  <c r="A1304" i="311"/>
  <c r="A1305" i="311"/>
  <c r="A1306" i="311"/>
  <c r="A1307" i="311"/>
  <c r="A1308" i="311"/>
  <c r="A1309" i="311"/>
  <c r="A1310" i="311"/>
  <c r="A1311" i="311"/>
  <c r="A1312" i="311"/>
  <c r="A1313" i="311"/>
  <c r="A1314" i="311"/>
  <c r="A1315" i="311"/>
  <c r="A1316" i="311"/>
  <c r="A1317" i="311"/>
  <c r="A1318" i="311"/>
  <c r="A1319" i="311"/>
  <c r="A1320" i="311"/>
  <c r="A1321" i="311"/>
  <c r="A1322" i="311"/>
  <c r="A1323" i="311"/>
  <c r="A1324" i="311"/>
  <c r="A1325" i="311"/>
  <c r="A1326" i="311"/>
  <c r="A1327" i="311"/>
  <c r="A1328" i="311"/>
  <c r="A1329" i="311"/>
  <c r="A1330" i="311"/>
  <c r="A1331" i="311"/>
  <c r="A1332" i="311"/>
  <c r="A1333" i="311"/>
  <c r="A1334" i="311"/>
  <c r="A121" i="310"/>
  <c r="E121" i="310"/>
  <c r="D121" i="310"/>
  <c r="A120" i="310"/>
  <c r="E120" i="310"/>
  <c r="D120" i="310"/>
  <c r="A119" i="310"/>
  <c r="E119" i="310"/>
  <c r="D119" i="310"/>
  <c r="A118" i="310"/>
  <c r="E118" i="310"/>
  <c r="D118" i="310"/>
  <c r="A117" i="310"/>
  <c r="E117" i="310"/>
  <c r="D117" i="310"/>
  <c r="A116" i="310"/>
  <c r="E116" i="310"/>
  <c r="D116" i="310"/>
  <c r="A115" i="310"/>
  <c r="E115" i="310"/>
  <c r="D115" i="310"/>
  <c r="A114" i="310"/>
  <c r="E114" i="310"/>
  <c r="D114" i="310"/>
  <c r="A113" i="310"/>
  <c r="E113" i="310"/>
  <c r="D113" i="310"/>
  <c r="A112" i="310"/>
  <c r="E112" i="310"/>
  <c r="D112" i="310"/>
  <c r="A111" i="310"/>
  <c r="E111" i="310"/>
  <c r="D111" i="310"/>
  <c r="A110" i="310"/>
  <c r="E110" i="310"/>
  <c r="D110" i="310"/>
  <c r="A109" i="310"/>
  <c r="E109" i="310"/>
  <c r="D109" i="310"/>
  <c r="A108" i="310"/>
  <c r="E108" i="310"/>
  <c r="D108" i="310"/>
  <c r="A107" i="310"/>
  <c r="E107" i="310"/>
  <c r="D107" i="310"/>
  <c r="A106" i="310"/>
  <c r="E106" i="310"/>
  <c r="D106" i="310"/>
  <c r="A105" i="310"/>
  <c r="E105" i="310"/>
  <c r="D105" i="310"/>
  <c r="A104" i="310"/>
  <c r="E104" i="310"/>
  <c r="D104" i="310"/>
  <c r="A103" i="310"/>
  <c r="E103" i="310"/>
  <c r="D103" i="310"/>
  <c r="A102" i="310"/>
  <c r="E102" i="310"/>
  <c r="D102" i="310"/>
  <c r="A101" i="310"/>
  <c r="E101" i="310"/>
  <c r="D101" i="310"/>
  <c r="A100" i="310"/>
  <c r="E100" i="310"/>
  <c r="D100" i="310"/>
  <c r="A99" i="310"/>
  <c r="E99" i="310"/>
  <c r="D99" i="310"/>
  <c r="A98" i="310"/>
  <c r="E98" i="310"/>
  <c r="D98" i="310"/>
  <c r="A97" i="310"/>
  <c r="E97" i="310"/>
  <c r="D97" i="310"/>
  <c r="A96" i="310"/>
  <c r="E96" i="310"/>
  <c r="D96" i="310"/>
  <c r="A95" i="310"/>
  <c r="E95" i="310"/>
  <c r="D95" i="310"/>
  <c r="A94" i="310"/>
  <c r="E94" i="310"/>
  <c r="D94" i="310"/>
  <c r="A93" i="310"/>
  <c r="E93" i="310"/>
  <c r="D93" i="310"/>
  <c r="A92" i="310"/>
  <c r="E92" i="310"/>
  <c r="D92" i="310"/>
  <c r="A91" i="310"/>
  <c r="E91" i="310"/>
  <c r="D91" i="310"/>
  <c r="A90" i="310"/>
  <c r="E90" i="310"/>
  <c r="D90" i="310"/>
  <c r="A89" i="310"/>
  <c r="E89" i="310"/>
  <c r="D89" i="310"/>
  <c r="A88" i="310"/>
  <c r="E88" i="310"/>
  <c r="D88" i="310"/>
  <c r="A87" i="310"/>
  <c r="E87" i="310"/>
  <c r="D87" i="310"/>
  <c r="A86" i="310"/>
  <c r="E86" i="310"/>
  <c r="D86" i="310"/>
  <c r="A85" i="310"/>
  <c r="E85" i="310"/>
  <c r="D85" i="310"/>
  <c r="A84" i="310"/>
  <c r="E84" i="310"/>
  <c r="D84" i="310"/>
  <c r="A83" i="310"/>
  <c r="E83" i="310"/>
  <c r="D83" i="310"/>
  <c r="A82" i="310"/>
  <c r="E82" i="310"/>
  <c r="D82" i="310"/>
  <c r="A81" i="310"/>
  <c r="E81" i="310"/>
  <c r="D81" i="310"/>
  <c r="A80" i="310"/>
  <c r="E80" i="310"/>
  <c r="D80" i="310"/>
  <c r="A79" i="310"/>
  <c r="E79" i="310"/>
  <c r="D79" i="310"/>
  <c r="A78" i="310"/>
  <c r="E78" i="310"/>
  <c r="D78" i="310"/>
  <c r="A77" i="310"/>
  <c r="E77" i="310"/>
  <c r="D77" i="310"/>
  <c r="A76" i="310"/>
  <c r="E76" i="310"/>
  <c r="D76" i="310"/>
  <c r="A75" i="310"/>
  <c r="E75" i="310"/>
  <c r="D75" i="310"/>
  <c r="A74" i="310"/>
  <c r="E74" i="310"/>
  <c r="D74" i="310"/>
  <c r="A73" i="310"/>
  <c r="E73" i="310"/>
  <c r="D73" i="310"/>
  <c r="A72" i="310"/>
  <c r="E72" i="310"/>
  <c r="D72" i="310"/>
  <c r="A71" i="310"/>
  <c r="E71" i="310"/>
  <c r="D71" i="310"/>
  <c r="A70" i="310"/>
  <c r="E70" i="310"/>
  <c r="D70" i="310"/>
  <c r="A69" i="310"/>
  <c r="E69" i="310"/>
  <c r="D69" i="310"/>
  <c r="A68" i="310"/>
  <c r="E68" i="310"/>
  <c r="D68" i="310"/>
  <c r="A67" i="310"/>
  <c r="E67" i="310"/>
  <c r="D67" i="310"/>
  <c r="A66" i="310"/>
  <c r="E66" i="310"/>
  <c r="D66" i="310"/>
  <c r="A65" i="310"/>
  <c r="E65" i="310"/>
  <c r="D65" i="310"/>
  <c r="A64" i="310"/>
  <c r="E64" i="310"/>
  <c r="D64" i="310"/>
  <c r="A63" i="310"/>
  <c r="E63" i="310"/>
  <c r="D63" i="310"/>
  <c r="A62" i="310"/>
  <c r="E62" i="310"/>
  <c r="D62" i="310"/>
  <c r="A61" i="310"/>
  <c r="E61" i="310"/>
  <c r="D61" i="310"/>
  <c r="F2" i="309"/>
  <c r="G2" i="309"/>
  <c r="F3" i="309"/>
  <c r="G3" i="309"/>
  <c r="F4" i="309"/>
  <c r="G4" i="309"/>
  <c r="F5" i="309"/>
  <c r="G5" i="309"/>
  <c r="F6" i="309"/>
  <c r="G6" i="309"/>
  <c r="F7" i="309"/>
  <c r="G7" i="309"/>
  <c r="F8" i="309"/>
  <c r="G8" i="309"/>
  <c r="F9" i="309"/>
  <c r="G9" i="309"/>
  <c r="F10" i="309"/>
  <c r="G10" i="309"/>
  <c r="F11" i="309"/>
  <c r="G11" i="309"/>
  <c r="F12" i="309"/>
  <c r="G12" i="309"/>
  <c r="F13" i="309"/>
  <c r="G13" i="309"/>
  <c r="F14" i="309"/>
  <c r="G14" i="309"/>
  <c r="F15" i="309"/>
  <c r="G15" i="309"/>
  <c r="F16" i="309"/>
  <c r="G16" i="309"/>
  <c r="F17" i="309"/>
  <c r="G17" i="309"/>
  <c r="F18" i="309"/>
  <c r="G18" i="309"/>
  <c r="F19" i="309"/>
  <c r="G19" i="309"/>
  <c r="F20" i="309"/>
  <c r="G20" i="309"/>
  <c r="F21" i="309"/>
  <c r="G21" i="309"/>
  <c r="F22" i="309"/>
  <c r="G22" i="309"/>
  <c r="F23" i="309"/>
  <c r="G23" i="309"/>
  <c r="F24" i="309"/>
  <c r="G24" i="309"/>
  <c r="F25" i="309"/>
  <c r="G25" i="309"/>
  <c r="F26" i="309"/>
  <c r="G26" i="309"/>
  <c r="F27" i="309"/>
  <c r="G27" i="309"/>
  <c r="F28" i="309"/>
  <c r="G28" i="309"/>
  <c r="F29" i="309"/>
  <c r="G29" i="309"/>
  <c r="F30" i="309"/>
  <c r="G30" i="309"/>
  <c r="F31" i="309"/>
  <c r="G31" i="309"/>
  <c r="F32" i="309"/>
  <c r="G32" i="309"/>
  <c r="F33" i="309"/>
  <c r="G33" i="309"/>
  <c r="F34" i="309"/>
  <c r="G34" i="309"/>
  <c r="F35" i="309"/>
  <c r="G35" i="309"/>
  <c r="F36" i="309"/>
  <c r="G36" i="309"/>
  <c r="F37" i="309"/>
  <c r="G37" i="309"/>
  <c r="F38" i="309"/>
  <c r="G38" i="309"/>
  <c r="F39" i="309"/>
  <c r="G39" i="309"/>
  <c r="F40" i="309"/>
  <c r="G40" i="309"/>
  <c r="F41" i="309"/>
  <c r="G41" i="309"/>
  <c r="F42" i="309"/>
  <c r="G42" i="309"/>
  <c r="F43" i="309"/>
  <c r="G43" i="309"/>
  <c r="F44" i="309"/>
  <c r="G44" i="309"/>
  <c r="F45" i="309"/>
  <c r="G45" i="309"/>
  <c r="F46" i="309"/>
  <c r="G46" i="309"/>
  <c r="F47" i="309"/>
  <c r="G47" i="309"/>
  <c r="F48" i="309"/>
  <c r="G48" i="309"/>
  <c r="F49" i="309"/>
  <c r="G49" i="309"/>
  <c r="F50" i="309"/>
  <c r="G50" i="309"/>
  <c r="F51" i="309"/>
  <c r="G51" i="309"/>
  <c r="F52" i="309"/>
  <c r="G52" i="309"/>
  <c r="F53" i="309"/>
  <c r="G53" i="309"/>
  <c r="F54" i="309"/>
  <c r="G54" i="309"/>
  <c r="F55" i="309"/>
  <c r="G55" i="309"/>
  <c r="F56" i="309"/>
  <c r="G56" i="309"/>
  <c r="F57" i="309"/>
  <c r="G57" i="309"/>
  <c r="F58" i="309"/>
  <c r="G58" i="309"/>
  <c r="F59" i="309"/>
  <c r="G59" i="309"/>
  <c r="F60" i="309"/>
  <c r="G60" i="309"/>
  <c r="F61" i="309"/>
  <c r="G61" i="309"/>
  <c r="F62" i="309"/>
  <c r="G62" i="309"/>
  <c r="F63" i="309"/>
  <c r="G63" i="309"/>
  <c r="F64" i="309"/>
  <c r="G64" i="309"/>
  <c r="F65" i="309"/>
  <c r="G65" i="309"/>
  <c r="F66" i="309"/>
  <c r="G66" i="309"/>
  <c r="F67" i="309"/>
  <c r="G67" i="309"/>
  <c r="F68" i="309"/>
  <c r="G68" i="309"/>
  <c r="F69" i="309"/>
  <c r="G69" i="309"/>
  <c r="F70" i="309"/>
  <c r="G70" i="309"/>
  <c r="F71" i="309"/>
  <c r="G71" i="309"/>
  <c r="F72" i="309"/>
  <c r="G72" i="309"/>
  <c r="F73" i="309"/>
  <c r="G73" i="309"/>
  <c r="F74" i="309"/>
  <c r="G74" i="309"/>
  <c r="F75" i="309"/>
  <c r="G75" i="309"/>
  <c r="F76" i="309"/>
  <c r="G76" i="309"/>
  <c r="F77" i="309"/>
  <c r="G77" i="309"/>
  <c r="F78" i="309"/>
  <c r="G78" i="309"/>
  <c r="F79" i="309"/>
  <c r="G79" i="309"/>
  <c r="F80" i="309"/>
  <c r="G80" i="309"/>
  <c r="F81" i="309"/>
  <c r="G81" i="309"/>
  <c r="F82" i="309"/>
  <c r="G82" i="309"/>
  <c r="F83" i="309"/>
  <c r="G83" i="309"/>
  <c r="F84" i="309"/>
  <c r="G84" i="309"/>
  <c r="F85" i="309"/>
  <c r="G85" i="309"/>
  <c r="F86" i="309"/>
  <c r="G86" i="309"/>
  <c r="F87" i="309"/>
  <c r="G87" i="309"/>
  <c r="F88" i="309"/>
  <c r="G88" i="309"/>
  <c r="F89" i="309"/>
  <c r="G89" i="309"/>
  <c r="F90" i="309"/>
  <c r="G90" i="309"/>
  <c r="F91" i="309"/>
  <c r="G91" i="309"/>
  <c r="F92" i="309"/>
  <c r="G92" i="309"/>
  <c r="F93" i="309"/>
  <c r="G93" i="309"/>
  <c r="F94" i="309"/>
  <c r="G94" i="309"/>
  <c r="F95" i="309"/>
  <c r="G95" i="309"/>
  <c r="F96" i="309"/>
  <c r="G96" i="309"/>
  <c r="F97" i="309"/>
  <c r="G97" i="309"/>
  <c r="F98" i="309"/>
  <c r="G98" i="309"/>
  <c r="F99" i="309"/>
  <c r="G99" i="309"/>
  <c r="F100" i="309"/>
  <c r="G100" i="309"/>
  <c r="F101" i="309"/>
  <c r="G101" i="309"/>
  <c r="F102" i="309"/>
  <c r="G102" i="309"/>
  <c r="F103" i="309"/>
  <c r="G103" i="309"/>
  <c r="F104" i="309"/>
  <c r="G104" i="309"/>
  <c r="F105" i="309"/>
  <c r="G105" i="309"/>
  <c r="F106" i="309"/>
  <c r="G106" i="309"/>
  <c r="F107" i="309"/>
  <c r="G107" i="309"/>
  <c r="F108" i="309"/>
  <c r="G108" i="309"/>
  <c r="F109" i="309"/>
  <c r="G109" i="309"/>
  <c r="F110" i="309"/>
  <c r="G110" i="309"/>
  <c r="F111" i="309"/>
  <c r="G111" i="309"/>
  <c r="F112" i="309"/>
  <c r="G112" i="309"/>
  <c r="F113" i="309"/>
  <c r="G113" i="309"/>
  <c r="F114" i="309"/>
  <c r="G114" i="309"/>
  <c r="F115" i="309"/>
  <c r="G115" i="309"/>
  <c r="F116" i="309"/>
  <c r="G116" i="309"/>
  <c r="F117" i="309"/>
  <c r="G117" i="309"/>
  <c r="F118" i="309"/>
  <c r="G118" i="309"/>
  <c r="F119" i="309"/>
  <c r="G119" i="309"/>
  <c r="F120" i="309"/>
  <c r="G120" i="309"/>
  <c r="F121" i="309"/>
  <c r="G121" i="309"/>
  <c r="F122" i="309"/>
  <c r="G122" i="309"/>
  <c r="F123" i="309"/>
  <c r="G123" i="309"/>
  <c r="F124" i="309"/>
  <c r="G124" i="309"/>
  <c r="F125" i="309"/>
  <c r="G125" i="309"/>
  <c r="F126" i="309"/>
  <c r="G126" i="309"/>
  <c r="F127" i="309"/>
  <c r="G127" i="309"/>
  <c r="F128" i="309"/>
  <c r="G128" i="309"/>
  <c r="F129" i="309"/>
  <c r="G129" i="309"/>
  <c r="F130" i="309"/>
  <c r="G130" i="309"/>
  <c r="F131" i="309"/>
  <c r="G131" i="309"/>
  <c r="F132" i="309"/>
  <c r="G132" i="309"/>
  <c r="F133" i="309"/>
  <c r="G133" i="309"/>
  <c r="F134" i="309"/>
  <c r="G134" i="309"/>
  <c r="F135" i="309"/>
  <c r="G135" i="309"/>
  <c r="F136" i="309"/>
  <c r="G136" i="309"/>
  <c r="F137" i="309"/>
  <c r="G137" i="309"/>
  <c r="F138" i="309"/>
  <c r="G138" i="309"/>
  <c r="F139" i="309"/>
  <c r="G139" i="309"/>
  <c r="F140" i="309"/>
  <c r="G140" i="309"/>
  <c r="F141" i="309"/>
  <c r="G141" i="309"/>
  <c r="F142" i="309"/>
  <c r="G142" i="309"/>
  <c r="F143" i="309"/>
  <c r="G143" i="309"/>
  <c r="F144" i="309"/>
  <c r="G144" i="309"/>
  <c r="F145" i="309"/>
  <c r="G145" i="309"/>
  <c r="F146" i="309"/>
  <c r="G146" i="309"/>
  <c r="F147" i="309"/>
  <c r="G147" i="309"/>
  <c r="F148" i="309"/>
  <c r="G148" i="309"/>
  <c r="F149" i="309"/>
  <c r="G149" i="309"/>
  <c r="F150" i="309"/>
  <c r="G150" i="309"/>
  <c r="F151" i="309"/>
  <c r="G151" i="309"/>
  <c r="F152" i="309"/>
  <c r="G152" i="309"/>
  <c r="F153" i="309"/>
  <c r="G153" i="309"/>
  <c r="F154" i="309"/>
  <c r="G154" i="309"/>
  <c r="F155" i="309"/>
  <c r="G155" i="309"/>
  <c r="F156" i="309"/>
  <c r="G156" i="309"/>
  <c r="F157" i="309"/>
  <c r="G157" i="309"/>
  <c r="F158" i="309"/>
  <c r="G158" i="309"/>
  <c r="F159" i="309"/>
  <c r="G159" i="309"/>
  <c r="F160" i="309"/>
  <c r="G160" i="309"/>
  <c r="F161" i="309"/>
  <c r="G161" i="309"/>
  <c r="F162" i="309"/>
  <c r="G162" i="309"/>
  <c r="F163" i="309"/>
  <c r="G163" i="309"/>
  <c r="F164" i="309"/>
  <c r="G164" i="309"/>
  <c r="F165" i="309"/>
  <c r="G165" i="309"/>
  <c r="F166" i="309"/>
  <c r="G166" i="309"/>
  <c r="F167" i="309"/>
  <c r="G167" i="309"/>
  <c r="F168" i="309"/>
  <c r="G168" i="309"/>
  <c r="F169" i="309"/>
  <c r="G169" i="309"/>
  <c r="F170" i="309"/>
  <c r="G170" i="309"/>
  <c r="F171" i="309"/>
  <c r="G171" i="309"/>
  <c r="F172" i="309"/>
  <c r="G172" i="309"/>
  <c r="F173" i="309"/>
  <c r="G173" i="309"/>
  <c r="F174" i="309"/>
  <c r="G174" i="309"/>
  <c r="F175" i="309"/>
  <c r="G175" i="309"/>
  <c r="F176" i="309"/>
  <c r="G176" i="309"/>
  <c r="F177" i="309"/>
  <c r="G177" i="309"/>
  <c r="F178" i="309"/>
  <c r="G178" i="309"/>
  <c r="F179" i="309"/>
  <c r="G179" i="309"/>
  <c r="F180" i="309"/>
  <c r="G180" i="309"/>
  <c r="F181" i="309"/>
  <c r="G181" i="309"/>
  <c r="F182" i="309"/>
  <c r="G182" i="309"/>
  <c r="F183" i="309"/>
  <c r="G183" i="309"/>
  <c r="F184" i="309"/>
  <c r="G184" i="309"/>
  <c r="F185" i="309"/>
  <c r="G185" i="309"/>
  <c r="F186" i="309"/>
  <c r="G186" i="309"/>
  <c r="F187" i="309"/>
  <c r="G187" i="309"/>
  <c r="F188" i="309"/>
  <c r="G188" i="309"/>
  <c r="F189" i="309"/>
  <c r="G189" i="309"/>
  <c r="F190" i="309"/>
  <c r="G190" i="309"/>
  <c r="F191" i="309"/>
  <c r="G191" i="309"/>
  <c r="F192" i="309"/>
  <c r="G192" i="309"/>
  <c r="F193" i="309"/>
  <c r="G193" i="309"/>
  <c r="F194" i="309"/>
  <c r="G194" i="309"/>
  <c r="F195" i="309"/>
  <c r="G195" i="309"/>
  <c r="F196" i="309"/>
  <c r="G196" i="309"/>
  <c r="F197" i="309"/>
  <c r="G197" i="309"/>
  <c r="F198" i="309"/>
  <c r="G198" i="309"/>
  <c r="F199" i="309"/>
  <c r="G199" i="309"/>
  <c r="F200" i="309"/>
  <c r="G200" i="309"/>
  <c r="F201" i="309"/>
  <c r="G201" i="309"/>
  <c r="F202" i="309"/>
  <c r="G202" i="309"/>
  <c r="F203" i="309"/>
  <c r="G203" i="309"/>
  <c r="F204" i="309"/>
  <c r="G204" i="309"/>
  <c r="F205" i="309"/>
  <c r="G205" i="309"/>
  <c r="F206" i="309"/>
  <c r="G206" i="309"/>
  <c r="F207" i="309"/>
  <c r="G207" i="309"/>
  <c r="F208" i="309"/>
  <c r="G208" i="309"/>
  <c r="F209" i="309"/>
  <c r="G209" i="309"/>
  <c r="F210" i="309"/>
  <c r="G210" i="309"/>
  <c r="F211" i="309"/>
  <c r="G211" i="309"/>
  <c r="F212" i="309"/>
  <c r="G212" i="309"/>
  <c r="F213" i="309"/>
  <c r="G213" i="309"/>
  <c r="F214" i="309"/>
  <c r="G214" i="309"/>
  <c r="F215" i="309"/>
  <c r="G215" i="309"/>
  <c r="F216" i="309"/>
  <c r="G216" i="309"/>
  <c r="F217" i="309"/>
  <c r="G217" i="309"/>
  <c r="F218" i="309"/>
  <c r="G218" i="309"/>
  <c r="F219" i="309"/>
  <c r="G219" i="309"/>
  <c r="F220" i="309"/>
  <c r="G220" i="309"/>
  <c r="F221" i="309"/>
  <c r="G221" i="309"/>
  <c r="F222" i="309"/>
  <c r="G222" i="309"/>
  <c r="F223" i="309"/>
  <c r="G223" i="309"/>
  <c r="F224" i="309"/>
  <c r="G224" i="309"/>
  <c r="F225" i="309"/>
  <c r="G225" i="309"/>
  <c r="F226" i="309"/>
  <c r="G226" i="309"/>
  <c r="F227" i="309"/>
  <c r="G227" i="309"/>
  <c r="F228" i="309"/>
  <c r="G228" i="309"/>
  <c r="F229" i="309"/>
  <c r="G229" i="309"/>
  <c r="F230" i="309"/>
  <c r="G230" i="309"/>
  <c r="F231" i="309"/>
  <c r="G231" i="309"/>
  <c r="F232" i="309"/>
  <c r="G232" i="309"/>
  <c r="F233" i="309"/>
  <c r="G233" i="309"/>
  <c r="F234" i="309"/>
  <c r="G234" i="309"/>
  <c r="F235" i="309"/>
  <c r="G235" i="309"/>
  <c r="F236" i="309"/>
  <c r="G236" i="309"/>
  <c r="F237" i="309"/>
  <c r="G237" i="309"/>
  <c r="F238" i="309"/>
  <c r="G238" i="309"/>
  <c r="F239" i="309"/>
  <c r="G239" i="309"/>
  <c r="F240" i="309"/>
  <c r="G240" i="309"/>
  <c r="F241" i="309"/>
  <c r="G241" i="309"/>
  <c r="F242" i="309"/>
  <c r="G242" i="309"/>
  <c r="F243" i="309"/>
  <c r="G243" i="309"/>
  <c r="F244" i="309"/>
  <c r="G244" i="309"/>
  <c r="F245" i="309"/>
  <c r="G245" i="309"/>
  <c r="F246" i="309"/>
  <c r="G246" i="309"/>
  <c r="F247" i="309"/>
  <c r="G247" i="309"/>
  <c r="F248" i="309"/>
  <c r="G248" i="309"/>
  <c r="F249" i="309"/>
  <c r="G249" i="309"/>
  <c r="F250" i="309"/>
  <c r="G250" i="309"/>
  <c r="F251" i="309"/>
  <c r="G251" i="309"/>
  <c r="F252" i="309"/>
  <c r="G252" i="309"/>
  <c r="F253" i="309"/>
  <c r="G253" i="309"/>
  <c r="F254" i="309"/>
  <c r="G254" i="309"/>
  <c r="F255" i="309"/>
  <c r="G255" i="309"/>
  <c r="F256" i="309"/>
  <c r="G256" i="309"/>
  <c r="F257" i="309"/>
  <c r="G257" i="309"/>
  <c r="F258" i="309"/>
  <c r="G258" i="309"/>
  <c r="F259" i="309"/>
  <c r="G259" i="309"/>
  <c r="F260" i="309"/>
  <c r="G260" i="309"/>
  <c r="F261" i="309"/>
  <c r="G261" i="309"/>
  <c r="F262" i="309"/>
  <c r="G262" i="309"/>
  <c r="F263" i="309"/>
  <c r="G263" i="309"/>
  <c r="F264" i="309"/>
  <c r="G264" i="309"/>
  <c r="F265" i="309"/>
  <c r="G265" i="309"/>
  <c r="F266" i="309"/>
  <c r="G266" i="309"/>
  <c r="F267" i="309"/>
  <c r="G267" i="309"/>
  <c r="F268" i="309"/>
  <c r="G268" i="309"/>
  <c r="F269" i="309"/>
  <c r="G269" i="309"/>
  <c r="F270" i="309"/>
  <c r="G270" i="309"/>
  <c r="F271" i="309"/>
  <c r="G271" i="309"/>
  <c r="F272" i="309"/>
  <c r="G272" i="309"/>
  <c r="F273" i="309"/>
  <c r="G273" i="309"/>
  <c r="F274" i="309"/>
  <c r="G274" i="309"/>
  <c r="F275" i="309"/>
  <c r="G275" i="309"/>
  <c r="F276" i="309"/>
  <c r="G276" i="309"/>
  <c r="F277" i="309"/>
  <c r="G277" i="309"/>
  <c r="F278" i="309"/>
  <c r="G278" i="309"/>
  <c r="F279" i="309"/>
  <c r="G279" i="309"/>
  <c r="F280" i="309"/>
  <c r="G280" i="309"/>
  <c r="F281" i="309"/>
  <c r="G281" i="309"/>
  <c r="F282" i="309"/>
  <c r="G282" i="309"/>
  <c r="F283" i="309"/>
  <c r="G283" i="309"/>
  <c r="F284" i="309"/>
  <c r="G284" i="309"/>
  <c r="F285" i="309"/>
  <c r="G285" i="309"/>
  <c r="F286" i="309"/>
  <c r="G286" i="309"/>
  <c r="F287" i="309"/>
  <c r="G287" i="309"/>
  <c r="F288" i="309"/>
  <c r="G288" i="309"/>
  <c r="F289" i="309"/>
  <c r="G289" i="309"/>
  <c r="F290" i="309"/>
  <c r="G290" i="309"/>
  <c r="F291" i="309"/>
  <c r="G291" i="309"/>
  <c r="F292" i="309"/>
  <c r="G292" i="309"/>
  <c r="F293" i="309"/>
  <c r="G293" i="309"/>
  <c r="F294" i="309"/>
  <c r="G294" i="309"/>
  <c r="F295" i="309"/>
  <c r="G295" i="309"/>
  <c r="F296" i="309"/>
  <c r="G296" i="309"/>
  <c r="F297" i="309"/>
  <c r="G297" i="309"/>
  <c r="F298" i="309"/>
  <c r="G298" i="309"/>
  <c r="F299" i="309"/>
  <c r="G299" i="309"/>
  <c r="F300" i="309"/>
  <c r="G300" i="309"/>
  <c r="F301" i="309"/>
  <c r="G301" i="309"/>
  <c r="F302" i="309"/>
  <c r="G302" i="309"/>
  <c r="F303" i="309"/>
  <c r="G303" i="309"/>
  <c r="F304" i="309"/>
  <c r="G304" i="309"/>
  <c r="F305" i="309"/>
  <c r="G305" i="309"/>
  <c r="F306" i="309"/>
  <c r="G306" i="309"/>
  <c r="F307" i="309"/>
  <c r="G307" i="309"/>
  <c r="F308" i="309"/>
  <c r="G308" i="309"/>
  <c r="F309" i="309"/>
  <c r="G309" i="309"/>
  <c r="F310" i="309"/>
  <c r="G310" i="309"/>
  <c r="F311" i="309"/>
  <c r="G311" i="309"/>
  <c r="F312" i="309"/>
  <c r="G312" i="309"/>
  <c r="F313" i="309"/>
  <c r="G313" i="309"/>
  <c r="F314" i="309"/>
  <c r="G314" i="309"/>
  <c r="F315" i="309"/>
  <c r="G315" i="309"/>
  <c r="F316" i="309"/>
  <c r="G316" i="309"/>
  <c r="F317" i="309"/>
  <c r="G317" i="309"/>
  <c r="F318" i="309"/>
  <c r="G318" i="309"/>
  <c r="F319" i="309"/>
  <c r="G319" i="309"/>
  <c r="F320" i="309"/>
  <c r="G320" i="309"/>
  <c r="F321" i="309"/>
  <c r="G321" i="309"/>
  <c r="F322" i="309"/>
  <c r="G322" i="309"/>
  <c r="F323" i="309"/>
  <c r="G323" i="309"/>
  <c r="F324" i="309"/>
  <c r="G324" i="309"/>
  <c r="F325" i="309"/>
  <c r="G325" i="309"/>
  <c r="F326" i="309"/>
  <c r="G326" i="309"/>
  <c r="F327" i="309"/>
  <c r="G327" i="309"/>
  <c r="F328" i="309"/>
  <c r="G328" i="309"/>
  <c r="F329" i="309"/>
  <c r="G329" i="309"/>
  <c r="F330" i="309"/>
  <c r="G330" i="309"/>
  <c r="F331" i="309"/>
  <c r="G331" i="309"/>
  <c r="F332" i="309"/>
  <c r="G332" i="309"/>
  <c r="F333" i="309"/>
  <c r="G333" i="309"/>
  <c r="F334" i="309"/>
  <c r="G334" i="309"/>
  <c r="F335" i="309"/>
  <c r="G335" i="309"/>
  <c r="F336" i="309"/>
  <c r="G336" i="309"/>
  <c r="F337" i="309"/>
  <c r="G337" i="309"/>
  <c r="F338" i="309"/>
  <c r="G338" i="309"/>
  <c r="F339" i="309"/>
  <c r="G339" i="309"/>
  <c r="F340" i="309"/>
  <c r="G340" i="309"/>
  <c r="F341" i="309"/>
  <c r="G341" i="309"/>
  <c r="F342" i="309"/>
  <c r="G342" i="309"/>
  <c r="F343" i="309"/>
  <c r="G343" i="309"/>
  <c r="F344" i="309"/>
  <c r="G344" i="309"/>
  <c r="F345" i="309"/>
  <c r="G345" i="309"/>
  <c r="F346" i="309"/>
  <c r="G346" i="309"/>
  <c r="F347" i="309"/>
  <c r="G347" i="309"/>
  <c r="F348" i="309"/>
  <c r="G348" i="309"/>
  <c r="F349" i="309"/>
  <c r="G349" i="309"/>
  <c r="F350" i="309"/>
  <c r="G350" i="309"/>
  <c r="F351" i="309"/>
  <c r="G351" i="309"/>
  <c r="F352" i="309"/>
  <c r="G352" i="309"/>
  <c r="F353" i="309"/>
  <c r="G353" i="309"/>
  <c r="F354" i="309"/>
  <c r="G354" i="309"/>
  <c r="F355" i="309"/>
  <c r="G355" i="309"/>
  <c r="F356" i="309"/>
  <c r="G356" i="309"/>
  <c r="F357" i="309"/>
  <c r="G357" i="309"/>
  <c r="F358" i="309"/>
  <c r="G358" i="309"/>
  <c r="F359" i="309"/>
  <c r="G359" i="309"/>
  <c r="F360" i="309"/>
  <c r="G360" i="309"/>
  <c r="F361" i="309"/>
  <c r="G361" i="309"/>
  <c r="F362" i="309"/>
  <c r="G362" i="309"/>
  <c r="F363" i="309"/>
  <c r="G363" i="309"/>
  <c r="F364" i="309"/>
  <c r="G364" i="309"/>
  <c r="F365" i="309"/>
  <c r="G365" i="309"/>
  <c r="F366" i="309"/>
  <c r="G366" i="309"/>
  <c r="F367" i="309"/>
  <c r="G367" i="309"/>
  <c r="F368" i="309"/>
  <c r="G368" i="309"/>
  <c r="F369" i="309"/>
  <c r="G369" i="309"/>
  <c r="F370" i="309"/>
  <c r="G370" i="309"/>
  <c r="F371" i="309"/>
  <c r="G371" i="309"/>
  <c r="F372" i="309"/>
  <c r="G372" i="309"/>
  <c r="F373" i="309"/>
  <c r="G373" i="309"/>
  <c r="F374" i="309"/>
  <c r="G374" i="309"/>
  <c r="F375" i="309"/>
  <c r="G375" i="309"/>
  <c r="F376" i="309"/>
  <c r="G376" i="309"/>
  <c r="F377" i="309"/>
  <c r="G377" i="309"/>
  <c r="F378" i="309"/>
  <c r="G378" i="309"/>
  <c r="F379" i="309"/>
  <c r="G379" i="309"/>
  <c r="F380" i="309"/>
  <c r="G380" i="309"/>
  <c r="F381" i="309"/>
  <c r="G381" i="309"/>
  <c r="F382" i="309"/>
  <c r="G382" i="309"/>
  <c r="F383" i="309"/>
  <c r="G383" i="309"/>
  <c r="F384" i="309"/>
  <c r="G384" i="309"/>
  <c r="F385" i="309"/>
  <c r="G385" i="309"/>
  <c r="F386" i="309"/>
  <c r="G386" i="309"/>
  <c r="F387" i="309"/>
  <c r="G387" i="309"/>
  <c r="F388" i="309"/>
  <c r="G388" i="309"/>
  <c r="F389" i="309"/>
  <c r="G389" i="309"/>
  <c r="F390" i="309"/>
  <c r="G390" i="309"/>
  <c r="F391" i="309"/>
  <c r="G391" i="309"/>
  <c r="F392" i="309"/>
  <c r="G392" i="309"/>
  <c r="F393" i="309"/>
  <c r="G393" i="309"/>
  <c r="F394" i="309"/>
  <c r="G394" i="309"/>
  <c r="F395" i="309"/>
  <c r="G395" i="309"/>
  <c r="F396" i="309"/>
  <c r="G396" i="309"/>
  <c r="F397" i="309"/>
  <c r="G397" i="309"/>
  <c r="F398" i="309"/>
  <c r="G398" i="309"/>
  <c r="F399" i="309"/>
  <c r="G399" i="309"/>
  <c r="F400" i="309"/>
  <c r="G400" i="309"/>
  <c r="F401" i="309"/>
  <c r="G401" i="309"/>
  <c r="F402" i="309"/>
  <c r="G402" i="309"/>
  <c r="F403" i="309"/>
  <c r="G403" i="309"/>
  <c r="F404" i="309"/>
  <c r="G404" i="309"/>
  <c r="F405" i="309"/>
  <c r="G405" i="309"/>
  <c r="F406" i="309"/>
  <c r="G406" i="309"/>
  <c r="F407" i="309"/>
  <c r="G407" i="309"/>
  <c r="F408" i="309"/>
  <c r="G408" i="309"/>
  <c r="F409" i="309"/>
  <c r="G409" i="309"/>
  <c r="F410" i="309"/>
  <c r="G410" i="309"/>
  <c r="F411" i="309"/>
  <c r="G411" i="309"/>
  <c r="F412" i="309"/>
  <c r="G412" i="309"/>
  <c r="F413" i="309"/>
  <c r="G413" i="309"/>
  <c r="F414" i="309"/>
  <c r="G414" i="309"/>
  <c r="F415" i="309"/>
  <c r="G415" i="309"/>
  <c r="F416" i="309"/>
  <c r="G416" i="309"/>
  <c r="F417" i="309"/>
  <c r="G417" i="309"/>
  <c r="F418" i="309"/>
  <c r="G418" i="309"/>
  <c r="F419" i="309"/>
  <c r="G419" i="309"/>
  <c r="F420" i="309"/>
  <c r="G420" i="309"/>
  <c r="F421" i="309"/>
  <c r="G421" i="309"/>
  <c r="F422" i="309"/>
  <c r="G422" i="309"/>
  <c r="F423" i="309"/>
  <c r="G423" i="309"/>
  <c r="F424" i="309"/>
  <c r="G424" i="309"/>
  <c r="F425" i="309"/>
  <c r="G425" i="309"/>
  <c r="F426" i="309"/>
  <c r="G426" i="309"/>
  <c r="F427" i="309"/>
  <c r="G427" i="309"/>
  <c r="F428" i="309"/>
  <c r="G428" i="309"/>
  <c r="F429" i="309"/>
  <c r="G429" i="309"/>
  <c r="F430" i="309"/>
  <c r="G430" i="309"/>
  <c r="F431" i="309"/>
  <c r="G431" i="309"/>
  <c r="F432" i="309"/>
  <c r="G432" i="309"/>
  <c r="F433" i="309"/>
  <c r="G433" i="309"/>
  <c r="F434" i="309"/>
  <c r="G434" i="309"/>
  <c r="F435" i="309"/>
  <c r="G435" i="309"/>
  <c r="F436" i="309"/>
  <c r="G436" i="309"/>
  <c r="F437" i="309"/>
  <c r="G437" i="309"/>
  <c r="F438" i="309"/>
  <c r="G438" i="309"/>
  <c r="F439" i="309"/>
  <c r="G439" i="309"/>
  <c r="F440" i="309"/>
  <c r="G440" i="309"/>
  <c r="F441" i="309"/>
  <c r="G441" i="309"/>
  <c r="F442" i="309"/>
  <c r="G442" i="309"/>
  <c r="F443" i="309"/>
  <c r="G443" i="309"/>
  <c r="F444" i="309"/>
  <c r="G444" i="309"/>
  <c r="F445" i="309"/>
  <c r="G445" i="309"/>
  <c r="F446" i="309"/>
  <c r="G446" i="309"/>
  <c r="F447" i="309"/>
  <c r="G447" i="309"/>
  <c r="F448" i="309"/>
  <c r="G448" i="309"/>
  <c r="F449" i="309"/>
  <c r="G449" i="309"/>
  <c r="F450" i="309"/>
  <c r="G450" i="309"/>
  <c r="F451" i="309"/>
  <c r="G451" i="309"/>
  <c r="F452" i="309"/>
  <c r="G452" i="309"/>
  <c r="F453" i="309"/>
  <c r="G453" i="309"/>
  <c r="F454" i="309"/>
  <c r="G454" i="309"/>
  <c r="F455" i="309"/>
  <c r="G455" i="309"/>
  <c r="F456" i="309"/>
  <c r="G456" i="309"/>
  <c r="F457" i="309"/>
  <c r="G457" i="309"/>
  <c r="F458" i="309"/>
  <c r="G458" i="309"/>
  <c r="F459" i="309"/>
  <c r="G459" i="309"/>
  <c r="F460" i="309"/>
  <c r="G460" i="309"/>
  <c r="F461" i="309"/>
  <c r="G461" i="309"/>
  <c r="F462" i="309"/>
  <c r="G462" i="309"/>
  <c r="F463" i="309"/>
  <c r="G463" i="309"/>
  <c r="F464" i="309"/>
  <c r="G464" i="309"/>
  <c r="F465" i="309"/>
  <c r="G465" i="309"/>
  <c r="F466" i="309"/>
  <c r="G466" i="309"/>
  <c r="F467" i="309"/>
  <c r="G467" i="309"/>
  <c r="F468" i="309"/>
  <c r="G468" i="309"/>
  <c r="F469" i="309"/>
  <c r="G469" i="309"/>
  <c r="F470" i="309"/>
  <c r="G470" i="309"/>
  <c r="F471" i="309"/>
  <c r="G471" i="309"/>
  <c r="F472" i="309"/>
  <c r="G472" i="309"/>
  <c r="F473" i="309"/>
  <c r="G473" i="309"/>
  <c r="F474" i="309"/>
  <c r="G474" i="309"/>
  <c r="F475" i="309"/>
  <c r="G475" i="309"/>
  <c r="F476" i="309"/>
  <c r="G476" i="309"/>
  <c r="F477" i="309"/>
  <c r="G477" i="309"/>
  <c r="F478" i="309"/>
  <c r="G478" i="309"/>
  <c r="F479" i="309"/>
  <c r="G479" i="309"/>
  <c r="F480" i="309"/>
  <c r="G480" i="309"/>
  <c r="F481" i="309"/>
  <c r="G481" i="309"/>
  <c r="F482" i="309"/>
  <c r="G482" i="309"/>
  <c r="F483" i="309"/>
  <c r="G483" i="309"/>
  <c r="F484" i="309"/>
  <c r="G484" i="309"/>
  <c r="F485" i="309"/>
  <c r="G485" i="309"/>
  <c r="F486" i="309"/>
  <c r="G486" i="309"/>
  <c r="F487" i="309"/>
  <c r="G487" i="309"/>
  <c r="F488" i="309"/>
  <c r="G488" i="309"/>
  <c r="F489" i="309"/>
  <c r="G489" i="309"/>
  <c r="F490" i="309"/>
  <c r="G490" i="309"/>
  <c r="F491" i="309"/>
  <c r="G491" i="309"/>
  <c r="F492" i="309"/>
  <c r="G492" i="309"/>
  <c r="F493" i="309"/>
  <c r="G493" i="309"/>
  <c r="F494" i="309"/>
  <c r="G494" i="309"/>
  <c r="F495" i="309"/>
  <c r="G495" i="309"/>
  <c r="F496" i="309"/>
  <c r="G496" i="309"/>
  <c r="F497" i="309"/>
  <c r="G497" i="309"/>
  <c r="F498" i="309"/>
  <c r="G498" i="309"/>
  <c r="F499" i="309"/>
  <c r="G499" i="309"/>
  <c r="F500" i="309"/>
  <c r="G500" i="309"/>
  <c r="F501" i="309"/>
  <c r="G501" i="309"/>
  <c r="F502" i="309"/>
  <c r="G502" i="309"/>
  <c r="F503" i="309"/>
  <c r="G503" i="309"/>
  <c r="F504" i="309"/>
  <c r="G504" i="309"/>
  <c r="F505" i="309"/>
  <c r="G505" i="309"/>
  <c r="F506" i="309"/>
  <c r="G506" i="309"/>
  <c r="F507" i="309"/>
  <c r="G507" i="309"/>
  <c r="F508" i="309"/>
  <c r="G508" i="309"/>
  <c r="F509" i="309"/>
  <c r="G509" i="309"/>
  <c r="F510" i="309"/>
  <c r="G510" i="309"/>
  <c r="F511" i="309"/>
  <c r="G511" i="309"/>
  <c r="F512" i="309"/>
  <c r="G512" i="309"/>
  <c r="F513" i="309"/>
  <c r="G513" i="309"/>
  <c r="F514" i="309"/>
  <c r="G514" i="309"/>
  <c r="F515" i="309"/>
  <c r="G515" i="309"/>
  <c r="F516" i="309"/>
  <c r="G516" i="309"/>
  <c r="F517" i="309"/>
  <c r="G517" i="309"/>
  <c r="F518" i="309"/>
  <c r="G518" i="309"/>
  <c r="F519" i="309"/>
  <c r="G519" i="309"/>
  <c r="F520" i="309"/>
  <c r="G520" i="309"/>
  <c r="F521" i="309"/>
  <c r="G521" i="309"/>
  <c r="F522" i="309"/>
  <c r="G522" i="309"/>
  <c r="F523" i="309"/>
  <c r="G523" i="309"/>
  <c r="F524" i="309"/>
  <c r="G524" i="309"/>
  <c r="F525" i="309"/>
  <c r="G525" i="309"/>
  <c r="F526" i="309"/>
  <c r="G526" i="309"/>
  <c r="F527" i="309"/>
  <c r="G527" i="309"/>
  <c r="F528" i="309"/>
  <c r="G528" i="309"/>
  <c r="F529" i="309"/>
  <c r="G529" i="309"/>
  <c r="F530" i="309"/>
  <c r="G530" i="309"/>
  <c r="F531" i="309"/>
  <c r="G531" i="309"/>
  <c r="F532" i="309"/>
  <c r="G532" i="309"/>
  <c r="F533" i="309"/>
  <c r="G533" i="309"/>
  <c r="F534" i="309"/>
  <c r="G534" i="309"/>
  <c r="F535" i="309"/>
  <c r="G535" i="309"/>
  <c r="F536" i="309"/>
  <c r="G536" i="309"/>
  <c r="F537" i="309"/>
  <c r="G537" i="309"/>
  <c r="F538" i="309"/>
  <c r="G538" i="309"/>
  <c r="F539" i="309"/>
  <c r="G539" i="309"/>
  <c r="F540" i="309"/>
  <c r="G540" i="309"/>
  <c r="F541" i="309"/>
  <c r="G541" i="309"/>
  <c r="F542" i="309"/>
  <c r="G542" i="309"/>
  <c r="F543" i="309"/>
  <c r="G543" i="309"/>
  <c r="F544" i="309"/>
  <c r="G544" i="309"/>
  <c r="F545" i="309"/>
  <c r="G545" i="309"/>
  <c r="F546" i="309"/>
  <c r="G546" i="309"/>
  <c r="F547" i="309"/>
  <c r="G547" i="309"/>
  <c r="F548" i="309"/>
  <c r="G548" i="309"/>
  <c r="F549" i="309"/>
  <c r="G549" i="309"/>
  <c r="F550" i="309"/>
  <c r="G550" i="309"/>
  <c r="F551" i="309"/>
  <c r="G551" i="309"/>
  <c r="F552" i="309"/>
  <c r="G552" i="309"/>
  <c r="F553" i="309"/>
  <c r="G553" i="309"/>
  <c r="F554" i="309"/>
  <c r="G554" i="309"/>
  <c r="F555" i="309"/>
  <c r="G555" i="309"/>
  <c r="F556" i="309"/>
  <c r="G556" i="309"/>
  <c r="F557" i="309"/>
  <c r="G557" i="309"/>
  <c r="F558" i="309"/>
  <c r="G558" i="309"/>
  <c r="F559" i="309"/>
  <c r="G559" i="309"/>
  <c r="F560" i="309"/>
  <c r="G560" i="309"/>
  <c r="F561" i="309"/>
  <c r="G561" i="309"/>
  <c r="F562" i="309"/>
  <c r="G562" i="309"/>
  <c r="F563" i="309"/>
  <c r="G563" i="309"/>
  <c r="F564" i="309"/>
  <c r="G564" i="309"/>
  <c r="F565" i="309"/>
  <c r="G565" i="309"/>
  <c r="F566" i="309"/>
  <c r="G566" i="309"/>
  <c r="F567" i="309"/>
  <c r="G567" i="309"/>
  <c r="F568" i="309"/>
  <c r="G568" i="309"/>
  <c r="F569" i="309"/>
  <c r="G569" i="309"/>
  <c r="F570" i="309"/>
  <c r="G570" i="309"/>
  <c r="F571" i="309"/>
  <c r="G571" i="309"/>
  <c r="F572" i="309"/>
  <c r="G572" i="309"/>
  <c r="F573" i="309"/>
  <c r="G573" i="309"/>
  <c r="F574" i="309"/>
  <c r="G574" i="309"/>
  <c r="F575" i="309"/>
  <c r="G575" i="309"/>
  <c r="F576" i="309"/>
  <c r="G576" i="309"/>
  <c r="F577" i="309"/>
  <c r="G577" i="309"/>
  <c r="F578" i="309"/>
  <c r="G578" i="309"/>
  <c r="F579" i="309"/>
  <c r="G579" i="309"/>
  <c r="F580" i="309"/>
  <c r="G580" i="309"/>
  <c r="F581" i="309"/>
  <c r="G581" i="309"/>
  <c r="F582" i="309"/>
  <c r="G582" i="309"/>
  <c r="F583" i="309"/>
  <c r="G583" i="309"/>
  <c r="F584" i="309"/>
  <c r="G584" i="309"/>
  <c r="F585" i="309"/>
  <c r="G585" i="309"/>
  <c r="F586" i="309"/>
  <c r="G586" i="309"/>
  <c r="F587" i="309"/>
  <c r="G587" i="309"/>
  <c r="F588" i="309"/>
  <c r="G588" i="309"/>
  <c r="F589" i="309"/>
  <c r="G589" i="309"/>
  <c r="F590" i="309"/>
  <c r="G590" i="309"/>
  <c r="F591" i="309"/>
  <c r="G591" i="309"/>
  <c r="F592" i="309"/>
  <c r="G592" i="309"/>
  <c r="F593" i="309"/>
  <c r="G593" i="309"/>
  <c r="F594" i="309"/>
  <c r="G594" i="309"/>
  <c r="F595" i="309"/>
  <c r="G595" i="309"/>
  <c r="F596" i="309"/>
  <c r="G596" i="309"/>
  <c r="F597" i="309"/>
  <c r="G597" i="309"/>
  <c r="F598" i="309"/>
  <c r="G598" i="309"/>
  <c r="F599" i="309"/>
  <c r="G599" i="309"/>
  <c r="F600" i="309"/>
  <c r="G600" i="309"/>
  <c r="F601" i="309"/>
  <c r="G601" i="309"/>
  <c r="F602" i="309"/>
  <c r="G602" i="309"/>
  <c r="F603" i="309"/>
  <c r="G603" i="309"/>
  <c r="F604" i="309"/>
  <c r="G604" i="309"/>
  <c r="F605" i="309"/>
  <c r="G605" i="309"/>
  <c r="F606" i="309"/>
  <c r="G606" i="309"/>
  <c r="F607" i="309"/>
  <c r="G607" i="309"/>
  <c r="F608" i="309"/>
  <c r="G608" i="309"/>
  <c r="F609" i="309"/>
  <c r="G609" i="309"/>
  <c r="F610" i="309"/>
  <c r="G610" i="309"/>
  <c r="F611" i="309"/>
  <c r="G611" i="309"/>
  <c r="F612" i="309"/>
  <c r="G612" i="309"/>
  <c r="F613" i="309"/>
  <c r="G613" i="309"/>
  <c r="F614" i="309"/>
  <c r="G614" i="309"/>
  <c r="F615" i="309"/>
  <c r="G615" i="309"/>
  <c r="F616" i="309"/>
  <c r="G616" i="309"/>
  <c r="F617" i="309"/>
  <c r="G617" i="309"/>
  <c r="F618" i="309"/>
  <c r="G618" i="309"/>
  <c r="F619" i="309"/>
  <c r="G619" i="309"/>
  <c r="F620" i="309"/>
  <c r="G620" i="309"/>
  <c r="F621" i="309"/>
  <c r="G621" i="309"/>
  <c r="F622" i="309"/>
  <c r="G622" i="309"/>
  <c r="F623" i="309"/>
  <c r="G623" i="309"/>
  <c r="F624" i="309"/>
  <c r="G624" i="309"/>
  <c r="F625" i="309"/>
  <c r="G625" i="309"/>
  <c r="F626" i="309"/>
  <c r="G626" i="309"/>
  <c r="F627" i="309"/>
  <c r="G627" i="309"/>
  <c r="F628" i="309"/>
  <c r="G628" i="309"/>
  <c r="F629" i="309"/>
  <c r="G629" i="309"/>
  <c r="F630" i="309"/>
  <c r="G630" i="309"/>
  <c r="F631" i="309"/>
  <c r="G631" i="309"/>
  <c r="F632" i="309"/>
  <c r="G632" i="309"/>
  <c r="F633" i="309"/>
  <c r="G633" i="309"/>
  <c r="F634" i="309"/>
  <c r="G634" i="309"/>
  <c r="F635" i="309"/>
  <c r="G635" i="309"/>
  <c r="F636" i="309"/>
  <c r="G636" i="309"/>
  <c r="F637" i="309"/>
  <c r="G637" i="309"/>
  <c r="F638" i="309"/>
  <c r="G638" i="309"/>
  <c r="F639" i="309"/>
  <c r="G639" i="309"/>
  <c r="F640" i="309"/>
  <c r="G640" i="309"/>
  <c r="F641" i="309"/>
  <c r="G641" i="309"/>
  <c r="F642" i="309"/>
  <c r="G642" i="309"/>
  <c r="F643" i="309"/>
  <c r="G643" i="309"/>
  <c r="F644" i="309"/>
  <c r="G644" i="309"/>
  <c r="F645" i="309"/>
  <c r="G645" i="309"/>
  <c r="F646" i="309"/>
  <c r="G646" i="309"/>
  <c r="F647" i="309"/>
  <c r="G647" i="309"/>
  <c r="F648" i="309"/>
  <c r="G648" i="309"/>
  <c r="F649" i="309"/>
  <c r="G649" i="309"/>
  <c r="F650" i="309"/>
  <c r="G650" i="309"/>
  <c r="F651" i="309"/>
  <c r="G651" i="309"/>
  <c r="F652" i="309"/>
  <c r="G652" i="309"/>
  <c r="F653" i="309"/>
  <c r="G653" i="309"/>
  <c r="F654" i="309"/>
  <c r="G654" i="309"/>
  <c r="F655" i="309"/>
  <c r="G655" i="309"/>
  <c r="F656" i="309"/>
  <c r="G656" i="309"/>
  <c r="F657" i="309"/>
  <c r="G657" i="309"/>
  <c r="F658" i="309"/>
  <c r="G658" i="309"/>
  <c r="F659" i="309"/>
  <c r="G659" i="309"/>
  <c r="F660" i="309"/>
  <c r="G660" i="309"/>
  <c r="F661" i="309"/>
  <c r="G661" i="309"/>
  <c r="F662" i="309"/>
  <c r="G662" i="309"/>
  <c r="F663" i="309"/>
  <c r="G663" i="309"/>
  <c r="F664" i="309"/>
  <c r="G664" i="309"/>
  <c r="F665" i="309"/>
  <c r="G665" i="309"/>
  <c r="F666" i="309"/>
  <c r="G666" i="309"/>
  <c r="F667" i="309"/>
  <c r="G667" i="309"/>
  <c r="F668" i="309"/>
  <c r="G668" i="309"/>
  <c r="F669" i="309"/>
  <c r="G669" i="309"/>
  <c r="F670" i="309"/>
  <c r="G670" i="309"/>
  <c r="F671" i="309"/>
  <c r="G671" i="309"/>
  <c r="F672" i="309"/>
  <c r="G672" i="309"/>
  <c r="F673" i="309"/>
  <c r="G673" i="309"/>
  <c r="F674" i="309"/>
  <c r="G674" i="309"/>
  <c r="F675" i="309"/>
  <c r="G675" i="309"/>
  <c r="F676" i="309"/>
  <c r="G676" i="309"/>
  <c r="F677" i="309"/>
  <c r="G677" i="309"/>
  <c r="F678" i="309"/>
  <c r="G678" i="309"/>
  <c r="F679" i="309"/>
  <c r="G679" i="309"/>
  <c r="F680" i="309"/>
  <c r="G680" i="309"/>
  <c r="F681" i="309"/>
  <c r="G681" i="309"/>
  <c r="F682" i="309"/>
  <c r="G682" i="309"/>
  <c r="F683" i="309"/>
  <c r="G683" i="309"/>
  <c r="F684" i="309"/>
  <c r="G684" i="309"/>
  <c r="F685" i="309"/>
  <c r="G685" i="309"/>
  <c r="F686" i="309"/>
  <c r="G686" i="309"/>
  <c r="F687" i="309"/>
  <c r="G687" i="309"/>
  <c r="F688" i="309"/>
  <c r="G688" i="309"/>
  <c r="F689" i="309"/>
  <c r="G689" i="309"/>
  <c r="F690" i="309"/>
  <c r="G690" i="309"/>
  <c r="F691" i="309"/>
  <c r="G691" i="309"/>
  <c r="F692" i="309"/>
  <c r="G692" i="309"/>
  <c r="F693" i="309"/>
  <c r="G693" i="309"/>
  <c r="F694" i="309"/>
  <c r="G694" i="309"/>
  <c r="F695" i="309"/>
  <c r="G695" i="309"/>
  <c r="F696" i="309"/>
  <c r="G696" i="309"/>
  <c r="F697" i="309"/>
  <c r="G697" i="309"/>
  <c r="F698" i="309"/>
  <c r="G698" i="309"/>
  <c r="F699" i="309"/>
  <c r="G699" i="309"/>
  <c r="F700" i="309"/>
  <c r="G700" i="309"/>
  <c r="F701" i="309"/>
  <c r="G701" i="309"/>
  <c r="F702" i="309"/>
  <c r="G702" i="309"/>
  <c r="F703" i="309"/>
  <c r="G703" i="309"/>
  <c r="F704" i="309"/>
  <c r="G704" i="309"/>
  <c r="F705" i="309"/>
  <c r="G705" i="309"/>
  <c r="F706" i="309"/>
  <c r="G706" i="309"/>
  <c r="F707" i="309"/>
  <c r="G707" i="309"/>
  <c r="F708" i="309"/>
  <c r="G708" i="309"/>
  <c r="F709" i="309"/>
  <c r="G709" i="309"/>
  <c r="F710" i="309"/>
  <c r="G710" i="309"/>
  <c r="F711" i="309"/>
  <c r="G711" i="309"/>
  <c r="F712" i="309"/>
  <c r="G712" i="309"/>
  <c r="F713" i="309"/>
  <c r="G713" i="309"/>
  <c r="F714" i="309"/>
  <c r="G714" i="309"/>
  <c r="F715" i="309"/>
  <c r="G715" i="309"/>
  <c r="F716" i="309"/>
  <c r="G716" i="309"/>
  <c r="F717" i="309"/>
  <c r="G717" i="309"/>
  <c r="F718" i="309"/>
  <c r="G718" i="309"/>
  <c r="F719" i="309"/>
  <c r="G719" i="309"/>
  <c r="F720" i="309"/>
  <c r="G720" i="309"/>
  <c r="F721" i="309"/>
  <c r="G721" i="309"/>
  <c r="F722" i="309"/>
  <c r="G722" i="309"/>
  <c r="F723" i="309"/>
  <c r="G723" i="309"/>
  <c r="F724" i="309"/>
  <c r="G724" i="309"/>
  <c r="F725" i="309"/>
  <c r="G725" i="309"/>
  <c r="F726" i="309"/>
  <c r="G726" i="309"/>
  <c r="F727" i="309"/>
  <c r="G727" i="309"/>
  <c r="F728" i="309"/>
  <c r="G728" i="309"/>
  <c r="F729" i="309"/>
  <c r="G729" i="309"/>
  <c r="F730" i="309"/>
  <c r="G730" i="309"/>
  <c r="F731" i="309"/>
  <c r="G731" i="309"/>
  <c r="F732" i="309"/>
  <c r="G732" i="309"/>
  <c r="F733" i="309"/>
  <c r="G733" i="309"/>
  <c r="F734" i="309"/>
  <c r="G734" i="309"/>
  <c r="F735" i="309"/>
  <c r="G735" i="309"/>
  <c r="F736" i="309"/>
  <c r="G736" i="309"/>
  <c r="F737" i="309"/>
  <c r="G737" i="309"/>
  <c r="F738" i="309"/>
  <c r="G738" i="309"/>
  <c r="F739" i="309"/>
  <c r="G739" i="309"/>
  <c r="F740" i="309"/>
  <c r="G740" i="309"/>
  <c r="F741" i="309"/>
  <c r="G741" i="309"/>
  <c r="F742" i="309"/>
  <c r="G742" i="309"/>
  <c r="F743" i="309"/>
  <c r="G743" i="309"/>
  <c r="F744" i="309"/>
  <c r="G744" i="309"/>
  <c r="F745" i="309"/>
  <c r="G745" i="309"/>
  <c r="F746" i="309"/>
  <c r="G746" i="309"/>
  <c r="F747" i="309"/>
  <c r="G747" i="309"/>
  <c r="F748" i="309"/>
  <c r="G748" i="309"/>
  <c r="F749" i="309"/>
  <c r="G749" i="309"/>
  <c r="F750" i="309"/>
  <c r="G750" i="309"/>
  <c r="F751" i="309"/>
  <c r="G751" i="309"/>
  <c r="F752" i="309"/>
  <c r="G752" i="309"/>
  <c r="F753" i="309"/>
  <c r="G753" i="309"/>
  <c r="F754" i="309"/>
  <c r="G754" i="309"/>
  <c r="F755" i="309"/>
  <c r="G755" i="309"/>
  <c r="F756" i="309"/>
  <c r="G756" i="309"/>
  <c r="F757" i="309"/>
  <c r="G757" i="309"/>
  <c r="F758" i="309"/>
  <c r="G758" i="309"/>
  <c r="F759" i="309"/>
  <c r="G759" i="309"/>
  <c r="F760" i="309"/>
  <c r="G760" i="309"/>
  <c r="F761" i="309"/>
  <c r="G761" i="309"/>
  <c r="F762" i="309"/>
  <c r="G762" i="309"/>
  <c r="F763" i="309"/>
  <c r="G763" i="309"/>
  <c r="F764" i="309"/>
  <c r="G764" i="309"/>
  <c r="F765" i="309"/>
  <c r="G765" i="309"/>
  <c r="F766" i="309"/>
  <c r="G766" i="309"/>
  <c r="F767" i="309"/>
  <c r="G767" i="309"/>
  <c r="F768" i="309"/>
  <c r="G768" i="309"/>
  <c r="F769" i="309"/>
  <c r="G769" i="309"/>
  <c r="F770" i="309"/>
  <c r="G770" i="309"/>
  <c r="F771" i="309"/>
  <c r="G771" i="309"/>
  <c r="F772" i="309"/>
  <c r="G772" i="309"/>
  <c r="F773" i="309"/>
  <c r="G773" i="309"/>
  <c r="F774" i="309"/>
  <c r="G774" i="309"/>
  <c r="F775" i="309"/>
  <c r="G775" i="309"/>
  <c r="F776" i="309"/>
  <c r="G776" i="309"/>
  <c r="F777" i="309"/>
  <c r="G777" i="309"/>
  <c r="F778" i="309"/>
  <c r="G778" i="309"/>
  <c r="F779" i="309"/>
  <c r="G779" i="309"/>
  <c r="F780" i="309"/>
  <c r="G780" i="309"/>
  <c r="F781" i="309"/>
  <c r="G781" i="309"/>
  <c r="F782" i="309"/>
  <c r="G782" i="309"/>
  <c r="F783" i="309"/>
  <c r="G783" i="309"/>
  <c r="F784" i="309"/>
  <c r="G784" i="309"/>
  <c r="F785" i="309"/>
  <c r="G785" i="309"/>
  <c r="F786" i="309"/>
  <c r="G786" i="309"/>
  <c r="F787" i="309"/>
  <c r="G787" i="309"/>
  <c r="F788" i="309"/>
  <c r="G788" i="309"/>
  <c r="F789" i="309"/>
  <c r="G789" i="309"/>
  <c r="F790" i="309"/>
  <c r="G790" i="309"/>
  <c r="F791" i="309"/>
  <c r="G791" i="309"/>
  <c r="F792" i="309"/>
  <c r="G792" i="309"/>
  <c r="F793" i="309"/>
  <c r="G793" i="309"/>
  <c r="F794" i="309"/>
  <c r="G794" i="309"/>
  <c r="F795" i="309"/>
  <c r="G795" i="309"/>
  <c r="F796" i="309"/>
  <c r="G796" i="309"/>
  <c r="F797" i="309"/>
  <c r="G797" i="309"/>
  <c r="F798" i="309"/>
  <c r="G798" i="309"/>
  <c r="F799" i="309"/>
  <c r="G799" i="309"/>
  <c r="F800" i="309"/>
  <c r="G800" i="309"/>
  <c r="F801" i="309"/>
  <c r="G801" i="309"/>
  <c r="F802" i="309"/>
  <c r="G802" i="309"/>
  <c r="F803" i="309"/>
  <c r="G803" i="309"/>
  <c r="F804" i="309"/>
  <c r="G804" i="309"/>
  <c r="F805" i="309"/>
  <c r="G805" i="309"/>
  <c r="F806" i="309"/>
  <c r="G806" i="309"/>
  <c r="F807" i="309"/>
  <c r="G807" i="309"/>
  <c r="F808" i="309"/>
  <c r="G808" i="309"/>
  <c r="F809" i="309"/>
  <c r="G809" i="309"/>
  <c r="F810" i="309"/>
  <c r="G810" i="309"/>
  <c r="F811" i="309"/>
  <c r="G811" i="309"/>
  <c r="F812" i="309"/>
  <c r="G812" i="309"/>
  <c r="F813" i="309"/>
  <c r="G813" i="309"/>
  <c r="F814" i="309"/>
  <c r="G814" i="309"/>
  <c r="F815" i="309"/>
  <c r="G815" i="309"/>
  <c r="F816" i="309"/>
  <c r="G816" i="309"/>
  <c r="F817" i="309"/>
  <c r="G817" i="309"/>
  <c r="F818" i="309"/>
  <c r="G818" i="309"/>
  <c r="F819" i="309"/>
  <c r="G819" i="309"/>
  <c r="F820" i="309"/>
  <c r="G820" i="309"/>
  <c r="F821" i="309"/>
  <c r="G821" i="309"/>
  <c r="F822" i="309"/>
  <c r="G822" i="309"/>
  <c r="F823" i="309"/>
  <c r="G823" i="309"/>
  <c r="F824" i="309"/>
  <c r="G824" i="309"/>
  <c r="F825" i="309"/>
  <c r="G825" i="309"/>
  <c r="F826" i="309"/>
  <c r="G826" i="309"/>
  <c r="F827" i="309"/>
  <c r="G827" i="309"/>
  <c r="F828" i="309"/>
  <c r="G828" i="309"/>
  <c r="F829" i="309"/>
  <c r="G829" i="309"/>
  <c r="F830" i="309"/>
  <c r="G830" i="309"/>
  <c r="F831" i="309"/>
  <c r="G831" i="309"/>
  <c r="F832" i="309"/>
  <c r="G832" i="309"/>
  <c r="F833" i="309"/>
  <c r="G833" i="309"/>
  <c r="F834" i="309"/>
  <c r="G834" i="309"/>
  <c r="F835" i="309"/>
  <c r="G835" i="309"/>
  <c r="F836" i="309"/>
  <c r="G836" i="309"/>
  <c r="F837" i="309"/>
  <c r="G837" i="309"/>
  <c r="F838" i="309"/>
  <c r="G838" i="309"/>
  <c r="F839" i="309"/>
  <c r="G839" i="309"/>
  <c r="F840" i="309"/>
  <c r="G840" i="309"/>
  <c r="F841" i="309"/>
  <c r="G841" i="309"/>
  <c r="F842" i="309"/>
  <c r="G842" i="309"/>
  <c r="F843" i="309"/>
  <c r="G843" i="309"/>
  <c r="F844" i="309"/>
  <c r="G844" i="309"/>
  <c r="F845" i="309"/>
  <c r="G845" i="309"/>
  <c r="F846" i="309"/>
  <c r="G846" i="309"/>
  <c r="F847" i="309"/>
  <c r="G847" i="309"/>
  <c r="F848" i="309"/>
  <c r="G848" i="309"/>
  <c r="F849" i="309"/>
  <c r="G849" i="309"/>
  <c r="F850" i="309"/>
  <c r="G850" i="309"/>
  <c r="F851" i="309"/>
  <c r="G851" i="309"/>
  <c r="F852" i="309"/>
  <c r="G852" i="309"/>
  <c r="F853" i="309"/>
  <c r="G853" i="309"/>
  <c r="F854" i="309"/>
  <c r="G854" i="309"/>
  <c r="F855" i="309"/>
  <c r="G855" i="309"/>
  <c r="F856" i="309"/>
  <c r="G856" i="309"/>
  <c r="F857" i="309"/>
  <c r="G857" i="309"/>
  <c r="F858" i="309"/>
  <c r="G858" i="309"/>
  <c r="F859" i="309"/>
  <c r="G859" i="309"/>
  <c r="F860" i="309"/>
  <c r="G860" i="309"/>
  <c r="F861" i="309"/>
  <c r="G861" i="309"/>
  <c r="F862" i="309"/>
  <c r="G862" i="309"/>
  <c r="F863" i="309"/>
  <c r="G863" i="309"/>
  <c r="F864" i="309"/>
  <c r="G864" i="309"/>
  <c r="F865" i="309"/>
  <c r="G865" i="309"/>
  <c r="F866" i="309"/>
  <c r="G866" i="309"/>
  <c r="F867" i="309"/>
  <c r="G867" i="309"/>
  <c r="F868" i="309"/>
  <c r="G868" i="309"/>
  <c r="F869" i="309"/>
  <c r="G869" i="309"/>
  <c r="F870" i="309"/>
  <c r="G870" i="309"/>
  <c r="F871" i="309"/>
  <c r="G871" i="309"/>
  <c r="F872" i="309"/>
  <c r="G872" i="309"/>
  <c r="F873" i="309"/>
  <c r="G873" i="309"/>
  <c r="F874" i="309"/>
  <c r="G874" i="309"/>
  <c r="F875" i="309"/>
  <c r="G875" i="309"/>
  <c r="F876" i="309"/>
  <c r="G876" i="309"/>
  <c r="F877" i="309"/>
  <c r="G877" i="309"/>
  <c r="F878" i="309"/>
  <c r="G878" i="309"/>
  <c r="F879" i="309"/>
  <c r="G879" i="309"/>
  <c r="F880" i="309"/>
  <c r="G880" i="309"/>
  <c r="F881" i="309"/>
  <c r="G881" i="309"/>
  <c r="F882" i="309"/>
  <c r="G882" i="309"/>
  <c r="F883" i="309"/>
  <c r="G883" i="309"/>
  <c r="F884" i="309"/>
  <c r="G884" i="309"/>
  <c r="F885" i="309"/>
  <c r="G885" i="309"/>
  <c r="F886" i="309"/>
  <c r="G886" i="309"/>
  <c r="F887" i="309"/>
  <c r="G887" i="309"/>
  <c r="F888" i="309"/>
  <c r="G888" i="309"/>
  <c r="F889" i="309"/>
  <c r="G889" i="309"/>
  <c r="F890" i="309"/>
  <c r="G890" i="309"/>
  <c r="F891" i="309"/>
  <c r="G891" i="309"/>
  <c r="F892" i="309"/>
  <c r="G892" i="309"/>
  <c r="F893" i="309"/>
  <c r="G893" i="309"/>
  <c r="F894" i="309"/>
  <c r="G894" i="309"/>
  <c r="F895" i="309"/>
  <c r="G895" i="309"/>
  <c r="F896" i="309"/>
  <c r="G896" i="309"/>
  <c r="F897" i="309"/>
  <c r="G897" i="309"/>
  <c r="F898" i="309"/>
  <c r="G898" i="309"/>
  <c r="F899" i="309"/>
  <c r="G899" i="309"/>
  <c r="F900" i="309"/>
  <c r="G900" i="309"/>
  <c r="F901" i="309"/>
  <c r="G901" i="309"/>
  <c r="F902" i="309"/>
  <c r="G902" i="309"/>
  <c r="F903" i="309"/>
  <c r="G903" i="309"/>
  <c r="F904" i="309"/>
  <c r="G904" i="309"/>
  <c r="F905" i="309"/>
  <c r="G905" i="309"/>
  <c r="F906" i="309"/>
  <c r="G906" i="309"/>
  <c r="F907" i="309"/>
  <c r="G907" i="309"/>
  <c r="F908" i="309"/>
  <c r="G908" i="309"/>
  <c r="F909" i="309"/>
  <c r="G909" i="309"/>
  <c r="F910" i="309"/>
  <c r="G910" i="309"/>
  <c r="F911" i="309"/>
  <c r="G911" i="309"/>
  <c r="F912" i="309"/>
  <c r="G912" i="309"/>
  <c r="F913" i="309"/>
  <c r="G913" i="309"/>
  <c r="F914" i="309"/>
  <c r="G914" i="309"/>
  <c r="F915" i="309"/>
  <c r="G915" i="309"/>
  <c r="F916" i="309"/>
  <c r="G916" i="309"/>
  <c r="F917" i="309"/>
  <c r="G917" i="309"/>
  <c r="F918" i="309"/>
  <c r="G918" i="309"/>
  <c r="F919" i="309"/>
  <c r="G919" i="309"/>
  <c r="F920" i="309"/>
  <c r="G920" i="309"/>
  <c r="F921" i="309"/>
  <c r="G921" i="309"/>
  <c r="F922" i="309"/>
  <c r="G922" i="309"/>
  <c r="F923" i="309"/>
  <c r="G923" i="309"/>
  <c r="F924" i="309"/>
  <c r="G924" i="309"/>
  <c r="F925" i="309"/>
  <c r="G925" i="309"/>
  <c r="F926" i="309"/>
  <c r="G926" i="309"/>
  <c r="F927" i="309"/>
  <c r="G927" i="309"/>
  <c r="F928" i="309"/>
  <c r="G928" i="309"/>
  <c r="F929" i="309"/>
  <c r="G929" i="309"/>
  <c r="F930" i="309"/>
  <c r="G930" i="309"/>
  <c r="F931" i="309"/>
  <c r="G931" i="309"/>
  <c r="F932" i="309"/>
  <c r="G932" i="309"/>
  <c r="F933" i="309"/>
  <c r="G933" i="309"/>
  <c r="F934" i="309"/>
  <c r="G934" i="309"/>
  <c r="F935" i="309"/>
  <c r="G935" i="309"/>
  <c r="F936" i="309"/>
  <c r="G936" i="309"/>
  <c r="F937" i="309"/>
  <c r="G937" i="309"/>
  <c r="F938" i="309"/>
  <c r="G938" i="309"/>
  <c r="F939" i="309"/>
  <c r="G939" i="309"/>
  <c r="F940" i="309"/>
  <c r="G940" i="309"/>
  <c r="F941" i="309"/>
  <c r="G941" i="309"/>
  <c r="F942" i="309"/>
  <c r="G942" i="309"/>
  <c r="F943" i="309"/>
  <c r="G943" i="309"/>
  <c r="F944" i="309"/>
  <c r="G944" i="309"/>
  <c r="F945" i="309"/>
  <c r="G945" i="309"/>
  <c r="F946" i="309"/>
  <c r="G946" i="309"/>
  <c r="F947" i="309"/>
  <c r="G947" i="309"/>
  <c r="F948" i="309"/>
  <c r="G948" i="309"/>
  <c r="F949" i="309"/>
  <c r="G949" i="309"/>
  <c r="F950" i="309"/>
  <c r="G950" i="309"/>
  <c r="F951" i="309"/>
  <c r="G951" i="309"/>
  <c r="F952" i="309"/>
  <c r="G952" i="309"/>
  <c r="F953" i="309"/>
  <c r="G953" i="309"/>
  <c r="F954" i="309"/>
  <c r="G954" i="309"/>
  <c r="F955" i="309"/>
  <c r="G955" i="309"/>
  <c r="F956" i="309"/>
  <c r="G956" i="309"/>
  <c r="F957" i="309"/>
  <c r="G957" i="309"/>
  <c r="F958" i="309"/>
  <c r="G958" i="309"/>
  <c r="F959" i="309"/>
  <c r="G959" i="309"/>
  <c r="F960" i="309"/>
  <c r="G960" i="309"/>
  <c r="F961" i="309"/>
  <c r="G961" i="309"/>
  <c r="F962" i="309"/>
  <c r="G962" i="309"/>
  <c r="F963" i="309"/>
  <c r="G963" i="309"/>
  <c r="F964" i="309"/>
  <c r="G964" i="309"/>
  <c r="F965" i="309"/>
  <c r="G965" i="309"/>
  <c r="F966" i="309"/>
  <c r="G966" i="309"/>
  <c r="F967" i="309"/>
  <c r="G967" i="309"/>
  <c r="F968" i="309"/>
  <c r="G968" i="309"/>
  <c r="F969" i="309"/>
  <c r="G969" i="309"/>
  <c r="F970" i="309"/>
  <c r="G970" i="309"/>
  <c r="F971" i="309"/>
  <c r="G971" i="309"/>
  <c r="F972" i="309"/>
  <c r="G972" i="309"/>
  <c r="F973" i="309"/>
  <c r="G973" i="309"/>
  <c r="F974" i="309"/>
  <c r="G974" i="309"/>
  <c r="F975" i="309"/>
  <c r="G975" i="309"/>
  <c r="F976" i="309"/>
  <c r="G976" i="309"/>
  <c r="F977" i="309"/>
  <c r="G977" i="309"/>
  <c r="F978" i="309"/>
  <c r="G978" i="309"/>
  <c r="F979" i="309"/>
  <c r="G979" i="309"/>
  <c r="F980" i="309"/>
  <c r="G980" i="309"/>
  <c r="F981" i="309"/>
  <c r="G981" i="309"/>
  <c r="F982" i="309"/>
  <c r="G982" i="309"/>
  <c r="F983" i="309"/>
  <c r="G983" i="309"/>
  <c r="F984" i="309"/>
  <c r="G984" i="309"/>
  <c r="F985" i="309"/>
  <c r="G985" i="309"/>
  <c r="F986" i="309"/>
  <c r="G986" i="309"/>
  <c r="F987" i="309"/>
  <c r="G987" i="309"/>
  <c r="F988" i="309"/>
  <c r="G988" i="309"/>
  <c r="F989" i="309"/>
  <c r="G989" i="309"/>
  <c r="F990" i="309"/>
  <c r="G990" i="309"/>
  <c r="F991" i="309"/>
  <c r="G991" i="309"/>
  <c r="F992" i="309"/>
  <c r="G992" i="309"/>
  <c r="F993" i="309"/>
  <c r="G993" i="309"/>
  <c r="F994" i="309"/>
  <c r="G994" i="309"/>
  <c r="F995" i="309"/>
  <c r="G995" i="309"/>
  <c r="F996" i="309"/>
  <c r="G996" i="309"/>
  <c r="F997" i="309"/>
  <c r="G997" i="309"/>
  <c r="F998" i="309"/>
  <c r="G998" i="309"/>
  <c r="F999" i="309"/>
  <c r="G999" i="309"/>
  <c r="F1000" i="309"/>
  <c r="G1000" i="309"/>
  <c r="F1001" i="309"/>
  <c r="G1001" i="309"/>
  <c r="F1002" i="309"/>
  <c r="G1002" i="309"/>
  <c r="F1003" i="309"/>
  <c r="G1003" i="309"/>
  <c r="F1004" i="309"/>
  <c r="G1004" i="309"/>
  <c r="F1005" i="309"/>
  <c r="G1005" i="309"/>
  <c r="F1006" i="309"/>
  <c r="G1006" i="309"/>
  <c r="F1007" i="309"/>
  <c r="G1007" i="309"/>
  <c r="F1008" i="309"/>
  <c r="G1008" i="309"/>
  <c r="F1009" i="309"/>
  <c r="G1009" i="309"/>
  <c r="F1010" i="309"/>
  <c r="G1010" i="309"/>
  <c r="F1011" i="309"/>
  <c r="G1011" i="309"/>
  <c r="F1012" i="309"/>
  <c r="G1012" i="309"/>
  <c r="F1013" i="309"/>
  <c r="G1013" i="309"/>
  <c r="F1014" i="309"/>
  <c r="G1014" i="309"/>
  <c r="F1015" i="309"/>
  <c r="G1015" i="309"/>
  <c r="F1016" i="309"/>
  <c r="G1016" i="309"/>
  <c r="F1017" i="309"/>
  <c r="G1017" i="309"/>
  <c r="F1018" i="309"/>
  <c r="G1018" i="309"/>
  <c r="F1019" i="309"/>
  <c r="G1019" i="309"/>
  <c r="F1020" i="309"/>
  <c r="G1020" i="309"/>
  <c r="F1021" i="309"/>
  <c r="G1021" i="309"/>
  <c r="F1022" i="309"/>
  <c r="G1022" i="309"/>
  <c r="F1023" i="309"/>
  <c r="G1023" i="309"/>
  <c r="F1024" i="309"/>
  <c r="G1024" i="309"/>
  <c r="F1025" i="309"/>
  <c r="G1025" i="309"/>
  <c r="F1026" i="309"/>
  <c r="G1026" i="309"/>
  <c r="F1027" i="309"/>
  <c r="G1027" i="309"/>
  <c r="F1028" i="309"/>
  <c r="G1028" i="309"/>
  <c r="F1029" i="309"/>
  <c r="G1029" i="309"/>
  <c r="F1030" i="309"/>
  <c r="G1030" i="309"/>
  <c r="F1031" i="309"/>
  <c r="G1031" i="309"/>
  <c r="F1032" i="309"/>
  <c r="G1032" i="309"/>
  <c r="F1033" i="309"/>
  <c r="G1033" i="309"/>
  <c r="F1034" i="309"/>
  <c r="G1034" i="309"/>
  <c r="F1035" i="309"/>
  <c r="G1035" i="309"/>
  <c r="F1036" i="309"/>
  <c r="G1036" i="309"/>
  <c r="F1037" i="309"/>
  <c r="G1037" i="309"/>
  <c r="F1038" i="309"/>
  <c r="G1038" i="309"/>
  <c r="F1039" i="309"/>
  <c r="G1039" i="309"/>
  <c r="F1040" i="309"/>
  <c r="G1040" i="309"/>
  <c r="F1041" i="309"/>
  <c r="G1041" i="309"/>
  <c r="F1042" i="309"/>
  <c r="G1042" i="309"/>
  <c r="F1043" i="309"/>
  <c r="G1043" i="309"/>
  <c r="F1044" i="309"/>
  <c r="G1044" i="309"/>
  <c r="F1045" i="309"/>
  <c r="G1045" i="309"/>
  <c r="F1046" i="309"/>
  <c r="G1046" i="309"/>
  <c r="F1047" i="309"/>
  <c r="G1047" i="309"/>
  <c r="F1048" i="309"/>
  <c r="G1048" i="309"/>
  <c r="F1049" i="309"/>
  <c r="G1049" i="309"/>
  <c r="F1050" i="309"/>
  <c r="G1050" i="309"/>
  <c r="F1051" i="309"/>
  <c r="G1051" i="309"/>
  <c r="F1052" i="309"/>
  <c r="G1052" i="309"/>
  <c r="F1053" i="309"/>
  <c r="G1053" i="309"/>
  <c r="F1054" i="309"/>
  <c r="G1054" i="309"/>
  <c r="F1055" i="309"/>
  <c r="G1055" i="309"/>
  <c r="F1056" i="309"/>
  <c r="G1056" i="309"/>
  <c r="F1057" i="309"/>
  <c r="G1057" i="309"/>
  <c r="F1058" i="309"/>
  <c r="G1058" i="309"/>
  <c r="F1059" i="309"/>
  <c r="G1059" i="309"/>
  <c r="F1060" i="309"/>
  <c r="G1060" i="309"/>
  <c r="F1061" i="309"/>
  <c r="G1061" i="309"/>
  <c r="F1062" i="309"/>
  <c r="G1062" i="309"/>
  <c r="F1063" i="309"/>
  <c r="G1063" i="309"/>
  <c r="F1064" i="309"/>
  <c r="G1064" i="309"/>
  <c r="F1065" i="309"/>
  <c r="G1065" i="309"/>
  <c r="F1066" i="309"/>
  <c r="G1066" i="309"/>
  <c r="F1067" i="309"/>
  <c r="G1067" i="309"/>
  <c r="F1068" i="309"/>
  <c r="G1068" i="309"/>
  <c r="F1069" i="309"/>
  <c r="G1069" i="309"/>
  <c r="F1070" i="309"/>
  <c r="G1070" i="309"/>
  <c r="F1071" i="309"/>
  <c r="G1071" i="309"/>
  <c r="F1072" i="309"/>
  <c r="G1072" i="309"/>
  <c r="F1073" i="309"/>
  <c r="G1073" i="309"/>
  <c r="F1074" i="309"/>
  <c r="G1074" i="309"/>
  <c r="F1075" i="309"/>
  <c r="G1075" i="309"/>
  <c r="F1076" i="309"/>
  <c r="G1076" i="309"/>
  <c r="F1077" i="309"/>
  <c r="G1077" i="309"/>
  <c r="F1078" i="309"/>
  <c r="G1078" i="309"/>
  <c r="F1079" i="309"/>
  <c r="G1079" i="309"/>
  <c r="F1080" i="309"/>
  <c r="G1080" i="309"/>
  <c r="F1081" i="309"/>
  <c r="G1081" i="309"/>
  <c r="F1082" i="309"/>
  <c r="G1082" i="309"/>
  <c r="F1083" i="309"/>
  <c r="G1083" i="309"/>
  <c r="F1084" i="309"/>
  <c r="G1084" i="309"/>
  <c r="F1085" i="309"/>
  <c r="G1085" i="309"/>
  <c r="F1086" i="309"/>
  <c r="G1086" i="309"/>
  <c r="F1087" i="309"/>
  <c r="G1087" i="309"/>
  <c r="F1088" i="309"/>
  <c r="G1088" i="309"/>
  <c r="F1089" i="309"/>
  <c r="G1089" i="309"/>
  <c r="F1090" i="309"/>
  <c r="G1090" i="309"/>
  <c r="F1091" i="309"/>
  <c r="G1091" i="309"/>
  <c r="F1092" i="309"/>
  <c r="G1092" i="309"/>
  <c r="F1093" i="309"/>
  <c r="G1093" i="309"/>
  <c r="F1094" i="309"/>
  <c r="G1094" i="309"/>
  <c r="F1095" i="309"/>
  <c r="G1095" i="309"/>
  <c r="F1096" i="309"/>
  <c r="G1096" i="309"/>
  <c r="F1097" i="309"/>
  <c r="G1097" i="309"/>
  <c r="F1098" i="309"/>
  <c r="G1098" i="309"/>
  <c r="F1099" i="309"/>
  <c r="G1099" i="309"/>
  <c r="F1100" i="309"/>
  <c r="G1100" i="309"/>
  <c r="F1101" i="309"/>
  <c r="G1101" i="309"/>
  <c r="F1102" i="309"/>
  <c r="G1102" i="309"/>
  <c r="F1103" i="309"/>
  <c r="G1103" i="309"/>
  <c r="F1104" i="309"/>
  <c r="G1104" i="309"/>
  <c r="F1105" i="309"/>
  <c r="G1105" i="309"/>
  <c r="F1106" i="309"/>
  <c r="G1106" i="309"/>
  <c r="F1107" i="309"/>
  <c r="G1107" i="309"/>
  <c r="F1108" i="309"/>
  <c r="G1108" i="309"/>
  <c r="F1109" i="309"/>
  <c r="G1109" i="309"/>
  <c r="F1110" i="309"/>
  <c r="G1110" i="309"/>
  <c r="F1111" i="309"/>
  <c r="G1111" i="309"/>
  <c r="F1112" i="309"/>
  <c r="G1112" i="309"/>
  <c r="F1113" i="309"/>
  <c r="G1113" i="309"/>
  <c r="F1114" i="309"/>
  <c r="G1114" i="309"/>
  <c r="F1115" i="309"/>
  <c r="G1115" i="309"/>
  <c r="F1116" i="309"/>
  <c r="G1116" i="309"/>
  <c r="F1117" i="309"/>
  <c r="G1117" i="309"/>
  <c r="F1118" i="309"/>
  <c r="G1118" i="309"/>
  <c r="F1119" i="309"/>
  <c r="G1119" i="309"/>
  <c r="F1120" i="309"/>
  <c r="G1120" i="309"/>
  <c r="F1121" i="309"/>
  <c r="G1121" i="309"/>
  <c r="F1122" i="309"/>
  <c r="G1122" i="309"/>
  <c r="F1123" i="309"/>
  <c r="G1123" i="309"/>
  <c r="F1124" i="309"/>
  <c r="G1124" i="309"/>
  <c r="F1125" i="309"/>
  <c r="G1125" i="309"/>
  <c r="F1126" i="309"/>
  <c r="G1126" i="309"/>
  <c r="F1127" i="309"/>
  <c r="G1127" i="309"/>
  <c r="F1128" i="309"/>
  <c r="G1128" i="309"/>
  <c r="F1129" i="309"/>
  <c r="G1129" i="309"/>
  <c r="F1130" i="309"/>
  <c r="G1130" i="309"/>
  <c r="F1131" i="309"/>
  <c r="G1131" i="309"/>
  <c r="F1132" i="309"/>
  <c r="G1132" i="309"/>
  <c r="F1133" i="309"/>
  <c r="G1133" i="309"/>
  <c r="F1134" i="309"/>
  <c r="G1134" i="309"/>
  <c r="F1135" i="309"/>
  <c r="G1135" i="309"/>
  <c r="F1136" i="309"/>
  <c r="G1136" i="309"/>
  <c r="F1137" i="309"/>
  <c r="G1137" i="309"/>
  <c r="F1138" i="309"/>
  <c r="G1138" i="309"/>
  <c r="F1139" i="309"/>
  <c r="G1139" i="309"/>
  <c r="F1140" i="309"/>
  <c r="G1140" i="309"/>
  <c r="F1141" i="309"/>
  <c r="G1141" i="309"/>
  <c r="F1142" i="309"/>
  <c r="G1142" i="309"/>
  <c r="F1143" i="309"/>
  <c r="G1143" i="309"/>
  <c r="F1144" i="309"/>
  <c r="G1144" i="309"/>
  <c r="F1145" i="309"/>
  <c r="G1145" i="309"/>
  <c r="F1146" i="309"/>
  <c r="G1146" i="309"/>
  <c r="F1147" i="309"/>
  <c r="G1147" i="309"/>
  <c r="F1148" i="309"/>
  <c r="G1148" i="309"/>
  <c r="F1149" i="309"/>
  <c r="G1149" i="309"/>
  <c r="F1150" i="309"/>
  <c r="G1150" i="309"/>
  <c r="F1151" i="309"/>
  <c r="G1151" i="309"/>
  <c r="F1152" i="309"/>
  <c r="G1152" i="309"/>
  <c r="F1153" i="309"/>
  <c r="G1153" i="309"/>
  <c r="F1154" i="309"/>
  <c r="G1154" i="309"/>
  <c r="F1155" i="309"/>
  <c r="G1155" i="309"/>
  <c r="F1156" i="309"/>
  <c r="G1156" i="309"/>
  <c r="F1157" i="309"/>
  <c r="G1157" i="309"/>
  <c r="F1158" i="309"/>
  <c r="G1158" i="309"/>
  <c r="F1159" i="309"/>
  <c r="G1159" i="309"/>
  <c r="F1160" i="309"/>
  <c r="G1160" i="309"/>
  <c r="F1161" i="309"/>
  <c r="G1161" i="309"/>
  <c r="F1162" i="309"/>
  <c r="G1162" i="309"/>
  <c r="F1163" i="309"/>
  <c r="G1163" i="309"/>
  <c r="F1164" i="309"/>
  <c r="G1164" i="309"/>
  <c r="F1165" i="309"/>
  <c r="G1165" i="309"/>
  <c r="F1166" i="309"/>
  <c r="G1166" i="309"/>
  <c r="F1167" i="309"/>
  <c r="G1167" i="309"/>
  <c r="F1168" i="309"/>
  <c r="G1168" i="309"/>
  <c r="F1169" i="309"/>
  <c r="G1169" i="309"/>
  <c r="F1170" i="309"/>
  <c r="G1170" i="309"/>
  <c r="F1171" i="309"/>
  <c r="G1171" i="309"/>
  <c r="F1172" i="309"/>
  <c r="G1172" i="309"/>
  <c r="F1173" i="309"/>
  <c r="G1173" i="309"/>
  <c r="F1174" i="309"/>
  <c r="G1174" i="309"/>
  <c r="F1175" i="309"/>
  <c r="G1175" i="309"/>
  <c r="F1176" i="309"/>
  <c r="G1176" i="309"/>
  <c r="F1177" i="309"/>
  <c r="G1177" i="309"/>
  <c r="F1178" i="309"/>
  <c r="G1178" i="309"/>
  <c r="F1179" i="309"/>
  <c r="G1179" i="309"/>
  <c r="F1180" i="309"/>
  <c r="G1180" i="309"/>
  <c r="F1181" i="309"/>
  <c r="G1181" i="309"/>
  <c r="F1182" i="309"/>
  <c r="G1182" i="309"/>
  <c r="F1183" i="309"/>
  <c r="G1183" i="309"/>
  <c r="F1184" i="309"/>
  <c r="G1184" i="309"/>
  <c r="F1185" i="309"/>
  <c r="G1185" i="309"/>
  <c r="F1186" i="309"/>
  <c r="G1186" i="309"/>
  <c r="F1187" i="309"/>
  <c r="G1187" i="309"/>
  <c r="F1188" i="309"/>
  <c r="G1188" i="309"/>
  <c r="F1189" i="309"/>
  <c r="G1189" i="309"/>
  <c r="F1190" i="309"/>
  <c r="G1190" i="309"/>
  <c r="F1191" i="309"/>
  <c r="G1191" i="309"/>
  <c r="F1192" i="309"/>
  <c r="G1192" i="309"/>
  <c r="F1193" i="309"/>
  <c r="G1193" i="309"/>
  <c r="F1194" i="309"/>
  <c r="G1194" i="309"/>
  <c r="F1195" i="309"/>
  <c r="G1195" i="309"/>
  <c r="F1196" i="309"/>
  <c r="G1196" i="309"/>
  <c r="F1197" i="309"/>
  <c r="G1197" i="309"/>
  <c r="F1198" i="309"/>
  <c r="G1198" i="309"/>
  <c r="F1199" i="309"/>
  <c r="G1199" i="309"/>
  <c r="F1200" i="309"/>
  <c r="G1200" i="309"/>
  <c r="F1201" i="309"/>
  <c r="G1201" i="309"/>
  <c r="F1202" i="309"/>
  <c r="G1202" i="309"/>
  <c r="F1203" i="309"/>
  <c r="G1203" i="309"/>
  <c r="F1204" i="309"/>
  <c r="G1204" i="309"/>
  <c r="F1205" i="309"/>
  <c r="G1205" i="309"/>
  <c r="F1206" i="309"/>
  <c r="G1206" i="309"/>
  <c r="F1207" i="309"/>
  <c r="G1207" i="309"/>
  <c r="F1208" i="309"/>
  <c r="G1208" i="309"/>
  <c r="F1209" i="309"/>
  <c r="G1209" i="309"/>
  <c r="F1210" i="309"/>
  <c r="G1210" i="309"/>
  <c r="F1211" i="309"/>
  <c r="G1211" i="309"/>
  <c r="F1212" i="309"/>
  <c r="G1212" i="309"/>
  <c r="F1213" i="309"/>
  <c r="G1213" i="309"/>
  <c r="F1214" i="309"/>
  <c r="G1214" i="309"/>
  <c r="F1215" i="309"/>
  <c r="G1215" i="309"/>
  <c r="F1216" i="309"/>
  <c r="G1216" i="309"/>
  <c r="F1217" i="309"/>
  <c r="G1217" i="309"/>
  <c r="F1218" i="309"/>
  <c r="G1218" i="309"/>
  <c r="F1219" i="309"/>
  <c r="G1219" i="309"/>
  <c r="F1220" i="309"/>
  <c r="G1220" i="309"/>
  <c r="F1221" i="309"/>
  <c r="G1221" i="309"/>
  <c r="F1222" i="309"/>
  <c r="G1222" i="309"/>
  <c r="F1223" i="309"/>
  <c r="G1223" i="309"/>
  <c r="F1224" i="309"/>
  <c r="G1224" i="309"/>
  <c r="F1225" i="309"/>
  <c r="G1225" i="309"/>
  <c r="F1226" i="309"/>
  <c r="G1226" i="309"/>
  <c r="F1227" i="309"/>
  <c r="G1227" i="309"/>
  <c r="F1228" i="309"/>
  <c r="G1228" i="309"/>
  <c r="F1229" i="309"/>
  <c r="G1229" i="309"/>
  <c r="F1230" i="309"/>
  <c r="G1230" i="309"/>
  <c r="F1231" i="309"/>
  <c r="G1231" i="309"/>
  <c r="F1232" i="309"/>
  <c r="G1232" i="309"/>
  <c r="F1233" i="309"/>
  <c r="G1233" i="309"/>
  <c r="F1234" i="309"/>
  <c r="G1234" i="309"/>
  <c r="F1235" i="309"/>
  <c r="G1235" i="309"/>
  <c r="F1236" i="309"/>
  <c r="G1236" i="309"/>
  <c r="F1237" i="309"/>
  <c r="G1237" i="309"/>
  <c r="F1238" i="309"/>
  <c r="G1238" i="309"/>
  <c r="F1239" i="309"/>
  <c r="G1239" i="309"/>
  <c r="F1240" i="309"/>
  <c r="G1240" i="309"/>
  <c r="F1241" i="309"/>
  <c r="G1241" i="309"/>
  <c r="F1242" i="309"/>
  <c r="G1242" i="309"/>
  <c r="F1243" i="309"/>
  <c r="G1243" i="309"/>
  <c r="F1244" i="309"/>
  <c r="G1244" i="309"/>
  <c r="F1245" i="309"/>
  <c r="G1245" i="309"/>
  <c r="F1246" i="309"/>
  <c r="G1246" i="309"/>
  <c r="F1247" i="309"/>
  <c r="G1247" i="309"/>
  <c r="F1248" i="309"/>
  <c r="G1248" i="309"/>
  <c r="F1249" i="309"/>
  <c r="G1249" i="309"/>
  <c r="F1250" i="309"/>
  <c r="G1250" i="309"/>
  <c r="F1251" i="309"/>
  <c r="G1251" i="309"/>
  <c r="F1252" i="309"/>
  <c r="G1252" i="309"/>
  <c r="F1253" i="309"/>
  <c r="G1253" i="309"/>
  <c r="F1254" i="309"/>
  <c r="G1254" i="309"/>
  <c r="F1255" i="309"/>
  <c r="G1255" i="309"/>
  <c r="F1256" i="309"/>
  <c r="G1256" i="309"/>
  <c r="F1257" i="309"/>
  <c r="G1257" i="309"/>
  <c r="F1258" i="309"/>
  <c r="G1258" i="309"/>
  <c r="F1259" i="309"/>
  <c r="G1259" i="309"/>
  <c r="F1260" i="309"/>
  <c r="G1260" i="309"/>
  <c r="F1261" i="309"/>
  <c r="G1261" i="309"/>
  <c r="F1262" i="309"/>
  <c r="G1262" i="309"/>
  <c r="F1263" i="309"/>
  <c r="G1263" i="309"/>
  <c r="F1264" i="309"/>
  <c r="G1264" i="309"/>
  <c r="F1265" i="309"/>
  <c r="G1265" i="309"/>
  <c r="F1266" i="309"/>
  <c r="G1266" i="309"/>
  <c r="F1267" i="309"/>
  <c r="G1267" i="309"/>
  <c r="F1268" i="309"/>
  <c r="G1268" i="309"/>
  <c r="F1269" i="309"/>
  <c r="G1269" i="309"/>
  <c r="F1270" i="309"/>
  <c r="G1270" i="309"/>
  <c r="F1271" i="309"/>
  <c r="G1271" i="309"/>
  <c r="F1272" i="309"/>
  <c r="G1272" i="309"/>
  <c r="F1273" i="309"/>
  <c r="G1273" i="309"/>
  <c r="F1274" i="309"/>
  <c r="G1274" i="309"/>
  <c r="F1275" i="309"/>
  <c r="G1275" i="309"/>
  <c r="F1276" i="309"/>
  <c r="G1276" i="309"/>
  <c r="F1277" i="309"/>
  <c r="G1277" i="309"/>
  <c r="F1278" i="309"/>
  <c r="G1278" i="309"/>
  <c r="F1279" i="309"/>
  <c r="G1279" i="309"/>
  <c r="F1280" i="309"/>
  <c r="G1280" i="309"/>
  <c r="F1281" i="309"/>
  <c r="G1281" i="309"/>
  <c r="F1282" i="309"/>
  <c r="G1282" i="309"/>
  <c r="F1283" i="309"/>
  <c r="G1283" i="309"/>
  <c r="F1284" i="309"/>
  <c r="G1284" i="309"/>
  <c r="F1285" i="309"/>
  <c r="G1285" i="309"/>
  <c r="F1286" i="309"/>
  <c r="G1286" i="309"/>
  <c r="F1287" i="309"/>
  <c r="G1287" i="309"/>
  <c r="F1288" i="309"/>
  <c r="G1288" i="309"/>
  <c r="F1289" i="309"/>
  <c r="G1289" i="309"/>
  <c r="F1290" i="309"/>
  <c r="G1290" i="309"/>
  <c r="F1291" i="309"/>
  <c r="G1291" i="309"/>
  <c r="F1292" i="309"/>
  <c r="G1292" i="309"/>
  <c r="F1293" i="309"/>
  <c r="G1293" i="309"/>
  <c r="F1294" i="309"/>
  <c r="G1294" i="309"/>
  <c r="F1295" i="309"/>
  <c r="G1295" i="309"/>
  <c r="F1296" i="309"/>
  <c r="G1296" i="309"/>
  <c r="F1297" i="309"/>
  <c r="G1297" i="309"/>
  <c r="F1298" i="309"/>
  <c r="G1298" i="309"/>
  <c r="F1299" i="309"/>
  <c r="G1299" i="309"/>
  <c r="F1300" i="309"/>
  <c r="G1300" i="309"/>
  <c r="F1301" i="309"/>
  <c r="G1301" i="309"/>
  <c r="F1302" i="309"/>
  <c r="G1302" i="309"/>
  <c r="F1303" i="309"/>
  <c r="G1303" i="309"/>
  <c r="F1304" i="309"/>
  <c r="G1304" i="309"/>
  <c r="F1305" i="309"/>
  <c r="G1305" i="309"/>
  <c r="F1306" i="309"/>
  <c r="G1306" i="309"/>
  <c r="F1307" i="309"/>
  <c r="G1307" i="309"/>
  <c r="F1308" i="309"/>
  <c r="G1308" i="309"/>
  <c r="F1309" i="309"/>
  <c r="G1309" i="309"/>
  <c r="F1310" i="309"/>
  <c r="G1310" i="309"/>
  <c r="F1311" i="309"/>
  <c r="G1311" i="309"/>
  <c r="F1312" i="309"/>
  <c r="G1312" i="309"/>
  <c r="F1313" i="309"/>
  <c r="G1313" i="309"/>
  <c r="F1314" i="309"/>
  <c r="G1314" i="309"/>
  <c r="F1315" i="309"/>
  <c r="G1315" i="309"/>
  <c r="F1316" i="309"/>
  <c r="G1316" i="309"/>
  <c r="F1317" i="309"/>
  <c r="G1317" i="309"/>
  <c r="F1318" i="309"/>
  <c r="G1318" i="309"/>
  <c r="F1319" i="309"/>
  <c r="G1319" i="309"/>
  <c r="F1320" i="309"/>
  <c r="G1320" i="309"/>
  <c r="F1321" i="309"/>
  <c r="G1321" i="309"/>
  <c r="F1322" i="309"/>
  <c r="G1322" i="309"/>
  <c r="F1323" i="309"/>
  <c r="G1323" i="309"/>
  <c r="F1324" i="309"/>
  <c r="G1324" i="309"/>
  <c r="F1325" i="309"/>
  <c r="G1325" i="309"/>
  <c r="F1326" i="309"/>
  <c r="G1326" i="309"/>
  <c r="F1327" i="309"/>
  <c r="G1327" i="309"/>
  <c r="F1328" i="309"/>
  <c r="G1328" i="309"/>
  <c r="F1329" i="309"/>
  <c r="G1329" i="309"/>
  <c r="F1330" i="309"/>
  <c r="G1330" i="309"/>
  <c r="F1331" i="309"/>
  <c r="G1331" i="309"/>
  <c r="F1332" i="309"/>
  <c r="G1332" i="309"/>
  <c r="F1333" i="309"/>
  <c r="G1333" i="309"/>
  <c r="F1334" i="309"/>
  <c r="G1334" i="309"/>
  <c r="F1335" i="309"/>
  <c r="G1335" i="309"/>
  <c r="F1336" i="309"/>
  <c r="G1336" i="309"/>
  <c r="F1337" i="309"/>
  <c r="G1337" i="309"/>
  <c r="F1338" i="309"/>
  <c r="G1338" i="309"/>
  <c r="F1339" i="309"/>
  <c r="G1339" i="309"/>
  <c r="F1340" i="309"/>
  <c r="G1340" i="309"/>
  <c r="F1341" i="309"/>
  <c r="G1341" i="309"/>
  <c r="F1342" i="309"/>
  <c r="G1342" i="309"/>
  <c r="F1343" i="309"/>
  <c r="G1343" i="309"/>
  <c r="F1344" i="309"/>
  <c r="G1344" i="309"/>
  <c r="F1345" i="309"/>
  <c r="G1345" i="309"/>
  <c r="F1346" i="309"/>
  <c r="G1346" i="309"/>
  <c r="F1347" i="309"/>
  <c r="G1347" i="309"/>
  <c r="F1348" i="309"/>
  <c r="G1348" i="309"/>
  <c r="F1349" i="309"/>
  <c r="G1349" i="309"/>
  <c r="F1350" i="309"/>
  <c r="G1350" i="309"/>
  <c r="F1351" i="309"/>
  <c r="G1351" i="309"/>
  <c r="F1352" i="309"/>
  <c r="G1352" i="309"/>
  <c r="F1353" i="309"/>
  <c r="G1353" i="309"/>
  <c r="F1354" i="309"/>
  <c r="G1354" i="309"/>
  <c r="F1355" i="309"/>
  <c r="G1355" i="309"/>
  <c r="F1356" i="309"/>
  <c r="G1356" i="309"/>
  <c r="F1357" i="309"/>
  <c r="G1357" i="309"/>
  <c r="F1358" i="309"/>
  <c r="G1358" i="309"/>
  <c r="F1359" i="309"/>
  <c r="G1359" i="309"/>
  <c r="F1360" i="309"/>
  <c r="G1360" i="309"/>
  <c r="F1361" i="309"/>
  <c r="G1361" i="309"/>
  <c r="F1362" i="309"/>
  <c r="G1362" i="309"/>
  <c r="F1363" i="309"/>
  <c r="G1363" i="309"/>
  <c r="F1364" i="309"/>
  <c r="G1364" i="309"/>
  <c r="F1365" i="309"/>
  <c r="G1365" i="309"/>
  <c r="F1366" i="309"/>
  <c r="G1366" i="309"/>
  <c r="F1367" i="309"/>
  <c r="G1367" i="309"/>
  <c r="F1368" i="309"/>
  <c r="G1368" i="309"/>
  <c r="F1369" i="309"/>
  <c r="G1369" i="309"/>
  <c r="F1370" i="309"/>
  <c r="G1370" i="309"/>
  <c r="F1371" i="309"/>
  <c r="G1371" i="309"/>
  <c r="F1372" i="309"/>
  <c r="G1372" i="309"/>
  <c r="F1373" i="309"/>
  <c r="G1373" i="309"/>
  <c r="F1374" i="309"/>
  <c r="G1374" i="309"/>
  <c r="F1375" i="309"/>
  <c r="G1375" i="309"/>
  <c r="F1376" i="309"/>
  <c r="G1376" i="309"/>
  <c r="F1377" i="309"/>
  <c r="G1377" i="309"/>
  <c r="F1378" i="309"/>
  <c r="G1378" i="309"/>
  <c r="F1379" i="309"/>
  <c r="G1379" i="309"/>
  <c r="F1380" i="309"/>
  <c r="G1380" i="309"/>
  <c r="F1381" i="309"/>
  <c r="G1381" i="309"/>
  <c r="F1382" i="309"/>
  <c r="G1382" i="309"/>
  <c r="F1383" i="309"/>
  <c r="G1383" i="309"/>
  <c r="F1384" i="309"/>
  <c r="G1384" i="309"/>
  <c r="F1385" i="309"/>
  <c r="G1385" i="309"/>
  <c r="F1386" i="309"/>
  <c r="G1386" i="309"/>
  <c r="F1387" i="309"/>
  <c r="G1387" i="309"/>
  <c r="F1388" i="309"/>
  <c r="G1388" i="309"/>
  <c r="F1389" i="309"/>
  <c r="G1389" i="309"/>
  <c r="F1390" i="309"/>
  <c r="G1390" i="309"/>
  <c r="F1391" i="309"/>
  <c r="G1391" i="309"/>
  <c r="F1392" i="309"/>
  <c r="G1392" i="309"/>
  <c r="F1393" i="309"/>
  <c r="G1393" i="309"/>
  <c r="F1394" i="309"/>
  <c r="G1394" i="309"/>
  <c r="F1395" i="309"/>
  <c r="G1395" i="309"/>
  <c r="F1396" i="309"/>
  <c r="G1396" i="309"/>
  <c r="F1397" i="309"/>
  <c r="G1397" i="309"/>
  <c r="F1398" i="309"/>
  <c r="G1398" i="309"/>
  <c r="F1399" i="309"/>
  <c r="G1399" i="309"/>
  <c r="F1400" i="309"/>
  <c r="G1400" i="309"/>
  <c r="F1401" i="309"/>
  <c r="G1401" i="309"/>
  <c r="F1402" i="309"/>
  <c r="G1402" i="309"/>
  <c r="F1403" i="309"/>
  <c r="G1403" i="309"/>
  <c r="F1404" i="309"/>
  <c r="G1404" i="309"/>
  <c r="F1405" i="309"/>
  <c r="G1405" i="309"/>
  <c r="F1406" i="309"/>
  <c r="G1406" i="309"/>
  <c r="F1407" i="309"/>
  <c r="G1407" i="309"/>
  <c r="F1408" i="309"/>
  <c r="G1408" i="309"/>
  <c r="F1410" i="309"/>
  <c r="G1410" i="309"/>
  <c r="F1411" i="309"/>
  <c r="G1411" i="309"/>
  <c r="F1412" i="309"/>
  <c r="G1412" i="309"/>
  <c r="F1413" i="309"/>
  <c r="G1413" i="309"/>
  <c r="F1414" i="309"/>
  <c r="G1414" i="309"/>
  <c r="F1415" i="309"/>
  <c r="G1415" i="309"/>
  <c r="F1416" i="309"/>
  <c r="G1416" i="309"/>
  <c r="F1417" i="309"/>
  <c r="G1417" i="309"/>
  <c r="F1418" i="309"/>
  <c r="G1418" i="309"/>
  <c r="F1419" i="309"/>
  <c r="G1419" i="309"/>
  <c r="F1420" i="309"/>
  <c r="G1420" i="309"/>
  <c r="F1421" i="309"/>
  <c r="G1421" i="309"/>
  <c r="F1422" i="309"/>
  <c r="G1422" i="309"/>
  <c r="F1423" i="309"/>
  <c r="G1423" i="309"/>
  <c r="F1424" i="309"/>
  <c r="G1424" i="309"/>
  <c r="F1425" i="309"/>
  <c r="G1425" i="309"/>
  <c r="F1426" i="309"/>
  <c r="G1426" i="309"/>
  <c r="F1427" i="309"/>
  <c r="G1427" i="309"/>
  <c r="F1428" i="309"/>
  <c r="G1428" i="309"/>
  <c r="F1429" i="309"/>
  <c r="G1429" i="309"/>
  <c r="F1430" i="309"/>
  <c r="G1430" i="309"/>
  <c r="F1431" i="309"/>
  <c r="G1431" i="309"/>
  <c r="F1432" i="309"/>
  <c r="G1432" i="309"/>
  <c r="F1433" i="309"/>
  <c r="G1433" i="309"/>
  <c r="F1434" i="309"/>
  <c r="G1434" i="309"/>
  <c r="F1435" i="309"/>
  <c r="G1435" i="309"/>
  <c r="F1436" i="309"/>
  <c r="G1436" i="309"/>
  <c r="F1437" i="309"/>
  <c r="G1437" i="309"/>
  <c r="F1438" i="309"/>
  <c r="G1438" i="309"/>
  <c r="F1439" i="309"/>
  <c r="G1439" i="309"/>
  <c r="F1440" i="309"/>
  <c r="G1440" i="309"/>
  <c r="F1441" i="309"/>
  <c r="G1441" i="309"/>
  <c r="F1442" i="309"/>
  <c r="G1442" i="309"/>
  <c r="F1443" i="309"/>
  <c r="G1443" i="309"/>
  <c r="F1444" i="309"/>
  <c r="G1444" i="309"/>
  <c r="F1445" i="309"/>
  <c r="G1445" i="309"/>
  <c r="F1446" i="309"/>
  <c r="G1446" i="309"/>
  <c r="F1447" i="309"/>
  <c r="G1447" i="309"/>
  <c r="F1448" i="309"/>
  <c r="G1448" i="309"/>
  <c r="F1449" i="309"/>
  <c r="G1449" i="309"/>
  <c r="F1450" i="309"/>
  <c r="G1450" i="309"/>
  <c r="F1451" i="309"/>
  <c r="G1451" i="309"/>
  <c r="F1452" i="309"/>
  <c r="G1452" i="309"/>
  <c r="F1453" i="309"/>
  <c r="G1453" i="309"/>
  <c r="F1454" i="309"/>
  <c r="G1454" i="309"/>
  <c r="F1455" i="309"/>
  <c r="G1455" i="309"/>
  <c r="F1456" i="309"/>
  <c r="G1456" i="309"/>
  <c r="F1457" i="309"/>
  <c r="G1457" i="309"/>
  <c r="F1458" i="309"/>
  <c r="G1458" i="309"/>
  <c r="F1459" i="309"/>
  <c r="G1459" i="309"/>
  <c r="F1460" i="309"/>
  <c r="G1460" i="309"/>
  <c r="F1461" i="309"/>
  <c r="G1461" i="309"/>
  <c r="F1462" i="309"/>
  <c r="G1462" i="309"/>
  <c r="F1463" i="309"/>
  <c r="G1463" i="309"/>
  <c r="F1464" i="309"/>
  <c r="G1464" i="309"/>
  <c r="F1465" i="309"/>
  <c r="G1465" i="309"/>
  <c r="F1466" i="309"/>
  <c r="G1466" i="309"/>
  <c r="F1467" i="309"/>
  <c r="G1467" i="309"/>
  <c r="F1468" i="309"/>
  <c r="G1468" i="309"/>
  <c r="F1469" i="309"/>
  <c r="G1469" i="309"/>
  <c r="F1470" i="309"/>
  <c r="G1470" i="309"/>
  <c r="F1471" i="309"/>
  <c r="G1471" i="309"/>
  <c r="F1472" i="309"/>
  <c r="G1472" i="309"/>
  <c r="F1473" i="309"/>
  <c r="G1473" i="309"/>
  <c r="F1474" i="309"/>
  <c r="G1474" i="309"/>
  <c r="F1475" i="309"/>
  <c r="G1475" i="309"/>
  <c r="F1476" i="309"/>
  <c r="G1476" i="309"/>
  <c r="F1477" i="309"/>
  <c r="G1477" i="309"/>
  <c r="F1478" i="309"/>
  <c r="G1478" i="309"/>
  <c r="F1479" i="309"/>
  <c r="G1479" i="309"/>
  <c r="F1480" i="309"/>
  <c r="G1480" i="309"/>
  <c r="F1481" i="309"/>
  <c r="G1481" i="309"/>
  <c r="F1482" i="309"/>
  <c r="G1482" i="309"/>
  <c r="F1483" i="309"/>
  <c r="G1483" i="309"/>
  <c r="F1484" i="309"/>
  <c r="G1484" i="309"/>
  <c r="F1485" i="309"/>
  <c r="G1485" i="309"/>
  <c r="F1486" i="309"/>
  <c r="G1486" i="309"/>
  <c r="F1487" i="309"/>
  <c r="G1487" i="309"/>
  <c r="F1488" i="309"/>
  <c r="G1488" i="309"/>
  <c r="F1489" i="309"/>
  <c r="G1489" i="309"/>
  <c r="F1490" i="309"/>
  <c r="G1490" i="309"/>
  <c r="F1491" i="309"/>
  <c r="G1491" i="309"/>
  <c r="F1492" i="309"/>
  <c r="G1492" i="309"/>
  <c r="F1493" i="309"/>
  <c r="G1493" i="309"/>
  <c r="F1494" i="309"/>
  <c r="G1494" i="309"/>
  <c r="F1495" i="309"/>
  <c r="G1495" i="309"/>
  <c r="F1496" i="309"/>
  <c r="G1496" i="309"/>
  <c r="F1497" i="309"/>
  <c r="G1497" i="309"/>
  <c r="F1498" i="309"/>
  <c r="G1498" i="309"/>
  <c r="F1499" i="309"/>
  <c r="G1499" i="309"/>
  <c r="F1500" i="309"/>
  <c r="G1500" i="309"/>
  <c r="F1501" i="309"/>
  <c r="G1501" i="309"/>
  <c r="F1502" i="309"/>
  <c r="G1502" i="309"/>
  <c r="F1503" i="309"/>
  <c r="G1503" i="309"/>
  <c r="F1504" i="309"/>
  <c r="G1504" i="309"/>
  <c r="F1505" i="309"/>
  <c r="G1505" i="309"/>
  <c r="F1506" i="309"/>
  <c r="G1506" i="309"/>
  <c r="F1507" i="309"/>
  <c r="G1507" i="309"/>
  <c r="F1508" i="309"/>
  <c r="G1508" i="309"/>
  <c r="F1509" i="309"/>
  <c r="G1509" i="309"/>
  <c r="F1510" i="309"/>
  <c r="G1510" i="309"/>
  <c r="F1511" i="309"/>
  <c r="G1511" i="309"/>
  <c r="F1512" i="309"/>
  <c r="G1512" i="309"/>
  <c r="F1513" i="309"/>
  <c r="G1513" i="309"/>
  <c r="F1514" i="309"/>
  <c r="G1514" i="309"/>
  <c r="F1515" i="309"/>
  <c r="G1515" i="309"/>
  <c r="F1516" i="309"/>
  <c r="G1516" i="309"/>
  <c r="F1517" i="309"/>
  <c r="G1517" i="309"/>
  <c r="F1518" i="309"/>
  <c r="G1518" i="309"/>
  <c r="F1519" i="309"/>
  <c r="G1519" i="309"/>
  <c r="F1520" i="309"/>
  <c r="G1520" i="309"/>
  <c r="F1521" i="309"/>
  <c r="G1521" i="309"/>
  <c r="F1522" i="309"/>
  <c r="G1522" i="309"/>
  <c r="F1523" i="309"/>
  <c r="G1523" i="309"/>
  <c r="F1524" i="309"/>
  <c r="G1524" i="309"/>
  <c r="F1525" i="309"/>
  <c r="G1525" i="309"/>
  <c r="F1526" i="309"/>
  <c r="G1526" i="309"/>
  <c r="F1527" i="309"/>
  <c r="G1527" i="309"/>
  <c r="F1528" i="309"/>
  <c r="G1528" i="309"/>
  <c r="F1529" i="309"/>
  <c r="G1529" i="309"/>
  <c r="F1530" i="309"/>
  <c r="G1530" i="309"/>
  <c r="F1531" i="309"/>
  <c r="G1531" i="309"/>
  <c r="F1532" i="309"/>
  <c r="G1532" i="309"/>
  <c r="F1533" i="309"/>
  <c r="G1533" i="309"/>
  <c r="F1534" i="309"/>
  <c r="G1534" i="309"/>
  <c r="F1535" i="309"/>
  <c r="G1535" i="309"/>
  <c r="F1536" i="309"/>
  <c r="G1536" i="309"/>
  <c r="F1537" i="309"/>
  <c r="G1537" i="309"/>
  <c r="F1538" i="309"/>
  <c r="G1538" i="309"/>
  <c r="F1539" i="309"/>
  <c r="G1539" i="309"/>
  <c r="F1540" i="309"/>
  <c r="G1540" i="309"/>
  <c r="F1541" i="309"/>
  <c r="G1541" i="309"/>
  <c r="F1542" i="309"/>
  <c r="G1542" i="309"/>
  <c r="F1543" i="309"/>
  <c r="G1543" i="309"/>
  <c r="F1544" i="309"/>
  <c r="G1544" i="309"/>
  <c r="F1545" i="309"/>
  <c r="G1545" i="309"/>
  <c r="F1546" i="309"/>
  <c r="G1546" i="309"/>
  <c r="F1547" i="309"/>
  <c r="G1547" i="309"/>
  <c r="F1548" i="309"/>
  <c r="G1548" i="309"/>
  <c r="F1549" i="309"/>
  <c r="G1549" i="309"/>
  <c r="F1550" i="309"/>
  <c r="G1550" i="309"/>
  <c r="F1551" i="309"/>
  <c r="G1551" i="309"/>
  <c r="F1552" i="309"/>
  <c r="G1552" i="309"/>
  <c r="F1553" i="309"/>
  <c r="G1553" i="309"/>
  <c r="F1554" i="309"/>
  <c r="G1554" i="309"/>
  <c r="F1555" i="309"/>
  <c r="G1555" i="309"/>
  <c r="F1556" i="309"/>
  <c r="G1556" i="309"/>
  <c r="F1557" i="309"/>
  <c r="G1557" i="309"/>
  <c r="F1558" i="309"/>
  <c r="G1558" i="309"/>
  <c r="F1559" i="309"/>
  <c r="G1559" i="309"/>
  <c r="F1560" i="309"/>
  <c r="G1560" i="309"/>
  <c r="F1561" i="309"/>
  <c r="G1561" i="309"/>
  <c r="F1562" i="309"/>
  <c r="G1562" i="309"/>
  <c r="F1563" i="309"/>
  <c r="G1563" i="309"/>
  <c r="F1564" i="309"/>
  <c r="G1564" i="309"/>
  <c r="F1565" i="309"/>
  <c r="G1565" i="309"/>
  <c r="F1566" i="309"/>
  <c r="G1566" i="309"/>
  <c r="F1567" i="309"/>
  <c r="G1567" i="309"/>
  <c r="F1568" i="309"/>
  <c r="G1568" i="309"/>
  <c r="F1569" i="309"/>
  <c r="G1569" i="309"/>
  <c r="F1570" i="309"/>
  <c r="G1570" i="309"/>
  <c r="F1571" i="309"/>
  <c r="G1571" i="309"/>
  <c r="F1572" i="309"/>
  <c r="G1572" i="309"/>
  <c r="F1573" i="309"/>
  <c r="G1573" i="309"/>
  <c r="F1574" i="309"/>
  <c r="G1574" i="309"/>
  <c r="F1575" i="309"/>
  <c r="G1575" i="309"/>
  <c r="F1576" i="309"/>
  <c r="G1576" i="309"/>
  <c r="F1577" i="309"/>
  <c r="G1577" i="309"/>
  <c r="F1578" i="309"/>
  <c r="G1578" i="309"/>
  <c r="F1579" i="309"/>
  <c r="G1579" i="309"/>
  <c r="F1580" i="309"/>
  <c r="G1580" i="309"/>
  <c r="F1581" i="309"/>
  <c r="G1581" i="309"/>
  <c r="F1582" i="309"/>
  <c r="G1582" i="309"/>
  <c r="F1583" i="309"/>
  <c r="G1583" i="309"/>
  <c r="F1584" i="309"/>
  <c r="G1584" i="309"/>
  <c r="F1585" i="309"/>
  <c r="G1585" i="309"/>
  <c r="F1586" i="309"/>
  <c r="G1586" i="309"/>
  <c r="F1587" i="309"/>
  <c r="G1587" i="309"/>
  <c r="F1588" i="309"/>
  <c r="G1588" i="309"/>
  <c r="F1589" i="309"/>
  <c r="G1589" i="309"/>
  <c r="F1590" i="309"/>
  <c r="G1590" i="309"/>
  <c r="F1591" i="309"/>
  <c r="G1591" i="309"/>
  <c r="F1592" i="309"/>
  <c r="G1592" i="309"/>
  <c r="F1593" i="309"/>
  <c r="G1593" i="309"/>
  <c r="F1594" i="309"/>
  <c r="G1594" i="309"/>
  <c r="F1595" i="309"/>
  <c r="G1595" i="309"/>
  <c r="F1596" i="309"/>
  <c r="G1596" i="309"/>
  <c r="F1597" i="309"/>
  <c r="G1597" i="309"/>
  <c r="F1598" i="309"/>
  <c r="G1598" i="309"/>
  <c r="F1599" i="309"/>
  <c r="G1599" i="309"/>
  <c r="F1600" i="309"/>
  <c r="G1600" i="309"/>
  <c r="F1601" i="309"/>
  <c r="G1601" i="309"/>
  <c r="F1602" i="309"/>
  <c r="G1602" i="309"/>
  <c r="F1603" i="309"/>
  <c r="G1603" i="309"/>
  <c r="F1604" i="309"/>
  <c r="G1604" i="309"/>
  <c r="F1605" i="309"/>
  <c r="G1605" i="309"/>
  <c r="F1606" i="309"/>
  <c r="G1606" i="309"/>
  <c r="F1607" i="309"/>
  <c r="G1607" i="309"/>
  <c r="F1608" i="309"/>
  <c r="G1608" i="309"/>
  <c r="F1609" i="309"/>
  <c r="G1609" i="309"/>
  <c r="F1610" i="309"/>
  <c r="G1610" i="309"/>
  <c r="F1611" i="309"/>
  <c r="G1611" i="309"/>
  <c r="F1612" i="309"/>
  <c r="G1612" i="309"/>
  <c r="F1613" i="309"/>
  <c r="G1613" i="309"/>
  <c r="F1614" i="309"/>
  <c r="G1614" i="309"/>
  <c r="F1615" i="309"/>
  <c r="G1615" i="309"/>
  <c r="F1616" i="309"/>
  <c r="G1616" i="309"/>
  <c r="F1617" i="309"/>
  <c r="G1617" i="309"/>
  <c r="F1618" i="309"/>
  <c r="G1618" i="309"/>
  <c r="F1619" i="309"/>
  <c r="G1619" i="309"/>
  <c r="F1620" i="309"/>
  <c r="G1620" i="309"/>
  <c r="F1621" i="309"/>
  <c r="G1621" i="309"/>
  <c r="F1622" i="309"/>
  <c r="G1622" i="309"/>
  <c r="F1623" i="309"/>
  <c r="G1623" i="309"/>
  <c r="F1624" i="309"/>
  <c r="G1624" i="309"/>
  <c r="F1625" i="309"/>
  <c r="G1625" i="309"/>
  <c r="F1626" i="309"/>
  <c r="G1626" i="309"/>
  <c r="F1627" i="309"/>
  <c r="G1627" i="309"/>
  <c r="F1628" i="309"/>
  <c r="G1628" i="309"/>
  <c r="F1629" i="309"/>
  <c r="G1629" i="309"/>
  <c r="F1630" i="309"/>
  <c r="G1630" i="309"/>
  <c r="F1631" i="309"/>
  <c r="G1631" i="309"/>
  <c r="F1632" i="309"/>
  <c r="G1632" i="309"/>
  <c r="F1633" i="309"/>
  <c r="G1633" i="309"/>
  <c r="F1634" i="309"/>
  <c r="G1634" i="309"/>
  <c r="F1635" i="309"/>
  <c r="G1635" i="309"/>
  <c r="F1636" i="309"/>
  <c r="G1636" i="309"/>
  <c r="F1637" i="309"/>
  <c r="G1637" i="309"/>
  <c r="F1638" i="309"/>
  <c r="G1638" i="309"/>
  <c r="F1639" i="309"/>
  <c r="G1639" i="309"/>
  <c r="F1640" i="309"/>
  <c r="G1640" i="309"/>
  <c r="F1641" i="309"/>
  <c r="G1641" i="309"/>
  <c r="F1642" i="309"/>
  <c r="G1642" i="309"/>
  <c r="F1643" i="309"/>
  <c r="G1643" i="309"/>
  <c r="F1644" i="309"/>
  <c r="G1644" i="309"/>
  <c r="F1645" i="309"/>
  <c r="G1645" i="309"/>
  <c r="F1646" i="309"/>
  <c r="G1646" i="309"/>
  <c r="F1647" i="309"/>
  <c r="G1647" i="309"/>
  <c r="F1648" i="309"/>
  <c r="G1648" i="309"/>
  <c r="F1649" i="309"/>
  <c r="G1649" i="309"/>
  <c r="F1650" i="309"/>
  <c r="G1650" i="309"/>
  <c r="F1651" i="309"/>
  <c r="G1651" i="309"/>
  <c r="F1652" i="309"/>
  <c r="G1652" i="309"/>
  <c r="F1653" i="309"/>
  <c r="G1653" i="309"/>
  <c r="F1654" i="309"/>
  <c r="G1654" i="309"/>
  <c r="F1655" i="309"/>
  <c r="G1655" i="309"/>
  <c r="F1656" i="309"/>
  <c r="G1656" i="309"/>
  <c r="F1657" i="309"/>
  <c r="G1657" i="309"/>
  <c r="F1658" i="309"/>
  <c r="G1658" i="309"/>
  <c r="F1659" i="309"/>
  <c r="G1659" i="309"/>
  <c r="F1660" i="309"/>
  <c r="G1660" i="309"/>
  <c r="F1661" i="309"/>
  <c r="G1661" i="309"/>
  <c r="F1662" i="309"/>
  <c r="G1662" i="309"/>
  <c r="F1663" i="309"/>
  <c r="G1663" i="309"/>
  <c r="F1664" i="309"/>
  <c r="G1664" i="309"/>
  <c r="F1665" i="309"/>
  <c r="G1665" i="309"/>
  <c r="F1666" i="309"/>
  <c r="G1666" i="309"/>
  <c r="F1667" i="309"/>
  <c r="G1667" i="309"/>
  <c r="F1668" i="309"/>
  <c r="G1668" i="309"/>
  <c r="F1669" i="309"/>
  <c r="G1669" i="309"/>
  <c r="F1670" i="309"/>
  <c r="G1670" i="309"/>
  <c r="F1671" i="309"/>
  <c r="G1671" i="309"/>
  <c r="F1672" i="309"/>
  <c r="G1672" i="309"/>
  <c r="F1673" i="309"/>
  <c r="G1673" i="309"/>
  <c r="F1674" i="309"/>
  <c r="G1674" i="309"/>
  <c r="F1675" i="309"/>
  <c r="G1675" i="309"/>
  <c r="F1676" i="309"/>
  <c r="G1676" i="309"/>
  <c r="F1677" i="309"/>
  <c r="G1677" i="309"/>
  <c r="F1678" i="309"/>
  <c r="G1678" i="309"/>
  <c r="F1679" i="309"/>
  <c r="G1679" i="309"/>
  <c r="F1680" i="309"/>
  <c r="G1680" i="309"/>
  <c r="F1681" i="309"/>
  <c r="G1681" i="309"/>
  <c r="F1682" i="309"/>
  <c r="G1682" i="309"/>
  <c r="F1683" i="309"/>
  <c r="G1683" i="309"/>
  <c r="F1684" i="309"/>
  <c r="G1684" i="309"/>
  <c r="F1685" i="309"/>
  <c r="G1685" i="309"/>
  <c r="F1686" i="309"/>
  <c r="G1686" i="309"/>
  <c r="F1687" i="309"/>
  <c r="G1687" i="309"/>
  <c r="F1688" i="309"/>
  <c r="G1688" i="309"/>
  <c r="F1689" i="309"/>
  <c r="G1689" i="309"/>
  <c r="F1690" i="309"/>
  <c r="G1690" i="309"/>
  <c r="F1691" i="309"/>
  <c r="G1691" i="309"/>
  <c r="F1692" i="309"/>
  <c r="G1692" i="309"/>
  <c r="F1693" i="309"/>
  <c r="G1693" i="309"/>
  <c r="F1694" i="309"/>
  <c r="G1694" i="309"/>
  <c r="F1695" i="309"/>
  <c r="G1695" i="309"/>
  <c r="F1696" i="309"/>
  <c r="G1696" i="309"/>
  <c r="F1697" i="309"/>
  <c r="G1697" i="309"/>
  <c r="F1698" i="309"/>
  <c r="G1698" i="309"/>
  <c r="F1699" i="309"/>
  <c r="G1699" i="309"/>
  <c r="F1700" i="309"/>
  <c r="G1700" i="309"/>
  <c r="F1701" i="309"/>
  <c r="G1701" i="309"/>
  <c r="F1702" i="309"/>
  <c r="G1702" i="309"/>
  <c r="F1703" i="309"/>
  <c r="G1703" i="309"/>
  <c r="F1704" i="309"/>
  <c r="G1704" i="309"/>
  <c r="F1705" i="309"/>
  <c r="G1705" i="309"/>
  <c r="F1706" i="309"/>
  <c r="G1706" i="309"/>
  <c r="F1707" i="309"/>
  <c r="G1707" i="309"/>
  <c r="F1708" i="309"/>
  <c r="G1708" i="309"/>
  <c r="F1709" i="309"/>
  <c r="G1709" i="309"/>
  <c r="F1710" i="309"/>
  <c r="G1710" i="309"/>
  <c r="F1711" i="309"/>
  <c r="G1711" i="309"/>
  <c r="F1712" i="309"/>
  <c r="G1712" i="309"/>
  <c r="F1713" i="309"/>
  <c r="G1713" i="309"/>
  <c r="F1714" i="309"/>
  <c r="G1714" i="309"/>
  <c r="F1715" i="309"/>
  <c r="G1715" i="309"/>
  <c r="F1716" i="309"/>
  <c r="G1716" i="309"/>
  <c r="F1717" i="309"/>
  <c r="G1717" i="309"/>
  <c r="F1718" i="309"/>
  <c r="G1718" i="309"/>
  <c r="F1719" i="309"/>
  <c r="G1719" i="309"/>
  <c r="F1720" i="309"/>
  <c r="G1720" i="309"/>
  <c r="F1721" i="309"/>
  <c r="G1721" i="309"/>
  <c r="F1722" i="309"/>
  <c r="G1722" i="309"/>
  <c r="F1723" i="309"/>
  <c r="G1723" i="309"/>
  <c r="F1724" i="309"/>
  <c r="G1724" i="309"/>
  <c r="F1725" i="309"/>
  <c r="G1725" i="309"/>
  <c r="F1726" i="309"/>
  <c r="G1726" i="309"/>
  <c r="F1727" i="309"/>
  <c r="G1727" i="309"/>
  <c r="F1728" i="309"/>
  <c r="G1728" i="309"/>
  <c r="F1729" i="309"/>
  <c r="G1729" i="309"/>
  <c r="F1730" i="309"/>
  <c r="G1730" i="309"/>
  <c r="F1731" i="309"/>
  <c r="G1731" i="309"/>
  <c r="F1732" i="309"/>
  <c r="G1732" i="309"/>
  <c r="F1733" i="309"/>
  <c r="G1733" i="309"/>
  <c r="F1734" i="309"/>
  <c r="G1734" i="309"/>
  <c r="F1735" i="309"/>
  <c r="G1735" i="309"/>
  <c r="F1736" i="309"/>
  <c r="G1736" i="309"/>
  <c r="F1737" i="309"/>
  <c r="G1737" i="309"/>
  <c r="F1738" i="309"/>
  <c r="G1738" i="309"/>
  <c r="F1739" i="309"/>
  <c r="G1739" i="309"/>
  <c r="F1740" i="309"/>
  <c r="G1740" i="309"/>
  <c r="F1741" i="309"/>
  <c r="G1741" i="309"/>
  <c r="F1742" i="309"/>
  <c r="G1742" i="309"/>
  <c r="F1743" i="309"/>
  <c r="G1743" i="309"/>
  <c r="F1744" i="309"/>
  <c r="G1744" i="309"/>
  <c r="F1745" i="309"/>
  <c r="G1745" i="309"/>
  <c r="F1746" i="309"/>
  <c r="G1746" i="309"/>
  <c r="F1747" i="309"/>
  <c r="G1747" i="309"/>
  <c r="F1748" i="309"/>
  <c r="G1748" i="309"/>
  <c r="F1749" i="309"/>
  <c r="G1749" i="309"/>
  <c r="F1750" i="309"/>
  <c r="G1750" i="309"/>
  <c r="F1751" i="309"/>
  <c r="G1751" i="309"/>
  <c r="F1752" i="309"/>
  <c r="G1752" i="309"/>
  <c r="F1753" i="309"/>
  <c r="G1753" i="309"/>
  <c r="F1754" i="309"/>
  <c r="G1754" i="309"/>
  <c r="F1755" i="309"/>
  <c r="G1755" i="309"/>
  <c r="F1756" i="309"/>
  <c r="G1756" i="309"/>
  <c r="F1757" i="309"/>
  <c r="G1757" i="309"/>
  <c r="F1758" i="309"/>
  <c r="G1758" i="309"/>
  <c r="F1759" i="309"/>
  <c r="G1759" i="309"/>
  <c r="F1760" i="309"/>
  <c r="G1760" i="309"/>
  <c r="F1761" i="309"/>
  <c r="G1761" i="309"/>
  <c r="F1762" i="309"/>
  <c r="G1762" i="309"/>
  <c r="F1763" i="309"/>
  <c r="G1763" i="309"/>
  <c r="F1764" i="309"/>
  <c r="G1764" i="309"/>
  <c r="F1765" i="309"/>
  <c r="G1765" i="309"/>
  <c r="F1766" i="309"/>
  <c r="G1766" i="309"/>
  <c r="F1767" i="309"/>
  <c r="G1767" i="309"/>
  <c r="F1768" i="309"/>
  <c r="G1768" i="309"/>
  <c r="F1769" i="309"/>
  <c r="G1769" i="309"/>
  <c r="F1770" i="309"/>
  <c r="G1770" i="309"/>
  <c r="F1771" i="309"/>
  <c r="G1771" i="309"/>
  <c r="F1772" i="309"/>
  <c r="G1772" i="309"/>
  <c r="F1773" i="309"/>
  <c r="G1773" i="309"/>
  <c r="F1774" i="309"/>
  <c r="G1774" i="309"/>
  <c r="F1775" i="309"/>
  <c r="G1775" i="309"/>
  <c r="F1776" i="309"/>
  <c r="G1776" i="309"/>
  <c r="F1777" i="309"/>
  <c r="G1777" i="309"/>
  <c r="F1778" i="309"/>
  <c r="G1778" i="309"/>
  <c r="F1779" i="309"/>
  <c r="G1779" i="309"/>
  <c r="F1780" i="309"/>
  <c r="G1780" i="309"/>
  <c r="F1781" i="309"/>
  <c r="G1781" i="309"/>
  <c r="F1782" i="309"/>
  <c r="G1782" i="309"/>
  <c r="F1783" i="309"/>
  <c r="G1783" i="309"/>
  <c r="F1784" i="309"/>
  <c r="G1784" i="309"/>
  <c r="F1785" i="309"/>
  <c r="G1785" i="309"/>
  <c r="F1786" i="309"/>
  <c r="G1786" i="309"/>
  <c r="F1787" i="309"/>
  <c r="G1787" i="309"/>
  <c r="F1788" i="309"/>
  <c r="G1788" i="309"/>
  <c r="F1789" i="309"/>
  <c r="G1789" i="309"/>
  <c r="F1790" i="309"/>
  <c r="G1790" i="309"/>
  <c r="F1791" i="309"/>
  <c r="G1791" i="309"/>
  <c r="F1792" i="309"/>
  <c r="G1792" i="309"/>
  <c r="F1793" i="309"/>
  <c r="G1793" i="309"/>
  <c r="F1794" i="309"/>
  <c r="G1794" i="309"/>
  <c r="F1795" i="309"/>
  <c r="G1795" i="309"/>
  <c r="F1796" i="309"/>
  <c r="G1796" i="309"/>
  <c r="F1797" i="309"/>
  <c r="G1797" i="309"/>
  <c r="F1798" i="309"/>
  <c r="G1798" i="309"/>
  <c r="F1799" i="309"/>
  <c r="G1799" i="309"/>
  <c r="F1800" i="309"/>
  <c r="G1800" i="309"/>
  <c r="F1801" i="309"/>
  <c r="G1801" i="309"/>
  <c r="F1802" i="309"/>
  <c r="G1802" i="309"/>
  <c r="F1803" i="309"/>
  <c r="G1803" i="309"/>
  <c r="F1804" i="309"/>
  <c r="G1804" i="309"/>
  <c r="F1805" i="309"/>
  <c r="G1805" i="309"/>
  <c r="F1806" i="309"/>
  <c r="G1806" i="309"/>
  <c r="F1807" i="309"/>
  <c r="G1807" i="309"/>
  <c r="F1808" i="309"/>
  <c r="G1808" i="309"/>
  <c r="F1809" i="309"/>
  <c r="G1809" i="309"/>
  <c r="F1810" i="309"/>
  <c r="G1810" i="309"/>
  <c r="F1811" i="309"/>
  <c r="G1811" i="309"/>
  <c r="F1812" i="309"/>
  <c r="G1812" i="309"/>
  <c r="F1813" i="309"/>
  <c r="G1813" i="309"/>
  <c r="F1814" i="309"/>
  <c r="G1814" i="309"/>
  <c r="F1815" i="309"/>
  <c r="G1815" i="309"/>
  <c r="F1816" i="309"/>
  <c r="G1816" i="309"/>
  <c r="F1817" i="309"/>
  <c r="G1817" i="309"/>
  <c r="F1818" i="309"/>
  <c r="G1818" i="309"/>
  <c r="F1819" i="309"/>
  <c r="G1819" i="309"/>
  <c r="F1820" i="309"/>
  <c r="G1820" i="309"/>
  <c r="F1821" i="309"/>
  <c r="G1821" i="309"/>
  <c r="F1822" i="309"/>
  <c r="G1822" i="309"/>
  <c r="F1823" i="309"/>
  <c r="G1823" i="309"/>
  <c r="F1824" i="309"/>
  <c r="G1824" i="309"/>
  <c r="F1825" i="309"/>
  <c r="G1825" i="309"/>
  <c r="F1826" i="309"/>
  <c r="G1826" i="309"/>
  <c r="F1827" i="309"/>
  <c r="G1827" i="309"/>
  <c r="F1828" i="309"/>
  <c r="G1828" i="309"/>
  <c r="F1829" i="309"/>
  <c r="G1829" i="309"/>
  <c r="F1830" i="309"/>
  <c r="G1830" i="309"/>
  <c r="F1831" i="309"/>
  <c r="G1831" i="309"/>
  <c r="F1832" i="309"/>
  <c r="G1832" i="309"/>
  <c r="F1833" i="309"/>
  <c r="G1833" i="309"/>
  <c r="F1834" i="309"/>
  <c r="G1834" i="309"/>
  <c r="F1835" i="309"/>
  <c r="G1835" i="309"/>
  <c r="F1836" i="309"/>
  <c r="G1836" i="309"/>
  <c r="F1837" i="309"/>
  <c r="G1837" i="309"/>
  <c r="F1838" i="309"/>
  <c r="G1838" i="309"/>
  <c r="F1839" i="309"/>
  <c r="G1839" i="309"/>
  <c r="F1840" i="309"/>
  <c r="G1840" i="309"/>
  <c r="F1841" i="309"/>
  <c r="G1841" i="309"/>
  <c r="F1842" i="309"/>
  <c r="G1842" i="309"/>
  <c r="F1843" i="309"/>
  <c r="G1843" i="309"/>
  <c r="F1844" i="309"/>
  <c r="G1844" i="309"/>
  <c r="F1845" i="309"/>
  <c r="G1845" i="309"/>
  <c r="F1846" i="309"/>
  <c r="G1846" i="309"/>
  <c r="F1847" i="309"/>
  <c r="G1847" i="309"/>
  <c r="K60" i="310"/>
  <c r="J60" i="310"/>
  <c r="A60" i="310"/>
  <c r="E60" i="310"/>
  <c r="D60" i="310"/>
  <c r="K59" i="310"/>
  <c r="J59" i="310"/>
  <c r="A59" i="310"/>
  <c r="E59" i="310"/>
  <c r="D59" i="310"/>
  <c r="K58" i="310"/>
  <c r="J58" i="310"/>
  <c r="A58" i="310"/>
  <c r="E58" i="310"/>
  <c r="D58" i="310"/>
  <c r="K57" i="310"/>
  <c r="J57" i="310"/>
  <c r="A57" i="310"/>
  <c r="E57" i="310"/>
  <c r="D57" i="310"/>
  <c r="K56" i="310"/>
  <c r="J56" i="310"/>
  <c r="A56" i="310"/>
  <c r="E56" i="310"/>
  <c r="D56" i="310"/>
  <c r="K55" i="310"/>
  <c r="J55" i="310"/>
  <c r="A55" i="310"/>
  <c r="E55" i="310"/>
  <c r="D55" i="310"/>
  <c r="K54" i="310"/>
  <c r="J54" i="310"/>
  <c r="A54" i="310"/>
  <c r="E54" i="310"/>
  <c r="D54" i="310"/>
  <c r="K53" i="310"/>
  <c r="J53" i="310"/>
  <c r="A53" i="310"/>
  <c r="E53" i="310"/>
  <c r="D53" i="310"/>
  <c r="A52" i="310"/>
  <c r="E52" i="310"/>
  <c r="D52" i="310"/>
  <c r="A51" i="310"/>
  <c r="E51" i="310"/>
  <c r="D51" i="310"/>
  <c r="A50" i="310"/>
  <c r="E50" i="310"/>
  <c r="D50" i="310"/>
  <c r="A49" i="310"/>
  <c r="E49" i="310"/>
  <c r="D49" i="310"/>
  <c r="A48" i="310"/>
  <c r="E48" i="310"/>
  <c r="D48" i="310"/>
  <c r="A47" i="310"/>
  <c r="E47" i="310"/>
  <c r="D47" i="310"/>
  <c r="A46" i="310"/>
  <c r="E46" i="310"/>
  <c r="D46" i="310"/>
  <c r="A45" i="310"/>
  <c r="E45" i="310"/>
  <c r="D45" i="310"/>
  <c r="A44" i="310"/>
  <c r="E44" i="310"/>
  <c r="D44" i="310"/>
  <c r="A43" i="310"/>
  <c r="E43" i="310"/>
  <c r="D43" i="310"/>
  <c r="A42" i="310"/>
  <c r="E42" i="310"/>
  <c r="D42" i="310"/>
  <c r="A41" i="310"/>
  <c r="E41" i="310"/>
  <c r="D41" i="310"/>
  <c r="A40" i="310"/>
  <c r="E40" i="310"/>
  <c r="D40" i="310"/>
  <c r="A39" i="310"/>
  <c r="E39" i="310"/>
  <c r="D39" i="310"/>
  <c r="A38" i="310"/>
  <c r="E38" i="310"/>
  <c r="D38" i="310"/>
  <c r="A37" i="310"/>
  <c r="E37" i="310"/>
  <c r="D37" i="310"/>
  <c r="A36" i="310"/>
  <c r="E36" i="310"/>
  <c r="D36" i="310"/>
  <c r="A35" i="310"/>
  <c r="E35" i="310"/>
  <c r="D35" i="310"/>
  <c r="A34" i="310"/>
  <c r="E34" i="310"/>
  <c r="D34" i="310"/>
  <c r="A33" i="310"/>
  <c r="E33" i="310"/>
  <c r="D33" i="310"/>
  <c r="A32" i="310"/>
  <c r="E32" i="310"/>
  <c r="D32" i="310"/>
  <c r="A31" i="310"/>
  <c r="E31" i="310"/>
  <c r="D31" i="310"/>
  <c r="A30" i="310"/>
  <c r="E30" i="310"/>
  <c r="D30" i="310"/>
  <c r="A29" i="310"/>
  <c r="E29" i="310"/>
  <c r="D29" i="310"/>
  <c r="D2" i="309"/>
  <c r="E2" i="309"/>
  <c r="D3" i="309"/>
  <c r="E3" i="309"/>
  <c r="D4" i="309"/>
  <c r="E4" i="309"/>
  <c r="D5" i="309"/>
  <c r="E5" i="309"/>
  <c r="D6" i="309"/>
  <c r="E6" i="309"/>
  <c r="D7" i="309"/>
  <c r="E7" i="309"/>
  <c r="D8" i="309"/>
  <c r="E8" i="309"/>
  <c r="D9" i="309"/>
  <c r="E9" i="309"/>
  <c r="D10" i="309"/>
  <c r="E10" i="309"/>
  <c r="D11" i="309"/>
  <c r="E11" i="309"/>
  <c r="D12" i="309"/>
  <c r="E12" i="309"/>
  <c r="D13" i="309"/>
  <c r="E13" i="309"/>
  <c r="D14" i="309"/>
  <c r="E14" i="309"/>
  <c r="D15" i="309"/>
  <c r="E15" i="309"/>
  <c r="D16" i="309"/>
  <c r="E16" i="309"/>
  <c r="D17" i="309"/>
  <c r="E17" i="309"/>
  <c r="D18" i="309"/>
  <c r="E18" i="309"/>
  <c r="D19" i="309"/>
  <c r="E19" i="309"/>
  <c r="D20" i="309"/>
  <c r="E20" i="309"/>
  <c r="D21" i="309"/>
  <c r="E21" i="309"/>
  <c r="D22" i="309"/>
  <c r="E22" i="309"/>
  <c r="D23" i="309"/>
  <c r="E23" i="309"/>
  <c r="D24" i="309"/>
  <c r="E24" i="309"/>
  <c r="D25" i="309"/>
  <c r="E25" i="309"/>
  <c r="D26" i="309"/>
  <c r="E26" i="309"/>
  <c r="D27" i="309"/>
  <c r="E27" i="309"/>
  <c r="D28" i="309"/>
  <c r="E28" i="309"/>
  <c r="D29" i="309"/>
  <c r="E29" i="309"/>
  <c r="D30" i="309"/>
  <c r="E30" i="309"/>
  <c r="D31" i="309"/>
  <c r="E31" i="309"/>
  <c r="D32" i="309"/>
  <c r="E32" i="309"/>
  <c r="D33" i="309"/>
  <c r="E33" i="309"/>
  <c r="D34" i="309"/>
  <c r="E34" i="309"/>
  <c r="D35" i="309"/>
  <c r="E35" i="309"/>
  <c r="D36" i="309"/>
  <c r="E36" i="309"/>
  <c r="D37" i="309"/>
  <c r="E37" i="309"/>
  <c r="D38" i="309"/>
  <c r="E38" i="309"/>
  <c r="D39" i="309"/>
  <c r="E39" i="309"/>
  <c r="D40" i="309"/>
  <c r="E40" i="309"/>
  <c r="D41" i="309"/>
  <c r="E41" i="309"/>
  <c r="D42" i="309"/>
  <c r="E42" i="309"/>
  <c r="D43" i="309"/>
  <c r="E43" i="309"/>
  <c r="D44" i="309"/>
  <c r="E44" i="309"/>
  <c r="D45" i="309"/>
  <c r="E45" i="309"/>
  <c r="D46" i="309"/>
  <c r="E46" i="309"/>
  <c r="D47" i="309"/>
  <c r="E47" i="309"/>
  <c r="D48" i="309"/>
  <c r="E48" i="309"/>
  <c r="D49" i="309"/>
  <c r="E49" i="309"/>
  <c r="D50" i="309"/>
  <c r="E50" i="309"/>
  <c r="D51" i="309"/>
  <c r="E51" i="309"/>
  <c r="D52" i="309"/>
  <c r="E52" i="309"/>
  <c r="D53" i="309"/>
  <c r="E53" i="309"/>
  <c r="D54" i="309"/>
  <c r="E54" i="309"/>
  <c r="D55" i="309"/>
  <c r="E55" i="309"/>
  <c r="D56" i="309"/>
  <c r="E56" i="309"/>
  <c r="D57" i="309"/>
  <c r="E57" i="309"/>
  <c r="D58" i="309"/>
  <c r="E58" i="309"/>
  <c r="D59" i="309"/>
  <c r="E59" i="309"/>
  <c r="D60" i="309"/>
  <c r="E60" i="309"/>
  <c r="D61" i="309"/>
  <c r="E61" i="309"/>
  <c r="D62" i="309"/>
  <c r="E62" i="309"/>
  <c r="D63" i="309"/>
  <c r="E63" i="309"/>
  <c r="D64" i="309"/>
  <c r="E64" i="309"/>
  <c r="D65" i="309"/>
  <c r="E65" i="309"/>
  <c r="D66" i="309"/>
  <c r="E66" i="309"/>
  <c r="D67" i="309"/>
  <c r="E67" i="309"/>
  <c r="D68" i="309"/>
  <c r="E68" i="309"/>
  <c r="D69" i="309"/>
  <c r="E69" i="309"/>
  <c r="D70" i="309"/>
  <c r="E70" i="309"/>
  <c r="D71" i="309"/>
  <c r="E71" i="309"/>
  <c r="D72" i="309"/>
  <c r="E72" i="309"/>
  <c r="D73" i="309"/>
  <c r="E73" i="309"/>
  <c r="D74" i="309"/>
  <c r="E74" i="309"/>
  <c r="D75" i="309"/>
  <c r="E75" i="309"/>
  <c r="D76" i="309"/>
  <c r="E76" i="309"/>
  <c r="D77" i="309"/>
  <c r="E77" i="309"/>
  <c r="D78" i="309"/>
  <c r="E78" i="309"/>
  <c r="D79" i="309"/>
  <c r="E79" i="309"/>
  <c r="D80" i="309"/>
  <c r="E80" i="309"/>
  <c r="D81" i="309"/>
  <c r="E81" i="309"/>
  <c r="D82" i="309"/>
  <c r="E82" i="309"/>
  <c r="D83" i="309"/>
  <c r="E83" i="309"/>
  <c r="D84" i="309"/>
  <c r="E84" i="309"/>
  <c r="D85" i="309"/>
  <c r="E85" i="309"/>
  <c r="D86" i="309"/>
  <c r="E86" i="309"/>
  <c r="D87" i="309"/>
  <c r="E87" i="309"/>
  <c r="D88" i="309"/>
  <c r="E88" i="309"/>
  <c r="D89" i="309"/>
  <c r="E89" i="309"/>
  <c r="D90" i="309"/>
  <c r="E90" i="309"/>
  <c r="D91" i="309"/>
  <c r="E91" i="309"/>
  <c r="D92" i="309"/>
  <c r="E92" i="309"/>
  <c r="D93" i="309"/>
  <c r="E93" i="309"/>
  <c r="D94" i="309"/>
  <c r="E94" i="309"/>
  <c r="D95" i="309"/>
  <c r="E95" i="309"/>
  <c r="D96" i="309"/>
  <c r="E96" i="309"/>
  <c r="D97" i="309"/>
  <c r="E97" i="309"/>
  <c r="D98" i="309"/>
  <c r="E98" i="309"/>
  <c r="D99" i="309"/>
  <c r="E99" i="309"/>
  <c r="D100" i="309"/>
  <c r="E100" i="309"/>
  <c r="D101" i="309"/>
  <c r="E101" i="309"/>
  <c r="D102" i="309"/>
  <c r="E102" i="309"/>
  <c r="D103" i="309"/>
  <c r="E103" i="309"/>
  <c r="D104" i="309"/>
  <c r="E104" i="309"/>
  <c r="D105" i="309"/>
  <c r="E105" i="309"/>
  <c r="D106" i="309"/>
  <c r="E106" i="309"/>
  <c r="D107" i="309"/>
  <c r="E107" i="309"/>
  <c r="D108" i="309"/>
  <c r="E108" i="309"/>
  <c r="D109" i="309"/>
  <c r="E109" i="309"/>
  <c r="D110" i="309"/>
  <c r="E110" i="309"/>
  <c r="D111" i="309"/>
  <c r="E111" i="309"/>
  <c r="D112" i="309"/>
  <c r="E112" i="309"/>
  <c r="D113" i="309"/>
  <c r="E113" i="309"/>
  <c r="D114" i="309"/>
  <c r="E114" i="309"/>
  <c r="D115" i="309"/>
  <c r="E115" i="309"/>
  <c r="D116" i="309"/>
  <c r="E116" i="309"/>
  <c r="D117" i="309"/>
  <c r="E117" i="309"/>
  <c r="D118" i="309"/>
  <c r="E118" i="309"/>
  <c r="D119" i="309"/>
  <c r="E119" i="309"/>
  <c r="D120" i="309"/>
  <c r="E120" i="309"/>
  <c r="D121" i="309"/>
  <c r="E121" i="309"/>
  <c r="D122" i="309"/>
  <c r="E122" i="309"/>
  <c r="D123" i="309"/>
  <c r="E123" i="309"/>
  <c r="D124" i="309"/>
  <c r="E124" i="309"/>
  <c r="D125" i="309"/>
  <c r="E125" i="309"/>
  <c r="D126" i="309"/>
  <c r="E126" i="309"/>
  <c r="D127" i="309"/>
  <c r="E127" i="309"/>
  <c r="D128" i="309"/>
  <c r="E128" i="309"/>
  <c r="D129" i="309"/>
  <c r="E129" i="309"/>
  <c r="D130" i="309"/>
  <c r="E130" i="309"/>
  <c r="D131" i="309"/>
  <c r="E131" i="309"/>
  <c r="D132" i="309"/>
  <c r="E132" i="309"/>
  <c r="D133" i="309"/>
  <c r="E133" i="309"/>
  <c r="D134" i="309"/>
  <c r="E134" i="309"/>
  <c r="D135" i="309"/>
  <c r="E135" i="309"/>
  <c r="D136" i="309"/>
  <c r="E136" i="309"/>
  <c r="D137" i="309"/>
  <c r="E137" i="309"/>
  <c r="D138" i="309"/>
  <c r="E138" i="309"/>
  <c r="D139" i="309"/>
  <c r="E139" i="309"/>
  <c r="D140" i="309"/>
  <c r="E140" i="309"/>
  <c r="D141" i="309"/>
  <c r="E141" i="309"/>
  <c r="D142" i="309"/>
  <c r="E142" i="309"/>
  <c r="D143" i="309"/>
  <c r="E143" i="309"/>
  <c r="D144" i="309"/>
  <c r="E144" i="309"/>
  <c r="D145" i="309"/>
  <c r="E145" i="309"/>
  <c r="D146" i="309"/>
  <c r="E146" i="309"/>
  <c r="D147" i="309"/>
  <c r="E147" i="309"/>
  <c r="D148" i="309"/>
  <c r="E148" i="309"/>
  <c r="D149" i="309"/>
  <c r="E149" i="309"/>
  <c r="D150" i="309"/>
  <c r="E150" i="309"/>
  <c r="D151" i="309"/>
  <c r="E151" i="309"/>
  <c r="D152" i="309"/>
  <c r="E152" i="309"/>
  <c r="D153" i="309"/>
  <c r="E153" i="309"/>
  <c r="D154" i="309"/>
  <c r="E154" i="309"/>
  <c r="D155" i="309"/>
  <c r="E155" i="309"/>
  <c r="D156" i="309"/>
  <c r="E156" i="309"/>
  <c r="D157" i="309"/>
  <c r="E157" i="309"/>
  <c r="D158" i="309"/>
  <c r="E158" i="309"/>
  <c r="D159" i="309"/>
  <c r="E159" i="309"/>
  <c r="D160" i="309"/>
  <c r="E160" i="309"/>
  <c r="D161" i="309"/>
  <c r="E161" i="309"/>
  <c r="D162" i="309"/>
  <c r="E162" i="309"/>
  <c r="D163" i="309"/>
  <c r="E163" i="309"/>
  <c r="D164" i="309"/>
  <c r="E164" i="309"/>
  <c r="D165" i="309"/>
  <c r="E165" i="309"/>
  <c r="D166" i="309"/>
  <c r="E166" i="309"/>
  <c r="D167" i="309"/>
  <c r="E167" i="309"/>
  <c r="D168" i="309"/>
  <c r="E168" i="309"/>
  <c r="D169" i="309"/>
  <c r="E169" i="309"/>
  <c r="D170" i="309"/>
  <c r="E170" i="309"/>
  <c r="D171" i="309"/>
  <c r="E171" i="309"/>
  <c r="D172" i="309"/>
  <c r="E172" i="309"/>
  <c r="D173" i="309"/>
  <c r="E173" i="309"/>
  <c r="D174" i="309"/>
  <c r="E174" i="309"/>
  <c r="D175" i="309"/>
  <c r="E175" i="309"/>
  <c r="D176" i="309"/>
  <c r="E176" i="309"/>
  <c r="D177" i="309"/>
  <c r="E177" i="309"/>
  <c r="D178" i="309"/>
  <c r="E178" i="309"/>
  <c r="D179" i="309"/>
  <c r="E179" i="309"/>
  <c r="D180" i="309"/>
  <c r="E180" i="309"/>
  <c r="D181" i="309"/>
  <c r="E181" i="309"/>
  <c r="D182" i="309"/>
  <c r="E182" i="309"/>
  <c r="D183" i="309"/>
  <c r="E183" i="309"/>
  <c r="D184" i="309"/>
  <c r="E184" i="309"/>
  <c r="D185" i="309"/>
  <c r="E185" i="309"/>
  <c r="D186" i="309"/>
  <c r="E186" i="309"/>
  <c r="D187" i="309"/>
  <c r="E187" i="309"/>
  <c r="D188" i="309"/>
  <c r="E188" i="309"/>
  <c r="D189" i="309"/>
  <c r="E189" i="309"/>
  <c r="D190" i="309"/>
  <c r="E190" i="309"/>
  <c r="D191" i="309"/>
  <c r="E191" i="309"/>
  <c r="D192" i="309"/>
  <c r="E192" i="309"/>
  <c r="D193" i="309"/>
  <c r="E193" i="309"/>
  <c r="D194" i="309"/>
  <c r="E194" i="309"/>
  <c r="D195" i="309"/>
  <c r="E195" i="309"/>
  <c r="D196" i="309"/>
  <c r="E196" i="309"/>
  <c r="D197" i="309"/>
  <c r="E197" i="309"/>
  <c r="D198" i="309"/>
  <c r="E198" i="309"/>
  <c r="D199" i="309"/>
  <c r="E199" i="309"/>
  <c r="D200" i="309"/>
  <c r="E200" i="309"/>
  <c r="D201" i="309"/>
  <c r="E201" i="309"/>
  <c r="D202" i="309"/>
  <c r="E202" i="309"/>
  <c r="D203" i="309"/>
  <c r="E203" i="309"/>
  <c r="D204" i="309"/>
  <c r="E204" i="309"/>
  <c r="D205" i="309"/>
  <c r="E205" i="309"/>
  <c r="D206" i="309"/>
  <c r="E206" i="309"/>
  <c r="D207" i="309"/>
  <c r="E207" i="309"/>
  <c r="D208" i="309"/>
  <c r="E208" i="309"/>
  <c r="D209" i="309"/>
  <c r="E209" i="309"/>
  <c r="D210" i="309"/>
  <c r="E210" i="309"/>
  <c r="D211" i="309"/>
  <c r="E211" i="309"/>
  <c r="D212" i="309"/>
  <c r="E212" i="309"/>
  <c r="D213" i="309"/>
  <c r="E213" i="309"/>
  <c r="D214" i="309"/>
  <c r="E214" i="309"/>
  <c r="D215" i="309"/>
  <c r="E215" i="309"/>
  <c r="D216" i="309"/>
  <c r="E216" i="309"/>
  <c r="D217" i="309"/>
  <c r="E217" i="309"/>
  <c r="D218" i="309"/>
  <c r="E218" i="309"/>
  <c r="D219" i="309"/>
  <c r="E219" i="309"/>
  <c r="D220" i="309"/>
  <c r="E220" i="309"/>
  <c r="D221" i="309"/>
  <c r="E221" i="309"/>
  <c r="D222" i="309"/>
  <c r="E222" i="309"/>
  <c r="D223" i="309"/>
  <c r="E223" i="309"/>
  <c r="D224" i="309"/>
  <c r="E224" i="309"/>
  <c r="D225" i="309"/>
  <c r="E225" i="309"/>
  <c r="D226" i="309"/>
  <c r="E226" i="309"/>
  <c r="D227" i="309"/>
  <c r="E227" i="309"/>
  <c r="D228" i="309"/>
  <c r="E228" i="309"/>
  <c r="D229" i="309"/>
  <c r="E229" i="309"/>
  <c r="D230" i="309"/>
  <c r="E230" i="309"/>
  <c r="D231" i="309"/>
  <c r="E231" i="309"/>
  <c r="D232" i="309"/>
  <c r="E232" i="309"/>
  <c r="D233" i="309"/>
  <c r="E233" i="309"/>
  <c r="D234" i="309"/>
  <c r="E234" i="309"/>
  <c r="D235" i="309"/>
  <c r="E235" i="309"/>
  <c r="D236" i="309"/>
  <c r="E236" i="309"/>
  <c r="D237" i="309"/>
  <c r="E237" i="309"/>
  <c r="D238" i="309"/>
  <c r="E238" i="309"/>
  <c r="D239" i="309"/>
  <c r="E239" i="309"/>
  <c r="D240" i="309"/>
  <c r="E240" i="309"/>
  <c r="D241" i="309"/>
  <c r="E241" i="309"/>
  <c r="D242" i="309"/>
  <c r="E242" i="309"/>
  <c r="D243" i="309"/>
  <c r="E243" i="309"/>
  <c r="D244" i="309"/>
  <c r="E244" i="309"/>
  <c r="D245" i="309"/>
  <c r="E245" i="309"/>
  <c r="D246" i="309"/>
  <c r="E246" i="309"/>
  <c r="D247" i="309"/>
  <c r="E247" i="309"/>
  <c r="D248" i="309"/>
  <c r="E248" i="309"/>
  <c r="D249" i="309"/>
  <c r="E249" i="309"/>
  <c r="D250" i="309"/>
  <c r="E250" i="309"/>
  <c r="D251" i="309"/>
  <c r="E251" i="309"/>
  <c r="D252" i="309"/>
  <c r="E252" i="309"/>
  <c r="D253" i="309"/>
  <c r="E253" i="309"/>
  <c r="D254" i="309"/>
  <c r="E254" i="309"/>
  <c r="D255" i="309"/>
  <c r="E255" i="309"/>
  <c r="D256" i="309"/>
  <c r="E256" i="309"/>
  <c r="D257" i="309"/>
  <c r="E257" i="309"/>
  <c r="D258" i="309"/>
  <c r="E258" i="309"/>
  <c r="D259" i="309"/>
  <c r="E259" i="309"/>
  <c r="D260" i="309"/>
  <c r="E260" i="309"/>
  <c r="D261" i="309"/>
  <c r="E261" i="309"/>
  <c r="D262" i="309"/>
  <c r="E262" i="309"/>
  <c r="D263" i="309"/>
  <c r="E263" i="309"/>
  <c r="D264" i="309"/>
  <c r="E264" i="309"/>
  <c r="D265" i="309"/>
  <c r="E265" i="309"/>
  <c r="D266" i="309"/>
  <c r="E266" i="309"/>
  <c r="D267" i="309"/>
  <c r="E267" i="309"/>
  <c r="D268" i="309"/>
  <c r="E268" i="309"/>
  <c r="D269" i="309"/>
  <c r="E269" i="309"/>
  <c r="D270" i="309"/>
  <c r="E270" i="309"/>
  <c r="D271" i="309"/>
  <c r="E271" i="309"/>
  <c r="D272" i="309"/>
  <c r="E272" i="309"/>
  <c r="D273" i="309"/>
  <c r="E273" i="309"/>
  <c r="D274" i="309"/>
  <c r="E274" i="309"/>
  <c r="D275" i="309"/>
  <c r="E275" i="309"/>
  <c r="D276" i="309"/>
  <c r="E276" i="309"/>
  <c r="D277" i="309"/>
  <c r="E277" i="309"/>
  <c r="D278" i="309"/>
  <c r="E278" i="309"/>
  <c r="D279" i="309"/>
  <c r="E279" i="309"/>
  <c r="D280" i="309"/>
  <c r="E280" i="309"/>
  <c r="D281" i="309"/>
  <c r="E281" i="309"/>
  <c r="D282" i="309"/>
  <c r="E282" i="309"/>
  <c r="D283" i="309"/>
  <c r="E283" i="309"/>
  <c r="D284" i="309"/>
  <c r="E284" i="309"/>
  <c r="D285" i="309"/>
  <c r="E285" i="309"/>
  <c r="D286" i="309"/>
  <c r="E286" i="309"/>
  <c r="D287" i="309"/>
  <c r="E287" i="309"/>
  <c r="D288" i="309"/>
  <c r="E288" i="309"/>
  <c r="D289" i="309"/>
  <c r="E289" i="309"/>
  <c r="D290" i="309"/>
  <c r="E290" i="309"/>
  <c r="D291" i="309"/>
  <c r="E291" i="309"/>
  <c r="D292" i="309"/>
  <c r="E292" i="309"/>
  <c r="D293" i="309"/>
  <c r="E293" i="309"/>
  <c r="D294" i="309"/>
  <c r="E294" i="309"/>
  <c r="D295" i="309"/>
  <c r="E295" i="309"/>
  <c r="D296" i="309"/>
  <c r="E296" i="309"/>
  <c r="D297" i="309"/>
  <c r="E297" i="309"/>
  <c r="D298" i="309"/>
  <c r="E298" i="309"/>
  <c r="D299" i="309"/>
  <c r="E299" i="309"/>
  <c r="D300" i="309"/>
  <c r="E300" i="309"/>
  <c r="D301" i="309"/>
  <c r="E301" i="309"/>
  <c r="D302" i="309"/>
  <c r="E302" i="309"/>
  <c r="D303" i="309"/>
  <c r="E303" i="309"/>
  <c r="D304" i="309"/>
  <c r="E304" i="309"/>
  <c r="D305" i="309"/>
  <c r="E305" i="309"/>
  <c r="D306" i="309"/>
  <c r="E306" i="309"/>
  <c r="D307" i="309"/>
  <c r="E307" i="309"/>
  <c r="D308" i="309"/>
  <c r="E308" i="309"/>
  <c r="D309" i="309"/>
  <c r="E309" i="309"/>
  <c r="D310" i="309"/>
  <c r="E310" i="309"/>
  <c r="D311" i="309"/>
  <c r="E311" i="309"/>
  <c r="D312" i="309"/>
  <c r="E312" i="309"/>
  <c r="D313" i="309"/>
  <c r="E313" i="309"/>
  <c r="D314" i="309"/>
  <c r="E314" i="309"/>
  <c r="D315" i="309"/>
  <c r="E315" i="309"/>
  <c r="D316" i="309"/>
  <c r="E316" i="309"/>
  <c r="D317" i="309"/>
  <c r="E317" i="309"/>
  <c r="D318" i="309"/>
  <c r="E318" i="309"/>
  <c r="D319" i="309"/>
  <c r="E319" i="309"/>
  <c r="D320" i="309"/>
  <c r="E320" i="309"/>
  <c r="D321" i="309"/>
  <c r="E321" i="309"/>
  <c r="D322" i="309"/>
  <c r="E322" i="309"/>
  <c r="D323" i="309"/>
  <c r="E323" i="309"/>
  <c r="D324" i="309"/>
  <c r="E324" i="309"/>
  <c r="D325" i="309"/>
  <c r="E325" i="309"/>
  <c r="D326" i="309"/>
  <c r="E326" i="309"/>
  <c r="D327" i="309"/>
  <c r="E327" i="309"/>
  <c r="D328" i="309"/>
  <c r="E328" i="309"/>
  <c r="D329" i="309"/>
  <c r="E329" i="309"/>
  <c r="D330" i="309"/>
  <c r="E330" i="309"/>
  <c r="D331" i="309"/>
  <c r="E331" i="309"/>
  <c r="D332" i="309"/>
  <c r="E332" i="309"/>
  <c r="D333" i="309"/>
  <c r="E333" i="309"/>
  <c r="D334" i="309"/>
  <c r="E334" i="309"/>
  <c r="D335" i="309"/>
  <c r="E335" i="309"/>
  <c r="D336" i="309"/>
  <c r="E336" i="309"/>
  <c r="D337" i="309"/>
  <c r="E337" i="309"/>
  <c r="D338" i="309"/>
  <c r="E338" i="309"/>
  <c r="D339" i="309"/>
  <c r="E339" i="309"/>
  <c r="D340" i="309"/>
  <c r="E340" i="309"/>
  <c r="D341" i="309"/>
  <c r="E341" i="309"/>
  <c r="D342" i="309"/>
  <c r="E342" i="309"/>
  <c r="D343" i="309"/>
  <c r="E343" i="309"/>
  <c r="D344" i="309"/>
  <c r="E344" i="309"/>
  <c r="D345" i="309"/>
  <c r="E345" i="309"/>
  <c r="D346" i="309"/>
  <c r="E346" i="309"/>
  <c r="D347" i="309"/>
  <c r="E347" i="309"/>
  <c r="D348" i="309"/>
  <c r="E348" i="309"/>
  <c r="D349" i="309"/>
  <c r="E349" i="309"/>
  <c r="D350" i="309"/>
  <c r="E350" i="309"/>
  <c r="D351" i="309"/>
  <c r="E351" i="309"/>
  <c r="D352" i="309"/>
  <c r="E352" i="309"/>
  <c r="D353" i="309"/>
  <c r="E353" i="309"/>
  <c r="D354" i="309"/>
  <c r="E354" i="309"/>
  <c r="D355" i="309"/>
  <c r="E355" i="309"/>
  <c r="D356" i="309"/>
  <c r="E356" i="309"/>
  <c r="D357" i="309"/>
  <c r="E357" i="309"/>
  <c r="D358" i="309"/>
  <c r="E358" i="309"/>
  <c r="D359" i="309"/>
  <c r="E359" i="309"/>
  <c r="D360" i="309"/>
  <c r="E360" i="309"/>
  <c r="D361" i="309"/>
  <c r="E361" i="309"/>
  <c r="D362" i="309"/>
  <c r="E362" i="309"/>
  <c r="D363" i="309"/>
  <c r="E363" i="309"/>
  <c r="D364" i="309"/>
  <c r="E364" i="309"/>
  <c r="D365" i="309"/>
  <c r="E365" i="309"/>
  <c r="D366" i="309"/>
  <c r="E366" i="309"/>
  <c r="D367" i="309"/>
  <c r="E367" i="309"/>
  <c r="D368" i="309"/>
  <c r="E368" i="309"/>
  <c r="D369" i="309"/>
  <c r="E369" i="309"/>
  <c r="D370" i="309"/>
  <c r="E370" i="309"/>
  <c r="D371" i="309"/>
  <c r="E371" i="309"/>
  <c r="D372" i="309"/>
  <c r="E372" i="309"/>
  <c r="D373" i="309"/>
  <c r="E373" i="309"/>
  <c r="D374" i="309"/>
  <c r="E374" i="309"/>
  <c r="D375" i="309"/>
  <c r="E375" i="309"/>
  <c r="D376" i="309"/>
  <c r="E376" i="309"/>
  <c r="D377" i="309"/>
  <c r="E377" i="309"/>
  <c r="D378" i="309"/>
  <c r="E378" i="309"/>
  <c r="D379" i="309"/>
  <c r="E379" i="309"/>
  <c r="D380" i="309"/>
  <c r="E380" i="309"/>
  <c r="D381" i="309"/>
  <c r="E381" i="309"/>
  <c r="D382" i="309"/>
  <c r="E382" i="309"/>
  <c r="D383" i="309"/>
  <c r="E383" i="309"/>
  <c r="D384" i="309"/>
  <c r="E384" i="309"/>
  <c r="D385" i="309"/>
  <c r="E385" i="309"/>
  <c r="D386" i="309"/>
  <c r="E386" i="309"/>
  <c r="D387" i="309"/>
  <c r="E387" i="309"/>
  <c r="D388" i="309"/>
  <c r="E388" i="309"/>
  <c r="D389" i="309"/>
  <c r="E389" i="309"/>
  <c r="D390" i="309"/>
  <c r="E390" i="309"/>
  <c r="D391" i="309"/>
  <c r="E391" i="309"/>
  <c r="D392" i="309"/>
  <c r="E392" i="309"/>
  <c r="D393" i="309"/>
  <c r="E393" i="309"/>
  <c r="D394" i="309"/>
  <c r="E394" i="309"/>
  <c r="D395" i="309"/>
  <c r="E395" i="309"/>
  <c r="D396" i="309"/>
  <c r="E396" i="309"/>
  <c r="D397" i="309"/>
  <c r="E397" i="309"/>
  <c r="D398" i="309"/>
  <c r="E398" i="309"/>
  <c r="D399" i="309"/>
  <c r="E399" i="309"/>
  <c r="D400" i="309"/>
  <c r="E400" i="309"/>
  <c r="D401" i="309"/>
  <c r="E401" i="309"/>
  <c r="D402" i="309"/>
  <c r="E402" i="309"/>
  <c r="D403" i="309"/>
  <c r="E403" i="309"/>
  <c r="D404" i="309"/>
  <c r="E404" i="309"/>
  <c r="D405" i="309"/>
  <c r="E405" i="309"/>
  <c r="D406" i="309"/>
  <c r="E406" i="309"/>
  <c r="D407" i="309"/>
  <c r="E407" i="309"/>
  <c r="D408" i="309"/>
  <c r="E408" i="309"/>
  <c r="D409" i="309"/>
  <c r="E409" i="309"/>
  <c r="D410" i="309"/>
  <c r="E410" i="309"/>
  <c r="D411" i="309"/>
  <c r="E411" i="309"/>
  <c r="D412" i="309"/>
  <c r="E412" i="309"/>
  <c r="D413" i="309"/>
  <c r="E413" i="309"/>
  <c r="D414" i="309"/>
  <c r="E414" i="309"/>
  <c r="D415" i="309"/>
  <c r="E415" i="309"/>
  <c r="D416" i="309"/>
  <c r="E416" i="309"/>
  <c r="D417" i="309"/>
  <c r="E417" i="309"/>
  <c r="D418" i="309"/>
  <c r="E418" i="309"/>
  <c r="D419" i="309"/>
  <c r="E419" i="309"/>
  <c r="D420" i="309"/>
  <c r="E420" i="309"/>
  <c r="D421" i="309"/>
  <c r="E421" i="309"/>
  <c r="D422" i="309"/>
  <c r="E422" i="309"/>
  <c r="D423" i="309"/>
  <c r="E423" i="309"/>
  <c r="D424" i="309"/>
  <c r="E424" i="309"/>
  <c r="D425" i="309"/>
  <c r="E425" i="309"/>
  <c r="D426" i="309"/>
  <c r="E426" i="309"/>
  <c r="D427" i="309"/>
  <c r="E427" i="309"/>
  <c r="D428" i="309"/>
  <c r="E428" i="309"/>
  <c r="D429" i="309"/>
  <c r="E429" i="309"/>
  <c r="D430" i="309"/>
  <c r="E430" i="309"/>
  <c r="D431" i="309"/>
  <c r="E431" i="309"/>
  <c r="D432" i="309"/>
  <c r="E432" i="309"/>
  <c r="D433" i="309"/>
  <c r="E433" i="309"/>
  <c r="D434" i="309"/>
  <c r="E434" i="309"/>
  <c r="D435" i="309"/>
  <c r="E435" i="309"/>
  <c r="D436" i="309"/>
  <c r="E436" i="309"/>
  <c r="D437" i="309"/>
  <c r="E437" i="309"/>
  <c r="D438" i="309"/>
  <c r="E438" i="309"/>
  <c r="D439" i="309"/>
  <c r="E439" i="309"/>
  <c r="D440" i="309"/>
  <c r="E440" i="309"/>
  <c r="D441" i="309"/>
  <c r="E441" i="309"/>
  <c r="D442" i="309"/>
  <c r="E442" i="309"/>
  <c r="D443" i="309"/>
  <c r="E443" i="309"/>
  <c r="D444" i="309"/>
  <c r="E444" i="309"/>
  <c r="D445" i="309"/>
  <c r="E445" i="309"/>
  <c r="D446" i="309"/>
  <c r="E446" i="309"/>
  <c r="D447" i="309"/>
  <c r="E447" i="309"/>
  <c r="D448" i="309"/>
  <c r="E448" i="309"/>
  <c r="D449" i="309"/>
  <c r="E449" i="309"/>
  <c r="D450" i="309"/>
  <c r="E450" i="309"/>
  <c r="D451" i="309"/>
  <c r="E451" i="309"/>
  <c r="D452" i="309"/>
  <c r="E452" i="309"/>
  <c r="D453" i="309"/>
  <c r="E453" i="309"/>
  <c r="D454" i="309"/>
  <c r="E454" i="309"/>
  <c r="D455" i="309"/>
  <c r="E455" i="309"/>
  <c r="D456" i="309"/>
  <c r="E456" i="309"/>
  <c r="D457" i="309"/>
  <c r="E457" i="309"/>
  <c r="D458" i="309"/>
  <c r="E458" i="309"/>
  <c r="D459" i="309"/>
  <c r="E459" i="309"/>
  <c r="D460" i="309"/>
  <c r="E460" i="309"/>
  <c r="D461" i="309"/>
  <c r="E461" i="309"/>
  <c r="D462" i="309"/>
  <c r="E462" i="309"/>
  <c r="D463" i="309"/>
  <c r="E463" i="309"/>
  <c r="D464" i="309"/>
  <c r="E464" i="309"/>
  <c r="D465" i="309"/>
  <c r="E465" i="309"/>
  <c r="D466" i="309"/>
  <c r="E466" i="309"/>
  <c r="D467" i="309"/>
  <c r="E467" i="309"/>
  <c r="D468" i="309"/>
  <c r="E468" i="309"/>
  <c r="D469" i="309"/>
  <c r="E469" i="309"/>
  <c r="D470" i="309"/>
  <c r="E470" i="309"/>
  <c r="D471" i="309"/>
  <c r="E471" i="309"/>
  <c r="D472" i="309"/>
  <c r="E472" i="309"/>
  <c r="D473" i="309"/>
  <c r="E473" i="309"/>
  <c r="D474" i="309"/>
  <c r="E474" i="309"/>
  <c r="D475" i="309"/>
  <c r="E475" i="309"/>
  <c r="D476" i="309"/>
  <c r="E476" i="309"/>
  <c r="D477" i="309"/>
  <c r="E477" i="309"/>
  <c r="D478" i="309"/>
  <c r="E478" i="309"/>
  <c r="D479" i="309"/>
  <c r="E479" i="309"/>
  <c r="D480" i="309"/>
  <c r="E480" i="309"/>
  <c r="D481" i="309"/>
  <c r="E481" i="309"/>
  <c r="D482" i="309"/>
  <c r="E482" i="309"/>
  <c r="D483" i="309"/>
  <c r="E483" i="309"/>
  <c r="D484" i="309"/>
  <c r="E484" i="309"/>
  <c r="D485" i="309"/>
  <c r="E485" i="309"/>
  <c r="D486" i="309"/>
  <c r="E486" i="309"/>
  <c r="D487" i="309"/>
  <c r="E487" i="309"/>
  <c r="D488" i="309"/>
  <c r="E488" i="309"/>
  <c r="D489" i="309"/>
  <c r="E489" i="309"/>
  <c r="D490" i="309"/>
  <c r="E490" i="309"/>
  <c r="D491" i="309"/>
  <c r="E491" i="309"/>
  <c r="D492" i="309"/>
  <c r="E492" i="309"/>
  <c r="D493" i="309"/>
  <c r="E493" i="309"/>
  <c r="D494" i="309"/>
  <c r="E494" i="309"/>
  <c r="D495" i="309"/>
  <c r="E495" i="309"/>
  <c r="D496" i="309"/>
  <c r="E496" i="309"/>
  <c r="D497" i="309"/>
  <c r="E497" i="309"/>
  <c r="D498" i="309"/>
  <c r="E498" i="309"/>
  <c r="D499" i="309"/>
  <c r="E499" i="309"/>
  <c r="D500" i="309"/>
  <c r="E500" i="309"/>
  <c r="D501" i="309"/>
  <c r="E501" i="309"/>
  <c r="D502" i="309"/>
  <c r="E502" i="309"/>
  <c r="D503" i="309"/>
  <c r="E503" i="309"/>
  <c r="D504" i="309"/>
  <c r="E504" i="309"/>
  <c r="D505" i="309"/>
  <c r="E505" i="309"/>
  <c r="D506" i="309"/>
  <c r="E506" i="309"/>
  <c r="D507" i="309"/>
  <c r="E507" i="309"/>
  <c r="D508" i="309"/>
  <c r="E508" i="309"/>
  <c r="D509" i="309"/>
  <c r="E509" i="309"/>
  <c r="D510" i="309"/>
  <c r="E510" i="309"/>
  <c r="D511" i="309"/>
  <c r="E511" i="309"/>
  <c r="D512" i="309"/>
  <c r="E512" i="309"/>
  <c r="D513" i="309"/>
  <c r="E513" i="309"/>
  <c r="D514" i="309"/>
  <c r="E514" i="309"/>
  <c r="D515" i="309"/>
  <c r="E515" i="309"/>
  <c r="D516" i="309"/>
  <c r="E516" i="309"/>
  <c r="D517" i="309"/>
  <c r="E517" i="309"/>
  <c r="D518" i="309"/>
  <c r="E518" i="309"/>
  <c r="D519" i="309"/>
  <c r="E519" i="309"/>
  <c r="D520" i="309"/>
  <c r="E520" i="309"/>
  <c r="D521" i="309"/>
  <c r="E521" i="309"/>
  <c r="D522" i="309"/>
  <c r="E522" i="309"/>
  <c r="D523" i="309"/>
  <c r="E523" i="309"/>
  <c r="D524" i="309"/>
  <c r="E524" i="309"/>
  <c r="D525" i="309"/>
  <c r="E525" i="309"/>
  <c r="D526" i="309"/>
  <c r="E526" i="309"/>
  <c r="D527" i="309"/>
  <c r="E527" i="309"/>
  <c r="D528" i="309"/>
  <c r="E528" i="309"/>
  <c r="D529" i="309"/>
  <c r="E529" i="309"/>
  <c r="D530" i="309"/>
  <c r="E530" i="309"/>
  <c r="D531" i="309"/>
  <c r="E531" i="309"/>
  <c r="D532" i="309"/>
  <c r="E532" i="309"/>
  <c r="D533" i="309"/>
  <c r="E533" i="309"/>
  <c r="D534" i="309"/>
  <c r="E534" i="309"/>
  <c r="D535" i="309"/>
  <c r="E535" i="309"/>
  <c r="D536" i="309"/>
  <c r="E536" i="309"/>
  <c r="D537" i="309"/>
  <c r="E537" i="309"/>
  <c r="D538" i="309"/>
  <c r="E538" i="309"/>
  <c r="D539" i="309"/>
  <c r="E539" i="309"/>
  <c r="D540" i="309"/>
  <c r="E540" i="309"/>
  <c r="D541" i="309"/>
  <c r="E541" i="309"/>
  <c r="D542" i="309"/>
  <c r="E542" i="309"/>
  <c r="D543" i="309"/>
  <c r="E543" i="309"/>
  <c r="D544" i="309"/>
  <c r="E544" i="309"/>
  <c r="D545" i="309"/>
  <c r="E545" i="309"/>
  <c r="D546" i="309"/>
  <c r="E546" i="309"/>
  <c r="D547" i="309"/>
  <c r="E547" i="309"/>
  <c r="D548" i="309"/>
  <c r="E548" i="309"/>
  <c r="D549" i="309"/>
  <c r="E549" i="309"/>
  <c r="D550" i="309"/>
  <c r="E550" i="309"/>
  <c r="D551" i="309"/>
  <c r="E551" i="309"/>
  <c r="D552" i="309"/>
  <c r="E552" i="309"/>
  <c r="D553" i="309"/>
  <c r="E553" i="309"/>
  <c r="D554" i="309"/>
  <c r="E554" i="309"/>
  <c r="D555" i="309"/>
  <c r="E555" i="309"/>
  <c r="D556" i="309"/>
  <c r="E556" i="309"/>
  <c r="D557" i="309"/>
  <c r="E557" i="309"/>
  <c r="D558" i="309"/>
  <c r="E558" i="309"/>
  <c r="D559" i="309"/>
  <c r="E559" i="309"/>
  <c r="D560" i="309"/>
  <c r="E560" i="309"/>
  <c r="D561" i="309"/>
  <c r="E561" i="309"/>
  <c r="D562" i="309"/>
  <c r="E562" i="309"/>
  <c r="D563" i="309"/>
  <c r="E563" i="309"/>
  <c r="D564" i="309"/>
  <c r="E564" i="309"/>
  <c r="D565" i="309"/>
  <c r="E565" i="309"/>
  <c r="D566" i="309"/>
  <c r="E566" i="309"/>
  <c r="D567" i="309"/>
  <c r="E567" i="309"/>
  <c r="D568" i="309"/>
  <c r="E568" i="309"/>
  <c r="D569" i="309"/>
  <c r="E569" i="309"/>
  <c r="D570" i="309"/>
  <c r="E570" i="309"/>
  <c r="D571" i="309"/>
  <c r="E571" i="309"/>
  <c r="D572" i="309"/>
  <c r="E572" i="309"/>
  <c r="D573" i="309"/>
  <c r="E573" i="309"/>
  <c r="D574" i="309"/>
  <c r="E574" i="309"/>
  <c r="D575" i="309"/>
  <c r="E575" i="309"/>
  <c r="D576" i="309"/>
  <c r="E576" i="309"/>
  <c r="D577" i="309"/>
  <c r="E577" i="309"/>
  <c r="D578" i="309"/>
  <c r="E578" i="309"/>
  <c r="D579" i="309"/>
  <c r="E579" i="309"/>
  <c r="D580" i="309"/>
  <c r="E580" i="309"/>
  <c r="D581" i="309"/>
  <c r="E581" i="309"/>
  <c r="D582" i="309"/>
  <c r="E582" i="309"/>
  <c r="D583" i="309"/>
  <c r="E583" i="309"/>
  <c r="D584" i="309"/>
  <c r="E584" i="309"/>
  <c r="D585" i="309"/>
  <c r="E585" i="309"/>
  <c r="D586" i="309"/>
  <c r="E586" i="309"/>
  <c r="D587" i="309"/>
  <c r="E587" i="309"/>
  <c r="D588" i="309"/>
  <c r="E588" i="309"/>
  <c r="D589" i="309"/>
  <c r="E589" i="309"/>
  <c r="D590" i="309"/>
  <c r="E590" i="309"/>
  <c r="D591" i="309"/>
  <c r="E591" i="309"/>
  <c r="D592" i="309"/>
  <c r="E592" i="309"/>
  <c r="D593" i="309"/>
  <c r="E593" i="309"/>
  <c r="D594" i="309"/>
  <c r="E594" i="309"/>
  <c r="D595" i="309"/>
  <c r="E595" i="309"/>
  <c r="D596" i="309"/>
  <c r="E596" i="309"/>
  <c r="D597" i="309"/>
  <c r="E597" i="309"/>
  <c r="D598" i="309"/>
  <c r="E598" i="309"/>
  <c r="D599" i="309"/>
  <c r="E599" i="309"/>
  <c r="D600" i="309"/>
  <c r="E600" i="309"/>
  <c r="D601" i="309"/>
  <c r="E601" i="309"/>
  <c r="D602" i="309"/>
  <c r="E602" i="309"/>
  <c r="D603" i="309"/>
  <c r="E603" i="309"/>
  <c r="D604" i="309"/>
  <c r="E604" i="309"/>
  <c r="D605" i="309"/>
  <c r="E605" i="309"/>
  <c r="D606" i="309"/>
  <c r="E606" i="309"/>
  <c r="D607" i="309"/>
  <c r="E607" i="309"/>
  <c r="D608" i="309"/>
  <c r="E608" i="309"/>
  <c r="D609" i="309"/>
  <c r="E609" i="309"/>
  <c r="D610" i="309"/>
  <c r="E610" i="309"/>
  <c r="D611" i="309"/>
  <c r="E611" i="309"/>
  <c r="D612" i="309"/>
  <c r="E612" i="309"/>
  <c r="D613" i="309"/>
  <c r="E613" i="309"/>
  <c r="D614" i="309"/>
  <c r="E614" i="309"/>
  <c r="D615" i="309"/>
  <c r="E615" i="309"/>
  <c r="D616" i="309"/>
  <c r="E616" i="309"/>
  <c r="D617" i="309"/>
  <c r="E617" i="309"/>
  <c r="D618" i="309"/>
  <c r="E618" i="309"/>
  <c r="D619" i="309"/>
  <c r="E619" i="309"/>
  <c r="D620" i="309"/>
  <c r="E620" i="309"/>
  <c r="D621" i="309"/>
  <c r="E621" i="309"/>
  <c r="D622" i="309"/>
  <c r="E622" i="309"/>
  <c r="D623" i="309"/>
  <c r="E623" i="309"/>
  <c r="D624" i="309"/>
  <c r="E624" i="309"/>
  <c r="D625" i="309"/>
  <c r="E625" i="309"/>
  <c r="D626" i="309"/>
  <c r="E626" i="309"/>
  <c r="D627" i="309"/>
  <c r="E627" i="309"/>
  <c r="D628" i="309"/>
  <c r="E628" i="309"/>
  <c r="D629" i="309"/>
  <c r="E629" i="309"/>
  <c r="D630" i="309"/>
  <c r="E630" i="309"/>
  <c r="D631" i="309"/>
  <c r="E631" i="309"/>
  <c r="D632" i="309"/>
  <c r="E632" i="309"/>
  <c r="D633" i="309"/>
  <c r="E633" i="309"/>
  <c r="D634" i="309"/>
  <c r="E634" i="309"/>
  <c r="D635" i="309"/>
  <c r="E635" i="309"/>
  <c r="D636" i="309"/>
  <c r="E636" i="309"/>
  <c r="D637" i="309"/>
  <c r="E637" i="309"/>
  <c r="D638" i="309"/>
  <c r="E638" i="309"/>
  <c r="D639" i="309"/>
  <c r="E639" i="309"/>
  <c r="D640" i="309"/>
  <c r="E640" i="309"/>
  <c r="D641" i="309"/>
  <c r="E641" i="309"/>
  <c r="D642" i="309"/>
  <c r="E642" i="309"/>
  <c r="D643" i="309"/>
  <c r="E643" i="309"/>
  <c r="D644" i="309"/>
  <c r="E644" i="309"/>
  <c r="D645" i="309"/>
  <c r="E645" i="309"/>
  <c r="D646" i="309"/>
  <c r="E646" i="309"/>
  <c r="D647" i="309"/>
  <c r="E647" i="309"/>
  <c r="D648" i="309"/>
  <c r="E648" i="309"/>
  <c r="D649" i="309"/>
  <c r="E649" i="309"/>
  <c r="D650" i="309"/>
  <c r="E650" i="309"/>
  <c r="D651" i="309"/>
  <c r="E651" i="309"/>
  <c r="D652" i="309"/>
  <c r="E652" i="309"/>
  <c r="D653" i="309"/>
  <c r="E653" i="309"/>
  <c r="D654" i="309"/>
  <c r="E654" i="309"/>
  <c r="D655" i="309"/>
  <c r="E655" i="309"/>
  <c r="D656" i="309"/>
  <c r="E656" i="309"/>
  <c r="D657" i="309"/>
  <c r="E657" i="309"/>
  <c r="D658" i="309"/>
  <c r="E658" i="309"/>
  <c r="D659" i="309"/>
  <c r="E659" i="309"/>
  <c r="D660" i="309"/>
  <c r="E660" i="309"/>
  <c r="D661" i="309"/>
  <c r="E661" i="309"/>
  <c r="D662" i="309"/>
  <c r="E662" i="309"/>
  <c r="D663" i="309"/>
  <c r="E663" i="309"/>
  <c r="D664" i="309"/>
  <c r="E664" i="309"/>
  <c r="D665" i="309"/>
  <c r="E665" i="309"/>
  <c r="D666" i="309"/>
  <c r="E666" i="309"/>
  <c r="D667" i="309"/>
  <c r="E667" i="309"/>
  <c r="D668" i="309"/>
  <c r="E668" i="309"/>
  <c r="D669" i="309"/>
  <c r="E669" i="309"/>
  <c r="D670" i="309"/>
  <c r="E670" i="309"/>
  <c r="D671" i="309"/>
  <c r="E671" i="309"/>
  <c r="D672" i="309"/>
  <c r="E672" i="309"/>
  <c r="D673" i="309"/>
  <c r="E673" i="309"/>
  <c r="D674" i="309"/>
  <c r="E674" i="309"/>
  <c r="D675" i="309"/>
  <c r="E675" i="309"/>
  <c r="D676" i="309"/>
  <c r="E676" i="309"/>
  <c r="D677" i="309"/>
  <c r="E677" i="309"/>
  <c r="D678" i="309"/>
  <c r="E678" i="309"/>
  <c r="D679" i="309"/>
  <c r="E679" i="309"/>
  <c r="D680" i="309"/>
  <c r="E680" i="309"/>
  <c r="D681" i="309"/>
  <c r="E681" i="309"/>
  <c r="D682" i="309"/>
  <c r="E682" i="309"/>
  <c r="D683" i="309"/>
  <c r="E683" i="309"/>
  <c r="D684" i="309"/>
  <c r="E684" i="309"/>
  <c r="D685" i="309"/>
  <c r="E685" i="309"/>
  <c r="D686" i="309"/>
  <c r="E686" i="309"/>
  <c r="D687" i="309"/>
  <c r="E687" i="309"/>
  <c r="D688" i="309"/>
  <c r="E688" i="309"/>
  <c r="D689" i="309"/>
  <c r="E689" i="309"/>
  <c r="D690" i="309"/>
  <c r="E690" i="309"/>
  <c r="D691" i="309"/>
  <c r="E691" i="309"/>
  <c r="D692" i="309"/>
  <c r="E692" i="309"/>
  <c r="D693" i="309"/>
  <c r="E693" i="309"/>
  <c r="D694" i="309"/>
  <c r="E694" i="309"/>
  <c r="D695" i="309"/>
  <c r="E695" i="309"/>
  <c r="D696" i="309"/>
  <c r="E696" i="309"/>
  <c r="D697" i="309"/>
  <c r="E697" i="309"/>
  <c r="D698" i="309"/>
  <c r="E698" i="309"/>
  <c r="D699" i="309"/>
  <c r="E699" i="309"/>
  <c r="D700" i="309"/>
  <c r="E700" i="309"/>
  <c r="D701" i="309"/>
  <c r="E701" i="309"/>
  <c r="D702" i="309"/>
  <c r="E702" i="309"/>
  <c r="D703" i="309"/>
  <c r="E703" i="309"/>
  <c r="D704" i="309"/>
  <c r="E704" i="309"/>
  <c r="D705" i="309"/>
  <c r="E705" i="309"/>
  <c r="D706" i="309"/>
  <c r="E706" i="309"/>
  <c r="D707" i="309"/>
  <c r="E707" i="309"/>
  <c r="D708" i="309"/>
  <c r="E708" i="309"/>
  <c r="D709" i="309"/>
  <c r="E709" i="309"/>
  <c r="D710" i="309"/>
  <c r="E710" i="309"/>
  <c r="D711" i="309"/>
  <c r="E711" i="309"/>
  <c r="D712" i="309"/>
  <c r="E712" i="309"/>
  <c r="D713" i="309"/>
  <c r="E713" i="309"/>
  <c r="D714" i="309"/>
  <c r="E714" i="309"/>
  <c r="D715" i="309"/>
  <c r="E715" i="309"/>
  <c r="D716" i="309"/>
  <c r="E716" i="309"/>
  <c r="D717" i="309"/>
  <c r="E717" i="309"/>
  <c r="D718" i="309"/>
  <c r="E718" i="309"/>
  <c r="D719" i="309"/>
  <c r="E719" i="309"/>
  <c r="D720" i="309"/>
  <c r="E720" i="309"/>
  <c r="D721" i="309"/>
  <c r="E721" i="309"/>
  <c r="D722" i="309"/>
  <c r="E722" i="309"/>
  <c r="D723" i="309"/>
  <c r="E723" i="309"/>
  <c r="D724" i="309"/>
  <c r="E724" i="309"/>
  <c r="D725" i="309"/>
  <c r="E725" i="309"/>
  <c r="D726" i="309"/>
  <c r="E726" i="309"/>
  <c r="D727" i="309"/>
  <c r="E727" i="309"/>
  <c r="D728" i="309"/>
  <c r="E728" i="309"/>
  <c r="D729" i="309"/>
  <c r="E729" i="309"/>
  <c r="D730" i="309"/>
  <c r="E730" i="309"/>
  <c r="D731" i="309"/>
  <c r="E731" i="309"/>
  <c r="D732" i="309"/>
  <c r="E732" i="309"/>
  <c r="D733" i="309"/>
  <c r="E733" i="309"/>
  <c r="D734" i="309"/>
  <c r="E734" i="309"/>
  <c r="D735" i="309"/>
  <c r="E735" i="309"/>
  <c r="D736" i="309"/>
  <c r="E736" i="309"/>
  <c r="D737" i="309"/>
  <c r="E737" i="309"/>
  <c r="D738" i="309"/>
  <c r="E738" i="309"/>
  <c r="D739" i="309"/>
  <c r="E739" i="309"/>
  <c r="D740" i="309"/>
  <c r="E740" i="309"/>
  <c r="D741" i="309"/>
  <c r="E741" i="309"/>
  <c r="D742" i="309"/>
  <c r="E742" i="309"/>
  <c r="D743" i="309"/>
  <c r="E743" i="309"/>
  <c r="D744" i="309"/>
  <c r="E744" i="309"/>
  <c r="D745" i="309"/>
  <c r="E745" i="309"/>
  <c r="D746" i="309"/>
  <c r="E746" i="309"/>
  <c r="D747" i="309"/>
  <c r="E747" i="309"/>
  <c r="D748" i="309"/>
  <c r="E748" i="309"/>
  <c r="D749" i="309"/>
  <c r="E749" i="309"/>
  <c r="D750" i="309"/>
  <c r="E750" i="309"/>
  <c r="D751" i="309"/>
  <c r="E751" i="309"/>
  <c r="D752" i="309"/>
  <c r="E752" i="309"/>
  <c r="D753" i="309"/>
  <c r="E753" i="309"/>
  <c r="D754" i="309"/>
  <c r="E754" i="309"/>
  <c r="D755" i="309"/>
  <c r="E755" i="309"/>
  <c r="D756" i="309"/>
  <c r="E756" i="309"/>
  <c r="D757" i="309"/>
  <c r="E757" i="309"/>
  <c r="D758" i="309"/>
  <c r="E758" i="309"/>
  <c r="D759" i="309"/>
  <c r="E759" i="309"/>
  <c r="D760" i="309"/>
  <c r="E760" i="309"/>
  <c r="D761" i="309"/>
  <c r="E761" i="309"/>
  <c r="D762" i="309"/>
  <c r="E762" i="309"/>
  <c r="D763" i="309"/>
  <c r="E763" i="309"/>
  <c r="D764" i="309"/>
  <c r="E764" i="309"/>
  <c r="D765" i="309"/>
  <c r="E765" i="309"/>
  <c r="D766" i="309"/>
  <c r="E766" i="309"/>
  <c r="D767" i="309"/>
  <c r="E767" i="309"/>
  <c r="D768" i="309"/>
  <c r="E768" i="309"/>
  <c r="D769" i="309"/>
  <c r="E769" i="309"/>
  <c r="D770" i="309"/>
  <c r="E770" i="309"/>
  <c r="D771" i="309"/>
  <c r="E771" i="309"/>
  <c r="D772" i="309"/>
  <c r="E772" i="309"/>
  <c r="D773" i="309"/>
  <c r="E773" i="309"/>
  <c r="D774" i="309"/>
  <c r="E774" i="309"/>
  <c r="D775" i="309"/>
  <c r="E775" i="309"/>
  <c r="D776" i="309"/>
  <c r="E776" i="309"/>
  <c r="D777" i="309"/>
  <c r="E777" i="309"/>
  <c r="D778" i="309"/>
  <c r="E778" i="309"/>
  <c r="D779" i="309"/>
  <c r="E779" i="309"/>
  <c r="D780" i="309"/>
  <c r="E780" i="309"/>
  <c r="D781" i="309"/>
  <c r="E781" i="309"/>
  <c r="D782" i="309"/>
  <c r="E782" i="309"/>
  <c r="D783" i="309"/>
  <c r="E783" i="309"/>
  <c r="D784" i="309"/>
  <c r="E784" i="309"/>
  <c r="D785" i="309"/>
  <c r="E785" i="309"/>
  <c r="D786" i="309"/>
  <c r="E786" i="309"/>
  <c r="D787" i="309"/>
  <c r="E787" i="309"/>
  <c r="D788" i="309"/>
  <c r="E788" i="309"/>
  <c r="D789" i="309"/>
  <c r="E789" i="309"/>
  <c r="D790" i="309"/>
  <c r="E790" i="309"/>
  <c r="D791" i="309"/>
  <c r="E791" i="309"/>
  <c r="D792" i="309"/>
  <c r="E792" i="309"/>
  <c r="D793" i="309"/>
  <c r="E793" i="309"/>
  <c r="D794" i="309"/>
  <c r="E794" i="309"/>
  <c r="D795" i="309"/>
  <c r="E795" i="309"/>
  <c r="D796" i="309"/>
  <c r="E796" i="309"/>
  <c r="D797" i="309"/>
  <c r="E797" i="309"/>
  <c r="D798" i="309"/>
  <c r="E798" i="309"/>
  <c r="D799" i="309"/>
  <c r="E799" i="309"/>
  <c r="D800" i="309"/>
  <c r="E800" i="309"/>
  <c r="D801" i="309"/>
  <c r="E801" i="309"/>
  <c r="D802" i="309"/>
  <c r="E802" i="309"/>
  <c r="D803" i="309"/>
  <c r="E803" i="309"/>
  <c r="D804" i="309"/>
  <c r="E804" i="309"/>
  <c r="D805" i="309"/>
  <c r="E805" i="309"/>
  <c r="D806" i="309"/>
  <c r="E806" i="309"/>
  <c r="D807" i="309"/>
  <c r="E807" i="309"/>
  <c r="D808" i="309"/>
  <c r="E808" i="309"/>
  <c r="D809" i="309"/>
  <c r="E809" i="309"/>
  <c r="D810" i="309"/>
  <c r="E810" i="309"/>
  <c r="D811" i="309"/>
  <c r="E811" i="309"/>
  <c r="D812" i="309"/>
  <c r="E812" i="309"/>
  <c r="D813" i="309"/>
  <c r="E813" i="309"/>
  <c r="D814" i="309"/>
  <c r="E814" i="309"/>
  <c r="D815" i="309"/>
  <c r="E815" i="309"/>
  <c r="D816" i="309"/>
  <c r="E816" i="309"/>
  <c r="D817" i="309"/>
  <c r="E817" i="309"/>
  <c r="D818" i="309"/>
  <c r="E818" i="309"/>
  <c r="D819" i="309"/>
  <c r="E819" i="309"/>
  <c r="D820" i="309"/>
  <c r="E820" i="309"/>
  <c r="D821" i="309"/>
  <c r="E821" i="309"/>
  <c r="D822" i="309"/>
  <c r="E822" i="309"/>
  <c r="D823" i="309"/>
  <c r="E823" i="309"/>
  <c r="D824" i="309"/>
  <c r="E824" i="309"/>
  <c r="D825" i="309"/>
  <c r="E825" i="309"/>
  <c r="D826" i="309"/>
  <c r="E826" i="309"/>
  <c r="D827" i="309"/>
  <c r="E827" i="309"/>
  <c r="D828" i="309"/>
  <c r="E828" i="309"/>
  <c r="D829" i="309"/>
  <c r="E829" i="309"/>
  <c r="D830" i="309"/>
  <c r="E830" i="309"/>
  <c r="D831" i="309"/>
  <c r="E831" i="309"/>
  <c r="D832" i="309"/>
  <c r="E832" i="309"/>
  <c r="D833" i="309"/>
  <c r="E833" i="309"/>
  <c r="D834" i="309"/>
  <c r="E834" i="309"/>
  <c r="D835" i="309"/>
  <c r="E835" i="309"/>
  <c r="D836" i="309"/>
  <c r="E836" i="309"/>
  <c r="D837" i="309"/>
  <c r="E837" i="309"/>
  <c r="D838" i="309"/>
  <c r="E838" i="309"/>
  <c r="D839" i="309"/>
  <c r="E839" i="309"/>
  <c r="D840" i="309"/>
  <c r="E840" i="309"/>
  <c r="D841" i="309"/>
  <c r="E841" i="309"/>
  <c r="D842" i="309"/>
  <c r="E842" i="309"/>
  <c r="D843" i="309"/>
  <c r="E843" i="309"/>
  <c r="D844" i="309"/>
  <c r="E844" i="309"/>
  <c r="D845" i="309"/>
  <c r="E845" i="309"/>
  <c r="D846" i="309"/>
  <c r="E846" i="309"/>
  <c r="D847" i="309"/>
  <c r="E847" i="309"/>
  <c r="D848" i="309"/>
  <c r="E848" i="309"/>
  <c r="D849" i="309"/>
  <c r="E849" i="309"/>
  <c r="D850" i="309"/>
  <c r="E850" i="309"/>
  <c r="D851" i="309"/>
  <c r="E851" i="309"/>
  <c r="D852" i="309"/>
  <c r="E852" i="309"/>
  <c r="D853" i="309"/>
  <c r="E853" i="309"/>
  <c r="D854" i="309"/>
  <c r="E854" i="309"/>
  <c r="D855" i="309"/>
  <c r="E855" i="309"/>
  <c r="D856" i="309"/>
  <c r="E856" i="309"/>
  <c r="D857" i="309"/>
  <c r="E857" i="309"/>
  <c r="D858" i="309"/>
  <c r="E858" i="309"/>
  <c r="D859" i="309"/>
  <c r="E859" i="309"/>
  <c r="D860" i="309"/>
  <c r="E860" i="309"/>
  <c r="D861" i="309"/>
  <c r="E861" i="309"/>
  <c r="D862" i="309"/>
  <c r="E862" i="309"/>
  <c r="D863" i="309"/>
  <c r="E863" i="309"/>
  <c r="D864" i="309"/>
  <c r="E864" i="309"/>
  <c r="D865" i="309"/>
  <c r="E865" i="309"/>
  <c r="D866" i="309"/>
  <c r="E866" i="309"/>
  <c r="D867" i="309"/>
  <c r="E867" i="309"/>
  <c r="D868" i="309"/>
  <c r="E868" i="309"/>
  <c r="D869" i="309"/>
  <c r="E869" i="309"/>
  <c r="D870" i="309"/>
  <c r="E870" i="309"/>
  <c r="D871" i="309"/>
  <c r="E871" i="309"/>
  <c r="D872" i="309"/>
  <c r="E872" i="309"/>
  <c r="D873" i="309"/>
  <c r="E873" i="309"/>
  <c r="D874" i="309"/>
  <c r="E874" i="309"/>
  <c r="D875" i="309"/>
  <c r="E875" i="309"/>
  <c r="D876" i="309"/>
  <c r="E876" i="309"/>
  <c r="D877" i="309"/>
  <c r="E877" i="309"/>
  <c r="D878" i="309"/>
  <c r="E878" i="309"/>
  <c r="D879" i="309"/>
  <c r="E879" i="309"/>
  <c r="D880" i="309"/>
  <c r="E880" i="309"/>
  <c r="D881" i="309"/>
  <c r="E881" i="309"/>
  <c r="D882" i="309"/>
  <c r="E882" i="309"/>
  <c r="D883" i="309"/>
  <c r="E883" i="309"/>
  <c r="D884" i="309"/>
  <c r="E884" i="309"/>
  <c r="D885" i="309"/>
  <c r="E885" i="309"/>
  <c r="D886" i="309"/>
  <c r="E886" i="309"/>
  <c r="D887" i="309"/>
  <c r="E887" i="309"/>
  <c r="D888" i="309"/>
  <c r="E888" i="309"/>
  <c r="D889" i="309"/>
  <c r="E889" i="309"/>
  <c r="D890" i="309"/>
  <c r="E890" i="309"/>
  <c r="D891" i="309"/>
  <c r="E891" i="309"/>
  <c r="D892" i="309"/>
  <c r="E892" i="309"/>
  <c r="D893" i="309"/>
  <c r="E893" i="309"/>
  <c r="D894" i="309"/>
  <c r="E894" i="309"/>
  <c r="D895" i="309"/>
  <c r="E895" i="309"/>
  <c r="D896" i="309"/>
  <c r="E896" i="309"/>
  <c r="D897" i="309"/>
  <c r="E897" i="309"/>
  <c r="D898" i="309"/>
  <c r="E898" i="309"/>
  <c r="D899" i="309"/>
  <c r="E899" i="309"/>
  <c r="D900" i="309"/>
  <c r="E900" i="309"/>
  <c r="D901" i="309"/>
  <c r="E901" i="309"/>
  <c r="D902" i="309"/>
  <c r="E902" i="309"/>
  <c r="D903" i="309"/>
  <c r="E903" i="309"/>
  <c r="D904" i="309"/>
  <c r="E904" i="309"/>
  <c r="D905" i="309"/>
  <c r="E905" i="309"/>
  <c r="D906" i="309"/>
  <c r="E906" i="309"/>
  <c r="D907" i="309"/>
  <c r="E907" i="309"/>
  <c r="D908" i="309"/>
  <c r="E908" i="309"/>
  <c r="D909" i="309"/>
  <c r="E909" i="309"/>
  <c r="D910" i="309"/>
  <c r="E910" i="309"/>
  <c r="D911" i="309"/>
  <c r="E911" i="309"/>
  <c r="D912" i="309"/>
  <c r="E912" i="309"/>
  <c r="D913" i="309"/>
  <c r="E913" i="309"/>
  <c r="D914" i="309"/>
  <c r="E914" i="309"/>
  <c r="D915" i="309"/>
  <c r="E915" i="309"/>
  <c r="D916" i="309"/>
  <c r="E916" i="309"/>
  <c r="D917" i="309"/>
  <c r="E917" i="309"/>
  <c r="D918" i="309"/>
  <c r="E918" i="309"/>
  <c r="D919" i="309"/>
  <c r="E919" i="309"/>
  <c r="D920" i="309"/>
  <c r="E920" i="309"/>
  <c r="D921" i="309"/>
  <c r="E921" i="309"/>
  <c r="D922" i="309"/>
  <c r="E922" i="309"/>
  <c r="D923" i="309"/>
  <c r="E923" i="309"/>
  <c r="D924" i="309"/>
  <c r="E924" i="309"/>
  <c r="D925" i="309"/>
  <c r="E925" i="309"/>
  <c r="D926" i="309"/>
  <c r="E926" i="309"/>
  <c r="D927" i="309"/>
  <c r="E927" i="309"/>
  <c r="D928" i="309"/>
  <c r="E928" i="309"/>
  <c r="D929" i="309"/>
  <c r="E929" i="309"/>
  <c r="D930" i="309"/>
  <c r="E930" i="309"/>
  <c r="D931" i="309"/>
  <c r="E931" i="309"/>
  <c r="D932" i="309"/>
  <c r="E932" i="309"/>
  <c r="D933" i="309"/>
  <c r="E933" i="309"/>
  <c r="D934" i="309"/>
  <c r="E934" i="309"/>
  <c r="D935" i="309"/>
  <c r="E935" i="309"/>
  <c r="D936" i="309"/>
  <c r="E936" i="309"/>
  <c r="D937" i="309"/>
  <c r="E937" i="309"/>
  <c r="D938" i="309"/>
  <c r="E938" i="309"/>
  <c r="D939" i="309"/>
  <c r="E939" i="309"/>
  <c r="D940" i="309"/>
  <c r="E940" i="309"/>
  <c r="D941" i="309"/>
  <c r="E941" i="309"/>
  <c r="D942" i="309"/>
  <c r="E942" i="309"/>
  <c r="D943" i="309"/>
  <c r="E943" i="309"/>
  <c r="D944" i="309"/>
  <c r="E944" i="309"/>
  <c r="D945" i="309"/>
  <c r="E945" i="309"/>
  <c r="D946" i="309"/>
  <c r="E946" i="309"/>
  <c r="D947" i="309"/>
  <c r="E947" i="309"/>
  <c r="D948" i="309"/>
  <c r="E948" i="309"/>
  <c r="D949" i="309"/>
  <c r="E949" i="309"/>
  <c r="D950" i="309"/>
  <c r="E950" i="309"/>
  <c r="D951" i="309"/>
  <c r="E951" i="309"/>
  <c r="D952" i="309"/>
  <c r="E952" i="309"/>
  <c r="D953" i="309"/>
  <c r="E953" i="309"/>
  <c r="D954" i="309"/>
  <c r="E954" i="309"/>
  <c r="D955" i="309"/>
  <c r="E955" i="309"/>
  <c r="D956" i="309"/>
  <c r="E956" i="309"/>
  <c r="D957" i="309"/>
  <c r="E957" i="309"/>
  <c r="D958" i="309"/>
  <c r="E958" i="309"/>
  <c r="D959" i="309"/>
  <c r="E959" i="309"/>
  <c r="D960" i="309"/>
  <c r="E960" i="309"/>
  <c r="D961" i="309"/>
  <c r="E961" i="309"/>
  <c r="D962" i="309"/>
  <c r="E962" i="309"/>
  <c r="D963" i="309"/>
  <c r="E963" i="309"/>
  <c r="D964" i="309"/>
  <c r="E964" i="309"/>
  <c r="D965" i="309"/>
  <c r="E965" i="309"/>
  <c r="D966" i="309"/>
  <c r="E966" i="309"/>
  <c r="D967" i="309"/>
  <c r="E967" i="309"/>
  <c r="D968" i="309"/>
  <c r="E968" i="309"/>
  <c r="D969" i="309"/>
  <c r="E969" i="309"/>
  <c r="D970" i="309"/>
  <c r="E970" i="309"/>
  <c r="D971" i="309"/>
  <c r="E971" i="309"/>
  <c r="D972" i="309"/>
  <c r="E972" i="309"/>
  <c r="D973" i="309"/>
  <c r="E973" i="309"/>
  <c r="D974" i="309"/>
  <c r="E974" i="309"/>
  <c r="D975" i="309"/>
  <c r="E975" i="309"/>
  <c r="D976" i="309"/>
  <c r="E976" i="309"/>
  <c r="D977" i="309"/>
  <c r="E977" i="309"/>
  <c r="D978" i="309"/>
  <c r="E978" i="309"/>
  <c r="D979" i="309"/>
  <c r="E979" i="309"/>
  <c r="D980" i="309"/>
  <c r="E980" i="309"/>
  <c r="D981" i="309"/>
  <c r="E981" i="309"/>
  <c r="D982" i="309"/>
  <c r="E982" i="309"/>
  <c r="D983" i="309"/>
  <c r="E983" i="309"/>
  <c r="D984" i="309"/>
  <c r="E984" i="309"/>
  <c r="D985" i="309"/>
  <c r="E985" i="309"/>
  <c r="D986" i="309"/>
  <c r="E986" i="309"/>
  <c r="D987" i="309"/>
  <c r="E987" i="309"/>
  <c r="D988" i="309"/>
  <c r="E988" i="309"/>
  <c r="D989" i="309"/>
  <c r="E989" i="309"/>
  <c r="D990" i="309"/>
  <c r="E990" i="309"/>
  <c r="D991" i="309"/>
  <c r="E991" i="309"/>
  <c r="D992" i="309"/>
  <c r="E992" i="309"/>
  <c r="D993" i="309"/>
  <c r="E993" i="309"/>
  <c r="D994" i="309"/>
  <c r="E994" i="309"/>
  <c r="D995" i="309"/>
  <c r="E995" i="309"/>
  <c r="D996" i="309"/>
  <c r="E996" i="309"/>
  <c r="D997" i="309"/>
  <c r="E997" i="309"/>
  <c r="D998" i="309"/>
  <c r="E998" i="309"/>
  <c r="D999" i="309"/>
  <c r="E999" i="309"/>
  <c r="D1000" i="309"/>
  <c r="E1000" i="309"/>
  <c r="D1001" i="309"/>
  <c r="E1001" i="309"/>
  <c r="D1002" i="309"/>
  <c r="E1002" i="309"/>
  <c r="D1003" i="309"/>
  <c r="E1003" i="309"/>
  <c r="D1004" i="309"/>
  <c r="E1004" i="309"/>
  <c r="D1005" i="309"/>
  <c r="E1005" i="309"/>
  <c r="D1006" i="309"/>
  <c r="E1006" i="309"/>
  <c r="D1007" i="309"/>
  <c r="E1007" i="309"/>
  <c r="D1008" i="309"/>
  <c r="E1008" i="309"/>
  <c r="D1009" i="309"/>
  <c r="E1009" i="309"/>
  <c r="D1010" i="309"/>
  <c r="E1010" i="309"/>
  <c r="D1011" i="309"/>
  <c r="E1011" i="309"/>
  <c r="D1012" i="309"/>
  <c r="E1012" i="309"/>
  <c r="D1013" i="309"/>
  <c r="E1013" i="309"/>
  <c r="D1014" i="309"/>
  <c r="E1014" i="309"/>
  <c r="D1015" i="309"/>
  <c r="E1015" i="309"/>
  <c r="D1016" i="309"/>
  <c r="E1016" i="309"/>
  <c r="D1017" i="309"/>
  <c r="E1017" i="309"/>
  <c r="D1018" i="309"/>
  <c r="E1018" i="309"/>
  <c r="D1019" i="309"/>
  <c r="E1019" i="309"/>
  <c r="D1020" i="309"/>
  <c r="E1020" i="309"/>
  <c r="D1021" i="309"/>
  <c r="E1021" i="309"/>
  <c r="D1022" i="309"/>
  <c r="E1022" i="309"/>
  <c r="D1023" i="309"/>
  <c r="E1023" i="309"/>
  <c r="D1024" i="309"/>
  <c r="E1024" i="309"/>
  <c r="D1025" i="309"/>
  <c r="E1025" i="309"/>
  <c r="D1026" i="309"/>
  <c r="E1026" i="309"/>
  <c r="D1027" i="309"/>
  <c r="E1027" i="309"/>
  <c r="D1028" i="309"/>
  <c r="E1028" i="309"/>
  <c r="D1029" i="309"/>
  <c r="E1029" i="309"/>
  <c r="D1030" i="309"/>
  <c r="E1030" i="309"/>
  <c r="D1031" i="309"/>
  <c r="E1031" i="309"/>
  <c r="D1032" i="309"/>
  <c r="E1032" i="309"/>
  <c r="D1033" i="309"/>
  <c r="E1033" i="309"/>
  <c r="D1034" i="309"/>
  <c r="E1034" i="309"/>
  <c r="D1035" i="309"/>
  <c r="E1035" i="309"/>
  <c r="D1036" i="309"/>
  <c r="E1036" i="309"/>
  <c r="D1037" i="309"/>
  <c r="E1037" i="309"/>
  <c r="D1038" i="309"/>
  <c r="E1038" i="309"/>
  <c r="D1039" i="309"/>
  <c r="E1039" i="309"/>
  <c r="D1040" i="309"/>
  <c r="E1040" i="309"/>
  <c r="D1041" i="309"/>
  <c r="E1041" i="309"/>
  <c r="D1042" i="309"/>
  <c r="E1042" i="309"/>
  <c r="D1043" i="309"/>
  <c r="E1043" i="309"/>
  <c r="D1044" i="309"/>
  <c r="E1044" i="309"/>
  <c r="D1045" i="309"/>
  <c r="E1045" i="309"/>
  <c r="D1046" i="309"/>
  <c r="E1046" i="309"/>
  <c r="D1047" i="309"/>
  <c r="E1047" i="309"/>
  <c r="D1048" i="309"/>
  <c r="E1048" i="309"/>
  <c r="D1049" i="309"/>
  <c r="E1049" i="309"/>
  <c r="D1050" i="309"/>
  <c r="E1050" i="309"/>
  <c r="D1051" i="309"/>
  <c r="E1051" i="309"/>
  <c r="D1052" i="309"/>
  <c r="E1052" i="309"/>
  <c r="D1053" i="309"/>
  <c r="E1053" i="309"/>
  <c r="D1054" i="309"/>
  <c r="E1054" i="309"/>
  <c r="D1055" i="309"/>
  <c r="E1055" i="309"/>
  <c r="D1056" i="309"/>
  <c r="E1056" i="309"/>
  <c r="D1057" i="309"/>
  <c r="E1057" i="309"/>
  <c r="D1058" i="309"/>
  <c r="E1058" i="309"/>
  <c r="D1059" i="309"/>
  <c r="E1059" i="309"/>
  <c r="D1060" i="309"/>
  <c r="E1060" i="309"/>
  <c r="D1061" i="309"/>
  <c r="E1061" i="309"/>
  <c r="D1062" i="309"/>
  <c r="E1062" i="309"/>
  <c r="D1063" i="309"/>
  <c r="E1063" i="309"/>
  <c r="D1064" i="309"/>
  <c r="E1064" i="309"/>
  <c r="D1065" i="309"/>
  <c r="E1065" i="309"/>
  <c r="D1066" i="309"/>
  <c r="E1066" i="309"/>
  <c r="D1067" i="309"/>
  <c r="E1067" i="309"/>
  <c r="D1068" i="309"/>
  <c r="E1068" i="309"/>
  <c r="D1069" i="309"/>
  <c r="E1069" i="309"/>
  <c r="D1070" i="309"/>
  <c r="E1070" i="309"/>
  <c r="D1071" i="309"/>
  <c r="E1071" i="309"/>
  <c r="D1072" i="309"/>
  <c r="E1072" i="309"/>
  <c r="D1073" i="309"/>
  <c r="E1073" i="309"/>
  <c r="D1074" i="309"/>
  <c r="E1074" i="309"/>
  <c r="D1075" i="309"/>
  <c r="E1075" i="309"/>
  <c r="D1076" i="309"/>
  <c r="E1076" i="309"/>
  <c r="D1077" i="309"/>
  <c r="E1077" i="309"/>
  <c r="D1078" i="309"/>
  <c r="E1078" i="309"/>
  <c r="D1079" i="309"/>
  <c r="E1079" i="309"/>
  <c r="D1080" i="309"/>
  <c r="E1080" i="309"/>
  <c r="D1081" i="309"/>
  <c r="E1081" i="309"/>
  <c r="D1082" i="309"/>
  <c r="E1082" i="309"/>
  <c r="D1083" i="309"/>
  <c r="E1083" i="309"/>
  <c r="D1084" i="309"/>
  <c r="E1084" i="309"/>
  <c r="D1085" i="309"/>
  <c r="E1085" i="309"/>
  <c r="D1086" i="309"/>
  <c r="E1086" i="309"/>
  <c r="D1087" i="309"/>
  <c r="E1087" i="309"/>
  <c r="D1088" i="309"/>
  <c r="E1088" i="309"/>
  <c r="D1089" i="309"/>
  <c r="E1089" i="309"/>
  <c r="D1090" i="309"/>
  <c r="E1090" i="309"/>
  <c r="D1091" i="309"/>
  <c r="E1091" i="309"/>
  <c r="D1092" i="309"/>
  <c r="E1092" i="309"/>
  <c r="D1093" i="309"/>
  <c r="E1093" i="309"/>
  <c r="D1094" i="309"/>
  <c r="E1094" i="309"/>
  <c r="D1095" i="309"/>
  <c r="E1095" i="309"/>
  <c r="D1096" i="309"/>
  <c r="E1096" i="309"/>
  <c r="D1097" i="309"/>
  <c r="E1097" i="309"/>
  <c r="D1098" i="309"/>
  <c r="E1098" i="309"/>
  <c r="D1099" i="309"/>
  <c r="E1099" i="309"/>
  <c r="D1100" i="309"/>
  <c r="E1100" i="309"/>
  <c r="D1101" i="309"/>
  <c r="E1101" i="309"/>
  <c r="D1102" i="309"/>
  <c r="E1102" i="309"/>
  <c r="D1103" i="309"/>
  <c r="E1103" i="309"/>
  <c r="D1104" i="309"/>
  <c r="E1104" i="309"/>
  <c r="D1105" i="309"/>
  <c r="E1105" i="309"/>
  <c r="D1106" i="309"/>
  <c r="E1106" i="309"/>
  <c r="D1107" i="309"/>
  <c r="E1107" i="309"/>
  <c r="D1108" i="309"/>
  <c r="E1108" i="309"/>
  <c r="D1109" i="309"/>
  <c r="E1109" i="309"/>
  <c r="D1110" i="309"/>
  <c r="E1110" i="309"/>
  <c r="D1111" i="309"/>
  <c r="E1111" i="309"/>
  <c r="D1112" i="309"/>
  <c r="E1112" i="309"/>
  <c r="D1113" i="309"/>
  <c r="E1113" i="309"/>
  <c r="D1114" i="309"/>
  <c r="E1114" i="309"/>
  <c r="D1115" i="309"/>
  <c r="E1115" i="309"/>
  <c r="D1116" i="309"/>
  <c r="E1116" i="309"/>
  <c r="D1117" i="309"/>
  <c r="E1117" i="309"/>
  <c r="D1118" i="309"/>
  <c r="E1118" i="309"/>
  <c r="D1119" i="309"/>
  <c r="E1119" i="309"/>
  <c r="D1120" i="309"/>
  <c r="E1120" i="309"/>
  <c r="D1121" i="309"/>
  <c r="E1121" i="309"/>
  <c r="D1122" i="309"/>
  <c r="E1122" i="309"/>
  <c r="D1123" i="309"/>
  <c r="E1123" i="309"/>
  <c r="D1124" i="309"/>
  <c r="E1124" i="309"/>
  <c r="D1125" i="309"/>
  <c r="E1125" i="309"/>
  <c r="D1126" i="309"/>
  <c r="E1126" i="309"/>
  <c r="D1127" i="309"/>
  <c r="E1127" i="309"/>
  <c r="D1128" i="309"/>
  <c r="E1128" i="309"/>
  <c r="D1129" i="309"/>
  <c r="E1129" i="309"/>
  <c r="D1130" i="309"/>
  <c r="E1130" i="309"/>
  <c r="D1131" i="309"/>
  <c r="E1131" i="309"/>
  <c r="D1132" i="309"/>
  <c r="E1132" i="309"/>
  <c r="D1133" i="309"/>
  <c r="E1133" i="309"/>
  <c r="D1134" i="309"/>
  <c r="E1134" i="309"/>
  <c r="D1135" i="309"/>
  <c r="E1135" i="309"/>
  <c r="D1136" i="309"/>
  <c r="E1136" i="309"/>
  <c r="D1137" i="309"/>
  <c r="E1137" i="309"/>
  <c r="D1138" i="309"/>
  <c r="E1138" i="309"/>
  <c r="D1139" i="309"/>
  <c r="E1139" i="309"/>
  <c r="D1140" i="309"/>
  <c r="E1140" i="309"/>
  <c r="D1141" i="309"/>
  <c r="E1141" i="309"/>
  <c r="D1142" i="309"/>
  <c r="E1142" i="309"/>
  <c r="D1143" i="309"/>
  <c r="E1143" i="309"/>
  <c r="D1144" i="309"/>
  <c r="E1144" i="309"/>
  <c r="D1145" i="309"/>
  <c r="E1145" i="309"/>
  <c r="D1146" i="309"/>
  <c r="E1146" i="309"/>
  <c r="D1147" i="309"/>
  <c r="E1147" i="309"/>
  <c r="D1148" i="309"/>
  <c r="E1148" i="309"/>
  <c r="D1149" i="309"/>
  <c r="E1149" i="309"/>
  <c r="D1150" i="309"/>
  <c r="E1150" i="309"/>
  <c r="D1151" i="309"/>
  <c r="E1151" i="309"/>
  <c r="D1152" i="309"/>
  <c r="E1152" i="309"/>
  <c r="D1153" i="309"/>
  <c r="E1153" i="309"/>
  <c r="D1154" i="309"/>
  <c r="E1154" i="309"/>
  <c r="D1155" i="309"/>
  <c r="E1155" i="309"/>
  <c r="D1156" i="309"/>
  <c r="E1156" i="309"/>
  <c r="D1157" i="309"/>
  <c r="E1157" i="309"/>
  <c r="D1158" i="309"/>
  <c r="E1158" i="309"/>
  <c r="D1159" i="309"/>
  <c r="E1159" i="309"/>
  <c r="D1160" i="309"/>
  <c r="E1160" i="309"/>
  <c r="D1161" i="309"/>
  <c r="E1161" i="309"/>
  <c r="D1162" i="309"/>
  <c r="E1162" i="309"/>
  <c r="D1163" i="309"/>
  <c r="E1163" i="309"/>
  <c r="D1164" i="309"/>
  <c r="E1164" i="309"/>
  <c r="D1165" i="309"/>
  <c r="E1165" i="309"/>
  <c r="D1166" i="309"/>
  <c r="E1166" i="309"/>
  <c r="D1167" i="309"/>
  <c r="E1167" i="309"/>
  <c r="D1168" i="309"/>
  <c r="E1168" i="309"/>
  <c r="D1169" i="309"/>
  <c r="E1169" i="309"/>
  <c r="D1170" i="309"/>
  <c r="E1170" i="309"/>
  <c r="D1171" i="309"/>
  <c r="E1171" i="309"/>
  <c r="D1172" i="309"/>
  <c r="E1172" i="309"/>
  <c r="D1173" i="309"/>
  <c r="E1173" i="309"/>
  <c r="D1174" i="309"/>
  <c r="E1174" i="309"/>
  <c r="D1175" i="309"/>
  <c r="E1175" i="309"/>
  <c r="D1176" i="309"/>
  <c r="E1176" i="309"/>
  <c r="D1177" i="309"/>
  <c r="E1177" i="309"/>
  <c r="D1178" i="309"/>
  <c r="E1178" i="309"/>
  <c r="D1179" i="309"/>
  <c r="E1179" i="309"/>
  <c r="D1180" i="309"/>
  <c r="E1180" i="309"/>
  <c r="D1181" i="309"/>
  <c r="E1181" i="309"/>
  <c r="D1182" i="309"/>
  <c r="E1182" i="309"/>
  <c r="D1183" i="309"/>
  <c r="E1183" i="309"/>
  <c r="D1184" i="309"/>
  <c r="E1184" i="309"/>
  <c r="D1185" i="309"/>
  <c r="E1185" i="309"/>
  <c r="D1186" i="309"/>
  <c r="E1186" i="309"/>
  <c r="D1187" i="309"/>
  <c r="E1187" i="309"/>
  <c r="D1188" i="309"/>
  <c r="E1188" i="309"/>
  <c r="D1189" i="309"/>
  <c r="E1189" i="309"/>
  <c r="D1190" i="309"/>
  <c r="E1190" i="309"/>
  <c r="D1191" i="309"/>
  <c r="E1191" i="309"/>
  <c r="D1192" i="309"/>
  <c r="E1192" i="309"/>
  <c r="D1193" i="309"/>
  <c r="E1193" i="309"/>
  <c r="D1194" i="309"/>
  <c r="E1194" i="309"/>
  <c r="D1195" i="309"/>
  <c r="E1195" i="309"/>
  <c r="D1196" i="309"/>
  <c r="E1196" i="309"/>
  <c r="D1197" i="309"/>
  <c r="E1197" i="309"/>
  <c r="D1198" i="309"/>
  <c r="E1198" i="309"/>
  <c r="D1199" i="309"/>
  <c r="E1199" i="309"/>
  <c r="D1200" i="309"/>
  <c r="E1200" i="309"/>
  <c r="D1201" i="309"/>
  <c r="E1201" i="309"/>
  <c r="D1202" i="309"/>
  <c r="E1202" i="309"/>
  <c r="D1203" i="309"/>
  <c r="E1203" i="309"/>
  <c r="D1204" i="309"/>
  <c r="E1204" i="309"/>
  <c r="D1205" i="309"/>
  <c r="E1205" i="309"/>
  <c r="D1206" i="309"/>
  <c r="E1206" i="309"/>
  <c r="D1207" i="309"/>
  <c r="E1207" i="309"/>
  <c r="D1208" i="309"/>
  <c r="E1208" i="309"/>
  <c r="D1209" i="309"/>
  <c r="E1209" i="309"/>
  <c r="D1210" i="309"/>
  <c r="E1210" i="309"/>
  <c r="D1211" i="309"/>
  <c r="E1211" i="309"/>
  <c r="D1212" i="309"/>
  <c r="E1212" i="309"/>
  <c r="D1213" i="309"/>
  <c r="E1213" i="309"/>
  <c r="D1214" i="309"/>
  <c r="E1214" i="309"/>
  <c r="D1215" i="309"/>
  <c r="E1215" i="309"/>
  <c r="D1216" i="309"/>
  <c r="E1216" i="309"/>
  <c r="D1217" i="309"/>
  <c r="E1217" i="309"/>
  <c r="D1218" i="309"/>
  <c r="E1218" i="309"/>
  <c r="D1219" i="309"/>
  <c r="E1219" i="309"/>
  <c r="D1220" i="309"/>
  <c r="E1220" i="309"/>
  <c r="D1221" i="309"/>
  <c r="E1221" i="309"/>
  <c r="D1222" i="309"/>
  <c r="E1222" i="309"/>
  <c r="D1223" i="309"/>
  <c r="E1223" i="309"/>
  <c r="D1224" i="309"/>
  <c r="E1224" i="309"/>
  <c r="D1225" i="309"/>
  <c r="E1225" i="309"/>
  <c r="D1226" i="309"/>
  <c r="E1226" i="309"/>
  <c r="D1227" i="309"/>
  <c r="E1227" i="309"/>
  <c r="D1228" i="309"/>
  <c r="E1228" i="309"/>
  <c r="D1229" i="309"/>
  <c r="E1229" i="309"/>
  <c r="D1230" i="309"/>
  <c r="E1230" i="309"/>
  <c r="D1231" i="309"/>
  <c r="E1231" i="309"/>
  <c r="D1232" i="309"/>
  <c r="E1232" i="309"/>
  <c r="D1233" i="309"/>
  <c r="E1233" i="309"/>
  <c r="D1234" i="309"/>
  <c r="E1234" i="309"/>
  <c r="D1235" i="309"/>
  <c r="E1235" i="309"/>
  <c r="D1236" i="309"/>
  <c r="E1236" i="309"/>
  <c r="D1237" i="309"/>
  <c r="E1237" i="309"/>
  <c r="D1238" i="309"/>
  <c r="E1238" i="309"/>
  <c r="D1239" i="309"/>
  <c r="E1239" i="309"/>
  <c r="D1240" i="309"/>
  <c r="E1240" i="309"/>
  <c r="D1241" i="309"/>
  <c r="E1241" i="309"/>
  <c r="D1242" i="309"/>
  <c r="E1242" i="309"/>
  <c r="D1243" i="309"/>
  <c r="E1243" i="309"/>
  <c r="D1244" i="309"/>
  <c r="E1244" i="309"/>
  <c r="D1245" i="309"/>
  <c r="E1245" i="309"/>
  <c r="D1246" i="309"/>
  <c r="E1246" i="309"/>
  <c r="D1247" i="309"/>
  <c r="E1247" i="309"/>
  <c r="D1248" i="309"/>
  <c r="E1248" i="309"/>
  <c r="D1249" i="309"/>
  <c r="E1249" i="309"/>
  <c r="D1250" i="309"/>
  <c r="E1250" i="309"/>
  <c r="D1251" i="309"/>
  <c r="E1251" i="309"/>
  <c r="D1252" i="309"/>
  <c r="E1252" i="309"/>
  <c r="D1253" i="309"/>
  <c r="E1253" i="309"/>
  <c r="D1254" i="309"/>
  <c r="E1254" i="309"/>
  <c r="D1255" i="309"/>
  <c r="E1255" i="309"/>
  <c r="D1256" i="309"/>
  <c r="E1256" i="309"/>
  <c r="D1257" i="309"/>
  <c r="E1257" i="309"/>
  <c r="D1258" i="309"/>
  <c r="E1258" i="309"/>
  <c r="D1259" i="309"/>
  <c r="E1259" i="309"/>
  <c r="D1260" i="309"/>
  <c r="E1260" i="309"/>
  <c r="D1261" i="309"/>
  <c r="E1261" i="309"/>
  <c r="D1262" i="309"/>
  <c r="E1262" i="309"/>
  <c r="D1263" i="309"/>
  <c r="E1263" i="309"/>
  <c r="D1264" i="309"/>
  <c r="E1264" i="309"/>
  <c r="D1265" i="309"/>
  <c r="E1265" i="309"/>
  <c r="D1266" i="309"/>
  <c r="E1266" i="309"/>
  <c r="D1267" i="309"/>
  <c r="E1267" i="309"/>
  <c r="D1268" i="309"/>
  <c r="E1268" i="309"/>
  <c r="D1269" i="309"/>
  <c r="E1269" i="309"/>
  <c r="D1270" i="309"/>
  <c r="E1270" i="309"/>
  <c r="D1271" i="309"/>
  <c r="E1271" i="309"/>
  <c r="D1272" i="309"/>
  <c r="E1272" i="309"/>
  <c r="D1273" i="309"/>
  <c r="E1273" i="309"/>
  <c r="D1274" i="309"/>
  <c r="E1274" i="309"/>
  <c r="D1275" i="309"/>
  <c r="E1275" i="309"/>
  <c r="D1276" i="309"/>
  <c r="E1276" i="309"/>
  <c r="D1277" i="309"/>
  <c r="E1277" i="309"/>
  <c r="D1278" i="309"/>
  <c r="E1278" i="309"/>
  <c r="D1279" i="309"/>
  <c r="E1279" i="309"/>
  <c r="D1280" i="309"/>
  <c r="E1280" i="309"/>
  <c r="D1281" i="309"/>
  <c r="E1281" i="309"/>
  <c r="D1282" i="309"/>
  <c r="E1282" i="309"/>
  <c r="D1283" i="309"/>
  <c r="E1283" i="309"/>
  <c r="D1284" i="309"/>
  <c r="E1284" i="309"/>
  <c r="D1285" i="309"/>
  <c r="E1285" i="309"/>
  <c r="D1286" i="309"/>
  <c r="E1286" i="309"/>
  <c r="D1287" i="309"/>
  <c r="E1287" i="309"/>
  <c r="D1288" i="309"/>
  <c r="E1288" i="309"/>
  <c r="D1289" i="309"/>
  <c r="E1289" i="309"/>
  <c r="D1290" i="309"/>
  <c r="E1290" i="309"/>
  <c r="D1291" i="309"/>
  <c r="E1291" i="309"/>
  <c r="D1292" i="309"/>
  <c r="E1292" i="309"/>
  <c r="D1293" i="309"/>
  <c r="E1293" i="309"/>
  <c r="D1294" i="309"/>
  <c r="E1294" i="309"/>
  <c r="D1295" i="309"/>
  <c r="E1295" i="309"/>
  <c r="D1296" i="309"/>
  <c r="E1296" i="309"/>
  <c r="D1297" i="309"/>
  <c r="E1297" i="309"/>
  <c r="D1298" i="309"/>
  <c r="E1298" i="309"/>
  <c r="D1299" i="309"/>
  <c r="E1299" i="309"/>
  <c r="D1300" i="309"/>
  <c r="E1300" i="309"/>
  <c r="D1301" i="309"/>
  <c r="E1301" i="309"/>
  <c r="D1302" i="309"/>
  <c r="E1302" i="309"/>
  <c r="D1303" i="309"/>
  <c r="E1303" i="309"/>
  <c r="D1304" i="309"/>
  <c r="E1304" i="309"/>
  <c r="D1305" i="309"/>
  <c r="E1305" i="309"/>
  <c r="D1306" i="309"/>
  <c r="E1306" i="309"/>
  <c r="D1307" i="309"/>
  <c r="E1307" i="309"/>
  <c r="D1308" i="309"/>
  <c r="E1308" i="309"/>
  <c r="D1309" i="309"/>
  <c r="E1309" i="309"/>
  <c r="D1310" i="309"/>
  <c r="E1310" i="309"/>
  <c r="D1311" i="309"/>
  <c r="E1311" i="309"/>
  <c r="D1312" i="309"/>
  <c r="E1312" i="309"/>
  <c r="D1313" i="309"/>
  <c r="E1313" i="309"/>
  <c r="D1314" i="309"/>
  <c r="E1314" i="309"/>
  <c r="D1315" i="309"/>
  <c r="E1315" i="309"/>
  <c r="D1316" i="309"/>
  <c r="E1316" i="309"/>
  <c r="D1317" i="309"/>
  <c r="E1317" i="309"/>
  <c r="D1318" i="309"/>
  <c r="E1318" i="309"/>
  <c r="D1319" i="309"/>
  <c r="E1319" i="309"/>
  <c r="D1320" i="309"/>
  <c r="E1320" i="309"/>
  <c r="D1321" i="309"/>
  <c r="E1321" i="309"/>
  <c r="D1322" i="309"/>
  <c r="E1322" i="309"/>
  <c r="D1323" i="309"/>
  <c r="E1323" i="309"/>
  <c r="D1324" i="309"/>
  <c r="E1324" i="309"/>
  <c r="D1325" i="309"/>
  <c r="E1325" i="309"/>
  <c r="D1326" i="309"/>
  <c r="E1326" i="309"/>
  <c r="D1327" i="309"/>
  <c r="E1327" i="309"/>
  <c r="D1328" i="309"/>
  <c r="E1328" i="309"/>
  <c r="D1329" i="309"/>
  <c r="E1329" i="309"/>
  <c r="D1330" i="309"/>
  <c r="E1330" i="309"/>
  <c r="D1331" i="309"/>
  <c r="E1331" i="309"/>
  <c r="D1332" i="309"/>
  <c r="E1332" i="309"/>
  <c r="D1333" i="309"/>
  <c r="E1333" i="309"/>
  <c r="D1334" i="309"/>
  <c r="E1334" i="309"/>
  <c r="D1335" i="309"/>
  <c r="E1335" i="309"/>
  <c r="D1336" i="309"/>
  <c r="E1336" i="309"/>
  <c r="D1337" i="309"/>
  <c r="E1337" i="309"/>
  <c r="D1338" i="309"/>
  <c r="E1338" i="309"/>
  <c r="D1339" i="309"/>
  <c r="E1339" i="309"/>
  <c r="D1340" i="309"/>
  <c r="E1340" i="309"/>
  <c r="D1341" i="309"/>
  <c r="E1341" i="309"/>
  <c r="D1342" i="309"/>
  <c r="E1342" i="309"/>
  <c r="D1343" i="309"/>
  <c r="E1343" i="309"/>
  <c r="D1344" i="309"/>
  <c r="E1344" i="309"/>
  <c r="D1345" i="309"/>
  <c r="E1345" i="309"/>
  <c r="D1346" i="309"/>
  <c r="E1346" i="309"/>
  <c r="D1347" i="309"/>
  <c r="E1347" i="309"/>
  <c r="D1348" i="309"/>
  <c r="E1348" i="309"/>
  <c r="D1349" i="309"/>
  <c r="E1349" i="309"/>
  <c r="D1350" i="309"/>
  <c r="E1350" i="309"/>
  <c r="D1351" i="309"/>
  <c r="E1351" i="309"/>
  <c r="D1352" i="309"/>
  <c r="E1352" i="309"/>
  <c r="D1353" i="309"/>
  <c r="E1353" i="309"/>
  <c r="D1354" i="309"/>
  <c r="E1354" i="309"/>
  <c r="D1355" i="309"/>
  <c r="E1355" i="309"/>
  <c r="D1356" i="309"/>
  <c r="E1356" i="309"/>
  <c r="D1357" i="309"/>
  <c r="E1357" i="309"/>
  <c r="D1358" i="309"/>
  <c r="E1358" i="309"/>
  <c r="D1359" i="309"/>
  <c r="E1359" i="309"/>
  <c r="D1360" i="309"/>
  <c r="E1360" i="309"/>
  <c r="D1361" i="309"/>
  <c r="E1361" i="309"/>
  <c r="D1362" i="309"/>
  <c r="E1362" i="309"/>
  <c r="D1363" i="309"/>
  <c r="E1363" i="309"/>
  <c r="D1364" i="309"/>
  <c r="E1364" i="309"/>
  <c r="D1365" i="309"/>
  <c r="E1365" i="309"/>
  <c r="D1366" i="309"/>
  <c r="E1366" i="309"/>
  <c r="D1367" i="309"/>
  <c r="E1367" i="309"/>
  <c r="D1368" i="309"/>
  <c r="E1368" i="309"/>
  <c r="D1369" i="309"/>
  <c r="E1369" i="309"/>
  <c r="D1370" i="309"/>
  <c r="E1370" i="309"/>
  <c r="D1371" i="309"/>
  <c r="E1371" i="309"/>
  <c r="D1372" i="309"/>
  <c r="E1372" i="309"/>
  <c r="D1373" i="309"/>
  <c r="E1373" i="309"/>
  <c r="D1374" i="309"/>
  <c r="E1374" i="309"/>
  <c r="D1375" i="309"/>
  <c r="E1375" i="309"/>
  <c r="D1376" i="309"/>
  <c r="E1376" i="309"/>
  <c r="D1377" i="309"/>
  <c r="E1377" i="309"/>
  <c r="D1378" i="309"/>
  <c r="E1378" i="309"/>
  <c r="D1379" i="309"/>
  <c r="E1379" i="309"/>
  <c r="D1380" i="309"/>
  <c r="E1380" i="309"/>
  <c r="D1381" i="309"/>
  <c r="E1381" i="309"/>
  <c r="D1382" i="309"/>
  <c r="E1382" i="309"/>
  <c r="D1383" i="309"/>
  <c r="E1383" i="309"/>
  <c r="D1384" i="309"/>
  <c r="E1384" i="309"/>
  <c r="D1385" i="309"/>
  <c r="E1385" i="309"/>
  <c r="D1386" i="309"/>
  <c r="E1386" i="309"/>
  <c r="D1387" i="309"/>
  <c r="E1387" i="309"/>
  <c r="D1388" i="309"/>
  <c r="E1388" i="309"/>
  <c r="D1389" i="309"/>
  <c r="E1389" i="309"/>
  <c r="D1390" i="309"/>
  <c r="E1390" i="309"/>
  <c r="D1391" i="309"/>
  <c r="E1391" i="309"/>
  <c r="D1392" i="309"/>
  <c r="E1392" i="309"/>
  <c r="D1393" i="309"/>
  <c r="E1393" i="309"/>
  <c r="D1394" i="309"/>
  <c r="E1394" i="309"/>
  <c r="D1395" i="309"/>
  <c r="E1395" i="309"/>
  <c r="D1396" i="309"/>
  <c r="E1396" i="309"/>
  <c r="D1397" i="309"/>
  <c r="E1397" i="309"/>
  <c r="D1398" i="309"/>
  <c r="E1398" i="309"/>
  <c r="D1399" i="309"/>
  <c r="E1399" i="309"/>
  <c r="D1400" i="309"/>
  <c r="E1400" i="309"/>
  <c r="D1401" i="309"/>
  <c r="E1401" i="309"/>
  <c r="D1402" i="309"/>
  <c r="E1402" i="309"/>
  <c r="D1403" i="309"/>
  <c r="E1403" i="309"/>
  <c r="D1404" i="309"/>
  <c r="E1404" i="309"/>
  <c r="D1405" i="309"/>
  <c r="E1405" i="309"/>
  <c r="D1406" i="309"/>
  <c r="E1406" i="309"/>
  <c r="D1407" i="309"/>
  <c r="E1407" i="309"/>
  <c r="D1408" i="309"/>
  <c r="E1408" i="309"/>
  <c r="D1410" i="309"/>
  <c r="E1410" i="309"/>
  <c r="D1411" i="309"/>
  <c r="E1411" i="309"/>
  <c r="D1412" i="309"/>
  <c r="E1412" i="309"/>
  <c r="D1413" i="309"/>
  <c r="E1413" i="309"/>
  <c r="D1414" i="309"/>
  <c r="E1414" i="309"/>
  <c r="D1415" i="309"/>
  <c r="E1415" i="309"/>
  <c r="D1416" i="309"/>
  <c r="E1416" i="309"/>
  <c r="D1417" i="309"/>
  <c r="E1417" i="309"/>
  <c r="D1418" i="309"/>
  <c r="E1418" i="309"/>
  <c r="D1419" i="309"/>
  <c r="E1419" i="309"/>
  <c r="D1420" i="309"/>
  <c r="E1420" i="309"/>
  <c r="D1421" i="309"/>
  <c r="E1421" i="309"/>
  <c r="D1422" i="309"/>
  <c r="E1422" i="309"/>
  <c r="D1423" i="309"/>
  <c r="E1423" i="309"/>
  <c r="D1424" i="309"/>
  <c r="E1424" i="309"/>
  <c r="D1425" i="309"/>
  <c r="E1425" i="309"/>
  <c r="D1426" i="309"/>
  <c r="E1426" i="309"/>
  <c r="D1427" i="309"/>
  <c r="E1427" i="309"/>
  <c r="D1428" i="309"/>
  <c r="E1428" i="309"/>
  <c r="D1429" i="309"/>
  <c r="E1429" i="309"/>
  <c r="D1430" i="309"/>
  <c r="E1430" i="309"/>
  <c r="D1431" i="309"/>
  <c r="E1431" i="309"/>
  <c r="D1432" i="309"/>
  <c r="E1432" i="309"/>
  <c r="D1433" i="309"/>
  <c r="E1433" i="309"/>
  <c r="D1434" i="309"/>
  <c r="E1434" i="309"/>
  <c r="D1435" i="309"/>
  <c r="E1435" i="309"/>
  <c r="D1436" i="309"/>
  <c r="E1436" i="309"/>
  <c r="D1437" i="309"/>
  <c r="E1437" i="309"/>
  <c r="D1438" i="309"/>
  <c r="E1438" i="309"/>
  <c r="D1439" i="309"/>
  <c r="E1439" i="309"/>
  <c r="D1440" i="309"/>
  <c r="E1440" i="309"/>
  <c r="D1441" i="309"/>
  <c r="E1441" i="309"/>
  <c r="D1442" i="309"/>
  <c r="E1442" i="309"/>
  <c r="D1443" i="309"/>
  <c r="E1443" i="309"/>
  <c r="D1444" i="309"/>
  <c r="E1444" i="309"/>
  <c r="D1445" i="309"/>
  <c r="E1445" i="309"/>
  <c r="D1446" i="309"/>
  <c r="E1446" i="309"/>
  <c r="D1447" i="309"/>
  <c r="E1447" i="309"/>
  <c r="D1448" i="309"/>
  <c r="E1448" i="309"/>
  <c r="D1449" i="309"/>
  <c r="E1449" i="309"/>
  <c r="D1450" i="309"/>
  <c r="E1450" i="309"/>
  <c r="D1451" i="309"/>
  <c r="E1451" i="309"/>
  <c r="D1452" i="309"/>
  <c r="E1452" i="309"/>
  <c r="D1453" i="309"/>
  <c r="E1453" i="309"/>
  <c r="D1454" i="309"/>
  <c r="E1454" i="309"/>
  <c r="D1455" i="309"/>
  <c r="E1455" i="309"/>
  <c r="D1456" i="309"/>
  <c r="E1456" i="309"/>
  <c r="D1457" i="309"/>
  <c r="E1457" i="309"/>
  <c r="D1458" i="309"/>
  <c r="E1458" i="309"/>
  <c r="D1459" i="309"/>
  <c r="E1459" i="309"/>
  <c r="D1460" i="309"/>
  <c r="E1460" i="309"/>
  <c r="D1461" i="309"/>
  <c r="E1461" i="309"/>
  <c r="D1462" i="309"/>
  <c r="E1462" i="309"/>
  <c r="D1463" i="309"/>
  <c r="E1463" i="309"/>
  <c r="D1464" i="309"/>
  <c r="E1464" i="309"/>
  <c r="D1465" i="309"/>
  <c r="E1465" i="309"/>
  <c r="D1466" i="309"/>
  <c r="E1466" i="309"/>
  <c r="D1467" i="309"/>
  <c r="E1467" i="309"/>
  <c r="D1468" i="309"/>
  <c r="E1468" i="309"/>
  <c r="D1469" i="309"/>
  <c r="E1469" i="309"/>
  <c r="D1470" i="309"/>
  <c r="E1470" i="309"/>
  <c r="D1471" i="309"/>
  <c r="E1471" i="309"/>
  <c r="D1472" i="309"/>
  <c r="E1472" i="309"/>
  <c r="D1473" i="309"/>
  <c r="E1473" i="309"/>
  <c r="D1474" i="309"/>
  <c r="E1474" i="309"/>
  <c r="D1475" i="309"/>
  <c r="E1475" i="309"/>
  <c r="D1476" i="309"/>
  <c r="E1476" i="309"/>
  <c r="D1477" i="309"/>
  <c r="E1477" i="309"/>
  <c r="D1478" i="309"/>
  <c r="E1478" i="309"/>
  <c r="D1479" i="309"/>
  <c r="E1479" i="309"/>
  <c r="D1480" i="309"/>
  <c r="E1480" i="309"/>
  <c r="D1481" i="309"/>
  <c r="E1481" i="309"/>
  <c r="D1482" i="309"/>
  <c r="E1482" i="309"/>
  <c r="D1483" i="309"/>
  <c r="E1483" i="309"/>
  <c r="D1484" i="309"/>
  <c r="E1484" i="309"/>
  <c r="D1485" i="309"/>
  <c r="E1485" i="309"/>
  <c r="D1486" i="309"/>
  <c r="E1486" i="309"/>
  <c r="D1487" i="309"/>
  <c r="E1487" i="309"/>
  <c r="D1488" i="309"/>
  <c r="E1488" i="309"/>
  <c r="D1489" i="309"/>
  <c r="E1489" i="309"/>
  <c r="D1490" i="309"/>
  <c r="E1490" i="309"/>
  <c r="D1491" i="309"/>
  <c r="E1491" i="309"/>
  <c r="D1492" i="309"/>
  <c r="E1492" i="309"/>
  <c r="D1493" i="309"/>
  <c r="E1493" i="309"/>
  <c r="D1494" i="309"/>
  <c r="E1494" i="309"/>
  <c r="D1495" i="309"/>
  <c r="E1495" i="309"/>
  <c r="D1496" i="309"/>
  <c r="E1496" i="309"/>
  <c r="D1497" i="309"/>
  <c r="E1497" i="309"/>
  <c r="D1498" i="309"/>
  <c r="E1498" i="309"/>
  <c r="D1499" i="309"/>
  <c r="E1499" i="309"/>
  <c r="D1500" i="309"/>
  <c r="E1500" i="309"/>
  <c r="D1501" i="309"/>
  <c r="E1501" i="309"/>
  <c r="D1502" i="309"/>
  <c r="E1502" i="309"/>
  <c r="D1503" i="309"/>
  <c r="E1503" i="309"/>
  <c r="D1504" i="309"/>
  <c r="E1504" i="309"/>
  <c r="D1505" i="309"/>
  <c r="E1505" i="309"/>
  <c r="D1506" i="309"/>
  <c r="E1506" i="309"/>
  <c r="D1507" i="309"/>
  <c r="E1507" i="309"/>
  <c r="D1508" i="309"/>
  <c r="E1508" i="309"/>
  <c r="D1509" i="309"/>
  <c r="E1509" i="309"/>
  <c r="D1510" i="309"/>
  <c r="E1510" i="309"/>
  <c r="D1511" i="309"/>
  <c r="E1511" i="309"/>
  <c r="D1512" i="309"/>
  <c r="E1512" i="309"/>
  <c r="D1513" i="309"/>
  <c r="E1513" i="309"/>
  <c r="D1514" i="309"/>
  <c r="E1514" i="309"/>
  <c r="D1515" i="309"/>
  <c r="E1515" i="309"/>
  <c r="D1516" i="309"/>
  <c r="E1516" i="309"/>
  <c r="D1517" i="309"/>
  <c r="E1517" i="309"/>
  <c r="D1518" i="309"/>
  <c r="E1518" i="309"/>
  <c r="D1519" i="309"/>
  <c r="E1519" i="309"/>
  <c r="D1520" i="309"/>
  <c r="E1520" i="309"/>
  <c r="D1521" i="309"/>
  <c r="E1521" i="309"/>
  <c r="D1522" i="309"/>
  <c r="E1522" i="309"/>
  <c r="D1523" i="309"/>
  <c r="E1523" i="309"/>
  <c r="D1524" i="309"/>
  <c r="E1524" i="309"/>
  <c r="D1525" i="309"/>
  <c r="E1525" i="309"/>
  <c r="D1526" i="309"/>
  <c r="E1526" i="309"/>
  <c r="D1527" i="309"/>
  <c r="E1527" i="309"/>
  <c r="D1528" i="309"/>
  <c r="E1528" i="309"/>
  <c r="D1529" i="309"/>
  <c r="E1529" i="309"/>
  <c r="D1530" i="309"/>
  <c r="E1530" i="309"/>
  <c r="D1531" i="309"/>
  <c r="E1531" i="309"/>
  <c r="D1532" i="309"/>
  <c r="E1532" i="309"/>
  <c r="D1533" i="309"/>
  <c r="E1533" i="309"/>
  <c r="D1534" i="309"/>
  <c r="E1534" i="309"/>
  <c r="D1535" i="309"/>
  <c r="E1535" i="309"/>
  <c r="D1536" i="309"/>
  <c r="E1536" i="309"/>
  <c r="D1537" i="309"/>
  <c r="E1537" i="309"/>
  <c r="D1538" i="309"/>
  <c r="E1538" i="309"/>
  <c r="D1539" i="309"/>
  <c r="E1539" i="309"/>
  <c r="D1540" i="309"/>
  <c r="E1540" i="309"/>
  <c r="D1541" i="309"/>
  <c r="E1541" i="309"/>
  <c r="D1542" i="309"/>
  <c r="E1542" i="309"/>
  <c r="D1543" i="309"/>
  <c r="E1543" i="309"/>
  <c r="D1544" i="309"/>
  <c r="E1544" i="309"/>
  <c r="D1545" i="309"/>
  <c r="E1545" i="309"/>
  <c r="D1546" i="309"/>
  <c r="E1546" i="309"/>
  <c r="D1547" i="309"/>
  <c r="E1547" i="309"/>
  <c r="D1548" i="309"/>
  <c r="E1548" i="309"/>
  <c r="D1549" i="309"/>
  <c r="E1549" i="309"/>
  <c r="D1550" i="309"/>
  <c r="E1550" i="309"/>
  <c r="D1551" i="309"/>
  <c r="E1551" i="309"/>
  <c r="D1552" i="309"/>
  <c r="E1552" i="309"/>
  <c r="D1553" i="309"/>
  <c r="E1553" i="309"/>
  <c r="D1554" i="309"/>
  <c r="E1554" i="309"/>
  <c r="D1555" i="309"/>
  <c r="E1555" i="309"/>
  <c r="D1556" i="309"/>
  <c r="E1556" i="309"/>
  <c r="D1557" i="309"/>
  <c r="E1557" i="309"/>
  <c r="D1558" i="309"/>
  <c r="E1558" i="309"/>
  <c r="D1559" i="309"/>
  <c r="E1559" i="309"/>
  <c r="D1560" i="309"/>
  <c r="E1560" i="309"/>
  <c r="D1561" i="309"/>
  <c r="E1561" i="309"/>
  <c r="D1562" i="309"/>
  <c r="E1562" i="309"/>
  <c r="D1563" i="309"/>
  <c r="E1563" i="309"/>
  <c r="D1564" i="309"/>
  <c r="E1564" i="309"/>
  <c r="D1565" i="309"/>
  <c r="E1565" i="309"/>
  <c r="D1566" i="309"/>
  <c r="E1566" i="309"/>
  <c r="D1567" i="309"/>
  <c r="E1567" i="309"/>
  <c r="D1568" i="309"/>
  <c r="E1568" i="309"/>
  <c r="D1569" i="309"/>
  <c r="E1569" i="309"/>
  <c r="D1570" i="309"/>
  <c r="E1570" i="309"/>
  <c r="D1571" i="309"/>
  <c r="E1571" i="309"/>
  <c r="D1572" i="309"/>
  <c r="E1572" i="309"/>
  <c r="D1573" i="309"/>
  <c r="E1573" i="309"/>
  <c r="D1574" i="309"/>
  <c r="E1574" i="309"/>
  <c r="D1575" i="309"/>
  <c r="E1575" i="309"/>
  <c r="D1576" i="309"/>
  <c r="E1576" i="309"/>
  <c r="D1577" i="309"/>
  <c r="E1577" i="309"/>
  <c r="D1578" i="309"/>
  <c r="E1578" i="309"/>
  <c r="D1579" i="309"/>
  <c r="E1579" i="309"/>
  <c r="D1580" i="309"/>
  <c r="E1580" i="309"/>
  <c r="D1581" i="309"/>
  <c r="E1581" i="309"/>
  <c r="D1582" i="309"/>
  <c r="E1582" i="309"/>
  <c r="D1583" i="309"/>
  <c r="E1583" i="309"/>
  <c r="D1584" i="309"/>
  <c r="E1584" i="309"/>
  <c r="D1585" i="309"/>
  <c r="E1585" i="309"/>
  <c r="D1586" i="309"/>
  <c r="E1586" i="309"/>
  <c r="D1587" i="309"/>
  <c r="E1587" i="309"/>
  <c r="D1588" i="309"/>
  <c r="E1588" i="309"/>
  <c r="D1589" i="309"/>
  <c r="E1589" i="309"/>
  <c r="D1590" i="309"/>
  <c r="E1590" i="309"/>
  <c r="D1591" i="309"/>
  <c r="E1591" i="309"/>
  <c r="D1592" i="309"/>
  <c r="E1592" i="309"/>
  <c r="D1593" i="309"/>
  <c r="E1593" i="309"/>
  <c r="D1594" i="309"/>
  <c r="E1594" i="309"/>
  <c r="D1595" i="309"/>
  <c r="E1595" i="309"/>
  <c r="D1596" i="309"/>
  <c r="E1596" i="309"/>
  <c r="D1597" i="309"/>
  <c r="E1597" i="309"/>
  <c r="D1598" i="309"/>
  <c r="E1598" i="309"/>
  <c r="D1599" i="309"/>
  <c r="E1599" i="309"/>
  <c r="D1600" i="309"/>
  <c r="E1600" i="309"/>
  <c r="D1601" i="309"/>
  <c r="E1601" i="309"/>
  <c r="D1602" i="309"/>
  <c r="E1602" i="309"/>
  <c r="D1603" i="309"/>
  <c r="E1603" i="309"/>
  <c r="D1604" i="309"/>
  <c r="E1604" i="309"/>
  <c r="D1605" i="309"/>
  <c r="E1605" i="309"/>
  <c r="D1606" i="309"/>
  <c r="E1606" i="309"/>
  <c r="D1607" i="309"/>
  <c r="E1607" i="309"/>
  <c r="D1608" i="309"/>
  <c r="E1608" i="309"/>
  <c r="D1609" i="309"/>
  <c r="E1609" i="309"/>
  <c r="D1610" i="309"/>
  <c r="E1610" i="309"/>
  <c r="D1611" i="309"/>
  <c r="E1611" i="309"/>
  <c r="D1612" i="309"/>
  <c r="E1612" i="309"/>
  <c r="D1613" i="309"/>
  <c r="E1613" i="309"/>
  <c r="D1614" i="309"/>
  <c r="E1614" i="309"/>
  <c r="D1615" i="309"/>
  <c r="E1615" i="309"/>
  <c r="D1616" i="309"/>
  <c r="E1616" i="309"/>
  <c r="D1617" i="309"/>
  <c r="E1617" i="309"/>
  <c r="D1618" i="309"/>
  <c r="E1618" i="309"/>
  <c r="D1619" i="309"/>
  <c r="E1619" i="309"/>
  <c r="D1620" i="309"/>
  <c r="E1620" i="309"/>
  <c r="D1621" i="309"/>
  <c r="E1621" i="309"/>
  <c r="D1622" i="309"/>
  <c r="E1622" i="309"/>
  <c r="D1623" i="309"/>
  <c r="E1623" i="309"/>
  <c r="D1624" i="309"/>
  <c r="E1624" i="309"/>
  <c r="D1625" i="309"/>
  <c r="E1625" i="309"/>
  <c r="D1626" i="309"/>
  <c r="E1626" i="309"/>
  <c r="D1627" i="309"/>
  <c r="E1627" i="309"/>
  <c r="D1628" i="309"/>
  <c r="E1628" i="309"/>
  <c r="D1629" i="309"/>
  <c r="E1629" i="309"/>
  <c r="D1630" i="309"/>
  <c r="E1630" i="309"/>
  <c r="D1631" i="309"/>
  <c r="E1631" i="309"/>
  <c r="D1632" i="309"/>
  <c r="E1632" i="309"/>
  <c r="D1633" i="309"/>
  <c r="E1633" i="309"/>
  <c r="D1634" i="309"/>
  <c r="E1634" i="309"/>
  <c r="D1635" i="309"/>
  <c r="E1635" i="309"/>
  <c r="D1636" i="309"/>
  <c r="E1636" i="309"/>
  <c r="D1637" i="309"/>
  <c r="E1637" i="309"/>
  <c r="D1638" i="309"/>
  <c r="E1638" i="309"/>
  <c r="D1639" i="309"/>
  <c r="E1639" i="309"/>
  <c r="D1640" i="309"/>
  <c r="E1640" i="309"/>
  <c r="D1641" i="309"/>
  <c r="E1641" i="309"/>
  <c r="D1642" i="309"/>
  <c r="E1642" i="309"/>
  <c r="D1643" i="309"/>
  <c r="E1643" i="309"/>
  <c r="D1644" i="309"/>
  <c r="E1644" i="309"/>
  <c r="D1645" i="309"/>
  <c r="E1645" i="309"/>
  <c r="D1646" i="309"/>
  <c r="E1646" i="309"/>
  <c r="D1647" i="309"/>
  <c r="E1647" i="309"/>
  <c r="D1648" i="309"/>
  <c r="E1648" i="309"/>
  <c r="D1649" i="309"/>
  <c r="E1649" i="309"/>
  <c r="D1650" i="309"/>
  <c r="E1650" i="309"/>
  <c r="D1651" i="309"/>
  <c r="E1651" i="309"/>
  <c r="D1652" i="309"/>
  <c r="E1652" i="309"/>
  <c r="D1653" i="309"/>
  <c r="E1653" i="309"/>
  <c r="D1654" i="309"/>
  <c r="E1654" i="309"/>
  <c r="D1655" i="309"/>
  <c r="E1655" i="309"/>
  <c r="D1656" i="309"/>
  <c r="E1656" i="309"/>
  <c r="D1657" i="309"/>
  <c r="E1657" i="309"/>
  <c r="D1658" i="309"/>
  <c r="E1658" i="309"/>
  <c r="D1659" i="309"/>
  <c r="E1659" i="309"/>
  <c r="D1660" i="309"/>
  <c r="E1660" i="309"/>
  <c r="D1661" i="309"/>
  <c r="E1661" i="309"/>
  <c r="D1662" i="309"/>
  <c r="E1662" i="309"/>
  <c r="D1663" i="309"/>
  <c r="E1663" i="309"/>
  <c r="D1664" i="309"/>
  <c r="E1664" i="309"/>
  <c r="D1665" i="309"/>
  <c r="E1665" i="309"/>
  <c r="D1666" i="309"/>
  <c r="E1666" i="309"/>
  <c r="D1667" i="309"/>
  <c r="E1667" i="309"/>
  <c r="D1668" i="309"/>
  <c r="E1668" i="309"/>
  <c r="D1669" i="309"/>
  <c r="E1669" i="309"/>
  <c r="D1670" i="309"/>
  <c r="E1670" i="309"/>
  <c r="D1671" i="309"/>
  <c r="E1671" i="309"/>
  <c r="D1672" i="309"/>
  <c r="E1672" i="309"/>
  <c r="D1673" i="309"/>
  <c r="E1673" i="309"/>
  <c r="D1674" i="309"/>
  <c r="E1674" i="309"/>
  <c r="D1675" i="309"/>
  <c r="E1675" i="309"/>
  <c r="D1676" i="309"/>
  <c r="E1676" i="309"/>
  <c r="D1677" i="309"/>
  <c r="E1677" i="309"/>
  <c r="D1678" i="309"/>
  <c r="E1678" i="309"/>
  <c r="D1679" i="309"/>
  <c r="E1679" i="309"/>
  <c r="D1680" i="309"/>
  <c r="E1680" i="309"/>
  <c r="D1681" i="309"/>
  <c r="E1681" i="309"/>
  <c r="D1682" i="309"/>
  <c r="E1682" i="309"/>
  <c r="D1683" i="309"/>
  <c r="E1683" i="309"/>
  <c r="D1684" i="309"/>
  <c r="E1684" i="309"/>
  <c r="D1685" i="309"/>
  <c r="E1685" i="309"/>
  <c r="D1686" i="309"/>
  <c r="E1686" i="309"/>
  <c r="D1687" i="309"/>
  <c r="E1687" i="309"/>
  <c r="D1688" i="309"/>
  <c r="E1688" i="309"/>
  <c r="D1689" i="309"/>
  <c r="E1689" i="309"/>
  <c r="D1690" i="309"/>
  <c r="E1690" i="309"/>
  <c r="D1691" i="309"/>
  <c r="E1691" i="309"/>
  <c r="D1692" i="309"/>
  <c r="E1692" i="309"/>
  <c r="D1693" i="309"/>
  <c r="E1693" i="309"/>
  <c r="D1694" i="309"/>
  <c r="E1694" i="309"/>
  <c r="D1695" i="309"/>
  <c r="E1695" i="309"/>
  <c r="D1696" i="309"/>
  <c r="E1696" i="309"/>
  <c r="D1697" i="309"/>
  <c r="E1697" i="309"/>
  <c r="D1698" i="309"/>
  <c r="E1698" i="309"/>
  <c r="D1699" i="309"/>
  <c r="E1699" i="309"/>
  <c r="D1700" i="309"/>
  <c r="E1700" i="309"/>
  <c r="D1701" i="309"/>
  <c r="E1701" i="309"/>
  <c r="D1702" i="309"/>
  <c r="E1702" i="309"/>
  <c r="D1703" i="309"/>
  <c r="E1703" i="309"/>
  <c r="D1704" i="309"/>
  <c r="E1704" i="309"/>
  <c r="D1705" i="309"/>
  <c r="E1705" i="309"/>
  <c r="D1706" i="309"/>
  <c r="E1706" i="309"/>
  <c r="D1707" i="309"/>
  <c r="E1707" i="309"/>
  <c r="D1708" i="309"/>
  <c r="E1708" i="309"/>
  <c r="D1709" i="309"/>
  <c r="E1709" i="309"/>
  <c r="D1710" i="309"/>
  <c r="E1710" i="309"/>
  <c r="D1711" i="309"/>
  <c r="E1711" i="309"/>
  <c r="D1712" i="309"/>
  <c r="E1712" i="309"/>
  <c r="D1713" i="309"/>
  <c r="E1713" i="309"/>
  <c r="D1714" i="309"/>
  <c r="E1714" i="309"/>
  <c r="D1715" i="309"/>
  <c r="E1715" i="309"/>
  <c r="D1716" i="309"/>
  <c r="E1716" i="309"/>
  <c r="D1717" i="309"/>
  <c r="E1717" i="309"/>
  <c r="D1718" i="309"/>
  <c r="E1718" i="309"/>
  <c r="D1719" i="309"/>
  <c r="E1719" i="309"/>
  <c r="D1720" i="309"/>
  <c r="E1720" i="309"/>
  <c r="D1721" i="309"/>
  <c r="E1721" i="309"/>
  <c r="D1722" i="309"/>
  <c r="E1722" i="309"/>
  <c r="D1723" i="309"/>
  <c r="E1723" i="309"/>
  <c r="D1724" i="309"/>
  <c r="E1724" i="309"/>
  <c r="D1725" i="309"/>
  <c r="E1725" i="309"/>
  <c r="D1726" i="309"/>
  <c r="E1726" i="309"/>
  <c r="D1727" i="309"/>
  <c r="E1727" i="309"/>
  <c r="D1728" i="309"/>
  <c r="E1728" i="309"/>
  <c r="D1729" i="309"/>
  <c r="E1729" i="309"/>
  <c r="D1730" i="309"/>
  <c r="E1730" i="309"/>
  <c r="D1731" i="309"/>
  <c r="E1731" i="309"/>
  <c r="D1732" i="309"/>
  <c r="E1732" i="309"/>
  <c r="D1733" i="309"/>
  <c r="E1733" i="309"/>
  <c r="D1734" i="309"/>
  <c r="E1734" i="309"/>
  <c r="D1735" i="309"/>
  <c r="E1735" i="309"/>
  <c r="D1736" i="309"/>
  <c r="E1736" i="309"/>
  <c r="D1737" i="309"/>
  <c r="E1737" i="309"/>
  <c r="D1738" i="309"/>
  <c r="E1738" i="309"/>
  <c r="D1739" i="309"/>
  <c r="E1739" i="309"/>
  <c r="D1740" i="309"/>
  <c r="E1740" i="309"/>
  <c r="D1741" i="309"/>
  <c r="E1741" i="309"/>
  <c r="D1742" i="309"/>
  <c r="E1742" i="309"/>
  <c r="D1743" i="309"/>
  <c r="E1743" i="309"/>
  <c r="D1744" i="309"/>
  <c r="E1744" i="309"/>
  <c r="D1745" i="309"/>
  <c r="E1745" i="309"/>
  <c r="D1746" i="309"/>
  <c r="E1746" i="309"/>
  <c r="D1747" i="309"/>
  <c r="E1747" i="309"/>
  <c r="D1748" i="309"/>
  <c r="E1748" i="309"/>
  <c r="D1749" i="309"/>
  <c r="E1749" i="309"/>
  <c r="D1750" i="309"/>
  <c r="E1750" i="309"/>
  <c r="D1751" i="309"/>
  <c r="E1751" i="309"/>
  <c r="D1752" i="309"/>
  <c r="E1752" i="309"/>
  <c r="D1753" i="309"/>
  <c r="E1753" i="309"/>
  <c r="D1754" i="309"/>
  <c r="E1754" i="309"/>
  <c r="D1755" i="309"/>
  <c r="E1755" i="309"/>
  <c r="D1756" i="309"/>
  <c r="E1756" i="309"/>
  <c r="D1757" i="309"/>
  <c r="E1757" i="309"/>
  <c r="D1758" i="309"/>
  <c r="E1758" i="309"/>
  <c r="D1759" i="309"/>
  <c r="E1759" i="309"/>
  <c r="D1760" i="309"/>
  <c r="E1760" i="309"/>
  <c r="D1761" i="309"/>
  <c r="E1761" i="309"/>
  <c r="D1762" i="309"/>
  <c r="E1762" i="309"/>
  <c r="D1763" i="309"/>
  <c r="E1763" i="309"/>
  <c r="D1764" i="309"/>
  <c r="E1764" i="309"/>
  <c r="D1765" i="309"/>
  <c r="E1765" i="309"/>
  <c r="D1766" i="309"/>
  <c r="E1766" i="309"/>
  <c r="D1767" i="309"/>
  <c r="E1767" i="309"/>
  <c r="D1768" i="309"/>
  <c r="E1768" i="309"/>
  <c r="D1769" i="309"/>
  <c r="E1769" i="309"/>
  <c r="D1770" i="309"/>
  <c r="E1770" i="309"/>
  <c r="D1771" i="309"/>
  <c r="E1771" i="309"/>
  <c r="D1772" i="309"/>
  <c r="E1772" i="309"/>
  <c r="D1773" i="309"/>
  <c r="E1773" i="309"/>
  <c r="D1774" i="309"/>
  <c r="E1774" i="309"/>
  <c r="D1775" i="309"/>
  <c r="E1775" i="309"/>
  <c r="D1776" i="309"/>
  <c r="E1776" i="309"/>
  <c r="D1777" i="309"/>
  <c r="E1777" i="309"/>
  <c r="D1778" i="309"/>
  <c r="E1778" i="309"/>
  <c r="D1779" i="309"/>
  <c r="E1779" i="309"/>
  <c r="D1780" i="309"/>
  <c r="E1780" i="309"/>
  <c r="D1781" i="309"/>
  <c r="E1781" i="309"/>
  <c r="D1782" i="309"/>
  <c r="E1782" i="309"/>
  <c r="D1783" i="309"/>
  <c r="E1783" i="309"/>
  <c r="D1784" i="309"/>
  <c r="E1784" i="309"/>
  <c r="D1785" i="309"/>
  <c r="E1785" i="309"/>
  <c r="D1786" i="309"/>
  <c r="E1786" i="309"/>
  <c r="D1787" i="309"/>
  <c r="E1787" i="309"/>
  <c r="D1788" i="309"/>
  <c r="E1788" i="309"/>
  <c r="D1789" i="309"/>
  <c r="E1789" i="309"/>
  <c r="D1790" i="309"/>
  <c r="E1790" i="309"/>
  <c r="D1791" i="309"/>
  <c r="E1791" i="309"/>
  <c r="D1792" i="309"/>
  <c r="E1792" i="309"/>
  <c r="D1793" i="309"/>
  <c r="E1793" i="309"/>
  <c r="D1794" i="309"/>
  <c r="E1794" i="309"/>
  <c r="D1795" i="309"/>
  <c r="E1795" i="309"/>
  <c r="D1796" i="309"/>
  <c r="E1796" i="309"/>
  <c r="D1797" i="309"/>
  <c r="E1797" i="309"/>
  <c r="D1798" i="309"/>
  <c r="E1798" i="309"/>
  <c r="D1799" i="309"/>
  <c r="E1799" i="309"/>
  <c r="D1800" i="309"/>
  <c r="E1800" i="309"/>
  <c r="D1801" i="309"/>
  <c r="E1801" i="309"/>
  <c r="D1802" i="309"/>
  <c r="E1802" i="309"/>
  <c r="D1803" i="309"/>
  <c r="E1803" i="309"/>
  <c r="D1804" i="309"/>
  <c r="E1804" i="309"/>
  <c r="D1805" i="309"/>
  <c r="E1805" i="309"/>
  <c r="D1806" i="309"/>
  <c r="E1806" i="309"/>
  <c r="D1807" i="309"/>
  <c r="E1807" i="309"/>
  <c r="D1808" i="309"/>
  <c r="E1808" i="309"/>
  <c r="D1809" i="309"/>
  <c r="E1809" i="309"/>
  <c r="D1810" i="309"/>
  <c r="E1810" i="309"/>
  <c r="D1811" i="309"/>
  <c r="E1811" i="309"/>
  <c r="D1812" i="309"/>
  <c r="E1812" i="309"/>
  <c r="D1813" i="309"/>
  <c r="E1813" i="309"/>
  <c r="D1814" i="309"/>
  <c r="E1814" i="309"/>
  <c r="D1815" i="309"/>
  <c r="E1815" i="309"/>
  <c r="D1816" i="309"/>
  <c r="E1816" i="309"/>
  <c r="D1817" i="309"/>
  <c r="E1817" i="309"/>
  <c r="D1818" i="309"/>
  <c r="E1818" i="309"/>
  <c r="D1819" i="309"/>
  <c r="E1819" i="309"/>
  <c r="D1820" i="309"/>
  <c r="E1820" i="309"/>
  <c r="D1821" i="309"/>
  <c r="E1821" i="309"/>
  <c r="D1822" i="309"/>
  <c r="E1822" i="309"/>
  <c r="D1823" i="309"/>
  <c r="E1823" i="309"/>
  <c r="D1824" i="309"/>
  <c r="E1824" i="309"/>
  <c r="D1825" i="309"/>
  <c r="E1825" i="309"/>
  <c r="D1826" i="309"/>
  <c r="E1826" i="309"/>
  <c r="D1827" i="309"/>
  <c r="E1827" i="309"/>
  <c r="D1828" i="309"/>
  <c r="E1828" i="309"/>
  <c r="D1829" i="309"/>
  <c r="E1829" i="309"/>
  <c r="D1830" i="309"/>
  <c r="E1830" i="309"/>
  <c r="D1831" i="309"/>
  <c r="E1831" i="309"/>
  <c r="D1832" i="309"/>
  <c r="E1832" i="309"/>
  <c r="D1833" i="309"/>
  <c r="E1833" i="309"/>
  <c r="D1834" i="309"/>
  <c r="E1834" i="309"/>
  <c r="D1835" i="309"/>
  <c r="E1835" i="309"/>
  <c r="D1836" i="309"/>
  <c r="E1836" i="309"/>
  <c r="D1837" i="309"/>
  <c r="E1837" i="309"/>
  <c r="D1838" i="309"/>
  <c r="E1838" i="309"/>
  <c r="D1839" i="309"/>
  <c r="E1839" i="309"/>
  <c r="D1840" i="309"/>
  <c r="E1840" i="309"/>
  <c r="D1841" i="309"/>
  <c r="E1841" i="309"/>
  <c r="D1842" i="309"/>
  <c r="E1842" i="309"/>
  <c r="D1843" i="309"/>
  <c r="E1843" i="309"/>
  <c r="D1844" i="309"/>
  <c r="E1844" i="309"/>
  <c r="D1845" i="309"/>
  <c r="E1845" i="309"/>
  <c r="D1846" i="309"/>
  <c r="E1846" i="309"/>
  <c r="D1847" i="309"/>
  <c r="E1847" i="309"/>
  <c r="K28" i="310"/>
  <c r="J28" i="310"/>
  <c r="A28" i="310"/>
  <c r="E28" i="310"/>
  <c r="D28" i="310"/>
  <c r="K27" i="310"/>
  <c r="J27" i="310"/>
  <c r="A27" i="310"/>
  <c r="E27" i="310"/>
  <c r="D27" i="310"/>
  <c r="K26" i="310"/>
  <c r="J26" i="310"/>
  <c r="A26" i="310"/>
  <c r="E26" i="310"/>
  <c r="D26" i="310"/>
  <c r="K25" i="310"/>
  <c r="J25" i="310"/>
  <c r="A25" i="310"/>
  <c r="E25" i="310"/>
  <c r="K24" i="310"/>
  <c r="J24" i="310"/>
  <c r="A24" i="310"/>
  <c r="E24" i="310"/>
  <c r="D24" i="310"/>
  <c r="K23" i="310"/>
  <c r="J23" i="310"/>
  <c r="A23" i="310"/>
  <c r="E23" i="310"/>
  <c r="D23" i="310"/>
  <c r="K22" i="310"/>
  <c r="J22" i="310"/>
  <c r="A22" i="310"/>
  <c r="E22" i="310"/>
  <c r="D22" i="310"/>
  <c r="K21" i="310"/>
  <c r="J21" i="310"/>
  <c r="A21" i="310"/>
  <c r="E21" i="310"/>
  <c r="D21" i="310"/>
  <c r="K20" i="310"/>
  <c r="J20" i="310"/>
  <c r="A20" i="310"/>
  <c r="E20" i="310"/>
  <c r="D20" i="310"/>
  <c r="K19" i="310"/>
  <c r="J19" i="310"/>
  <c r="A19" i="310"/>
  <c r="E19" i="310"/>
  <c r="D19" i="310"/>
  <c r="K18" i="310"/>
  <c r="J18" i="310"/>
  <c r="A18" i="310"/>
  <c r="E18" i="310"/>
  <c r="D18" i="310"/>
  <c r="K17" i="310"/>
  <c r="J17" i="310"/>
  <c r="A17" i="310"/>
  <c r="E17" i="310"/>
  <c r="D17" i="310"/>
  <c r="K16" i="310"/>
  <c r="J16" i="310"/>
  <c r="A16" i="310"/>
  <c r="E16" i="310"/>
  <c r="D16" i="310"/>
  <c r="K15" i="310"/>
  <c r="J15" i="310"/>
  <c r="A15" i="310"/>
  <c r="E15" i="310"/>
  <c r="D15" i="310"/>
  <c r="K14" i="310"/>
  <c r="J14" i="310"/>
  <c r="A14" i="310"/>
  <c r="E14" i="310"/>
  <c r="D14" i="310"/>
  <c r="K13" i="310"/>
  <c r="J13" i="310"/>
  <c r="A13" i="310"/>
  <c r="E13" i="310"/>
  <c r="D13" i="310"/>
  <c r="K12" i="310"/>
  <c r="J12" i="310"/>
  <c r="A12" i="310"/>
  <c r="E12" i="310"/>
  <c r="D12" i="310"/>
  <c r="K11" i="310"/>
  <c r="J11" i="310"/>
  <c r="A11" i="310"/>
  <c r="E11" i="310"/>
  <c r="D11" i="310"/>
  <c r="K10" i="310"/>
  <c r="J10" i="310"/>
  <c r="A10" i="310"/>
  <c r="E10" i="310"/>
  <c r="D10" i="310"/>
  <c r="K9" i="310"/>
  <c r="J9" i="310"/>
  <c r="A9" i="310"/>
  <c r="E9" i="310"/>
  <c r="D9" i="310"/>
  <c r="K8" i="310"/>
  <c r="J8" i="310"/>
  <c r="A8" i="310"/>
  <c r="E8" i="310"/>
  <c r="D8" i="310"/>
  <c r="K7" i="310"/>
  <c r="J7" i="310"/>
  <c r="A7" i="310"/>
  <c r="E7" i="310"/>
  <c r="D7" i="310"/>
  <c r="K6" i="310"/>
  <c r="J6" i="310"/>
  <c r="A6" i="310"/>
  <c r="E6" i="310"/>
  <c r="D6" i="310"/>
  <c r="K5" i="310"/>
  <c r="J5" i="310"/>
  <c r="A5" i="310"/>
  <c r="E5" i="310"/>
  <c r="D5" i="310"/>
  <c r="K4" i="310"/>
  <c r="J4" i="310"/>
  <c r="A4" i="310"/>
  <c r="E4" i="310"/>
  <c r="D4" i="310"/>
  <c r="K3" i="310"/>
  <c r="J3" i="310"/>
  <c r="A3" i="310"/>
  <c r="E3" i="310"/>
  <c r="D3" i="310"/>
  <c r="K2" i="310"/>
  <c r="J2" i="310"/>
  <c r="A2" i="310"/>
  <c r="E2" i="310"/>
  <c r="D2" i="310"/>
  <c r="C1183" i="309"/>
  <c r="C1182" i="309"/>
  <c r="C1181" i="309"/>
  <c r="C1180" i="309"/>
  <c r="C1179" i="309"/>
  <c r="C1178" i="309"/>
  <c r="C1177" i="309"/>
  <c r="C1176" i="309"/>
  <c r="C1175" i="309"/>
  <c r="C1174" i="309"/>
  <c r="C1173" i="309"/>
  <c r="C1172" i="309"/>
  <c r="C1171" i="309"/>
  <c r="C1170" i="309"/>
  <c r="C1169" i="309"/>
  <c r="C1168" i="309"/>
  <c r="C1167" i="309"/>
  <c r="C1166" i="309"/>
  <c r="C1165" i="309"/>
  <c r="C1164" i="309"/>
  <c r="C1163" i="309"/>
  <c r="C1162" i="309"/>
  <c r="C1161" i="309"/>
  <c r="C1160" i="309"/>
  <c r="C1159" i="309"/>
  <c r="C1158" i="309"/>
  <c r="C1157" i="309"/>
  <c r="C1156" i="309"/>
  <c r="C1155" i="309"/>
  <c r="C1154" i="309"/>
  <c r="C1153" i="309"/>
  <c r="C1152" i="309"/>
  <c r="C1151" i="309"/>
  <c r="C1150" i="309"/>
  <c r="C1149" i="309"/>
  <c r="C1148" i="309"/>
  <c r="C1147" i="309"/>
  <c r="C1146" i="309"/>
  <c r="C1145" i="309"/>
  <c r="C1144" i="309"/>
  <c r="C1143" i="309"/>
  <c r="C1142" i="309"/>
  <c r="C1141" i="309"/>
  <c r="C1140" i="309"/>
  <c r="C1139" i="309"/>
  <c r="C1138" i="309"/>
  <c r="C1137" i="309"/>
  <c r="C1136" i="309"/>
  <c r="C1135" i="309"/>
  <c r="C1134" i="309"/>
  <c r="C1133" i="309"/>
  <c r="C1132" i="309"/>
  <c r="C1131" i="309"/>
  <c r="C1130" i="309"/>
  <c r="C1129" i="309"/>
  <c r="C1128" i="309"/>
  <c r="C1127" i="309"/>
  <c r="C1126" i="309"/>
  <c r="C1125" i="309"/>
  <c r="C1124" i="309"/>
  <c r="C1123" i="309"/>
  <c r="C1122" i="309"/>
  <c r="C1121" i="309"/>
  <c r="C1120" i="309"/>
  <c r="C1119" i="309"/>
  <c r="C1118" i="309"/>
  <c r="C1117" i="309"/>
  <c r="C1116" i="309"/>
  <c r="C1115" i="309"/>
  <c r="C1114" i="309"/>
  <c r="C1113" i="309"/>
  <c r="C1112" i="309"/>
  <c r="C1111" i="309"/>
  <c r="C1110" i="309"/>
  <c r="C1109" i="309"/>
  <c r="C1108" i="309"/>
  <c r="C1107" i="309"/>
  <c r="C1106" i="309"/>
  <c r="C1105" i="309"/>
  <c r="C1104" i="309"/>
  <c r="C1103" i="309"/>
  <c r="C1102" i="309"/>
  <c r="C1101" i="309"/>
  <c r="C1100" i="309"/>
  <c r="C1099" i="309"/>
  <c r="C1098" i="309"/>
  <c r="C1097" i="309"/>
  <c r="C1096" i="309"/>
  <c r="C1095" i="309"/>
  <c r="C1094" i="309"/>
  <c r="C1093" i="309"/>
  <c r="C1092" i="309"/>
  <c r="C1091" i="309"/>
  <c r="C1090" i="309"/>
  <c r="C1089" i="309"/>
  <c r="C1088" i="309"/>
  <c r="C1087" i="309"/>
  <c r="C1086" i="309"/>
  <c r="C1085" i="309"/>
  <c r="C1084" i="309"/>
  <c r="C1083" i="309"/>
  <c r="C1082" i="309"/>
  <c r="C1081" i="309"/>
  <c r="C1080" i="309"/>
  <c r="C1079" i="309"/>
  <c r="C1078" i="309"/>
  <c r="C1077" i="309"/>
  <c r="C1076" i="309"/>
  <c r="C1075" i="309"/>
  <c r="C1074" i="309"/>
  <c r="C1073" i="309"/>
  <c r="C1072" i="309"/>
  <c r="C1071" i="309"/>
  <c r="C1070" i="309"/>
  <c r="C1069" i="309"/>
  <c r="C1068" i="309"/>
  <c r="C1067" i="309"/>
  <c r="C1066" i="309"/>
  <c r="C1065" i="309"/>
  <c r="C1064" i="309"/>
  <c r="C1063" i="309"/>
  <c r="C1062" i="309"/>
  <c r="C1061" i="309"/>
  <c r="C1060" i="309"/>
  <c r="C1059" i="309"/>
  <c r="C1058" i="309"/>
  <c r="C1057" i="309"/>
  <c r="C1056" i="309"/>
  <c r="C1055" i="309"/>
  <c r="C1054" i="309"/>
  <c r="C1053" i="309"/>
  <c r="C1052" i="309"/>
  <c r="C1051" i="309"/>
  <c r="C1050" i="309"/>
  <c r="C1049" i="309"/>
  <c r="C1048" i="309"/>
  <c r="C1047" i="309"/>
  <c r="C1046" i="309"/>
  <c r="C1045" i="309"/>
  <c r="C1044" i="309"/>
  <c r="C1043" i="309"/>
  <c r="C1042" i="309"/>
  <c r="C1041" i="309"/>
  <c r="C1040" i="309"/>
  <c r="C1039" i="309"/>
  <c r="C1038" i="309"/>
  <c r="C1037" i="309"/>
  <c r="C1036" i="309"/>
  <c r="C1035" i="309"/>
  <c r="C1034" i="309"/>
  <c r="C1033" i="309"/>
  <c r="C1032" i="309"/>
  <c r="C1031" i="309"/>
  <c r="C1030" i="309"/>
  <c r="C1029" i="309"/>
  <c r="C1028" i="309"/>
  <c r="C1027" i="309"/>
  <c r="C1026" i="309"/>
  <c r="C1025" i="309"/>
  <c r="C1024" i="309"/>
  <c r="C1023" i="309"/>
  <c r="C1022" i="309"/>
  <c r="C1021" i="309"/>
  <c r="C1020" i="309"/>
  <c r="C1019" i="309"/>
  <c r="C1018" i="309"/>
  <c r="C1017" i="309"/>
  <c r="C1016" i="309"/>
  <c r="C1015" i="309"/>
  <c r="C1014" i="309"/>
  <c r="C1013" i="309"/>
  <c r="C1012" i="309"/>
  <c r="C1011" i="309"/>
  <c r="C1010" i="309"/>
  <c r="C1009" i="309"/>
  <c r="C1008" i="309"/>
  <c r="C1007" i="309"/>
  <c r="C1006" i="309"/>
  <c r="C1005" i="309"/>
  <c r="C1004" i="309"/>
  <c r="C1003" i="309"/>
  <c r="C1002" i="309"/>
  <c r="C1001" i="309"/>
  <c r="C1000" i="309"/>
  <c r="C999" i="309"/>
  <c r="C998" i="309"/>
  <c r="C997" i="309"/>
  <c r="C996" i="309"/>
  <c r="C995" i="309"/>
  <c r="C994" i="309"/>
  <c r="C993" i="309"/>
  <c r="C992" i="309"/>
  <c r="C991" i="309"/>
  <c r="C990" i="309"/>
  <c r="C989" i="309"/>
  <c r="C988" i="309"/>
  <c r="C987" i="309"/>
  <c r="C986" i="309"/>
  <c r="C985" i="309"/>
  <c r="C984" i="309"/>
  <c r="C983" i="309"/>
  <c r="C982" i="309"/>
  <c r="C981" i="309"/>
  <c r="C980" i="309"/>
  <c r="C979" i="309"/>
  <c r="C978" i="309"/>
  <c r="C977" i="309"/>
  <c r="C976" i="309"/>
  <c r="C975" i="309"/>
  <c r="C974" i="309"/>
  <c r="C973" i="309"/>
  <c r="C972" i="309"/>
  <c r="C971" i="309"/>
  <c r="C970" i="309"/>
  <c r="C969" i="309"/>
  <c r="C968" i="309"/>
  <c r="C967" i="309"/>
  <c r="C966" i="309"/>
  <c r="C965" i="309"/>
  <c r="C964" i="309"/>
  <c r="C963" i="309"/>
  <c r="C962" i="309"/>
  <c r="C961" i="309"/>
  <c r="C960" i="309"/>
  <c r="C959" i="309"/>
  <c r="C958" i="309"/>
  <c r="C957" i="309"/>
  <c r="C956" i="309"/>
  <c r="C955" i="309"/>
  <c r="C954" i="309"/>
  <c r="C953" i="309"/>
  <c r="C952" i="309"/>
  <c r="C951" i="309"/>
  <c r="C950" i="309"/>
  <c r="C949" i="309"/>
  <c r="C948" i="309"/>
  <c r="C947" i="309"/>
  <c r="C946" i="309"/>
  <c r="C945" i="309"/>
  <c r="C944" i="309"/>
  <c r="C943" i="309"/>
  <c r="C942" i="309"/>
  <c r="C941" i="309"/>
  <c r="C940" i="309"/>
  <c r="C939" i="309"/>
  <c r="C938" i="309"/>
  <c r="C937" i="309"/>
  <c r="C936" i="309"/>
  <c r="C935" i="309"/>
  <c r="C934" i="309"/>
  <c r="C933" i="309"/>
  <c r="C932" i="309"/>
  <c r="C931" i="309"/>
  <c r="C930" i="309"/>
  <c r="C929" i="309"/>
  <c r="C928" i="309"/>
  <c r="C927" i="309"/>
  <c r="C926" i="309"/>
  <c r="C925" i="309"/>
  <c r="C924" i="309"/>
  <c r="C923" i="309"/>
  <c r="C922" i="309"/>
  <c r="C921" i="309"/>
  <c r="C920" i="309"/>
  <c r="C919" i="309"/>
  <c r="C918" i="309"/>
  <c r="C917" i="309"/>
  <c r="C916" i="309"/>
  <c r="C915" i="309"/>
  <c r="C914" i="309"/>
  <c r="C913" i="309"/>
  <c r="C912" i="309"/>
  <c r="C911" i="309"/>
  <c r="C910" i="309"/>
  <c r="C909" i="309"/>
  <c r="C908" i="309"/>
  <c r="C907" i="309"/>
  <c r="C906" i="309"/>
  <c r="C905" i="309"/>
  <c r="C904" i="309"/>
  <c r="C903" i="309"/>
  <c r="C902" i="309"/>
  <c r="C901" i="309"/>
  <c r="C900" i="309"/>
  <c r="C899" i="309"/>
  <c r="C898" i="309"/>
  <c r="C897" i="309"/>
  <c r="C896" i="309"/>
  <c r="C895" i="309"/>
  <c r="C894" i="309"/>
  <c r="C893" i="309"/>
  <c r="C892" i="309"/>
  <c r="C891" i="309"/>
  <c r="C890" i="309"/>
  <c r="C889" i="309"/>
  <c r="C888" i="309"/>
  <c r="C887" i="309"/>
  <c r="C886" i="309"/>
  <c r="C885" i="309"/>
  <c r="C884" i="309"/>
  <c r="C883" i="309"/>
  <c r="C882" i="309"/>
  <c r="C881" i="309"/>
  <c r="C880" i="309"/>
  <c r="C879" i="309"/>
  <c r="C878" i="309"/>
  <c r="C877" i="309"/>
  <c r="C876" i="309"/>
  <c r="C875" i="309"/>
  <c r="C874" i="309"/>
  <c r="C873" i="309"/>
  <c r="C872" i="309"/>
  <c r="C871" i="309"/>
  <c r="C870" i="309"/>
  <c r="C869" i="309"/>
  <c r="C868" i="309"/>
  <c r="C867" i="309"/>
  <c r="C866" i="309"/>
  <c r="C865" i="309"/>
  <c r="C864" i="309"/>
  <c r="C863" i="309"/>
  <c r="C862" i="309"/>
  <c r="C861" i="309"/>
  <c r="C860" i="309"/>
  <c r="C859" i="309"/>
  <c r="C858" i="309"/>
  <c r="C857" i="309"/>
  <c r="C856" i="309"/>
  <c r="C855" i="309"/>
  <c r="C854" i="309"/>
  <c r="C853" i="309"/>
  <c r="C852" i="309"/>
  <c r="C851" i="309"/>
  <c r="C850" i="309"/>
  <c r="C849" i="309"/>
  <c r="C848" i="309"/>
  <c r="C847" i="309"/>
  <c r="C846" i="309"/>
  <c r="C845" i="309"/>
  <c r="C844" i="309"/>
  <c r="C843" i="309"/>
  <c r="C842" i="309"/>
  <c r="C841" i="309"/>
  <c r="C840" i="309"/>
  <c r="C839" i="309"/>
  <c r="C838" i="309"/>
  <c r="C837" i="309"/>
  <c r="C836" i="309"/>
  <c r="C835" i="309"/>
  <c r="C834" i="309"/>
  <c r="C833" i="309"/>
  <c r="C832" i="309"/>
  <c r="C831" i="309"/>
  <c r="C830" i="309"/>
  <c r="C829" i="309"/>
  <c r="C828" i="309"/>
  <c r="C827" i="309"/>
  <c r="C826" i="309"/>
  <c r="C825" i="309"/>
  <c r="C824" i="309"/>
  <c r="C823" i="309"/>
  <c r="C822" i="309"/>
  <c r="C821" i="309"/>
  <c r="C820" i="309"/>
  <c r="C819" i="309"/>
  <c r="C818" i="309"/>
  <c r="C817" i="309"/>
  <c r="C816" i="309"/>
  <c r="C815" i="309"/>
  <c r="C814" i="309"/>
  <c r="C813" i="309"/>
  <c r="C812" i="309"/>
  <c r="C811" i="309"/>
  <c r="C810" i="309"/>
  <c r="C809" i="309"/>
  <c r="C808" i="309"/>
  <c r="C807" i="309"/>
  <c r="C806" i="309"/>
  <c r="C805" i="309"/>
  <c r="C804" i="309"/>
  <c r="C803" i="309"/>
  <c r="C802" i="309"/>
  <c r="C801" i="309"/>
  <c r="C800" i="309"/>
  <c r="C799" i="309"/>
  <c r="C798" i="309"/>
  <c r="C797" i="309"/>
  <c r="C796" i="309"/>
  <c r="C795" i="309"/>
  <c r="C794" i="309"/>
  <c r="C793" i="309"/>
  <c r="C792" i="309"/>
  <c r="C791" i="309"/>
  <c r="C790" i="309"/>
  <c r="C789" i="309"/>
  <c r="C788" i="309"/>
  <c r="C787" i="309"/>
  <c r="C786" i="309"/>
  <c r="C785" i="309"/>
  <c r="C784" i="309"/>
  <c r="C783" i="309"/>
  <c r="C782" i="309"/>
  <c r="C781" i="309"/>
  <c r="C780" i="309"/>
  <c r="C779" i="309"/>
  <c r="C778" i="309"/>
  <c r="C777" i="309"/>
  <c r="C776" i="309"/>
  <c r="C775" i="309"/>
  <c r="C774" i="309"/>
  <c r="C773" i="309"/>
  <c r="C772" i="309"/>
  <c r="C771" i="309"/>
  <c r="C770" i="309"/>
  <c r="C769" i="309"/>
  <c r="C768" i="309"/>
  <c r="C767" i="309"/>
  <c r="C766" i="309"/>
  <c r="C765" i="309"/>
  <c r="C764" i="309"/>
  <c r="C763" i="309"/>
  <c r="C762" i="309"/>
  <c r="C761" i="309"/>
  <c r="C760" i="309"/>
  <c r="C759" i="309"/>
  <c r="C758" i="309"/>
  <c r="C757" i="309"/>
  <c r="C756" i="309"/>
  <c r="C755" i="309"/>
  <c r="C754" i="309"/>
  <c r="C753" i="309"/>
  <c r="C752" i="309"/>
  <c r="C751" i="309"/>
  <c r="C750" i="309"/>
  <c r="C749" i="309"/>
  <c r="C748" i="309"/>
  <c r="C747" i="309"/>
  <c r="C746" i="309"/>
  <c r="C745" i="309"/>
  <c r="C744" i="309"/>
  <c r="C743" i="309"/>
  <c r="C742" i="309"/>
  <c r="C741" i="309"/>
  <c r="C740" i="309"/>
  <c r="C739" i="309"/>
  <c r="C738" i="309"/>
  <c r="C737" i="309"/>
  <c r="C736" i="309"/>
  <c r="C735" i="309"/>
  <c r="C734" i="309"/>
  <c r="C733" i="309"/>
  <c r="C732" i="309"/>
  <c r="C731" i="309"/>
  <c r="C730" i="309"/>
  <c r="C729" i="309"/>
  <c r="C728" i="309"/>
  <c r="C727" i="309"/>
  <c r="C726" i="309"/>
  <c r="C725" i="309"/>
  <c r="C724" i="309"/>
  <c r="C723" i="309"/>
  <c r="C722" i="309"/>
  <c r="C721" i="309"/>
  <c r="C720" i="309"/>
  <c r="C719" i="309"/>
  <c r="C718" i="309"/>
  <c r="C717" i="309"/>
  <c r="C716" i="309"/>
  <c r="C715" i="309"/>
  <c r="C714" i="309"/>
  <c r="C713" i="309"/>
  <c r="C712" i="309"/>
  <c r="C711" i="309"/>
  <c r="C710" i="309"/>
  <c r="C709" i="309"/>
  <c r="C708" i="309"/>
  <c r="C707" i="309"/>
  <c r="C706" i="309"/>
  <c r="C705" i="309"/>
  <c r="C704" i="309"/>
  <c r="C703" i="309"/>
  <c r="C702" i="309"/>
  <c r="C701" i="309"/>
  <c r="C700" i="309"/>
  <c r="C699" i="309"/>
  <c r="C698" i="309"/>
  <c r="C697" i="309"/>
  <c r="C696" i="309"/>
  <c r="C695" i="309"/>
  <c r="C694" i="309"/>
  <c r="C693" i="309"/>
  <c r="C692" i="309"/>
  <c r="C691" i="309"/>
  <c r="C690" i="309"/>
  <c r="C689" i="309"/>
  <c r="C688" i="309"/>
  <c r="C687" i="309"/>
  <c r="C686" i="309"/>
  <c r="C685" i="309"/>
  <c r="C684" i="309"/>
  <c r="C683" i="309"/>
  <c r="C682" i="309"/>
  <c r="C681" i="309"/>
  <c r="C680" i="309"/>
  <c r="C679" i="309"/>
  <c r="C678" i="309"/>
  <c r="C677" i="309"/>
  <c r="C676" i="309"/>
  <c r="C675" i="309"/>
  <c r="C674" i="309"/>
  <c r="C673" i="309"/>
  <c r="C672" i="309"/>
  <c r="C671" i="309"/>
  <c r="C670" i="309"/>
  <c r="C669" i="309"/>
  <c r="C668" i="309"/>
  <c r="C667" i="309"/>
  <c r="C666" i="309"/>
  <c r="C665" i="309"/>
  <c r="C664" i="309"/>
  <c r="C663" i="309"/>
  <c r="C662" i="309"/>
  <c r="C661" i="309"/>
  <c r="C660" i="309"/>
  <c r="C659" i="309"/>
  <c r="C658" i="309"/>
  <c r="C657" i="309"/>
  <c r="C656" i="309"/>
  <c r="C655" i="309"/>
  <c r="C654" i="309"/>
  <c r="C653" i="309"/>
  <c r="C652" i="309"/>
  <c r="C651" i="309"/>
  <c r="C650" i="309"/>
  <c r="C649" i="309"/>
  <c r="C648" i="309"/>
  <c r="C647" i="309"/>
  <c r="C646" i="309"/>
  <c r="C645" i="309"/>
  <c r="C644" i="309"/>
  <c r="C643" i="309"/>
  <c r="C642" i="309"/>
  <c r="C641" i="309"/>
  <c r="C640" i="309"/>
  <c r="C639" i="309"/>
  <c r="C638" i="309"/>
  <c r="C637" i="309"/>
  <c r="C636" i="309"/>
  <c r="C635" i="309"/>
  <c r="C634" i="309"/>
  <c r="C633" i="309"/>
  <c r="C632" i="309"/>
  <c r="C631" i="309"/>
  <c r="C630" i="309"/>
  <c r="C629" i="309"/>
  <c r="C628" i="309"/>
  <c r="C627" i="309"/>
  <c r="C626" i="309"/>
  <c r="C625" i="309"/>
  <c r="C624" i="309"/>
  <c r="C623" i="309"/>
  <c r="C622" i="309"/>
  <c r="C621" i="309"/>
  <c r="C620" i="309"/>
  <c r="C619" i="309"/>
  <c r="C618" i="309"/>
  <c r="C617" i="309"/>
  <c r="C616" i="309"/>
  <c r="C615" i="309"/>
  <c r="C614" i="309"/>
  <c r="C613" i="309"/>
  <c r="C612" i="309"/>
  <c r="C611" i="309"/>
  <c r="C610" i="309"/>
  <c r="C609" i="309"/>
  <c r="C608" i="309"/>
  <c r="C607" i="309"/>
  <c r="C606" i="309"/>
  <c r="C605" i="309"/>
  <c r="C604" i="309"/>
  <c r="C603" i="309"/>
  <c r="C602" i="309"/>
  <c r="C601" i="309"/>
  <c r="C600" i="309"/>
  <c r="C599" i="309"/>
  <c r="C598" i="309"/>
  <c r="C597" i="309"/>
  <c r="C596" i="309"/>
  <c r="C595" i="309"/>
  <c r="C594" i="309"/>
  <c r="C593" i="309"/>
  <c r="C592" i="309"/>
  <c r="C591" i="309"/>
  <c r="C590" i="309"/>
  <c r="C589" i="309"/>
  <c r="C588" i="309"/>
  <c r="C587" i="309"/>
  <c r="C586" i="309"/>
  <c r="C585" i="309"/>
  <c r="C584" i="309"/>
  <c r="C583" i="309"/>
  <c r="C582" i="309"/>
  <c r="C581" i="309"/>
  <c r="C580" i="309"/>
  <c r="C579" i="309"/>
  <c r="C578" i="309"/>
  <c r="C577" i="309"/>
  <c r="C576" i="309"/>
  <c r="C575" i="309"/>
  <c r="C574" i="309"/>
  <c r="C573" i="309"/>
  <c r="C572" i="309"/>
  <c r="C571" i="309"/>
  <c r="C570" i="309"/>
  <c r="C569" i="309"/>
  <c r="C568" i="309"/>
  <c r="C567" i="309"/>
  <c r="C566" i="309"/>
  <c r="C565" i="309"/>
  <c r="C564" i="309"/>
  <c r="C563" i="309"/>
  <c r="C562" i="309"/>
  <c r="C561" i="309"/>
  <c r="C560" i="309"/>
  <c r="C559" i="309"/>
  <c r="C558" i="309"/>
  <c r="C557" i="309"/>
  <c r="C556" i="309"/>
  <c r="C555" i="309"/>
  <c r="C554" i="309"/>
  <c r="C553" i="309"/>
  <c r="C552" i="309"/>
  <c r="C551" i="309"/>
  <c r="C550" i="309"/>
  <c r="C549" i="309"/>
  <c r="C548" i="309"/>
  <c r="C547" i="309"/>
  <c r="C546" i="309"/>
  <c r="C545" i="309"/>
  <c r="C544" i="309"/>
  <c r="C543" i="309"/>
  <c r="C542" i="309"/>
  <c r="C541" i="309"/>
  <c r="C540" i="309"/>
  <c r="C539" i="309"/>
  <c r="C538" i="309"/>
  <c r="C537" i="309"/>
  <c r="C536" i="309"/>
  <c r="C535" i="309"/>
  <c r="C534" i="309"/>
  <c r="C533" i="309"/>
  <c r="C532" i="309"/>
  <c r="C531" i="309"/>
  <c r="C530" i="309"/>
  <c r="C529" i="309"/>
  <c r="C528" i="309"/>
  <c r="C527" i="309"/>
  <c r="C526" i="309"/>
  <c r="C525" i="309"/>
  <c r="C524" i="309"/>
  <c r="C523" i="309"/>
  <c r="C522" i="309"/>
  <c r="C521" i="309"/>
  <c r="C520" i="309"/>
  <c r="C519" i="309"/>
  <c r="C518" i="309"/>
  <c r="C517" i="309"/>
  <c r="C516" i="309"/>
  <c r="C515" i="309"/>
  <c r="C514" i="309"/>
  <c r="C513" i="309"/>
  <c r="C512" i="309"/>
  <c r="C511" i="309"/>
  <c r="C510" i="309"/>
  <c r="C509" i="309"/>
  <c r="C508" i="309"/>
  <c r="C507" i="309"/>
  <c r="C506" i="309"/>
  <c r="C505" i="309"/>
  <c r="C504" i="309"/>
  <c r="C503" i="309"/>
  <c r="C502" i="309"/>
  <c r="C501" i="309"/>
  <c r="C500" i="309"/>
  <c r="C499" i="309"/>
  <c r="C498" i="309"/>
  <c r="C497" i="309"/>
  <c r="C496" i="309"/>
  <c r="C495" i="309"/>
  <c r="C494" i="309"/>
  <c r="C493" i="309"/>
  <c r="C492" i="309"/>
  <c r="C491" i="309"/>
  <c r="C490" i="309"/>
  <c r="C489" i="309"/>
  <c r="C488" i="309"/>
  <c r="C487" i="309"/>
  <c r="C486" i="309"/>
  <c r="C485" i="309"/>
  <c r="C484" i="309"/>
  <c r="C483" i="309"/>
  <c r="C482" i="309"/>
  <c r="C481" i="309"/>
  <c r="C480" i="309"/>
  <c r="C479" i="309"/>
  <c r="C478" i="309"/>
  <c r="C477" i="309"/>
  <c r="C476" i="309"/>
  <c r="C475" i="309"/>
  <c r="C474" i="309"/>
  <c r="C473" i="309"/>
  <c r="C472" i="309"/>
  <c r="C471" i="309"/>
  <c r="C470" i="309"/>
  <c r="C469" i="309"/>
  <c r="C468" i="309"/>
  <c r="C467" i="309"/>
  <c r="C466" i="309"/>
  <c r="C465" i="309"/>
  <c r="C464" i="309"/>
  <c r="C463" i="309"/>
  <c r="C462" i="309"/>
  <c r="C461" i="309"/>
  <c r="C460" i="309"/>
  <c r="C459" i="309"/>
  <c r="C458" i="309"/>
  <c r="C457" i="309"/>
  <c r="C456" i="309"/>
  <c r="C455" i="309"/>
  <c r="C454" i="309"/>
  <c r="C453" i="309"/>
  <c r="C452" i="309"/>
  <c r="C451" i="309"/>
  <c r="C450" i="309"/>
  <c r="C449" i="309"/>
  <c r="C448" i="309"/>
  <c r="C447" i="309"/>
  <c r="C446" i="309"/>
  <c r="C445" i="309"/>
  <c r="C444" i="309"/>
  <c r="C443" i="309"/>
  <c r="C442" i="309"/>
  <c r="C441" i="309"/>
  <c r="C440" i="309"/>
  <c r="C439" i="309"/>
  <c r="C438" i="309"/>
  <c r="C437" i="309"/>
  <c r="C436" i="309"/>
  <c r="C435" i="309"/>
  <c r="C434" i="309"/>
  <c r="C433" i="309"/>
  <c r="C432" i="309"/>
  <c r="C431" i="309"/>
  <c r="C430" i="309"/>
  <c r="C429" i="309"/>
  <c r="C428" i="309"/>
  <c r="C427" i="309"/>
  <c r="C426" i="309"/>
  <c r="C425" i="309"/>
  <c r="C424" i="309"/>
  <c r="C423" i="309"/>
  <c r="C422" i="309"/>
  <c r="C421" i="309"/>
  <c r="C420" i="309"/>
  <c r="C419" i="309"/>
  <c r="C418" i="309"/>
  <c r="C417" i="309"/>
  <c r="C416" i="309"/>
  <c r="C415" i="309"/>
  <c r="C414" i="309"/>
  <c r="C413" i="309"/>
  <c r="C412" i="309"/>
  <c r="C411" i="309"/>
  <c r="C410" i="309"/>
  <c r="C409" i="309"/>
  <c r="C408" i="309"/>
  <c r="C407" i="309"/>
  <c r="C406" i="309"/>
  <c r="C405" i="309"/>
  <c r="C404" i="309"/>
  <c r="C403" i="309"/>
  <c r="C402" i="309"/>
  <c r="C401" i="309"/>
  <c r="C400" i="309"/>
  <c r="C399" i="309"/>
  <c r="C398" i="309"/>
  <c r="C397" i="309"/>
  <c r="C396" i="309"/>
  <c r="C395" i="309"/>
  <c r="C394" i="309"/>
  <c r="C393" i="309"/>
  <c r="C392" i="309"/>
  <c r="C391" i="309"/>
  <c r="C390" i="309"/>
  <c r="C389" i="309"/>
  <c r="C388" i="309"/>
  <c r="C387" i="309"/>
  <c r="C386" i="309"/>
  <c r="C385" i="309"/>
  <c r="C384" i="309"/>
  <c r="C383" i="309"/>
  <c r="C382" i="309"/>
  <c r="C381" i="309"/>
  <c r="C380" i="309"/>
  <c r="C379" i="309"/>
  <c r="C378" i="309"/>
  <c r="C377" i="309"/>
  <c r="C376" i="309"/>
  <c r="C375" i="309"/>
  <c r="C374" i="309"/>
  <c r="C373" i="309"/>
  <c r="C372" i="309"/>
  <c r="C371" i="309"/>
  <c r="C370" i="309"/>
  <c r="C369" i="309"/>
  <c r="C368" i="309"/>
  <c r="C367" i="309"/>
  <c r="C366" i="309"/>
  <c r="C365" i="309"/>
  <c r="C364" i="309"/>
  <c r="C363" i="309"/>
  <c r="C362" i="309"/>
  <c r="C361" i="309"/>
  <c r="C360" i="309"/>
  <c r="C359" i="309"/>
  <c r="C358" i="309"/>
  <c r="C357" i="309"/>
  <c r="C356" i="309"/>
  <c r="C355" i="309"/>
  <c r="C354" i="309"/>
  <c r="C353" i="309"/>
  <c r="C352" i="309"/>
  <c r="C351" i="309"/>
  <c r="C350" i="309"/>
  <c r="C349" i="309"/>
  <c r="C348" i="309"/>
  <c r="C347" i="309"/>
  <c r="C346" i="309"/>
  <c r="C345" i="309"/>
  <c r="C344" i="309"/>
  <c r="C343" i="309"/>
  <c r="C342" i="309"/>
  <c r="C341" i="309"/>
  <c r="C340" i="309"/>
  <c r="C339" i="309"/>
  <c r="C338" i="309"/>
  <c r="C337" i="309"/>
  <c r="C336" i="309"/>
  <c r="C335" i="309"/>
  <c r="C334" i="309"/>
  <c r="C333" i="309"/>
  <c r="C332" i="309"/>
  <c r="C331" i="309"/>
  <c r="C330" i="309"/>
  <c r="C329" i="309"/>
  <c r="C328" i="309"/>
  <c r="C327" i="309"/>
  <c r="C326" i="309"/>
  <c r="C325" i="309"/>
  <c r="C324" i="309"/>
  <c r="C323" i="309"/>
  <c r="C322" i="309"/>
  <c r="C321" i="309"/>
  <c r="C320" i="309"/>
  <c r="C319" i="309"/>
  <c r="C318" i="309"/>
  <c r="C317" i="309"/>
  <c r="C316" i="309"/>
  <c r="C315" i="309"/>
  <c r="C314" i="309"/>
  <c r="C313" i="309"/>
  <c r="C312" i="309"/>
  <c r="C311" i="309"/>
  <c r="C310" i="309"/>
  <c r="C309" i="309"/>
  <c r="C308" i="309"/>
  <c r="C307" i="309"/>
  <c r="C306" i="309"/>
  <c r="C305" i="309"/>
  <c r="C304" i="309"/>
  <c r="C303" i="309"/>
  <c r="C302" i="309"/>
  <c r="C301" i="309"/>
  <c r="C300" i="309"/>
  <c r="C299" i="309"/>
  <c r="C298" i="309"/>
  <c r="C297" i="309"/>
  <c r="C296" i="309"/>
  <c r="C295" i="309"/>
  <c r="C294" i="309"/>
  <c r="C293" i="309"/>
  <c r="C292" i="309"/>
  <c r="C291" i="309"/>
  <c r="C290" i="309"/>
  <c r="C289" i="309"/>
  <c r="C288" i="309"/>
  <c r="C287" i="309"/>
  <c r="C286" i="309"/>
  <c r="C285" i="309"/>
  <c r="C284" i="309"/>
  <c r="C283" i="309"/>
  <c r="C282" i="309"/>
  <c r="C281" i="309"/>
  <c r="C280" i="309"/>
  <c r="C279" i="309"/>
  <c r="C278" i="309"/>
  <c r="C277" i="309"/>
  <c r="C276" i="309"/>
  <c r="C275" i="309"/>
  <c r="C274" i="309"/>
  <c r="C273" i="309"/>
  <c r="C272" i="309"/>
  <c r="C271" i="309"/>
  <c r="C270" i="309"/>
  <c r="C269" i="309"/>
  <c r="C268" i="309"/>
  <c r="C267" i="309"/>
  <c r="C266" i="309"/>
  <c r="C265" i="309"/>
  <c r="C264" i="309"/>
  <c r="C263" i="309"/>
  <c r="C262" i="309"/>
  <c r="C261" i="309"/>
  <c r="C260" i="309"/>
  <c r="C259" i="309"/>
  <c r="C258" i="309"/>
  <c r="C257" i="309"/>
  <c r="C256" i="309"/>
  <c r="C255" i="309"/>
  <c r="C254" i="309"/>
  <c r="C253" i="309"/>
  <c r="C252" i="309"/>
  <c r="C251" i="309"/>
  <c r="C250" i="309"/>
  <c r="C249" i="309"/>
  <c r="C248" i="309"/>
  <c r="C247" i="309"/>
  <c r="C246" i="309"/>
  <c r="C245" i="309"/>
  <c r="C244" i="309"/>
  <c r="C243" i="309"/>
  <c r="C242" i="309"/>
  <c r="C241" i="309"/>
  <c r="C240" i="309"/>
  <c r="C239" i="309"/>
  <c r="C238" i="309"/>
  <c r="C237" i="309"/>
  <c r="C236" i="309"/>
  <c r="C235" i="309"/>
  <c r="C234" i="309"/>
  <c r="C233" i="309"/>
  <c r="C232" i="309"/>
  <c r="C231" i="309"/>
  <c r="C230" i="309"/>
  <c r="C229" i="309"/>
  <c r="C228" i="309"/>
  <c r="C227" i="309"/>
  <c r="C226" i="309"/>
  <c r="C225" i="309"/>
  <c r="C224" i="309"/>
  <c r="C223" i="309"/>
  <c r="C222" i="309"/>
  <c r="C221" i="309"/>
  <c r="C220" i="309"/>
  <c r="C219" i="309"/>
  <c r="C218" i="309"/>
  <c r="C217" i="309"/>
  <c r="C216" i="309"/>
  <c r="C215" i="309"/>
  <c r="C214" i="309"/>
  <c r="C213" i="309"/>
  <c r="C212" i="309"/>
  <c r="C211" i="309"/>
  <c r="C210" i="309"/>
  <c r="C209" i="309"/>
  <c r="C208" i="309"/>
  <c r="C207" i="309"/>
  <c r="C206" i="309"/>
  <c r="C205" i="309"/>
  <c r="C204" i="309"/>
  <c r="C203" i="309"/>
  <c r="C202" i="309"/>
  <c r="C201" i="309"/>
  <c r="C200" i="309"/>
  <c r="C199" i="309"/>
  <c r="C198" i="309"/>
  <c r="C197" i="309"/>
  <c r="C196" i="309"/>
  <c r="C195" i="309"/>
  <c r="C194" i="309"/>
  <c r="C193" i="309"/>
  <c r="C192" i="309"/>
  <c r="C191" i="309"/>
  <c r="C190" i="309"/>
  <c r="C189" i="309"/>
  <c r="C188" i="309"/>
  <c r="C187" i="309"/>
  <c r="C186" i="309"/>
  <c r="C185" i="309"/>
  <c r="C184" i="309"/>
  <c r="C183" i="309"/>
  <c r="C182" i="309"/>
  <c r="C181" i="309"/>
  <c r="C180" i="309"/>
  <c r="C179" i="309"/>
  <c r="C178" i="309"/>
  <c r="C177" i="309"/>
  <c r="C176" i="309"/>
  <c r="C175" i="309"/>
  <c r="C174" i="309"/>
  <c r="C173" i="309"/>
  <c r="C172" i="309"/>
  <c r="C171" i="309"/>
  <c r="C170" i="309"/>
  <c r="C169" i="309"/>
  <c r="C168" i="309"/>
  <c r="C167" i="309"/>
  <c r="C166" i="309"/>
  <c r="C165" i="309"/>
  <c r="C164" i="309"/>
  <c r="C163" i="309"/>
  <c r="C162" i="309"/>
  <c r="C161" i="309"/>
  <c r="C160" i="309"/>
  <c r="C159" i="309"/>
  <c r="C158" i="309"/>
  <c r="C157" i="309"/>
  <c r="C156" i="309"/>
  <c r="C155" i="309"/>
  <c r="C154" i="309"/>
  <c r="C153" i="309"/>
  <c r="C152" i="309"/>
  <c r="C151" i="309"/>
  <c r="C150" i="309"/>
  <c r="C149" i="309"/>
  <c r="C148" i="309"/>
  <c r="C147" i="309"/>
  <c r="C146" i="309"/>
  <c r="C145" i="309"/>
  <c r="C144" i="309"/>
  <c r="C143" i="309"/>
  <c r="C142" i="309"/>
  <c r="C141" i="309"/>
  <c r="C140" i="309"/>
  <c r="C139" i="309"/>
  <c r="C138" i="309"/>
  <c r="C137" i="309"/>
  <c r="C136" i="309"/>
  <c r="C135" i="309"/>
  <c r="C134" i="309"/>
  <c r="C133" i="309"/>
  <c r="C132" i="309"/>
  <c r="C131" i="309"/>
  <c r="C130" i="309"/>
  <c r="C129" i="309"/>
  <c r="C128" i="309"/>
  <c r="C127" i="309"/>
  <c r="C126" i="309"/>
  <c r="C125" i="309"/>
  <c r="C124" i="309"/>
  <c r="C123" i="309"/>
  <c r="C122" i="309"/>
  <c r="C121" i="309"/>
  <c r="C120" i="309"/>
  <c r="C119" i="309"/>
  <c r="C118" i="309"/>
  <c r="C117" i="309"/>
  <c r="C116" i="309"/>
  <c r="C115" i="309"/>
  <c r="C114" i="309"/>
  <c r="C113" i="309"/>
  <c r="C112" i="309"/>
  <c r="C111" i="309"/>
  <c r="C110" i="309"/>
  <c r="C109" i="309"/>
  <c r="C108" i="309"/>
  <c r="C107" i="309"/>
  <c r="C106" i="309"/>
  <c r="C105" i="309"/>
  <c r="C104" i="309"/>
  <c r="C103" i="309"/>
  <c r="C102" i="309"/>
  <c r="C101" i="309"/>
  <c r="C100" i="309"/>
  <c r="C99" i="309"/>
  <c r="C98" i="309"/>
  <c r="C97" i="309"/>
  <c r="C96" i="309"/>
  <c r="C95" i="309"/>
  <c r="C94" i="309"/>
  <c r="C93" i="309"/>
  <c r="C92" i="309"/>
  <c r="C91" i="309"/>
  <c r="C90" i="309"/>
  <c r="C89" i="309"/>
  <c r="C88" i="309"/>
  <c r="C87" i="309"/>
  <c r="C86" i="309"/>
  <c r="C85" i="309"/>
  <c r="C84" i="309"/>
  <c r="C83" i="309"/>
  <c r="C82" i="309"/>
  <c r="C81" i="309"/>
  <c r="C80" i="309"/>
  <c r="C79" i="309"/>
  <c r="C78" i="309"/>
  <c r="C77" i="309"/>
  <c r="C76" i="309"/>
  <c r="C75" i="309"/>
  <c r="C74" i="309"/>
  <c r="C73" i="309"/>
  <c r="C72" i="309"/>
  <c r="C71" i="309"/>
  <c r="C70" i="309"/>
  <c r="C69" i="309"/>
  <c r="C68" i="309"/>
  <c r="C67" i="309"/>
  <c r="C66" i="309"/>
  <c r="C65" i="309"/>
  <c r="C64" i="309"/>
  <c r="C63" i="309"/>
  <c r="C62" i="309"/>
  <c r="C61" i="309"/>
  <c r="C60" i="309"/>
  <c r="C59" i="309"/>
  <c r="C58" i="309"/>
  <c r="C57" i="309"/>
  <c r="C56" i="309"/>
  <c r="C55" i="309"/>
  <c r="C54" i="309"/>
  <c r="C53" i="309"/>
  <c r="C52" i="309"/>
  <c r="C51" i="309"/>
  <c r="C50" i="309"/>
  <c r="C49" i="309"/>
  <c r="C48" i="309"/>
  <c r="C47" i="309"/>
  <c r="C46" i="309"/>
  <c r="C45" i="309"/>
  <c r="C44" i="309"/>
  <c r="C43" i="309"/>
  <c r="C42" i="309"/>
  <c r="C41" i="309"/>
  <c r="C40" i="309"/>
  <c r="C39" i="309"/>
  <c r="C38" i="309"/>
  <c r="C37" i="309"/>
  <c r="C36" i="309"/>
  <c r="C35" i="309"/>
  <c r="C34" i="309"/>
  <c r="C33" i="309"/>
  <c r="C32" i="309"/>
  <c r="C31" i="309"/>
  <c r="C30" i="309"/>
  <c r="C29" i="309"/>
  <c r="C28" i="309"/>
  <c r="C27" i="309"/>
  <c r="C26" i="309"/>
  <c r="C25" i="309"/>
  <c r="C24" i="309"/>
  <c r="C23" i="309"/>
  <c r="C22" i="309"/>
  <c r="C21" i="309"/>
  <c r="C20" i="309"/>
  <c r="C19" i="309"/>
  <c r="C18" i="309"/>
  <c r="C17" i="309"/>
  <c r="C16" i="309"/>
  <c r="C15" i="309"/>
  <c r="C14" i="309"/>
  <c r="C13" i="309"/>
  <c r="C12" i="309"/>
  <c r="C11" i="309"/>
  <c r="C10" i="309"/>
  <c r="C9" i="309"/>
  <c r="C8" i="309"/>
  <c r="C7" i="309"/>
  <c r="C6" i="309"/>
  <c r="C5" i="309"/>
  <c r="C4" i="309"/>
  <c r="C3" i="309"/>
  <c r="C2" i="309"/>
  <c r="C2" i="274"/>
  <c r="E1" i="273"/>
  <c r="K1" i="273"/>
  <c r="K2" i="273"/>
  <c r="AI171" i="272"/>
  <c r="AJ171" i="272"/>
  <c r="AI170" i="272"/>
  <c r="AJ170" i="272"/>
  <c r="AI169" i="272"/>
  <c r="AJ169" i="272"/>
  <c r="AI168" i="272"/>
  <c r="AJ168" i="272"/>
  <c r="AI167" i="272"/>
  <c r="AJ167" i="272"/>
  <c r="AI166" i="272"/>
  <c r="AJ166" i="272"/>
  <c r="AI165" i="272"/>
  <c r="AJ165" i="272"/>
  <c r="AI164" i="272"/>
  <c r="AJ164" i="272"/>
  <c r="AI163" i="272"/>
  <c r="AJ163" i="272"/>
  <c r="AI162" i="272"/>
  <c r="AJ162" i="272"/>
  <c r="AI161" i="272"/>
  <c r="AJ161" i="272"/>
  <c r="AI160" i="272"/>
  <c r="AJ160" i="272"/>
  <c r="AI159" i="272"/>
  <c r="AJ159" i="272"/>
  <c r="AI158" i="272"/>
  <c r="AJ158" i="272"/>
  <c r="AI157" i="272"/>
  <c r="AJ157" i="272"/>
  <c r="AI156" i="272"/>
  <c r="AJ156" i="272"/>
  <c r="AI155" i="272"/>
  <c r="AJ155" i="272"/>
  <c r="AI154" i="272"/>
  <c r="AJ154" i="272"/>
  <c r="AI153" i="272"/>
  <c r="AJ153" i="272"/>
  <c r="AI152" i="272"/>
  <c r="AJ152" i="272"/>
  <c r="AI151" i="272"/>
  <c r="AJ151" i="272"/>
  <c r="AI150" i="272"/>
  <c r="AJ150" i="272"/>
  <c r="AI149" i="272"/>
  <c r="AJ149" i="272"/>
  <c r="AI148" i="272"/>
  <c r="AJ148" i="272"/>
  <c r="AI147" i="272"/>
  <c r="AJ147" i="272"/>
  <c r="B147" i="272"/>
  <c r="AI146" i="272"/>
  <c r="AJ146" i="272"/>
  <c r="B146" i="272"/>
  <c r="AI145" i="272"/>
  <c r="AJ145" i="272"/>
  <c r="B145" i="272"/>
  <c r="B144" i="272"/>
  <c r="B143" i="272"/>
  <c r="B142" i="272"/>
  <c r="B141" i="272"/>
  <c r="B140" i="272"/>
  <c r="B139" i="272"/>
  <c r="B138" i="272"/>
  <c r="B137" i="272"/>
  <c r="B136" i="272"/>
  <c r="B135" i="272"/>
  <c r="B134" i="272"/>
  <c r="B133" i="272"/>
  <c r="B132" i="272"/>
  <c r="B131" i="272"/>
  <c r="B130" i="272"/>
  <c r="B129" i="272"/>
  <c r="B128" i="272"/>
  <c r="B127" i="272"/>
  <c r="AH126" i="272"/>
  <c r="B126" i="272"/>
  <c r="AH125" i="272"/>
  <c r="B125" i="272"/>
  <c r="AH124" i="272"/>
  <c r="B124" i="272"/>
  <c r="AH123" i="272"/>
  <c r="B123" i="272"/>
  <c r="AH122" i="272"/>
  <c r="B122" i="272"/>
  <c r="AH121" i="272"/>
  <c r="B121" i="272"/>
  <c r="AH120" i="272"/>
  <c r="B120" i="272"/>
  <c r="AH119" i="272"/>
  <c r="B119" i="272"/>
  <c r="AH118" i="272"/>
  <c r="B118" i="272"/>
  <c r="AH117" i="272"/>
  <c r="B117" i="272"/>
  <c r="AH116" i="272"/>
  <c r="B116" i="272"/>
  <c r="AH115" i="272"/>
  <c r="B115" i="272"/>
  <c r="AH114" i="272"/>
  <c r="B114" i="272"/>
  <c r="AH113" i="272"/>
  <c r="B113" i="272"/>
  <c r="AH112" i="272"/>
  <c r="B112" i="272"/>
  <c r="AH111" i="272"/>
  <c r="B111" i="272"/>
  <c r="AH110" i="272"/>
  <c r="B110" i="272"/>
  <c r="AH109" i="272"/>
  <c r="B109" i="272"/>
  <c r="AH108" i="272"/>
  <c r="B108" i="272"/>
  <c r="AH107" i="272"/>
  <c r="B107" i="272"/>
  <c r="AH106" i="272"/>
  <c r="B106" i="272"/>
  <c r="AH105" i="272"/>
  <c r="B105" i="272"/>
  <c r="AH104" i="272"/>
  <c r="B104" i="272"/>
  <c r="AH103" i="272"/>
  <c r="B103" i="272"/>
  <c r="AH102" i="272"/>
  <c r="B102" i="272"/>
  <c r="AH101" i="272"/>
  <c r="B101" i="272"/>
  <c r="AH100" i="272"/>
  <c r="B100" i="272"/>
  <c r="AH99" i="272"/>
  <c r="B99" i="272"/>
  <c r="AH98" i="272"/>
  <c r="B98" i="272"/>
  <c r="AH97" i="272"/>
  <c r="B97" i="272"/>
  <c r="AH96" i="272"/>
  <c r="B96" i="272"/>
  <c r="AH95" i="272"/>
  <c r="B95" i="272"/>
  <c r="AH94" i="272"/>
  <c r="B94" i="272"/>
  <c r="AH93" i="272"/>
  <c r="B93" i="272"/>
  <c r="AH92" i="272"/>
  <c r="B92" i="272"/>
  <c r="AH91" i="272"/>
  <c r="B91" i="272"/>
  <c r="AH90" i="272"/>
  <c r="B90" i="272"/>
  <c r="AH89" i="272"/>
  <c r="B89" i="272"/>
  <c r="AH88" i="272"/>
  <c r="B88" i="272"/>
  <c r="AH87" i="272"/>
  <c r="B87" i="272"/>
  <c r="AH86" i="272"/>
  <c r="B86" i="272"/>
  <c r="AH85" i="272"/>
  <c r="B85" i="272"/>
  <c r="AH84" i="272"/>
  <c r="B84" i="272"/>
  <c r="AH83" i="272"/>
  <c r="B83" i="272"/>
  <c r="AH82" i="272"/>
  <c r="B82" i="272"/>
  <c r="AH81" i="272"/>
  <c r="B81" i="272"/>
  <c r="AH80" i="272"/>
  <c r="B80" i="272"/>
  <c r="AH79" i="272"/>
  <c r="B79" i="272"/>
  <c r="AH78" i="272"/>
  <c r="B78" i="272"/>
  <c r="AH77" i="272"/>
  <c r="B77" i="272"/>
  <c r="AH76" i="272"/>
  <c r="B76" i="272"/>
  <c r="AH75" i="272"/>
  <c r="B75" i="272"/>
  <c r="AH74" i="272"/>
  <c r="B74" i="272"/>
  <c r="AH73" i="272"/>
  <c r="B73" i="272"/>
  <c r="AH72" i="272"/>
  <c r="B72" i="272"/>
  <c r="AH71" i="272"/>
  <c r="B71" i="272"/>
  <c r="AH70" i="272"/>
  <c r="B70" i="272"/>
  <c r="AH69" i="272"/>
  <c r="B69" i="272"/>
  <c r="AH68" i="272"/>
  <c r="B68" i="272"/>
  <c r="AH67" i="272"/>
  <c r="B67" i="272"/>
  <c r="AH66" i="272"/>
  <c r="B66" i="272"/>
  <c r="AH65" i="272"/>
  <c r="B65" i="272"/>
  <c r="AH64" i="272"/>
  <c r="B64" i="272"/>
  <c r="AH63" i="272"/>
  <c r="B63" i="272"/>
  <c r="AH62" i="272"/>
  <c r="B62" i="272"/>
  <c r="AH61" i="272"/>
  <c r="B61" i="272"/>
  <c r="AH60" i="272"/>
  <c r="B60" i="272"/>
  <c r="AH59" i="272"/>
  <c r="B59" i="272"/>
  <c r="AH58" i="272"/>
  <c r="B58" i="272"/>
  <c r="AH57" i="272"/>
  <c r="B57" i="272"/>
  <c r="AH56" i="272"/>
  <c r="B56" i="272"/>
  <c r="AH55" i="272"/>
  <c r="B55" i="272"/>
  <c r="AH54" i="272"/>
  <c r="B54" i="272"/>
  <c r="AH53" i="272"/>
  <c r="B53" i="272"/>
  <c r="AH52" i="272"/>
  <c r="B52" i="272"/>
  <c r="AH51" i="272"/>
  <c r="B51" i="272"/>
  <c r="AH50" i="272"/>
  <c r="B50" i="272"/>
  <c r="AH49" i="272"/>
  <c r="B49" i="272"/>
  <c r="AH48" i="272"/>
  <c r="B48" i="272"/>
  <c r="AH47" i="272"/>
  <c r="B47" i="272"/>
  <c r="AH46" i="272"/>
  <c r="B46" i="272"/>
  <c r="AH45" i="272"/>
  <c r="B45" i="272"/>
  <c r="AH44" i="272"/>
  <c r="B44" i="272"/>
  <c r="AH43" i="272"/>
  <c r="B43" i="272"/>
  <c r="AH42" i="272"/>
  <c r="B42" i="272"/>
  <c r="AH41" i="272"/>
  <c r="B41" i="272"/>
  <c r="AH40" i="272"/>
  <c r="B40" i="272"/>
  <c r="AH39" i="272"/>
  <c r="B39" i="272"/>
  <c r="AH38" i="272"/>
  <c r="B38" i="272"/>
  <c r="AH37" i="272"/>
  <c r="B37" i="272"/>
  <c r="AH36" i="272"/>
  <c r="B36" i="272"/>
  <c r="AH35" i="272"/>
  <c r="B35" i="272"/>
  <c r="AH34" i="272"/>
  <c r="B34" i="272"/>
  <c r="AH33" i="272"/>
  <c r="B33" i="272"/>
  <c r="AH32" i="272"/>
  <c r="B32" i="272"/>
  <c r="AH31" i="272"/>
  <c r="B31" i="272"/>
  <c r="AH30" i="272"/>
  <c r="B30" i="272"/>
  <c r="AH29" i="272"/>
  <c r="B29" i="272"/>
  <c r="AH28" i="272"/>
  <c r="B28" i="272"/>
  <c r="AH27" i="272"/>
  <c r="B27" i="272"/>
  <c r="AH26" i="272"/>
  <c r="B26" i="272"/>
  <c r="AH25" i="272"/>
  <c r="B25" i="272"/>
  <c r="AH24" i="272"/>
  <c r="B24" i="272"/>
  <c r="AH23" i="272"/>
  <c r="B23" i="272"/>
  <c r="AH22" i="272"/>
  <c r="B22" i="272"/>
  <c r="L4" i="230"/>
  <c r="L5" i="230"/>
  <c r="L35" i="230" s="1"/>
  <c r="L6" i="230"/>
  <c r="L7" i="230"/>
  <c r="L8" i="230"/>
  <c r="L9" i="230"/>
  <c r="L10" i="230"/>
  <c r="L11" i="230"/>
  <c r="L12" i="230"/>
  <c r="L13" i="230"/>
  <c r="L14" i="230"/>
  <c r="L15" i="230"/>
  <c r="L16" i="230"/>
  <c r="L17" i="230"/>
  <c r="L18" i="230"/>
  <c r="L19" i="230"/>
  <c r="L20" i="230"/>
  <c r="L21" i="230"/>
  <c r="L22" i="230"/>
  <c r="L23" i="230"/>
  <c r="L24" i="230"/>
  <c r="L25" i="230"/>
  <c r="L26" i="230"/>
  <c r="L27" i="230"/>
  <c r="L28" i="230"/>
  <c r="L29" i="230"/>
  <c r="L30" i="230"/>
  <c r="L31" i="230"/>
  <c r="L32" i="230"/>
  <c r="L33" i="230"/>
  <c r="K4" i="230"/>
  <c r="K5" i="230"/>
  <c r="K6" i="230"/>
  <c r="K35" i="230" s="1"/>
  <c r="K7" i="230"/>
  <c r="K8" i="230"/>
  <c r="K9" i="230"/>
  <c r="K10" i="230"/>
  <c r="K11" i="230"/>
  <c r="K12" i="230"/>
  <c r="K13" i="230"/>
  <c r="K14" i="230"/>
  <c r="K15" i="230"/>
  <c r="K16" i="230"/>
  <c r="K17" i="230"/>
  <c r="K18" i="230"/>
  <c r="K19" i="230"/>
  <c r="K20" i="230"/>
  <c r="K21" i="230"/>
  <c r="K22" i="230"/>
  <c r="K23" i="230"/>
  <c r="K24" i="230"/>
  <c r="K25" i="230"/>
  <c r="K26" i="230"/>
  <c r="K27" i="230"/>
  <c r="K28" i="230"/>
  <c r="K29" i="230"/>
  <c r="K30" i="230"/>
  <c r="K31" i="230"/>
  <c r="K32" i="230"/>
  <c r="K33" i="230"/>
  <c r="L34" i="230"/>
  <c r="K34" i="230"/>
  <c r="B101" i="315"/>
  <c r="B100" i="315"/>
  <c r="B99" i="315"/>
  <c r="B98" i="315"/>
  <c r="B97" i="315"/>
  <c r="B96" i="315"/>
  <c r="B95" i="315"/>
  <c r="B94" i="315"/>
  <c r="B92" i="315"/>
  <c r="B91" i="315"/>
  <c r="B90" i="315"/>
  <c r="B89" i="315"/>
  <c r="B88" i="315"/>
  <c r="B87" i="315"/>
  <c r="B86" i="315"/>
  <c r="B85" i="315"/>
  <c r="B84" i="315"/>
  <c r="B83" i="315"/>
  <c r="B82" i="315"/>
  <c r="B81" i="315"/>
  <c r="B80" i="315"/>
  <c r="B79" i="315"/>
  <c r="B78" i="315"/>
  <c r="AP52" i="315"/>
  <c r="S48" i="315"/>
  <c r="CC28" i="315" s="1"/>
  <c r="Q48" i="315"/>
  <c r="CA28" i="315" s="1"/>
  <c r="O48" i="315"/>
  <c r="BU28" i="315" s="1"/>
  <c r="S47" i="315"/>
  <c r="CC27" i="315" s="1"/>
  <c r="Q47" i="315"/>
  <c r="CA27" i="315" s="1"/>
  <c r="O47" i="315"/>
  <c r="BU27" i="315" s="1"/>
  <c r="S46" i="315"/>
  <c r="CC26" i="315" s="1"/>
  <c r="Q46" i="315"/>
  <c r="CA26" i="315" s="1"/>
  <c r="O46" i="315"/>
  <c r="BU26" i="315" s="1"/>
  <c r="S45" i="315"/>
  <c r="CC25" i="315" s="1"/>
  <c r="Q45" i="315"/>
  <c r="CA25" i="315" s="1"/>
  <c r="O45" i="315"/>
  <c r="BU25" i="315" s="1"/>
  <c r="S44" i="315"/>
  <c r="CC24" i="315" s="1"/>
  <c r="Q44" i="315"/>
  <c r="CA24" i="315" s="1"/>
  <c r="O44" i="315"/>
  <c r="BU24" i="315" s="1"/>
  <c r="S43" i="315"/>
  <c r="CC23" i="315" s="1"/>
  <c r="Q43" i="315"/>
  <c r="CA23" i="315" s="1"/>
  <c r="O43" i="315"/>
  <c r="S42" i="315"/>
  <c r="CC22" i="315" s="1"/>
  <c r="Q42" i="315"/>
  <c r="CA22" i="315" s="1"/>
  <c r="O42" i="315"/>
  <c r="BU22" i="315" s="1"/>
  <c r="S41" i="315"/>
  <c r="CC21" i="315" s="1"/>
  <c r="Q41" i="315"/>
  <c r="CA21" i="315" s="1"/>
  <c r="O41" i="315"/>
  <c r="BU21" i="315" s="1"/>
  <c r="S40" i="315"/>
  <c r="CC20" i="315" s="1"/>
  <c r="Q40" i="315"/>
  <c r="CA20" i="315" s="1"/>
  <c r="O40" i="315"/>
  <c r="BU20" i="315" s="1"/>
  <c r="S39" i="315"/>
  <c r="CC19" i="315" s="1"/>
  <c r="Q39" i="315"/>
  <c r="CA19" i="315" s="1"/>
  <c r="O39" i="315"/>
  <c r="BU19" i="315" s="1"/>
  <c r="AQ17" i="315"/>
  <c r="S38" i="315"/>
  <c r="CC18" i="315" s="1"/>
  <c r="Q38" i="315"/>
  <c r="CA18" i="315" s="1"/>
  <c r="O38" i="315"/>
  <c r="BU18" i="315" s="1"/>
  <c r="AQ16" i="315"/>
  <c r="S37" i="315"/>
  <c r="CC17" i="315" s="1"/>
  <c r="Q37" i="315"/>
  <c r="CA17" i="315" s="1"/>
  <c r="O37" i="315"/>
  <c r="BU17" i="315" s="1"/>
  <c r="AQ15" i="315"/>
  <c r="S36" i="315"/>
  <c r="CC16" i="315" s="1"/>
  <c r="Q36" i="315"/>
  <c r="CA16" i="315" s="1"/>
  <c r="O36" i="315"/>
  <c r="BU16" i="315" s="1"/>
  <c r="AQ14" i="315"/>
  <c r="S35" i="315"/>
  <c r="CC15" i="315" s="1"/>
  <c r="Q35" i="315"/>
  <c r="CA15" i="315" s="1"/>
  <c r="O35" i="315"/>
  <c r="BU15" i="315" s="1"/>
  <c r="AQ13" i="315"/>
  <c r="S34" i="315"/>
  <c r="CC14" i="315" s="1"/>
  <c r="Q34" i="315"/>
  <c r="CA14" i="315" s="1"/>
  <c r="O34" i="315"/>
  <c r="BU14" i="315" s="1"/>
  <c r="AQ12" i="315"/>
  <c r="BN40" i="315"/>
  <c r="BJ40" i="315"/>
  <c r="AZ40" i="315"/>
  <c r="S33" i="315"/>
  <c r="CC13" i="315" s="1"/>
  <c r="Q33" i="315"/>
  <c r="CA13" i="315" s="1"/>
  <c r="O33" i="315"/>
  <c r="BU13" i="315" s="1"/>
  <c r="AQ11" i="315"/>
  <c r="BN39" i="315"/>
  <c r="BJ39" i="315"/>
  <c r="S32" i="315"/>
  <c r="CC12" i="315" s="1"/>
  <c r="Q32" i="315"/>
  <c r="CA12" i="315" s="1"/>
  <c r="O32" i="315"/>
  <c r="BU12" i="315" s="1"/>
  <c r="AQ10" i="315"/>
  <c r="BN38" i="315"/>
  <c r="BJ38" i="315"/>
  <c r="S31" i="315"/>
  <c r="CC11" i="315" s="1"/>
  <c r="Q31" i="315"/>
  <c r="CA11" i="315" s="1"/>
  <c r="O31" i="315"/>
  <c r="BU11" i="315" s="1"/>
  <c r="AQ9" i="315"/>
  <c r="BN37" i="315"/>
  <c r="BJ37" i="315"/>
  <c r="S30" i="315"/>
  <c r="CC10" i="315" s="1"/>
  <c r="Q30" i="315"/>
  <c r="CA10" i="315" s="1"/>
  <c r="O30" i="315"/>
  <c r="BU10" i="315" s="1"/>
  <c r="AQ8" i="315"/>
  <c r="S29" i="315"/>
  <c r="CC9" i="315" s="1"/>
  <c r="Q29" i="315"/>
  <c r="CA9" i="315" s="1"/>
  <c r="O29" i="315"/>
  <c r="BU9" i="315" s="1"/>
  <c r="AQ7" i="315"/>
  <c r="S28" i="315"/>
  <c r="BN30" i="315" s="1"/>
  <c r="Q28" i="315"/>
  <c r="BL30" i="315" s="1"/>
  <c r="O28" i="315"/>
  <c r="BF30" i="315" s="1"/>
  <c r="S27" i="315"/>
  <c r="BN29" i="315" s="1"/>
  <c r="Q27" i="315"/>
  <c r="BL29" i="315" s="1"/>
  <c r="O27" i="315"/>
  <c r="BF29" i="315" s="1"/>
  <c r="S26" i="315"/>
  <c r="BN28" i="315" s="1"/>
  <c r="Q26" i="315"/>
  <c r="BL28" i="315" s="1"/>
  <c r="O26" i="315"/>
  <c r="BF28" i="315" s="1"/>
  <c r="S25" i="315"/>
  <c r="BN27" i="315" s="1"/>
  <c r="Q25" i="315"/>
  <c r="BL27" i="315" s="1"/>
  <c r="O25" i="315"/>
  <c r="BF27" i="315" s="1"/>
  <c r="S24" i="315"/>
  <c r="BN26" i="315" s="1"/>
  <c r="Q24" i="315"/>
  <c r="BL26" i="315" s="1"/>
  <c r="O24" i="315"/>
  <c r="BF26" i="315" s="1"/>
  <c r="S23" i="315"/>
  <c r="BN25" i="315" s="1"/>
  <c r="Q23" i="315"/>
  <c r="BL25" i="315" s="1"/>
  <c r="O23" i="315"/>
  <c r="BF25" i="315" s="1"/>
  <c r="S22" i="315"/>
  <c r="BN24" i="315" s="1"/>
  <c r="Q22" i="315"/>
  <c r="BL24" i="315" s="1"/>
  <c r="O22" i="315"/>
  <c r="BF24" i="315" s="1"/>
  <c r="S21" i="315"/>
  <c r="BN23" i="315" s="1"/>
  <c r="Q21" i="315"/>
  <c r="BL23" i="315" s="1"/>
  <c r="O21" i="315"/>
  <c r="BF23" i="315" s="1"/>
  <c r="S20" i="315"/>
  <c r="BN22" i="315" s="1"/>
  <c r="Q20" i="315"/>
  <c r="BL22" i="315" s="1"/>
  <c r="O20" i="315"/>
  <c r="BF22" i="315" s="1"/>
  <c r="B20" i="315"/>
  <c r="AB20" i="315" s="1"/>
  <c r="S19" i="315"/>
  <c r="BN21" i="315" s="1"/>
  <c r="Q19" i="315"/>
  <c r="BL21" i="315" s="1"/>
  <c r="O19" i="315"/>
  <c r="BF21" i="315" s="1"/>
  <c r="B19" i="315"/>
  <c r="AB19" i="315" s="1"/>
  <c r="S18" i="315"/>
  <c r="BN20" i="315" s="1"/>
  <c r="Q18" i="315"/>
  <c r="BL20" i="315" s="1"/>
  <c r="O18" i="315"/>
  <c r="BF20" i="315" s="1"/>
  <c r="B18" i="315"/>
  <c r="AB18" i="315" s="1"/>
  <c r="S17" i="315"/>
  <c r="BN19" i="315" s="1"/>
  <c r="Q17" i="315"/>
  <c r="BL19" i="315" s="1"/>
  <c r="O17" i="315"/>
  <c r="BF19" i="315" s="1"/>
  <c r="B17" i="315"/>
  <c r="AB17" i="315" s="1"/>
  <c r="S16" i="315"/>
  <c r="BN18" i="315" s="1"/>
  <c r="Q16" i="315"/>
  <c r="BL18" i="315" s="1"/>
  <c r="O16" i="315"/>
  <c r="BF18" i="315" s="1"/>
  <c r="B16" i="315"/>
  <c r="AB16" i="315" s="1"/>
  <c r="S15" i="315"/>
  <c r="BN17" i="315" s="1"/>
  <c r="Q15" i="315"/>
  <c r="BL17" i="315" s="1"/>
  <c r="O15" i="315"/>
  <c r="BF17" i="315" s="1"/>
  <c r="B15" i="315"/>
  <c r="AB15" i="315" s="1"/>
  <c r="S14" i="315"/>
  <c r="BN16" i="315" s="1"/>
  <c r="Q14" i="315"/>
  <c r="BL16" i="315" s="1"/>
  <c r="O14" i="315"/>
  <c r="B14" i="315"/>
  <c r="AB14" i="315" s="1"/>
  <c r="S13" i="315"/>
  <c r="BN15" i="315" s="1"/>
  <c r="Q13" i="315"/>
  <c r="BL15" i="315" s="1"/>
  <c r="O13" i="315"/>
  <c r="BF15" i="315" s="1"/>
  <c r="B13" i="315"/>
  <c r="AB13" i="315" s="1"/>
  <c r="S12" i="315"/>
  <c r="BN14" i="315" s="1"/>
  <c r="Q12" i="315"/>
  <c r="BL14" i="315" s="1"/>
  <c r="O12" i="315"/>
  <c r="B12" i="315"/>
  <c r="AB12" i="315" s="1"/>
  <c r="S11" i="315"/>
  <c r="BN13" i="315" s="1"/>
  <c r="Q11" i="315"/>
  <c r="BL13" i="315" s="1"/>
  <c r="O11" i="315"/>
  <c r="B11" i="315"/>
  <c r="AB11" i="315" s="1"/>
  <c r="S10" i="315"/>
  <c r="BN12" i="315" s="1"/>
  <c r="Q10" i="315"/>
  <c r="BL12" i="315" s="1"/>
  <c r="O10" i="315"/>
  <c r="BF12" i="315" s="1"/>
  <c r="B10" i="315"/>
  <c r="AB10" i="315" s="1"/>
  <c r="BR9" i="315"/>
  <c r="S9" i="315"/>
  <c r="BN11" i="315" s="1"/>
  <c r="Q9" i="315"/>
  <c r="BL11" i="315" s="1"/>
  <c r="O9" i="315"/>
  <c r="BF11" i="315" s="1"/>
  <c r="B9" i="315"/>
  <c r="AB9" i="315" s="1"/>
  <c r="S8" i="315"/>
  <c r="BN10" i="315" s="1"/>
  <c r="Q8" i="315"/>
  <c r="BL10" i="315" s="1"/>
  <c r="O8" i="315"/>
  <c r="BF10" i="315" s="1"/>
  <c r="B8" i="315"/>
  <c r="AB8" i="315" s="1"/>
  <c r="AL7" i="315"/>
  <c r="AH7" i="315"/>
  <c r="Z7" i="315"/>
  <c r="S7" i="315"/>
  <c r="Q7" i="315"/>
  <c r="O7" i="315"/>
  <c r="BF9" i="315" s="1"/>
  <c r="B7" i="315"/>
  <c r="AB7" i="315" s="1"/>
  <c r="CE6" i="315" s="1"/>
  <c r="BY6" i="315"/>
  <c r="BS6" i="315"/>
  <c r="BF6" i="315"/>
  <c r="AH5" i="315"/>
  <c r="BL6" i="315" s="1"/>
  <c r="B101" i="285"/>
  <c r="B100" i="285"/>
  <c r="B99" i="285"/>
  <c r="B98" i="285"/>
  <c r="B97" i="285"/>
  <c r="B96" i="285"/>
  <c r="B95" i="285"/>
  <c r="B94" i="285"/>
  <c r="B92" i="285"/>
  <c r="B91" i="285"/>
  <c r="B90" i="285"/>
  <c r="B89" i="285"/>
  <c r="B88" i="285"/>
  <c r="B87" i="285"/>
  <c r="B86" i="285"/>
  <c r="B85" i="285"/>
  <c r="B84" i="285"/>
  <c r="B83" i="285"/>
  <c r="B82" i="285"/>
  <c r="B81" i="285"/>
  <c r="B80" i="285"/>
  <c r="B79" i="285"/>
  <c r="B78" i="285"/>
  <c r="AP52" i="285"/>
  <c r="S48" i="285"/>
  <c r="CC28" i="285" s="1"/>
  <c r="Q48" i="285"/>
  <c r="CA28" i="285" s="1"/>
  <c r="O48" i="285"/>
  <c r="BU28" i="285" s="1"/>
  <c r="S47" i="285"/>
  <c r="CC27" i="285" s="1"/>
  <c r="Q47" i="285"/>
  <c r="CA27" i="285" s="1"/>
  <c r="O47" i="285"/>
  <c r="BU27" i="285" s="1"/>
  <c r="S46" i="285"/>
  <c r="CC26" i="285" s="1"/>
  <c r="Q46" i="285"/>
  <c r="CA26" i="285" s="1"/>
  <c r="O46" i="285"/>
  <c r="BU26" i="285" s="1"/>
  <c r="S45" i="285"/>
  <c r="CC25" i="285" s="1"/>
  <c r="Q45" i="285"/>
  <c r="CA25" i="285" s="1"/>
  <c r="O45" i="285"/>
  <c r="BU25" i="285" s="1"/>
  <c r="S44" i="285"/>
  <c r="CC24" i="285" s="1"/>
  <c r="Q44" i="285"/>
  <c r="CA24" i="285" s="1"/>
  <c r="O44" i="285"/>
  <c r="BU24" i="285" s="1"/>
  <c r="S43" i="285"/>
  <c r="CC23" i="285" s="1"/>
  <c r="Q43" i="285"/>
  <c r="CA23" i="285" s="1"/>
  <c r="O43" i="285"/>
  <c r="S42" i="285"/>
  <c r="CC22" i="285" s="1"/>
  <c r="Q42" i="285"/>
  <c r="CA22" i="285" s="1"/>
  <c r="O42" i="285"/>
  <c r="BU22" i="285" s="1"/>
  <c r="S41" i="285"/>
  <c r="CC21" i="285" s="1"/>
  <c r="Q41" i="285"/>
  <c r="CA21" i="285" s="1"/>
  <c r="O41" i="285"/>
  <c r="BU21" i="285" s="1"/>
  <c r="S40" i="285"/>
  <c r="CC20" i="285" s="1"/>
  <c r="Q40" i="285"/>
  <c r="CA20" i="285" s="1"/>
  <c r="O40" i="285"/>
  <c r="BU20" i="285" s="1"/>
  <c r="S39" i="285"/>
  <c r="CC19" i="285" s="1"/>
  <c r="Q39" i="285"/>
  <c r="CA19" i="285" s="1"/>
  <c r="O39" i="285"/>
  <c r="BU19" i="285" s="1"/>
  <c r="AQ17" i="285"/>
  <c r="S38" i="285"/>
  <c r="CC18" i="285" s="1"/>
  <c r="Q38" i="285"/>
  <c r="CA18" i="285" s="1"/>
  <c r="O38" i="285"/>
  <c r="BU18" i="285" s="1"/>
  <c r="AQ16" i="285"/>
  <c r="S37" i="285"/>
  <c r="CC17" i="285" s="1"/>
  <c r="Q37" i="285"/>
  <c r="CA17" i="285" s="1"/>
  <c r="O37" i="285"/>
  <c r="BU17" i="285" s="1"/>
  <c r="AQ15" i="285"/>
  <c r="S36" i="285"/>
  <c r="CC16" i="285" s="1"/>
  <c r="Q36" i="285"/>
  <c r="CA16" i="285" s="1"/>
  <c r="O36" i="285"/>
  <c r="BU16" i="285" s="1"/>
  <c r="AQ14" i="285"/>
  <c r="S35" i="285"/>
  <c r="CC15" i="285" s="1"/>
  <c r="Q35" i="285"/>
  <c r="CA15" i="285" s="1"/>
  <c r="O35" i="285"/>
  <c r="BU15" i="285" s="1"/>
  <c r="AQ13" i="285"/>
  <c r="S34" i="285"/>
  <c r="CC14" i="285" s="1"/>
  <c r="Q34" i="285"/>
  <c r="CA14" i="285" s="1"/>
  <c r="O34" i="285"/>
  <c r="BU14" i="285" s="1"/>
  <c r="AQ12" i="285"/>
  <c r="BN40" i="285"/>
  <c r="BJ40" i="285"/>
  <c r="AZ40" i="285"/>
  <c r="S33" i="285"/>
  <c r="CC13" i="285" s="1"/>
  <c r="Q33" i="285"/>
  <c r="CA13" i="285" s="1"/>
  <c r="O33" i="285"/>
  <c r="BU13" i="285" s="1"/>
  <c r="AQ11" i="285"/>
  <c r="BN39" i="285"/>
  <c r="BJ39" i="285"/>
  <c r="S32" i="285"/>
  <c r="CC12" i="285" s="1"/>
  <c r="Q32" i="285"/>
  <c r="CA12" i="285" s="1"/>
  <c r="O32" i="285"/>
  <c r="BU12" i="285" s="1"/>
  <c r="AQ10" i="285"/>
  <c r="BN38" i="285"/>
  <c r="BJ38" i="285"/>
  <c r="S31" i="285"/>
  <c r="CC11" i="285" s="1"/>
  <c r="Q31" i="285"/>
  <c r="CA11" i="285" s="1"/>
  <c r="O31" i="285"/>
  <c r="BU11" i="285" s="1"/>
  <c r="AQ9" i="285"/>
  <c r="BN37" i="285"/>
  <c r="BJ37" i="285"/>
  <c r="S30" i="285"/>
  <c r="CC10" i="285" s="1"/>
  <c r="Q30" i="285"/>
  <c r="CA10" i="285" s="1"/>
  <c r="O30" i="285"/>
  <c r="BU10" i="285" s="1"/>
  <c r="AQ8" i="285"/>
  <c r="AG37" i="285"/>
  <c r="S29" i="285"/>
  <c r="CC9" i="285" s="1"/>
  <c r="Q29" i="285"/>
  <c r="CA9" i="285" s="1"/>
  <c r="O29" i="285"/>
  <c r="BU9" i="285" s="1"/>
  <c r="AQ7" i="285"/>
  <c r="S28" i="285"/>
  <c r="BN30" i="285" s="1"/>
  <c r="Q28" i="285"/>
  <c r="BL30" i="285" s="1"/>
  <c r="O28" i="285"/>
  <c r="BF30" i="285" s="1"/>
  <c r="S27" i="285"/>
  <c r="BN29" i="285" s="1"/>
  <c r="Q27" i="285"/>
  <c r="BL29" i="285" s="1"/>
  <c r="O27" i="285"/>
  <c r="BF29" i="285" s="1"/>
  <c r="S26" i="285"/>
  <c r="BN28" i="285" s="1"/>
  <c r="Q26" i="285"/>
  <c r="BL28" i="285" s="1"/>
  <c r="O26" i="285"/>
  <c r="BF28" i="285" s="1"/>
  <c r="S25" i="285"/>
  <c r="BN27" i="285" s="1"/>
  <c r="Q25" i="285"/>
  <c r="BL27" i="285" s="1"/>
  <c r="O25" i="285"/>
  <c r="BF27" i="285" s="1"/>
  <c r="S24" i="285"/>
  <c r="BN26" i="285" s="1"/>
  <c r="Q24" i="285"/>
  <c r="BL26" i="285" s="1"/>
  <c r="O24" i="285"/>
  <c r="BF26" i="285" s="1"/>
  <c r="S23" i="285"/>
  <c r="BN25" i="285" s="1"/>
  <c r="Q23" i="285"/>
  <c r="BL25" i="285" s="1"/>
  <c r="O23" i="285"/>
  <c r="BF25" i="285" s="1"/>
  <c r="S22" i="285"/>
  <c r="BN24" i="285" s="1"/>
  <c r="Q22" i="285"/>
  <c r="BL24" i="285" s="1"/>
  <c r="O22" i="285"/>
  <c r="BF24" i="285" s="1"/>
  <c r="S21" i="285"/>
  <c r="BN23" i="285" s="1"/>
  <c r="Q21" i="285"/>
  <c r="BL23" i="285" s="1"/>
  <c r="O21" i="285"/>
  <c r="BF23" i="285" s="1"/>
  <c r="S20" i="285"/>
  <c r="BN22" i="285" s="1"/>
  <c r="Q20" i="285"/>
  <c r="BL22" i="285" s="1"/>
  <c r="O20" i="285"/>
  <c r="BF22" i="285" s="1"/>
  <c r="B20" i="285"/>
  <c r="AB20" i="285" s="1"/>
  <c r="S19" i="285"/>
  <c r="BN21" i="285" s="1"/>
  <c r="Q19" i="285"/>
  <c r="BL21" i="285" s="1"/>
  <c r="O19" i="285"/>
  <c r="BF21" i="285" s="1"/>
  <c r="B19" i="285"/>
  <c r="AB19" i="285" s="1"/>
  <c r="S18" i="285"/>
  <c r="BN20" i="285" s="1"/>
  <c r="Q18" i="285"/>
  <c r="BL20" i="285" s="1"/>
  <c r="O18" i="285"/>
  <c r="BF20" i="285" s="1"/>
  <c r="B18" i="285"/>
  <c r="AB18" i="285" s="1"/>
  <c r="S17" i="285"/>
  <c r="BN19" i="285" s="1"/>
  <c r="Q17" i="285"/>
  <c r="BL19" i="285" s="1"/>
  <c r="O17" i="285"/>
  <c r="BF19" i="285" s="1"/>
  <c r="B17" i="285"/>
  <c r="AB17" i="285" s="1"/>
  <c r="S16" i="285"/>
  <c r="BN18" i="285" s="1"/>
  <c r="Q16" i="285"/>
  <c r="BL18" i="285" s="1"/>
  <c r="O16" i="285"/>
  <c r="BF18" i="285" s="1"/>
  <c r="B16" i="285"/>
  <c r="AB16" i="285" s="1"/>
  <c r="S15" i="285"/>
  <c r="BN17" i="285" s="1"/>
  <c r="Q15" i="285"/>
  <c r="BL17" i="285" s="1"/>
  <c r="O15" i="285"/>
  <c r="BF17" i="285" s="1"/>
  <c r="B15" i="285"/>
  <c r="AB15" i="285" s="1"/>
  <c r="S14" i="285"/>
  <c r="BN16" i="285" s="1"/>
  <c r="Q14" i="285"/>
  <c r="BL16" i="285" s="1"/>
  <c r="O14" i="285"/>
  <c r="BF16" i="285" s="1"/>
  <c r="B14" i="285"/>
  <c r="AB14" i="285" s="1"/>
  <c r="S13" i="285"/>
  <c r="BN15" i="285" s="1"/>
  <c r="Q13" i="285"/>
  <c r="BL15" i="285" s="1"/>
  <c r="O13" i="285"/>
  <c r="BF15" i="285" s="1"/>
  <c r="B13" i="285"/>
  <c r="AB13" i="285" s="1"/>
  <c r="S12" i="285"/>
  <c r="BN14" i="285" s="1"/>
  <c r="Q12" i="285"/>
  <c r="BL14" i="285" s="1"/>
  <c r="O12" i="285"/>
  <c r="BF14" i="285" s="1"/>
  <c r="B12" i="285"/>
  <c r="AB12" i="285" s="1"/>
  <c r="S11" i="285"/>
  <c r="BN13" i="285" s="1"/>
  <c r="Q11" i="285"/>
  <c r="BL13" i="285" s="1"/>
  <c r="O11" i="285"/>
  <c r="B11" i="285"/>
  <c r="AB11" i="285" s="1"/>
  <c r="S10" i="285"/>
  <c r="BN12" i="285" s="1"/>
  <c r="Q10" i="285"/>
  <c r="BL12" i="285" s="1"/>
  <c r="O10" i="285"/>
  <c r="B10" i="285"/>
  <c r="AB10" i="285" s="1"/>
  <c r="BR9" i="285"/>
  <c r="S9" i="285"/>
  <c r="BN11" i="285" s="1"/>
  <c r="Q9" i="285"/>
  <c r="BL11" i="285" s="1"/>
  <c r="O9" i="285"/>
  <c r="BF11" i="285" s="1"/>
  <c r="B9" i="285"/>
  <c r="AB9" i="285" s="1"/>
  <c r="S8" i="285"/>
  <c r="BN10" i="285" s="1"/>
  <c r="Q8" i="285"/>
  <c r="BL10" i="285" s="1"/>
  <c r="O8" i="285"/>
  <c r="BF10" i="285" s="1"/>
  <c r="B8" i="285"/>
  <c r="AB8" i="285" s="1"/>
  <c r="AL7" i="285"/>
  <c r="AH7" i="285"/>
  <c r="Z7" i="285"/>
  <c r="S7" i="285"/>
  <c r="Q7" i="285"/>
  <c r="O7" i="285"/>
  <c r="BF9" i="285" s="1"/>
  <c r="B7" i="285"/>
  <c r="AB7" i="285" s="1"/>
  <c r="CE6" i="285" s="1"/>
  <c r="BY6" i="285"/>
  <c r="BS6" i="285"/>
  <c r="BF6" i="285"/>
  <c r="AH5" i="285"/>
  <c r="AL5" i="285" s="1"/>
  <c r="N49" i="285" s="1"/>
  <c r="B101" i="284"/>
  <c r="B100" i="284"/>
  <c r="B99" i="284"/>
  <c r="B98" i="284"/>
  <c r="B97" i="284"/>
  <c r="B96" i="284"/>
  <c r="B95" i="284"/>
  <c r="B94" i="284"/>
  <c r="B92" i="284"/>
  <c r="B91" i="284"/>
  <c r="B90" i="284"/>
  <c r="B89" i="284"/>
  <c r="B88" i="284"/>
  <c r="B87" i="284"/>
  <c r="B86" i="284"/>
  <c r="B85" i="284"/>
  <c r="B84" i="284"/>
  <c r="B83" i="284"/>
  <c r="B82" i="284"/>
  <c r="B81" i="284"/>
  <c r="B80" i="284"/>
  <c r="B79" i="284"/>
  <c r="B78" i="284"/>
  <c r="AP52" i="284"/>
  <c r="S48" i="284"/>
  <c r="CC28" i="284" s="1"/>
  <c r="Q48" i="284"/>
  <c r="CA28" i="284" s="1"/>
  <c r="O48" i="284"/>
  <c r="BU28" i="284" s="1"/>
  <c r="S47" i="284"/>
  <c r="CC27" i="284" s="1"/>
  <c r="Q47" i="284"/>
  <c r="CA27" i="284" s="1"/>
  <c r="O47" i="284"/>
  <c r="BU27" i="284" s="1"/>
  <c r="S46" i="284"/>
  <c r="CC26" i="284" s="1"/>
  <c r="Q46" i="284"/>
  <c r="CA26" i="284" s="1"/>
  <c r="O46" i="284"/>
  <c r="BU26" i="284" s="1"/>
  <c r="S45" i="284"/>
  <c r="CC25" i="284" s="1"/>
  <c r="Q45" i="284"/>
  <c r="CA25" i="284" s="1"/>
  <c r="O45" i="284"/>
  <c r="BU25" i="284" s="1"/>
  <c r="S44" i="284"/>
  <c r="CC24" i="284" s="1"/>
  <c r="Q44" i="284"/>
  <c r="CA24" i="284" s="1"/>
  <c r="O44" i="284"/>
  <c r="BU24" i="284" s="1"/>
  <c r="S43" i="284"/>
  <c r="CC23" i="284" s="1"/>
  <c r="Q43" i="284"/>
  <c r="CA23" i="284" s="1"/>
  <c r="O43" i="284"/>
  <c r="S42" i="284"/>
  <c r="CC22" i="284" s="1"/>
  <c r="Q42" i="284"/>
  <c r="CA22" i="284" s="1"/>
  <c r="O42" i="284"/>
  <c r="BU22" i="284" s="1"/>
  <c r="S41" i="284"/>
  <c r="CC21" i="284" s="1"/>
  <c r="Q41" i="284"/>
  <c r="CA21" i="284" s="1"/>
  <c r="O41" i="284"/>
  <c r="BU21" i="284" s="1"/>
  <c r="S40" i="284"/>
  <c r="CC20" i="284" s="1"/>
  <c r="Q40" i="284"/>
  <c r="CA20" i="284" s="1"/>
  <c r="O40" i="284"/>
  <c r="BU20" i="284" s="1"/>
  <c r="S39" i="284"/>
  <c r="CC19" i="284" s="1"/>
  <c r="Q39" i="284"/>
  <c r="CA19" i="284" s="1"/>
  <c r="O39" i="284"/>
  <c r="BU19" i="284" s="1"/>
  <c r="AQ17" i="284"/>
  <c r="S38" i="284"/>
  <c r="CC18" i="284" s="1"/>
  <c r="Q38" i="284"/>
  <c r="CA18" i="284" s="1"/>
  <c r="O38" i="284"/>
  <c r="BU18" i="284" s="1"/>
  <c r="AQ16" i="284"/>
  <c r="S37" i="284"/>
  <c r="CC17" i="284" s="1"/>
  <c r="Q37" i="284"/>
  <c r="CA17" i="284" s="1"/>
  <c r="O37" i="284"/>
  <c r="BU17" i="284" s="1"/>
  <c r="AQ15" i="284"/>
  <c r="S36" i="284"/>
  <c r="CC16" i="284" s="1"/>
  <c r="Q36" i="284"/>
  <c r="CA16" i="284" s="1"/>
  <c r="O36" i="284"/>
  <c r="BU16" i="284" s="1"/>
  <c r="AQ14" i="284"/>
  <c r="S35" i="284"/>
  <c r="CC15" i="284" s="1"/>
  <c r="Q35" i="284"/>
  <c r="CA15" i="284" s="1"/>
  <c r="O35" i="284"/>
  <c r="BU15" i="284" s="1"/>
  <c r="AQ13" i="284"/>
  <c r="S34" i="284"/>
  <c r="CC14" i="284" s="1"/>
  <c r="Q34" i="284"/>
  <c r="CA14" i="284" s="1"/>
  <c r="O34" i="284"/>
  <c r="BU14" i="284" s="1"/>
  <c r="AQ12" i="284"/>
  <c r="BN40" i="284"/>
  <c r="BJ40" i="284"/>
  <c r="AZ40" i="284"/>
  <c r="S33" i="284"/>
  <c r="CC13" i="284" s="1"/>
  <c r="Q33" i="284"/>
  <c r="CA13" i="284" s="1"/>
  <c r="O33" i="284"/>
  <c r="BU13" i="284" s="1"/>
  <c r="AQ11" i="284"/>
  <c r="BN39" i="284"/>
  <c r="BJ39" i="284"/>
  <c r="S32" i="284"/>
  <c r="CC12" i="284" s="1"/>
  <c r="Q32" i="284"/>
  <c r="CA12" i="284" s="1"/>
  <c r="O32" i="284"/>
  <c r="BU12" i="284" s="1"/>
  <c r="AQ10" i="284"/>
  <c r="BN38" i="284"/>
  <c r="BJ38" i="284"/>
  <c r="S31" i="284"/>
  <c r="CC11" i="284" s="1"/>
  <c r="Q31" i="284"/>
  <c r="CA11" i="284" s="1"/>
  <c r="O31" i="284"/>
  <c r="BU11" i="284" s="1"/>
  <c r="AQ9" i="284"/>
  <c r="BN37" i="284"/>
  <c r="BJ37" i="284"/>
  <c r="S30" i="284"/>
  <c r="CC10" i="284" s="1"/>
  <c r="Q30" i="284"/>
  <c r="CA10" i="284" s="1"/>
  <c r="O30" i="284"/>
  <c r="BU10" i="284" s="1"/>
  <c r="AQ8" i="284"/>
  <c r="S29" i="284"/>
  <c r="CC9" i="284" s="1"/>
  <c r="Q29" i="284"/>
  <c r="CA9" i="284" s="1"/>
  <c r="O29" i="284"/>
  <c r="BU9" i="284" s="1"/>
  <c r="AQ7" i="284"/>
  <c r="S28" i="284"/>
  <c r="BN30" i="284" s="1"/>
  <c r="Q28" i="284"/>
  <c r="BL30" i="284" s="1"/>
  <c r="O28" i="284"/>
  <c r="BF30" i="284" s="1"/>
  <c r="S27" i="284"/>
  <c r="BN29" i="284" s="1"/>
  <c r="Q27" i="284"/>
  <c r="BL29" i="284" s="1"/>
  <c r="O27" i="284"/>
  <c r="BF29" i="284" s="1"/>
  <c r="S26" i="284"/>
  <c r="BN28" i="284" s="1"/>
  <c r="Q26" i="284"/>
  <c r="BL28" i="284" s="1"/>
  <c r="O26" i="284"/>
  <c r="BF28" i="284" s="1"/>
  <c r="S25" i="284"/>
  <c r="BN27" i="284" s="1"/>
  <c r="Q25" i="284"/>
  <c r="BL27" i="284" s="1"/>
  <c r="O25" i="284"/>
  <c r="BF27" i="284" s="1"/>
  <c r="S24" i="284"/>
  <c r="BN26" i="284" s="1"/>
  <c r="Q24" i="284"/>
  <c r="BL26" i="284" s="1"/>
  <c r="O24" i="284"/>
  <c r="BF26" i="284" s="1"/>
  <c r="S23" i="284"/>
  <c r="BN25" i="284" s="1"/>
  <c r="Q23" i="284"/>
  <c r="BL25" i="284" s="1"/>
  <c r="O23" i="284"/>
  <c r="BF25" i="284" s="1"/>
  <c r="S22" i="284"/>
  <c r="BN24" i="284" s="1"/>
  <c r="Q22" i="284"/>
  <c r="BL24" i="284" s="1"/>
  <c r="O22" i="284"/>
  <c r="BF24" i="284" s="1"/>
  <c r="S21" i="284"/>
  <c r="BN23" i="284" s="1"/>
  <c r="Q21" i="284"/>
  <c r="BL23" i="284" s="1"/>
  <c r="O21" i="284"/>
  <c r="BF23" i="284" s="1"/>
  <c r="S20" i="284"/>
  <c r="BN22" i="284" s="1"/>
  <c r="Q20" i="284"/>
  <c r="BL22" i="284" s="1"/>
  <c r="O20" i="284"/>
  <c r="BF22" i="284" s="1"/>
  <c r="B20" i="284"/>
  <c r="AB20" i="284" s="1"/>
  <c r="S19" i="284"/>
  <c r="BN21" i="284" s="1"/>
  <c r="Q19" i="284"/>
  <c r="BL21" i="284" s="1"/>
  <c r="O19" i="284"/>
  <c r="BF21" i="284" s="1"/>
  <c r="B19" i="284"/>
  <c r="AB19" i="284" s="1"/>
  <c r="S18" i="284"/>
  <c r="BN20" i="284" s="1"/>
  <c r="Q18" i="284"/>
  <c r="BL20" i="284" s="1"/>
  <c r="O18" i="284"/>
  <c r="BF20" i="284" s="1"/>
  <c r="B18" i="284"/>
  <c r="AB18" i="284" s="1"/>
  <c r="S17" i="284"/>
  <c r="BN19" i="284" s="1"/>
  <c r="Q17" i="284"/>
  <c r="BL19" i="284" s="1"/>
  <c r="O17" i="284"/>
  <c r="BF19" i="284" s="1"/>
  <c r="B17" i="284"/>
  <c r="AB17" i="284" s="1"/>
  <c r="S16" i="284"/>
  <c r="BN18" i="284" s="1"/>
  <c r="Q16" i="284"/>
  <c r="BL18" i="284" s="1"/>
  <c r="O16" i="284"/>
  <c r="BF18" i="284" s="1"/>
  <c r="B16" i="284"/>
  <c r="AB16" i="284" s="1"/>
  <c r="S15" i="284"/>
  <c r="BN17" i="284" s="1"/>
  <c r="Q15" i="284"/>
  <c r="BL17" i="284" s="1"/>
  <c r="O15" i="284"/>
  <c r="BF17" i="284" s="1"/>
  <c r="B15" i="284"/>
  <c r="AB15" i="284" s="1"/>
  <c r="S14" i="284"/>
  <c r="BN16" i="284" s="1"/>
  <c r="Q14" i="284"/>
  <c r="BL16" i="284" s="1"/>
  <c r="O14" i="284"/>
  <c r="BF16" i="284" s="1"/>
  <c r="B14" i="284"/>
  <c r="AB14" i="284" s="1"/>
  <c r="S13" i="284"/>
  <c r="BN15" i="284" s="1"/>
  <c r="Q13" i="284"/>
  <c r="BL15" i="284" s="1"/>
  <c r="O13" i="284"/>
  <c r="BF15" i="284" s="1"/>
  <c r="B13" i="284"/>
  <c r="AB13" i="284" s="1"/>
  <c r="S12" i="284"/>
  <c r="BN14" i="284" s="1"/>
  <c r="Q12" i="284"/>
  <c r="BL14" i="284" s="1"/>
  <c r="O12" i="284"/>
  <c r="BF14" i="284" s="1"/>
  <c r="B12" i="284"/>
  <c r="AB12" i="284" s="1"/>
  <c r="S11" i="284"/>
  <c r="BN13" i="284" s="1"/>
  <c r="Q11" i="284"/>
  <c r="BL13" i="284" s="1"/>
  <c r="O11" i="284"/>
  <c r="B11" i="284"/>
  <c r="AB11" i="284" s="1"/>
  <c r="S10" i="284"/>
  <c r="BN12" i="284" s="1"/>
  <c r="Q10" i="284"/>
  <c r="BL12" i="284" s="1"/>
  <c r="O10" i="284"/>
  <c r="B10" i="284"/>
  <c r="AB10" i="284" s="1"/>
  <c r="BR9" i="284"/>
  <c r="S9" i="284"/>
  <c r="BN11" i="284" s="1"/>
  <c r="Q9" i="284"/>
  <c r="BL11" i="284" s="1"/>
  <c r="O9" i="284"/>
  <c r="B9" i="284"/>
  <c r="AB9" i="284" s="1"/>
  <c r="S8" i="284"/>
  <c r="BN10" i="284" s="1"/>
  <c r="Q8" i="284"/>
  <c r="BL10" i="284" s="1"/>
  <c r="O8" i="284"/>
  <c r="B8" i="284"/>
  <c r="AB8" i="284" s="1"/>
  <c r="AL7" i="284"/>
  <c r="AH7" i="284"/>
  <c r="Z7" i="284"/>
  <c r="S7" i="284"/>
  <c r="Q7" i="284"/>
  <c r="O7" i="284"/>
  <c r="B7" i="284"/>
  <c r="AB7" i="284" s="1"/>
  <c r="CE6" i="284" s="1"/>
  <c r="BY6" i="284"/>
  <c r="BS6" i="284"/>
  <c r="BJ6" i="284"/>
  <c r="BF6" i="284"/>
  <c r="AH5" i="284"/>
  <c r="AX52" i="284" s="1"/>
  <c r="CA52" i="284"/>
  <c r="B101" i="283"/>
  <c r="B100" i="283"/>
  <c r="B99" i="283"/>
  <c r="B98" i="283"/>
  <c r="B97" i="283"/>
  <c r="B96" i="283"/>
  <c r="B95" i="283"/>
  <c r="B94" i="283"/>
  <c r="B92" i="283"/>
  <c r="B91" i="283"/>
  <c r="B90" i="283"/>
  <c r="B89" i="283"/>
  <c r="B88" i="283"/>
  <c r="B87" i="283"/>
  <c r="B86" i="283"/>
  <c r="B85" i="283"/>
  <c r="B84" i="283"/>
  <c r="B83" i="283"/>
  <c r="B82" i="283"/>
  <c r="B81" i="283"/>
  <c r="B80" i="283"/>
  <c r="B79" i="283"/>
  <c r="B78" i="283"/>
  <c r="AP52" i="283"/>
  <c r="S48" i="283"/>
  <c r="CC28" i="283" s="1"/>
  <c r="Q48" i="283"/>
  <c r="CA28" i="283" s="1"/>
  <c r="O48" i="283"/>
  <c r="BU28" i="283" s="1"/>
  <c r="S47" i="283"/>
  <c r="CC27" i="283" s="1"/>
  <c r="Q47" i="283"/>
  <c r="CA27" i="283" s="1"/>
  <c r="O47" i="283"/>
  <c r="BU27" i="283" s="1"/>
  <c r="S46" i="283"/>
  <c r="CC26" i="283" s="1"/>
  <c r="Q46" i="283"/>
  <c r="CA26" i="283" s="1"/>
  <c r="O46" i="283"/>
  <c r="BU26" i="283" s="1"/>
  <c r="S45" i="283"/>
  <c r="CC25" i="283" s="1"/>
  <c r="Q45" i="283"/>
  <c r="CA25" i="283" s="1"/>
  <c r="O45" i="283"/>
  <c r="BU25" i="283" s="1"/>
  <c r="S44" i="283"/>
  <c r="CC24" i="283" s="1"/>
  <c r="Q44" i="283"/>
  <c r="CA24" i="283" s="1"/>
  <c r="O44" i="283"/>
  <c r="BU24" i="283" s="1"/>
  <c r="S43" i="283"/>
  <c r="CC23" i="283" s="1"/>
  <c r="Q43" i="283"/>
  <c r="CA23" i="283" s="1"/>
  <c r="O43" i="283"/>
  <c r="S42" i="283"/>
  <c r="CC22" i="283" s="1"/>
  <c r="Q42" i="283"/>
  <c r="CA22" i="283" s="1"/>
  <c r="O42" i="283"/>
  <c r="BU22" i="283" s="1"/>
  <c r="S41" i="283"/>
  <c r="CC21" i="283" s="1"/>
  <c r="Q41" i="283"/>
  <c r="CA21" i="283" s="1"/>
  <c r="O41" i="283"/>
  <c r="BU21" i="283" s="1"/>
  <c r="S40" i="283"/>
  <c r="CC20" i="283" s="1"/>
  <c r="Q40" i="283"/>
  <c r="CA20" i="283" s="1"/>
  <c r="O40" i="283"/>
  <c r="BU20" i="283" s="1"/>
  <c r="S39" i="283"/>
  <c r="CC19" i="283" s="1"/>
  <c r="Q39" i="283"/>
  <c r="CA19" i="283" s="1"/>
  <c r="O39" i="283"/>
  <c r="BU19" i="283" s="1"/>
  <c r="AQ17" i="283"/>
  <c r="S38" i="283"/>
  <c r="CC18" i="283" s="1"/>
  <c r="Q38" i="283"/>
  <c r="CA18" i="283" s="1"/>
  <c r="O38" i="283"/>
  <c r="BU18" i="283" s="1"/>
  <c r="AQ16" i="283"/>
  <c r="S37" i="283"/>
  <c r="CC17" i="283" s="1"/>
  <c r="Q37" i="283"/>
  <c r="CA17" i="283" s="1"/>
  <c r="O37" i="283"/>
  <c r="BU17" i="283" s="1"/>
  <c r="AQ15" i="283"/>
  <c r="S36" i="283"/>
  <c r="CC16" i="283" s="1"/>
  <c r="Q36" i="283"/>
  <c r="CA16" i="283" s="1"/>
  <c r="O36" i="283"/>
  <c r="BU16" i="283" s="1"/>
  <c r="AQ14" i="283"/>
  <c r="S35" i="283"/>
  <c r="CC15" i="283" s="1"/>
  <c r="Q35" i="283"/>
  <c r="CA15" i="283" s="1"/>
  <c r="O35" i="283"/>
  <c r="BU15" i="283" s="1"/>
  <c r="AQ13" i="283"/>
  <c r="S34" i="283"/>
  <c r="CC14" i="283" s="1"/>
  <c r="Q34" i="283"/>
  <c r="CA14" i="283" s="1"/>
  <c r="O34" i="283"/>
  <c r="BU14" i="283" s="1"/>
  <c r="AQ12" i="283"/>
  <c r="BN40" i="283"/>
  <c r="BJ40" i="283"/>
  <c r="AZ40" i="283"/>
  <c r="S33" i="283"/>
  <c r="CC13" i="283" s="1"/>
  <c r="Q33" i="283"/>
  <c r="CA13" i="283" s="1"/>
  <c r="O33" i="283"/>
  <c r="BU13" i="283" s="1"/>
  <c r="AQ11" i="283"/>
  <c r="BN39" i="283"/>
  <c r="BJ39" i="283"/>
  <c r="S32" i="283"/>
  <c r="CC12" i="283" s="1"/>
  <c r="Q32" i="283"/>
  <c r="CA12" i="283" s="1"/>
  <c r="O32" i="283"/>
  <c r="BU12" i="283" s="1"/>
  <c r="AQ10" i="283"/>
  <c r="BN38" i="283"/>
  <c r="BJ38" i="283"/>
  <c r="S31" i="283"/>
  <c r="CC11" i="283" s="1"/>
  <c r="Q31" i="283"/>
  <c r="CA11" i="283" s="1"/>
  <c r="O31" i="283"/>
  <c r="BU11" i="283" s="1"/>
  <c r="AQ9" i="283"/>
  <c r="BN37" i="283"/>
  <c r="BJ37" i="283"/>
  <c r="S30" i="283"/>
  <c r="CC10" i="283" s="1"/>
  <c r="Q30" i="283"/>
  <c r="CA10" i="283" s="1"/>
  <c r="O30" i="283"/>
  <c r="BU10" i="283" s="1"/>
  <c r="AQ8" i="283"/>
  <c r="AG37" i="283"/>
  <c r="S29" i="283"/>
  <c r="CC9" i="283" s="1"/>
  <c r="Q29" i="283"/>
  <c r="CA9" i="283" s="1"/>
  <c r="O29" i="283"/>
  <c r="BU9" i="283" s="1"/>
  <c r="AQ7" i="283"/>
  <c r="S28" i="283"/>
  <c r="BN30" i="283" s="1"/>
  <c r="Q28" i="283"/>
  <c r="BL30" i="283" s="1"/>
  <c r="O28" i="283"/>
  <c r="BF30" i="283" s="1"/>
  <c r="S27" i="283"/>
  <c r="BN29" i="283" s="1"/>
  <c r="Q27" i="283"/>
  <c r="BL29" i="283" s="1"/>
  <c r="O27" i="283"/>
  <c r="BF29" i="283" s="1"/>
  <c r="S26" i="283"/>
  <c r="BN28" i="283" s="1"/>
  <c r="Q26" i="283"/>
  <c r="BL28" i="283" s="1"/>
  <c r="O26" i="283"/>
  <c r="BF28" i="283" s="1"/>
  <c r="S25" i="283"/>
  <c r="BN27" i="283" s="1"/>
  <c r="Q25" i="283"/>
  <c r="BL27" i="283" s="1"/>
  <c r="O25" i="283"/>
  <c r="BF27" i="283" s="1"/>
  <c r="S24" i="283"/>
  <c r="BN26" i="283" s="1"/>
  <c r="Q24" i="283"/>
  <c r="BL26" i="283" s="1"/>
  <c r="O24" i="283"/>
  <c r="BF26" i="283" s="1"/>
  <c r="S23" i="283"/>
  <c r="BN25" i="283" s="1"/>
  <c r="Q23" i="283"/>
  <c r="BL25" i="283" s="1"/>
  <c r="O23" i="283"/>
  <c r="BF25" i="283" s="1"/>
  <c r="S22" i="283"/>
  <c r="BN24" i="283" s="1"/>
  <c r="Q22" i="283"/>
  <c r="BL24" i="283" s="1"/>
  <c r="O22" i="283"/>
  <c r="BF24" i="283" s="1"/>
  <c r="S21" i="283"/>
  <c r="BN23" i="283" s="1"/>
  <c r="Q21" i="283"/>
  <c r="BL23" i="283" s="1"/>
  <c r="O21" i="283"/>
  <c r="BF23" i="283" s="1"/>
  <c r="S20" i="283"/>
  <c r="BN22" i="283" s="1"/>
  <c r="Q20" i="283"/>
  <c r="BL22" i="283" s="1"/>
  <c r="O20" i="283"/>
  <c r="BF22" i="283" s="1"/>
  <c r="B20" i="283"/>
  <c r="AB20" i="283" s="1"/>
  <c r="S19" i="283"/>
  <c r="BN21" i="283" s="1"/>
  <c r="Q19" i="283"/>
  <c r="BL21" i="283" s="1"/>
  <c r="O19" i="283"/>
  <c r="BF21" i="283" s="1"/>
  <c r="B19" i="283"/>
  <c r="AB19" i="283" s="1"/>
  <c r="S18" i="283"/>
  <c r="BN20" i="283" s="1"/>
  <c r="Q18" i="283"/>
  <c r="BL20" i="283" s="1"/>
  <c r="O18" i="283"/>
  <c r="BF20" i="283" s="1"/>
  <c r="B18" i="283"/>
  <c r="AB18" i="283" s="1"/>
  <c r="S17" i="283"/>
  <c r="BN19" i="283" s="1"/>
  <c r="Q17" i="283"/>
  <c r="BL19" i="283" s="1"/>
  <c r="O17" i="283"/>
  <c r="BF19" i="283" s="1"/>
  <c r="B17" i="283"/>
  <c r="AB17" i="283" s="1"/>
  <c r="S16" i="283"/>
  <c r="BN18" i="283" s="1"/>
  <c r="Q16" i="283"/>
  <c r="BL18" i="283" s="1"/>
  <c r="O16" i="283"/>
  <c r="BF18" i="283" s="1"/>
  <c r="B16" i="283"/>
  <c r="AB16" i="283" s="1"/>
  <c r="S15" i="283"/>
  <c r="BN17" i="283" s="1"/>
  <c r="Q15" i="283"/>
  <c r="BL17" i="283" s="1"/>
  <c r="O15" i="283"/>
  <c r="BF17" i="283" s="1"/>
  <c r="B15" i="283"/>
  <c r="AB15" i="283" s="1"/>
  <c r="S14" i="283"/>
  <c r="BN16" i="283" s="1"/>
  <c r="Q14" i="283"/>
  <c r="BL16" i="283" s="1"/>
  <c r="O14" i="283"/>
  <c r="BF16" i="283" s="1"/>
  <c r="B14" i="283"/>
  <c r="AB14" i="283" s="1"/>
  <c r="S13" i="283"/>
  <c r="BN15" i="283" s="1"/>
  <c r="Q13" i="283"/>
  <c r="BL15" i="283" s="1"/>
  <c r="O13" i="283"/>
  <c r="BF15" i="283" s="1"/>
  <c r="B13" i="283"/>
  <c r="AB13" i="283" s="1"/>
  <c r="S12" i="283"/>
  <c r="BN14" i="283" s="1"/>
  <c r="Q12" i="283"/>
  <c r="BL14" i="283" s="1"/>
  <c r="O12" i="283"/>
  <c r="BF14" i="283" s="1"/>
  <c r="B12" i="283"/>
  <c r="AB12" i="283" s="1"/>
  <c r="S11" i="283"/>
  <c r="BN13" i="283" s="1"/>
  <c r="Q11" i="283"/>
  <c r="BL13" i="283" s="1"/>
  <c r="O11" i="283"/>
  <c r="BF13" i="283" s="1"/>
  <c r="B11" i="283"/>
  <c r="AB11" i="283" s="1"/>
  <c r="S10" i="283"/>
  <c r="BN12" i="283" s="1"/>
  <c r="Q10" i="283"/>
  <c r="BL12" i="283" s="1"/>
  <c r="O10" i="283"/>
  <c r="BF12" i="283" s="1"/>
  <c r="B10" i="283"/>
  <c r="AB10" i="283" s="1"/>
  <c r="BR9" i="283"/>
  <c r="S9" i="283"/>
  <c r="BN11" i="283" s="1"/>
  <c r="Q9" i="283"/>
  <c r="BL11" i="283" s="1"/>
  <c r="O9" i="283"/>
  <c r="BF11" i="283" s="1"/>
  <c r="B9" i="283"/>
  <c r="AB9" i="283" s="1"/>
  <c r="S8" i="283"/>
  <c r="BN10" i="283" s="1"/>
  <c r="Q8" i="283"/>
  <c r="BL10" i="283" s="1"/>
  <c r="O8" i="283"/>
  <c r="B8" i="283"/>
  <c r="AB8" i="283" s="1"/>
  <c r="AL7" i="283"/>
  <c r="AH7" i="283"/>
  <c r="Z7" i="283"/>
  <c r="S7" i="283"/>
  <c r="Q7" i="283"/>
  <c r="O7" i="283"/>
  <c r="BF9" i="283" s="1"/>
  <c r="B7" i="283"/>
  <c r="AB7" i="283" s="1"/>
  <c r="CE6" i="283" s="1"/>
  <c r="BY6" i="283"/>
  <c r="BS6" i="283"/>
  <c r="BF6" i="283"/>
  <c r="AH5" i="283"/>
  <c r="BO6" i="283" s="1"/>
  <c r="B101" i="282"/>
  <c r="B100" i="282"/>
  <c r="B99" i="282"/>
  <c r="B98" i="282"/>
  <c r="B97" i="282"/>
  <c r="B96" i="282"/>
  <c r="B95" i="282"/>
  <c r="B94" i="282"/>
  <c r="B92" i="282"/>
  <c r="B91" i="282"/>
  <c r="B90" i="282"/>
  <c r="B89" i="282"/>
  <c r="B88" i="282"/>
  <c r="B87" i="282"/>
  <c r="B86" i="282"/>
  <c r="B85" i="282"/>
  <c r="B84" i="282"/>
  <c r="B83" i="282"/>
  <c r="B82" i="282"/>
  <c r="B81" i="282"/>
  <c r="B80" i="282"/>
  <c r="B79" i="282"/>
  <c r="B78" i="282"/>
  <c r="AP52" i="282"/>
  <c r="S48" i="282"/>
  <c r="CC28" i="282" s="1"/>
  <c r="Q48" i="282"/>
  <c r="CA28" i="282" s="1"/>
  <c r="O48" i="282"/>
  <c r="BU28" i="282" s="1"/>
  <c r="S47" i="282"/>
  <c r="CC27" i="282" s="1"/>
  <c r="Q47" i="282"/>
  <c r="CA27" i="282" s="1"/>
  <c r="O47" i="282"/>
  <c r="BU27" i="282" s="1"/>
  <c r="S46" i="282"/>
  <c r="CC26" i="282" s="1"/>
  <c r="Q46" i="282"/>
  <c r="CA26" i="282" s="1"/>
  <c r="O46" i="282"/>
  <c r="BU26" i="282" s="1"/>
  <c r="S45" i="282"/>
  <c r="CC25" i="282" s="1"/>
  <c r="Q45" i="282"/>
  <c r="CA25" i="282" s="1"/>
  <c r="O45" i="282"/>
  <c r="BU25" i="282" s="1"/>
  <c r="S44" i="282"/>
  <c r="CC24" i="282" s="1"/>
  <c r="Q44" i="282"/>
  <c r="CA24" i="282" s="1"/>
  <c r="O44" i="282"/>
  <c r="BU24" i="282" s="1"/>
  <c r="S43" i="282"/>
  <c r="CC23" i="282" s="1"/>
  <c r="Q43" i="282"/>
  <c r="CA23" i="282" s="1"/>
  <c r="O43" i="282"/>
  <c r="S42" i="282"/>
  <c r="CC22" i="282" s="1"/>
  <c r="Q42" i="282"/>
  <c r="CA22" i="282" s="1"/>
  <c r="O42" i="282"/>
  <c r="BU22" i="282" s="1"/>
  <c r="S41" i="282"/>
  <c r="CC21" i="282" s="1"/>
  <c r="Q41" i="282"/>
  <c r="CA21" i="282" s="1"/>
  <c r="O41" i="282"/>
  <c r="BU21" i="282" s="1"/>
  <c r="S40" i="282"/>
  <c r="CC20" i="282" s="1"/>
  <c r="Q40" i="282"/>
  <c r="CA20" i="282" s="1"/>
  <c r="O40" i="282"/>
  <c r="BU20" i="282" s="1"/>
  <c r="S39" i="282"/>
  <c r="CC19" i="282" s="1"/>
  <c r="Q39" i="282"/>
  <c r="CA19" i="282" s="1"/>
  <c r="O39" i="282"/>
  <c r="BU19" i="282" s="1"/>
  <c r="AQ17" i="282"/>
  <c r="S38" i="282"/>
  <c r="CC18" i="282" s="1"/>
  <c r="Q38" i="282"/>
  <c r="CA18" i="282" s="1"/>
  <c r="O38" i="282"/>
  <c r="BU18" i="282" s="1"/>
  <c r="AQ16" i="282"/>
  <c r="S37" i="282"/>
  <c r="CC17" i="282" s="1"/>
  <c r="Q37" i="282"/>
  <c r="CA17" i="282" s="1"/>
  <c r="O37" i="282"/>
  <c r="BU17" i="282" s="1"/>
  <c r="AQ15" i="282"/>
  <c r="S36" i="282"/>
  <c r="CC16" i="282" s="1"/>
  <c r="Q36" i="282"/>
  <c r="CA16" i="282" s="1"/>
  <c r="O36" i="282"/>
  <c r="BU16" i="282" s="1"/>
  <c r="AQ14" i="282"/>
  <c r="S35" i="282"/>
  <c r="CC15" i="282" s="1"/>
  <c r="Q35" i="282"/>
  <c r="CA15" i="282" s="1"/>
  <c r="O35" i="282"/>
  <c r="BU15" i="282" s="1"/>
  <c r="AQ13" i="282"/>
  <c r="S34" i="282"/>
  <c r="CC14" i="282" s="1"/>
  <c r="Q34" i="282"/>
  <c r="CA14" i="282" s="1"/>
  <c r="O34" i="282"/>
  <c r="BU14" i="282" s="1"/>
  <c r="AQ12" i="282"/>
  <c r="BN40" i="282"/>
  <c r="BJ40" i="282"/>
  <c r="AZ40" i="282"/>
  <c r="S33" i="282"/>
  <c r="CC13" i="282" s="1"/>
  <c r="Q33" i="282"/>
  <c r="CA13" i="282" s="1"/>
  <c r="O33" i="282"/>
  <c r="BU13" i="282" s="1"/>
  <c r="AQ11" i="282"/>
  <c r="BN39" i="282"/>
  <c r="BJ39" i="282"/>
  <c r="S32" i="282"/>
  <c r="CC12" i="282" s="1"/>
  <c r="Q32" i="282"/>
  <c r="CA12" i="282" s="1"/>
  <c r="O32" i="282"/>
  <c r="BU12" i="282" s="1"/>
  <c r="AQ10" i="282"/>
  <c r="BN38" i="282"/>
  <c r="BJ38" i="282"/>
  <c r="S31" i="282"/>
  <c r="CC11" i="282" s="1"/>
  <c r="Q31" i="282"/>
  <c r="CA11" i="282" s="1"/>
  <c r="O31" i="282"/>
  <c r="BU11" i="282" s="1"/>
  <c r="AQ9" i="282"/>
  <c r="BN37" i="282"/>
  <c r="BJ37" i="282"/>
  <c r="S30" i="282"/>
  <c r="CC10" i="282" s="1"/>
  <c r="Q30" i="282"/>
  <c r="CA10" i="282" s="1"/>
  <c r="O30" i="282"/>
  <c r="BU10" i="282" s="1"/>
  <c r="AQ8" i="282"/>
  <c r="S29" i="282"/>
  <c r="CC9" i="282" s="1"/>
  <c r="Q29" i="282"/>
  <c r="CA9" i="282" s="1"/>
  <c r="O29" i="282"/>
  <c r="BU9" i="282" s="1"/>
  <c r="AQ7" i="282"/>
  <c r="S28" i="282"/>
  <c r="BN30" i="282" s="1"/>
  <c r="Q28" i="282"/>
  <c r="BL30" i="282" s="1"/>
  <c r="O28" i="282"/>
  <c r="BF30" i="282" s="1"/>
  <c r="S27" i="282"/>
  <c r="BN29" i="282" s="1"/>
  <c r="Q27" i="282"/>
  <c r="BL29" i="282" s="1"/>
  <c r="O27" i="282"/>
  <c r="BF29" i="282" s="1"/>
  <c r="S26" i="282"/>
  <c r="BN28" i="282" s="1"/>
  <c r="Q26" i="282"/>
  <c r="BL28" i="282" s="1"/>
  <c r="O26" i="282"/>
  <c r="BF28" i="282" s="1"/>
  <c r="S25" i="282"/>
  <c r="BN27" i="282" s="1"/>
  <c r="Q25" i="282"/>
  <c r="BL27" i="282" s="1"/>
  <c r="O25" i="282"/>
  <c r="BF27" i="282" s="1"/>
  <c r="S24" i="282"/>
  <c r="BN26" i="282" s="1"/>
  <c r="Q24" i="282"/>
  <c r="BL26" i="282" s="1"/>
  <c r="O24" i="282"/>
  <c r="BF26" i="282" s="1"/>
  <c r="S23" i="282"/>
  <c r="BN25" i="282" s="1"/>
  <c r="Q23" i="282"/>
  <c r="BL25" i="282" s="1"/>
  <c r="O23" i="282"/>
  <c r="BF25" i="282" s="1"/>
  <c r="S22" i="282"/>
  <c r="BN24" i="282" s="1"/>
  <c r="Q22" i="282"/>
  <c r="BL24" i="282" s="1"/>
  <c r="O22" i="282"/>
  <c r="BF24" i="282" s="1"/>
  <c r="S21" i="282"/>
  <c r="BN23" i="282" s="1"/>
  <c r="Q21" i="282"/>
  <c r="BL23" i="282" s="1"/>
  <c r="O21" i="282"/>
  <c r="BF23" i="282" s="1"/>
  <c r="S20" i="282"/>
  <c r="BN22" i="282" s="1"/>
  <c r="Q20" i="282"/>
  <c r="BL22" i="282" s="1"/>
  <c r="O20" i="282"/>
  <c r="BF22" i="282" s="1"/>
  <c r="B20" i="282"/>
  <c r="AB20" i="282" s="1"/>
  <c r="S19" i="282"/>
  <c r="BN21" i="282" s="1"/>
  <c r="Q19" i="282"/>
  <c r="BL21" i="282" s="1"/>
  <c r="O19" i="282"/>
  <c r="BF21" i="282" s="1"/>
  <c r="B19" i="282"/>
  <c r="AB19" i="282" s="1"/>
  <c r="S18" i="282"/>
  <c r="BN20" i="282" s="1"/>
  <c r="Q18" i="282"/>
  <c r="BL20" i="282" s="1"/>
  <c r="O18" i="282"/>
  <c r="BF20" i="282" s="1"/>
  <c r="B18" i="282"/>
  <c r="AB18" i="282" s="1"/>
  <c r="S17" i="282"/>
  <c r="BN19" i="282" s="1"/>
  <c r="Q17" i="282"/>
  <c r="BL19" i="282" s="1"/>
  <c r="O17" i="282"/>
  <c r="BF19" i="282" s="1"/>
  <c r="B17" i="282"/>
  <c r="AB17" i="282" s="1"/>
  <c r="S16" i="282"/>
  <c r="BN18" i="282" s="1"/>
  <c r="Q16" i="282"/>
  <c r="BL18" i="282" s="1"/>
  <c r="O16" i="282"/>
  <c r="BF18" i="282" s="1"/>
  <c r="B16" i="282"/>
  <c r="AB16" i="282" s="1"/>
  <c r="S15" i="282"/>
  <c r="BN17" i="282" s="1"/>
  <c r="Q15" i="282"/>
  <c r="BL17" i="282" s="1"/>
  <c r="O15" i="282"/>
  <c r="BF17" i="282" s="1"/>
  <c r="B15" i="282"/>
  <c r="AB15" i="282" s="1"/>
  <c r="S14" i="282"/>
  <c r="BN16" i="282" s="1"/>
  <c r="Q14" i="282"/>
  <c r="BL16" i="282" s="1"/>
  <c r="O14" i="282"/>
  <c r="BF16" i="282" s="1"/>
  <c r="B14" i="282"/>
  <c r="AB14" i="282" s="1"/>
  <c r="S13" i="282"/>
  <c r="BN15" i="282" s="1"/>
  <c r="Q13" i="282"/>
  <c r="BL15" i="282" s="1"/>
  <c r="O13" i="282"/>
  <c r="B13" i="282"/>
  <c r="AB13" i="282" s="1"/>
  <c r="S12" i="282"/>
  <c r="BN14" i="282" s="1"/>
  <c r="Q12" i="282"/>
  <c r="BL14" i="282" s="1"/>
  <c r="O12" i="282"/>
  <c r="B12" i="282"/>
  <c r="AB12" i="282" s="1"/>
  <c r="S11" i="282"/>
  <c r="BN13" i="282" s="1"/>
  <c r="Q11" i="282"/>
  <c r="BL13" i="282" s="1"/>
  <c r="O11" i="282"/>
  <c r="BF13" i="282" s="1"/>
  <c r="B11" i="282"/>
  <c r="AB11" i="282" s="1"/>
  <c r="S10" i="282"/>
  <c r="BN12" i="282" s="1"/>
  <c r="Q10" i="282"/>
  <c r="BL12" i="282" s="1"/>
  <c r="O10" i="282"/>
  <c r="B10" i="282"/>
  <c r="AB10" i="282" s="1"/>
  <c r="BR9" i="282"/>
  <c r="S9" i="282"/>
  <c r="BN11" i="282" s="1"/>
  <c r="Q9" i="282"/>
  <c r="BL11" i="282" s="1"/>
  <c r="O9" i="282"/>
  <c r="B9" i="282"/>
  <c r="AB9" i="282" s="1"/>
  <c r="S8" i="282"/>
  <c r="BN10" i="282" s="1"/>
  <c r="Q8" i="282"/>
  <c r="BL10" i="282" s="1"/>
  <c r="O8" i="282"/>
  <c r="B8" i="282"/>
  <c r="AB8" i="282" s="1"/>
  <c r="AL7" i="282"/>
  <c r="AH7" i="282"/>
  <c r="Z7" i="282"/>
  <c r="S7" i="282"/>
  <c r="Q7" i="282"/>
  <c r="O7" i="282"/>
  <c r="BF9" i="282" s="1"/>
  <c r="B7" i="282"/>
  <c r="AB7" i="282" s="1"/>
  <c r="CE6" i="282" s="1"/>
  <c r="BY6" i="282"/>
  <c r="BS6" i="282"/>
  <c r="BF6" i="282"/>
  <c r="AH5" i="282"/>
  <c r="CD52" i="282" s="1"/>
  <c r="BJ6" i="282"/>
  <c r="B101" i="281"/>
  <c r="B100" i="281"/>
  <c r="B99" i="281"/>
  <c r="B98" i="281"/>
  <c r="B97" i="281"/>
  <c r="B96" i="281"/>
  <c r="B95" i="281"/>
  <c r="B94" i="281"/>
  <c r="B92" i="281"/>
  <c r="B91" i="281"/>
  <c r="B90" i="281"/>
  <c r="B89" i="281"/>
  <c r="B88" i="281"/>
  <c r="B87" i="281"/>
  <c r="B86" i="281"/>
  <c r="B85" i="281"/>
  <c r="B84" i="281"/>
  <c r="B83" i="281"/>
  <c r="B82" i="281"/>
  <c r="B81" i="281"/>
  <c r="B80" i="281"/>
  <c r="B79" i="281"/>
  <c r="B78" i="281"/>
  <c r="AP52" i="281"/>
  <c r="S48" i="281"/>
  <c r="CC28" i="281" s="1"/>
  <c r="Q48" i="281"/>
  <c r="CA28" i="281" s="1"/>
  <c r="O48" i="281"/>
  <c r="BU28" i="281" s="1"/>
  <c r="S47" i="281"/>
  <c r="CC27" i="281" s="1"/>
  <c r="Q47" i="281"/>
  <c r="CA27" i="281" s="1"/>
  <c r="O47" i="281"/>
  <c r="BU27" i="281" s="1"/>
  <c r="S46" i="281"/>
  <c r="CC26" i="281" s="1"/>
  <c r="Q46" i="281"/>
  <c r="CA26" i="281" s="1"/>
  <c r="O46" i="281"/>
  <c r="BU26" i="281" s="1"/>
  <c r="S45" i="281"/>
  <c r="CC25" i="281" s="1"/>
  <c r="Q45" i="281"/>
  <c r="CA25" i="281" s="1"/>
  <c r="O45" i="281"/>
  <c r="BU25" i="281" s="1"/>
  <c r="S44" i="281"/>
  <c r="CC24" i="281" s="1"/>
  <c r="Q44" i="281"/>
  <c r="CA24" i="281" s="1"/>
  <c r="O44" i="281"/>
  <c r="BU24" i="281" s="1"/>
  <c r="S43" i="281"/>
  <c r="CC23" i="281" s="1"/>
  <c r="Q43" i="281"/>
  <c r="CA23" i="281" s="1"/>
  <c r="O43" i="281"/>
  <c r="S42" i="281"/>
  <c r="CC22" i="281" s="1"/>
  <c r="Q42" i="281"/>
  <c r="CA22" i="281" s="1"/>
  <c r="O42" i="281"/>
  <c r="BU22" i="281" s="1"/>
  <c r="S41" i="281"/>
  <c r="CC21" i="281" s="1"/>
  <c r="Q41" i="281"/>
  <c r="CA21" i="281" s="1"/>
  <c r="O41" i="281"/>
  <c r="BU21" i="281" s="1"/>
  <c r="S40" i="281"/>
  <c r="CC20" i="281" s="1"/>
  <c r="Q40" i="281"/>
  <c r="CA20" i="281" s="1"/>
  <c r="O40" i="281"/>
  <c r="BU20" i="281" s="1"/>
  <c r="S39" i="281"/>
  <c r="CC19" i="281" s="1"/>
  <c r="Q39" i="281"/>
  <c r="CA19" i="281" s="1"/>
  <c r="O39" i="281"/>
  <c r="BU19" i="281" s="1"/>
  <c r="AQ17" i="281"/>
  <c r="S38" i="281"/>
  <c r="CC18" i="281" s="1"/>
  <c r="Q38" i="281"/>
  <c r="CA18" i="281" s="1"/>
  <c r="O38" i="281"/>
  <c r="BU18" i="281" s="1"/>
  <c r="AQ16" i="281"/>
  <c r="S37" i="281"/>
  <c r="CC17" i="281" s="1"/>
  <c r="Q37" i="281"/>
  <c r="CA17" i="281" s="1"/>
  <c r="O37" i="281"/>
  <c r="BU17" i="281" s="1"/>
  <c r="AQ15" i="281"/>
  <c r="S36" i="281"/>
  <c r="CC16" i="281" s="1"/>
  <c r="Q36" i="281"/>
  <c r="CA16" i="281" s="1"/>
  <c r="O36" i="281"/>
  <c r="BU16" i="281" s="1"/>
  <c r="AQ14" i="281"/>
  <c r="S35" i="281"/>
  <c r="CC15" i="281" s="1"/>
  <c r="Q35" i="281"/>
  <c r="CA15" i="281" s="1"/>
  <c r="O35" i="281"/>
  <c r="BU15" i="281" s="1"/>
  <c r="AQ13" i="281"/>
  <c r="S34" i="281"/>
  <c r="CC14" i="281" s="1"/>
  <c r="Q34" i="281"/>
  <c r="CA14" i="281" s="1"/>
  <c r="O34" i="281"/>
  <c r="BU14" i="281" s="1"/>
  <c r="AQ12" i="281"/>
  <c r="BN40" i="281"/>
  <c r="BJ40" i="281"/>
  <c r="AZ40" i="281"/>
  <c r="S33" i="281"/>
  <c r="CC13" i="281" s="1"/>
  <c r="Q33" i="281"/>
  <c r="CA13" i="281" s="1"/>
  <c r="O33" i="281"/>
  <c r="BU13" i="281" s="1"/>
  <c r="AQ11" i="281"/>
  <c r="BN39" i="281"/>
  <c r="BJ39" i="281"/>
  <c r="S32" i="281"/>
  <c r="CC12" i="281" s="1"/>
  <c r="Q32" i="281"/>
  <c r="CA12" i="281" s="1"/>
  <c r="O32" i="281"/>
  <c r="BU12" i="281" s="1"/>
  <c r="AQ10" i="281"/>
  <c r="BN38" i="281"/>
  <c r="BJ38" i="281"/>
  <c r="S31" i="281"/>
  <c r="CC11" i="281" s="1"/>
  <c r="Q31" i="281"/>
  <c r="CA11" i="281" s="1"/>
  <c r="O31" i="281"/>
  <c r="BU11" i="281" s="1"/>
  <c r="AQ9" i="281"/>
  <c r="BN37" i="281"/>
  <c r="BJ37" i="281"/>
  <c r="S30" i="281"/>
  <c r="CC10" i="281" s="1"/>
  <c r="Q30" i="281"/>
  <c r="CA10" i="281" s="1"/>
  <c r="O30" i="281"/>
  <c r="BU10" i="281" s="1"/>
  <c r="AQ8" i="281"/>
  <c r="AG37" i="281"/>
  <c r="S29" i="281"/>
  <c r="CC9" i="281" s="1"/>
  <c r="Q29" i="281"/>
  <c r="CA9" i="281" s="1"/>
  <c r="O29" i="281"/>
  <c r="BU9" i="281" s="1"/>
  <c r="AQ7" i="281"/>
  <c r="S28" i="281"/>
  <c r="BN30" i="281" s="1"/>
  <c r="Q28" i="281"/>
  <c r="BL30" i="281" s="1"/>
  <c r="O28" i="281"/>
  <c r="BF30" i="281" s="1"/>
  <c r="S27" i="281"/>
  <c r="BN29" i="281" s="1"/>
  <c r="Q27" i="281"/>
  <c r="BL29" i="281" s="1"/>
  <c r="O27" i="281"/>
  <c r="BF29" i="281" s="1"/>
  <c r="S26" i="281"/>
  <c r="BN28" i="281" s="1"/>
  <c r="Q26" i="281"/>
  <c r="BL28" i="281" s="1"/>
  <c r="O26" i="281"/>
  <c r="BF28" i="281" s="1"/>
  <c r="S25" i="281"/>
  <c r="BN27" i="281" s="1"/>
  <c r="Q25" i="281"/>
  <c r="BL27" i="281" s="1"/>
  <c r="O25" i="281"/>
  <c r="BF27" i="281" s="1"/>
  <c r="S24" i="281"/>
  <c r="BN26" i="281" s="1"/>
  <c r="Q24" i="281"/>
  <c r="BL26" i="281" s="1"/>
  <c r="O24" i="281"/>
  <c r="BF26" i="281" s="1"/>
  <c r="S23" i="281"/>
  <c r="BN25" i="281" s="1"/>
  <c r="Q23" i="281"/>
  <c r="BL25" i="281" s="1"/>
  <c r="O23" i="281"/>
  <c r="BF25" i="281" s="1"/>
  <c r="S22" i="281"/>
  <c r="BN24" i="281" s="1"/>
  <c r="Q22" i="281"/>
  <c r="BL24" i="281" s="1"/>
  <c r="O22" i="281"/>
  <c r="BF24" i="281" s="1"/>
  <c r="S21" i="281"/>
  <c r="BN23" i="281" s="1"/>
  <c r="Q21" i="281"/>
  <c r="BL23" i="281" s="1"/>
  <c r="O21" i="281"/>
  <c r="BF23" i="281" s="1"/>
  <c r="S20" i="281"/>
  <c r="BN22" i="281" s="1"/>
  <c r="Q20" i="281"/>
  <c r="BL22" i="281" s="1"/>
  <c r="O20" i="281"/>
  <c r="BF22" i="281" s="1"/>
  <c r="B20" i="281"/>
  <c r="AB20" i="281" s="1"/>
  <c r="S19" i="281"/>
  <c r="BN21" i="281" s="1"/>
  <c r="Q19" i="281"/>
  <c r="BL21" i="281" s="1"/>
  <c r="O19" i="281"/>
  <c r="BF21" i="281" s="1"/>
  <c r="B19" i="281"/>
  <c r="AB19" i="281" s="1"/>
  <c r="S18" i="281"/>
  <c r="BN20" i="281" s="1"/>
  <c r="Q18" i="281"/>
  <c r="BL20" i="281" s="1"/>
  <c r="O18" i="281"/>
  <c r="BF20" i="281" s="1"/>
  <c r="B18" i="281"/>
  <c r="AB18" i="281" s="1"/>
  <c r="S17" i="281"/>
  <c r="BN19" i="281" s="1"/>
  <c r="Q17" i="281"/>
  <c r="BL19" i="281" s="1"/>
  <c r="O17" i="281"/>
  <c r="BF19" i="281" s="1"/>
  <c r="B17" i="281"/>
  <c r="AB17" i="281" s="1"/>
  <c r="S16" i="281"/>
  <c r="BN18" i="281" s="1"/>
  <c r="Q16" i="281"/>
  <c r="BL18" i="281" s="1"/>
  <c r="O16" i="281"/>
  <c r="BF18" i="281" s="1"/>
  <c r="B16" i="281"/>
  <c r="AB16" i="281" s="1"/>
  <c r="S15" i="281"/>
  <c r="BN17" i="281" s="1"/>
  <c r="Q15" i="281"/>
  <c r="BL17" i="281" s="1"/>
  <c r="O15" i="281"/>
  <c r="BF17" i="281" s="1"/>
  <c r="B15" i="281"/>
  <c r="AB15" i="281" s="1"/>
  <c r="S14" i="281"/>
  <c r="BN16" i="281" s="1"/>
  <c r="Q14" i="281"/>
  <c r="BL16" i="281" s="1"/>
  <c r="O14" i="281"/>
  <c r="B14" i="281"/>
  <c r="AB14" i="281" s="1"/>
  <c r="S13" i="281"/>
  <c r="BN15" i="281" s="1"/>
  <c r="Q13" i="281"/>
  <c r="BL15" i="281" s="1"/>
  <c r="O13" i="281"/>
  <c r="B13" i="281"/>
  <c r="AB13" i="281" s="1"/>
  <c r="S12" i="281"/>
  <c r="BN14" i="281" s="1"/>
  <c r="Q12" i="281"/>
  <c r="BL14" i="281" s="1"/>
  <c r="O12" i="281"/>
  <c r="BF14" i="281" s="1"/>
  <c r="B12" i="281"/>
  <c r="AB12" i="281" s="1"/>
  <c r="S11" i="281"/>
  <c r="BN13" i="281" s="1"/>
  <c r="Q11" i="281"/>
  <c r="BL13" i="281" s="1"/>
  <c r="O11" i="281"/>
  <c r="B11" i="281"/>
  <c r="AB11" i="281" s="1"/>
  <c r="S10" i="281"/>
  <c r="BN12" i="281" s="1"/>
  <c r="Q10" i="281"/>
  <c r="BL12" i="281" s="1"/>
  <c r="O10" i="281"/>
  <c r="B10" i="281"/>
  <c r="AB10" i="281" s="1"/>
  <c r="BR9" i="281"/>
  <c r="S9" i="281"/>
  <c r="BN11" i="281" s="1"/>
  <c r="Q9" i="281"/>
  <c r="BL11" i="281" s="1"/>
  <c r="O9" i="281"/>
  <c r="B9" i="281"/>
  <c r="AB9" i="281" s="1"/>
  <c r="S8" i="281"/>
  <c r="BN10" i="281" s="1"/>
  <c r="Q8" i="281"/>
  <c r="BL10" i="281" s="1"/>
  <c r="O8" i="281"/>
  <c r="B8" i="281"/>
  <c r="AB8" i="281" s="1"/>
  <c r="AL7" i="281"/>
  <c r="AH7" i="281"/>
  <c r="Z7" i="281"/>
  <c r="S7" i="281"/>
  <c r="Q7" i="281"/>
  <c r="O7" i="281"/>
  <c r="BF9" i="281" s="1"/>
  <c r="B7" i="281"/>
  <c r="AB7" i="281" s="1"/>
  <c r="CE6" i="281" s="1"/>
  <c r="BY6" i="281"/>
  <c r="BS6" i="281"/>
  <c r="BF6" i="281"/>
  <c r="AH5" i="281"/>
  <c r="BL6" i="281" s="1"/>
  <c r="B101" i="280"/>
  <c r="B100" i="280"/>
  <c r="B99" i="280"/>
  <c r="B98" i="280"/>
  <c r="B97" i="280"/>
  <c r="B96" i="280"/>
  <c r="B95" i="280"/>
  <c r="B94" i="280"/>
  <c r="B92" i="280"/>
  <c r="B91" i="280"/>
  <c r="B90" i="280"/>
  <c r="B89" i="280"/>
  <c r="B88" i="280"/>
  <c r="B87" i="280"/>
  <c r="B86" i="280"/>
  <c r="B85" i="280"/>
  <c r="B84" i="280"/>
  <c r="B83" i="280"/>
  <c r="B82" i="280"/>
  <c r="B81" i="280"/>
  <c r="B80" i="280"/>
  <c r="B79" i="280"/>
  <c r="B78" i="280"/>
  <c r="AP52" i="280"/>
  <c r="S48" i="280"/>
  <c r="CC28" i="280" s="1"/>
  <c r="Q48" i="280"/>
  <c r="CA28" i="280" s="1"/>
  <c r="O48" i="280"/>
  <c r="BU28" i="280" s="1"/>
  <c r="S47" i="280"/>
  <c r="CC27" i="280" s="1"/>
  <c r="Q47" i="280"/>
  <c r="CA27" i="280" s="1"/>
  <c r="O47" i="280"/>
  <c r="BU27" i="280" s="1"/>
  <c r="S46" i="280"/>
  <c r="CC26" i="280" s="1"/>
  <c r="Q46" i="280"/>
  <c r="CA26" i="280" s="1"/>
  <c r="O46" i="280"/>
  <c r="BU26" i="280" s="1"/>
  <c r="S45" i="280"/>
  <c r="CC25" i="280" s="1"/>
  <c r="Q45" i="280"/>
  <c r="CA25" i="280" s="1"/>
  <c r="O45" i="280"/>
  <c r="BU25" i="280" s="1"/>
  <c r="S44" i="280"/>
  <c r="CC24" i="280" s="1"/>
  <c r="Q44" i="280"/>
  <c r="CA24" i="280" s="1"/>
  <c r="O44" i="280"/>
  <c r="BU24" i="280" s="1"/>
  <c r="S43" i="280"/>
  <c r="CC23" i="280" s="1"/>
  <c r="Q43" i="280"/>
  <c r="CA23" i="280" s="1"/>
  <c r="O43" i="280"/>
  <c r="S42" i="280"/>
  <c r="CC22" i="280" s="1"/>
  <c r="Q42" i="280"/>
  <c r="CA22" i="280" s="1"/>
  <c r="O42" i="280"/>
  <c r="BU22" i="280" s="1"/>
  <c r="S41" i="280"/>
  <c r="CC21" i="280" s="1"/>
  <c r="Q41" i="280"/>
  <c r="CA21" i="280" s="1"/>
  <c r="O41" i="280"/>
  <c r="BU21" i="280" s="1"/>
  <c r="S40" i="280"/>
  <c r="CC20" i="280" s="1"/>
  <c r="Q40" i="280"/>
  <c r="CA20" i="280" s="1"/>
  <c r="O40" i="280"/>
  <c r="BU20" i="280" s="1"/>
  <c r="S39" i="280"/>
  <c r="CC19" i="280" s="1"/>
  <c r="Q39" i="280"/>
  <c r="CA19" i="280" s="1"/>
  <c r="O39" i="280"/>
  <c r="BU19" i="280" s="1"/>
  <c r="B39" i="280"/>
  <c r="AQ17" i="280" s="1"/>
  <c r="S38" i="280"/>
  <c r="CC18" i="280" s="1"/>
  <c r="Q38" i="280"/>
  <c r="CA18" i="280" s="1"/>
  <c r="O38" i="280"/>
  <c r="BU18" i="280" s="1"/>
  <c r="B38" i="280"/>
  <c r="AQ16" i="280" s="1"/>
  <c r="S37" i="280"/>
  <c r="CC17" i="280" s="1"/>
  <c r="Q37" i="280"/>
  <c r="CA17" i="280" s="1"/>
  <c r="O37" i="280"/>
  <c r="BU17" i="280" s="1"/>
  <c r="B37" i="280"/>
  <c r="AQ15" i="280" s="1"/>
  <c r="S36" i="280"/>
  <c r="CC16" i="280" s="1"/>
  <c r="Q36" i="280"/>
  <c r="CA16" i="280" s="1"/>
  <c r="O36" i="280"/>
  <c r="BU16" i="280" s="1"/>
  <c r="B36" i="280"/>
  <c r="AQ14" i="280" s="1"/>
  <c r="S35" i="280"/>
  <c r="CC15" i="280" s="1"/>
  <c r="Q35" i="280"/>
  <c r="CA15" i="280" s="1"/>
  <c r="O35" i="280"/>
  <c r="BU15" i="280" s="1"/>
  <c r="B35" i="280"/>
  <c r="AQ13" i="280" s="1"/>
  <c r="S34" i="280"/>
  <c r="CC14" i="280" s="1"/>
  <c r="Q34" i="280"/>
  <c r="CA14" i="280" s="1"/>
  <c r="O34" i="280"/>
  <c r="BU14" i="280" s="1"/>
  <c r="B34" i="280"/>
  <c r="AQ12" i="280" s="1"/>
  <c r="BN40" i="280"/>
  <c r="BJ40" i="280"/>
  <c r="AZ40" i="280"/>
  <c r="S33" i="280"/>
  <c r="CC13" i="280" s="1"/>
  <c r="Q33" i="280"/>
  <c r="CA13" i="280" s="1"/>
  <c r="O33" i="280"/>
  <c r="BU13" i="280" s="1"/>
  <c r="B33" i="280"/>
  <c r="AQ11" i="280" s="1"/>
  <c r="BN39" i="280"/>
  <c r="BJ39" i="280"/>
  <c r="S32" i="280"/>
  <c r="CC12" i="280" s="1"/>
  <c r="Q32" i="280"/>
  <c r="CA12" i="280" s="1"/>
  <c r="O32" i="280"/>
  <c r="BU12" i="280" s="1"/>
  <c r="B32" i="280"/>
  <c r="AQ10" i="280" s="1"/>
  <c r="BN38" i="280"/>
  <c r="BJ38" i="280"/>
  <c r="S31" i="280"/>
  <c r="CC11" i="280" s="1"/>
  <c r="Q31" i="280"/>
  <c r="CA11" i="280" s="1"/>
  <c r="O31" i="280"/>
  <c r="BU11" i="280" s="1"/>
  <c r="B31" i="280"/>
  <c r="AQ9" i="280" s="1"/>
  <c r="BN37" i="280"/>
  <c r="BJ37" i="280"/>
  <c r="S30" i="280"/>
  <c r="CC10" i="280" s="1"/>
  <c r="Q30" i="280"/>
  <c r="CA10" i="280" s="1"/>
  <c r="O30" i="280"/>
  <c r="BU10" i="280" s="1"/>
  <c r="B30" i="280"/>
  <c r="AQ8" i="280" s="1"/>
  <c r="S29" i="280"/>
  <c r="CC9" i="280" s="1"/>
  <c r="Q29" i="280"/>
  <c r="CA9" i="280" s="1"/>
  <c r="O29" i="280"/>
  <c r="BU9" i="280" s="1"/>
  <c r="B29" i="280"/>
  <c r="AQ7" i="280" s="1"/>
  <c r="S28" i="280"/>
  <c r="BN30" i="280" s="1"/>
  <c r="Q28" i="280"/>
  <c r="BL30" i="280" s="1"/>
  <c r="O28" i="280"/>
  <c r="BF30" i="280" s="1"/>
  <c r="B28" i="280"/>
  <c r="AB28" i="280" s="1"/>
  <c r="S27" i="280"/>
  <c r="BN29" i="280" s="1"/>
  <c r="Q27" i="280"/>
  <c r="BL29" i="280" s="1"/>
  <c r="O27" i="280"/>
  <c r="BF29" i="280" s="1"/>
  <c r="B27" i="280"/>
  <c r="AB27" i="280" s="1"/>
  <c r="S26" i="280"/>
  <c r="BN28" i="280" s="1"/>
  <c r="Q26" i="280"/>
  <c r="BL28" i="280" s="1"/>
  <c r="O26" i="280"/>
  <c r="BF28" i="280" s="1"/>
  <c r="B26" i="280"/>
  <c r="AB26" i="280" s="1"/>
  <c r="S25" i="280"/>
  <c r="BN27" i="280" s="1"/>
  <c r="Q25" i="280"/>
  <c r="BL27" i="280" s="1"/>
  <c r="O25" i="280"/>
  <c r="BF27" i="280" s="1"/>
  <c r="B25" i="280"/>
  <c r="AB25" i="280" s="1"/>
  <c r="S24" i="280"/>
  <c r="BN26" i="280" s="1"/>
  <c r="Q24" i="280"/>
  <c r="BL26" i="280" s="1"/>
  <c r="O24" i="280"/>
  <c r="BF26" i="280" s="1"/>
  <c r="B24" i="280"/>
  <c r="AB24" i="280" s="1"/>
  <c r="S23" i="280"/>
  <c r="BN25" i="280" s="1"/>
  <c r="Q23" i="280"/>
  <c r="BL25" i="280" s="1"/>
  <c r="O23" i="280"/>
  <c r="BF25" i="280" s="1"/>
  <c r="B23" i="280"/>
  <c r="AB23" i="280" s="1"/>
  <c r="S22" i="280"/>
  <c r="BN24" i="280" s="1"/>
  <c r="Q22" i="280"/>
  <c r="BL24" i="280" s="1"/>
  <c r="O22" i="280"/>
  <c r="BF24" i="280" s="1"/>
  <c r="B22" i="280"/>
  <c r="AB22" i="280" s="1"/>
  <c r="S21" i="280"/>
  <c r="BN23" i="280" s="1"/>
  <c r="Q21" i="280"/>
  <c r="BL23" i="280" s="1"/>
  <c r="O21" i="280"/>
  <c r="BF23" i="280" s="1"/>
  <c r="B21" i="280"/>
  <c r="AB21" i="280" s="1"/>
  <c r="S20" i="280"/>
  <c r="BN22" i="280" s="1"/>
  <c r="Q20" i="280"/>
  <c r="BL22" i="280" s="1"/>
  <c r="O20" i="280"/>
  <c r="BF22" i="280" s="1"/>
  <c r="B20" i="280"/>
  <c r="AB20" i="280" s="1"/>
  <c r="S19" i="280"/>
  <c r="BN21" i="280" s="1"/>
  <c r="Q19" i="280"/>
  <c r="BL21" i="280" s="1"/>
  <c r="O19" i="280"/>
  <c r="BF21" i="280" s="1"/>
  <c r="B19" i="280"/>
  <c r="AB19" i="280" s="1"/>
  <c r="S18" i="280"/>
  <c r="BN20" i="280" s="1"/>
  <c r="Q18" i="280"/>
  <c r="BL20" i="280" s="1"/>
  <c r="O18" i="280"/>
  <c r="BF20" i="280" s="1"/>
  <c r="B18" i="280"/>
  <c r="AB18" i="280" s="1"/>
  <c r="S17" i="280"/>
  <c r="BN19" i="280" s="1"/>
  <c r="Q17" i="280"/>
  <c r="BL19" i="280" s="1"/>
  <c r="O17" i="280"/>
  <c r="BF19" i="280" s="1"/>
  <c r="B17" i="280"/>
  <c r="AB17" i="280" s="1"/>
  <c r="S16" i="280"/>
  <c r="BN18" i="280" s="1"/>
  <c r="Q16" i="280"/>
  <c r="BL18" i="280" s="1"/>
  <c r="O16" i="280"/>
  <c r="BF18" i="280" s="1"/>
  <c r="B16" i="280"/>
  <c r="AB16" i="280" s="1"/>
  <c r="S15" i="280"/>
  <c r="BN17" i="280" s="1"/>
  <c r="Q15" i="280"/>
  <c r="BL17" i="280" s="1"/>
  <c r="O15" i="280"/>
  <c r="BF17" i="280" s="1"/>
  <c r="B15" i="280"/>
  <c r="AB15" i="280" s="1"/>
  <c r="S14" i="280"/>
  <c r="BN16" i="280" s="1"/>
  <c r="Q14" i="280"/>
  <c r="BL16" i="280" s="1"/>
  <c r="O14" i="280"/>
  <c r="BF16" i="280" s="1"/>
  <c r="B14" i="280"/>
  <c r="AB14" i="280" s="1"/>
  <c r="S13" i="280"/>
  <c r="BN15" i="280" s="1"/>
  <c r="Q13" i="280"/>
  <c r="BL15" i="280" s="1"/>
  <c r="O13" i="280"/>
  <c r="BF15" i="280" s="1"/>
  <c r="B13" i="280"/>
  <c r="AB13" i="280" s="1"/>
  <c r="S12" i="280"/>
  <c r="BN14" i="280" s="1"/>
  <c r="Q12" i="280"/>
  <c r="BL14" i="280" s="1"/>
  <c r="O12" i="280"/>
  <c r="BF14" i="280" s="1"/>
  <c r="B12" i="280"/>
  <c r="AB12" i="280" s="1"/>
  <c r="S11" i="280"/>
  <c r="BN13" i="280" s="1"/>
  <c r="Q11" i="280"/>
  <c r="BL13" i="280" s="1"/>
  <c r="O11" i="280"/>
  <c r="B11" i="280"/>
  <c r="AB11" i="280" s="1"/>
  <c r="S10" i="280"/>
  <c r="BN12" i="280" s="1"/>
  <c r="Q10" i="280"/>
  <c r="BL12" i="280" s="1"/>
  <c r="O10" i="280"/>
  <c r="BF12" i="280" s="1"/>
  <c r="B10" i="280"/>
  <c r="AB10" i="280" s="1"/>
  <c r="BR9" i="280"/>
  <c r="S9" i="280"/>
  <c r="BN11" i="280" s="1"/>
  <c r="Q9" i="280"/>
  <c r="BL11" i="280" s="1"/>
  <c r="O9" i="280"/>
  <c r="BF11" i="280" s="1"/>
  <c r="B9" i="280"/>
  <c r="AB9" i="280" s="1"/>
  <c r="S8" i="280"/>
  <c r="BN10" i="280" s="1"/>
  <c r="Q8" i="280"/>
  <c r="BL10" i="280" s="1"/>
  <c r="O8" i="280"/>
  <c r="BF10" i="280" s="1"/>
  <c r="B8" i="280"/>
  <c r="AB8" i="280" s="1"/>
  <c r="AL7" i="280"/>
  <c r="AH7" i="280"/>
  <c r="Z7" i="280"/>
  <c r="S7" i="280"/>
  <c r="Q7" i="280"/>
  <c r="O7" i="280"/>
  <c r="P7" i="280" s="1"/>
  <c r="BH9" i="280" s="1"/>
  <c r="B7" i="280"/>
  <c r="AB7" i="280" s="1"/>
  <c r="CE6" i="280" s="1"/>
  <c r="BY6" i="280"/>
  <c r="BS6" i="280"/>
  <c r="BJ6" i="280"/>
  <c r="BF6" i="280"/>
  <c r="AH5" i="280"/>
  <c r="AL5" i="280" s="1"/>
  <c r="CA52" i="280"/>
  <c r="B101" i="279"/>
  <c r="B100" i="279"/>
  <c r="B99" i="279"/>
  <c r="B98" i="279"/>
  <c r="B97" i="279"/>
  <c r="B96" i="279"/>
  <c r="B95" i="279"/>
  <c r="B94" i="279"/>
  <c r="B92" i="279"/>
  <c r="B91" i="279"/>
  <c r="B90" i="279"/>
  <c r="B89" i="279"/>
  <c r="B88" i="279"/>
  <c r="B87" i="279"/>
  <c r="B86" i="279"/>
  <c r="B85" i="279"/>
  <c r="B84" i="279"/>
  <c r="B83" i="279"/>
  <c r="B82" i="279"/>
  <c r="B81" i="279"/>
  <c r="B80" i="279"/>
  <c r="B79" i="279"/>
  <c r="B78" i="279"/>
  <c r="AP52" i="279"/>
  <c r="S48" i="279"/>
  <c r="CC28" i="279" s="1"/>
  <c r="Q48" i="279"/>
  <c r="CA28" i="279" s="1"/>
  <c r="O48" i="279"/>
  <c r="BU28" i="279" s="1"/>
  <c r="S47" i="279"/>
  <c r="CC27" i="279" s="1"/>
  <c r="Q47" i="279"/>
  <c r="CA27" i="279" s="1"/>
  <c r="O47" i="279"/>
  <c r="BU27" i="279" s="1"/>
  <c r="S46" i="279"/>
  <c r="CC26" i="279" s="1"/>
  <c r="Q46" i="279"/>
  <c r="CA26" i="279" s="1"/>
  <c r="O46" i="279"/>
  <c r="BU26" i="279" s="1"/>
  <c r="S45" i="279"/>
  <c r="CC25" i="279" s="1"/>
  <c r="Q45" i="279"/>
  <c r="CA25" i="279" s="1"/>
  <c r="O45" i="279"/>
  <c r="BU25" i="279" s="1"/>
  <c r="S44" i="279"/>
  <c r="CC24" i="279" s="1"/>
  <c r="Q44" i="279"/>
  <c r="CA24" i="279" s="1"/>
  <c r="O44" i="279"/>
  <c r="BU24" i="279" s="1"/>
  <c r="S43" i="279"/>
  <c r="CC23" i="279" s="1"/>
  <c r="Q43" i="279"/>
  <c r="CA23" i="279" s="1"/>
  <c r="O43" i="279"/>
  <c r="S42" i="279"/>
  <c r="CC22" i="279" s="1"/>
  <c r="Q42" i="279"/>
  <c r="CA22" i="279" s="1"/>
  <c r="O42" i="279"/>
  <c r="BU22" i="279" s="1"/>
  <c r="S41" i="279"/>
  <c r="CC21" i="279" s="1"/>
  <c r="Q41" i="279"/>
  <c r="CA21" i="279" s="1"/>
  <c r="O41" i="279"/>
  <c r="BU21" i="279" s="1"/>
  <c r="S40" i="279"/>
  <c r="CC20" i="279" s="1"/>
  <c r="Q40" i="279"/>
  <c r="CA20" i="279" s="1"/>
  <c r="O40" i="279"/>
  <c r="BU20" i="279" s="1"/>
  <c r="S39" i="279"/>
  <c r="CC19" i="279" s="1"/>
  <c r="Q39" i="279"/>
  <c r="CA19" i="279" s="1"/>
  <c r="O39" i="279"/>
  <c r="BU19" i="279" s="1"/>
  <c r="B39" i="279"/>
  <c r="AQ17" i="279" s="1"/>
  <c r="S38" i="279"/>
  <c r="CC18" i="279" s="1"/>
  <c r="Q38" i="279"/>
  <c r="CA18" i="279" s="1"/>
  <c r="O38" i="279"/>
  <c r="BU18" i="279" s="1"/>
  <c r="B38" i="279"/>
  <c r="AQ16" i="279" s="1"/>
  <c r="S37" i="279"/>
  <c r="CC17" i="279" s="1"/>
  <c r="Q37" i="279"/>
  <c r="CA17" i="279" s="1"/>
  <c r="O37" i="279"/>
  <c r="BU17" i="279" s="1"/>
  <c r="B37" i="279"/>
  <c r="AQ15" i="279" s="1"/>
  <c r="S36" i="279"/>
  <c r="CC16" i="279" s="1"/>
  <c r="Q36" i="279"/>
  <c r="CA16" i="279" s="1"/>
  <c r="O36" i="279"/>
  <c r="BU16" i="279" s="1"/>
  <c r="B36" i="279"/>
  <c r="AQ14" i="279" s="1"/>
  <c r="S35" i="279"/>
  <c r="CC15" i="279" s="1"/>
  <c r="Q35" i="279"/>
  <c r="CA15" i="279" s="1"/>
  <c r="O35" i="279"/>
  <c r="BU15" i="279" s="1"/>
  <c r="B35" i="279"/>
  <c r="AQ13" i="279" s="1"/>
  <c r="S34" i="279"/>
  <c r="CC14" i="279" s="1"/>
  <c r="Q34" i="279"/>
  <c r="CA14" i="279" s="1"/>
  <c r="O34" i="279"/>
  <c r="BU14" i="279" s="1"/>
  <c r="B34" i="279"/>
  <c r="AQ12" i="279" s="1"/>
  <c r="BN40" i="279"/>
  <c r="BJ40" i="279"/>
  <c r="AZ40" i="279"/>
  <c r="S33" i="279"/>
  <c r="CC13" i="279" s="1"/>
  <c r="Q33" i="279"/>
  <c r="CA13" i="279" s="1"/>
  <c r="O33" i="279"/>
  <c r="BU13" i="279" s="1"/>
  <c r="B33" i="279"/>
  <c r="AQ11" i="279" s="1"/>
  <c r="BN39" i="279"/>
  <c r="BJ39" i="279"/>
  <c r="S32" i="279"/>
  <c r="CC12" i="279" s="1"/>
  <c r="Q32" i="279"/>
  <c r="CA12" i="279" s="1"/>
  <c r="O32" i="279"/>
  <c r="BU12" i="279" s="1"/>
  <c r="B32" i="279"/>
  <c r="AQ10" i="279" s="1"/>
  <c r="BN38" i="279"/>
  <c r="BJ38" i="279"/>
  <c r="S31" i="279"/>
  <c r="CC11" i="279" s="1"/>
  <c r="Q31" i="279"/>
  <c r="CA11" i="279" s="1"/>
  <c r="O31" i="279"/>
  <c r="BU11" i="279" s="1"/>
  <c r="B31" i="279"/>
  <c r="AQ9" i="279" s="1"/>
  <c r="BN37" i="279"/>
  <c r="BJ37" i="279"/>
  <c r="S30" i="279"/>
  <c r="CC10" i="279" s="1"/>
  <c r="Q30" i="279"/>
  <c r="CA10" i="279" s="1"/>
  <c r="O30" i="279"/>
  <c r="BU10" i="279" s="1"/>
  <c r="B30" i="279"/>
  <c r="AQ8" i="279" s="1"/>
  <c r="AG37" i="279"/>
  <c r="S29" i="279"/>
  <c r="CC9" i="279" s="1"/>
  <c r="Q29" i="279"/>
  <c r="CA9" i="279" s="1"/>
  <c r="O29" i="279"/>
  <c r="BU9" i="279" s="1"/>
  <c r="B29" i="279"/>
  <c r="AQ7" i="279" s="1"/>
  <c r="S28" i="279"/>
  <c r="BN30" i="279" s="1"/>
  <c r="Q28" i="279"/>
  <c r="BL30" i="279" s="1"/>
  <c r="O28" i="279"/>
  <c r="BF30" i="279" s="1"/>
  <c r="B28" i="279"/>
  <c r="AB28" i="279" s="1"/>
  <c r="S27" i="279"/>
  <c r="BN29" i="279" s="1"/>
  <c r="Q27" i="279"/>
  <c r="BL29" i="279" s="1"/>
  <c r="O27" i="279"/>
  <c r="BF29" i="279" s="1"/>
  <c r="B27" i="279"/>
  <c r="AB27" i="279" s="1"/>
  <c r="S26" i="279"/>
  <c r="BN28" i="279" s="1"/>
  <c r="Q26" i="279"/>
  <c r="BL28" i="279" s="1"/>
  <c r="O26" i="279"/>
  <c r="BF28" i="279" s="1"/>
  <c r="B26" i="279"/>
  <c r="AB26" i="279" s="1"/>
  <c r="S25" i="279"/>
  <c r="BN27" i="279" s="1"/>
  <c r="Q25" i="279"/>
  <c r="BL27" i="279" s="1"/>
  <c r="O25" i="279"/>
  <c r="BF27" i="279" s="1"/>
  <c r="B25" i="279"/>
  <c r="AB25" i="279" s="1"/>
  <c r="S24" i="279"/>
  <c r="BN26" i="279" s="1"/>
  <c r="Q24" i="279"/>
  <c r="BL26" i="279" s="1"/>
  <c r="O24" i="279"/>
  <c r="BF26" i="279" s="1"/>
  <c r="B24" i="279"/>
  <c r="AB24" i="279" s="1"/>
  <c r="S23" i="279"/>
  <c r="BN25" i="279" s="1"/>
  <c r="Q23" i="279"/>
  <c r="BL25" i="279" s="1"/>
  <c r="O23" i="279"/>
  <c r="BF25" i="279" s="1"/>
  <c r="B23" i="279"/>
  <c r="AB23" i="279" s="1"/>
  <c r="S22" i="279"/>
  <c r="BN24" i="279" s="1"/>
  <c r="Q22" i="279"/>
  <c r="BL24" i="279" s="1"/>
  <c r="O22" i="279"/>
  <c r="BF24" i="279" s="1"/>
  <c r="B22" i="279"/>
  <c r="AB22" i="279" s="1"/>
  <c r="S21" i="279"/>
  <c r="BN23" i="279" s="1"/>
  <c r="Q21" i="279"/>
  <c r="BL23" i="279" s="1"/>
  <c r="O21" i="279"/>
  <c r="BF23" i="279" s="1"/>
  <c r="B21" i="279"/>
  <c r="AB21" i="279" s="1"/>
  <c r="S20" i="279"/>
  <c r="BN22" i="279" s="1"/>
  <c r="Q20" i="279"/>
  <c r="BL22" i="279" s="1"/>
  <c r="O20" i="279"/>
  <c r="BF22" i="279" s="1"/>
  <c r="B20" i="279"/>
  <c r="AB20" i="279" s="1"/>
  <c r="S19" i="279"/>
  <c r="BN21" i="279" s="1"/>
  <c r="Q19" i="279"/>
  <c r="BL21" i="279" s="1"/>
  <c r="O19" i="279"/>
  <c r="BF21" i="279" s="1"/>
  <c r="B19" i="279"/>
  <c r="AB19" i="279" s="1"/>
  <c r="S18" i="279"/>
  <c r="BN20" i="279" s="1"/>
  <c r="Q18" i="279"/>
  <c r="BL20" i="279" s="1"/>
  <c r="O18" i="279"/>
  <c r="BF20" i="279" s="1"/>
  <c r="B18" i="279"/>
  <c r="AB18" i="279" s="1"/>
  <c r="S17" i="279"/>
  <c r="BN19" i="279" s="1"/>
  <c r="Q17" i="279"/>
  <c r="BL19" i="279" s="1"/>
  <c r="O17" i="279"/>
  <c r="BF19" i="279" s="1"/>
  <c r="B17" i="279"/>
  <c r="AB17" i="279" s="1"/>
  <c r="S16" i="279"/>
  <c r="BN18" i="279" s="1"/>
  <c r="Q16" i="279"/>
  <c r="BL18" i="279" s="1"/>
  <c r="O16" i="279"/>
  <c r="BF18" i="279" s="1"/>
  <c r="B16" i="279"/>
  <c r="AB16" i="279" s="1"/>
  <c r="S15" i="279"/>
  <c r="BN17" i="279" s="1"/>
  <c r="Q15" i="279"/>
  <c r="BL17" i="279" s="1"/>
  <c r="O15" i="279"/>
  <c r="BF17" i="279" s="1"/>
  <c r="B15" i="279"/>
  <c r="AB15" i="279" s="1"/>
  <c r="S14" i="279"/>
  <c r="BN16" i="279" s="1"/>
  <c r="Q14" i="279"/>
  <c r="BL16" i="279" s="1"/>
  <c r="O14" i="279"/>
  <c r="BF16" i="279" s="1"/>
  <c r="B14" i="279"/>
  <c r="AB14" i="279" s="1"/>
  <c r="S13" i="279"/>
  <c r="BN15" i="279" s="1"/>
  <c r="Q13" i="279"/>
  <c r="BL15" i="279" s="1"/>
  <c r="O13" i="279"/>
  <c r="BF15" i="279" s="1"/>
  <c r="B13" i="279"/>
  <c r="AB13" i="279" s="1"/>
  <c r="S12" i="279"/>
  <c r="BN14" i="279" s="1"/>
  <c r="Q12" i="279"/>
  <c r="BL14" i="279" s="1"/>
  <c r="O12" i="279"/>
  <c r="BF14" i="279" s="1"/>
  <c r="B12" i="279"/>
  <c r="AB12" i="279" s="1"/>
  <c r="S11" i="279"/>
  <c r="BN13" i="279" s="1"/>
  <c r="Q11" i="279"/>
  <c r="BL13" i="279" s="1"/>
  <c r="O11" i="279"/>
  <c r="BF13" i="279" s="1"/>
  <c r="B11" i="279"/>
  <c r="AB11" i="279" s="1"/>
  <c r="S10" i="279"/>
  <c r="BN12" i="279" s="1"/>
  <c r="Q10" i="279"/>
  <c r="BL12" i="279" s="1"/>
  <c r="O10" i="279"/>
  <c r="BF12" i="279" s="1"/>
  <c r="B10" i="279"/>
  <c r="AB10" i="279" s="1"/>
  <c r="BR9" i="279"/>
  <c r="S9" i="279"/>
  <c r="BN11" i="279" s="1"/>
  <c r="Q9" i="279"/>
  <c r="BL11" i="279" s="1"/>
  <c r="O9" i="279"/>
  <c r="BF11" i="279" s="1"/>
  <c r="B9" i="279"/>
  <c r="AB9" i="279" s="1"/>
  <c r="S8" i="279"/>
  <c r="BN10" i="279" s="1"/>
  <c r="Q8" i="279"/>
  <c r="BL10" i="279" s="1"/>
  <c r="O8" i="279"/>
  <c r="BF10" i="279" s="1"/>
  <c r="B8" i="279"/>
  <c r="AB8" i="279" s="1"/>
  <c r="AL7" i="279"/>
  <c r="AH7" i="279"/>
  <c r="Z7" i="279"/>
  <c r="S7" i="279"/>
  <c r="Q7" i="279"/>
  <c r="O7" i="279"/>
  <c r="BF9" i="279" s="1"/>
  <c r="B7" i="279"/>
  <c r="AB7" i="279" s="1"/>
  <c r="CE6" i="279" s="1"/>
  <c r="BY6" i="279"/>
  <c r="BS6" i="279"/>
  <c r="BF6" i="279"/>
  <c r="AH5" i="279"/>
  <c r="BO6" i="279" s="1"/>
  <c r="B101" i="278"/>
  <c r="B100" i="278"/>
  <c r="B99" i="278"/>
  <c r="B98" i="278"/>
  <c r="B97" i="278"/>
  <c r="B96" i="278"/>
  <c r="B95" i="278"/>
  <c r="B94" i="278"/>
  <c r="B92" i="278"/>
  <c r="B91" i="278"/>
  <c r="B90" i="278"/>
  <c r="B89" i="278"/>
  <c r="B88" i="278"/>
  <c r="B87" i="278"/>
  <c r="B86" i="278"/>
  <c r="B85" i="278"/>
  <c r="B84" i="278"/>
  <c r="B83" i="278"/>
  <c r="B82" i="278"/>
  <c r="B81" i="278"/>
  <c r="B80" i="278"/>
  <c r="B79" i="278"/>
  <c r="B78" i="278"/>
  <c r="AP52" i="278"/>
  <c r="S48" i="278"/>
  <c r="CC28" i="278" s="1"/>
  <c r="Q48" i="278"/>
  <c r="CA28" i="278" s="1"/>
  <c r="O48" i="278"/>
  <c r="BU28" i="278" s="1"/>
  <c r="S47" i="278"/>
  <c r="CC27" i="278" s="1"/>
  <c r="Q47" i="278"/>
  <c r="CA27" i="278" s="1"/>
  <c r="O47" i="278"/>
  <c r="BU27" i="278" s="1"/>
  <c r="S46" i="278"/>
  <c r="CC26" i="278" s="1"/>
  <c r="Q46" i="278"/>
  <c r="CA26" i="278" s="1"/>
  <c r="O46" i="278"/>
  <c r="BU26" i="278" s="1"/>
  <c r="S45" i="278"/>
  <c r="CC25" i="278" s="1"/>
  <c r="Q45" i="278"/>
  <c r="CA25" i="278" s="1"/>
  <c r="O45" i="278"/>
  <c r="BU25" i="278" s="1"/>
  <c r="S44" i="278"/>
  <c r="CC24" i="278" s="1"/>
  <c r="Q44" i="278"/>
  <c r="CA24" i="278" s="1"/>
  <c r="O44" i="278"/>
  <c r="BU24" i="278" s="1"/>
  <c r="S43" i="278"/>
  <c r="CC23" i="278" s="1"/>
  <c r="Q43" i="278"/>
  <c r="CA23" i="278" s="1"/>
  <c r="O43" i="278"/>
  <c r="S42" i="278"/>
  <c r="CC22" i="278" s="1"/>
  <c r="Q42" i="278"/>
  <c r="CA22" i="278" s="1"/>
  <c r="O42" i="278"/>
  <c r="BU22" i="278" s="1"/>
  <c r="S41" i="278"/>
  <c r="CC21" i="278" s="1"/>
  <c r="Q41" i="278"/>
  <c r="CA21" i="278" s="1"/>
  <c r="O41" i="278"/>
  <c r="BU21" i="278" s="1"/>
  <c r="S40" i="278"/>
  <c r="CC20" i="278" s="1"/>
  <c r="Q40" i="278"/>
  <c r="CA20" i="278" s="1"/>
  <c r="O40" i="278"/>
  <c r="BU20" i="278" s="1"/>
  <c r="S39" i="278"/>
  <c r="CC19" i="278" s="1"/>
  <c r="Q39" i="278"/>
  <c r="CA19" i="278" s="1"/>
  <c r="O39" i="278"/>
  <c r="BU19" i="278" s="1"/>
  <c r="AQ17" i="278"/>
  <c r="S38" i="278"/>
  <c r="CC18" i="278" s="1"/>
  <c r="Q38" i="278"/>
  <c r="CA18" i="278" s="1"/>
  <c r="O38" i="278"/>
  <c r="BU18" i="278" s="1"/>
  <c r="AQ16" i="278"/>
  <c r="S37" i="278"/>
  <c r="CC17" i="278" s="1"/>
  <c r="Q37" i="278"/>
  <c r="CA17" i="278" s="1"/>
  <c r="O37" i="278"/>
  <c r="BU17" i="278" s="1"/>
  <c r="AQ15" i="278"/>
  <c r="S36" i="278"/>
  <c r="CC16" i="278" s="1"/>
  <c r="Q36" i="278"/>
  <c r="CA16" i="278" s="1"/>
  <c r="O36" i="278"/>
  <c r="BU16" i="278" s="1"/>
  <c r="AQ14" i="278"/>
  <c r="S35" i="278"/>
  <c r="CC15" i="278" s="1"/>
  <c r="Q35" i="278"/>
  <c r="CA15" i="278" s="1"/>
  <c r="O35" i="278"/>
  <c r="BU15" i="278" s="1"/>
  <c r="AQ13" i="278"/>
  <c r="S34" i="278"/>
  <c r="CC14" i="278" s="1"/>
  <c r="Q34" i="278"/>
  <c r="CA14" i="278" s="1"/>
  <c r="O34" i="278"/>
  <c r="BU14" i="278" s="1"/>
  <c r="AQ12" i="278"/>
  <c r="BN40" i="278"/>
  <c r="BJ40" i="278"/>
  <c r="AZ40" i="278"/>
  <c r="S33" i="278"/>
  <c r="CC13" i="278" s="1"/>
  <c r="Q33" i="278"/>
  <c r="CA13" i="278" s="1"/>
  <c r="O33" i="278"/>
  <c r="BU13" i="278" s="1"/>
  <c r="AQ11" i="278"/>
  <c r="BN39" i="278"/>
  <c r="BJ39" i="278"/>
  <c r="S32" i="278"/>
  <c r="CC12" i="278" s="1"/>
  <c r="Q32" i="278"/>
  <c r="CA12" i="278" s="1"/>
  <c r="O32" i="278"/>
  <c r="BU12" i="278" s="1"/>
  <c r="AQ10" i="278"/>
  <c r="BN38" i="278"/>
  <c r="BJ38" i="278"/>
  <c r="S31" i="278"/>
  <c r="CC11" i="278" s="1"/>
  <c r="Q31" i="278"/>
  <c r="CA11" i="278" s="1"/>
  <c r="O31" i="278"/>
  <c r="BU11" i="278" s="1"/>
  <c r="AQ9" i="278"/>
  <c r="BN37" i="278"/>
  <c r="BJ37" i="278"/>
  <c r="S30" i="278"/>
  <c r="CC10" i="278" s="1"/>
  <c r="Q30" i="278"/>
  <c r="CA10" i="278" s="1"/>
  <c r="O30" i="278"/>
  <c r="BU10" i="278" s="1"/>
  <c r="AQ8" i="278"/>
  <c r="S29" i="278"/>
  <c r="CC9" i="278" s="1"/>
  <c r="Q29" i="278"/>
  <c r="CA9" i="278" s="1"/>
  <c r="O29" i="278"/>
  <c r="BU9" i="278" s="1"/>
  <c r="AQ7" i="278"/>
  <c r="S28" i="278"/>
  <c r="BN30" i="278" s="1"/>
  <c r="Q28" i="278"/>
  <c r="BL30" i="278" s="1"/>
  <c r="O28" i="278"/>
  <c r="BF30" i="278" s="1"/>
  <c r="S27" i="278"/>
  <c r="BN29" i="278" s="1"/>
  <c r="Q27" i="278"/>
  <c r="BL29" i="278" s="1"/>
  <c r="O27" i="278"/>
  <c r="BF29" i="278" s="1"/>
  <c r="S26" i="278"/>
  <c r="BN28" i="278" s="1"/>
  <c r="Q26" i="278"/>
  <c r="BL28" i="278" s="1"/>
  <c r="O26" i="278"/>
  <c r="BF28" i="278" s="1"/>
  <c r="S25" i="278"/>
  <c r="BN27" i="278" s="1"/>
  <c r="Q25" i="278"/>
  <c r="BL27" i="278" s="1"/>
  <c r="O25" i="278"/>
  <c r="BF27" i="278" s="1"/>
  <c r="S24" i="278"/>
  <c r="BN26" i="278" s="1"/>
  <c r="Q24" i="278"/>
  <c r="BL26" i="278" s="1"/>
  <c r="O24" i="278"/>
  <c r="BF26" i="278" s="1"/>
  <c r="S23" i="278"/>
  <c r="BN25" i="278" s="1"/>
  <c r="Q23" i="278"/>
  <c r="BL25" i="278" s="1"/>
  <c r="O23" i="278"/>
  <c r="BF25" i="278" s="1"/>
  <c r="Q22" i="278"/>
  <c r="BL24" i="278" s="1"/>
  <c r="S22" i="278"/>
  <c r="BN24" i="278" s="1"/>
  <c r="O22" i="278"/>
  <c r="BF24" i="278" s="1"/>
  <c r="S21" i="278"/>
  <c r="BN23" i="278" s="1"/>
  <c r="Q21" i="278"/>
  <c r="BL23" i="278" s="1"/>
  <c r="O21" i="278"/>
  <c r="BF23" i="278" s="1"/>
  <c r="S20" i="278"/>
  <c r="BN22" i="278" s="1"/>
  <c r="Q20" i="278"/>
  <c r="BL22" i="278" s="1"/>
  <c r="O20" i="278"/>
  <c r="BF22" i="278" s="1"/>
  <c r="B20" i="278"/>
  <c r="AB20" i="278" s="1"/>
  <c r="S19" i="278"/>
  <c r="BN21" i="278" s="1"/>
  <c r="Q19" i="278"/>
  <c r="BL21" i="278" s="1"/>
  <c r="O19" i="278"/>
  <c r="BF21" i="278" s="1"/>
  <c r="B19" i="278"/>
  <c r="AB19" i="278" s="1"/>
  <c r="S18" i="278"/>
  <c r="BN20" i="278" s="1"/>
  <c r="Q18" i="278"/>
  <c r="BL20" i="278" s="1"/>
  <c r="O18" i="278"/>
  <c r="BF20" i="278" s="1"/>
  <c r="B18" i="278"/>
  <c r="AB18" i="278" s="1"/>
  <c r="S17" i="278"/>
  <c r="BN19" i="278" s="1"/>
  <c r="Q17" i="278"/>
  <c r="BL19" i="278" s="1"/>
  <c r="O17" i="278"/>
  <c r="BF19" i="278" s="1"/>
  <c r="B17" i="278"/>
  <c r="AB17" i="278" s="1"/>
  <c r="S16" i="278"/>
  <c r="BN18" i="278" s="1"/>
  <c r="Q16" i="278"/>
  <c r="BL18" i="278" s="1"/>
  <c r="O16" i="278"/>
  <c r="BF18" i="278" s="1"/>
  <c r="B16" i="278"/>
  <c r="AB16" i="278" s="1"/>
  <c r="S15" i="278"/>
  <c r="BN17" i="278" s="1"/>
  <c r="Q15" i="278"/>
  <c r="BL17" i="278" s="1"/>
  <c r="O15" i="278"/>
  <c r="BF17" i="278" s="1"/>
  <c r="B15" i="278"/>
  <c r="AB15" i="278" s="1"/>
  <c r="S14" i="278"/>
  <c r="BN16" i="278" s="1"/>
  <c r="Q14" i="278"/>
  <c r="BL16" i="278" s="1"/>
  <c r="O14" i="278"/>
  <c r="BF16" i="278" s="1"/>
  <c r="B14" i="278"/>
  <c r="AB14" i="278" s="1"/>
  <c r="S13" i="278"/>
  <c r="BN15" i="278" s="1"/>
  <c r="Q13" i="278"/>
  <c r="BL15" i="278" s="1"/>
  <c r="O13" i="278"/>
  <c r="BF15" i="278" s="1"/>
  <c r="B13" i="278"/>
  <c r="AB13" i="278" s="1"/>
  <c r="S12" i="278"/>
  <c r="BN14" i="278" s="1"/>
  <c r="Q12" i="278"/>
  <c r="BL14" i="278" s="1"/>
  <c r="O12" i="278"/>
  <c r="B12" i="278"/>
  <c r="AB12" i="278" s="1"/>
  <c r="S11" i="278"/>
  <c r="BN13" i="278" s="1"/>
  <c r="Q11" i="278"/>
  <c r="BL13" i="278" s="1"/>
  <c r="O11" i="278"/>
  <c r="BF13" i="278" s="1"/>
  <c r="B11" i="278"/>
  <c r="AB11" i="278" s="1"/>
  <c r="S10" i="278"/>
  <c r="BN12" i="278" s="1"/>
  <c r="Q10" i="278"/>
  <c r="BL12" i="278" s="1"/>
  <c r="O10" i="278"/>
  <c r="BF12" i="278" s="1"/>
  <c r="B10" i="278"/>
  <c r="AB10" i="278" s="1"/>
  <c r="BR9" i="278"/>
  <c r="S9" i="278"/>
  <c r="BN11" i="278" s="1"/>
  <c r="Q9" i="278"/>
  <c r="BL11" i="278" s="1"/>
  <c r="O9" i="278"/>
  <c r="BF11" i="278" s="1"/>
  <c r="B9" i="278"/>
  <c r="AB9" i="278" s="1"/>
  <c r="S8" i="278"/>
  <c r="BN10" i="278" s="1"/>
  <c r="Q8" i="278"/>
  <c r="BL10" i="278" s="1"/>
  <c r="O8" i="278"/>
  <c r="BF10" i="278" s="1"/>
  <c r="B8" i="278"/>
  <c r="AB8" i="278" s="1"/>
  <c r="AL7" i="278"/>
  <c r="AH7" i="278"/>
  <c r="Q7" i="278"/>
  <c r="Z7" i="278"/>
  <c r="S7" i="278"/>
  <c r="O7" i="278"/>
  <c r="BF9" i="278" s="1"/>
  <c r="B7" i="278"/>
  <c r="AB7" i="278" s="1"/>
  <c r="CE6" i="278" s="1"/>
  <c r="BY6" i="278"/>
  <c r="BS6" i="278"/>
  <c r="BF6" i="278"/>
  <c r="AH5" i="278"/>
  <c r="BL6" i="278" s="1"/>
  <c r="B101" i="277"/>
  <c r="B100" i="277"/>
  <c r="B99" i="277"/>
  <c r="B98" i="277"/>
  <c r="B97" i="277"/>
  <c r="B96" i="277"/>
  <c r="B95" i="277"/>
  <c r="B94" i="277"/>
  <c r="B92" i="277"/>
  <c r="B91" i="277"/>
  <c r="B90" i="277"/>
  <c r="B89" i="277"/>
  <c r="B88" i="277"/>
  <c r="B87" i="277"/>
  <c r="B86" i="277"/>
  <c r="B85" i="277"/>
  <c r="B84" i="277"/>
  <c r="B83" i="277"/>
  <c r="B82" i="277"/>
  <c r="B81" i="277"/>
  <c r="B80" i="277"/>
  <c r="B79" i="277"/>
  <c r="B78" i="277"/>
  <c r="AP52" i="277"/>
  <c r="S48" i="277"/>
  <c r="CC28" i="277" s="1"/>
  <c r="Q48" i="277"/>
  <c r="CA28" i="277" s="1"/>
  <c r="O48" i="277"/>
  <c r="BU28" i="277" s="1"/>
  <c r="S47" i="277"/>
  <c r="CC27" i="277" s="1"/>
  <c r="Q47" i="277"/>
  <c r="CA27" i="277" s="1"/>
  <c r="O47" i="277"/>
  <c r="BU27" i="277" s="1"/>
  <c r="S46" i="277"/>
  <c r="CC26" i="277" s="1"/>
  <c r="Q46" i="277"/>
  <c r="CA26" i="277" s="1"/>
  <c r="O46" i="277"/>
  <c r="BU26" i="277" s="1"/>
  <c r="S45" i="277"/>
  <c r="CC25" i="277" s="1"/>
  <c r="Q45" i="277"/>
  <c r="CA25" i="277" s="1"/>
  <c r="O45" i="277"/>
  <c r="BU25" i="277" s="1"/>
  <c r="S44" i="277"/>
  <c r="CC24" i="277" s="1"/>
  <c r="Q44" i="277"/>
  <c r="CA24" i="277" s="1"/>
  <c r="O44" i="277"/>
  <c r="BU24" i="277" s="1"/>
  <c r="S43" i="277"/>
  <c r="CC23" i="277" s="1"/>
  <c r="Q43" i="277"/>
  <c r="CA23" i="277" s="1"/>
  <c r="O43" i="277"/>
  <c r="S42" i="277"/>
  <c r="CC22" i="277" s="1"/>
  <c r="Q42" i="277"/>
  <c r="CA22" i="277" s="1"/>
  <c r="O42" i="277"/>
  <c r="BU22" i="277" s="1"/>
  <c r="S41" i="277"/>
  <c r="CC21" i="277" s="1"/>
  <c r="Q41" i="277"/>
  <c r="CA21" i="277" s="1"/>
  <c r="O41" i="277"/>
  <c r="BU21" i="277" s="1"/>
  <c r="S40" i="277"/>
  <c r="CC20" i="277" s="1"/>
  <c r="Q40" i="277"/>
  <c r="CA20" i="277" s="1"/>
  <c r="O40" i="277"/>
  <c r="BU20" i="277" s="1"/>
  <c r="S39" i="277"/>
  <c r="CC19" i="277" s="1"/>
  <c r="Q39" i="277"/>
  <c r="CA19" i="277" s="1"/>
  <c r="O39" i="277"/>
  <c r="BU19" i="277" s="1"/>
  <c r="AQ17" i="277"/>
  <c r="S38" i="277"/>
  <c r="CC18" i="277" s="1"/>
  <c r="Q38" i="277"/>
  <c r="CA18" i="277" s="1"/>
  <c r="O38" i="277"/>
  <c r="BU18" i="277" s="1"/>
  <c r="AQ16" i="277"/>
  <c r="S37" i="277"/>
  <c r="CC17" i="277" s="1"/>
  <c r="Q37" i="277"/>
  <c r="CA17" i="277" s="1"/>
  <c r="O37" i="277"/>
  <c r="BU17" i="277" s="1"/>
  <c r="AQ15" i="277"/>
  <c r="S36" i="277"/>
  <c r="CC16" i="277" s="1"/>
  <c r="Q36" i="277"/>
  <c r="CA16" i="277" s="1"/>
  <c r="O36" i="277"/>
  <c r="BU16" i="277" s="1"/>
  <c r="AQ14" i="277"/>
  <c r="S35" i="277"/>
  <c r="CC15" i="277" s="1"/>
  <c r="Q35" i="277"/>
  <c r="CA15" i="277" s="1"/>
  <c r="O35" i="277"/>
  <c r="BU15" i="277" s="1"/>
  <c r="AQ13" i="277"/>
  <c r="S34" i="277"/>
  <c r="CC14" i="277" s="1"/>
  <c r="Q34" i="277"/>
  <c r="CA14" i="277" s="1"/>
  <c r="O34" i="277"/>
  <c r="BU14" i="277" s="1"/>
  <c r="AQ12" i="277"/>
  <c r="BN40" i="277"/>
  <c r="BJ40" i="277"/>
  <c r="AZ40" i="277"/>
  <c r="S33" i="277"/>
  <c r="CC13" i="277" s="1"/>
  <c r="Q33" i="277"/>
  <c r="CA13" i="277" s="1"/>
  <c r="O33" i="277"/>
  <c r="BU13" i="277" s="1"/>
  <c r="AQ11" i="277"/>
  <c r="BN39" i="277"/>
  <c r="BJ39" i="277"/>
  <c r="S32" i="277"/>
  <c r="CC12" i="277" s="1"/>
  <c r="Q32" i="277"/>
  <c r="CA12" i="277" s="1"/>
  <c r="O32" i="277"/>
  <c r="BU12" i="277" s="1"/>
  <c r="AQ10" i="277"/>
  <c r="BN38" i="277"/>
  <c r="BJ38" i="277"/>
  <c r="S31" i="277"/>
  <c r="CC11" i="277" s="1"/>
  <c r="Q31" i="277"/>
  <c r="CA11" i="277" s="1"/>
  <c r="O31" i="277"/>
  <c r="BU11" i="277" s="1"/>
  <c r="AQ9" i="277"/>
  <c r="BN37" i="277"/>
  <c r="BJ37" i="277"/>
  <c r="S30" i="277"/>
  <c r="CC10" i="277" s="1"/>
  <c r="Q30" i="277"/>
  <c r="CA10" i="277" s="1"/>
  <c r="O30" i="277"/>
  <c r="BU10" i="277" s="1"/>
  <c r="AQ8" i="277"/>
  <c r="S29" i="277"/>
  <c r="CC9" i="277" s="1"/>
  <c r="Q29" i="277"/>
  <c r="CA9" i="277" s="1"/>
  <c r="O29" i="277"/>
  <c r="BU9" i="277" s="1"/>
  <c r="AQ7" i="277"/>
  <c r="S28" i="277"/>
  <c r="BN30" i="277" s="1"/>
  <c r="Q28" i="277"/>
  <c r="BL30" i="277" s="1"/>
  <c r="O28" i="277"/>
  <c r="BF30" i="277" s="1"/>
  <c r="S27" i="277"/>
  <c r="BN29" i="277" s="1"/>
  <c r="Q27" i="277"/>
  <c r="BL29" i="277" s="1"/>
  <c r="O27" i="277"/>
  <c r="BF29" i="277" s="1"/>
  <c r="S26" i="277"/>
  <c r="BN28" i="277" s="1"/>
  <c r="Q26" i="277"/>
  <c r="BL28" i="277" s="1"/>
  <c r="O26" i="277"/>
  <c r="BF28" i="277" s="1"/>
  <c r="S25" i="277"/>
  <c r="BN27" i="277" s="1"/>
  <c r="Q25" i="277"/>
  <c r="BL27" i="277" s="1"/>
  <c r="O25" i="277"/>
  <c r="BF27" i="277" s="1"/>
  <c r="S24" i="277"/>
  <c r="BN26" i="277" s="1"/>
  <c r="Q24" i="277"/>
  <c r="BL26" i="277" s="1"/>
  <c r="O24" i="277"/>
  <c r="BF26" i="277" s="1"/>
  <c r="S23" i="277"/>
  <c r="BN25" i="277" s="1"/>
  <c r="Q23" i="277"/>
  <c r="BL25" i="277" s="1"/>
  <c r="O23" i="277"/>
  <c r="BF25" i="277" s="1"/>
  <c r="S22" i="277"/>
  <c r="BN24" i="277" s="1"/>
  <c r="Q22" i="277"/>
  <c r="BL24" i="277" s="1"/>
  <c r="O22" i="277"/>
  <c r="BF24" i="277" s="1"/>
  <c r="S21" i="277"/>
  <c r="BN23" i="277" s="1"/>
  <c r="Q21" i="277"/>
  <c r="BL23" i="277" s="1"/>
  <c r="O21" i="277"/>
  <c r="BF23" i="277" s="1"/>
  <c r="S20" i="277"/>
  <c r="BN22" i="277" s="1"/>
  <c r="Q20" i="277"/>
  <c r="BL22" i="277" s="1"/>
  <c r="O20" i="277"/>
  <c r="BF22" i="277" s="1"/>
  <c r="B20" i="277"/>
  <c r="AB20" i="277" s="1"/>
  <c r="S19" i="277"/>
  <c r="BN21" i="277" s="1"/>
  <c r="Q19" i="277"/>
  <c r="BL21" i="277" s="1"/>
  <c r="O19" i="277"/>
  <c r="BF21" i="277" s="1"/>
  <c r="B19" i="277"/>
  <c r="AB19" i="277" s="1"/>
  <c r="S18" i="277"/>
  <c r="BN20" i="277" s="1"/>
  <c r="Q18" i="277"/>
  <c r="BL20" i="277" s="1"/>
  <c r="O18" i="277"/>
  <c r="BF20" i="277" s="1"/>
  <c r="B18" i="277"/>
  <c r="AB18" i="277" s="1"/>
  <c r="S17" i="277"/>
  <c r="BN19" i="277" s="1"/>
  <c r="Q17" i="277"/>
  <c r="BL19" i="277" s="1"/>
  <c r="O17" i="277"/>
  <c r="BF19" i="277" s="1"/>
  <c r="B17" i="277"/>
  <c r="AB17" i="277" s="1"/>
  <c r="S16" i="277"/>
  <c r="BN18" i="277" s="1"/>
  <c r="Q16" i="277"/>
  <c r="BL18" i="277" s="1"/>
  <c r="O16" i="277"/>
  <c r="BF18" i="277" s="1"/>
  <c r="B16" i="277"/>
  <c r="AB16" i="277" s="1"/>
  <c r="S15" i="277"/>
  <c r="BN17" i="277" s="1"/>
  <c r="Q15" i="277"/>
  <c r="BL17" i="277" s="1"/>
  <c r="O15" i="277"/>
  <c r="BF17" i="277" s="1"/>
  <c r="B15" i="277"/>
  <c r="AB15" i="277" s="1"/>
  <c r="S14" i="277"/>
  <c r="BN16" i="277" s="1"/>
  <c r="Q14" i="277"/>
  <c r="BL16" i="277" s="1"/>
  <c r="O14" i="277"/>
  <c r="BF16" i="277" s="1"/>
  <c r="B14" i="277"/>
  <c r="AB14" i="277" s="1"/>
  <c r="S13" i="277"/>
  <c r="BN15" i="277" s="1"/>
  <c r="Q13" i="277"/>
  <c r="BL15" i="277" s="1"/>
  <c r="O13" i="277"/>
  <c r="BF15" i="277" s="1"/>
  <c r="B13" i="277"/>
  <c r="AB13" i="277" s="1"/>
  <c r="S12" i="277"/>
  <c r="BN14" i="277" s="1"/>
  <c r="Q12" i="277"/>
  <c r="BL14" i="277" s="1"/>
  <c r="O12" i="277"/>
  <c r="BF14" i="277" s="1"/>
  <c r="B12" i="277"/>
  <c r="AB12" i="277" s="1"/>
  <c r="S11" i="277"/>
  <c r="BN13" i="277" s="1"/>
  <c r="Q11" i="277"/>
  <c r="BL13" i="277" s="1"/>
  <c r="O11" i="277"/>
  <c r="BF13" i="277" s="1"/>
  <c r="B11" i="277"/>
  <c r="AB11" i="277" s="1"/>
  <c r="S10" i="277"/>
  <c r="BN12" i="277" s="1"/>
  <c r="Q10" i="277"/>
  <c r="BL12" i="277" s="1"/>
  <c r="O10" i="277"/>
  <c r="BF12" i="277" s="1"/>
  <c r="B10" i="277"/>
  <c r="AB10" i="277" s="1"/>
  <c r="BR9" i="277"/>
  <c r="S9" i="277"/>
  <c r="BN11" i="277" s="1"/>
  <c r="Q9" i="277"/>
  <c r="BL11" i="277" s="1"/>
  <c r="O9" i="277"/>
  <c r="BF11" i="277" s="1"/>
  <c r="B9" i="277"/>
  <c r="AB9" i="277" s="1"/>
  <c r="S8" i="277"/>
  <c r="BN10" i="277" s="1"/>
  <c r="Q8" i="277"/>
  <c r="BL10" i="277" s="1"/>
  <c r="O8" i="277"/>
  <c r="BF10" i="277" s="1"/>
  <c r="B8" i="277"/>
  <c r="AB8" i="277" s="1"/>
  <c r="AL7" i="277"/>
  <c r="AH7" i="277"/>
  <c r="Z7" i="277"/>
  <c r="S7" i="277"/>
  <c r="Q7" i="277"/>
  <c r="O7" i="277"/>
  <c r="BF9" i="277" s="1"/>
  <c r="B7" i="277"/>
  <c r="AB7" i="277" s="1"/>
  <c r="CE6" i="277" s="1"/>
  <c r="BY6" i="277"/>
  <c r="BS6" i="277"/>
  <c r="BF6" i="277"/>
  <c r="AH5" i="277"/>
  <c r="BJ6" i="277"/>
  <c r="B101" i="296"/>
  <c r="B100" i="296"/>
  <c r="B99" i="296"/>
  <c r="B98" i="296"/>
  <c r="B97" i="296"/>
  <c r="B96" i="296"/>
  <c r="B95" i="296"/>
  <c r="B94" i="296"/>
  <c r="B92" i="296"/>
  <c r="B91" i="296"/>
  <c r="B90" i="296"/>
  <c r="B89" i="296"/>
  <c r="B88" i="296"/>
  <c r="B87" i="296"/>
  <c r="B86" i="296"/>
  <c r="B85" i="296"/>
  <c r="B84" i="296"/>
  <c r="B83" i="296"/>
  <c r="B82" i="296"/>
  <c r="B81" i="296"/>
  <c r="B80" i="296"/>
  <c r="B79" i="296"/>
  <c r="B78" i="296"/>
  <c r="S48" i="296"/>
  <c r="CC28" i="296" s="1"/>
  <c r="Q48" i="296"/>
  <c r="CA28" i="296" s="1"/>
  <c r="O48" i="296"/>
  <c r="BU28" i="296" s="1"/>
  <c r="S47" i="296"/>
  <c r="CC27" i="296" s="1"/>
  <c r="Q47" i="296"/>
  <c r="CA27" i="296" s="1"/>
  <c r="O47" i="296"/>
  <c r="BU27" i="296" s="1"/>
  <c r="S46" i="296"/>
  <c r="CC26" i="296" s="1"/>
  <c r="Q46" i="296"/>
  <c r="CA26" i="296" s="1"/>
  <c r="O46" i="296"/>
  <c r="BU26" i="296" s="1"/>
  <c r="S45" i="296"/>
  <c r="CC25" i="296" s="1"/>
  <c r="Q45" i="296"/>
  <c r="CA25" i="296" s="1"/>
  <c r="O45" i="296"/>
  <c r="BU25" i="296" s="1"/>
  <c r="S44" i="296"/>
  <c r="CC24" i="296" s="1"/>
  <c r="Q44" i="296"/>
  <c r="CA24" i="296" s="1"/>
  <c r="O44" i="296"/>
  <c r="BU24" i="296" s="1"/>
  <c r="S43" i="296"/>
  <c r="CC23" i="296" s="1"/>
  <c r="Q43" i="296"/>
  <c r="CA23" i="296" s="1"/>
  <c r="O43" i="296"/>
  <c r="S42" i="296"/>
  <c r="CC22" i="296" s="1"/>
  <c r="Q42" i="296"/>
  <c r="CA22" i="296" s="1"/>
  <c r="O42" i="296"/>
  <c r="BU22" i="296" s="1"/>
  <c r="S41" i="296"/>
  <c r="CC21" i="296" s="1"/>
  <c r="Q41" i="296"/>
  <c r="CA21" i="296" s="1"/>
  <c r="O41" i="296"/>
  <c r="BU21" i="296" s="1"/>
  <c r="S40" i="296"/>
  <c r="CC20" i="296" s="1"/>
  <c r="Q40" i="296"/>
  <c r="CA20" i="296" s="1"/>
  <c r="O40" i="296"/>
  <c r="BU20" i="296" s="1"/>
  <c r="S39" i="296"/>
  <c r="CC19" i="296" s="1"/>
  <c r="Q39" i="296"/>
  <c r="CA19" i="296" s="1"/>
  <c r="O39" i="296"/>
  <c r="BU19" i="296" s="1"/>
  <c r="AQ17" i="296"/>
  <c r="S38" i="296"/>
  <c r="CC18" i="296" s="1"/>
  <c r="Q38" i="296"/>
  <c r="CA18" i="296" s="1"/>
  <c r="O38" i="296"/>
  <c r="BU18" i="296" s="1"/>
  <c r="AQ16" i="296"/>
  <c r="S37" i="296"/>
  <c r="CC17" i="296" s="1"/>
  <c r="Q37" i="296"/>
  <c r="CA17" i="296" s="1"/>
  <c r="O37" i="296"/>
  <c r="BU17" i="296" s="1"/>
  <c r="AQ15" i="296"/>
  <c r="S36" i="296"/>
  <c r="CC16" i="296" s="1"/>
  <c r="Q36" i="296"/>
  <c r="CA16" i="296" s="1"/>
  <c r="O36" i="296"/>
  <c r="BU16" i="296" s="1"/>
  <c r="AQ14" i="296"/>
  <c r="S35" i="296"/>
  <c r="CC15" i="296" s="1"/>
  <c r="Q35" i="296"/>
  <c r="CA15" i="296" s="1"/>
  <c r="O35" i="296"/>
  <c r="BU15" i="296" s="1"/>
  <c r="AQ13" i="296"/>
  <c r="S34" i="296"/>
  <c r="CC14" i="296" s="1"/>
  <c r="Q34" i="296"/>
  <c r="CA14" i="296" s="1"/>
  <c r="O34" i="296"/>
  <c r="BU14" i="296" s="1"/>
  <c r="AQ12" i="296"/>
  <c r="BN40" i="296"/>
  <c r="BJ40" i="296"/>
  <c r="AZ40" i="296"/>
  <c r="S33" i="296"/>
  <c r="CC13" i="296" s="1"/>
  <c r="Q33" i="296"/>
  <c r="CA13" i="296" s="1"/>
  <c r="O33" i="296"/>
  <c r="BU13" i="296" s="1"/>
  <c r="AQ11" i="296"/>
  <c r="BN39" i="296"/>
  <c r="BJ39" i="296"/>
  <c r="S32" i="296"/>
  <c r="CC12" i="296" s="1"/>
  <c r="Q32" i="296"/>
  <c r="CA12" i="296" s="1"/>
  <c r="O32" i="296"/>
  <c r="BU12" i="296" s="1"/>
  <c r="AQ10" i="296"/>
  <c r="BN38" i="296"/>
  <c r="BJ38" i="296"/>
  <c r="S31" i="296"/>
  <c r="CC11" i="296" s="1"/>
  <c r="Q31" i="296"/>
  <c r="CA11" i="296" s="1"/>
  <c r="O31" i="296"/>
  <c r="BU11" i="296" s="1"/>
  <c r="AQ9" i="296"/>
  <c r="BN37" i="296"/>
  <c r="BJ37" i="296"/>
  <c r="S30" i="296"/>
  <c r="CC10" i="296" s="1"/>
  <c r="Q30" i="296"/>
  <c r="CA10" i="296" s="1"/>
  <c r="O30" i="296"/>
  <c r="BU10" i="296" s="1"/>
  <c r="AQ8" i="296"/>
  <c r="S29" i="296"/>
  <c r="CC9" i="296" s="1"/>
  <c r="Q29" i="296"/>
  <c r="CA9" i="296" s="1"/>
  <c r="O29" i="296"/>
  <c r="BU9" i="296" s="1"/>
  <c r="AQ7" i="296"/>
  <c r="S28" i="296"/>
  <c r="BN30" i="296" s="1"/>
  <c r="Q28" i="296"/>
  <c r="BL30" i="296" s="1"/>
  <c r="O28" i="296"/>
  <c r="BF30" i="296" s="1"/>
  <c r="S27" i="296"/>
  <c r="BN29" i="296" s="1"/>
  <c r="Q27" i="296"/>
  <c r="BL29" i="296" s="1"/>
  <c r="O27" i="296"/>
  <c r="BF29" i="296" s="1"/>
  <c r="S26" i="296"/>
  <c r="BN28" i="296" s="1"/>
  <c r="Q26" i="296"/>
  <c r="BL28" i="296" s="1"/>
  <c r="O26" i="296"/>
  <c r="BF28" i="296" s="1"/>
  <c r="S25" i="296"/>
  <c r="BN27" i="296" s="1"/>
  <c r="Q25" i="296"/>
  <c r="BL27" i="296" s="1"/>
  <c r="O25" i="296"/>
  <c r="BF27" i="296" s="1"/>
  <c r="S24" i="296"/>
  <c r="BN26" i="296" s="1"/>
  <c r="Q24" i="296"/>
  <c r="BL26" i="296" s="1"/>
  <c r="O24" i="296"/>
  <c r="BF26" i="296" s="1"/>
  <c r="S23" i="296"/>
  <c r="BN25" i="296" s="1"/>
  <c r="Q23" i="296"/>
  <c r="BL25" i="296" s="1"/>
  <c r="O23" i="296"/>
  <c r="BF25" i="296" s="1"/>
  <c r="S22" i="296"/>
  <c r="BN24" i="296" s="1"/>
  <c r="Q22" i="296"/>
  <c r="BL24" i="296" s="1"/>
  <c r="O22" i="296"/>
  <c r="BF24" i="296" s="1"/>
  <c r="S21" i="296"/>
  <c r="BN23" i="296" s="1"/>
  <c r="Q21" i="296"/>
  <c r="BL23" i="296" s="1"/>
  <c r="O21" i="296"/>
  <c r="BF23" i="296" s="1"/>
  <c r="S20" i="296"/>
  <c r="BN22" i="296" s="1"/>
  <c r="Q20" i="296"/>
  <c r="BL22" i="296" s="1"/>
  <c r="O20" i="296"/>
  <c r="BF22" i="296" s="1"/>
  <c r="B20" i="296"/>
  <c r="AB20" i="296" s="1"/>
  <c r="S19" i="296"/>
  <c r="BN21" i="296" s="1"/>
  <c r="Q19" i="296"/>
  <c r="BL21" i="296" s="1"/>
  <c r="O19" i="296"/>
  <c r="BF21" i="296" s="1"/>
  <c r="B19" i="296"/>
  <c r="AB19" i="296" s="1"/>
  <c r="S18" i="296"/>
  <c r="BN20" i="296" s="1"/>
  <c r="Q18" i="296"/>
  <c r="BL20" i="296" s="1"/>
  <c r="O18" i="296"/>
  <c r="BF20" i="296" s="1"/>
  <c r="B18" i="296"/>
  <c r="AB18" i="296" s="1"/>
  <c r="S17" i="296"/>
  <c r="BN19" i="296" s="1"/>
  <c r="Q17" i="296"/>
  <c r="BL19" i="296" s="1"/>
  <c r="O17" i="296"/>
  <c r="BF19" i="296" s="1"/>
  <c r="B17" i="296"/>
  <c r="AB17" i="296" s="1"/>
  <c r="S16" i="296"/>
  <c r="BN18" i="296" s="1"/>
  <c r="Q16" i="296"/>
  <c r="BL18" i="296" s="1"/>
  <c r="O16" i="296"/>
  <c r="BF18" i="296" s="1"/>
  <c r="B16" i="296"/>
  <c r="AB16" i="296" s="1"/>
  <c r="S15" i="296"/>
  <c r="BN17" i="296" s="1"/>
  <c r="Q15" i="296"/>
  <c r="BL17" i="296" s="1"/>
  <c r="O15" i="296"/>
  <c r="BF17" i="296" s="1"/>
  <c r="B15" i="296"/>
  <c r="AB15" i="296" s="1"/>
  <c r="S14" i="296"/>
  <c r="BN16" i="296" s="1"/>
  <c r="Q14" i="296"/>
  <c r="BL16" i="296" s="1"/>
  <c r="O14" i="296"/>
  <c r="B14" i="296"/>
  <c r="AB14" i="296" s="1"/>
  <c r="S13" i="296"/>
  <c r="BN15" i="296" s="1"/>
  <c r="Q13" i="296"/>
  <c r="BL15" i="296" s="1"/>
  <c r="O13" i="296"/>
  <c r="B13" i="296"/>
  <c r="AB13" i="296" s="1"/>
  <c r="S12" i="296"/>
  <c r="BN14" i="296" s="1"/>
  <c r="Q12" i="296"/>
  <c r="BL14" i="296" s="1"/>
  <c r="O12" i="296"/>
  <c r="BF14" i="296" s="1"/>
  <c r="B12" i="296"/>
  <c r="AB12" i="296" s="1"/>
  <c r="S11" i="296"/>
  <c r="BN13" i="296" s="1"/>
  <c r="Q11" i="296"/>
  <c r="BL13" i="296" s="1"/>
  <c r="O11" i="296"/>
  <c r="B11" i="296"/>
  <c r="AB11" i="296" s="1"/>
  <c r="S10" i="296"/>
  <c r="BN12" i="296" s="1"/>
  <c r="Q10" i="296"/>
  <c r="BL12" i="296" s="1"/>
  <c r="O10" i="296"/>
  <c r="BF12" i="296" s="1"/>
  <c r="B10" i="296"/>
  <c r="AB10" i="296" s="1"/>
  <c r="BR9" i="296"/>
  <c r="S9" i="296"/>
  <c r="BN11" i="296" s="1"/>
  <c r="Q9" i="296"/>
  <c r="BL11" i="296" s="1"/>
  <c r="O9" i="296"/>
  <c r="BF11" i="296" s="1"/>
  <c r="B9" i="296"/>
  <c r="AB9" i="296" s="1"/>
  <c r="S8" i="296"/>
  <c r="BN10" i="296" s="1"/>
  <c r="Q8" i="296"/>
  <c r="BL10" i="296" s="1"/>
  <c r="O8" i="296"/>
  <c r="BF10" i="296" s="1"/>
  <c r="B8" i="296"/>
  <c r="AB8" i="296" s="1"/>
  <c r="AL7" i="296"/>
  <c r="AH7" i="296"/>
  <c r="Z7" i="296"/>
  <c r="S7" i="296"/>
  <c r="Q7" i="296"/>
  <c r="O7" i="296"/>
  <c r="B7" i="296"/>
  <c r="AB7" i="296" s="1"/>
  <c r="CE6" i="296" s="1"/>
  <c r="BY6" i="296"/>
  <c r="BS6" i="296"/>
  <c r="BF6" i="296"/>
  <c r="AH5" i="296"/>
  <c r="B101" i="295"/>
  <c r="B100" i="295"/>
  <c r="B99" i="295"/>
  <c r="B98" i="295"/>
  <c r="B97" i="295"/>
  <c r="B96" i="295"/>
  <c r="B95" i="295"/>
  <c r="B94" i="295"/>
  <c r="B92" i="295"/>
  <c r="B91" i="295"/>
  <c r="B90" i="295"/>
  <c r="B89" i="295"/>
  <c r="B88" i="295"/>
  <c r="B87" i="295"/>
  <c r="B86" i="295"/>
  <c r="B85" i="295"/>
  <c r="B84" i="295"/>
  <c r="B83" i="295"/>
  <c r="B82" i="295"/>
  <c r="B81" i="295"/>
  <c r="B80" i="295"/>
  <c r="B79" i="295"/>
  <c r="B78" i="295"/>
  <c r="AP52" i="295"/>
  <c r="S48" i="295"/>
  <c r="CC28" i="295" s="1"/>
  <c r="Q48" i="295"/>
  <c r="CA28" i="295" s="1"/>
  <c r="O48" i="295"/>
  <c r="BU28" i="295" s="1"/>
  <c r="S47" i="295"/>
  <c r="CC27" i="295" s="1"/>
  <c r="Q47" i="295"/>
  <c r="CA27" i="295" s="1"/>
  <c r="O47" i="295"/>
  <c r="BU27" i="295" s="1"/>
  <c r="S46" i="295"/>
  <c r="CC26" i="295" s="1"/>
  <c r="Q46" i="295"/>
  <c r="CA26" i="295" s="1"/>
  <c r="O46" i="295"/>
  <c r="BU26" i="295" s="1"/>
  <c r="S45" i="295"/>
  <c r="CC25" i="295" s="1"/>
  <c r="Q45" i="295"/>
  <c r="CA25" i="295" s="1"/>
  <c r="O45" i="295"/>
  <c r="BU25" i="295" s="1"/>
  <c r="S44" i="295"/>
  <c r="CC24" i="295" s="1"/>
  <c r="Q44" i="295"/>
  <c r="CA24" i="295" s="1"/>
  <c r="O44" i="295"/>
  <c r="BU24" i="295" s="1"/>
  <c r="S43" i="295"/>
  <c r="CC23" i="295" s="1"/>
  <c r="Q43" i="295"/>
  <c r="CA23" i="295" s="1"/>
  <c r="O43" i="295"/>
  <c r="S42" i="295"/>
  <c r="CC22" i="295" s="1"/>
  <c r="Q42" i="295"/>
  <c r="CA22" i="295" s="1"/>
  <c r="O42" i="295"/>
  <c r="BU22" i="295" s="1"/>
  <c r="S41" i="295"/>
  <c r="CC21" i="295" s="1"/>
  <c r="Q41" i="295"/>
  <c r="CA21" i="295" s="1"/>
  <c r="O41" i="295"/>
  <c r="BU21" i="295" s="1"/>
  <c r="S40" i="295"/>
  <c r="CC20" i="295" s="1"/>
  <c r="Q40" i="295"/>
  <c r="CA20" i="295" s="1"/>
  <c r="O40" i="295"/>
  <c r="BU20" i="295" s="1"/>
  <c r="S39" i="295"/>
  <c r="CC19" i="295" s="1"/>
  <c r="Q39" i="295"/>
  <c r="CA19" i="295" s="1"/>
  <c r="O39" i="295"/>
  <c r="BU19" i="295" s="1"/>
  <c r="AQ17" i="295"/>
  <c r="S38" i="295"/>
  <c r="CC18" i="295" s="1"/>
  <c r="Q38" i="295"/>
  <c r="CA18" i="295" s="1"/>
  <c r="O38" i="295"/>
  <c r="BU18" i="295" s="1"/>
  <c r="AQ16" i="295"/>
  <c r="S37" i="295"/>
  <c r="CC17" i="295" s="1"/>
  <c r="Q37" i="295"/>
  <c r="CA17" i="295" s="1"/>
  <c r="O37" i="295"/>
  <c r="BU17" i="295" s="1"/>
  <c r="AQ15" i="295"/>
  <c r="S36" i="295"/>
  <c r="CC16" i="295" s="1"/>
  <c r="Q36" i="295"/>
  <c r="CA16" i="295" s="1"/>
  <c r="O36" i="295"/>
  <c r="BU16" i="295" s="1"/>
  <c r="AQ14" i="295"/>
  <c r="S35" i="295"/>
  <c r="CC15" i="295" s="1"/>
  <c r="Q35" i="295"/>
  <c r="CA15" i="295" s="1"/>
  <c r="O35" i="295"/>
  <c r="BU15" i="295" s="1"/>
  <c r="AQ13" i="295"/>
  <c r="S34" i="295"/>
  <c r="CC14" i="295" s="1"/>
  <c r="Q34" i="295"/>
  <c r="CA14" i="295" s="1"/>
  <c r="O34" i="295"/>
  <c r="BU14" i="295" s="1"/>
  <c r="AQ12" i="295"/>
  <c r="BN40" i="295"/>
  <c r="BJ40" i="295"/>
  <c r="AZ40" i="295"/>
  <c r="S33" i="295"/>
  <c r="CC13" i="295" s="1"/>
  <c r="Q33" i="295"/>
  <c r="CA13" i="295" s="1"/>
  <c r="O33" i="295"/>
  <c r="BU13" i="295" s="1"/>
  <c r="AQ11" i="295"/>
  <c r="BN39" i="295"/>
  <c r="BJ39" i="295"/>
  <c r="S32" i="295"/>
  <c r="CC12" i="295" s="1"/>
  <c r="Q32" i="295"/>
  <c r="CA12" i="295" s="1"/>
  <c r="O32" i="295"/>
  <c r="BU12" i="295" s="1"/>
  <c r="AQ10" i="295"/>
  <c r="BN38" i="295"/>
  <c r="BJ38" i="295"/>
  <c r="S31" i="295"/>
  <c r="CC11" i="295" s="1"/>
  <c r="Q31" i="295"/>
  <c r="CA11" i="295" s="1"/>
  <c r="O31" i="295"/>
  <c r="BU11" i="295" s="1"/>
  <c r="AQ9" i="295"/>
  <c r="BN37" i="295"/>
  <c r="BJ37" i="295"/>
  <c r="S30" i="295"/>
  <c r="CC10" i="295" s="1"/>
  <c r="Q30" i="295"/>
  <c r="CA10" i="295" s="1"/>
  <c r="O30" i="295"/>
  <c r="BU10" i="295" s="1"/>
  <c r="AQ8" i="295"/>
  <c r="S29" i="295"/>
  <c r="CC9" i="295" s="1"/>
  <c r="Q29" i="295"/>
  <c r="CA9" i="295" s="1"/>
  <c r="O29" i="295"/>
  <c r="BU9" i="295" s="1"/>
  <c r="AQ7" i="295"/>
  <c r="S28" i="295"/>
  <c r="BN30" i="295" s="1"/>
  <c r="Q28" i="295"/>
  <c r="BL30" i="295" s="1"/>
  <c r="O28" i="295"/>
  <c r="BF30" i="295" s="1"/>
  <c r="S27" i="295"/>
  <c r="BN29" i="295" s="1"/>
  <c r="Q27" i="295"/>
  <c r="BL29" i="295" s="1"/>
  <c r="O27" i="295"/>
  <c r="BF29" i="295" s="1"/>
  <c r="S26" i="295"/>
  <c r="BN28" i="295" s="1"/>
  <c r="Q26" i="295"/>
  <c r="BL28" i="295" s="1"/>
  <c r="O26" i="295"/>
  <c r="BF28" i="295" s="1"/>
  <c r="S25" i="295"/>
  <c r="BN27" i="295" s="1"/>
  <c r="Q25" i="295"/>
  <c r="BL27" i="295" s="1"/>
  <c r="O25" i="295"/>
  <c r="BF27" i="295" s="1"/>
  <c r="S24" i="295"/>
  <c r="BN26" i="295" s="1"/>
  <c r="Q24" i="295"/>
  <c r="BL26" i="295" s="1"/>
  <c r="O24" i="295"/>
  <c r="BF26" i="295" s="1"/>
  <c r="S23" i="295"/>
  <c r="BN25" i="295" s="1"/>
  <c r="Q23" i="295"/>
  <c r="BL25" i="295" s="1"/>
  <c r="O23" i="295"/>
  <c r="BF25" i="295" s="1"/>
  <c r="S22" i="295"/>
  <c r="BN24" i="295" s="1"/>
  <c r="Q22" i="295"/>
  <c r="BL24" i="295" s="1"/>
  <c r="O22" i="295"/>
  <c r="BF24" i="295" s="1"/>
  <c r="S21" i="295"/>
  <c r="BN23" i="295" s="1"/>
  <c r="Q21" i="295"/>
  <c r="BL23" i="295" s="1"/>
  <c r="O21" i="295"/>
  <c r="BF23" i="295" s="1"/>
  <c r="S20" i="295"/>
  <c r="BN22" i="295" s="1"/>
  <c r="Q20" i="295"/>
  <c r="BL22" i="295" s="1"/>
  <c r="O20" i="295"/>
  <c r="BF22" i="295" s="1"/>
  <c r="B20" i="295"/>
  <c r="AB20" i="295" s="1"/>
  <c r="S19" i="295"/>
  <c r="BN21" i="295" s="1"/>
  <c r="Q19" i="295"/>
  <c r="BL21" i="295" s="1"/>
  <c r="O19" i="295"/>
  <c r="BF21" i="295" s="1"/>
  <c r="B19" i="295"/>
  <c r="AB19" i="295" s="1"/>
  <c r="S18" i="295"/>
  <c r="BN20" i="295" s="1"/>
  <c r="Q18" i="295"/>
  <c r="BL20" i="295" s="1"/>
  <c r="O18" i="295"/>
  <c r="BF20" i="295" s="1"/>
  <c r="B18" i="295"/>
  <c r="AB18" i="295" s="1"/>
  <c r="S17" i="295"/>
  <c r="BN19" i="295" s="1"/>
  <c r="Q17" i="295"/>
  <c r="BL19" i="295" s="1"/>
  <c r="O17" i="295"/>
  <c r="BF19" i="295" s="1"/>
  <c r="B17" i="295"/>
  <c r="AB17" i="295" s="1"/>
  <c r="S16" i="295"/>
  <c r="BN18" i="295" s="1"/>
  <c r="Q16" i="295"/>
  <c r="BL18" i="295" s="1"/>
  <c r="O16" i="295"/>
  <c r="BF18" i="295" s="1"/>
  <c r="B16" i="295"/>
  <c r="AB16" i="295" s="1"/>
  <c r="S15" i="295"/>
  <c r="BN17" i="295" s="1"/>
  <c r="Q15" i="295"/>
  <c r="BL17" i="295" s="1"/>
  <c r="O15" i="295"/>
  <c r="BF17" i="295" s="1"/>
  <c r="B15" i="295"/>
  <c r="AB15" i="295" s="1"/>
  <c r="S14" i="295"/>
  <c r="BN16" i="295" s="1"/>
  <c r="Q14" i="295"/>
  <c r="BL16" i="295" s="1"/>
  <c r="O14" i="295"/>
  <c r="B14" i="295"/>
  <c r="AB14" i="295" s="1"/>
  <c r="S13" i="295"/>
  <c r="BN15" i="295" s="1"/>
  <c r="Q13" i="295"/>
  <c r="BL15" i="295" s="1"/>
  <c r="O13" i="295"/>
  <c r="BF15" i="295" s="1"/>
  <c r="B13" i="295"/>
  <c r="AB13" i="295" s="1"/>
  <c r="S12" i="295"/>
  <c r="BN14" i="295" s="1"/>
  <c r="Q12" i="295"/>
  <c r="BL14" i="295" s="1"/>
  <c r="O12" i="295"/>
  <c r="BF14" i="295" s="1"/>
  <c r="B12" i="295"/>
  <c r="AB12" i="295" s="1"/>
  <c r="S11" i="295"/>
  <c r="BN13" i="295" s="1"/>
  <c r="Q11" i="295"/>
  <c r="BL13" i="295" s="1"/>
  <c r="O11" i="295"/>
  <c r="BF13" i="295" s="1"/>
  <c r="B11" i="295"/>
  <c r="AB11" i="295" s="1"/>
  <c r="S10" i="295"/>
  <c r="BN12" i="295" s="1"/>
  <c r="Q10" i="295"/>
  <c r="BL12" i="295" s="1"/>
  <c r="O10" i="295"/>
  <c r="BF12" i="295" s="1"/>
  <c r="B10" i="295"/>
  <c r="AB10" i="295" s="1"/>
  <c r="BR9" i="295"/>
  <c r="S9" i="295"/>
  <c r="BN11" i="295" s="1"/>
  <c r="Q9" i="295"/>
  <c r="BL11" i="295" s="1"/>
  <c r="O9" i="295"/>
  <c r="BF11" i="295" s="1"/>
  <c r="B9" i="295"/>
  <c r="AB9" i="295" s="1"/>
  <c r="S8" i="295"/>
  <c r="BN10" i="295" s="1"/>
  <c r="Q8" i="295"/>
  <c r="BL10" i="295" s="1"/>
  <c r="O8" i="295"/>
  <c r="B8" i="295"/>
  <c r="AB8" i="295" s="1"/>
  <c r="AL7" i="295"/>
  <c r="AH7" i="295"/>
  <c r="Z7" i="295"/>
  <c r="S7" i="295"/>
  <c r="Q7" i="295"/>
  <c r="O7" i="295"/>
  <c r="BF9" i="295" s="1"/>
  <c r="B7" i="295"/>
  <c r="AB7" i="295" s="1"/>
  <c r="CE6" i="295" s="1"/>
  <c r="BY6" i="295"/>
  <c r="BS6" i="295"/>
  <c r="BF6" i="295"/>
  <c r="AH5" i="295"/>
  <c r="BJ6" i="295"/>
  <c r="B101" i="294"/>
  <c r="B100" i="294"/>
  <c r="B99" i="294"/>
  <c r="B98" i="294"/>
  <c r="B97" i="294"/>
  <c r="B96" i="294"/>
  <c r="B95" i="294"/>
  <c r="B94" i="294"/>
  <c r="B92" i="294"/>
  <c r="B91" i="294"/>
  <c r="B90" i="294"/>
  <c r="B89" i="294"/>
  <c r="B88" i="294"/>
  <c r="B87" i="294"/>
  <c r="B86" i="294"/>
  <c r="B85" i="294"/>
  <c r="B84" i="294"/>
  <c r="B83" i="294"/>
  <c r="B82" i="294"/>
  <c r="B81" i="294"/>
  <c r="B80" i="294"/>
  <c r="B79" i="294"/>
  <c r="B78" i="294"/>
  <c r="AP52" i="294"/>
  <c r="S48" i="294"/>
  <c r="CC28" i="294" s="1"/>
  <c r="Q48" i="294"/>
  <c r="CA28" i="294" s="1"/>
  <c r="O48" i="294"/>
  <c r="BU28" i="294" s="1"/>
  <c r="S47" i="294"/>
  <c r="CC27" i="294" s="1"/>
  <c r="Q47" i="294"/>
  <c r="CA27" i="294" s="1"/>
  <c r="O47" i="294"/>
  <c r="BU27" i="294" s="1"/>
  <c r="S46" i="294"/>
  <c r="CC26" i="294" s="1"/>
  <c r="Q46" i="294"/>
  <c r="CA26" i="294" s="1"/>
  <c r="O46" i="294"/>
  <c r="BU26" i="294" s="1"/>
  <c r="S45" i="294"/>
  <c r="CC25" i="294" s="1"/>
  <c r="Q45" i="294"/>
  <c r="CA25" i="294" s="1"/>
  <c r="O45" i="294"/>
  <c r="BU25" i="294" s="1"/>
  <c r="S44" i="294"/>
  <c r="CC24" i="294" s="1"/>
  <c r="Q44" i="294"/>
  <c r="CA24" i="294" s="1"/>
  <c r="O44" i="294"/>
  <c r="BU24" i="294" s="1"/>
  <c r="S43" i="294"/>
  <c r="CC23" i="294" s="1"/>
  <c r="Q43" i="294"/>
  <c r="CA23" i="294" s="1"/>
  <c r="O43" i="294"/>
  <c r="S42" i="294"/>
  <c r="CC22" i="294" s="1"/>
  <c r="Q42" i="294"/>
  <c r="CA22" i="294" s="1"/>
  <c r="O42" i="294"/>
  <c r="BU22" i="294" s="1"/>
  <c r="S41" i="294"/>
  <c r="CC21" i="294" s="1"/>
  <c r="Q41" i="294"/>
  <c r="CA21" i="294" s="1"/>
  <c r="O41" i="294"/>
  <c r="BU21" i="294" s="1"/>
  <c r="S40" i="294"/>
  <c r="CC20" i="294" s="1"/>
  <c r="Q40" i="294"/>
  <c r="CA20" i="294" s="1"/>
  <c r="O40" i="294"/>
  <c r="BU20" i="294" s="1"/>
  <c r="S39" i="294"/>
  <c r="CC19" i="294" s="1"/>
  <c r="Q39" i="294"/>
  <c r="CA19" i="294" s="1"/>
  <c r="O39" i="294"/>
  <c r="BU19" i="294" s="1"/>
  <c r="AQ17" i="294"/>
  <c r="S38" i="294"/>
  <c r="CC18" i="294" s="1"/>
  <c r="Q38" i="294"/>
  <c r="CA18" i="294" s="1"/>
  <c r="O38" i="294"/>
  <c r="BU18" i="294" s="1"/>
  <c r="AQ16" i="294"/>
  <c r="S37" i="294"/>
  <c r="CC17" i="294" s="1"/>
  <c r="Q37" i="294"/>
  <c r="CA17" i="294" s="1"/>
  <c r="O37" i="294"/>
  <c r="BU17" i="294" s="1"/>
  <c r="AQ15" i="294"/>
  <c r="S36" i="294"/>
  <c r="CC16" i="294" s="1"/>
  <c r="Q36" i="294"/>
  <c r="CA16" i="294" s="1"/>
  <c r="O36" i="294"/>
  <c r="BU16" i="294" s="1"/>
  <c r="AQ14" i="294"/>
  <c r="S35" i="294"/>
  <c r="CC15" i="294" s="1"/>
  <c r="Q35" i="294"/>
  <c r="CA15" i="294" s="1"/>
  <c r="O35" i="294"/>
  <c r="BU15" i="294" s="1"/>
  <c r="AQ13" i="294"/>
  <c r="S34" i="294"/>
  <c r="CC14" i="294" s="1"/>
  <c r="Q34" i="294"/>
  <c r="CA14" i="294" s="1"/>
  <c r="O34" i="294"/>
  <c r="BU14" i="294" s="1"/>
  <c r="AQ12" i="294"/>
  <c r="BN40" i="294"/>
  <c r="BJ40" i="294"/>
  <c r="AZ40" i="294"/>
  <c r="S33" i="294"/>
  <c r="CC13" i="294" s="1"/>
  <c r="Q33" i="294"/>
  <c r="CA13" i="294" s="1"/>
  <c r="O33" i="294"/>
  <c r="BU13" i="294" s="1"/>
  <c r="AQ11" i="294"/>
  <c r="BN39" i="294"/>
  <c r="BJ39" i="294"/>
  <c r="S32" i="294"/>
  <c r="CC12" i="294" s="1"/>
  <c r="Q32" i="294"/>
  <c r="CA12" i="294" s="1"/>
  <c r="O32" i="294"/>
  <c r="BU12" i="294" s="1"/>
  <c r="AQ10" i="294"/>
  <c r="BN38" i="294"/>
  <c r="BJ38" i="294"/>
  <c r="S31" i="294"/>
  <c r="CC11" i="294" s="1"/>
  <c r="Q31" i="294"/>
  <c r="CA11" i="294" s="1"/>
  <c r="O31" i="294"/>
  <c r="BU11" i="294" s="1"/>
  <c r="AQ9" i="294"/>
  <c r="BN37" i="294"/>
  <c r="BJ37" i="294"/>
  <c r="S30" i="294"/>
  <c r="CC10" i="294" s="1"/>
  <c r="Q30" i="294"/>
  <c r="CA10" i="294" s="1"/>
  <c r="O30" i="294"/>
  <c r="BU10" i="294" s="1"/>
  <c r="AQ8" i="294"/>
  <c r="S29" i="294"/>
  <c r="CC9" i="294" s="1"/>
  <c r="Q29" i="294"/>
  <c r="CA9" i="294" s="1"/>
  <c r="O29" i="294"/>
  <c r="BU9" i="294" s="1"/>
  <c r="AQ7" i="294"/>
  <c r="S28" i="294"/>
  <c r="BN30" i="294" s="1"/>
  <c r="Q28" i="294"/>
  <c r="BL30" i="294" s="1"/>
  <c r="O28" i="294"/>
  <c r="BF30" i="294" s="1"/>
  <c r="S27" i="294"/>
  <c r="BN29" i="294" s="1"/>
  <c r="Q27" i="294"/>
  <c r="BL29" i="294" s="1"/>
  <c r="O27" i="294"/>
  <c r="BF29" i="294" s="1"/>
  <c r="S26" i="294"/>
  <c r="BN28" i="294" s="1"/>
  <c r="Q26" i="294"/>
  <c r="BL28" i="294" s="1"/>
  <c r="O26" i="294"/>
  <c r="BF28" i="294" s="1"/>
  <c r="S25" i="294"/>
  <c r="BN27" i="294" s="1"/>
  <c r="Q25" i="294"/>
  <c r="BL27" i="294" s="1"/>
  <c r="O25" i="294"/>
  <c r="BF27" i="294" s="1"/>
  <c r="S24" i="294"/>
  <c r="BN26" i="294" s="1"/>
  <c r="Q24" i="294"/>
  <c r="BL26" i="294" s="1"/>
  <c r="O24" i="294"/>
  <c r="BF26" i="294" s="1"/>
  <c r="S23" i="294"/>
  <c r="BN25" i="294" s="1"/>
  <c r="Q23" i="294"/>
  <c r="BL25" i="294" s="1"/>
  <c r="O23" i="294"/>
  <c r="BF25" i="294" s="1"/>
  <c r="S22" i="294"/>
  <c r="BN24" i="294" s="1"/>
  <c r="Q22" i="294"/>
  <c r="BL24" i="294" s="1"/>
  <c r="O22" i="294"/>
  <c r="BF24" i="294" s="1"/>
  <c r="S21" i="294"/>
  <c r="BN23" i="294" s="1"/>
  <c r="Q21" i="294"/>
  <c r="BL23" i="294" s="1"/>
  <c r="O21" i="294"/>
  <c r="BF23" i="294" s="1"/>
  <c r="S20" i="294"/>
  <c r="BN22" i="294" s="1"/>
  <c r="Q20" i="294"/>
  <c r="BL22" i="294" s="1"/>
  <c r="O20" i="294"/>
  <c r="BF22" i="294" s="1"/>
  <c r="B20" i="294"/>
  <c r="AB20" i="294" s="1"/>
  <c r="S19" i="294"/>
  <c r="BN21" i="294" s="1"/>
  <c r="Q19" i="294"/>
  <c r="BL21" i="294" s="1"/>
  <c r="O19" i="294"/>
  <c r="BF21" i="294" s="1"/>
  <c r="B19" i="294"/>
  <c r="AB19" i="294" s="1"/>
  <c r="S18" i="294"/>
  <c r="BN20" i="294" s="1"/>
  <c r="Q18" i="294"/>
  <c r="BL20" i="294" s="1"/>
  <c r="O18" i="294"/>
  <c r="BF20" i="294" s="1"/>
  <c r="B18" i="294"/>
  <c r="AB18" i="294" s="1"/>
  <c r="S17" i="294"/>
  <c r="BN19" i="294" s="1"/>
  <c r="Q17" i="294"/>
  <c r="BL19" i="294" s="1"/>
  <c r="O17" i="294"/>
  <c r="BF19" i="294" s="1"/>
  <c r="B17" i="294"/>
  <c r="AB17" i="294" s="1"/>
  <c r="S16" i="294"/>
  <c r="BN18" i="294" s="1"/>
  <c r="Q16" i="294"/>
  <c r="BL18" i="294" s="1"/>
  <c r="O16" i="294"/>
  <c r="BF18" i="294" s="1"/>
  <c r="B16" i="294"/>
  <c r="AB16" i="294" s="1"/>
  <c r="S15" i="294"/>
  <c r="BN17" i="294" s="1"/>
  <c r="Q15" i="294"/>
  <c r="BL17" i="294" s="1"/>
  <c r="O15" i="294"/>
  <c r="BF17" i="294" s="1"/>
  <c r="B15" i="294"/>
  <c r="AB15" i="294" s="1"/>
  <c r="S14" i="294"/>
  <c r="BN16" i="294" s="1"/>
  <c r="Q14" i="294"/>
  <c r="BL16" i="294" s="1"/>
  <c r="O14" i="294"/>
  <c r="BF16" i="294" s="1"/>
  <c r="B14" i="294"/>
  <c r="AB14" i="294" s="1"/>
  <c r="S13" i="294"/>
  <c r="BN15" i="294" s="1"/>
  <c r="Q13" i="294"/>
  <c r="BL15" i="294" s="1"/>
  <c r="O13" i="294"/>
  <c r="BF15" i="294" s="1"/>
  <c r="B13" i="294"/>
  <c r="AB13" i="294" s="1"/>
  <c r="S12" i="294"/>
  <c r="BN14" i="294" s="1"/>
  <c r="Q12" i="294"/>
  <c r="BL14" i="294" s="1"/>
  <c r="O12" i="294"/>
  <c r="BF14" i="294" s="1"/>
  <c r="B12" i="294"/>
  <c r="AB12" i="294" s="1"/>
  <c r="S11" i="294"/>
  <c r="BN13" i="294" s="1"/>
  <c r="Q11" i="294"/>
  <c r="BL13" i="294" s="1"/>
  <c r="O11" i="294"/>
  <c r="B11" i="294"/>
  <c r="AB11" i="294" s="1"/>
  <c r="S10" i="294"/>
  <c r="BN12" i="294" s="1"/>
  <c r="Q10" i="294"/>
  <c r="BL12" i="294" s="1"/>
  <c r="O10" i="294"/>
  <c r="BF12" i="294" s="1"/>
  <c r="B10" i="294"/>
  <c r="AB10" i="294" s="1"/>
  <c r="BR9" i="294"/>
  <c r="S9" i="294"/>
  <c r="BN11" i="294" s="1"/>
  <c r="Q9" i="294"/>
  <c r="BL11" i="294" s="1"/>
  <c r="O9" i="294"/>
  <c r="BF11" i="294" s="1"/>
  <c r="B9" i="294"/>
  <c r="AB9" i="294" s="1"/>
  <c r="S8" i="294"/>
  <c r="BN10" i="294" s="1"/>
  <c r="Q8" i="294"/>
  <c r="BL10" i="294" s="1"/>
  <c r="O8" i="294"/>
  <c r="BF10" i="294" s="1"/>
  <c r="B8" i="294"/>
  <c r="AB8" i="294" s="1"/>
  <c r="AL7" i="294"/>
  <c r="AH7" i="294"/>
  <c r="Z7" i="294"/>
  <c r="S7" i="294"/>
  <c r="Q7" i="294"/>
  <c r="O7" i="294"/>
  <c r="BF9" i="294" s="1"/>
  <c r="B7" i="294"/>
  <c r="AB7" i="294" s="1"/>
  <c r="CE6" i="294" s="1"/>
  <c r="BY6" i="294"/>
  <c r="BS6" i="294"/>
  <c r="BF6" i="294"/>
  <c r="AH5" i="294"/>
  <c r="BJ6" i="294"/>
  <c r="B101" i="293"/>
  <c r="B100" i="293"/>
  <c r="B99" i="293"/>
  <c r="B98" i="293"/>
  <c r="B97" i="293"/>
  <c r="B96" i="293"/>
  <c r="B95" i="293"/>
  <c r="B94" i="293"/>
  <c r="B92" i="293"/>
  <c r="B91" i="293"/>
  <c r="B90" i="293"/>
  <c r="B89" i="293"/>
  <c r="B88" i="293"/>
  <c r="B87" i="293"/>
  <c r="B86" i="293"/>
  <c r="B85" i="293"/>
  <c r="B84" i="293"/>
  <c r="B83" i="293"/>
  <c r="B82" i="293"/>
  <c r="B81" i="293"/>
  <c r="B80" i="293"/>
  <c r="B79" i="293"/>
  <c r="B78" i="293"/>
  <c r="S48" i="293"/>
  <c r="CC28" i="293" s="1"/>
  <c r="Q48" i="293"/>
  <c r="CA28" i="293" s="1"/>
  <c r="O48" i="293"/>
  <c r="BU28" i="293" s="1"/>
  <c r="S47" i="293"/>
  <c r="CC27" i="293" s="1"/>
  <c r="Q47" i="293"/>
  <c r="CA27" i="293" s="1"/>
  <c r="O47" i="293"/>
  <c r="BU27" i="293" s="1"/>
  <c r="S46" i="293"/>
  <c r="CC26" i="293" s="1"/>
  <c r="Q46" i="293"/>
  <c r="CA26" i="293" s="1"/>
  <c r="O46" i="293"/>
  <c r="BU26" i="293" s="1"/>
  <c r="S45" i="293"/>
  <c r="CC25" i="293" s="1"/>
  <c r="Q45" i="293"/>
  <c r="CA25" i="293" s="1"/>
  <c r="O45" i="293"/>
  <c r="BU25" i="293" s="1"/>
  <c r="S44" i="293"/>
  <c r="CC24" i="293" s="1"/>
  <c r="Q44" i="293"/>
  <c r="CA24" i="293" s="1"/>
  <c r="O44" i="293"/>
  <c r="BU24" i="293" s="1"/>
  <c r="S43" i="293"/>
  <c r="CC23" i="293" s="1"/>
  <c r="Q43" i="293"/>
  <c r="CA23" i="293" s="1"/>
  <c r="O43" i="293"/>
  <c r="S42" i="293"/>
  <c r="CC22" i="293" s="1"/>
  <c r="Q42" i="293"/>
  <c r="CA22" i="293" s="1"/>
  <c r="O42" i="293"/>
  <c r="BU22" i="293" s="1"/>
  <c r="S41" i="293"/>
  <c r="CC21" i="293" s="1"/>
  <c r="Q41" i="293"/>
  <c r="CA21" i="293" s="1"/>
  <c r="O41" i="293"/>
  <c r="BU21" i="293" s="1"/>
  <c r="S40" i="293"/>
  <c r="CC20" i="293" s="1"/>
  <c r="Q40" i="293"/>
  <c r="CA20" i="293" s="1"/>
  <c r="O40" i="293"/>
  <c r="BU20" i="293" s="1"/>
  <c r="S39" i="293"/>
  <c r="CC19" i="293" s="1"/>
  <c r="Q39" i="293"/>
  <c r="CA19" i="293" s="1"/>
  <c r="O39" i="293"/>
  <c r="BU19" i="293" s="1"/>
  <c r="AQ17" i="293"/>
  <c r="S38" i="293"/>
  <c r="CC18" i="293" s="1"/>
  <c r="Q38" i="293"/>
  <c r="CA18" i="293" s="1"/>
  <c r="O38" i="293"/>
  <c r="BU18" i="293" s="1"/>
  <c r="AQ16" i="293"/>
  <c r="S37" i="293"/>
  <c r="CC17" i="293" s="1"/>
  <c r="Q37" i="293"/>
  <c r="CA17" i="293" s="1"/>
  <c r="O37" i="293"/>
  <c r="BU17" i="293" s="1"/>
  <c r="AQ15" i="293"/>
  <c r="S36" i="293"/>
  <c r="CC16" i="293" s="1"/>
  <c r="Q36" i="293"/>
  <c r="CA16" i="293" s="1"/>
  <c r="O36" i="293"/>
  <c r="BU16" i="293" s="1"/>
  <c r="AQ14" i="293"/>
  <c r="S35" i="293"/>
  <c r="CC15" i="293" s="1"/>
  <c r="Q35" i="293"/>
  <c r="CA15" i="293" s="1"/>
  <c r="O35" i="293"/>
  <c r="BU15" i="293" s="1"/>
  <c r="AQ13" i="293"/>
  <c r="S34" i="293"/>
  <c r="CC14" i="293" s="1"/>
  <c r="Q34" i="293"/>
  <c r="CA14" i="293" s="1"/>
  <c r="O34" i="293"/>
  <c r="BU14" i="293" s="1"/>
  <c r="AQ12" i="293"/>
  <c r="BN40" i="293"/>
  <c r="BJ40" i="293"/>
  <c r="AZ40" i="293"/>
  <c r="S33" i="293"/>
  <c r="CC13" i="293" s="1"/>
  <c r="Q33" i="293"/>
  <c r="CA13" i="293" s="1"/>
  <c r="O33" i="293"/>
  <c r="BU13" i="293" s="1"/>
  <c r="AQ11" i="293"/>
  <c r="BN39" i="293"/>
  <c r="BJ39" i="293"/>
  <c r="S32" i="293"/>
  <c r="CC12" i="293" s="1"/>
  <c r="Q32" i="293"/>
  <c r="CA12" i="293" s="1"/>
  <c r="O32" i="293"/>
  <c r="BU12" i="293" s="1"/>
  <c r="AQ10" i="293"/>
  <c r="BN38" i="293"/>
  <c r="BJ38" i="293"/>
  <c r="S31" i="293"/>
  <c r="CC11" i="293" s="1"/>
  <c r="Q31" i="293"/>
  <c r="CA11" i="293" s="1"/>
  <c r="O31" i="293"/>
  <c r="BU11" i="293" s="1"/>
  <c r="AQ9" i="293"/>
  <c r="BN37" i="293"/>
  <c r="BJ37" i="293"/>
  <c r="S30" i="293"/>
  <c r="CC10" i="293" s="1"/>
  <c r="Q30" i="293"/>
  <c r="CA10" i="293" s="1"/>
  <c r="O30" i="293"/>
  <c r="BU10" i="293" s="1"/>
  <c r="AQ8" i="293"/>
  <c r="S29" i="293"/>
  <c r="CC9" i="293" s="1"/>
  <c r="Q29" i="293"/>
  <c r="CA9" i="293" s="1"/>
  <c r="O29" i="293"/>
  <c r="BU9" i="293" s="1"/>
  <c r="AQ7" i="293"/>
  <c r="S28" i="293"/>
  <c r="BN30" i="293" s="1"/>
  <c r="Q28" i="293"/>
  <c r="BL30" i="293" s="1"/>
  <c r="O28" i="293"/>
  <c r="BF30" i="293" s="1"/>
  <c r="S27" i="293"/>
  <c r="BN29" i="293" s="1"/>
  <c r="Q27" i="293"/>
  <c r="BL29" i="293" s="1"/>
  <c r="O27" i="293"/>
  <c r="BF29" i="293" s="1"/>
  <c r="S26" i="293"/>
  <c r="BN28" i="293" s="1"/>
  <c r="Q26" i="293"/>
  <c r="BL28" i="293" s="1"/>
  <c r="O26" i="293"/>
  <c r="BF28" i="293" s="1"/>
  <c r="S25" i="293"/>
  <c r="BN27" i="293" s="1"/>
  <c r="Q25" i="293"/>
  <c r="BL27" i="293" s="1"/>
  <c r="O25" i="293"/>
  <c r="BF27" i="293" s="1"/>
  <c r="S24" i="293"/>
  <c r="BN26" i="293" s="1"/>
  <c r="Q24" i="293"/>
  <c r="BL26" i="293" s="1"/>
  <c r="O24" i="293"/>
  <c r="BF26" i="293" s="1"/>
  <c r="S23" i="293"/>
  <c r="BN25" i="293" s="1"/>
  <c r="Q23" i="293"/>
  <c r="BL25" i="293" s="1"/>
  <c r="O23" i="293"/>
  <c r="BF25" i="293" s="1"/>
  <c r="S22" i="293"/>
  <c r="BN24" i="293" s="1"/>
  <c r="Q22" i="293"/>
  <c r="BL24" i="293" s="1"/>
  <c r="O22" i="293"/>
  <c r="BF24" i="293" s="1"/>
  <c r="S21" i="293"/>
  <c r="BN23" i="293" s="1"/>
  <c r="Q21" i="293"/>
  <c r="BL23" i="293" s="1"/>
  <c r="O21" i="293"/>
  <c r="BF23" i="293" s="1"/>
  <c r="S20" i="293"/>
  <c r="BN22" i="293" s="1"/>
  <c r="Q20" i="293"/>
  <c r="BL22" i="293" s="1"/>
  <c r="O20" i="293"/>
  <c r="BF22" i="293" s="1"/>
  <c r="B20" i="293"/>
  <c r="AB20" i="293" s="1"/>
  <c r="S19" i="293"/>
  <c r="BN21" i="293" s="1"/>
  <c r="Q19" i="293"/>
  <c r="BL21" i="293" s="1"/>
  <c r="O19" i="293"/>
  <c r="BF21" i="293" s="1"/>
  <c r="B19" i="293"/>
  <c r="AB19" i="293" s="1"/>
  <c r="S18" i="293"/>
  <c r="BN20" i="293" s="1"/>
  <c r="Q18" i="293"/>
  <c r="BL20" i="293" s="1"/>
  <c r="O18" i="293"/>
  <c r="BF20" i="293" s="1"/>
  <c r="B18" i="293"/>
  <c r="AB18" i="293" s="1"/>
  <c r="S17" i="293"/>
  <c r="BN19" i="293" s="1"/>
  <c r="Q17" i="293"/>
  <c r="BL19" i="293" s="1"/>
  <c r="O17" i="293"/>
  <c r="BF19" i="293" s="1"/>
  <c r="B17" i="293"/>
  <c r="AB17" i="293" s="1"/>
  <c r="S16" i="293"/>
  <c r="BN18" i="293" s="1"/>
  <c r="Q16" i="293"/>
  <c r="BL18" i="293" s="1"/>
  <c r="O16" i="293"/>
  <c r="BF18" i="293" s="1"/>
  <c r="B16" i="293"/>
  <c r="AB16" i="293" s="1"/>
  <c r="S15" i="293"/>
  <c r="BN17" i="293" s="1"/>
  <c r="Q15" i="293"/>
  <c r="BL17" i="293" s="1"/>
  <c r="O15" i="293"/>
  <c r="BF17" i="293" s="1"/>
  <c r="B15" i="293"/>
  <c r="AB15" i="293" s="1"/>
  <c r="S14" i="293"/>
  <c r="BN16" i="293" s="1"/>
  <c r="Q14" i="293"/>
  <c r="BL16" i="293" s="1"/>
  <c r="O14" i="293"/>
  <c r="BF16" i="293" s="1"/>
  <c r="B14" i="293"/>
  <c r="AB14" i="293" s="1"/>
  <c r="S13" i="293"/>
  <c r="BN15" i="293" s="1"/>
  <c r="Q13" i="293"/>
  <c r="BL15" i="293" s="1"/>
  <c r="O13" i="293"/>
  <c r="BF15" i="293" s="1"/>
  <c r="B13" i="293"/>
  <c r="AB13" i="293" s="1"/>
  <c r="S12" i="293"/>
  <c r="BN14" i="293" s="1"/>
  <c r="Q12" i="293"/>
  <c r="BL14" i="293" s="1"/>
  <c r="O12" i="293"/>
  <c r="BF14" i="293" s="1"/>
  <c r="B12" i="293"/>
  <c r="AB12" i="293" s="1"/>
  <c r="S11" i="293"/>
  <c r="BN13" i="293" s="1"/>
  <c r="Q11" i="293"/>
  <c r="BL13" i="293" s="1"/>
  <c r="O11" i="293"/>
  <c r="BF13" i="293" s="1"/>
  <c r="B11" i="293"/>
  <c r="AB11" i="293" s="1"/>
  <c r="S10" i="293"/>
  <c r="BN12" i="293" s="1"/>
  <c r="Q10" i="293"/>
  <c r="BL12" i="293" s="1"/>
  <c r="O10" i="293"/>
  <c r="BF12" i="293" s="1"/>
  <c r="B10" i="293"/>
  <c r="AB10" i="293" s="1"/>
  <c r="BR9" i="293"/>
  <c r="S9" i="293"/>
  <c r="BN11" i="293" s="1"/>
  <c r="Q9" i="293"/>
  <c r="BL11" i="293" s="1"/>
  <c r="O9" i="293"/>
  <c r="BF11" i="293" s="1"/>
  <c r="B9" i="293"/>
  <c r="AB9" i="293" s="1"/>
  <c r="Q8" i="293"/>
  <c r="BL10" i="293" s="1"/>
  <c r="S8" i="293"/>
  <c r="BN10" i="293" s="1"/>
  <c r="O8" i="293"/>
  <c r="BF10" i="293" s="1"/>
  <c r="B8" i="293"/>
  <c r="AB8" i="293" s="1"/>
  <c r="AL7" i="293"/>
  <c r="AH7" i="293"/>
  <c r="Z7" i="293"/>
  <c r="S7" i="293"/>
  <c r="Q7" i="293"/>
  <c r="O7" i="293"/>
  <c r="BF9" i="293" s="1"/>
  <c r="B7" i="293"/>
  <c r="AB7" i="293" s="1"/>
  <c r="CE6" i="293" s="1"/>
  <c r="BY6" i="293"/>
  <c r="BS6" i="293"/>
  <c r="BF6" i="293"/>
  <c r="AH5" i="293"/>
  <c r="B117" i="292"/>
  <c r="B116" i="292"/>
  <c r="B115" i="292"/>
  <c r="B114" i="292"/>
  <c r="B113" i="292"/>
  <c r="B112" i="292"/>
  <c r="B111" i="292"/>
  <c r="B110" i="292"/>
  <c r="B109" i="292"/>
  <c r="B108" i="292"/>
  <c r="B107" i="292"/>
  <c r="B106" i="292"/>
  <c r="B105" i="292"/>
  <c r="B104" i="292"/>
  <c r="B103" i="292"/>
  <c r="B102" i="292"/>
  <c r="B101" i="292"/>
  <c r="B100" i="292"/>
  <c r="B99" i="292"/>
  <c r="B98" i="292"/>
  <c r="B97" i="292"/>
  <c r="B96" i="292"/>
  <c r="B95" i="292"/>
  <c r="B94" i="292"/>
  <c r="B93" i="292"/>
  <c r="B92" i="292"/>
  <c r="B91" i="292"/>
  <c r="B90" i="292"/>
  <c r="B89" i="292"/>
  <c r="B88" i="292"/>
  <c r="B87" i="292"/>
  <c r="B86" i="292"/>
  <c r="B85" i="292"/>
  <c r="B84" i="292"/>
  <c r="B83" i="292"/>
  <c r="B82" i="292"/>
  <c r="B81" i="292"/>
  <c r="B80" i="292"/>
  <c r="B79" i="292"/>
  <c r="B78" i="292"/>
  <c r="AP52" i="292"/>
  <c r="S48" i="292"/>
  <c r="CC28" i="292" s="1"/>
  <c r="Q48" i="292"/>
  <c r="CA28" i="292" s="1"/>
  <c r="O48" i="292"/>
  <c r="BU28" i="292" s="1"/>
  <c r="S47" i="292"/>
  <c r="CC27" i="292" s="1"/>
  <c r="Q47" i="292"/>
  <c r="CA27" i="292" s="1"/>
  <c r="O47" i="292"/>
  <c r="BU27" i="292" s="1"/>
  <c r="S46" i="292"/>
  <c r="CC26" i="292" s="1"/>
  <c r="Q46" i="292"/>
  <c r="CA26" i="292" s="1"/>
  <c r="O46" i="292"/>
  <c r="BU26" i="292" s="1"/>
  <c r="S45" i="292"/>
  <c r="CC25" i="292" s="1"/>
  <c r="Q45" i="292"/>
  <c r="CA25" i="292" s="1"/>
  <c r="O45" i="292"/>
  <c r="BU25" i="292" s="1"/>
  <c r="S44" i="292"/>
  <c r="CC24" i="292" s="1"/>
  <c r="Q44" i="292"/>
  <c r="CA24" i="292" s="1"/>
  <c r="O44" i="292"/>
  <c r="BU24" i="292" s="1"/>
  <c r="S43" i="292"/>
  <c r="CC23" i="292" s="1"/>
  <c r="Q43" i="292"/>
  <c r="CA23" i="292" s="1"/>
  <c r="O43" i="292"/>
  <c r="S42" i="292"/>
  <c r="CC22" i="292" s="1"/>
  <c r="Q42" i="292"/>
  <c r="CA22" i="292" s="1"/>
  <c r="O42" i="292"/>
  <c r="BU22" i="292" s="1"/>
  <c r="S41" i="292"/>
  <c r="CC21" i="292" s="1"/>
  <c r="Q41" i="292"/>
  <c r="CA21" i="292" s="1"/>
  <c r="O41" i="292"/>
  <c r="BU21" i="292" s="1"/>
  <c r="S40" i="292"/>
  <c r="CC20" i="292" s="1"/>
  <c r="Q40" i="292"/>
  <c r="CA20" i="292" s="1"/>
  <c r="O40" i="292"/>
  <c r="BU20" i="292" s="1"/>
  <c r="S39" i="292"/>
  <c r="CC19" i="292" s="1"/>
  <c r="Q39" i="292"/>
  <c r="CA19" i="292" s="1"/>
  <c r="O39" i="292"/>
  <c r="BU19" i="292" s="1"/>
  <c r="AQ17" i="292"/>
  <c r="S38" i="292"/>
  <c r="CC18" i="292" s="1"/>
  <c r="Q38" i="292"/>
  <c r="CA18" i="292" s="1"/>
  <c r="O38" i="292"/>
  <c r="BU18" i="292" s="1"/>
  <c r="AQ16" i="292"/>
  <c r="S37" i="292"/>
  <c r="CC17" i="292" s="1"/>
  <c r="Q37" i="292"/>
  <c r="CA17" i="292" s="1"/>
  <c r="O37" i="292"/>
  <c r="BU17" i="292" s="1"/>
  <c r="AQ15" i="292"/>
  <c r="S36" i="292"/>
  <c r="CC16" i="292" s="1"/>
  <c r="Q36" i="292"/>
  <c r="CA16" i="292" s="1"/>
  <c r="O36" i="292"/>
  <c r="BU16" i="292" s="1"/>
  <c r="AQ14" i="292"/>
  <c r="S35" i="292"/>
  <c r="CC15" i="292" s="1"/>
  <c r="Q35" i="292"/>
  <c r="CA15" i="292" s="1"/>
  <c r="O35" i="292"/>
  <c r="BU15" i="292" s="1"/>
  <c r="AQ13" i="292"/>
  <c r="S34" i="292"/>
  <c r="CC14" i="292" s="1"/>
  <c r="Q34" i="292"/>
  <c r="CA14" i="292" s="1"/>
  <c r="O34" i="292"/>
  <c r="BU14" i="292" s="1"/>
  <c r="AQ12" i="292"/>
  <c r="BN40" i="292"/>
  <c r="BJ40" i="292"/>
  <c r="AZ40" i="292"/>
  <c r="S33" i="292"/>
  <c r="CC13" i="292" s="1"/>
  <c r="Q33" i="292"/>
  <c r="CA13" i="292" s="1"/>
  <c r="O33" i="292"/>
  <c r="BU13" i="292" s="1"/>
  <c r="AQ11" i="292"/>
  <c r="BN39" i="292"/>
  <c r="BJ39" i="292"/>
  <c r="S32" i="292"/>
  <c r="CC12" i="292" s="1"/>
  <c r="Q32" i="292"/>
  <c r="CA12" i="292" s="1"/>
  <c r="O32" i="292"/>
  <c r="BU12" i="292" s="1"/>
  <c r="AQ10" i="292"/>
  <c r="BN38" i="292"/>
  <c r="BJ38" i="292"/>
  <c r="S31" i="292"/>
  <c r="CC11" i="292" s="1"/>
  <c r="Q31" i="292"/>
  <c r="CA11" i="292" s="1"/>
  <c r="O31" i="292"/>
  <c r="BU11" i="292" s="1"/>
  <c r="AQ9" i="292"/>
  <c r="BN37" i="292"/>
  <c r="BJ37" i="292"/>
  <c r="S30" i="292"/>
  <c r="CC10" i="292" s="1"/>
  <c r="Q30" i="292"/>
  <c r="CA10" i="292" s="1"/>
  <c r="O30" i="292"/>
  <c r="BU10" i="292" s="1"/>
  <c r="AQ8" i="292"/>
  <c r="AG37" i="292"/>
  <c r="S29" i="292"/>
  <c r="CC9" i="292" s="1"/>
  <c r="Q29" i="292"/>
  <c r="CA9" i="292" s="1"/>
  <c r="O29" i="292"/>
  <c r="BU9" i="292" s="1"/>
  <c r="AQ7" i="292"/>
  <c r="S28" i="292"/>
  <c r="BN30" i="292" s="1"/>
  <c r="Q28" i="292"/>
  <c r="BL30" i="292" s="1"/>
  <c r="O28" i="292"/>
  <c r="BF30" i="292" s="1"/>
  <c r="S27" i="292"/>
  <c r="BN29" i="292" s="1"/>
  <c r="Q27" i="292"/>
  <c r="BL29" i="292" s="1"/>
  <c r="O27" i="292"/>
  <c r="BF29" i="292" s="1"/>
  <c r="S26" i="292"/>
  <c r="BN28" i="292" s="1"/>
  <c r="Q26" i="292"/>
  <c r="BL28" i="292" s="1"/>
  <c r="O26" i="292"/>
  <c r="BF28" i="292" s="1"/>
  <c r="S25" i="292"/>
  <c r="BN27" i="292" s="1"/>
  <c r="Q25" i="292"/>
  <c r="BL27" i="292" s="1"/>
  <c r="O25" i="292"/>
  <c r="BF27" i="292" s="1"/>
  <c r="S24" i="292"/>
  <c r="BN26" i="292" s="1"/>
  <c r="Q24" i="292"/>
  <c r="BL26" i="292" s="1"/>
  <c r="O24" i="292"/>
  <c r="BF26" i="292" s="1"/>
  <c r="S23" i="292"/>
  <c r="BN25" i="292" s="1"/>
  <c r="Q23" i="292"/>
  <c r="BL25" i="292" s="1"/>
  <c r="O23" i="292"/>
  <c r="BF25" i="292" s="1"/>
  <c r="S22" i="292"/>
  <c r="BN24" i="292" s="1"/>
  <c r="Q22" i="292"/>
  <c r="BL24" i="292" s="1"/>
  <c r="O22" i="292"/>
  <c r="BF24" i="292" s="1"/>
  <c r="S21" i="292"/>
  <c r="BN23" i="292" s="1"/>
  <c r="Q21" i="292"/>
  <c r="BL23" i="292" s="1"/>
  <c r="O21" i="292"/>
  <c r="BF23" i="292" s="1"/>
  <c r="S20" i="292"/>
  <c r="BN22" i="292" s="1"/>
  <c r="Q20" i="292"/>
  <c r="BL22" i="292" s="1"/>
  <c r="O20" i="292"/>
  <c r="BF22" i="292" s="1"/>
  <c r="B20" i="292"/>
  <c r="AB20" i="292" s="1"/>
  <c r="S19" i="292"/>
  <c r="BN21" i="292" s="1"/>
  <c r="Q19" i="292"/>
  <c r="BL21" i="292" s="1"/>
  <c r="O19" i="292"/>
  <c r="BF21" i="292" s="1"/>
  <c r="B19" i="292"/>
  <c r="AB19" i="292" s="1"/>
  <c r="S18" i="292"/>
  <c r="BN20" i="292" s="1"/>
  <c r="Q18" i="292"/>
  <c r="BL20" i="292" s="1"/>
  <c r="O18" i="292"/>
  <c r="BF20" i="292" s="1"/>
  <c r="B18" i="292"/>
  <c r="AB18" i="292" s="1"/>
  <c r="S17" i="292"/>
  <c r="BN19" i="292" s="1"/>
  <c r="Q17" i="292"/>
  <c r="BL19" i="292" s="1"/>
  <c r="O17" i="292"/>
  <c r="BF19" i="292" s="1"/>
  <c r="B17" i="292"/>
  <c r="AB17" i="292" s="1"/>
  <c r="S16" i="292"/>
  <c r="BN18" i="292" s="1"/>
  <c r="Q16" i="292"/>
  <c r="BL18" i="292" s="1"/>
  <c r="O16" i="292"/>
  <c r="BF18" i="292" s="1"/>
  <c r="B16" i="292"/>
  <c r="AB16" i="292" s="1"/>
  <c r="S15" i="292"/>
  <c r="BN17" i="292" s="1"/>
  <c r="Q15" i="292"/>
  <c r="BL17" i="292" s="1"/>
  <c r="O15" i="292"/>
  <c r="BF17" i="292" s="1"/>
  <c r="B15" i="292"/>
  <c r="AB15" i="292" s="1"/>
  <c r="S14" i="292"/>
  <c r="BN16" i="292" s="1"/>
  <c r="Q14" i="292"/>
  <c r="BL16" i="292" s="1"/>
  <c r="O14" i="292"/>
  <c r="BF16" i="292" s="1"/>
  <c r="B14" i="292"/>
  <c r="AB14" i="292" s="1"/>
  <c r="S13" i="292"/>
  <c r="BN15" i="292" s="1"/>
  <c r="Q13" i="292"/>
  <c r="BL15" i="292" s="1"/>
  <c r="O13" i="292"/>
  <c r="BF15" i="292" s="1"/>
  <c r="B13" i="292"/>
  <c r="AB13" i="292" s="1"/>
  <c r="S12" i="292"/>
  <c r="BN14" i="292" s="1"/>
  <c r="Q12" i="292"/>
  <c r="BL14" i="292" s="1"/>
  <c r="O12" i="292"/>
  <c r="B12" i="292"/>
  <c r="AB12" i="292" s="1"/>
  <c r="S11" i="292"/>
  <c r="BN13" i="292" s="1"/>
  <c r="Q11" i="292"/>
  <c r="BL13" i="292" s="1"/>
  <c r="O11" i="292"/>
  <c r="BF13" i="292" s="1"/>
  <c r="B11" i="292"/>
  <c r="AB11" i="292" s="1"/>
  <c r="S10" i="292"/>
  <c r="BN12" i="292" s="1"/>
  <c r="Q10" i="292"/>
  <c r="BL12" i="292" s="1"/>
  <c r="O10" i="292"/>
  <c r="BF12" i="292" s="1"/>
  <c r="B10" i="292"/>
  <c r="AB10" i="292" s="1"/>
  <c r="BR9" i="292"/>
  <c r="S9" i="292"/>
  <c r="BN11" i="292" s="1"/>
  <c r="Q9" i="292"/>
  <c r="BL11" i="292" s="1"/>
  <c r="O9" i="292"/>
  <c r="BF11" i="292" s="1"/>
  <c r="B9" i="292"/>
  <c r="AB9" i="292" s="1"/>
  <c r="S8" i="292"/>
  <c r="BN10" i="292" s="1"/>
  <c r="Q8" i="292"/>
  <c r="BL10" i="292" s="1"/>
  <c r="O8" i="292"/>
  <c r="BF10" i="292" s="1"/>
  <c r="B8" i="292"/>
  <c r="AB8" i="292" s="1"/>
  <c r="AL7" i="292"/>
  <c r="AH7" i="292"/>
  <c r="Z7" i="292"/>
  <c r="S7" i="292"/>
  <c r="Q7" i="292"/>
  <c r="O7" i="292"/>
  <c r="B7" i="292"/>
  <c r="AB7" i="292" s="1"/>
  <c r="CE6" i="292" s="1"/>
  <c r="BY6" i="292"/>
  <c r="BS6" i="292"/>
  <c r="BF6" i="292"/>
  <c r="AH5" i="292"/>
  <c r="AX52" i="292" s="1"/>
  <c r="CA52" i="292"/>
  <c r="B117" i="291"/>
  <c r="B116" i="291"/>
  <c r="B115" i="291"/>
  <c r="B114" i="291"/>
  <c r="B113" i="291"/>
  <c r="B112" i="291"/>
  <c r="B111" i="291"/>
  <c r="B110" i="291"/>
  <c r="B109" i="291"/>
  <c r="B108" i="291"/>
  <c r="B107" i="291"/>
  <c r="B106" i="291"/>
  <c r="B105" i="291"/>
  <c r="B104" i="291"/>
  <c r="B103" i="291"/>
  <c r="B102" i="291"/>
  <c r="B101" i="291"/>
  <c r="B100" i="291"/>
  <c r="B99" i="291"/>
  <c r="B98" i="291"/>
  <c r="B97" i="291"/>
  <c r="B96" i="291"/>
  <c r="B95" i="291"/>
  <c r="B94" i="291"/>
  <c r="B93" i="291"/>
  <c r="B92" i="291"/>
  <c r="B91" i="291"/>
  <c r="B90" i="291"/>
  <c r="B89" i="291"/>
  <c r="B88" i="291"/>
  <c r="B87" i="291"/>
  <c r="B86" i="291"/>
  <c r="B85" i="291"/>
  <c r="B84" i="291"/>
  <c r="B83" i="291"/>
  <c r="B82" i="291"/>
  <c r="B81" i="291"/>
  <c r="B80" i="291"/>
  <c r="B79" i="291"/>
  <c r="B78" i="291"/>
  <c r="AP52" i="291"/>
  <c r="S48" i="291"/>
  <c r="CC28" i="291" s="1"/>
  <c r="Q48" i="291"/>
  <c r="CA28" i="291" s="1"/>
  <c r="O48" i="291"/>
  <c r="BU28" i="291" s="1"/>
  <c r="S47" i="291"/>
  <c r="CC27" i="291" s="1"/>
  <c r="Q47" i="291"/>
  <c r="CA27" i="291" s="1"/>
  <c r="O47" i="291"/>
  <c r="BU27" i="291" s="1"/>
  <c r="S46" i="291"/>
  <c r="CC26" i="291" s="1"/>
  <c r="Q46" i="291"/>
  <c r="CA26" i="291" s="1"/>
  <c r="O46" i="291"/>
  <c r="BU26" i="291" s="1"/>
  <c r="S45" i="291"/>
  <c r="CC25" i="291" s="1"/>
  <c r="Q45" i="291"/>
  <c r="CA25" i="291" s="1"/>
  <c r="O45" i="291"/>
  <c r="BU25" i="291" s="1"/>
  <c r="S44" i="291"/>
  <c r="CC24" i="291" s="1"/>
  <c r="Q44" i="291"/>
  <c r="CA24" i="291" s="1"/>
  <c r="O44" i="291"/>
  <c r="BU24" i="291" s="1"/>
  <c r="S43" i="291"/>
  <c r="CC23" i="291" s="1"/>
  <c r="Q43" i="291"/>
  <c r="CA23" i="291" s="1"/>
  <c r="O43" i="291"/>
  <c r="S42" i="291"/>
  <c r="CC22" i="291" s="1"/>
  <c r="Q42" i="291"/>
  <c r="CA22" i="291" s="1"/>
  <c r="O42" i="291"/>
  <c r="BU22" i="291" s="1"/>
  <c r="S41" i="291"/>
  <c r="CC21" i="291" s="1"/>
  <c r="Q41" i="291"/>
  <c r="CA21" i="291" s="1"/>
  <c r="O41" i="291"/>
  <c r="BU21" i="291" s="1"/>
  <c r="S40" i="291"/>
  <c r="CC20" i="291" s="1"/>
  <c r="Q40" i="291"/>
  <c r="CA20" i="291" s="1"/>
  <c r="O40" i="291"/>
  <c r="BU20" i="291" s="1"/>
  <c r="S39" i="291"/>
  <c r="CC19" i="291" s="1"/>
  <c r="Q39" i="291"/>
  <c r="CA19" i="291" s="1"/>
  <c r="O39" i="291"/>
  <c r="BU19" i="291" s="1"/>
  <c r="AQ17" i="291"/>
  <c r="S38" i="291"/>
  <c r="CC18" i="291" s="1"/>
  <c r="Q38" i="291"/>
  <c r="CA18" i="291" s="1"/>
  <c r="O38" i="291"/>
  <c r="BU18" i="291" s="1"/>
  <c r="AQ16" i="291"/>
  <c r="S37" i="291"/>
  <c r="CC17" i="291" s="1"/>
  <c r="Q37" i="291"/>
  <c r="CA17" i="291" s="1"/>
  <c r="O37" i="291"/>
  <c r="BU17" i="291" s="1"/>
  <c r="AQ15" i="291"/>
  <c r="S36" i="291"/>
  <c r="CC16" i="291" s="1"/>
  <c r="Q36" i="291"/>
  <c r="CA16" i="291" s="1"/>
  <c r="O36" i="291"/>
  <c r="BU16" i="291" s="1"/>
  <c r="AQ14" i="291"/>
  <c r="S35" i="291"/>
  <c r="CC15" i="291" s="1"/>
  <c r="Q35" i="291"/>
  <c r="CA15" i="291" s="1"/>
  <c r="O35" i="291"/>
  <c r="BU15" i="291" s="1"/>
  <c r="AQ13" i="291"/>
  <c r="S34" i="291"/>
  <c r="CC14" i="291" s="1"/>
  <c r="Q34" i="291"/>
  <c r="CA14" i="291" s="1"/>
  <c r="O34" i="291"/>
  <c r="BU14" i="291" s="1"/>
  <c r="AQ12" i="291"/>
  <c r="BN40" i="291"/>
  <c r="BJ40" i="291"/>
  <c r="AZ40" i="291"/>
  <c r="S33" i="291"/>
  <c r="CC13" i="291" s="1"/>
  <c r="Q33" i="291"/>
  <c r="CA13" i="291" s="1"/>
  <c r="O33" i="291"/>
  <c r="BU13" i="291" s="1"/>
  <c r="AQ11" i="291"/>
  <c r="BN39" i="291"/>
  <c r="BJ39" i="291"/>
  <c r="S32" i="291"/>
  <c r="CC12" i="291" s="1"/>
  <c r="Q32" i="291"/>
  <c r="CA12" i="291" s="1"/>
  <c r="O32" i="291"/>
  <c r="BU12" i="291" s="1"/>
  <c r="AQ10" i="291"/>
  <c r="BN38" i="291"/>
  <c r="BJ38" i="291"/>
  <c r="S31" i="291"/>
  <c r="CC11" i="291" s="1"/>
  <c r="Q31" i="291"/>
  <c r="CA11" i="291" s="1"/>
  <c r="O31" i="291"/>
  <c r="BU11" i="291" s="1"/>
  <c r="AQ9" i="291"/>
  <c r="BN37" i="291"/>
  <c r="BJ37" i="291"/>
  <c r="S30" i="291"/>
  <c r="CC10" i="291" s="1"/>
  <c r="Q30" i="291"/>
  <c r="CA10" i="291" s="1"/>
  <c r="O30" i="291"/>
  <c r="BU10" i="291" s="1"/>
  <c r="AQ8" i="291"/>
  <c r="AG37" i="291"/>
  <c r="S29" i="291"/>
  <c r="CC9" i="291" s="1"/>
  <c r="Q29" i="291"/>
  <c r="CA9" i="291" s="1"/>
  <c r="O29" i="291"/>
  <c r="BU9" i="291" s="1"/>
  <c r="AQ7" i="291"/>
  <c r="S28" i="291"/>
  <c r="BN30" i="291" s="1"/>
  <c r="Q28" i="291"/>
  <c r="BL30" i="291" s="1"/>
  <c r="O28" i="291"/>
  <c r="BF30" i="291" s="1"/>
  <c r="S27" i="291"/>
  <c r="BN29" i="291" s="1"/>
  <c r="Q27" i="291"/>
  <c r="BL29" i="291" s="1"/>
  <c r="O27" i="291"/>
  <c r="BF29" i="291" s="1"/>
  <c r="S26" i="291"/>
  <c r="BN28" i="291" s="1"/>
  <c r="Q26" i="291"/>
  <c r="BL28" i="291" s="1"/>
  <c r="O26" i="291"/>
  <c r="BF28" i="291" s="1"/>
  <c r="S25" i="291"/>
  <c r="BN27" i="291" s="1"/>
  <c r="Q25" i="291"/>
  <c r="BL27" i="291" s="1"/>
  <c r="O25" i="291"/>
  <c r="BF27" i="291" s="1"/>
  <c r="S24" i="291"/>
  <c r="BN26" i="291" s="1"/>
  <c r="Q24" i="291"/>
  <c r="BL26" i="291" s="1"/>
  <c r="O24" i="291"/>
  <c r="BF26" i="291" s="1"/>
  <c r="S23" i="291"/>
  <c r="BN25" i="291" s="1"/>
  <c r="Q23" i="291"/>
  <c r="BL25" i="291" s="1"/>
  <c r="O23" i="291"/>
  <c r="BF25" i="291" s="1"/>
  <c r="S22" i="291"/>
  <c r="BN24" i="291" s="1"/>
  <c r="Q22" i="291"/>
  <c r="BL24" i="291" s="1"/>
  <c r="O22" i="291"/>
  <c r="BF24" i="291" s="1"/>
  <c r="S21" i="291"/>
  <c r="BN23" i="291" s="1"/>
  <c r="Q21" i="291"/>
  <c r="BL23" i="291" s="1"/>
  <c r="O21" i="291"/>
  <c r="BF23" i="291" s="1"/>
  <c r="Q20" i="291"/>
  <c r="BL22" i="291" s="1"/>
  <c r="S20" i="291"/>
  <c r="BN22" i="291" s="1"/>
  <c r="O20" i="291"/>
  <c r="BF22" i="291" s="1"/>
  <c r="B20" i="291"/>
  <c r="AB20" i="291" s="1"/>
  <c r="S19" i="291"/>
  <c r="BN21" i="291" s="1"/>
  <c r="Q19" i="291"/>
  <c r="BL21" i="291" s="1"/>
  <c r="O19" i="291"/>
  <c r="BF21" i="291" s="1"/>
  <c r="B19" i="291"/>
  <c r="AB19" i="291" s="1"/>
  <c r="S18" i="291"/>
  <c r="BN20" i="291" s="1"/>
  <c r="Q18" i="291"/>
  <c r="BL20" i="291" s="1"/>
  <c r="O18" i="291"/>
  <c r="BF20" i="291" s="1"/>
  <c r="B18" i="291"/>
  <c r="AB18" i="291" s="1"/>
  <c r="S17" i="291"/>
  <c r="BN19" i="291" s="1"/>
  <c r="Q17" i="291"/>
  <c r="BL19" i="291" s="1"/>
  <c r="O17" i="291"/>
  <c r="BF19" i="291" s="1"/>
  <c r="B17" i="291"/>
  <c r="AB17" i="291" s="1"/>
  <c r="S16" i="291"/>
  <c r="BN18" i="291" s="1"/>
  <c r="Q16" i="291"/>
  <c r="BL18" i="291" s="1"/>
  <c r="O16" i="291"/>
  <c r="BF18" i="291" s="1"/>
  <c r="B16" i="291"/>
  <c r="AB16" i="291" s="1"/>
  <c r="S15" i="291"/>
  <c r="BN17" i="291" s="1"/>
  <c r="Q15" i="291"/>
  <c r="BL17" i="291" s="1"/>
  <c r="O15" i="291"/>
  <c r="BF17" i="291" s="1"/>
  <c r="B15" i="291"/>
  <c r="AB15" i="291" s="1"/>
  <c r="S14" i="291"/>
  <c r="BN16" i="291" s="1"/>
  <c r="Q14" i="291"/>
  <c r="BL16" i="291" s="1"/>
  <c r="O14" i="291"/>
  <c r="BF16" i="291" s="1"/>
  <c r="B14" i="291"/>
  <c r="AB14" i="291" s="1"/>
  <c r="S13" i="291"/>
  <c r="BN15" i="291" s="1"/>
  <c r="Q13" i="291"/>
  <c r="BL15" i="291" s="1"/>
  <c r="O13" i="291"/>
  <c r="B13" i="291"/>
  <c r="AB13" i="291" s="1"/>
  <c r="S12" i="291"/>
  <c r="BN14" i="291" s="1"/>
  <c r="Q12" i="291"/>
  <c r="BL14" i="291" s="1"/>
  <c r="O12" i="291"/>
  <c r="B12" i="291"/>
  <c r="AB12" i="291" s="1"/>
  <c r="S11" i="291"/>
  <c r="BN13" i="291" s="1"/>
  <c r="Q11" i="291"/>
  <c r="BL13" i="291" s="1"/>
  <c r="O11" i="291"/>
  <c r="B11" i="291"/>
  <c r="AB11" i="291" s="1"/>
  <c r="S10" i="291"/>
  <c r="BN12" i="291" s="1"/>
  <c r="Q10" i="291"/>
  <c r="BL12" i="291" s="1"/>
  <c r="O10" i="291"/>
  <c r="BF12" i="291" s="1"/>
  <c r="B10" i="291"/>
  <c r="AB10" i="291" s="1"/>
  <c r="BR9" i="291"/>
  <c r="S9" i="291"/>
  <c r="BN11" i="291" s="1"/>
  <c r="Q9" i="291"/>
  <c r="BL11" i="291" s="1"/>
  <c r="O9" i="291"/>
  <c r="BF11" i="291" s="1"/>
  <c r="B9" i="291"/>
  <c r="AB9" i="291" s="1"/>
  <c r="S8" i="291"/>
  <c r="BN10" i="291" s="1"/>
  <c r="Q8" i="291"/>
  <c r="BL10" i="291" s="1"/>
  <c r="O8" i="291"/>
  <c r="BF10" i="291" s="1"/>
  <c r="B8" i="291"/>
  <c r="AB8" i="291" s="1"/>
  <c r="AL7" i="291"/>
  <c r="AH7" i="291"/>
  <c r="Z7" i="291"/>
  <c r="S7" i="291"/>
  <c r="Q7" i="291"/>
  <c r="O7" i="291"/>
  <c r="P7" i="291" s="1"/>
  <c r="BH9" i="291" s="1"/>
  <c r="B7" i="291"/>
  <c r="AB7" i="291" s="1"/>
  <c r="CE6" i="291" s="1"/>
  <c r="BY6" i="291"/>
  <c r="BS6" i="291"/>
  <c r="BJ6" i="291"/>
  <c r="BF6" i="291"/>
  <c r="AH5" i="291"/>
  <c r="CD52" i="291" s="1"/>
  <c r="CA52" i="291"/>
  <c r="B100" i="290"/>
  <c r="B99" i="290"/>
  <c r="B98" i="290"/>
  <c r="B97" i="290"/>
  <c r="B96" i="290"/>
  <c r="B95" i="290"/>
  <c r="B94" i="290"/>
  <c r="B92" i="290"/>
  <c r="B91" i="290"/>
  <c r="B90" i="290"/>
  <c r="B89" i="290"/>
  <c r="B88" i="290"/>
  <c r="B87" i="290"/>
  <c r="B86" i="290"/>
  <c r="B85" i="290"/>
  <c r="B84" i="290"/>
  <c r="B83" i="290"/>
  <c r="B82" i="290"/>
  <c r="B81" i="290"/>
  <c r="B80" i="290"/>
  <c r="B79" i="290"/>
  <c r="B78" i="290"/>
  <c r="B77" i="290"/>
  <c r="S48" i="290"/>
  <c r="CC28" i="290" s="1"/>
  <c r="Q48" i="290"/>
  <c r="CA28" i="290" s="1"/>
  <c r="O48" i="290"/>
  <c r="BU28" i="290" s="1"/>
  <c r="S47" i="290"/>
  <c r="CC27" i="290" s="1"/>
  <c r="Q47" i="290"/>
  <c r="CA27" i="290" s="1"/>
  <c r="O47" i="290"/>
  <c r="BU27" i="290" s="1"/>
  <c r="S46" i="290"/>
  <c r="CC26" i="290" s="1"/>
  <c r="Q46" i="290"/>
  <c r="CA26" i="290" s="1"/>
  <c r="O46" i="290"/>
  <c r="BU26" i="290" s="1"/>
  <c r="S45" i="290"/>
  <c r="CC25" i="290" s="1"/>
  <c r="Q45" i="290"/>
  <c r="CA25" i="290" s="1"/>
  <c r="O45" i="290"/>
  <c r="BU25" i="290" s="1"/>
  <c r="S44" i="290"/>
  <c r="CC24" i="290" s="1"/>
  <c r="Q44" i="290"/>
  <c r="CA24" i="290" s="1"/>
  <c r="O44" i="290"/>
  <c r="BU24" i="290" s="1"/>
  <c r="S43" i="290"/>
  <c r="CC23" i="290" s="1"/>
  <c r="Q43" i="290"/>
  <c r="CA23" i="290" s="1"/>
  <c r="O43" i="290"/>
  <c r="S42" i="290"/>
  <c r="CC22" i="290" s="1"/>
  <c r="Q42" i="290"/>
  <c r="CA22" i="290" s="1"/>
  <c r="O42" i="290"/>
  <c r="BU22" i="290" s="1"/>
  <c r="S41" i="290"/>
  <c r="CC21" i="290" s="1"/>
  <c r="Q41" i="290"/>
  <c r="CA21" i="290" s="1"/>
  <c r="O41" i="290"/>
  <c r="BU21" i="290" s="1"/>
  <c r="S40" i="290"/>
  <c r="CC20" i="290" s="1"/>
  <c r="Q40" i="290"/>
  <c r="CA20" i="290" s="1"/>
  <c r="O40" i="290"/>
  <c r="BU20" i="290" s="1"/>
  <c r="S39" i="290"/>
  <c r="CC19" i="290" s="1"/>
  <c r="Q39" i="290"/>
  <c r="CA19" i="290" s="1"/>
  <c r="O39" i="290"/>
  <c r="BU19" i="290" s="1"/>
  <c r="AQ17" i="290"/>
  <c r="S38" i="290"/>
  <c r="CC18" i="290" s="1"/>
  <c r="Q38" i="290"/>
  <c r="CA18" i="290" s="1"/>
  <c r="O38" i="290"/>
  <c r="BU18" i="290" s="1"/>
  <c r="AQ16" i="290"/>
  <c r="S37" i="290"/>
  <c r="CC17" i="290" s="1"/>
  <c r="Q37" i="290"/>
  <c r="CA17" i="290" s="1"/>
  <c r="O37" i="290"/>
  <c r="BU17" i="290" s="1"/>
  <c r="AQ15" i="290"/>
  <c r="S36" i="290"/>
  <c r="CC16" i="290" s="1"/>
  <c r="Q36" i="290"/>
  <c r="CA16" i="290" s="1"/>
  <c r="O36" i="290"/>
  <c r="BU16" i="290" s="1"/>
  <c r="AQ14" i="290"/>
  <c r="S35" i="290"/>
  <c r="CC15" i="290" s="1"/>
  <c r="Q35" i="290"/>
  <c r="CA15" i="290" s="1"/>
  <c r="O35" i="290"/>
  <c r="BU15" i="290" s="1"/>
  <c r="AQ13" i="290"/>
  <c r="S34" i="290"/>
  <c r="CC14" i="290" s="1"/>
  <c r="Q34" i="290"/>
  <c r="CA14" i="290" s="1"/>
  <c r="O34" i="290"/>
  <c r="BU14" i="290" s="1"/>
  <c r="AQ12" i="290"/>
  <c r="BN40" i="290"/>
  <c r="BJ40" i="290"/>
  <c r="S33" i="290"/>
  <c r="CC13" i="290" s="1"/>
  <c r="Q33" i="290"/>
  <c r="CA13" i="290" s="1"/>
  <c r="O33" i="290"/>
  <c r="BU13" i="290" s="1"/>
  <c r="AQ11" i="290"/>
  <c r="BN39" i="290"/>
  <c r="BJ39" i="290"/>
  <c r="S32" i="290"/>
  <c r="CC12" i="290" s="1"/>
  <c r="Q32" i="290"/>
  <c r="CA12" i="290" s="1"/>
  <c r="O32" i="290"/>
  <c r="BU12" i="290" s="1"/>
  <c r="AQ10" i="290"/>
  <c r="BN38" i="290"/>
  <c r="BJ38" i="290"/>
  <c r="S31" i="290"/>
  <c r="CC11" i="290" s="1"/>
  <c r="Q31" i="290"/>
  <c r="CA11" i="290" s="1"/>
  <c r="O31" i="290"/>
  <c r="BU11" i="290" s="1"/>
  <c r="AQ9" i="290"/>
  <c r="BN37" i="290"/>
  <c r="BJ37" i="290"/>
  <c r="S30" i="290"/>
  <c r="CC10" i="290" s="1"/>
  <c r="Q30" i="290"/>
  <c r="CA10" i="290" s="1"/>
  <c r="O30" i="290"/>
  <c r="BU10" i="290" s="1"/>
  <c r="AQ8" i="290"/>
  <c r="S29" i="290"/>
  <c r="CC9" i="290" s="1"/>
  <c r="Q29" i="290"/>
  <c r="CA9" i="290" s="1"/>
  <c r="O29" i="290"/>
  <c r="BU9" i="290" s="1"/>
  <c r="AQ7" i="290"/>
  <c r="S28" i="290"/>
  <c r="BN30" i="290" s="1"/>
  <c r="Q28" i="290"/>
  <c r="BL30" i="290" s="1"/>
  <c r="O28" i="290"/>
  <c r="BF30" i="290" s="1"/>
  <c r="S27" i="290"/>
  <c r="BN29" i="290" s="1"/>
  <c r="Q27" i="290"/>
  <c r="BL29" i="290" s="1"/>
  <c r="O27" i="290"/>
  <c r="BF29" i="290" s="1"/>
  <c r="S26" i="290"/>
  <c r="BN28" i="290" s="1"/>
  <c r="Q26" i="290"/>
  <c r="BL28" i="290" s="1"/>
  <c r="O26" i="290"/>
  <c r="BF28" i="290" s="1"/>
  <c r="S25" i="290"/>
  <c r="BN27" i="290" s="1"/>
  <c r="Q25" i="290"/>
  <c r="BL27" i="290" s="1"/>
  <c r="O25" i="290"/>
  <c r="BF27" i="290" s="1"/>
  <c r="S24" i="290"/>
  <c r="BN26" i="290" s="1"/>
  <c r="Q24" i="290"/>
  <c r="BL26" i="290" s="1"/>
  <c r="O24" i="290"/>
  <c r="BF26" i="290" s="1"/>
  <c r="S23" i="290"/>
  <c r="BN25" i="290" s="1"/>
  <c r="Q23" i="290"/>
  <c r="BL25" i="290" s="1"/>
  <c r="O23" i="290"/>
  <c r="BF25" i="290" s="1"/>
  <c r="S22" i="290"/>
  <c r="BN24" i="290" s="1"/>
  <c r="Q22" i="290"/>
  <c r="BL24" i="290" s="1"/>
  <c r="O22" i="290"/>
  <c r="BF24" i="290" s="1"/>
  <c r="S21" i="290"/>
  <c r="BN23" i="290" s="1"/>
  <c r="Q21" i="290"/>
  <c r="BL23" i="290" s="1"/>
  <c r="O21" i="290"/>
  <c r="BF23" i="290" s="1"/>
  <c r="S20" i="290"/>
  <c r="BN22" i="290" s="1"/>
  <c r="Q20" i="290"/>
  <c r="BL22" i="290" s="1"/>
  <c r="O20" i="290"/>
  <c r="BF22" i="290" s="1"/>
  <c r="B20" i="290"/>
  <c r="AB20" i="290" s="1"/>
  <c r="S19" i="290"/>
  <c r="BN21" i="290" s="1"/>
  <c r="Q19" i="290"/>
  <c r="BL21" i="290" s="1"/>
  <c r="O19" i="290"/>
  <c r="BF21" i="290" s="1"/>
  <c r="B19" i="290"/>
  <c r="AB19" i="290" s="1"/>
  <c r="S18" i="290"/>
  <c r="BN20" i="290" s="1"/>
  <c r="Q18" i="290"/>
  <c r="BL20" i="290" s="1"/>
  <c r="O18" i="290"/>
  <c r="BF20" i="290" s="1"/>
  <c r="B18" i="290"/>
  <c r="AB18" i="290" s="1"/>
  <c r="S17" i="290"/>
  <c r="BN19" i="290" s="1"/>
  <c r="Q17" i="290"/>
  <c r="BL19" i="290" s="1"/>
  <c r="O17" i="290"/>
  <c r="BF19" i="290" s="1"/>
  <c r="B17" i="290"/>
  <c r="AB17" i="290" s="1"/>
  <c r="S16" i="290"/>
  <c r="BN18" i="290" s="1"/>
  <c r="Q16" i="290"/>
  <c r="BL18" i="290" s="1"/>
  <c r="O16" i="290"/>
  <c r="BF18" i="290" s="1"/>
  <c r="B16" i="290"/>
  <c r="AB16" i="290" s="1"/>
  <c r="S15" i="290"/>
  <c r="BN17" i="290" s="1"/>
  <c r="Q15" i="290"/>
  <c r="BL17" i="290" s="1"/>
  <c r="O15" i="290"/>
  <c r="BF17" i="290" s="1"/>
  <c r="B15" i="290"/>
  <c r="AB15" i="290" s="1"/>
  <c r="S14" i="290"/>
  <c r="BN16" i="290" s="1"/>
  <c r="Q14" i="290"/>
  <c r="BL16" i="290" s="1"/>
  <c r="O14" i="290"/>
  <c r="B14" i="290"/>
  <c r="AB14" i="290" s="1"/>
  <c r="S13" i="290"/>
  <c r="BN15" i="290" s="1"/>
  <c r="Q13" i="290"/>
  <c r="BL15" i="290" s="1"/>
  <c r="O13" i="290"/>
  <c r="B13" i="290"/>
  <c r="AB13" i="290" s="1"/>
  <c r="S12" i="290"/>
  <c r="BN14" i="290" s="1"/>
  <c r="Q12" i="290"/>
  <c r="BL14" i="290" s="1"/>
  <c r="O12" i="290"/>
  <c r="BF14" i="290" s="1"/>
  <c r="B12" i="290"/>
  <c r="AB12" i="290" s="1"/>
  <c r="S11" i="290"/>
  <c r="BN13" i="290" s="1"/>
  <c r="Q11" i="290"/>
  <c r="BL13" i="290" s="1"/>
  <c r="O11" i="290"/>
  <c r="B11" i="290"/>
  <c r="AB11" i="290" s="1"/>
  <c r="S10" i="290"/>
  <c r="BN12" i="290" s="1"/>
  <c r="Q10" i="290"/>
  <c r="BL12" i="290" s="1"/>
  <c r="O10" i="290"/>
  <c r="BF12" i="290" s="1"/>
  <c r="B10" i="290"/>
  <c r="AB10" i="290" s="1"/>
  <c r="BR9" i="290"/>
  <c r="S9" i="290"/>
  <c r="BN11" i="290" s="1"/>
  <c r="Q9" i="290"/>
  <c r="BL11" i="290" s="1"/>
  <c r="O9" i="290"/>
  <c r="B9" i="290"/>
  <c r="AB9" i="290" s="1"/>
  <c r="S8" i="290"/>
  <c r="BN10" i="290" s="1"/>
  <c r="Q8" i="290"/>
  <c r="BL10" i="290" s="1"/>
  <c r="O8" i="290"/>
  <c r="BF10" i="290" s="1"/>
  <c r="B8" i="290"/>
  <c r="AB8" i="290" s="1"/>
  <c r="AL7" i="290"/>
  <c r="AH7" i="290"/>
  <c r="Z7" i="290"/>
  <c r="S7" i="290"/>
  <c r="Q7" i="290"/>
  <c r="O7" i="290"/>
  <c r="B7" i="290"/>
  <c r="AB7" i="290" s="1"/>
  <c r="CE6" i="290" s="1"/>
  <c r="BY6" i="290"/>
  <c r="BS6" i="290"/>
  <c r="BF6" i="290"/>
  <c r="AH5" i="290"/>
  <c r="AX52" i="290" s="1"/>
  <c r="BJ6" i="290"/>
  <c r="B101" i="289"/>
  <c r="B100" i="289"/>
  <c r="B99" i="289"/>
  <c r="B98" i="289"/>
  <c r="B97" i="289"/>
  <c r="B96" i="289"/>
  <c r="B95" i="289"/>
  <c r="B94" i="289"/>
  <c r="B92" i="289"/>
  <c r="B91" i="289"/>
  <c r="B90" i="289"/>
  <c r="B89" i="289"/>
  <c r="B88" i="289"/>
  <c r="B87" i="289"/>
  <c r="B86" i="289"/>
  <c r="B85" i="289"/>
  <c r="B84" i="289"/>
  <c r="B83" i="289"/>
  <c r="B82" i="289"/>
  <c r="B81" i="289"/>
  <c r="B80" i="289"/>
  <c r="B79" i="289"/>
  <c r="B78" i="289"/>
  <c r="S48" i="289"/>
  <c r="CC28" i="289" s="1"/>
  <c r="Q48" i="289"/>
  <c r="CA28" i="289" s="1"/>
  <c r="O48" i="289"/>
  <c r="BU28" i="289" s="1"/>
  <c r="S47" i="289"/>
  <c r="CC27" i="289" s="1"/>
  <c r="Q47" i="289"/>
  <c r="CA27" i="289" s="1"/>
  <c r="O47" i="289"/>
  <c r="BU27" i="289" s="1"/>
  <c r="S46" i="289"/>
  <c r="CC26" i="289" s="1"/>
  <c r="Q46" i="289"/>
  <c r="CA26" i="289" s="1"/>
  <c r="O46" i="289"/>
  <c r="BU26" i="289" s="1"/>
  <c r="Q45" i="289"/>
  <c r="CA25" i="289" s="1"/>
  <c r="O45" i="289"/>
  <c r="BU25" i="289" s="1"/>
  <c r="S44" i="289"/>
  <c r="CC24" i="289" s="1"/>
  <c r="Q44" i="289"/>
  <c r="CA24" i="289" s="1"/>
  <c r="O44" i="289"/>
  <c r="BU24" i="289" s="1"/>
  <c r="S43" i="289"/>
  <c r="CC23" i="289" s="1"/>
  <c r="Q43" i="289"/>
  <c r="CA23" i="289" s="1"/>
  <c r="O43" i="289"/>
  <c r="S42" i="289"/>
  <c r="CC22" i="289" s="1"/>
  <c r="Q42" i="289"/>
  <c r="CA22" i="289" s="1"/>
  <c r="O42" i="289"/>
  <c r="BU22" i="289" s="1"/>
  <c r="S41" i="289"/>
  <c r="CC21" i="289" s="1"/>
  <c r="Q41" i="289"/>
  <c r="CA21" i="289" s="1"/>
  <c r="O41" i="289"/>
  <c r="BU21" i="289" s="1"/>
  <c r="S40" i="289"/>
  <c r="CC20" i="289" s="1"/>
  <c r="Q40" i="289"/>
  <c r="CA20" i="289" s="1"/>
  <c r="O40" i="289"/>
  <c r="BU20" i="289" s="1"/>
  <c r="S39" i="289"/>
  <c r="CC19" i="289" s="1"/>
  <c r="Q39" i="289"/>
  <c r="CA19" i="289" s="1"/>
  <c r="O39" i="289"/>
  <c r="BU19" i="289" s="1"/>
  <c r="AQ17" i="289"/>
  <c r="S38" i="289"/>
  <c r="CC18" i="289" s="1"/>
  <c r="Q38" i="289"/>
  <c r="CA18" i="289" s="1"/>
  <c r="O38" i="289"/>
  <c r="BU18" i="289" s="1"/>
  <c r="AQ16" i="289"/>
  <c r="S37" i="289"/>
  <c r="CC17" i="289" s="1"/>
  <c r="Q37" i="289"/>
  <c r="CA17" i="289" s="1"/>
  <c r="O37" i="289"/>
  <c r="BU17" i="289" s="1"/>
  <c r="AQ15" i="289"/>
  <c r="S36" i="289"/>
  <c r="CC16" i="289" s="1"/>
  <c r="Q36" i="289"/>
  <c r="CA16" i="289" s="1"/>
  <c r="O36" i="289"/>
  <c r="BU16" i="289" s="1"/>
  <c r="AQ14" i="289"/>
  <c r="S35" i="289"/>
  <c r="CC15" i="289" s="1"/>
  <c r="Q35" i="289"/>
  <c r="CA15" i="289" s="1"/>
  <c r="O35" i="289"/>
  <c r="BU15" i="289" s="1"/>
  <c r="AQ13" i="289"/>
  <c r="S34" i="289"/>
  <c r="CC14" i="289" s="1"/>
  <c r="Q34" i="289"/>
  <c r="CA14" i="289" s="1"/>
  <c r="O34" i="289"/>
  <c r="BU14" i="289" s="1"/>
  <c r="AQ12" i="289"/>
  <c r="BN40" i="289"/>
  <c r="BJ40" i="289"/>
  <c r="S33" i="289"/>
  <c r="CC13" i="289" s="1"/>
  <c r="Q33" i="289"/>
  <c r="CA13" i="289" s="1"/>
  <c r="O33" i="289"/>
  <c r="BU13" i="289" s="1"/>
  <c r="AQ11" i="289"/>
  <c r="BN39" i="289"/>
  <c r="BJ39" i="289"/>
  <c r="S32" i="289"/>
  <c r="CC12" i="289" s="1"/>
  <c r="Q32" i="289"/>
  <c r="CA12" i="289" s="1"/>
  <c r="O32" i="289"/>
  <c r="BU12" i="289" s="1"/>
  <c r="AQ10" i="289"/>
  <c r="BN38" i="289"/>
  <c r="BJ38" i="289"/>
  <c r="S31" i="289"/>
  <c r="CC11" i="289" s="1"/>
  <c r="Q31" i="289"/>
  <c r="CA11" i="289" s="1"/>
  <c r="O31" i="289"/>
  <c r="BU11" i="289" s="1"/>
  <c r="AQ9" i="289"/>
  <c r="BN37" i="289"/>
  <c r="BJ37" i="289"/>
  <c r="S30" i="289"/>
  <c r="CC10" i="289" s="1"/>
  <c r="Q30" i="289"/>
  <c r="CA10" i="289" s="1"/>
  <c r="O30" i="289"/>
  <c r="BU10" i="289" s="1"/>
  <c r="AQ8" i="289"/>
  <c r="S29" i="289"/>
  <c r="CC9" i="289" s="1"/>
  <c r="Q29" i="289"/>
  <c r="CA9" i="289" s="1"/>
  <c r="O29" i="289"/>
  <c r="BU9" i="289" s="1"/>
  <c r="AQ7" i="289"/>
  <c r="S28" i="289"/>
  <c r="BN30" i="289" s="1"/>
  <c r="Q28" i="289"/>
  <c r="BL30" i="289" s="1"/>
  <c r="O28" i="289"/>
  <c r="BF30" i="289" s="1"/>
  <c r="S27" i="289"/>
  <c r="BN29" i="289" s="1"/>
  <c r="Q27" i="289"/>
  <c r="BL29" i="289" s="1"/>
  <c r="O27" i="289"/>
  <c r="BF29" i="289" s="1"/>
  <c r="S26" i="289"/>
  <c r="BN28" i="289" s="1"/>
  <c r="Q26" i="289"/>
  <c r="BL28" i="289" s="1"/>
  <c r="O26" i="289"/>
  <c r="BF28" i="289" s="1"/>
  <c r="S25" i="289"/>
  <c r="BN27" i="289" s="1"/>
  <c r="Q25" i="289"/>
  <c r="BL27" i="289" s="1"/>
  <c r="O25" i="289"/>
  <c r="BF27" i="289" s="1"/>
  <c r="S24" i="289"/>
  <c r="BN26" i="289" s="1"/>
  <c r="Q24" i="289"/>
  <c r="BL26" i="289" s="1"/>
  <c r="O24" i="289"/>
  <c r="BF26" i="289" s="1"/>
  <c r="S23" i="289"/>
  <c r="BN25" i="289" s="1"/>
  <c r="Q23" i="289"/>
  <c r="BL25" i="289" s="1"/>
  <c r="O23" i="289"/>
  <c r="BF25" i="289" s="1"/>
  <c r="S22" i="289"/>
  <c r="BN24" i="289" s="1"/>
  <c r="Q22" i="289"/>
  <c r="BL24" i="289" s="1"/>
  <c r="O22" i="289"/>
  <c r="BF24" i="289" s="1"/>
  <c r="S21" i="289"/>
  <c r="BN23" i="289" s="1"/>
  <c r="Q21" i="289"/>
  <c r="BL23" i="289" s="1"/>
  <c r="O21" i="289"/>
  <c r="BF23" i="289" s="1"/>
  <c r="S20" i="289"/>
  <c r="BN22" i="289" s="1"/>
  <c r="Q20" i="289"/>
  <c r="BL22" i="289" s="1"/>
  <c r="O20" i="289"/>
  <c r="BF22" i="289" s="1"/>
  <c r="B20" i="289"/>
  <c r="AB20" i="289" s="1"/>
  <c r="S19" i="289"/>
  <c r="BN21" i="289" s="1"/>
  <c r="Q19" i="289"/>
  <c r="BL21" i="289" s="1"/>
  <c r="O19" i="289"/>
  <c r="BF21" i="289" s="1"/>
  <c r="B19" i="289"/>
  <c r="AB19" i="289" s="1"/>
  <c r="S18" i="289"/>
  <c r="BN20" i="289" s="1"/>
  <c r="Q18" i="289"/>
  <c r="BL20" i="289" s="1"/>
  <c r="O18" i="289"/>
  <c r="BF20" i="289" s="1"/>
  <c r="B18" i="289"/>
  <c r="AB18" i="289" s="1"/>
  <c r="S17" i="289"/>
  <c r="BN19" i="289" s="1"/>
  <c r="Q17" i="289"/>
  <c r="BL19" i="289" s="1"/>
  <c r="O17" i="289"/>
  <c r="BF19" i="289" s="1"/>
  <c r="B17" i="289"/>
  <c r="AB17" i="289" s="1"/>
  <c r="S16" i="289"/>
  <c r="BN18" i="289" s="1"/>
  <c r="Q16" i="289"/>
  <c r="BL18" i="289" s="1"/>
  <c r="O16" i="289"/>
  <c r="BF18" i="289" s="1"/>
  <c r="B16" i="289"/>
  <c r="AB16" i="289" s="1"/>
  <c r="S15" i="289"/>
  <c r="BN17" i="289" s="1"/>
  <c r="Q15" i="289"/>
  <c r="BL17" i="289" s="1"/>
  <c r="O15" i="289"/>
  <c r="BF17" i="289" s="1"/>
  <c r="B15" i="289"/>
  <c r="AB15" i="289" s="1"/>
  <c r="S14" i="289"/>
  <c r="BN16" i="289" s="1"/>
  <c r="Q14" i="289"/>
  <c r="BL16" i="289" s="1"/>
  <c r="O14" i="289"/>
  <c r="BF16" i="289" s="1"/>
  <c r="B14" i="289"/>
  <c r="AB14" i="289" s="1"/>
  <c r="S13" i="289"/>
  <c r="BN15" i="289" s="1"/>
  <c r="Q13" i="289"/>
  <c r="BL15" i="289" s="1"/>
  <c r="O13" i="289"/>
  <c r="BF15" i="289" s="1"/>
  <c r="B13" i="289"/>
  <c r="AB13" i="289" s="1"/>
  <c r="S12" i="289"/>
  <c r="BN14" i="289" s="1"/>
  <c r="Q12" i="289"/>
  <c r="BL14" i="289" s="1"/>
  <c r="O12" i="289"/>
  <c r="BF14" i="289" s="1"/>
  <c r="B12" i="289"/>
  <c r="AB12" i="289" s="1"/>
  <c r="S11" i="289"/>
  <c r="BN13" i="289" s="1"/>
  <c r="Q11" i="289"/>
  <c r="BL13" i="289" s="1"/>
  <c r="O11" i="289"/>
  <c r="BF13" i="289" s="1"/>
  <c r="B11" i="289"/>
  <c r="AB11" i="289" s="1"/>
  <c r="S10" i="289"/>
  <c r="BN12" i="289" s="1"/>
  <c r="Q10" i="289"/>
  <c r="BL12" i="289" s="1"/>
  <c r="O10" i="289"/>
  <c r="BF12" i="289" s="1"/>
  <c r="B10" i="289"/>
  <c r="AB10" i="289" s="1"/>
  <c r="BR9" i="289"/>
  <c r="S9" i="289"/>
  <c r="BN11" i="289" s="1"/>
  <c r="Q9" i="289"/>
  <c r="BL11" i="289" s="1"/>
  <c r="O9" i="289"/>
  <c r="B9" i="289"/>
  <c r="AB9" i="289" s="1"/>
  <c r="S8" i="289"/>
  <c r="BN10" i="289" s="1"/>
  <c r="Q8" i="289"/>
  <c r="BL10" i="289" s="1"/>
  <c r="O8" i="289"/>
  <c r="BF10" i="289" s="1"/>
  <c r="B8" i="289"/>
  <c r="AB8" i="289" s="1"/>
  <c r="AL7" i="289"/>
  <c r="AH7" i="289"/>
  <c r="Q7" i="289"/>
  <c r="Z7" i="289"/>
  <c r="S7" i="289"/>
  <c r="O7" i="289"/>
  <c r="P7" i="289" s="1"/>
  <c r="BH9" i="289" s="1"/>
  <c r="B7" i="289"/>
  <c r="AB7" i="289" s="1"/>
  <c r="CE6" i="289" s="1"/>
  <c r="BY6" i="289"/>
  <c r="BS6" i="289"/>
  <c r="BF6" i="289"/>
  <c r="AH5" i="289"/>
  <c r="BJ6" i="289"/>
  <c r="B101" i="288"/>
  <c r="B100" i="288"/>
  <c r="B99" i="288"/>
  <c r="B98" i="288"/>
  <c r="B97" i="288"/>
  <c r="B96" i="288"/>
  <c r="B95" i="288"/>
  <c r="B94" i="288"/>
  <c r="B92" i="288"/>
  <c r="B91" i="288"/>
  <c r="B90" i="288"/>
  <c r="B89" i="288"/>
  <c r="B88" i="288"/>
  <c r="B87" i="288"/>
  <c r="B86" i="288"/>
  <c r="B85" i="288"/>
  <c r="B84" i="288"/>
  <c r="B83" i="288"/>
  <c r="B82" i="288"/>
  <c r="B81" i="288"/>
  <c r="B80" i="288"/>
  <c r="B79" i="288"/>
  <c r="B78" i="288"/>
  <c r="S48" i="288"/>
  <c r="CC28" i="288" s="1"/>
  <c r="Q48" i="288"/>
  <c r="CA28" i="288" s="1"/>
  <c r="O48" i="288"/>
  <c r="BU28" i="288" s="1"/>
  <c r="S47" i="288"/>
  <c r="CC27" i="288" s="1"/>
  <c r="Q47" i="288"/>
  <c r="CA27" i="288" s="1"/>
  <c r="O47" i="288"/>
  <c r="BU27" i="288" s="1"/>
  <c r="S46" i="288"/>
  <c r="CC26" i="288" s="1"/>
  <c r="Q46" i="288"/>
  <c r="CA26" i="288" s="1"/>
  <c r="O46" i="288"/>
  <c r="BU26" i="288" s="1"/>
  <c r="S45" i="288"/>
  <c r="CC25" i="288" s="1"/>
  <c r="Q45" i="288"/>
  <c r="CA25" i="288" s="1"/>
  <c r="O45" i="288"/>
  <c r="BU25" i="288" s="1"/>
  <c r="S44" i="288"/>
  <c r="CC24" i="288" s="1"/>
  <c r="Q44" i="288"/>
  <c r="CA24" i="288" s="1"/>
  <c r="O44" i="288"/>
  <c r="BU24" i="288" s="1"/>
  <c r="S43" i="288"/>
  <c r="CC23" i="288" s="1"/>
  <c r="Q43" i="288"/>
  <c r="CA23" i="288" s="1"/>
  <c r="O43" i="288"/>
  <c r="S42" i="288"/>
  <c r="CC22" i="288" s="1"/>
  <c r="Q42" i="288"/>
  <c r="CA22" i="288" s="1"/>
  <c r="O42" i="288"/>
  <c r="BU22" i="288" s="1"/>
  <c r="S41" i="288"/>
  <c r="CC21" i="288" s="1"/>
  <c r="Q41" i="288"/>
  <c r="CA21" i="288" s="1"/>
  <c r="O41" i="288"/>
  <c r="BU21" i="288" s="1"/>
  <c r="S40" i="288"/>
  <c r="CC20" i="288" s="1"/>
  <c r="Q40" i="288"/>
  <c r="CA20" i="288" s="1"/>
  <c r="O40" i="288"/>
  <c r="BU20" i="288" s="1"/>
  <c r="S39" i="288"/>
  <c r="CC19" i="288" s="1"/>
  <c r="Q39" i="288"/>
  <c r="CA19" i="288" s="1"/>
  <c r="O39" i="288"/>
  <c r="BU19" i="288" s="1"/>
  <c r="AQ17" i="288"/>
  <c r="S38" i="288"/>
  <c r="CC18" i="288" s="1"/>
  <c r="Q38" i="288"/>
  <c r="CA18" i="288" s="1"/>
  <c r="O38" i="288"/>
  <c r="BU18" i="288" s="1"/>
  <c r="AQ16" i="288"/>
  <c r="S37" i="288"/>
  <c r="CC17" i="288" s="1"/>
  <c r="Q37" i="288"/>
  <c r="CA17" i="288" s="1"/>
  <c r="O37" i="288"/>
  <c r="BU17" i="288" s="1"/>
  <c r="AQ15" i="288"/>
  <c r="S36" i="288"/>
  <c r="CC16" i="288" s="1"/>
  <c r="Q36" i="288"/>
  <c r="CA16" i="288" s="1"/>
  <c r="O36" i="288"/>
  <c r="BU16" i="288" s="1"/>
  <c r="AQ14" i="288"/>
  <c r="S35" i="288"/>
  <c r="CC15" i="288" s="1"/>
  <c r="Q35" i="288"/>
  <c r="CA15" i="288" s="1"/>
  <c r="O35" i="288"/>
  <c r="BU15" i="288" s="1"/>
  <c r="AQ13" i="288"/>
  <c r="S34" i="288"/>
  <c r="CC14" i="288" s="1"/>
  <c r="Q34" i="288"/>
  <c r="CA14" i="288" s="1"/>
  <c r="O34" i="288"/>
  <c r="BU14" i="288" s="1"/>
  <c r="AQ12" i="288"/>
  <c r="BN40" i="288"/>
  <c r="BJ40" i="288"/>
  <c r="S33" i="288"/>
  <c r="CC13" i="288" s="1"/>
  <c r="Q33" i="288"/>
  <c r="CA13" i="288" s="1"/>
  <c r="O33" i="288"/>
  <c r="BU13" i="288" s="1"/>
  <c r="AQ11" i="288"/>
  <c r="BN39" i="288"/>
  <c r="BJ39" i="288"/>
  <c r="S32" i="288"/>
  <c r="CC12" i="288" s="1"/>
  <c r="Q32" i="288"/>
  <c r="CA12" i="288" s="1"/>
  <c r="O32" i="288"/>
  <c r="BU12" i="288" s="1"/>
  <c r="AQ10" i="288"/>
  <c r="BN38" i="288"/>
  <c r="BJ38" i="288"/>
  <c r="S31" i="288"/>
  <c r="CC11" i="288" s="1"/>
  <c r="Q31" i="288"/>
  <c r="CA11" i="288" s="1"/>
  <c r="O31" i="288"/>
  <c r="BU11" i="288" s="1"/>
  <c r="AQ9" i="288"/>
  <c r="BN37" i="288"/>
  <c r="BJ37" i="288"/>
  <c r="S30" i="288"/>
  <c r="CC10" i="288" s="1"/>
  <c r="Q30" i="288"/>
  <c r="CA10" i="288" s="1"/>
  <c r="O30" i="288"/>
  <c r="BU10" i="288" s="1"/>
  <c r="AQ8" i="288"/>
  <c r="S29" i="288"/>
  <c r="CC9" i="288" s="1"/>
  <c r="Q29" i="288"/>
  <c r="CA9" i="288" s="1"/>
  <c r="O29" i="288"/>
  <c r="BU9" i="288" s="1"/>
  <c r="AQ7" i="288"/>
  <c r="S28" i="288"/>
  <c r="BN30" i="288" s="1"/>
  <c r="Q28" i="288"/>
  <c r="BL30" i="288" s="1"/>
  <c r="O28" i="288"/>
  <c r="BF30" i="288" s="1"/>
  <c r="S27" i="288"/>
  <c r="BN29" i="288" s="1"/>
  <c r="Q27" i="288"/>
  <c r="BL29" i="288" s="1"/>
  <c r="O27" i="288"/>
  <c r="BF29" i="288" s="1"/>
  <c r="S26" i="288"/>
  <c r="BN28" i="288" s="1"/>
  <c r="Q26" i="288"/>
  <c r="BL28" i="288" s="1"/>
  <c r="O26" i="288"/>
  <c r="BF28" i="288" s="1"/>
  <c r="S25" i="288"/>
  <c r="BN27" i="288" s="1"/>
  <c r="Q25" i="288"/>
  <c r="BL27" i="288" s="1"/>
  <c r="O25" i="288"/>
  <c r="BF27" i="288" s="1"/>
  <c r="S24" i="288"/>
  <c r="BN26" i="288" s="1"/>
  <c r="Q24" i="288"/>
  <c r="BL26" i="288" s="1"/>
  <c r="O24" i="288"/>
  <c r="BF26" i="288" s="1"/>
  <c r="S23" i="288"/>
  <c r="BN25" i="288" s="1"/>
  <c r="Q23" i="288"/>
  <c r="BL25" i="288" s="1"/>
  <c r="O23" i="288"/>
  <c r="BF25" i="288" s="1"/>
  <c r="S22" i="288"/>
  <c r="BN24" i="288" s="1"/>
  <c r="Q22" i="288"/>
  <c r="BL24" i="288" s="1"/>
  <c r="O22" i="288"/>
  <c r="BF24" i="288" s="1"/>
  <c r="S21" i="288"/>
  <c r="BN23" i="288" s="1"/>
  <c r="Q21" i="288"/>
  <c r="BL23" i="288" s="1"/>
  <c r="O21" i="288"/>
  <c r="BF23" i="288" s="1"/>
  <c r="S20" i="288"/>
  <c r="BN22" i="288" s="1"/>
  <c r="Q20" i="288"/>
  <c r="BL22" i="288" s="1"/>
  <c r="O20" i="288"/>
  <c r="BF22" i="288" s="1"/>
  <c r="B20" i="288"/>
  <c r="AB20" i="288" s="1"/>
  <c r="S19" i="288"/>
  <c r="BN21" i="288" s="1"/>
  <c r="Q19" i="288"/>
  <c r="BL21" i="288" s="1"/>
  <c r="O19" i="288"/>
  <c r="BF21" i="288" s="1"/>
  <c r="B19" i="288"/>
  <c r="AB19" i="288" s="1"/>
  <c r="S18" i="288"/>
  <c r="BN20" i="288" s="1"/>
  <c r="Q18" i="288"/>
  <c r="BL20" i="288" s="1"/>
  <c r="O18" i="288"/>
  <c r="BF20" i="288" s="1"/>
  <c r="B18" i="288"/>
  <c r="AB18" i="288" s="1"/>
  <c r="S17" i="288"/>
  <c r="BN19" i="288" s="1"/>
  <c r="Q17" i="288"/>
  <c r="BL19" i="288" s="1"/>
  <c r="O17" i="288"/>
  <c r="BF19" i="288" s="1"/>
  <c r="B17" i="288"/>
  <c r="AB17" i="288" s="1"/>
  <c r="S16" i="288"/>
  <c r="BN18" i="288" s="1"/>
  <c r="Q16" i="288"/>
  <c r="BL18" i="288" s="1"/>
  <c r="O16" i="288"/>
  <c r="BF18" i="288" s="1"/>
  <c r="B16" i="288"/>
  <c r="AB16" i="288" s="1"/>
  <c r="S15" i="288"/>
  <c r="BN17" i="288" s="1"/>
  <c r="Q15" i="288"/>
  <c r="BL17" i="288" s="1"/>
  <c r="O15" i="288"/>
  <c r="BF17" i="288" s="1"/>
  <c r="B15" i="288"/>
  <c r="AB15" i="288" s="1"/>
  <c r="S14" i="288"/>
  <c r="BN16" i="288" s="1"/>
  <c r="Q14" i="288"/>
  <c r="BL16" i="288" s="1"/>
  <c r="O14" i="288"/>
  <c r="BF16" i="288" s="1"/>
  <c r="B14" i="288"/>
  <c r="AB14" i="288" s="1"/>
  <c r="S13" i="288"/>
  <c r="BN15" i="288" s="1"/>
  <c r="Q13" i="288"/>
  <c r="BL15" i="288" s="1"/>
  <c r="O13" i="288"/>
  <c r="BF15" i="288" s="1"/>
  <c r="B13" i="288"/>
  <c r="AB13" i="288" s="1"/>
  <c r="S12" i="288"/>
  <c r="BN14" i="288" s="1"/>
  <c r="Q12" i="288"/>
  <c r="BL14" i="288" s="1"/>
  <c r="O12" i="288"/>
  <c r="BF14" i="288" s="1"/>
  <c r="B12" i="288"/>
  <c r="AB12" i="288" s="1"/>
  <c r="Q11" i="288"/>
  <c r="BL13" i="288" s="1"/>
  <c r="S11" i="288"/>
  <c r="BN13" i="288" s="1"/>
  <c r="O11" i="288"/>
  <c r="BF13" i="288" s="1"/>
  <c r="B11" i="288"/>
  <c r="AB11" i="288" s="1"/>
  <c r="S10" i="288"/>
  <c r="BN12" i="288" s="1"/>
  <c r="Q10" i="288"/>
  <c r="BL12" i="288" s="1"/>
  <c r="O10" i="288"/>
  <c r="BF12" i="288" s="1"/>
  <c r="B10" i="288"/>
  <c r="AB10" i="288" s="1"/>
  <c r="BR9" i="288"/>
  <c r="S9" i="288"/>
  <c r="BN11" i="288" s="1"/>
  <c r="Q9" i="288"/>
  <c r="BL11" i="288" s="1"/>
  <c r="O9" i="288"/>
  <c r="BF11" i="288" s="1"/>
  <c r="B9" i="288"/>
  <c r="AB9" i="288" s="1"/>
  <c r="S8" i="288"/>
  <c r="BN10" i="288" s="1"/>
  <c r="Q8" i="288"/>
  <c r="BL10" i="288" s="1"/>
  <c r="O8" i="288"/>
  <c r="BF10" i="288" s="1"/>
  <c r="B8" i="288"/>
  <c r="AB8" i="288" s="1"/>
  <c r="AL7" i="288"/>
  <c r="AH7" i="288"/>
  <c r="Z7" i="288"/>
  <c r="S7" i="288"/>
  <c r="Q7" i="288"/>
  <c r="O7" i="288"/>
  <c r="P7" i="288" s="1"/>
  <c r="BH9" i="288" s="1"/>
  <c r="B7" i="288"/>
  <c r="AB7" i="288" s="1"/>
  <c r="CE6" i="288" s="1"/>
  <c r="BY6" i="288"/>
  <c r="BS6" i="288"/>
  <c r="BJ6" i="288"/>
  <c r="BF6" i="288"/>
  <c r="AH5" i="288"/>
  <c r="B101" i="287"/>
  <c r="B100" i="287"/>
  <c r="B99" i="287"/>
  <c r="B98" i="287"/>
  <c r="B97" i="287"/>
  <c r="B96" i="287"/>
  <c r="B95" i="287"/>
  <c r="B94" i="287"/>
  <c r="B92" i="287"/>
  <c r="B91" i="287"/>
  <c r="B90" i="287"/>
  <c r="B89" i="287"/>
  <c r="B88" i="287"/>
  <c r="B87" i="287"/>
  <c r="B86" i="287"/>
  <c r="B85" i="287"/>
  <c r="B84" i="287"/>
  <c r="B83" i="287"/>
  <c r="B82" i="287"/>
  <c r="B81" i="287"/>
  <c r="B80" i="287"/>
  <c r="B79" i="287"/>
  <c r="B78" i="287"/>
  <c r="AP52" i="287"/>
  <c r="S48" i="287"/>
  <c r="CC28" i="287" s="1"/>
  <c r="Q48" i="287"/>
  <c r="CA28" i="287" s="1"/>
  <c r="O48" i="287"/>
  <c r="BU28" i="287" s="1"/>
  <c r="S47" i="287"/>
  <c r="CC27" i="287" s="1"/>
  <c r="Q47" i="287"/>
  <c r="CA27" i="287" s="1"/>
  <c r="O47" i="287"/>
  <c r="BU27" i="287" s="1"/>
  <c r="S46" i="287"/>
  <c r="CC26" i="287" s="1"/>
  <c r="Q46" i="287"/>
  <c r="CA26" i="287" s="1"/>
  <c r="O46" i="287"/>
  <c r="BU26" i="287" s="1"/>
  <c r="S45" i="287"/>
  <c r="CC25" i="287" s="1"/>
  <c r="Q45" i="287"/>
  <c r="CA25" i="287" s="1"/>
  <c r="O45" i="287"/>
  <c r="BU25" i="287" s="1"/>
  <c r="S44" i="287"/>
  <c r="CC24" i="287" s="1"/>
  <c r="Q44" i="287"/>
  <c r="CA24" i="287" s="1"/>
  <c r="O44" i="287"/>
  <c r="BU24" i="287" s="1"/>
  <c r="S43" i="287"/>
  <c r="CC23" i="287" s="1"/>
  <c r="Q43" i="287"/>
  <c r="CA23" i="287" s="1"/>
  <c r="O43" i="287"/>
  <c r="S42" i="287"/>
  <c r="CC22" i="287" s="1"/>
  <c r="Q42" i="287"/>
  <c r="CA22" i="287" s="1"/>
  <c r="O42" i="287"/>
  <c r="BU22" i="287" s="1"/>
  <c r="S41" i="287"/>
  <c r="CC21" i="287" s="1"/>
  <c r="Q41" i="287"/>
  <c r="CA21" i="287" s="1"/>
  <c r="O41" i="287"/>
  <c r="BU21" i="287" s="1"/>
  <c r="S40" i="287"/>
  <c r="CC20" i="287" s="1"/>
  <c r="Q40" i="287"/>
  <c r="CA20" i="287" s="1"/>
  <c r="O40" i="287"/>
  <c r="BU20" i="287" s="1"/>
  <c r="S39" i="287"/>
  <c r="CC19" i="287" s="1"/>
  <c r="Q39" i="287"/>
  <c r="CA19" i="287" s="1"/>
  <c r="O39" i="287"/>
  <c r="BU19" i="287" s="1"/>
  <c r="AQ17" i="287"/>
  <c r="S38" i="287"/>
  <c r="CC18" i="287" s="1"/>
  <c r="Q38" i="287"/>
  <c r="CA18" i="287" s="1"/>
  <c r="O38" i="287"/>
  <c r="BU18" i="287" s="1"/>
  <c r="AQ16" i="287"/>
  <c r="S37" i="287"/>
  <c r="CC17" i="287" s="1"/>
  <c r="Q37" i="287"/>
  <c r="CA17" i="287" s="1"/>
  <c r="O37" i="287"/>
  <c r="BU17" i="287" s="1"/>
  <c r="AQ15" i="287"/>
  <c r="S36" i="287"/>
  <c r="CC16" i="287" s="1"/>
  <c r="Q36" i="287"/>
  <c r="CA16" i="287" s="1"/>
  <c r="O36" i="287"/>
  <c r="BU16" i="287" s="1"/>
  <c r="AQ14" i="287"/>
  <c r="S35" i="287"/>
  <c r="CC15" i="287" s="1"/>
  <c r="Q35" i="287"/>
  <c r="CA15" i="287" s="1"/>
  <c r="O35" i="287"/>
  <c r="BU15" i="287" s="1"/>
  <c r="AQ13" i="287"/>
  <c r="S34" i="287"/>
  <c r="CC14" i="287" s="1"/>
  <c r="Q34" i="287"/>
  <c r="CA14" i="287" s="1"/>
  <c r="O34" i="287"/>
  <c r="BU14" i="287" s="1"/>
  <c r="AQ12" i="287"/>
  <c r="BN40" i="287"/>
  <c r="BJ40" i="287"/>
  <c r="S33" i="287"/>
  <c r="CC13" i="287" s="1"/>
  <c r="Q33" i="287"/>
  <c r="CA13" i="287" s="1"/>
  <c r="O33" i="287"/>
  <c r="BU13" i="287" s="1"/>
  <c r="AQ11" i="287"/>
  <c r="BN39" i="287"/>
  <c r="BJ39" i="287"/>
  <c r="S32" i="287"/>
  <c r="CC12" i="287" s="1"/>
  <c r="Q32" i="287"/>
  <c r="CA12" i="287" s="1"/>
  <c r="O32" i="287"/>
  <c r="BU12" i="287" s="1"/>
  <c r="AQ10" i="287"/>
  <c r="BN38" i="287"/>
  <c r="BJ38" i="287"/>
  <c r="S31" i="287"/>
  <c r="CC11" i="287" s="1"/>
  <c r="Q31" i="287"/>
  <c r="CA11" i="287" s="1"/>
  <c r="O31" i="287"/>
  <c r="BU11" i="287" s="1"/>
  <c r="AQ9" i="287"/>
  <c r="BN37" i="287"/>
  <c r="BJ37" i="287"/>
  <c r="S30" i="287"/>
  <c r="CC10" i="287" s="1"/>
  <c r="Q30" i="287"/>
  <c r="CA10" i="287" s="1"/>
  <c r="O30" i="287"/>
  <c r="BU10" i="287" s="1"/>
  <c r="AQ8" i="287"/>
  <c r="S29" i="287"/>
  <c r="CC9" i="287" s="1"/>
  <c r="Q29" i="287"/>
  <c r="CA9" i="287" s="1"/>
  <c r="O29" i="287"/>
  <c r="BU9" i="287" s="1"/>
  <c r="AQ7" i="287"/>
  <c r="S28" i="287"/>
  <c r="BN30" i="287" s="1"/>
  <c r="Q28" i="287"/>
  <c r="BL30" i="287" s="1"/>
  <c r="O28" i="287"/>
  <c r="BF30" i="287" s="1"/>
  <c r="S27" i="287"/>
  <c r="BN29" i="287" s="1"/>
  <c r="Q27" i="287"/>
  <c r="BL29" i="287" s="1"/>
  <c r="O27" i="287"/>
  <c r="BF29" i="287" s="1"/>
  <c r="S26" i="287"/>
  <c r="BN28" i="287" s="1"/>
  <c r="Q26" i="287"/>
  <c r="BL28" i="287" s="1"/>
  <c r="O26" i="287"/>
  <c r="BF28" i="287" s="1"/>
  <c r="S25" i="287"/>
  <c r="BN27" i="287" s="1"/>
  <c r="Q25" i="287"/>
  <c r="BL27" i="287" s="1"/>
  <c r="O25" i="287"/>
  <c r="BF27" i="287" s="1"/>
  <c r="S24" i="287"/>
  <c r="BN26" i="287" s="1"/>
  <c r="Q24" i="287"/>
  <c r="BL26" i="287" s="1"/>
  <c r="O24" i="287"/>
  <c r="BF26" i="287" s="1"/>
  <c r="S23" i="287"/>
  <c r="BN25" i="287" s="1"/>
  <c r="Q23" i="287"/>
  <c r="BL25" i="287" s="1"/>
  <c r="O23" i="287"/>
  <c r="BF25" i="287" s="1"/>
  <c r="S22" i="287"/>
  <c r="BN24" i="287" s="1"/>
  <c r="Q22" i="287"/>
  <c r="BL24" i="287" s="1"/>
  <c r="O22" i="287"/>
  <c r="BF24" i="287" s="1"/>
  <c r="S21" i="287"/>
  <c r="BN23" i="287" s="1"/>
  <c r="Q21" i="287"/>
  <c r="BL23" i="287" s="1"/>
  <c r="O21" i="287"/>
  <c r="BF23" i="287" s="1"/>
  <c r="S20" i="287"/>
  <c r="BN22" i="287" s="1"/>
  <c r="Q20" i="287"/>
  <c r="BL22" i="287" s="1"/>
  <c r="O20" i="287"/>
  <c r="BF22" i="287" s="1"/>
  <c r="B20" i="287"/>
  <c r="AB20" i="287" s="1"/>
  <c r="S19" i="287"/>
  <c r="BN21" i="287" s="1"/>
  <c r="Q19" i="287"/>
  <c r="BL21" i="287" s="1"/>
  <c r="O19" i="287"/>
  <c r="BF21" i="287" s="1"/>
  <c r="B19" i="287"/>
  <c r="AB19" i="287" s="1"/>
  <c r="S18" i="287"/>
  <c r="BN20" i="287" s="1"/>
  <c r="Q18" i="287"/>
  <c r="BL20" i="287" s="1"/>
  <c r="O18" i="287"/>
  <c r="BF20" i="287" s="1"/>
  <c r="B18" i="287"/>
  <c r="AB18" i="287" s="1"/>
  <c r="S17" i="287"/>
  <c r="BN19" i="287" s="1"/>
  <c r="Q17" i="287"/>
  <c r="BL19" i="287" s="1"/>
  <c r="O17" i="287"/>
  <c r="BF19" i="287" s="1"/>
  <c r="B17" i="287"/>
  <c r="AB17" i="287" s="1"/>
  <c r="S16" i="287"/>
  <c r="BN18" i="287" s="1"/>
  <c r="Q16" i="287"/>
  <c r="BL18" i="287" s="1"/>
  <c r="O16" i="287"/>
  <c r="BF18" i="287" s="1"/>
  <c r="B16" i="287"/>
  <c r="AB16" i="287" s="1"/>
  <c r="S15" i="287"/>
  <c r="BN17" i="287" s="1"/>
  <c r="Q15" i="287"/>
  <c r="BL17" i="287" s="1"/>
  <c r="O15" i="287"/>
  <c r="BF17" i="287" s="1"/>
  <c r="B15" i="287"/>
  <c r="AB15" i="287" s="1"/>
  <c r="S14" i="287"/>
  <c r="BN16" i="287" s="1"/>
  <c r="Q14" i="287"/>
  <c r="BL16" i="287" s="1"/>
  <c r="O14" i="287"/>
  <c r="BF16" i="287" s="1"/>
  <c r="B14" i="287"/>
  <c r="AB14" i="287" s="1"/>
  <c r="S13" i="287"/>
  <c r="BN15" i="287" s="1"/>
  <c r="Q13" i="287"/>
  <c r="BL15" i="287" s="1"/>
  <c r="O13" i="287"/>
  <c r="BF15" i="287" s="1"/>
  <c r="B13" i="287"/>
  <c r="AB13" i="287" s="1"/>
  <c r="S12" i="287"/>
  <c r="BN14" i="287" s="1"/>
  <c r="Q12" i="287"/>
  <c r="BL14" i="287" s="1"/>
  <c r="O12" i="287"/>
  <c r="BF14" i="287" s="1"/>
  <c r="B12" i="287"/>
  <c r="AB12" i="287" s="1"/>
  <c r="S11" i="287"/>
  <c r="BN13" i="287" s="1"/>
  <c r="Q11" i="287"/>
  <c r="BL13" i="287" s="1"/>
  <c r="O11" i="287"/>
  <c r="BF13" i="287" s="1"/>
  <c r="B11" i="287"/>
  <c r="AB11" i="287" s="1"/>
  <c r="S10" i="287"/>
  <c r="BN12" i="287" s="1"/>
  <c r="Q10" i="287"/>
  <c r="BL12" i="287" s="1"/>
  <c r="O10" i="287"/>
  <c r="BF12" i="287" s="1"/>
  <c r="B10" i="287"/>
  <c r="AB10" i="287" s="1"/>
  <c r="BR9" i="287"/>
  <c r="S9" i="287"/>
  <c r="BN11" i="287" s="1"/>
  <c r="Q9" i="287"/>
  <c r="BL11" i="287" s="1"/>
  <c r="O9" i="287"/>
  <c r="B9" i="287"/>
  <c r="AB9" i="287" s="1"/>
  <c r="S8" i="287"/>
  <c r="BN10" i="287" s="1"/>
  <c r="Q8" i="287"/>
  <c r="BL10" i="287" s="1"/>
  <c r="O8" i="287"/>
  <c r="BF10" i="287" s="1"/>
  <c r="B8" i="287"/>
  <c r="AB8" i="287" s="1"/>
  <c r="AL7" i="287"/>
  <c r="AH7" i="287"/>
  <c r="Z7" i="287"/>
  <c r="S7" i="287"/>
  <c r="Q7" i="287"/>
  <c r="O7" i="287"/>
  <c r="BF9" i="287" s="1"/>
  <c r="B7" i="287"/>
  <c r="AB7" i="287" s="1"/>
  <c r="CE6" i="287" s="1"/>
  <c r="BY6" i="287"/>
  <c r="BS6" i="287"/>
  <c r="BF6" i="287"/>
  <c r="AH5" i="287"/>
  <c r="B101" i="307"/>
  <c r="B100" i="307"/>
  <c r="B99" i="307"/>
  <c r="B98" i="307"/>
  <c r="B97" i="307"/>
  <c r="B96" i="307"/>
  <c r="B95" i="307"/>
  <c r="B94" i="307"/>
  <c r="B92" i="307"/>
  <c r="B91" i="307"/>
  <c r="B90" i="307"/>
  <c r="B89" i="307"/>
  <c r="B88" i="307"/>
  <c r="B87" i="307"/>
  <c r="B86" i="307"/>
  <c r="B85" i="307"/>
  <c r="B84" i="307"/>
  <c r="B83" i="307"/>
  <c r="B82" i="307"/>
  <c r="B81" i="307"/>
  <c r="B80" i="307"/>
  <c r="B79" i="307"/>
  <c r="B78" i="307"/>
  <c r="S48" i="307"/>
  <c r="CC28" i="307" s="1"/>
  <c r="Q48" i="307"/>
  <c r="CA28" i="307" s="1"/>
  <c r="O48" i="307"/>
  <c r="BU28" i="307" s="1"/>
  <c r="S47" i="307"/>
  <c r="CC27" i="307" s="1"/>
  <c r="Q47" i="307"/>
  <c r="CA27" i="307" s="1"/>
  <c r="O47" i="307"/>
  <c r="BU27" i="307" s="1"/>
  <c r="S46" i="307"/>
  <c r="CC26" i="307" s="1"/>
  <c r="Q46" i="307"/>
  <c r="CA26" i="307" s="1"/>
  <c r="O46" i="307"/>
  <c r="BU26" i="307" s="1"/>
  <c r="S45" i="307"/>
  <c r="CC25" i="307" s="1"/>
  <c r="Q45" i="307"/>
  <c r="CA25" i="307" s="1"/>
  <c r="O45" i="307"/>
  <c r="BU25" i="307" s="1"/>
  <c r="S44" i="307"/>
  <c r="CC24" i="307" s="1"/>
  <c r="Q44" i="307"/>
  <c r="CA24" i="307" s="1"/>
  <c r="O44" i="307"/>
  <c r="BU24" i="307" s="1"/>
  <c r="S43" i="307"/>
  <c r="CC23" i="307" s="1"/>
  <c r="Q43" i="307"/>
  <c r="CA23" i="307" s="1"/>
  <c r="O43" i="307"/>
  <c r="S42" i="307"/>
  <c r="CC22" i="307" s="1"/>
  <c r="Q42" i="307"/>
  <c r="CA22" i="307" s="1"/>
  <c r="O42" i="307"/>
  <c r="BU22" i="307" s="1"/>
  <c r="S41" i="307"/>
  <c r="CC21" i="307" s="1"/>
  <c r="Q41" i="307"/>
  <c r="CA21" i="307" s="1"/>
  <c r="O41" i="307"/>
  <c r="BU21" i="307" s="1"/>
  <c r="S40" i="307"/>
  <c r="CC20" i="307" s="1"/>
  <c r="Q40" i="307"/>
  <c r="CA20" i="307" s="1"/>
  <c r="O40" i="307"/>
  <c r="BU20" i="307" s="1"/>
  <c r="S39" i="307"/>
  <c r="CC19" i="307" s="1"/>
  <c r="Q39" i="307"/>
  <c r="CA19" i="307" s="1"/>
  <c r="O39" i="307"/>
  <c r="BU19" i="307" s="1"/>
  <c r="AQ17" i="307"/>
  <c r="S38" i="307"/>
  <c r="CC18" i="307" s="1"/>
  <c r="Q38" i="307"/>
  <c r="CA18" i="307" s="1"/>
  <c r="O38" i="307"/>
  <c r="BU18" i="307" s="1"/>
  <c r="AQ16" i="307"/>
  <c r="S37" i="307"/>
  <c r="CC17" i="307" s="1"/>
  <c r="Q37" i="307"/>
  <c r="CA17" i="307" s="1"/>
  <c r="O37" i="307"/>
  <c r="BU17" i="307" s="1"/>
  <c r="AQ15" i="307"/>
  <c r="S36" i="307"/>
  <c r="CC16" i="307" s="1"/>
  <c r="Q36" i="307"/>
  <c r="CA16" i="307" s="1"/>
  <c r="O36" i="307"/>
  <c r="BU16" i="307" s="1"/>
  <c r="AQ14" i="307"/>
  <c r="S35" i="307"/>
  <c r="CC15" i="307" s="1"/>
  <c r="Q35" i="307"/>
  <c r="CA15" i="307" s="1"/>
  <c r="O35" i="307"/>
  <c r="BU15" i="307" s="1"/>
  <c r="AQ13" i="307"/>
  <c r="S34" i="307"/>
  <c r="CC14" i="307" s="1"/>
  <c r="Q34" i="307"/>
  <c r="CA14" i="307" s="1"/>
  <c r="O34" i="307"/>
  <c r="BU14" i="307" s="1"/>
  <c r="AQ12" i="307"/>
  <c r="BN40" i="307"/>
  <c r="BJ40" i="307"/>
  <c r="S33" i="307"/>
  <c r="CC13" i="307" s="1"/>
  <c r="Q33" i="307"/>
  <c r="CA13" i="307" s="1"/>
  <c r="O33" i="307"/>
  <c r="BU13" i="307" s="1"/>
  <c r="AQ11" i="307"/>
  <c r="BN39" i="307"/>
  <c r="BJ39" i="307"/>
  <c r="S32" i="307"/>
  <c r="CC12" i="307" s="1"/>
  <c r="Q32" i="307"/>
  <c r="CA12" i="307" s="1"/>
  <c r="O32" i="307"/>
  <c r="BU12" i="307" s="1"/>
  <c r="AQ10" i="307"/>
  <c r="BN38" i="307"/>
  <c r="BJ38" i="307"/>
  <c r="S31" i="307"/>
  <c r="CC11" i="307" s="1"/>
  <c r="Q31" i="307"/>
  <c r="CA11" i="307" s="1"/>
  <c r="O31" i="307"/>
  <c r="BU11" i="307" s="1"/>
  <c r="AQ9" i="307"/>
  <c r="BN37" i="307"/>
  <c r="BJ37" i="307"/>
  <c r="S30" i="307"/>
  <c r="CC10" i="307" s="1"/>
  <c r="Q30" i="307"/>
  <c r="CA10" i="307" s="1"/>
  <c r="O30" i="307"/>
  <c r="BU10" i="307" s="1"/>
  <c r="AQ8" i="307"/>
  <c r="S29" i="307"/>
  <c r="CC9" i="307" s="1"/>
  <c r="Q29" i="307"/>
  <c r="CA9" i="307" s="1"/>
  <c r="O29" i="307"/>
  <c r="BU9" i="307" s="1"/>
  <c r="AQ7" i="307"/>
  <c r="S28" i="307"/>
  <c r="BN30" i="307" s="1"/>
  <c r="Q28" i="307"/>
  <c r="BL30" i="307" s="1"/>
  <c r="O28" i="307"/>
  <c r="BF30" i="307" s="1"/>
  <c r="S27" i="307"/>
  <c r="BN29" i="307" s="1"/>
  <c r="Q27" i="307"/>
  <c r="BL29" i="307" s="1"/>
  <c r="O27" i="307"/>
  <c r="BF29" i="307" s="1"/>
  <c r="S26" i="307"/>
  <c r="BN28" i="307" s="1"/>
  <c r="Q26" i="307"/>
  <c r="BL28" i="307" s="1"/>
  <c r="O26" i="307"/>
  <c r="BF28" i="307" s="1"/>
  <c r="S25" i="307"/>
  <c r="BN27" i="307" s="1"/>
  <c r="Q25" i="307"/>
  <c r="BL27" i="307" s="1"/>
  <c r="O25" i="307"/>
  <c r="BF27" i="307" s="1"/>
  <c r="S24" i="307"/>
  <c r="BN26" i="307" s="1"/>
  <c r="Q24" i="307"/>
  <c r="BL26" i="307" s="1"/>
  <c r="O24" i="307"/>
  <c r="BF26" i="307" s="1"/>
  <c r="S23" i="307"/>
  <c r="BN25" i="307" s="1"/>
  <c r="Q23" i="307"/>
  <c r="BL25" i="307" s="1"/>
  <c r="O23" i="307"/>
  <c r="BF25" i="307" s="1"/>
  <c r="S22" i="307"/>
  <c r="BN24" i="307" s="1"/>
  <c r="Q22" i="307"/>
  <c r="BL24" i="307" s="1"/>
  <c r="O22" i="307"/>
  <c r="BF24" i="307" s="1"/>
  <c r="S21" i="307"/>
  <c r="BN23" i="307" s="1"/>
  <c r="Q21" i="307"/>
  <c r="BL23" i="307" s="1"/>
  <c r="O21" i="307"/>
  <c r="BF23" i="307" s="1"/>
  <c r="S20" i="307"/>
  <c r="BN22" i="307" s="1"/>
  <c r="Q20" i="307"/>
  <c r="BL22" i="307" s="1"/>
  <c r="O20" i="307"/>
  <c r="BF22" i="307" s="1"/>
  <c r="B20" i="307"/>
  <c r="AB20" i="307" s="1"/>
  <c r="S19" i="307"/>
  <c r="BN21" i="307" s="1"/>
  <c r="Q19" i="307"/>
  <c r="BL21" i="307" s="1"/>
  <c r="O19" i="307"/>
  <c r="BF21" i="307" s="1"/>
  <c r="B19" i="307"/>
  <c r="AB19" i="307" s="1"/>
  <c r="S18" i="307"/>
  <c r="BN20" i="307" s="1"/>
  <c r="Q18" i="307"/>
  <c r="BL20" i="307" s="1"/>
  <c r="O18" i="307"/>
  <c r="BF20" i="307" s="1"/>
  <c r="B18" i="307"/>
  <c r="AB18" i="307" s="1"/>
  <c r="S17" i="307"/>
  <c r="BN19" i="307" s="1"/>
  <c r="Q17" i="307"/>
  <c r="BL19" i="307" s="1"/>
  <c r="O17" i="307"/>
  <c r="BF19" i="307" s="1"/>
  <c r="B17" i="307"/>
  <c r="AB17" i="307" s="1"/>
  <c r="S16" i="307"/>
  <c r="BN18" i="307" s="1"/>
  <c r="Q16" i="307"/>
  <c r="BL18" i="307" s="1"/>
  <c r="O16" i="307"/>
  <c r="BF18" i="307" s="1"/>
  <c r="B16" i="307"/>
  <c r="AB16" i="307" s="1"/>
  <c r="S15" i="307"/>
  <c r="BN17" i="307" s="1"/>
  <c r="Q15" i="307"/>
  <c r="BL17" i="307" s="1"/>
  <c r="O15" i="307"/>
  <c r="BF17" i="307" s="1"/>
  <c r="B15" i="307"/>
  <c r="AB15" i="307" s="1"/>
  <c r="S14" i="307"/>
  <c r="BN16" i="307" s="1"/>
  <c r="Q14" i="307"/>
  <c r="BL16" i="307" s="1"/>
  <c r="O14" i="307"/>
  <c r="B14" i="307"/>
  <c r="AB14" i="307" s="1"/>
  <c r="S13" i="307"/>
  <c r="BN15" i="307" s="1"/>
  <c r="Q13" i="307"/>
  <c r="BL15" i="307" s="1"/>
  <c r="O13" i="307"/>
  <c r="BF15" i="307" s="1"/>
  <c r="B13" i="307"/>
  <c r="AB13" i="307" s="1"/>
  <c r="S12" i="307"/>
  <c r="BN14" i="307" s="1"/>
  <c r="Q12" i="307"/>
  <c r="BL14" i="307" s="1"/>
  <c r="O12" i="307"/>
  <c r="B12" i="307"/>
  <c r="AB12" i="307" s="1"/>
  <c r="S11" i="307"/>
  <c r="BN13" i="307" s="1"/>
  <c r="Q11" i="307"/>
  <c r="BL13" i="307" s="1"/>
  <c r="O11" i="307"/>
  <c r="BF13" i="307" s="1"/>
  <c r="B11" i="307"/>
  <c r="AB11" i="307" s="1"/>
  <c r="S10" i="307"/>
  <c r="BN12" i="307" s="1"/>
  <c r="Q10" i="307"/>
  <c r="BL12" i="307" s="1"/>
  <c r="O10" i="307"/>
  <c r="B10" i="307"/>
  <c r="AB10" i="307" s="1"/>
  <c r="BR9" i="307"/>
  <c r="S9" i="307"/>
  <c r="BN11" i="307" s="1"/>
  <c r="Q9" i="307"/>
  <c r="BL11" i="307" s="1"/>
  <c r="O9" i="307"/>
  <c r="BF11" i="307" s="1"/>
  <c r="B9" i="307"/>
  <c r="AB9" i="307" s="1"/>
  <c r="S8" i="307"/>
  <c r="BN10" i="307" s="1"/>
  <c r="Q8" i="307"/>
  <c r="BL10" i="307" s="1"/>
  <c r="O8" i="307"/>
  <c r="BF10" i="307" s="1"/>
  <c r="B8" i="307"/>
  <c r="AB8" i="307" s="1"/>
  <c r="AL7" i="307"/>
  <c r="AH7" i="307"/>
  <c r="Z7" i="307"/>
  <c r="S7" i="307"/>
  <c r="Q7" i="307"/>
  <c r="O7" i="307"/>
  <c r="BF9" i="307" s="1"/>
  <c r="B7" i="307"/>
  <c r="AB7" i="307" s="1"/>
  <c r="CE6" i="307" s="1"/>
  <c r="BY6" i="307"/>
  <c r="BS6" i="307"/>
  <c r="BF6" i="307"/>
  <c r="AH5" i="307"/>
  <c r="B101" i="306"/>
  <c r="B100" i="306"/>
  <c r="B99" i="306"/>
  <c r="B98" i="306"/>
  <c r="B97" i="306"/>
  <c r="B96" i="306"/>
  <c r="B95" i="306"/>
  <c r="B94" i="306"/>
  <c r="B92" i="306"/>
  <c r="B91" i="306"/>
  <c r="B90" i="306"/>
  <c r="B89" i="306"/>
  <c r="B88" i="306"/>
  <c r="B87" i="306"/>
  <c r="B86" i="306"/>
  <c r="B85" i="306"/>
  <c r="B84" i="306"/>
  <c r="B83" i="306"/>
  <c r="B82" i="306"/>
  <c r="B81" i="306"/>
  <c r="B80" i="306"/>
  <c r="B79" i="306"/>
  <c r="B78" i="306"/>
  <c r="AP52" i="306"/>
  <c r="S48" i="306"/>
  <c r="CC28" i="306" s="1"/>
  <c r="Q48" i="306"/>
  <c r="CA28" i="306" s="1"/>
  <c r="O48" i="306"/>
  <c r="BU28" i="306" s="1"/>
  <c r="S47" i="306"/>
  <c r="CC27" i="306" s="1"/>
  <c r="Q47" i="306"/>
  <c r="CA27" i="306" s="1"/>
  <c r="O47" i="306"/>
  <c r="BU27" i="306" s="1"/>
  <c r="S46" i="306"/>
  <c r="CC26" i="306" s="1"/>
  <c r="Q46" i="306"/>
  <c r="CA26" i="306" s="1"/>
  <c r="O46" i="306"/>
  <c r="BU26" i="306" s="1"/>
  <c r="S45" i="306"/>
  <c r="CC25" i="306" s="1"/>
  <c r="Q45" i="306"/>
  <c r="CA25" i="306" s="1"/>
  <c r="O45" i="306"/>
  <c r="BU25" i="306" s="1"/>
  <c r="S44" i="306"/>
  <c r="CC24" i="306" s="1"/>
  <c r="Q44" i="306"/>
  <c r="CA24" i="306" s="1"/>
  <c r="O44" i="306"/>
  <c r="BU24" i="306" s="1"/>
  <c r="S43" i="306"/>
  <c r="CC23" i="306" s="1"/>
  <c r="Q43" i="306"/>
  <c r="CA23" i="306" s="1"/>
  <c r="O43" i="306"/>
  <c r="S42" i="306"/>
  <c r="CC22" i="306" s="1"/>
  <c r="Q42" i="306"/>
  <c r="CA22" i="306" s="1"/>
  <c r="O42" i="306"/>
  <c r="BU22" i="306" s="1"/>
  <c r="S41" i="306"/>
  <c r="CC21" i="306" s="1"/>
  <c r="Q41" i="306"/>
  <c r="CA21" i="306" s="1"/>
  <c r="O41" i="306"/>
  <c r="BU21" i="306" s="1"/>
  <c r="S40" i="306"/>
  <c r="CC20" i="306" s="1"/>
  <c r="Q40" i="306"/>
  <c r="CA20" i="306" s="1"/>
  <c r="O40" i="306"/>
  <c r="BU20" i="306" s="1"/>
  <c r="S39" i="306"/>
  <c r="CC19" i="306" s="1"/>
  <c r="Q39" i="306"/>
  <c r="CA19" i="306" s="1"/>
  <c r="O39" i="306"/>
  <c r="BU19" i="306" s="1"/>
  <c r="AQ17" i="306"/>
  <c r="S38" i="306"/>
  <c r="CC18" i="306" s="1"/>
  <c r="Q38" i="306"/>
  <c r="CA18" i="306" s="1"/>
  <c r="O38" i="306"/>
  <c r="BU18" i="306" s="1"/>
  <c r="AQ16" i="306"/>
  <c r="S37" i="306"/>
  <c r="CC17" i="306" s="1"/>
  <c r="Q37" i="306"/>
  <c r="CA17" i="306" s="1"/>
  <c r="O37" i="306"/>
  <c r="BU17" i="306" s="1"/>
  <c r="AQ15" i="306"/>
  <c r="S36" i="306"/>
  <c r="CC16" i="306" s="1"/>
  <c r="Q36" i="306"/>
  <c r="CA16" i="306" s="1"/>
  <c r="O36" i="306"/>
  <c r="BU16" i="306" s="1"/>
  <c r="AQ14" i="306"/>
  <c r="S35" i="306"/>
  <c r="CC15" i="306" s="1"/>
  <c r="Q35" i="306"/>
  <c r="CA15" i="306" s="1"/>
  <c r="O35" i="306"/>
  <c r="BU15" i="306" s="1"/>
  <c r="AQ13" i="306"/>
  <c r="S34" i="306"/>
  <c r="CC14" i="306" s="1"/>
  <c r="Q34" i="306"/>
  <c r="CA14" i="306" s="1"/>
  <c r="O34" i="306"/>
  <c r="BU14" i="306" s="1"/>
  <c r="AQ12" i="306"/>
  <c r="BN40" i="306"/>
  <c r="BJ40" i="306"/>
  <c r="S33" i="306"/>
  <c r="CC13" i="306" s="1"/>
  <c r="Q33" i="306"/>
  <c r="CA13" i="306" s="1"/>
  <c r="O33" i="306"/>
  <c r="BU13" i="306" s="1"/>
  <c r="AQ11" i="306"/>
  <c r="BN39" i="306"/>
  <c r="BJ39" i="306"/>
  <c r="S32" i="306"/>
  <c r="CC12" i="306" s="1"/>
  <c r="Q32" i="306"/>
  <c r="CA12" i="306" s="1"/>
  <c r="O32" i="306"/>
  <c r="BU12" i="306" s="1"/>
  <c r="AQ10" i="306"/>
  <c r="BN38" i="306"/>
  <c r="BJ38" i="306"/>
  <c r="S31" i="306"/>
  <c r="CC11" i="306" s="1"/>
  <c r="Q31" i="306"/>
  <c r="CA11" i="306" s="1"/>
  <c r="O31" i="306"/>
  <c r="BU11" i="306" s="1"/>
  <c r="AQ9" i="306"/>
  <c r="BN37" i="306"/>
  <c r="BJ37" i="306"/>
  <c r="S30" i="306"/>
  <c r="CC10" i="306" s="1"/>
  <c r="Q30" i="306"/>
  <c r="CA10" i="306" s="1"/>
  <c r="O30" i="306"/>
  <c r="BU10" i="306" s="1"/>
  <c r="AQ8" i="306"/>
  <c r="AG37" i="306"/>
  <c r="S29" i="306"/>
  <c r="CC9" i="306" s="1"/>
  <c r="Q29" i="306"/>
  <c r="CA9" i="306" s="1"/>
  <c r="O29" i="306"/>
  <c r="BU9" i="306" s="1"/>
  <c r="AQ7" i="306"/>
  <c r="S28" i="306"/>
  <c r="BN30" i="306" s="1"/>
  <c r="Q28" i="306"/>
  <c r="BL30" i="306" s="1"/>
  <c r="O28" i="306"/>
  <c r="BF30" i="306" s="1"/>
  <c r="S27" i="306"/>
  <c r="BN29" i="306" s="1"/>
  <c r="Q27" i="306"/>
  <c r="BL29" i="306" s="1"/>
  <c r="O27" i="306"/>
  <c r="BF29" i="306" s="1"/>
  <c r="S26" i="306"/>
  <c r="BN28" i="306" s="1"/>
  <c r="Q26" i="306"/>
  <c r="BL28" i="306" s="1"/>
  <c r="O26" i="306"/>
  <c r="BF28" i="306" s="1"/>
  <c r="S25" i="306"/>
  <c r="BN27" i="306" s="1"/>
  <c r="Q25" i="306"/>
  <c r="BL27" i="306" s="1"/>
  <c r="O25" i="306"/>
  <c r="BF27" i="306" s="1"/>
  <c r="S24" i="306"/>
  <c r="BN26" i="306" s="1"/>
  <c r="Q24" i="306"/>
  <c r="BL26" i="306" s="1"/>
  <c r="O24" i="306"/>
  <c r="BF26" i="306" s="1"/>
  <c r="S23" i="306"/>
  <c r="BN25" i="306" s="1"/>
  <c r="Q23" i="306"/>
  <c r="BL25" i="306" s="1"/>
  <c r="O23" i="306"/>
  <c r="BF25" i="306" s="1"/>
  <c r="S22" i="306"/>
  <c r="BN24" i="306" s="1"/>
  <c r="Q22" i="306"/>
  <c r="BL24" i="306" s="1"/>
  <c r="O22" i="306"/>
  <c r="BF24" i="306" s="1"/>
  <c r="S21" i="306"/>
  <c r="BN23" i="306" s="1"/>
  <c r="Q21" i="306"/>
  <c r="BL23" i="306" s="1"/>
  <c r="O21" i="306"/>
  <c r="BF23" i="306" s="1"/>
  <c r="S20" i="306"/>
  <c r="BN22" i="306" s="1"/>
  <c r="Q20" i="306"/>
  <c r="BL22" i="306" s="1"/>
  <c r="O20" i="306"/>
  <c r="BF22" i="306" s="1"/>
  <c r="B20" i="306"/>
  <c r="AB20" i="306" s="1"/>
  <c r="S19" i="306"/>
  <c r="BN21" i="306" s="1"/>
  <c r="Q19" i="306"/>
  <c r="BL21" i="306" s="1"/>
  <c r="O19" i="306"/>
  <c r="BF21" i="306" s="1"/>
  <c r="B19" i="306"/>
  <c r="AB19" i="306" s="1"/>
  <c r="S18" i="306"/>
  <c r="BN20" i="306" s="1"/>
  <c r="Q18" i="306"/>
  <c r="BL20" i="306" s="1"/>
  <c r="O18" i="306"/>
  <c r="BF20" i="306" s="1"/>
  <c r="B18" i="306"/>
  <c r="AB18" i="306" s="1"/>
  <c r="S17" i="306"/>
  <c r="BN19" i="306" s="1"/>
  <c r="Q17" i="306"/>
  <c r="BL19" i="306" s="1"/>
  <c r="O17" i="306"/>
  <c r="BF19" i="306" s="1"/>
  <c r="B17" i="306"/>
  <c r="AB17" i="306" s="1"/>
  <c r="S16" i="306"/>
  <c r="BN18" i="306" s="1"/>
  <c r="Q16" i="306"/>
  <c r="BL18" i="306" s="1"/>
  <c r="O16" i="306"/>
  <c r="BF18" i="306" s="1"/>
  <c r="B16" i="306"/>
  <c r="AB16" i="306" s="1"/>
  <c r="S15" i="306"/>
  <c r="BN17" i="306" s="1"/>
  <c r="Q15" i="306"/>
  <c r="BL17" i="306" s="1"/>
  <c r="O15" i="306"/>
  <c r="BF17" i="306" s="1"/>
  <c r="B15" i="306"/>
  <c r="AB15" i="306" s="1"/>
  <c r="S14" i="306"/>
  <c r="BN16" i="306" s="1"/>
  <c r="Q14" i="306"/>
  <c r="BL16" i="306" s="1"/>
  <c r="O14" i="306"/>
  <c r="B14" i="306"/>
  <c r="AB14" i="306" s="1"/>
  <c r="S13" i="306"/>
  <c r="BN15" i="306" s="1"/>
  <c r="Q13" i="306"/>
  <c r="BL15" i="306" s="1"/>
  <c r="O13" i="306"/>
  <c r="BF15" i="306" s="1"/>
  <c r="B13" i="306"/>
  <c r="AB13" i="306" s="1"/>
  <c r="S12" i="306"/>
  <c r="BN14" i="306" s="1"/>
  <c r="Q12" i="306"/>
  <c r="BL14" i="306" s="1"/>
  <c r="O12" i="306"/>
  <c r="BF14" i="306" s="1"/>
  <c r="B12" i="306"/>
  <c r="AB12" i="306" s="1"/>
  <c r="S11" i="306"/>
  <c r="BN13" i="306" s="1"/>
  <c r="Q11" i="306"/>
  <c r="BL13" i="306" s="1"/>
  <c r="O11" i="306"/>
  <c r="BF13" i="306" s="1"/>
  <c r="B11" i="306"/>
  <c r="AB11" i="306" s="1"/>
  <c r="S10" i="306"/>
  <c r="BN12" i="306" s="1"/>
  <c r="Q10" i="306"/>
  <c r="BL12" i="306" s="1"/>
  <c r="O10" i="306"/>
  <c r="BF12" i="306" s="1"/>
  <c r="B10" i="306"/>
  <c r="AB10" i="306" s="1"/>
  <c r="BR9" i="306"/>
  <c r="S9" i="306"/>
  <c r="BN11" i="306" s="1"/>
  <c r="Q9" i="306"/>
  <c r="BL11" i="306" s="1"/>
  <c r="O9" i="306"/>
  <c r="BF11" i="306" s="1"/>
  <c r="B9" i="306"/>
  <c r="AB9" i="306" s="1"/>
  <c r="S8" i="306"/>
  <c r="BN10" i="306" s="1"/>
  <c r="Q8" i="306"/>
  <c r="BL10" i="306" s="1"/>
  <c r="O8" i="306"/>
  <c r="BF10" i="306" s="1"/>
  <c r="B8" i="306"/>
  <c r="AB8" i="306" s="1"/>
  <c r="AL7" i="306"/>
  <c r="AH7" i="306"/>
  <c r="Z7" i="306"/>
  <c r="S7" i="306"/>
  <c r="Q7" i="306"/>
  <c r="O7" i="306"/>
  <c r="BF9" i="306" s="1"/>
  <c r="B7" i="306"/>
  <c r="AB7" i="306" s="1"/>
  <c r="CE6" i="306" s="1"/>
  <c r="BY6" i="306"/>
  <c r="BS6" i="306"/>
  <c r="BF6" i="306"/>
  <c r="AH5" i="306"/>
  <c r="AX52" i="306" s="1"/>
  <c r="CA52" i="306"/>
  <c r="B101" i="305"/>
  <c r="B100" i="305"/>
  <c r="B99" i="305"/>
  <c r="B98" i="305"/>
  <c r="B97" i="305"/>
  <c r="B96" i="305"/>
  <c r="B95" i="305"/>
  <c r="B94" i="305"/>
  <c r="B92" i="305"/>
  <c r="B91" i="305"/>
  <c r="B90" i="305"/>
  <c r="B89" i="305"/>
  <c r="B88" i="305"/>
  <c r="B87" i="305"/>
  <c r="B86" i="305"/>
  <c r="B85" i="305"/>
  <c r="B84" i="305"/>
  <c r="B83" i="305"/>
  <c r="B82" i="305"/>
  <c r="B81" i="305"/>
  <c r="B80" i="305"/>
  <c r="B79" i="305"/>
  <c r="B78" i="305"/>
  <c r="AP52" i="305"/>
  <c r="S48" i="305"/>
  <c r="CC28" i="305" s="1"/>
  <c r="Q48" i="305"/>
  <c r="CA28" i="305" s="1"/>
  <c r="O48" i="305"/>
  <c r="BU28" i="305" s="1"/>
  <c r="S47" i="305"/>
  <c r="CC27" i="305" s="1"/>
  <c r="Q47" i="305"/>
  <c r="CA27" i="305" s="1"/>
  <c r="O47" i="305"/>
  <c r="BU27" i="305" s="1"/>
  <c r="S46" i="305"/>
  <c r="CC26" i="305" s="1"/>
  <c r="Q46" i="305"/>
  <c r="CA26" i="305" s="1"/>
  <c r="O46" i="305"/>
  <c r="BU26" i="305" s="1"/>
  <c r="S45" i="305"/>
  <c r="CC25" i="305" s="1"/>
  <c r="Q45" i="305"/>
  <c r="CA25" i="305" s="1"/>
  <c r="O45" i="305"/>
  <c r="BU25" i="305" s="1"/>
  <c r="S44" i="305"/>
  <c r="CC24" i="305" s="1"/>
  <c r="Q44" i="305"/>
  <c r="CA24" i="305" s="1"/>
  <c r="O44" i="305"/>
  <c r="BU24" i="305" s="1"/>
  <c r="S43" i="305"/>
  <c r="CC23" i="305" s="1"/>
  <c r="Q43" i="305"/>
  <c r="CA23" i="305" s="1"/>
  <c r="O43" i="305"/>
  <c r="S42" i="305"/>
  <c r="CC22" i="305" s="1"/>
  <c r="Q42" i="305"/>
  <c r="CA22" i="305" s="1"/>
  <c r="O42" i="305"/>
  <c r="BU22" i="305" s="1"/>
  <c r="S41" i="305"/>
  <c r="CC21" i="305" s="1"/>
  <c r="Q41" i="305"/>
  <c r="CA21" i="305" s="1"/>
  <c r="O41" i="305"/>
  <c r="BU21" i="305" s="1"/>
  <c r="S40" i="305"/>
  <c r="CC20" i="305" s="1"/>
  <c r="Q40" i="305"/>
  <c r="CA20" i="305" s="1"/>
  <c r="O40" i="305"/>
  <c r="BU20" i="305" s="1"/>
  <c r="S39" i="305"/>
  <c r="CC19" i="305" s="1"/>
  <c r="Q39" i="305"/>
  <c r="CA19" i="305" s="1"/>
  <c r="O39" i="305"/>
  <c r="BU19" i="305" s="1"/>
  <c r="AQ17" i="305"/>
  <c r="S38" i="305"/>
  <c r="CC18" i="305" s="1"/>
  <c r="Q38" i="305"/>
  <c r="CA18" i="305" s="1"/>
  <c r="O38" i="305"/>
  <c r="BU18" i="305" s="1"/>
  <c r="AQ16" i="305"/>
  <c r="S37" i="305"/>
  <c r="CC17" i="305" s="1"/>
  <c r="Q37" i="305"/>
  <c r="CA17" i="305" s="1"/>
  <c r="O37" i="305"/>
  <c r="BU17" i="305" s="1"/>
  <c r="AQ15" i="305"/>
  <c r="S36" i="305"/>
  <c r="CC16" i="305" s="1"/>
  <c r="Q36" i="305"/>
  <c r="CA16" i="305" s="1"/>
  <c r="O36" i="305"/>
  <c r="BU16" i="305" s="1"/>
  <c r="AQ14" i="305"/>
  <c r="S35" i="305"/>
  <c r="CC15" i="305" s="1"/>
  <c r="Q35" i="305"/>
  <c r="CA15" i="305" s="1"/>
  <c r="O35" i="305"/>
  <c r="BU15" i="305" s="1"/>
  <c r="AQ13" i="305"/>
  <c r="S34" i="305"/>
  <c r="CC14" i="305" s="1"/>
  <c r="Q34" i="305"/>
  <c r="CA14" i="305" s="1"/>
  <c r="O34" i="305"/>
  <c r="BU14" i="305" s="1"/>
  <c r="AQ12" i="305"/>
  <c r="BN40" i="305"/>
  <c r="BJ40" i="305"/>
  <c r="S33" i="305"/>
  <c r="CC13" i="305" s="1"/>
  <c r="Q33" i="305"/>
  <c r="CA13" i="305" s="1"/>
  <c r="O33" i="305"/>
  <c r="BU13" i="305" s="1"/>
  <c r="AQ11" i="305"/>
  <c r="BN39" i="305"/>
  <c r="BJ39" i="305"/>
  <c r="S32" i="305"/>
  <c r="CC12" i="305" s="1"/>
  <c r="Q32" i="305"/>
  <c r="CA12" i="305" s="1"/>
  <c r="O32" i="305"/>
  <c r="BU12" i="305" s="1"/>
  <c r="AQ10" i="305"/>
  <c r="BN38" i="305"/>
  <c r="BJ38" i="305"/>
  <c r="S31" i="305"/>
  <c r="CC11" i="305" s="1"/>
  <c r="Q31" i="305"/>
  <c r="CA11" i="305" s="1"/>
  <c r="O31" i="305"/>
  <c r="BU11" i="305" s="1"/>
  <c r="AQ9" i="305"/>
  <c r="BN37" i="305"/>
  <c r="BJ37" i="305"/>
  <c r="S30" i="305"/>
  <c r="CC10" i="305" s="1"/>
  <c r="Q30" i="305"/>
  <c r="CA10" i="305" s="1"/>
  <c r="O30" i="305"/>
  <c r="BU10" i="305" s="1"/>
  <c r="AQ8" i="305"/>
  <c r="S29" i="305"/>
  <c r="CC9" i="305" s="1"/>
  <c r="Q29" i="305"/>
  <c r="CA9" i="305" s="1"/>
  <c r="O29" i="305"/>
  <c r="BU9" i="305" s="1"/>
  <c r="AQ7" i="305"/>
  <c r="S28" i="305"/>
  <c r="BN30" i="305" s="1"/>
  <c r="Q28" i="305"/>
  <c r="BL30" i="305" s="1"/>
  <c r="O28" i="305"/>
  <c r="BF30" i="305" s="1"/>
  <c r="S27" i="305"/>
  <c r="BN29" i="305" s="1"/>
  <c r="Q27" i="305"/>
  <c r="BL29" i="305" s="1"/>
  <c r="O27" i="305"/>
  <c r="BF29" i="305" s="1"/>
  <c r="S26" i="305"/>
  <c r="BN28" i="305" s="1"/>
  <c r="Q26" i="305"/>
  <c r="BL28" i="305" s="1"/>
  <c r="O26" i="305"/>
  <c r="BF28" i="305" s="1"/>
  <c r="S25" i="305"/>
  <c r="BN27" i="305" s="1"/>
  <c r="Q25" i="305"/>
  <c r="BL27" i="305" s="1"/>
  <c r="O25" i="305"/>
  <c r="BF27" i="305" s="1"/>
  <c r="S24" i="305"/>
  <c r="BN26" i="305" s="1"/>
  <c r="Q24" i="305"/>
  <c r="BL26" i="305" s="1"/>
  <c r="O24" i="305"/>
  <c r="BF26" i="305" s="1"/>
  <c r="S23" i="305"/>
  <c r="BN25" i="305" s="1"/>
  <c r="Q23" i="305"/>
  <c r="BL25" i="305" s="1"/>
  <c r="O23" i="305"/>
  <c r="BF25" i="305" s="1"/>
  <c r="S22" i="305"/>
  <c r="BN24" i="305" s="1"/>
  <c r="Q22" i="305"/>
  <c r="BL24" i="305" s="1"/>
  <c r="O22" i="305"/>
  <c r="BF24" i="305" s="1"/>
  <c r="S21" i="305"/>
  <c r="BN23" i="305" s="1"/>
  <c r="Q21" i="305"/>
  <c r="BL23" i="305" s="1"/>
  <c r="O21" i="305"/>
  <c r="BF23" i="305" s="1"/>
  <c r="S20" i="305"/>
  <c r="BN22" i="305" s="1"/>
  <c r="Q20" i="305"/>
  <c r="BL22" i="305" s="1"/>
  <c r="O20" i="305"/>
  <c r="BF22" i="305" s="1"/>
  <c r="B20" i="305"/>
  <c r="AB20" i="305" s="1"/>
  <c r="Q19" i="305"/>
  <c r="BL21" i="305" s="1"/>
  <c r="S19" i="305"/>
  <c r="BN21" i="305" s="1"/>
  <c r="O19" i="305"/>
  <c r="BF21" i="305" s="1"/>
  <c r="B19" i="305"/>
  <c r="AB19" i="305" s="1"/>
  <c r="S18" i="305"/>
  <c r="BN20" i="305" s="1"/>
  <c r="Q18" i="305"/>
  <c r="BL20" i="305" s="1"/>
  <c r="O18" i="305"/>
  <c r="BF20" i="305" s="1"/>
  <c r="B18" i="305"/>
  <c r="AB18" i="305" s="1"/>
  <c r="S17" i="305"/>
  <c r="BN19" i="305" s="1"/>
  <c r="Q17" i="305"/>
  <c r="BL19" i="305" s="1"/>
  <c r="O17" i="305"/>
  <c r="BF19" i="305" s="1"/>
  <c r="B17" i="305"/>
  <c r="AB17" i="305" s="1"/>
  <c r="S16" i="305"/>
  <c r="BN18" i="305" s="1"/>
  <c r="Q16" i="305"/>
  <c r="BL18" i="305" s="1"/>
  <c r="O16" i="305"/>
  <c r="BF18" i="305" s="1"/>
  <c r="B16" i="305"/>
  <c r="AB16" i="305" s="1"/>
  <c r="S15" i="305"/>
  <c r="BN17" i="305" s="1"/>
  <c r="Q15" i="305"/>
  <c r="BL17" i="305" s="1"/>
  <c r="O15" i="305"/>
  <c r="BF17" i="305" s="1"/>
  <c r="B15" i="305"/>
  <c r="AB15" i="305" s="1"/>
  <c r="S14" i="305"/>
  <c r="BN16" i="305" s="1"/>
  <c r="Q14" i="305"/>
  <c r="BL16" i="305" s="1"/>
  <c r="O14" i="305"/>
  <c r="B14" i="305"/>
  <c r="AB14" i="305" s="1"/>
  <c r="S13" i="305"/>
  <c r="BN15" i="305" s="1"/>
  <c r="Q13" i="305"/>
  <c r="BL15" i="305" s="1"/>
  <c r="O13" i="305"/>
  <c r="BF15" i="305" s="1"/>
  <c r="B13" i="305"/>
  <c r="AB13" i="305" s="1"/>
  <c r="S12" i="305"/>
  <c r="BN14" i="305" s="1"/>
  <c r="Q12" i="305"/>
  <c r="BL14" i="305" s="1"/>
  <c r="O12" i="305"/>
  <c r="BF14" i="305" s="1"/>
  <c r="B12" i="305"/>
  <c r="AB12" i="305" s="1"/>
  <c r="S11" i="305"/>
  <c r="BN13" i="305" s="1"/>
  <c r="Q11" i="305"/>
  <c r="BL13" i="305" s="1"/>
  <c r="O11" i="305"/>
  <c r="B11" i="305"/>
  <c r="AB11" i="305" s="1"/>
  <c r="S10" i="305"/>
  <c r="BN12" i="305" s="1"/>
  <c r="Q10" i="305"/>
  <c r="BL12" i="305" s="1"/>
  <c r="O10" i="305"/>
  <c r="B10" i="305"/>
  <c r="AB10" i="305" s="1"/>
  <c r="BR9" i="305"/>
  <c r="S9" i="305"/>
  <c r="BN11" i="305" s="1"/>
  <c r="Q9" i="305"/>
  <c r="BL11" i="305" s="1"/>
  <c r="O9" i="305"/>
  <c r="B9" i="305"/>
  <c r="AB9" i="305" s="1"/>
  <c r="S8" i="305"/>
  <c r="BN10" i="305" s="1"/>
  <c r="Q8" i="305"/>
  <c r="BL10" i="305" s="1"/>
  <c r="O8" i="305"/>
  <c r="B8" i="305"/>
  <c r="AB8" i="305" s="1"/>
  <c r="AL7" i="305"/>
  <c r="AH7" i="305"/>
  <c r="Q7" i="305"/>
  <c r="Z7" i="305"/>
  <c r="S7" i="305"/>
  <c r="O7" i="305"/>
  <c r="BF9" i="305" s="1"/>
  <c r="B7" i="305"/>
  <c r="AB7" i="305" s="1"/>
  <c r="CE6" i="305" s="1"/>
  <c r="BY6" i="305"/>
  <c r="BS6" i="305"/>
  <c r="AH5" i="305"/>
  <c r="CD52" i="305" s="1"/>
  <c r="B100" i="304"/>
  <c r="B99" i="304"/>
  <c r="B98" i="304"/>
  <c r="B97" i="304"/>
  <c r="B96" i="304"/>
  <c r="B95" i="304"/>
  <c r="B94" i="304"/>
  <c r="B92" i="304"/>
  <c r="B91" i="304"/>
  <c r="B90" i="304"/>
  <c r="B89" i="304"/>
  <c r="B88" i="304"/>
  <c r="B87" i="304"/>
  <c r="B86" i="304"/>
  <c r="B85" i="304"/>
  <c r="B84" i="304"/>
  <c r="B83" i="304"/>
  <c r="B82" i="304"/>
  <c r="B81" i="304"/>
  <c r="B80" i="304"/>
  <c r="B79" i="304"/>
  <c r="B78" i="304"/>
  <c r="B77" i="304"/>
  <c r="S48" i="304"/>
  <c r="CC28" i="304" s="1"/>
  <c r="Q48" i="304"/>
  <c r="CA28" i="304" s="1"/>
  <c r="O48" i="304"/>
  <c r="BU28" i="304" s="1"/>
  <c r="S47" i="304"/>
  <c r="CC27" i="304" s="1"/>
  <c r="Q47" i="304"/>
  <c r="CA27" i="304" s="1"/>
  <c r="O47" i="304"/>
  <c r="BU27" i="304" s="1"/>
  <c r="S46" i="304"/>
  <c r="CC26" i="304" s="1"/>
  <c r="Q46" i="304"/>
  <c r="CA26" i="304" s="1"/>
  <c r="O46" i="304"/>
  <c r="BU26" i="304" s="1"/>
  <c r="S45" i="304"/>
  <c r="CC25" i="304" s="1"/>
  <c r="Q45" i="304"/>
  <c r="CA25" i="304" s="1"/>
  <c r="O45" i="304"/>
  <c r="BU25" i="304" s="1"/>
  <c r="S44" i="304"/>
  <c r="CC24" i="304" s="1"/>
  <c r="Q44" i="304"/>
  <c r="CA24" i="304" s="1"/>
  <c r="O44" i="304"/>
  <c r="BU24" i="304" s="1"/>
  <c r="S43" i="304"/>
  <c r="CC23" i="304" s="1"/>
  <c r="Q43" i="304"/>
  <c r="CA23" i="304" s="1"/>
  <c r="O43" i="304"/>
  <c r="S42" i="304"/>
  <c r="CC22" i="304" s="1"/>
  <c r="Q42" i="304"/>
  <c r="CA22" i="304" s="1"/>
  <c r="O42" i="304"/>
  <c r="BU22" i="304" s="1"/>
  <c r="S41" i="304"/>
  <c r="CC21" i="304" s="1"/>
  <c r="Q41" i="304"/>
  <c r="CA21" i="304" s="1"/>
  <c r="O41" i="304"/>
  <c r="BU21" i="304" s="1"/>
  <c r="S40" i="304"/>
  <c r="CC20" i="304" s="1"/>
  <c r="Q40" i="304"/>
  <c r="CA20" i="304" s="1"/>
  <c r="O40" i="304"/>
  <c r="BU20" i="304" s="1"/>
  <c r="S39" i="304"/>
  <c r="CC19" i="304" s="1"/>
  <c r="Q39" i="304"/>
  <c r="CA19" i="304" s="1"/>
  <c r="O39" i="304"/>
  <c r="BU19" i="304" s="1"/>
  <c r="AQ17" i="304"/>
  <c r="S38" i="304"/>
  <c r="CC18" i="304" s="1"/>
  <c r="Q38" i="304"/>
  <c r="CA18" i="304" s="1"/>
  <c r="O38" i="304"/>
  <c r="BU18" i="304" s="1"/>
  <c r="AQ16" i="304"/>
  <c r="S37" i="304"/>
  <c r="CC17" i="304" s="1"/>
  <c r="Q37" i="304"/>
  <c r="CA17" i="304" s="1"/>
  <c r="O37" i="304"/>
  <c r="BU17" i="304" s="1"/>
  <c r="AQ15" i="304"/>
  <c r="S36" i="304"/>
  <c r="CC16" i="304" s="1"/>
  <c r="Q36" i="304"/>
  <c r="CA16" i="304" s="1"/>
  <c r="O36" i="304"/>
  <c r="BU16" i="304" s="1"/>
  <c r="AQ14" i="304"/>
  <c r="S35" i="304"/>
  <c r="CC15" i="304" s="1"/>
  <c r="Q35" i="304"/>
  <c r="CA15" i="304" s="1"/>
  <c r="O35" i="304"/>
  <c r="BU15" i="304" s="1"/>
  <c r="AQ13" i="304"/>
  <c r="S34" i="304"/>
  <c r="CC14" i="304" s="1"/>
  <c r="Q34" i="304"/>
  <c r="CA14" i="304" s="1"/>
  <c r="O34" i="304"/>
  <c r="BU14" i="304" s="1"/>
  <c r="AQ12" i="304"/>
  <c r="BN40" i="304"/>
  <c r="BJ40" i="304"/>
  <c r="S33" i="304"/>
  <c r="CC13" i="304" s="1"/>
  <c r="Q33" i="304"/>
  <c r="CA13" i="304" s="1"/>
  <c r="O33" i="304"/>
  <c r="BU13" i="304" s="1"/>
  <c r="AQ11" i="304"/>
  <c r="BN39" i="304"/>
  <c r="BJ39" i="304"/>
  <c r="S32" i="304"/>
  <c r="CC12" i="304" s="1"/>
  <c r="Q32" i="304"/>
  <c r="CA12" i="304" s="1"/>
  <c r="O32" i="304"/>
  <c r="BU12" i="304" s="1"/>
  <c r="AQ10" i="304"/>
  <c r="BN38" i="304"/>
  <c r="BJ38" i="304"/>
  <c r="S31" i="304"/>
  <c r="CC11" i="304" s="1"/>
  <c r="Q31" i="304"/>
  <c r="CA11" i="304" s="1"/>
  <c r="O31" i="304"/>
  <c r="BU11" i="304" s="1"/>
  <c r="AQ9" i="304"/>
  <c r="BN37" i="304"/>
  <c r="BJ37" i="304"/>
  <c r="S30" i="304"/>
  <c r="CC10" i="304" s="1"/>
  <c r="Q30" i="304"/>
  <c r="CA10" i="304" s="1"/>
  <c r="O30" i="304"/>
  <c r="BU10" i="304" s="1"/>
  <c r="AQ8" i="304"/>
  <c r="S29" i="304"/>
  <c r="CC9" i="304" s="1"/>
  <c r="Q29" i="304"/>
  <c r="CA9" i="304" s="1"/>
  <c r="O29" i="304"/>
  <c r="BU9" i="304" s="1"/>
  <c r="AQ7" i="304"/>
  <c r="S28" i="304"/>
  <c r="BN30" i="304" s="1"/>
  <c r="Q28" i="304"/>
  <c r="BL30" i="304" s="1"/>
  <c r="O28" i="304"/>
  <c r="BF30" i="304" s="1"/>
  <c r="S27" i="304"/>
  <c r="BN29" i="304" s="1"/>
  <c r="Q27" i="304"/>
  <c r="BL29" i="304" s="1"/>
  <c r="O27" i="304"/>
  <c r="BF29" i="304" s="1"/>
  <c r="S26" i="304"/>
  <c r="BN28" i="304" s="1"/>
  <c r="Q26" i="304"/>
  <c r="BL28" i="304" s="1"/>
  <c r="O26" i="304"/>
  <c r="BF28" i="304" s="1"/>
  <c r="S25" i="304"/>
  <c r="BN27" i="304" s="1"/>
  <c r="Q25" i="304"/>
  <c r="BL27" i="304" s="1"/>
  <c r="O25" i="304"/>
  <c r="BF27" i="304" s="1"/>
  <c r="S24" i="304"/>
  <c r="BN26" i="304" s="1"/>
  <c r="Q24" i="304"/>
  <c r="BL26" i="304" s="1"/>
  <c r="O24" i="304"/>
  <c r="BF26" i="304" s="1"/>
  <c r="S23" i="304"/>
  <c r="BN25" i="304" s="1"/>
  <c r="Q23" i="304"/>
  <c r="BL25" i="304" s="1"/>
  <c r="O23" i="304"/>
  <c r="BF25" i="304" s="1"/>
  <c r="S22" i="304"/>
  <c r="BN24" i="304" s="1"/>
  <c r="Q22" i="304"/>
  <c r="BL24" i="304" s="1"/>
  <c r="O22" i="304"/>
  <c r="BF24" i="304" s="1"/>
  <c r="S21" i="304"/>
  <c r="BN23" i="304" s="1"/>
  <c r="Q21" i="304"/>
  <c r="BL23" i="304" s="1"/>
  <c r="O21" i="304"/>
  <c r="BF23" i="304" s="1"/>
  <c r="S20" i="304"/>
  <c r="BN22" i="304" s="1"/>
  <c r="Q20" i="304"/>
  <c r="BL22" i="304" s="1"/>
  <c r="O20" i="304"/>
  <c r="BF22" i="304" s="1"/>
  <c r="B20" i="304"/>
  <c r="AB20" i="304" s="1"/>
  <c r="S19" i="304"/>
  <c r="BN21" i="304" s="1"/>
  <c r="Q19" i="304"/>
  <c r="BL21" i="304" s="1"/>
  <c r="O19" i="304"/>
  <c r="BF21" i="304" s="1"/>
  <c r="B19" i="304"/>
  <c r="AB19" i="304" s="1"/>
  <c r="S18" i="304"/>
  <c r="BN20" i="304" s="1"/>
  <c r="Q18" i="304"/>
  <c r="BL20" i="304" s="1"/>
  <c r="O18" i="304"/>
  <c r="BF20" i="304" s="1"/>
  <c r="B18" i="304"/>
  <c r="AB18" i="304" s="1"/>
  <c r="S17" i="304"/>
  <c r="BN19" i="304" s="1"/>
  <c r="Q17" i="304"/>
  <c r="BL19" i="304" s="1"/>
  <c r="O17" i="304"/>
  <c r="BF19" i="304" s="1"/>
  <c r="B17" i="304"/>
  <c r="AB17" i="304" s="1"/>
  <c r="S16" i="304"/>
  <c r="BN18" i="304" s="1"/>
  <c r="Q16" i="304"/>
  <c r="BL18" i="304" s="1"/>
  <c r="O16" i="304"/>
  <c r="BF18" i="304" s="1"/>
  <c r="B16" i="304"/>
  <c r="AB16" i="304" s="1"/>
  <c r="S15" i="304"/>
  <c r="BN17" i="304" s="1"/>
  <c r="Q15" i="304"/>
  <c r="BL17" i="304" s="1"/>
  <c r="O15" i="304"/>
  <c r="BF17" i="304" s="1"/>
  <c r="B15" i="304"/>
  <c r="AB15" i="304" s="1"/>
  <c r="S14" i="304"/>
  <c r="BN16" i="304" s="1"/>
  <c r="Q14" i="304"/>
  <c r="BL16" i="304" s="1"/>
  <c r="O14" i="304"/>
  <c r="BF16" i="304" s="1"/>
  <c r="B14" i="304"/>
  <c r="AB14" i="304" s="1"/>
  <c r="S13" i="304"/>
  <c r="BN15" i="304" s="1"/>
  <c r="Q13" i="304"/>
  <c r="BL15" i="304" s="1"/>
  <c r="O13" i="304"/>
  <c r="BF15" i="304" s="1"/>
  <c r="B13" i="304"/>
  <c r="AB13" i="304" s="1"/>
  <c r="S12" i="304"/>
  <c r="BN14" i="304" s="1"/>
  <c r="Q12" i="304"/>
  <c r="BL14" i="304" s="1"/>
  <c r="O12" i="304"/>
  <c r="BF14" i="304" s="1"/>
  <c r="B12" i="304"/>
  <c r="AB12" i="304" s="1"/>
  <c r="S11" i="304"/>
  <c r="BN13" i="304" s="1"/>
  <c r="Q11" i="304"/>
  <c r="BL13" i="304" s="1"/>
  <c r="O11" i="304"/>
  <c r="BF13" i="304" s="1"/>
  <c r="B11" i="304"/>
  <c r="AB11" i="304" s="1"/>
  <c r="S10" i="304"/>
  <c r="BN12" i="304" s="1"/>
  <c r="Q10" i="304"/>
  <c r="BL12" i="304" s="1"/>
  <c r="O10" i="304"/>
  <c r="BF12" i="304" s="1"/>
  <c r="B10" i="304"/>
  <c r="AB10" i="304" s="1"/>
  <c r="BR9" i="304"/>
  <c r="S9" i="304"/>
  <c r="BN11" i="304" s="1"/>
  <c r="Q9" i="304"/>
  <c r="BL11" i="304" s="1"/>
  <c r="O9" i="304"/>
  <c r="BF11" i="304" s="1"/>
  <c r="B9" i="304"/>
  <c r="AB9" i="304" s="1"/>
  <c r="S8" i="304"/>
  <c r="BN10" i="304" s="1"/>
  <c r="Q8" i="304"/>
  <c r="BL10" i="304" s="1"/>
  <c r="O8" i="304"/>
  <c r="BF10" i="304" s="1"/>
  <c r="B8" i="304"/>
  <c r="AB8" i="304" s="1"/>
  <c r="AL7" i="304"/>
  <c r="AH7" i="304"/>
  <c r="Z7" i="304"/>
  <c r="S7" i="304"/>
  <c r="Q7" i="304"/>
  <c r="O7" i="304"/>
  <c r="B7" i="304"/>
  <c r="AB7" i="304" s="1"/>
  <c r="CE6" i="304" s="1"/>
  <c r="BY6" i="304"/>
  <c r="BS6" i="304"/>
  <c r="BJ6" i="304"/>
  <c r="BF6" i="304"/>
  <c r="AH5" i="304"/>
  <c r="AX52" i="304" s="1"/>
  <c r="B101" i="303"/>
  <c r="B100" i="303"/>
  <c r="B99" i="303"/>
  <c r="B98" i="303"/>
  <c r="B97" i="303"/>
  <c r="B96" i="303"/>
  <c r="B95" i="303"/>
  <c r="B94" i="303"/>
  <c r="B92" i="303"/>
  <c r="B91" i="303"/>
  <c r="B90" i="303"/>
  <c r="B89" i="303"/>
  <c r="B88" i="303"/>
  <c r="B87" i="303"/>
  <c r="B86" i="303"/>
  <c r="B85" i="303"/>
  <c r="B84" i="303"/>
  <c r="B83" i="303"/>
  <c r="B82" i="303"/>
  <c r="B81" i="303"/>
  <c r="B80" i="303"/>
  <c r="B79" i="303"/>
  <c r="B78" i="303"/>
  <c r="AP52" i="303"/>
  <c r="S48" i="303"/>
  <c r="CC28" i="303" s="1"/>
  <c r="Q48" i="303"/>
  <c r="CA28" i="303" s="1"/>
  <c r="O48" i="303"/>
  <c r="BU28" i="303" s="1"/>
  <c r="S47" i="303"/>
  <c r="CC27" i="303" s="1"/>
  <c r="Q47" i="303"/>
  <c r="CA27" i="303" s="1"/>
  <c r="O47" i="303"/>
  <c r="BU27" i="303" s="1"/>
  <c r="S46" i="303"/>
  <c r="CC26" i="303" s="1"/>
  <c r="Q46" i="303"/>
  <c r="CA26" i="303" s="1"/>
  <c r="O46" i="303"/>
  <c r="BU26" i="303" s="1"/>
  <c r="S45" i="303"/>
  <c r="CC25" i="303" s="1"/>
  <c r="Q45" i="303"/>
  <c r="CA25" i="303" s="1"/>
  <c r="O45" i="303"/>
  <c r="BU25" i="303" s="1"/>
  <c r="S44" i="303"/>
  <c r="CC24" i="303" s="1"/>
  <c r="Q44" i="303"/>
  <c r="CA24" i="303" s="1"/>
  <c r="O44" i="303"/>
  <c r="BU24" i="303" s="1"/>
  <c r="S43" i="303"/>
  <c r="CC23" i="303" s="1"/>
  <c r="Q43" i="303"/>
  <c r="CA23" i="303" s="1"/>
  <c r="O43" i="303"/>
  <c r="S42" i="303"/>
  <c r="CC22" i="303" s="1"/>
  <c r="Q42" i="303"/>
  <c r="CA22" i="303" s="1"/>
  <c r="O42" i="303"/>
  <c r="BU22" i="303" s="1"/>
  <c r="S41" i="303"/>
  <c r="CC21" i="303" s="1"/>
  <c r="Q41" i="303"/>
  <c r="CA21" i="303" s="1"/>
  <c r="O41" i="303"/>
  <c r="BU21" i="303" s="1"/>
  <c r="S40" i="303"/>
  <c r="CC20" i="303" s="1"/>
  <c r="Q40" i="303"/>
  <c r="CA20" i="303" s="1"/>
  <c r="O40" i="303"/>
  <c r="BU20" i="303" s="1"/>
  <c r="S39" i="303"/>
  <c r="CC19" i="303" s="1"/>
  <c r="Q39" i="303"/>
  <c r="CA19" i="303" s="1"/>
  <c r="O39" i="303"/>
  <c r="BU19" i="303" s="1"/>
  <c r="AQ17" i="303"/>
  <c r="S38" i="303"/>
  <c r="CC18" i="303" s="1"/>
  <c r="Q38" i="303"/>
  <c r="CA18" i="303" s="1"/>
  <c r="O38" i="303"/>
  <c r="BU18" i="303" s="1"/>
  <c r="AQ16" i="303"/>
  <c r="S37" i="303"/>
  <c r="CC17" i="303" s="1"/>
  <c r="Q37" i="303"/>
  <c r="CA17" i="303" s="1"/>
  <c r="O37" i="303"/>
  <c r="BU17" i="303" s="1"/>
  <c r="AQ15" i="303"/>
  <c r="S36" i="303"/>
  <c r="CC16" i="303" s="1"/>
  <c r="Q36" i="303"/>
  <c r="CA16" i="303" s="1"/>
  <c r="O36" i="303"/>
  <c r="BU16" i="303" s="1"/>
  <c r="AQ14" i="303"/>
  <c r="S35" i="303"/>
  <c r="CC15" i="303" s="1"/>
  <c r="Q35" i="303"/>
  <c r="CA15" i="303" s="1"/>
  <c r="O35" i="303"/>
  <c r="BU15" i="303" s="1"/>
  <c r="AQ13" i="303"/>
  <c r="S34" i="303"/>
  <c r="CC14" i="303" s="1"/>
  <c r="Q34" i="303"/>
  <c r="CA14" i="303" s="1"/>
  <c r="O34" i="303"/>
  <c r="BU14" i="303" s="1"/>
  <c r="AQ12" i="303"/>
  <c r="BN40" i="303"/>
  <c r="BJ40" i="303"/>
  <c r="S33" i="303"/>
  <c r="CC13" i="303" s="1"/>
  <c r="Q33" i="303"/>
  <c r="CA13" i="303" s="1"/>
  <c r="O33" i="303"/>
  <c r="BU13" i="303" s="1"/>
  <c r="AQ11" i="303"/>
  <c r="BN39" i="303"/>
  <c r="BJ39" i="303"/>
  <c r="S32" i="303"/>
  <c r="CC12" i="303" s="1"/>
  <c r="Q32" i="303"/>
  <c r="CA12" i="303" s="1"/>
  <c r="O32" i="303"/>
  <c r="BU12" i="303" s="1"/>
  <c r="AQ10" i="303"/>
  <c r="BN38" i="303"/>
  <c r="BJ38" i="303"/>
  <c r="S31" i="303"/>
  <c r="CC11" i="303" s="1"/>
  <c r="Q31" i="303"/>
  <c r="CA11" i="303" s="1"/>
  <c r="O31" i="303"/>
  <c r="BU11" i="303" s="1"/>
  <c r="AQ9" i="303"/>
  <c r="BN37" i="303"/>
  <c r="BJ37" i="303"/>
  <c r="S30" i="303"/>
  <c r="CC10" i="303" s="1"/>
  <c r="Q30" i="303"/>
  <c r="CA10" i="303" s="1"/>
  <c r="O30" i="303"/>
  <c r="BU10" i="303" s="1"/>
  <c r="AQ8" i="303"/>
  <c r="S29" i="303"/>
  <c r="CC9" i="303" s="1"/>
  <c r="Q29" i="303"/>
  <c r="CA9" i="303" s="1"/>
  <c r="O29" i="303"/>
  <c r="BU9" i="303" s="1"/>
  <c r="AQ7" i="303"/>
  <c r="S28" i="303"/>
  <c r="BN30" i="303" s="1"/>
  <c r="Q28" i="303"/>
  <c r="BL30" i="303" s="1"/>
  <c r="O28" i="303"/>
  <c r="BF30" i="303" s="1"/>
  <c r="S27" i="303"/>
  <c r="BN29" i="303" s="1"/>
  <c r="Q27" i="303"/>
  <c r="BL29" i="303" s="1"/>
  <c r="O27" i="303"/>
  <c r="BF29" i="303" s="1"/>
  <c r="S26" i="303"/>
  <c r="BN28" i="303" s="1"/>
  <c r="Q26" i="303"/>
  <c r="BL28" i="303" s="1"/>
  <c r="O26" i="303"/>
  <c r="BF28" i="303" s="1"/>
  <c r="S25" i="303"/>
  <c r="BN27" i="303" s="1"/>
  <c r="Q25" i="303"/>
  <c r="BL27" i="303" s="1"/>
  <c r="O25" i="303"/>
  <c r="BF27" i="303" s="1"/>
  <c r="S24" i="303"/>
  <c r="BN26" i="303" s="1"/>
  <c r="Q24" i="303"/>
  <c r="BL26" i="303" s="1"/>
  <c r="O24" i="303"/>
  <c r="BF26" i="303" s="1"/>
  <c r="S23" i="303"/>
  <c r="BN25" i="303" s="1"/>
  <c r="Q23" i="303"/>
  <c r="BL25" i="303" s="1"/>
  <c r="O23" i="303"/>
  <c r="BF25" i="303" s="1"/>
  <c r="S22" i="303"/>
  <c r="BN24" i="303" s="1"/>
  <c r="Q22" i="303"/>
  <c r="BL24" i="303" s="1"/>
  <c r="O22" i="303"/>
  <c r="BF24" i="303" s="1"/>
  <c r="S21" i="303"/>
  <c r="BN23" i="303" s="1"/>
  <c r="Q21" i="303"/>
  <c r="BL23" i="303" s="1"/>
  <c r="O21" i="303"/>
  <c r="BF23" i="303" s="1"/>
  <c r="S20" i="303"/>
  <c r="BN22" i="303" s="1"/>
  <c r="Q20" i="303"/>
  <c r="BL22" i="303" s="1"/>
  <c r="O20" i="303"/>
  <c r="BF22" i="303" s="1"/>
  <c r="B20" i="303"/>
  <c r="AB20" i="303" s="1"/>
  <c r="S19" i="303"/>
  <c r="BN21" i="303" s="1"/>
  <c r="Q19" i="303"/>
  <c r="BL21" i="303" s="1"/>
  <c r="O19" i="303"/>
  <c r="BF21" i="303" s="1"/>
  <c r="B19" i="303"/>
  <c r="AB19" i="303" s="1"/>
  <c r="S18" i="303"/>
  <c r="BN20" i="303" s="1"/>
  <c r="Q18" i="303"/>
  <c r="BL20" i="303" s="1"/>
  <c r="O18" i="303"/>
  <c r="BF20" i="303" s="1"/>
  <c r="B18" i="303"/>
  <c r="AB18" i="303" s="1"/>
  <c r="S17" i="303"/>
  <c r="BN19" i="303" s="1"/>
  <c r="Q17" i="303"/>
  <c r="BL19" i="303" s="1"/>
  <c r="O17" i="303"/>
  <c r="BF19" i="303" s="1"/>
  <c r="B17" i="303"/>
  <c r="AB17" i="303" s="1"/>
  <c r="S16" i="303"/>
  <c r="BN18" i="303" s="1"/>
  <c r="Q16" i="303"/>
  <c r="BL18" i="303" s="1"/>
  <c r="O16" i="303"/>
  <c r="BF18" i="303" s="1"/>
  <c r="B16" i="303"/>
  <c r="AB16" i="303" s="1"/>
  <c r="S15" i="303"/>
  <c r="BN17" i="303" s="1"/>
  <c r="Q15" i="303"/>
  <c r="BL17" i="303" s="1"/>
  <c r="O15" i="303"/>
  <c r="BF17" i="303" s="1"/>
  <c r="B15" i="303"/>
  <c r="AB15" i="303" s="1"/>
  <c r="S14" i="303"/>
  <c r="BN16" i="303" s="1"/>
  <c r="Q14" i="303"/>
  <c r="BL16" i="303" s="1"/>
  <c r="O14" i="303"/>
  <c r="B14" i="303"/>
  <c r="AB14" i="303" s="1"/>
  <c r="S13" i="303"/>
  <c r="BN15" i="303" s="1"/>
  <c r="Q13" i="303"/>
  <c r="BL15" i="303" s="1"/>
  <c r="O13" i="303"/>
  <c r="BF15" i="303" s="1"/>
  <c r="B13" i="303"/>
  <c r="AB13" i="303" s="1"/>
  <c r="S12" i="303"/>
  <c r="BN14" i="303" s="1"/>
  <c r="Q12" i="303"/>
  <c r="BL14" i="303" s="1"/>
  <c r="O12" i="303"/>
  <c r="BF14" i="303" s="1"/>
  <c r="B12" i="303"/>
  <c r="AB12" i="303" s="1"/>
  <c r="S11" i="303"/>
  <c r="BN13" i="303" s="1"/>
  <c r="Q11" i="303"/>
  <c r="BL13" i="303" s="1"/>
  <c r="O11" i="303"/>
  <c r="BF13" i="303" s="1"/>
  <c r="B11" i="303"/>
  <c r="AB11" i="303" s="1"/>
  <c r="S10" i="303"/>
  <c r="BN12" i="303" s="1"/>
  <c r="Q10" i="303"/>
  <c r="BL12" i="303" s="1"/>
  <c r="O10" i="303"/>
  <c r="B10" i="303"/>
  <c r="AB10" i="303" s="1"/>
  <c r="BR9" i="303"/>
  <c r="S9" i="303"/>
  <c r="BN11" i="303" s="1"/>
  <c r="Q9" i="303"/>
  <c r="BL11" i="303" s="1"/>
  <c r="O9" i="303"/>
  <c r="BF11" i="303" s="1"/>
  <c r="B9" i="303"/>
  <c r="AB9" i="303" s="1"/>
  <c r="S8" i="303"/>
  <c r="BN10" i="303" s="1"/>
  <c r="Q8" i="303"/>
  <c r="BL10" i="303" s="1"/>
  <c r="O8" i="303"/>
  <c r="BF10" i="303" s="1"/>
  <c r="B8" i="303"/>
  <c r="AB8" i="303" s="1"/>
  <c r="AL7" i="303"/>
  <c r="AH7" i="303"/>
  <c r="Z7" i="303"/>
  <c r="S7" i="303"/>
  <c r="Q7" i="303"/>
  <c r="O7" i="303"/>
  <c r="BF9" i="303" s="1"/>
  <c r="B7" i="303"/>
  <c r="AB7" i="303" s="1"/>
  <c r="CE6" i="303" s="1"/>
  <c r="BY6" i="303"/>
  <c r="BS6" i="303"/>
  <c r="AH5" i="303"/>
  <c r="CD52" i="303" s="1"/>
  <c r="CA52" i="303"/>
  <c r="B101" i="302"/>
  <c r="B100" i="302"/>
  <c r="B99" i="302"/>
  <c r="B98" i="302"/>
  <c r="B97" i="302"/>
  <c r="B96" i="302"/>
  <c r="B95" i="302"/>
  <c r="B94" i="302"/>
  <c r="B92" i="302"/>
  <c r="B91" i="302"/>
  <c r="B90" i="302"/>
  <c r="B89" i="302"/>
  <c r="B88" i="302"/>
  <c r="B87" i="302"/>
  <c r="B86" i="302"/>
  <c r="B85" i="302"/>
  <c r="B84" i="302"/>
  <c r="B83" i="302"/>
  <c r="B82" i="302"/>
  <c r="B81" i="302"/>
  <c r="B80" i="302"/>
  <c r="B79" i="302"/>
  <c r="B78" i="302"/>
  <c r="S48" i="302"/>
  <c r="CC28" i="302" s="1"/>
  <c r="Q48" i="302"/>
  <c r="CA28" i="302" s="1"/>
  <c r="O48" i="302"/>
  <c r="BU28" i="302" s="1"/>
  <c r="S47" i="302"/>
  <c r="CC27" i="302" s="1"/>
  <c r="Q47" i="302"/>
  <c r="CA27" i="302" s="1"/>
  <c r="O47" i="302"/>
  <c r="BU27" i="302" s="1"/>
  <c r="S46" i="302"/>
  <c r="CC26" i="302" s="1"/>
  <c r="Q46" i="302"/>
  <c r="CA26" i="302" s="1"/>
  <c r="O46" i="302"/>
  <c r="BU26" i="302" s="1"/>
  <c r="S45" i="302"/>
  <c r="CC25" i="302" s="1"/>
  <c r="Q45" i="302"/>
  <c r="CA25" i="302" s="1"/>
  <c r="O45" i="302"/>
  <c r="BU25" i="302" s="1"/>
  <c r="S44" i="302"/>
  <c r="CC24" i="302" s="1"/>
  <c r="Q44" i="302"/>
  <c r="CA24" i="302" s="1"/>
  <c r="O44" i="302"/>
  <c r="BU24" i="302" s="1"/>
  <c r="S43" i="302"/>
  <c r="CC23" i="302" s="1"/>
  <c r="Q43" i="302"/>
  <c r="CA23" i="302" s="1"/>
  <c r="O43" i="302"/>
  <c r="S42" i="302"/>
  <c r="CC22" i="302" s="1"/>
  <c r="Q42" i="302"/>
  <c r="CA22" i="302" s="1"/>
  <c r="O42" i="302"/>
  <c r="BU22" i="302" s="1"/>
  <c r="S41" i="302"/>
  <c r="CC21" i="302" s="1"/>
  <c r="Q41" i="302"/>
  <c r="CA21" i="302" s="1"/>
  <c r="O41" i="302"/>
  <c r="BU21" i="302" s="1"/>
  <c r="S40" i="302"/>
  <c r="CC20" i="302" s="1"/>
  <c r="Q40" i="302"/>
  <c r="CA20" i="302" s="1"/>
  <c r="O40" i="302"/>
  <c r="BU20" i="302" s="1"/>
  <c r="S39" i="302"/>
  <c r="CC19" i="302" s="1"/>
  <c r="Q39" i="302"/>
  <c r="CA19" i="302" s="1"/>
  <c r="O39" i="302"/>
  <c r="BU19" i="302" s="1"/>
  <c r="AQ17" i="302"/>
  <c r="S38" i="302"/>
  <c r="CC18" i="302" s="1"/>
  <c r="Q38" i="302"/>
  <c r="CA18" i="302" s="1"/>
  <c r="O38" i="302"/>
  <c r="BU18" i="302" s="1"/>
  <c r="AQ16" i="302"/>
  <c r="S37" i="302"/>
  <c r="CC17" i="302" s="1"/>
  <c r="Q37" i="302"/>
  <c r="CA17" i="302" s="1"/>
  <c r="O37" i="302"/>
  <c r="BU17" i="302" s="1"/>
  <c r="AQ15" i="302"/>
  <c r="S36" i="302"/>
  <c r="CC16" i="302" s="1"/>
  <c r="Q36" i="302"/>
  <c r="CA16" i="302" s="1"/>
  <c r="O36" i="302"/>
  <c r="BU16" i="302" s="1"/>
  <c r="AQ14" i="302"/>
  <c r="S35" i="302"/>
  <c r="CC15" i="302" s="1"/>
  <c r="Q35" i="302"/>
  <c r="CA15" i="302" s="1"/>
  <c r="O35" i="302"/>
  <c r="BU15" i="302" s="1"/>
  <c r="AQ13" i="302"/>
  <c r="S34" i="302"/>
  <c r="CC14" i="302" s="1"/>
  <c r="Q34" i="302"/>
  <c r="CA14" i="302" s="1"/>
  <c r="O34" i="302"/>
  <c r="BU14" i="302" s="1"/>
  <c r="AQ12" i="302"/>
  <c r="BN40" i="302"/>
  <c r="BJ40" i="302"/>
  <c r="S33" i="302"/>
  <c r="CC13" i="302" s="1"/>
  <c r="Q33" i="302"/>
  <c r="CA13" i="302" s="1"/>
  <c r="O33" i="302"/>
  <c r="BU13" i="302" s="1"/>
  <c r="AQ11" i="302"/>
  <c r="BN39" i="302"/>
  <c r="BJ39" i="302"/>
  <c r="S32" i="302"/>
  <c r="CC12" i="302" s="1"/>
  <c r="Q32" i="302"/>
  <c r="CA12" i="302" s="1"/>
  <c r="O32" i="302"/>
  <c r="BU12" i="302" s="1"/>
  <c r="AQ10" i="302"/>
  <c r="BN38" i="302"/>
  <c r="BJ38" i="302"/>
  <c r="S31" i="302"/>
  <c r="CC11" i="302" s="1"/>
  <c r="Q31" i="302"/>
  <c r="CA11" i="302" s="1"/>
  <c r="O31" i="302"/>
  <c r="BU11" i="302" s="1"/>
  <c r="AQ9" i="302"/>
  <c r="BN37" i="302"/>
  <c r="BJ37" i="302"/>
  <c r="S30" i="302"/>
  <c r="CC10" i="302" s="1"/>
  <c r="Q30" i="302"/>
  <c r="CA10" i="302" s="1"/>
  <c r="O30" i="302"/>
  <c r="BU10" i="302" s="1"/>
  <c r="AQ8" i="302"/>
  <c r="S29" i="302"/>
  <c r="CC9" i="302" s="1"/>
  <c r="Q29" i="302"/>
  <c r="CA9" i="302" s="1"/>
  <c r="O29" i="302"/>
  <c r="BU9" i="302" s="1"/>
  <c r="AQ7" i="302"/>
  <c r="S28" i="302"/>
  <c r="BN30" i="302" s="1"/>
  <c r="Q28" i="302"/>
  <c r="BL30" i="302" s="1"/>
  <c r="O28" i="302"/>
  <c r="BF30" i="302" s="1"/>
  <c r="S27" i="302"/>
  <c r="BN29" i="302" s="1"/>
  <c r="Q27" i="302"/>
  <c r="BL29" i="302" s="1"/>
  <c r="O27" i="302"/>
  <c r="BF29" i="302" s="1"/>
  <c r="S26" i="302"/>
  <c r="BN28" i="302" s="1"/>
  <c r="Q26" i="302"/>
  <c r="BL28" i="302" s="1"/>
  <c r="O26" i="302"/>
  <c r="BF28" i="302" s="1"/>
  <c r="S25" i="302"/>
  <c r="BN27" i="302" s="1"/>
  <c r="Q25" i="302"/>
  <c r="BL27" i="302" s="1"/>
  <c r="O25" i="302"/>
  <c r="BF27" i="302" s="1"/>
  <c r="S24" i="302"/>
  <c r="BN26" i="302" s="1"/>
  <c r="Q24" i="302"/>
  <c r="BL26" i="302" s="1"/>
  <c r="O24" i="302"/>
  <c r="BF26" i="302" s="1"/>
  <c r="S23" i="302"/>
  <c r="BN25" i="302" s="1"/>
  <c r="Q23" i="302"/>
  <c r="BL25" i="302" s="1"/>
  <c r="O23" i="302"/>
  <c r="BF25" i="302" s="1"/>
  <c r="S22" i="302"/>
  <c r="BN24" i="302" s="1"/>
  <c r="Q22" i="302"/>
  <c r="BL24" i="302" s="1"/>
  <c r="O22" i="302"/>
  <c r="BF24" i="302" s="1"/>
  <c r="S21" i="302"/>
  <c r="BN23" i="302" s="1"/>
  <c r="Q21" i="302"/>
  <c r="BL23" i="302" s="1"/>
  <c r="O21" i="302"/>
  <c r="BF23" i="302" s="1"/>
  <c r="S20" i="302"/>
  <c r="BN22" i="302" s="1"/>
  <c r="Q20" i="302"/>
  <c r="BL22" i="302" s="1"/>
  <c r="O20" i="302"/>
  <c r="BF22" i="302" s="1"/>
  <c r="B20" i="302"/>
  <c r="AB20" i="302" s="1"/>
  <c r="S19" i="302"/>
  <c r="BN21" i="302" s="1"/>
  <c r="Q19" i="302"/>
  <c r="BL21" i="302" s="1"/>
  <c r="O19" i="302"/>
  <c r="BF21" i="302" s="1"/>
  <c r="B19" i="302"/>
  <c r="AB19" i="302" s="1"/>
  <c r="S18" i="302"/>
  <c r="BN20" i="302" s="1"/>
  <c r="Q18" i="302"/>
  <c r="BL20" i="302" s="1"/>
  <c r="O18" i="302"/>
  <c r="BF20" i="302" s="1"/>
  <c r="B18" i="302"/>
  <c r="AB18" i="302" s="1"/>
  <c r="S17" i="302"/>
  <c r="BN19" i="302" s="1"/>
  <c r="Q17" i="302"/>
  <c r="BL19" i="302" s="1"/>
  <c r="O17" i="302"/>
  <c r="BF19" i="302" s="1"/>
  <c r="B17" i="302"/>
  <c r="AB17" i="302" s="1"/>
  <c r="S16" i="302"/>
  <c r="BN18" i="302" s="1"/>
  <c r="Q16" i="302"/>
  <c r="BL18" i="302" s="1"/>
  <c r="O16" i="302"/>
  <c r="BF18" i="302" s="1"/>
  <c r="B16" i="302"/>
  <c r="AB16" i="302" s="1"/>
  <c r="S15" i="302"/>
  <c r="BN17" i="302" s="1"/>
  <c r="Q15" i="302"/>
  <c r="BL17" i="302" s="1"/>
  <c r="O15" i="302"/>
  <c r="BF17" i="302" s="1"/>
  <c r="B15" i="302"/>
  <c r="AB15" i="302" s="1"/>
  <c r="S14" i="302"/>
  <c r="BN16" i="302" s="1"/>
  <c r="Q14" i="302"/>
  <c r="BL16" i="302" s="1"/>
  <c r="O14" i="302"/>
  <c r="BF16" i="302" s="1"/>
  <c r="B14" i="302"/>
  <c r="AB14" i="302" s="1"/>
  <c r="Q13" i="302"/>
  <c r="BL15" i="302" s="1"/>
  <c r="S13" i="302"/>
  <c r="BN15" i="302" s="1"/>
  <c r="O13" i="302"/>
  <c r="B13" i="302"/>
  <c r="AB13" i="302" s="1"/>
  <c r="S12" i="302"/>
  <c r="BN14" i="302" s="1"/>
  <c r="Q12" i="302"/>
  <c r="BL14" i="302" s="1"/>
  <c r="O12" i="302"/>
  <c r="BF14" i="302" s="1"/>
  <c r="B12" i="302"/>
  <c r="AB12" i="302" s="1"/>
  <c r="S11" i="302"/>
  <c r="BN13" i="302" s="1"/>
  <c r="Q11" i="302"/>
  <c r="BL13" i="302" s="1"/>
  <c r="O11" i="302"/>
  <c r="BF13" i="302" s="1"/>
  <c r="B11" i="302"/>
  <c r="AB11" i="302" s="1"/>
  <c r="Q10" i="302"/>
  <c r="BL12" i="302" s="1"/>
  <c r="S10" i="302"/>
  <c r="BN12" i="302" s="1"/>
  <c r="O10" i="302"/>
  <c r="BF12" i="302" s="1"/>
  <c r="B10" i="302"/>
  <c r="AB10" i="302" s="1"/>
  <c r="BR9" i="302"/>
  <c r="S9" i="302"/>
  <c r="BN11" i="302" s="1"/>
  <c r="Q9" i="302"/>
  <c r="BL11" i="302" s="1"/>
  <c r="O9" i="302"/>
  <c r="BF11" i="302" s="1"/>
  <c r="B9" i="302"/>
  <c r="AB9" i="302" s="1"/>
  <c r="S8" i="302"/>
  <c r="BN10" i="302" s="1"/>
  <c r="Q8" i="302"/>
  <c r="BL10" i="302" s="1"/>
  <c r="O8" i="302"/>
  <c r="BF10" i="302" s="1"/>
  <c r="B8" i="302"/>
  <c r="AB8" i="302" s="1"/>
  <c r="AL7" i="302"/>
  <c r="AH7" i="302"/>
  <c r="Q7" i="302"/>
  <c r="Z7" i="302"/>
  <c r="S7" i="302"/>
  <c r="O7" i="302"/>
  <c r="BF9" i="302" s="1"/>
  <c r="B7" i="302"/>
  <c r="AB7" i="302" s="1"/>
  <c r="CE6" i="302" s="1"/>
  <c r="BY6" i="302"/>
  <c r="BS6" i="302"/>
  <c r="BF6" i="302"/>
  <c r="AH5" i="302"/>
  <c r="BJ6" i="302"/>
  <c r="B101" i="301"/>
  <c r="B100" i="301"/>
  <c r="B99" i="301"/>
  <c r="B98" i="301"/>
  <c r="B97" i="301"/>
  <c r="B96" i="301"/>
  <c r="B95" i="301"/>
  <c r="B94" i="301"/>
  <c r="B92" i="301"/>
  <c r="B91" i="301"/>
  <c r="B90" i="301"/>
  <c r="B89" i="301"/>
  <c r="B88" i="301"/>
  <c r="B87" i="301"/>
  <c r="B86" i="301"/>
  <c r="B85" i="301"/>
  <c r="B84" i="301"/>
  <c r="B83" i="301"/>
  <c r="B82" i="301"/>
  <c r="B81" i="301"/>
  <c r="B80" i="301"/>
  <c r="B79" i="301"/>
  <c r="B78" i="301"/>
  <c r="AP52" i="301"/>
  <c r="S48" i="301"/>
  <c r="CC28" i="301" s="1"/>
  <c r="Q48" i="301"/>
  <c r="CA28" i="301" s="1"/>
  <c r="O48" i="301"/>
  <c r="BU28" i="301" s="1"/>
  <c r="S47" i="301"/>
  <c r="CC27" i="301" s="1"/>
  <c r="Q47" i="301"/>
  <c r="CA27" i="301" s="1"/>
  <c r="O47" i="301"/>
  <c r="BU27" i="301" s="1"/>
  <c r="S46" i="301"/>
  <c r="CC26" i="301" s="1"/>
  <c r="Q46" i="301"/>
  <c r="CA26" i="301" s="1"/>
  <c r="O46" i="301"/>
  <c r="BU26" i="301" s="1"/>
  <c r="S45" i="301"/>
  <c r="CC25" i="301" s="1"/>
  <c r="Q45" i="301"/>
  <c r="CA25" i="301" s="1"/>
  <c r="O45" i="301"/>
  <c r="BU25" i="301" s="1"/>
  <c r="S44" i="301"/>
  <c r="CC24" i="301" s="1"/>
  <c r="Q44" i="301"/>
  <c r="CA24" i="301" s="1"/>
  <c r="O44" i="301"/>
  <c r="BU24" i="301" s="1"/>
  <c r="S43" i="301"/>
  <c r="CC23" i="301" s="1"/>
  <c r="Q43" i="301"/>
  <c r="CA23" i="301" s="1"/>
  <c r="O43" i="301"/>
  <c r="S42" i="301"/>
  <c r="CC22" i="301" s="1"/>
  <c r="Q42" i="301"/>
  <c r="CA22" i="301" s="1"/>
  <c r="O42" i="301"/>
  <c r="BU22" i="301" s="1"/>
  <c r="S41" i="301"/>
  <c r="CC21" i="301" s="1"/>
  <c r="Q41" i="301"/>
  <c r="CA21" i="301" s="1"/>
  <c r="O41" i="301"/>
  <c r="BU21" i="301" s="1"/>
  <c r="S40" i="301"/>
  <c r="CC20" i="301" s="1"/>
  <c r="Q40" i="301"/>
  <c r="CA20" i="301" s="1"/>
  <c r="O40" i="301"/>
  <c r="BU20" i="301" s="1"/>
  <c r="S39" i="301"/>
  <c r="CC19" i="301" s="1"/>
  <c r="Q39" i="301"/>
  <c r="CA19" i="301" s="1"/>
  <c r="O39" i="301"/>
  <c r="BU19" i="301" s="1"/>
  <c r="AQ17" i="301"/>
  <c r="S38" i="301"/>
  <c r="CC18" i="301" s="1"/>
  <c r="Q38" i="301"/>
  <c r="CA18" i="301" s="1"/>
  <c r="O38" i="301"/>
  <c r="BU18" i="301" s="1"/>
  <c r="AQ16" i="301"/>
  <c r="S37" i="301"/>
  <c r="CC17" i="301" s="1"/>
  <c r="Q37" i="301"/>
  <c r="CA17" i="301" s="1"/>
  <c r="O37" i="301"/>
  <c r="BU17" i="301" s="1"/>
  <c r="AQ15" i="301"/>
  <c r="S36" i="301"/>
  <c r="CC16" i="301" s="1"/>
  <c r="Q36" i="301"/>
  <c r="CA16" i="301" s="1"/>
  <c r="O36" i="301"/>
  <c r="BU16" i="301" s="1"/>
  <c r="AQ14" i="301"/>
  <c r="S35" i="301"/>
  <c r="CC15" i="301" s="1"/>
  <c r="Q35" i="301"/>
  <c r="CA15" i="301" s="1"/>
  <c r="O35" i="301"/>
  <c r="BU15" i="301" s="1"/>
  <c r="AQ13" i="301"/>
  <c r="S34" i="301"/>
  <c r="CC14" i="301" s="1"/>
  <c r="Q34" i="301"/>
  <c r="CA14" i="301" s="1"/>
  <c r="O34" i="301"/>
  <c r="BU14" i="301" s="1"/>
  <c r="AQ12" i="301"/>
  <c r="BN40" i="301"/>
  <c r="BJ40" i="301"/>
  <c r="S33" i="301"/>
  <c r="CC13" i="301" s="1"/>
  <c r="Q33" i="301"/>
  <c r="CA13" i="301" s="1"/>
  <c r="O33" i="301"/>
  <c r="BU13" i="301" s="1"/>
  <c r="AQ11" i="301"/>
  <c r="BN39" i="301"/>
  <c r="BJ39" i="301"/>
  <c r="S32" i="301"/>
  <c r="CC12" i="301" s="1"/>
  <c r="Q32" i="301"/>
  <c r="CA12" i="301" s="1"/>
  <c r="O32" i="301"/>
  <c r="BU12" i="301" s="1"/>
  <c r="AQ10" i="301"/>
  <c r="BN38" i="301"/>
  <c r="BJ38" i="301"/>
  <c r="S31" i="301"/>
  <c r="CC11" i="301" s="1"/>
  <c r="Q31" i="301"/>
  <c r="CA11" i="301" s="1"/>
  <c r="O31" i="301"/>
  <c r="BU11" i="301" s="1"/>
  <c r="AQ9" i="301"/>
  <c r="BN37" i="301"/>
  <c r="BJ37" i="301"/>
  <c r="S30" i="301"/>
  <c r="CC10" i="301" s="1"/>
  <c r="Q30" i="301"/>
  <c r="CA10" i="301" s="1"/>
  <c r="O30" i="301"/>
  <c r="BU10" i="301" s="1"/>
  <c r="AQ8" i="301"/>
  <c r="AG37" i="301"/>
  <c r="S29" i="301"/>
  <c r="CC9" i="301" s="1"/>
  <c r="Q29" i="301"/>
  <c r="CA9" i="301" s="1"/>
  <c r="O29" i="301"/>
  <c r="BU9" i="301" s="1"/>
  <c r="AQ7" i="301"/>
  <c r="S28" i="301"/>
  <c r="BN30" i="301" s="1"/>
  <c r="Q28" i="301"/>
  <c r="BL30" i="301" s="1"/>
  <c r="O28" i="301"/>
  <c r="BF30" i="301" s="1"/>
  <c r="S27" i="301"/>
  <c r="BN29" i="301" s="1"/>
  <c r="Q27" i="301"/>
  <c r="BL29" i="301" s="1"/>
  <c r="O27" i="301"/>
  <c r="BF29" i="301" s="1"/>
  <c r="S26" i="301"/>
  <c r="BN28" i="301" s="1"/>
  <c r="Q26" i="301"/>
  <c r="BL28" i="301" s="1"/>
  <c r="O26" i="301"/>
  <c r="BF28" i="301" s="1"/>
  <c r="S25" i="301"/>
  <c r="BN27" i="301" s="1"/>
  <c r="Q25" i="301"/>
  <c r="BL27" i="301" s="1"/>
  <c r="O25" i="301"/>
  <c r="BF27" i="301" s="1"/>
  <c r="S24" i="301"/>
  <c r="BN26" i="301" s="1"/>
  <c r="Q24" i="301"/>
  <c r="BL26" i="301" s="1"/>
  <c r="O24" i="301"/>
  <c r="BF26" i="301" s="1"/>
  <c r="S23" i="301"/>
  <c r="BN25" i="301" s="1"/>
  <c r="Q23" i="301"/>
  <c r="BL25" i="301" s="1"/>
  <c r="O23" i="301"/>
  <c r="BF25" i="301" s="1"/>
  <c r="S22" i="301"/>
  <c r="BN24" i="301" s="1"/>
  <c r="Q22" i="301"/>
  <c r="BL24" i="301" s="1"/>
  <c r="O22" i="301"/>
  <c r="BF24" i="301" s="1"/>
  <c r="S21" i="301"/>
  <c r="BN23" i="301" s="1"/>
  <c r="Q21" i="301"/>
  <c r="BL23" i="301" s="1"/>
  <c r="O21" i="301"/>
  <c r="BF23" i="301" s="1"/>
  <c r="S20" i="301"/>
  <c r="BN22" i="301" s="1"/>
  <c r="Q20" i="301"/>
  <c r="BL22" i="301" s="1"/>
  <c r="O20" i="301"/>
  <c r="BF22" i="301" s="1"/>
  <c r="B20" i="301"/>
  <c r="AB20" i="301" s="1"/>
  <c r="S19" i="301"/>
  <c r="BN21" i="301" s="1"/>
  <c r="Q19" i="301"/>
  <c r="BL21" i="301" s="1"/>
  <c r="O19" i="301"/>
  <c r="BF21" i="301" s="1"/>
  <c r="B19" i="301"/>
  <c r="AB19" i="301" s="1"/>
  <c r="S18" i="301"/>
  <c r="BN20" i="301" s="1"/>
  <c r="Q18" i="301"/>
  <c r="BL20" i="301" s="1"/>
  <c r="O18" i="301"/>
  <c r="BF20" i="301" s="1"/>
  <c r="B18" i="301"/>
  <c r="AB18" i="301" s="1"/>
  <c r="S17" i="301"/>
  <c r="BN19" i="301" s="1"/>
  <c r="Q17" i="301"/>
  <c r="BL19" i="301" s="1"/>
  <c r="O17" i="301"/>
  <c r="BF19" i="301" s="1"/>
  <c r="B17" i="301"/>
  <c r="AB17" i="301" s="1"/>
  <c r="S16" i="301"/>
  <c r="BN18" i="301" s="1"/>
  <c r="Q16" i="301"/>
  <c r="BL18" i="301" s="1"/>
  <c r="O16" i="301"/>
  <c r="BF18" i="301" s="1"/>
  <c r="B16" i="301"/>
  <c r="AB16" i="301" s="1"/>
  <c r="S15" i="301"/>
  <c r="BN17" i="301" s="1"/>
  <c r="Q15" i="301"/>
  <c r="BL17" i="301" s="1"/>
  <c r="O15" i="301"/>
  <c r="BF17" i="301" s="1"/>
  <c r="B15" i="301"/>
  <c r="AB15" i="301" s="1"/>
  <c r="S14" i="301"/>
  <c r="BN16" i="301" s="1"/>
  <c r="Q14" i="301"/>
  <c r="BL16" i="301" s="1"/>
  <c r="O14" i="301"/>
  <c r="B14" i="301"/>
  <c r="AB14" i="301" s="1"/>
  <c r="S13" i="301"/>
  <c r="BN15" i="301" s="1"/>
  <c r="Q13" i="301"/>
  <c r="BL15" i="301" s="1"/>
  <c r="O13" i="301"/>
  <c r="B13" i="301"/>
  <c r="AB13" i="301" s="1"/>
  <c r="S12" i="301"/>
  <c r="BN14" i="301" s="1"/>
  <c r="Q12" i="301"/>
  <c r="BL14" i="301" s="1"/>
  <c r="O12" i="301"/>
  <c r="BF14" i="301" s="1"/>
  <c r="B12" i="301"/>
  <c r="AB12" i="301" s="1"/>
  <c r="S11" i="301"/>
  <c r="BN13" i="301" s="1"/>
  <c r="Q11" i="301"/>
  <c r="BL13" i="301" s="1"/>
  <c r="O11" i="301"/>
  <c r="B11" i="301"/>
  <c r="AB11" i="301" s="1"/>
  <c r="S10" i="301"/>
  <c r="BN12" i="301" s="1"/>
  <c r="Q10" i="301"/>
  <c r="BL12" i="301" s="1"/>
  <c r="O10" i="301"/>
  <c r="B10" i="301"/>
  <c r="AB10" i="301" s="1"/>
  <c r="BR9" i="301"/>
  <c r="S9" i="301"/>
  <c r="BN11" i="301" s="1"/>
  <c r="Q9" i="301"/>
  <c r="BL11" i="301" s="1"/>
  <c r="O9" i="301"/>
  <c r="B9" i="301"/>
  <c r="AB9" i="301" s="1"/>
  <c r="S8" i="301"/>
  <c r="BN10" i="301" s="1"/>
  <c r="Q8" i="301"/>
  <c r="BL10" i="301" s="1"/>
  <c r="O8" i="301"/>
  <c r="BF10" i="301" s="1"/>
  <c r="B8" i="301"/>
  <c r="AB8" i="301" s="1"/>
  <c r="AL7" i="301"/>
  <c r="AH7" i="301"/>
  <c r="Z7" i="301"/>
  <c r="S7" i="301"/>
  <c r="Q7" i="301"/>
  <c r="O7" i="301"/>
  <c r="B7" i="301"/>
  <c r="AB7" i="301" s="1"/>
  <c r="CE6" i="301" s="1"/>
  <c r="BY6" i="301"/>
  <c r="BS6" i="301"/>
  <c r="BF6" i="301"/>
  <c r="AH5" i="301"/>
  <c r="B101" i="300"/>
  <c r="B100" i="300"/>
  <c r="B99" i="300"/>
  <c r="B98" i="300"/>
  <c r="B97" i="300"/>
  <c r="B96" i="300"/>
  <c r="B95" i="300"/>
  <c r="B94" i="300"/>
  <c r="B92" i="300"/>
  <c r="B91" i="300"/>
  <c r="B90" i="300"/>
  <c r="B89" i="300"/>
  <c r="B88" i="300"/>
  <c r="B87" i="300"/>
  <c r="B86" i="300"/>
  <c r="B85" i="300"/>
  <c r="B84" i="300"/>
  <c r="B83" i="300"/>
  <c r="B82" i="300"/>
  <c r="B81" i="300"/>
  <c r="B80" i="300"/>
  <c r="B79" i="300"/>
  <c r="B78" i="300"/>
  <c r="AP52" i="300"/>
  <c r="S48" i="300"/>
  <c r="CC28" i="300" s="1"/>
  <c r="Q48" i="300"/>
  <c r="CA28" i="300" s="1"/>
  <c r="O48" i="300"/>
  <c r="BU28" i="300" s="1"/>
  <c r="S47" i="300"/>
  <c r="CC27" i="300" s="1"/>
  <c r="Q47" i="300"/>
  <c r="CA27" i="300" s="1"/>
  <c r="O47" i="300"/>
  <c r="BU27" i="300" s="1"/>
  <c r="S46" i="300"/>
  <c r="CC26" i="300" s="1"/>
  <c r="Q46" i="300"/>
  <c r="CA26" i="300" s="1"/>
  <c r="O46" i="300"/>
  <c r="BU26" i="300" s="1"/>
  <c r="S45" i="300"/>
  <c r="CC25" i="300" s="1"/>
  <c r="Q45" i="300"/>
  <c r="CA25" i="300" s="1"/>
  <c r="O45" i="300"/>
  <c r="BU25" i="300" s="1"/>
  <c r="S44" i="300"/>
  <c r="CC24" i="300" s="1"/>
  <c r="Q44" i="300"/>
  <c r="CA24" i="300" s="1"/>
  <c r="O44" i="300"/>
  <c r="BU24" i="300" s="1"/>
  <c r="S43" i="300"/>
  <c r="CC23" i="300" s="1"/>
  <c r="Q43" i="300"/>
  <c r="CA23" i="300" s="1"/>
  <c r="O43" i="300"/>
  <c r="S42" i="300"/>
  <c r="CC22" i="300" s="1"/>
  <c r="Q42" i="300"/>
  <c r="CA22" i="300" s="1"/>
  <c r="O42" i="300"/>
  <c r="BU22" i="300" s="1"/>
  <c r="S41" i="300"/>
  <c r="CC21" i="300" s="1"/>
  <c r="Q41" i="300"/>
  <c r="CA21" i="300" s="1"/>
  <c r="O41" i="300"/>
  <c r="BU21" i="300" s="1"/>
  <c r="S40" i="300"/>
  <c r="CC20" i="300" s="1"/>
  <c r="Q40" i="300"/>
  <c r="CA20" i="300" s="1"/>
  <c r="O40" i="300"/>
  <c r="BU20" i="300" s="1"/>
  <c r="S39" i="300"/>
  <c r="CC19" i="300" s="1"/>
  <c r="Q39" i="300"/>
  <c r="CA19" i="300" s="1"/>
  <c r="O39" i="300"/>
  <c r="BU19" i="300" s="1"/>
  <c r="AQ17" i="300"/>
  <c r="S38" i="300"/>
  <c r="CC18" i="300" s="1"/>
  <c r="Q38" i="300"/>
  <c r="CA18" i="300" s="1"/>
  <c r="O38" i="300"/>
  <c r="BU18" i="300" s="1"/>
  <c r="AQ16" i="300"/>
  <c r="S37" i="300"/>
  <c r="CC17" i="300" s="1"/>
  <c r="Q37" i="300"/>
  <c r="CA17" i="300" s="1"/>
  <c r="O37" i="300"/>
  <c r="BU17" i="300" s="1"/>
  <c r="AQ15" i="300"/>
  <c r="S36" i="300"/>
  <c r="CC16" i="300" s="1"/>
  <c r="Q36" i="300"/>
  <c r="CA16" i="300" s="1"/>
  <c r="O36" i="300"/>
  <c r="BU16" i="300" s="1"/>
  <c r="AQ14" i="300"/>
  <c r="S35" i="300"/>
  <c r="CC15" i="300" s="1"/>
  <c r="Q35" i="300"/>
  <c r="CA15" i="300" s="1"/>
  <c r="O35" i="300"/>
  <c r="BU15" i="300" s="1"/>
  <c r="AQ13" i="300"/>
  <c r="S34" i="300"/>
  <c r="CC14" i="300" s="1"/>
  <c r="Q34" i="300"/>
  <c r="CA14" i="300" s="1"/>
  <c r="O34" i="300"/>
  <c r="BU14" i="300" s="1"/>
  <c r="AQ12" i="300"/>
  <c r="BN40" i="300"/>
  <c r="BJ40" i="300"/>
  <c r="S33" i="300"/>
  <c r="CC13" i="300" s="1"/>
  <c r="Q33" i="300"/>
  <c r="CA13" i="300" s="1"/>
  <c r="O33" i="300"/>
  <c r="BU13" i="300" s="1"/>
  <c r="AQ11" i="300"/>
  <c r="BN39" i="300"/>
  <c r="BJ39" i="300"/>
  <c r="S32" i="300"/>
  <c r="CC12" i="300" s="1"/>
  <c r="Q32" i="300"/>
  <c r="CA12" i="300" s="1"/>
  <c r="O32" i="300"/>
  <c r="BU12" i="300" s="1"/>
  <c r="AQ10" i="300"/>
  <c r="BN38" i="300"/>
  <c r="BJ38" i="300"/>
  <c r="S31" i="300"/>
  <c r="CC11" i="300" s="1"/>
  <c r="Q31" i="300"/>
  <c r="CA11" i="300" s="1"/>
  <c r="O31" i="300"/>
  <c r="BU11" i="300" s="1"/>
  <c r="AQ9" i="300"/>
  <c r="BN37" i="300"/>
  <c r="BJ37" i="300"/>
  <c r="S30" i="300"/>
  <c r="CC10" i="300" s="1"/>
  <c r="Q30" i="300"/>
  <c r="CA10" i="300" s="1"/>
  <c r="O30" i="300"/>
  <c r="BU10" i="300" s="1"/>
  <c r="AQ8" i="300"/>
  <c r="S29" i="300"/>
  <c r="CC9" i="300" s="1"/>
  <c r="Q29" i="300"/>
  <c r="CA9" i="300" s="1"/>
  <c r="O29" i="300"/>
  <c r="BU9" i="300" s="1"/>
  <c r="AQ7" i="300"/>
  <c r="S28" i="300"/>
  <c r="BN30" i="300" s="1"/>
  <c r="Q28" i="300"/>
  <c r="BL30" i="300" s="1"/>
  <c r="O28" i="300"/>
  <c r="BF30" i="300" s="1"/>
  <c r="S27" i="300"/>
  <c r="BN29" i="300" s="1"/>
  <c r="Q27" i="300"/>
  <c r="BL29" i="300" s="1"/>
  <c r="O27" i="300"/>
  <c r="BF29" i="300" s="1"/>
  <c r="S26" i="300"/>
  <c r="BN28" i="300" s="1"/>
  <c r="Q26" i="300"/>
  <c r="BL28" i="300" s="1"/>
  <c r="O26" i="300"/>
  <c r="BF28" i="300" s="1"/>
  <c r="S25" i="300"/>
  <c r="BN27" i="300" s="1"/>
  <c r="Q25" i="300"/>
  <c r="BL27" i="300" s="1"/>
  <c r="O25" i="300"/>
  <c r="BF27" i="300" s="1"/>
  <c r="S24" i="300"/>
  <c r="BN26" i="300" s="1"/>
  <c r="Q24" i="300"/>
  <c r="BL26" i="300" s="1"/>
  <c r="O24" i="300"/>
  <c r="BF26" i="300" s="1"/>
  <c r="S23" i="300"/>
  <c r="BN25" i="300" s="1"/>
  <c r="Q23" i="300"/>
  <c r="BL25" i="300" s="1"/>
  <c r="O23" i="300"/>
  <c r="BF25" i="300" s="1"/>
  <c r="S22" i="300"/>
  <c r="BN24" i="300" s="1"/>
  <c r="Q22" i="300"/>
  <c r="BL24" i="300" s="1"/>
  <c r="O22" i="300"/>
  <c r="BF24" i="300" s="1"/>
  <c r="S21" i="300"/>
  <c r="BN23" i="300" s="1"/>
  <c r="Q21" i="300"/>
  <c r="BL23" i="300" s="1"/>
  <c r="O21" i="300"/>
  <c r="BF23" i="300" s="1"/>
  <c r="Q20" i="300"/>
  <c r="BL22" i="300" s="1"/>
  <c r="S20" i="300"/>
  <c r="BN22" i="300" s="1"/>
  <c r="O20" i="300"/>
  <c r="BF22" i="300" s="1"/>
  <c r="B20" i="300"/>
  <c r="AB20" i="300" s="1"/>
  <c r="S19" i="300"/>
  <c r="BN21" i="300" s="1"/>
  <c r="Q19" i="300"/>
  <c r="BL21" i="300" s="1"/>
  <c r="O19" i="300"/>
  <c r="BF21" i="300" s="1"/>
  <c r="B19" i="300"/>
  <c r="AB19" i="300" s="1"/>
  <c r="S18" i="300"/>
  <c r="BN20" i="300" s="1"/>
  <c r="Q18" i="300"/>
  <c r="BL20" i="300" s="1"/>
  <c r="O18" i="300"/>
  <c r="BF20" i="300" s="1"/>
  <c r="B18" i="300"/>
  <c r="AB18" i="300" s="1"/>
  <c r="S17" i="300"/>
  <c r="BN19" i="300" s="1"/>
  <c r="Q17" i="300"/>
  <c r="BL19" i="300" s="1"/>
  <c r="O17" i="300"/>
  <c r="BF19" i="300" s="1"/>
  <c r="B17" i="300"/>
  <c r="AB17" i="300" s="1"/>
  <c r="S16" i="300"/>
  <c r="BN18" i="300" s="1"/>
  <c r="Q16" i="300"/>
  <c r="BL18" i="300" s="1"/>
  <c r="O16" i="300"/>
  <c r="BF18" i="300" s="1"/>
  <c r="B16" i="300"/>
  <c r="AB16" i="300" s="1"/>
  <c r="S15" i="300"/>
  <c r="BN17" i="300" s="1"/>
  <c r="Q15" i="300"/>
  <c r="BL17" i="300" s="1"/>
  <c r="O15" i="300"/>
  <c r="BF17" i="300" s="1"/>
  <c r="B15" i="300"/>
  <c r="AB15" i="300" s="1"/>
  <c r="S14" i="300"/>
  <c r="BN16" i="300" s="1"/>
  <c r="Q14" i="300"/>
  <c r="BL16" i="300" s="1"/>
  <c r="O14" i="300"/>
  <c r="BF16" i="300" s="1"/>
  <c r="B14" i="300"/>
  <c r="AB14" i="300" s="1"/>
  <c r="S13" i="300"/>
  <c r="BN15" i="300" s="1"/>
  <c r="Q13" i="300"/>
  <c r="BL15" i="300" s="1"/>
  <c r="O13" i="300"/>
  <c r="BF15" i="300" s="1"/>
  <c r="B13" i="300"/>
  <c r="AB13" i="300" s="1"/>
  <c r="S12" i="300"/>
  <c r="BN14" i="300" s="1"/>
  <c r="Q12" i="300"/>
  <c r="BL14" i="300" s="1"/>
  <c r="O12" i="300"/>
  <c r="BF14" i="300" s="1"/>
  <c r="B12" i="300"/>
  <c r="AB12" i="300" s="1"/>
  <c r="S11" i="300"/>
  <c r="BN13" i="300" s="1"/>
  <c r="Q11" i="300"/>
  <c r="BL13" i="300" s="1"/>
  <c r="O11" i="300"/>
  <c r="BF13" i="300" s="1"/>
  <c r="B11" i="300"/>
  <c r="AB11" i="300" s="1"/>
  <c r="S10" i="300"/>
  <c r="BN12" i="300" s="1"/>
  <c r="Q10" i="300"/>
  <c r="BL12" i="300" s="1"/>
  <c r="O10" i="300"/>
  <c r="B10" i="300"/>
  <c r="AB10" i="300" s="1"/>
  <c r="BR9" i="300"/>
  <c r="S9" i="300"/>
  <c r="BN11" i="300" s="1"/>
  <c r="Q9" i="300"/>
  <c r="BL11" i="300" s="1"/>
  <c r="O9" i="300"/>
  <c r="B9" i="300"/>
  <c r="AB9" i="300" s="1"/>
  <c r="S8" i="300"/>
  <c r="BN10" i="300" s="1"/>
  <c r="Q8" i="300"/>
  <c r="BL10" i="300" s="1"/>
  <c r="O8" i="300"/>
  <c r="BF10" i="300" s="1"/>
  <c r="B8" i="300"/>
  <c r="AB8" i="300" s="1"/>
  <c r="AL7" i="300"/>
  <c r="AH7" i="300"/>
  <c r="Z7" i="300"/>
  <c r="S7" i="300"/>
  <c r="Q7" i="300"/>
  <c r="O7" i="300"/>
  <c r="B7" i="300"/>
  <c r="AB7" i="300" s="1"/>
  <c r="CE6" i="300" s="1"/>
  <c r="BY6" i="300"/>
  <c r="BS6" i="300"/>
  <c r="BF6" i="300"/>
  <c r="AH5" i="300"/>
  <c r="AL5" i="300" s="1"/>
  <c r="N49" i="300" s="1"/>
  <c r="B101" i="299"/>
  <c r="B100" i="299"/>
  <c r="B99" i="299"/>
  <c r="B98" i="299"/>
  <c r="B97" i="299"/>
  <c r="B96" i="299"/>
  <c r="B95" i="299"/>
  <c r="B94" i="299"/>
  <c r="B92" i="299"/>
  <c r="B91" i="299"/>
  <c r="B90" i="299"/>
  <c r="B89" i="299"/>
  <c r="B88" i="299"/>
  <c r="B87" i="299"/>
  <c r="B86" i="299"/>
  <c r="B85" i="299"/>
  <c r="B84" i="299"/>
  <c r="B83" i="299"/>
  <c r="B82" i="299"/>
  <c r="B81" i="299"/>
  <c r="B80" i="299"/>
  <c r="B79" i="299"/>
  <c r="B78" i="299"/>
  <c r="AP52" i="299"/>
  <c r="S48" i="299"/>
  <c r="CC28" i="299" s="1"/>
  <c r="Q48" i="299"/>
  <c r="CA28" i="299" s="1"/>
  <c r="O48" i="299"/>
  <c r="BU28" i="299" s="1"/>
  <c r="S47" i="299"/>
  <c r="CC27" i="299" s="1"/>
  <c r="Q47" i="299"/>
  <c r="CA27" i="299" s="1"/>
  <c r="O47" i="299"/>
  <c r="BU27" i="299" s="1"/>
  <c r="S46" i="299"/>
  <c r="CC26" i="299" s="1"/>
  <c r="Q46" i="299"/>
  <c r="CA26" i="299" s="1"/>
  <c r="O46" i="299"/>
  <c r="BU26" i="299" s="1"/>
  <c r="S45" i="299"/>
  <c r="CC25" i="299" s="1"/>
  <c r="Q45" i="299"/>
  <c r="CA25" i="299" s="1"/>
  <c r="O45" i="299"/>
  <c r="BU25" i="299" s="1"/>
  <c r="S44" i="299"/>
  <c r="CC24" i="299" s="1"/>
  <c r="Q44" i="299"/>
  <c r="CA24" i="299" s="1"/>
  <c r="O44" i="299"/>
  <c r="BU24" i="299" s="1"/>
  <c r="S43" i="299"/>
  <c r="CC23" i="299" s="1"/>
  <c r="Q43" i="299"/>
  <c r="CA23" i="299" s="1"/>
  <c r="O43" i="299"/>
  <c r="S42" i="299"/>
  <c r="CC22" i="299" s="1"/>
  <c r="Q42" i="299"/>
  <c r="CA22" i="299" s="1"/>
  <c r="O42" i="299"/>
  <c r="BU22" i="299" s="1"/>
  <c r="S41" i="299"/>
  <c r="CC21" i="299" s="1"/>
  <c r="Q41" i="299"/>
  <c r="CA21" i="299" s="1"/>
  <c r="O41" i="299"/>
  <c r="BU21" i="299" s="1"/>
  <c r="S40" i="299"/>
  <c r="CC20" i="299" s="1"/>
  <c r="Q40" i="299"/>
  <c r="CA20" i="299" s="1"/>
  <c r="O40" i="299"/>
  <c r="BU20" i="299" s="1"/>
  <c r="S39" i="299"/>
  <c r="CC19" i="299" s="1"/>
  <c r="Q39" i="299"/>
  <c r="CA19" i="299" s="1"/>
  <c r="O39" i="299"/>
  <c r="BU19" i="299" s="1"/>
  <c r="AQ17" i="299"/>
  <c r="S38" i="299"/>
  <c r="CC18" i="299" s="1"/>
  <c r="Q38" i="299"/>
  <c r="CA18" i="299" s="1"/>
  <c r="O38" i="299"/>
  <c r="BU18" i="299" s="1"/>
  <c r="AQ16" i="299"/>
  <c r="S37" i="299"/>
  <c r="CC17" i="299" s="1"/>
  <c r="Q37" i="299"/>
  <c r="CA17" i="299" s="1"/>
  <c r="O37" i="299"/>
  <c r="BU17" i="299" s="1"/>
  <c r="AQ15" i="299"/>
  <c r="S36" i="299"/>
  <c r="CC16" i="299" s="1"/>
  <c r="Q36" i="299"/>
  <c r="CA16" i="299" s="1"/>
  <c r="O36" i="299"/>
  <c r="BU16" i="299" s="1"/>
  <c r="AQ14" i="299"/>
  <c r="S35" i="299"/>
  <c r="CC15" i="299" s="1"/>
  <c r="Q35" i="299"/>
  <c r="CA15" i="299" s="1"/>
  <c r="O35" i="299"/>
  <c r="BU15" i="299" s="1"/>
  <c r="AQ13" i="299"/>
  <c r="S34" i="299"/>
  <c r="CC14" i="299" s="1"/>
  <c r="Q34" i="299"/>
  <c r="CA14" i="299" s="1"/>
  <c r="O34" i="299"/>
  <c r="BU14" i="299" s="1"/>
  <c r="AQ12" i="299"/>
  <c r="BN40" i="299"/>
  <c r="BJ40" i="299"/>
  <c r="S33" i="299"/>
  <c r="CC13" i="299" s="1"/>
  <c r="Q33" i="299"/>
  <c r="CA13" i="299" s="1"/>
  <c r="O33" i="299"/>
  <c r="BU13" i="299" s="1"/>
  <c r="AQ11" i="299"/>
  <c r="BN39" i="299"/>
  <c r="BJ39" i="299"/>
  <c r="S32" i="299"/>
  <c r="CC12" i="299" s="1"/>
  <c r="Q32" i="299"/>
  <c r="CA12" i="299" s="1"/>
  <c r="O32" i="299"/>
  <c r="BU12" i="299" s="1"/>
  <c r="AQ10" i="299"/>
  <c r="BN38" i="299"/>
  <c r="BJ38" i="299"/>
  <c r="S31" i="299"/>
  <c r="CC11" i="299" s="1"/>
  <c r="Q31" i="299"/>
  <c r="CA11" i="299" s="1"/>
  <c r="O31" i="299"/>
  <c r="BU11" i="299" s="1"/>
  <c r="AQ9" i="299"/>
  <c r="BN37" i="299"/>
  <c r="BJ37" i="299"/>
  <c r="S30" i="299"/>
  <c r="CC10" i="299" s="1"/>
  <c r="Q30" i="299"/>
  <c r="CA10" i="299" s="1"/>
  <c r="O30" i="299"/>
  <c r="BU10" i="299" s="1"/>
  <c r="AQ8" i="299"/>
  <c r="S29" i="299"/>
  <c r="CC9" i="299" s="1"/>
  <c r="Q29" i="299"/>
  <c r="CA9" i="299" s="1"/>
  <c r="O29" i="299"/>
  <c r="BU9" i="299" s="1"/>
  <c r="AQ7" i="299"/>
  <c r="S28" i="299"/>
  <c r="BN30" i="299" s="1"/>
  <c r="Q28" i="299"/>
  <c r="BL30" i="299" s="1"/>
  <c r="O28" i="299"/>
  <c r="BF30" i="299" s="1"/>
  <c r="S27" i="299"/>
  <c r="BN29" i="299" s="1"/>
  <c r="Q27" i="299"/>
  <c r="BL29" i="299" s="1"/>
  <c r="O27" i="299"/>
  <c r="BF29" i="299" s="1"/>
  <c r="S26" i="299"/>
  <c r="BN28" i="299" s="1"/>
  <c r="Q26" i="299"/>
  <c r="BL28" i="299" s="1"/>
  <c r="O26" i="299"/>
  <c r="BF28" i="299" s="1"/>
  <c r="S25" i="299"/>
  <c r="BN27" i="299" s="1"/>
  <c r="Q25" i="299"/>
  <c r="BL27" i="299" s="1"/>
  <c r="O25" i="299"/>
  <c r="BF27" i="299" s="1"/>
  <c r="S24" i="299"/>
  <c r="BN26" i="299" s="1"/>
  <c r="Q24" i="299"/>
  <c r="BL26" i="299" s="1"/>
  <c r="O24" i="299"/>
  <c r="BF26" i="299" s="1"/>
  <c r="S23" i="299"/>
  <c r="BN25" i="299" s="1"/>
  <c r="Q23" i="299"/>
  <c r="BL25" i="299" s="1"/>
  <c r="O23" i="299"/>
  <c r="BF25" i="299" s="1"/>
  <c r="S22" i="299"/>
  <c r="BN24" i="299" s="1"/>
  <c r="Q22" i="299"/>
  <c r="BL24" i="299" s="1"/>
  <c r="O22" i="299"/>
  <c r="BF24" i="299" s="1"/>
  <c r="S21" i="299"/>
  <c r="BN23" i="299" s="1"/>
  <c r="Q21" i="299"/>
  <c r="BL23" i="299" s="1"/>
  <c r="O21" i="299"/>
  <c r="BF23" i="299" s="1"/>
  <c r="S20" i="299"/>
  <c r="BN22" i="299" s="1"/>
  <c r="Q20" i="299"/>
  <c r="BL22" i="299" s="1"/>
  <c r="O20" i="299"/>
  <c r="BF22" i="299" s="1"/>
  <c r="B20" i="299"/>
  <c r="AB20" i="299" s="1"/>
  <c r="S19" i="299"/>
  <c r="BN21" i="299" s="1"/>
  <c r="Q19" i="299"/>
  <c r="BL21" i="299" s="1"/>
  <c r="O19" i="299"/>
  <c r="BF21" i="299" s="1"/>
  <c r="B19" i="299"/>
  <c r="AB19" i="299" s="1"/>
  <c r="S18" i="299"/>
  <c r="BN20" i="299" s="1"/>
  <c r="Q18" i="299"/>
  <c r="BL20" i="299" s="1"/>
  <c r="O18" i="299"/>
  <c r="BF20" i="299" s="1"/>
  <c r="B18" i="299"/>
  <c r="AB18" i="299" s="1"/>
  <c r="S17" i="299"/>
  <c r="BN19" i="299" s="1"/>
  <c r="Q17" i="299"/>
  <c r="BL19" i="299" s="1"/>
  <c r="O17" i="299"/>
  <c r="BF19" i="299" s="1"/>
  <c r="B17" i="299"/>
  <c r="AB17" i="299" s="1"/>
  <c r="S16" i="299"/>
  <c r="BN18" i="299" s="1"/>
  <c r="Q16" i="299"/>
  <c r="BL18" i="299" s="1"/>
  <c r="O16" i="299"/>
  <c r="BF18" i="299" s="1"/>
  <c r="B16" i="299"/>
  <c r="AB16" i="299" s="1"/>
  <c r="S15" i="299"/>
  <c r="BN17" i="299" s="1"/>
  <c r="Q15" i="299"/>
  <c r="BL17" i="299" s="1"/>
  <c r="O15" i="299"/>
  <c r="BF17" i="299" s="1"/>
  <c r="B15" i="299"/>
  <c r="AB15" i="299" s="1"/>
  <c r="S14" i="299"/>
  <c r="BN16" i="299" s="1"/>
  <c r="Q14" i="299"/>
  <c r="BL16" i="299" s="1"/>
  <c r="O14" i="299"/>
  <c r="BF16" i="299" s="1"/>
  <c r="B14" i="299"/>
  <c r="AB14" i="299" s="1"/>
  <c r="S13" i="299"/>
  <c r="BN15" i="299" s="1"/>
  <c r="Q13" i="299"/>
  <c r="BL15" i="299" s="1"/>
  <c r="O13" i="299"/>
  <c r="BF15" i="299" s="1"/>
  <c r="B13" i="299"/>
  <c r="AB13" i="299" s="1"/>
  <c r="S12" i="299"/>
  <c r="BN14" i="299" s="1"/>
  <c r="Q12" i="299"/>
  <c r="BL14" i="299" s="1"/>
  <c r="O12" i="299"/>
  <c r="BF14" i="299" s="1"/>
  <c r="B12" i="299"/>
  <c r="AB12" i="299" s="1"/>
  <c r="S11" i="299"/>
  <c r="BN13" i="299" s="1"/>
  <c r="Q11" i="299"/>
  <c r="BL13" i="299" s="1"/>
  <c r="O11" i="299"/>
  <c r="BF13" i="299" s="1"/>
  <c r="B11" i="299"/>
  <c r="AB11" i="299" s="1"/>
  <c r="S10" i="299"/>
  <c r="BN12" i="299" s="1"/>
  <c r="Q10" i="299"/>
  <c r="BL12" i="299" s="1"/>
  <c r="O10" i="299"/>
  <c r="BF12" i="299" s="1"/>
  <c r="B10" i="299"/>
  <c r="AB10" i="299" s="1"/>
  <c r="BR9" i="299"/>
  <c r="S9" i="299"/>
  <c r="BN11" i="299" s="1"/>
  <c r="Q9" i="299"/>
  <c r="BL11" i="299" s="1"/>
  <c r="O9" i="299"/>
  <c r="BF11" i="299" s="1"/>
  <c r="B9" i="299"/>
  <c r="AB9" i="299" s="1"/>
  <c r="S8" i="299"/>
  <c r="BN10" i="299" s="1"/>
  <c r="Q8" i="299"/>
  <c r="BL10" i="299" s="1"/>
  <c r="O8" i="299"/>
  <c r="BF10" i="299" s="1"/>
  <c r="B8" i="299"/>
  <c r="AB8" i="299" s="1"/>
  <c r="AL7" i="299"/>
  <c r="AH7" i="299"/>
  <c r="Z7" i="299"/>
  <c r="S7" i="299"/>
  <c r="Q7" i="299"/>
  <c r="O7" i="299"/>
  <c r="BF9" i="299" s="1"/>
  <c r="B7" i="299"/>
  <c r="AB7" i="299" s="1"/>
  <c r="CE6" i="299" s="1"/>
  <c r="BY6" i="299"/>
  <c r="BS6" i="299"/>
  <c r="BF6" i="299"/>
  <c r="AH5" i="299"/>
  <c r="BL6" i="299" s="1"/>
  <c r="CA52" i="299"/>
  <c r="B101" i="298"/>
  <c r="B100" i="298"/>
  <c r="B99" i="298"/>
  <c r="B98" i="298"/>
  <c r="B97" i="298"/>
  <c r="B96" i="298"/>
  <c r="B95" i="298"/>
  <c r="B94" i="298"/>
  <c r="B92" i="298"/>
  <c r="B91" i="298"/>
  <c r="B90" i="298"/>
  <c r="B89" i="298"/>
  <c r="B88" i="298"/>
  <c r="B87" i="298"/>
  <c r="B86" i="298"/>
  <c r="B85" i="298"/>
  <c r="B84" i="298"/>
  <c r="B83" i="298"/>
  <c r="B82" i="298"/>
  <c r="B81" i="298"/>
  <c r="B80" i="298"/>
  <c r="B79" i="298"/>
  <c r="B78" i="298"/>
  <c r="AP52" i="298"/>
  <c r="S48" i="298"/>
  <c r="CC28" i="298" s="1"/>
  <c r="Q48" i="298"/>
  <c r="CA28" i="298" s="1"/>
  <c r="O48" i="298"/>
  <c r="BU28" i="298" s="1"/>
  <c r="S47" i="298"/>
  <c r="CC27" i="298" s="1"/>
  <c r="Q47" i="298"/>
  <c r="CA27" i="298" s="1"/>
  <c r="O47" i="298"/>
  <c r="BU27" i="298" s="1"/>
  <c r="S46" i="298"/>
  <c r="CC26" i="298" s="1"/>
  <c r="Q46" i="298"/>
  <c r="CA26" i="298" s="1"/>
  <c r="O46" i="298"/>
  <c r="BU26" i="298" s="1"/>
  <c r="S45" i="298"/>
  <c r="CC25" i="298" s="1"/>
  <c r="Q45" i="298"/>
  <c r="CA25" i="298" s="1"/>
  <c r="O45" i="298"/>
  <c r="BU25" i="298" s="1"/>
  <c r="S44" i="298"/>
  <c r="CC24" i="298" s="1"/>
  <c r="Q44" i="298"/>
  <c r="CA24" i="298" s="1"/>
  <c r="O44" i="298"/>
  <c r="BU24" i="298" s="1"/>
  <c r="S43" i="298"/>
  <c r="CC23" i="298" s="1"/>
  <c r="Q43" i="298"/>
  <c r="CA23" i="298" s="1"/>
  <c r="O43" i="298"/>
  <c r="S42" i="298"/>
  <c r="CC22" i="298" s="1"/>
  <c r="Q42" i="298"/>
  <c r="CA22" i="298" s="1"/>
  <c r="O42" i="298"/>
  <c r="BU22" i="298" s="1"/>
  <c r="S41" i="298"/>
  <c r="CC21" i="298" s="1"/>
  <c r="Q41" i="298"/>
  <c r="CA21" i="298" s="1"/>
  <c r="O41" i="298"/>
  <c r="BU21" i="298" s="1"/>
  <c r="S40" i="298"/>
  <c r="CC20" i="298" s="1"/>
  <c r="Q40" i="298"/>
  <c r="CA20" i="298" s="1"/>
  <c r="O40" i="298"/>
  <c r="BU20" i="298" s="1"/>
  <c r="S39" i="298"/>
  <c r="CC19" i="298" s="1"/>
  <c r="Q39" i="298"/>
  <c r="CA19" i="298" s="1"/>
  <c r="O39" i="298"/>
  <c r="BU19" i="298" s="1"/>
  <c r="AQ17" i="298"/>
  <c r="S38" i="298"/>
  <c r="CC18" i="298" s="1"/>
  <c r="Q38" i="298"/>
  <c r="CA18" i="298" s="1"/>
  <c r="O38" i="298"/>
  <c r="BU18" i="298" s="1"/>
  <c r="AQ16" i="298"/>
  <c r="S37" i="298"/>
  <c r="CC17" i="298" s="1"/>
  <c r="Q37" i="298"/>
  <c r="CA17" i="298" s="1"/>
  <c r="O37" i="298"/>
  <c r="BU17" i="298" s="1"/>
  <c r="AQ15" i="298"/>
  <c r="S36" i="298"/>
  <c r="CC16" i="298" s="1"/>
  <c r="Q36" i="298"/>
  <c r="CA16" i="298" s="1"/>
  <c r="O36" i="298"/>
  <c r="BU16" i="298" s="1"/>
  <c r="AQ14" i="298"/>
  <c r="S35" i="298"/>
  <c r="CC15" i="298" s="1"/>
  <c r="Q35" i="298"/>
  <c r="CA15" i="298" s="1"/>
  <c r="O35" i="298"/>
  <c r="BU15" i="298" s="1"/>
  <c r="AQ13" i="298"/>
  <c r="S34" i="298"/>
  <c r="CC14" i="298" s="1"/>
  <c r="Q34" i="298"/>
  <c r="CA14" i="298" s="1"/>
  <c r="O34" i="298"/>
  <c r="BU14" i="298" s="1"/>
  <c r="AQ12" i="298"/>
  <c r="BN40" i="298"/>
  <c r="BJ40" i="298"/>
  <c r="S33" i="298"/>
  <c r="CC13" i="298" s="1"/>
  <c r="Q33" i="298"/>
  <c r="CA13" i="298" s="1"/>
  <c r="O33" i="298"/>
  <c r="BU13" i="298" s="1"/>
  <c r="AQ11" i="298"/>
  <c r="BN39" i="298"/>
  <c r="BJ39" i="298"/>
  <c r="S32" i="298"/>
  <c r="CC12" i="298" s="1"/>
  <c r="Q32" i="298"/>
  <c r="CA12" i="298" s="1"/>
  <c r="O32" i="298"/>
  <c r="BU12" i="298" s="1"/>
  <c r="AQ10" i="298"/>
  <c r="BN38" i="298"/>
  <c r="BJ38" i="298"/>
  <c r="S31" i="298"/>
  <c r="CC11" i="298" s="1"/>
  <c r="Q31" i="298"/>
  <c r="CA11" i="298" s="1"/>
  <c r="O31" i="298"/>
  <c r="BU11" i="298" s="1"/>
  <c r="AQ9" i="298"/>
  <c r="BN37" i="298"/>
  <c r="BJ37" i="298"/>
  <c r="S30" i="298"/>
  <c r="CC10" i="298" s="1"/>
  <c r="Q30" i="298"/>
  <c r="CA10" i="298" s="1"/>
  <c r="O30" i="298"/>
  <c r="BU10" i="298" s="1"/>
  <c r="AQ8" i="298"/>
  <c r="S29" i="298"/>
  <c r="CC9" i="298" s="1"/>
  <c r="Q29" i="298"/>
  <c r="CA9" i="298" s="1"/>
  <c r="O29" i="298"/>
  <c r="BU9" i="298" s="1"/>
  <c r="AQ7" i="298"/>
  <c r="S28" i="298"/>
  <c r="BN30" i="298" s="1"/>
  <c r="Q28" i="298"/>
  <c r="BL30" i="298" s="1"/>
  <c r="O28" i="298"/>
  <c r="BF30" i="298" s="1"/>
  <c r="S27" i="298"/>
  <c r="BN29" i="298" s="1"/>
  <c r="Q27" i="298"/>
  <c r="BL29" i="298" s="1"/>
  <c r="O27" i="298"/>
  <c r="BF29" i="298" s="1"/>
  <c r="S26" i="298"/>
  <c r="BN28" i="298" s="1"/>
  <c r="Q26" i="298"/>
  <c r="BL28" i="298" s="1"/>
  <c r="O26" i="298"/>
  <c r="BF28" i="298" s="1"/>
  <c r="S25" i="298"/>
  <c r="BN27" i="298" s="1"/>
  <c r="Q25" i="298"/>
  <c r="BL27" i="298" s="1"/>
  <c r="O25" i="298"/>
  <c r="BF27" i="298" s="1"/>
  <c r="S24" i="298"/>
  <c r="BN26" i="298" s="1"/>
  <c r="Q24" i="298"/>
  <c r="BL26" i="298" s="1"/>
  <c r="O24" i="298"/>
  <c r="BF26" i="298" s="1"/>
  <c r="S23" i="298"/>
  <c r="BN25" i="298" s="1"/>
  <c r="Q23" i="298"/>
  <c r="BL25" i="298" s="1"/>
  <c r="O23" i="298"/>
  <c r="BF25" i="298" s="1"/>
  <c r="S22" i="298"/>
  <c r="BN24" i="298" s="1"/>
  <c r="Q22" i="298"/>
  <c r="BL24" i="298" s="1"/>
  <c r="O22" i="298"/>
  <c r="BF24" i="298" s="1"/>
  <c r="S21" i="298"/>
  <c r="BN23" i="298" s="1"/>
  <c r="Q21" i="298"/>
  <c r="BL23" i="298" s="1"/>
  <c r="O21" i="298"/>
  <c r="BF23" i="298" s="1"/>
  <c r="S20" i="298"/>
  <c r="BN22" i="298" s="1"/>
  <c r="Q20" i="298"/>
  <c r="BL22" i="298" s="1"/>
  <c r="O20" i="298"/>
  <c r="BF22" i="298" s="1"/>
  <c r="B20" i="298"/>
  <c r="AB20" i="298" s="1"/>
  <c r="S19" i="298"/>
  <c r="BN21" i="298" s="1"/>
  <c r="Q19" i="298"/>
  <c r="BL21" i="298" s="1"/>
  <c r="O19" i="298"/>
  <c r="BF21" i="298" s="1"/>
  <c r="B19" i="298"/>
  <c r="AB19" i="298" s="1"/>
  <c r="S18" i="298"/>
  <c r="BN20" i="298" s="1"/>
  <c r="Q18" i="298"/>
  <c r="BL20" i="298" s="1"/>
  <c r="O18" i="298"/>
  <c r="BF20" i="298" s="1"/>
  <c r="B18" i="298"/>
  <c r="AB18" i="298" s="1"/>
  <c r="S17" i="298"/>
  <c r="BN19" i="298" s="1"/>
  <c r="Q17" i="298"/>
  <c r="BL19" i="298" s="1"/>
  <c r="O17" i="298"/>
  <c r="BF19" i="298" s="1"/>
  <c r="B17" i="298"/>
  <c r="AB17" i="298" s="1"/>
  <c r="S16" i="298"/>
  <c r="BN18" i="298" s="1"/>
  <c r="Q16" i="298"/>
  <c r="BL18" i="298" s="1"/>
  <c r="O16" i="298"/>
  <c r="BF18" i="298" s="1"/>
  <c r="B16" i="298"/>
  <c r="AB16" i="298" s="1"/>
  <c r="S15" i="298"/>
  <c r="BN17" i="298" s="1"/>
  <c r="Q15" i="298"/>
  <c r="BL17" i="298" s="1"/>
  <c r="O15" i="298"/>
  <c r="BF17" i="298" s="1"/>
  <c r="B15" i="298"/>
  <c r="AB15" i="298" s="1"/>
  <c r="S14" i="298"/>
  <c r="BN16" i="298" s="1"/>
  <c r="Q14" i="298"/>
  <c r="BL16" i="298" s="1"/>
  <c r="O14" i="298"/>
  <c r="BF16" i="298" s="1"/>
  <c r="B14" i="298"/>
  <c r="AB14" i="298" s="1"/>
  <c r="S13" i="298"/>
  <c r="BN15" i="298" s="1"/>
  <c r="Q13" i="298"/>
  <c r="BL15" i="298" s="1"/>
  <c r="O13" i="298"/>
  <c r="B13" i="298"/>
  <c r="AB13" i="298" s="1"/>
  <c r="S12" i="298"/>
  <c r="BN14" i="298" s="1"/>
  <c r="Q12" i="298"/>
  <c r="BL14" i="298" s="1"/>
  <c r="O12" i="298"/>
  <c r="BF14" i="298" s="1"/>
  <c r="B12" i="298"/>
  <c r="AB12" i="298" s="1"/>
  <c r="S11" i="298"/>
  <c r="BN13" i="298" s="1"/>
  <c r="Q11" i="298"/>
  <c r="BL13" i="298" s="1"/>
  <c r="O11" i="298"/>
  <c r="BF13" i="298" s="1"/>
  <c r="B11" i="298"/>
  <c r="AB11" i="298" s="1"/>
  <c r="S10" i="298"/>
  <c r="BN12" i="298" s="1"/>
  <c r="Q10" i="298"/>
  <c r="BL12" i="298" s="1"/>
  <c r="O10" i="298"/>
  <c r="BF12" i="298" s="1"/>
  <c r="B10" i="298"/>
  <c r="AB10" i="298" s="1"/>
  <c r="BR9" i="298"/>
  <c r="S9" i="298"/>
  <c r="BN11" i="298" s="1"/>
  <c r="Q9" i="298"/>
  <c r="BL11" i="298" s="1"/>
  <c r="O9" i="298"/>
  <c r="BF11" i="298" s="1"/>
  <c r="B9" i="298"/>
  <c r="AB9" i="298" s="1"/>
  <c r="S8" i="298"/>
  <c r="BN10" i="298" s="1"/>
  <c r="Q8" i="298"/>
  <c r="BL10" i="298" s="1"/>
  <c r="O8" i="298"/>
  <c r="B8" i="298"/>
  <c r="AB8" i="298" s="1"/>
  <c r="AL7" i="298"/>
  <c r="AH7" i="298"/>
  <c r="Z7" i="298"/>
  <c r="S7" i="298"/>
  <c r="Q7" i="298"/>
  <c r="O7" i="298"/>
  <c r="BF9" i="298" s="1"/>
  <c r="B7" i="298"/>
  <c r="AB7" i="298" s="1"/>
  <c r="CE6" i="298" s="1"/>
  <c r="BY6" i="298"/>
  <c r="BS6" i="298"/>
  <c r="BF6" i="298"/>
  <c r="AH5" i="298"/>
  <c r="AX52" i="298" s="1"/>
  <c r="CA52" i="298"/>
  <c r="B113" i="297"/>
  <c r="B112" i="297"/>
  <c r="B111" i="297"/>
  <c r="B110" i="297"/>
  <c r="B109" i="297"/>
  <c r="B108" i="297"/>
  <c r="B107" i="297"/>
  <c r="B106" i="297"/>
  <c r="B105" i="297"/>
  <c r="B104" i="297"/>
  <c r="B103" i="297"/>
  <c r="B102" i="297"/>
  <c r="B92" i="297"/>
  <c r="B91" i="297"/>
  <c r="B90" i="297"/>
  <c r="B89" i="297"/>
  <c r="B88" i="297"/>
  <c r="B87" i="297"/>
  <c r="B86" i="297"/>
  <c r="B85" i="297"/>
  <c r="B84" i="297"/>
  <c r="B83" i="297"/>
  <c r="B82" i="297"/>
  <c r="B81" i="297"/>
  <c r="B80" i="297"/>
  <c r="B79" i="297"/>
  <c r="B78" i="297"/>
  <c r="B58" i="297"/>
  <c r="B57" i="297"/>
  <c r="B56" i="297"/>
  <c r="B55" i="297"/>
  <c r="B54" i="297"/>
  <c r="B53" i="297"/>
  <c r="B52" i="297"/>
  <c r="B51" i="297"/>
  <c r="B50" i="297"/>
  <c r="AQ28" i="297" s="1"/>
  <c r="S48" i="297"/>
  <c r="CC28" i="297" s="1"/>
  <c r="Q48" i="297"/>
  <c r="CA28" i="297" s="1"/>
  <c r="O48" i="297"/>
  <c r="BU28" i="297" s="1"/>
  <c r="S47" i="297"/>
  <c r="CC27" i="297" s="1"/>
  <c r="Q47" i="297"/>
  <c r="CA27" i="297" s="1"/>
  <c r="O47" i="297"/>
  <c r="BU27" i="297" s="1"/>
  <c r="S46" i="297"/>
  <c r="CC26" i="297" s="1"/>
  <c r="Q46" i="297"/>
  <c r="CA26" i="297" s="1"/>
  <c r="O46" i="297"/>
  <c r="BU26" i="297" s="1"/>
  <c r="S45" i="297"/>
  <c r="CC25" i="297" s="1"/>
  <c r="Q45" i="297"/>
  <c r="CA25" i="297" s="1"/>
  <c r="O45" i="297"/>
  <c r="BU25" i="297" s="1"/>
  <c r="S43" i="297"/>
  <c r="CC23" i="297" s="1"/>
  <c r="Q43" i="297"/>
  <c r="CA23" i="297" s="1"/>
  <c r="O43" i="297"/>
  <c r="S42" i="297"/>
  <c r="CC22" i="297" s="1"/>
  <c r="Q42" i="297"/>
  <c r="CA22" i="297" s="1"/>
  <c r="O42" i="297"/>
  <c r="BU22" i="297" s="1"/>
  <c r="AQ20" i="297"/>
  <c r="S41" i="297"/>
  <c r="CC21" i="297" s="1"/>
  <c r="Q41" i="297"/>
  <c r="CA21" i="297" s="1"/>
  <c r="O41" i="297"/>
  <c r="BU21" i="297" s="1"/>
  <c r="AQ19" i="297"/>
  <c r="S40" i="297"/>
  <c r="CC20" i="297" s="1"/>
  <c r="Q40" i="297"/>
  <c r="CA20" i="297" s="1"/>
  <c r="O40" i="297"/>
  <c r="BU20" i="297" s="1"/>
  <c r="AQ18" i="297"/>
  <c r="S39" i="297"/>
  <c r="CC19" i="297" s="1"/>
  <c r="Q39" i="297"/>
  <c r="CA19" i="297" s="1"/>
  <c r="O39" i="297"/>
  <c r="BU19" i="297" s="1"/>
  <c r="AQ17" i="297"/>
  <c r="S38" i="297"/>
  <c r="CC18" i="297" s="1"/>
  <c r="Q38" i="297"/>
  <c r="CA18" i="297" s="1"/>
  <c r="O38" i="297"/>
  <c r="BU18" i="297" s="1"/>
  <c r="AQ16" i="297"/>
  <c r="S37" i="297"/>
  <c r="CC17" i="297" s="1"/>
  <c r="Q37" i="297"/>
  <c r="CA17" i="297" s="1"/>
  <c r="O37" i="297"/>
  <c r="BU17" i="297" s="1"/>
  <c r="AQ15" i="297"/>
  <c r="S36" i="297"/>
  <c r="CC16" i="297" s="1"/>
  <c r="Q36" i="297"/>
  <c r="CA16" i="297" s="1"/>
  <c r="O36" i="297"/>
  <c r="BU16" i="297" s="1"/>
  <c r="AQ14" i="297"/>
  <c r="S35" i="297"/>
  <c r="CC15" i="297" s="1"/>
  <c r="Q35" i="297"/>
  <c r="CA15" i="297" s="1"/>
  <c r="O35" i="297"/>
  <c r="BU15" i="297" s="1"/>
  <c r="AQ13" i="297"/>
  <c r="S34" i="297"/>
  <c r="CC14" i="297" s="1"/>
  <c r="Q34" i="297"/>
  <c r="CA14" i="297" s="1"/>
  <c r="O34" i="297"/>
  <c r="BU14" i="297" s="1"/>
  <c r="AQ12" i="297"/>
  <c r="BN40" i="297"/>
  <c r="BJ40" i="297"/>
  <c r="S33" i="297"/>
  <c r="CC13" i="297" s="1"/>
  <c r="Q33" i="297"/>
  <c r="CA13" i="297" s="1"/>
  <c r="O33" i="297"/>
  <c r="BU13" i="297" s="1"/>
  <c r="AQ11" i="297"/>
  <c r="BN39" i="297"/>
  <c r="BJ39" i="297"/>
  <c r="S32" i="297"/>
  <c r="CC12" i="297" s="1"/>
  <c r="Q32" i="297"/>
  <c r="CA12" i="297" s="1"/>
  <c r="O32" i="297"/>
  <c r="BU12" i="297" s="1"/>
  <c r="AQ10" i="297"/>
  <c r="BN38" i="297"/>
  <c r="BJ38" i="297"/>
  <c r="S31" i="297"/>
  <c r="CC11" i="297" s="1"/>
  <c r="Q31" i="297"/>
  <c r="CA11" i="297" s="1"/>
  <c r="O31" i="297"/>
  <c r="BU11" i="297" s="1"/>
  <c r="AQ9" i="297"/>
  <c r="BN37" i="297"/>
  <c r="BJ37" i="297"/>
  <c r="S30" i="297"/>
  <c r="CC10" i="297" s="1"/>
  <c r="Q30" i="297"/>
  <c r="CA10" i="297" s="1"/>
  <c r="O30" i="297"/>
  <c r="BU10" i="297" s="1"/>
  <c r="AQ8" i="297"/>
  <c r="S29" i="297"/>
  <c r="CC9" i="297" s="1"/>
  <c r="Q29" i="297"/>
  <c r="CA9" i="297" s="1"/>
  <c r="O29" i="297"/>
  <c r="BU9" i="297" s="1"/>
  <c r="AQ7" i="297"/>
  <c r="S28" i="297"/>
  <c r="BN30" i="297" s="1"/>
  <c r="Q28" i="297"/>
  <c r="BL30" i="297" s="1"/>
  <c r="O28" i="297"/>
  <c r="BF30" i="297" s="1"/>
  <c r="S27" i="297"/>
  <c r="BN29" i="297" s="1"/>
  <c r="Q27" i="297"/>
  <c r="BL29" i="297" s="1"/>
  <c r="O27" i="297"/>
  <c r="BF29" i="297" s="1"/>
  <c r="S26" i="297"/>
  <c r="BN28" i="297" s="1"/>
  <c r="Q26" i="297"/>
  <c r="BL28" i="297" s="1"/>
  <c r="O26" i="297"/>
  <c r="BF28" i="297" s="1"/>
  <c r="S25" i="297"/>
  <c r="BN27" i="297" s="1"/>
  <c r="Q25" i="297"/>
  <c r="BL27" i="297" s="1"/>
  <c r="O25" i="297"/>
  <c r="BF27" i="297" s="1"/>
  <c r="S24" i="297"/>
  <c r="BN26" i="297" s="1"/>
  <c r="Q24" i="297"/>
  <c r="BL26" i="297" s="1"/>
  <c r="O24" i="297"/>
  <c r="BF26" i="297" s="1"/>
  <c r="S23" i="297"/>
  <c r="BN25" i="297" s="1"/>
  <c r="Q23" i="297"/>
  <c r="BL25" i="297" s="1"/>
  <c r="O23" i="297"/>
  <c r="BF25" i="297" s="1"/>
  <c r="S22" i="297"/>
  <c r="BN24" i="297" s="1"/>
  <c r="Q22" i="297"/>
  <c r="BL24" i="297" s="1"/>
  <c r="O22" i="297"/>
  <c r="BF24" i="297" s="1"/>
  <c r="S21" i="297"/>
  <c r="BN23" i="297" s="1"/>
  <c r="Q21" i="297"/>
  <c r="BL23" i="297" s="1"/>
  <c r="O21" i="297"/>
  <c r="BF23" i="297" s="1"/>
  <c r="S20" i="297"/>
  <c r="BN22" i="297" s="1"/>
  <c r="Q20" i="297"/>
  <c r="BL22" i="297" s="1"/>
  <c r="O20" i="297"/>
  <c r="BF22" i="297" s="1"/>
  <c r="B20" i="297"/>
  <c r="AB20" i="297" s="1"/>
  <c r="S19" i="297"/>
  <c r="BN21" i="297" s="1"/>
  <c r="Q19" i="297"/>
  <c r="BL21" i="297" s="1"/>
  <c r="O19" i="297"/>
  <c r="BF21" i="297" s="1"/>
  <c r="B19" i="297"/>
  <c r="AB19" i="297" s="1"/>
  <c r="S18" i="297"/>
  <c r="BN20" i="297" s="1"/>
  <c r="Q18" i="297"/>
  <c r="BL20" i="297" s="1"/>
  <c r="O18" i="297"/>
  <c r="BF20" i="297" s="1"/>
  <c r="B18" i="297"/>
  <c r="AB18" i="297" s="1"/>
  <c r="S17" i="297"/>
  <c r="BN19" i="297" s="1"/>
  <c r="Q17" i="297"/>
  <c r="BL19" i="297" s="1"/>
  <c r="O17" i="297"/>
  <c r="BF19" i="297" s="1"/>
  <c r="B17" i="297"/>
  <c r="AB17" i="297" s="1"/>
  <c r="S16" i="297"/>
  <c r="BN18" i="297" s="1"/>
  <c r="Q16" i="297"/>
  <c r="BL18" i="297" s="1"/>
  <c r="O16" i="297"/>
  <c r="BF18" i="297" s="1"/>
  <c r="B16" i="297"/>
  <c r="AB16" i="297" s="1"/>
  <c r="S15" i="297"/>
  <c r="BN17" i="297" s="1"/>
  <c r="Q15" i="297"/>
  <c r="BL17" i="297" s="1"/>
  <c r="O15" i="297"/>
  <c r="BF17" i="297" s="1"/>
  <c r="B15" i="297"/>
  <c r="AB15" i="297" s="1"/>
  <c r="S14" i="297"/>
  <c r="BN16" i="297" s="1"/>
  <c r="Q14" i="297"/>
  <c r="BL16" i="297" s="1"/>
  <c r="O14" i="297"/>
  <c r="BF16" i="297" s="1"/>
  <c r="B14" i="297"/>
  <c r="AB14" i="297" s="1"/>
  <c r="S13" i="297"/>
  <c r="BN15" i="297" s="1"/>
  <c r="Q13" i="297"/>
  <c r="BL15" i="297" s="1"/>
  <c r="O13" i="297"/>
  <c r="BF15" i="297" s="1"/>
  <c r="B13" i="297"/>
  <c r="AB13" i="297" s="1"/>
  <c r="S12" i="297"/>
  <c r="BN14" i="297" s="1"/>
  <c r="Q12" i="297"/>
  <c r="BL14" i="297" s="1"/>
  <c r="O12" i="297"/>
  <c r="BF14" i="297" s="1"/>
  <c r="B12" i="297"/>
  <c r="AB12" i="297" s="1"/>
  <c r="S11" i="297"/>
  <c r="BN13" i="297" s="1"/>
  <c r="Q11" i="297"/>
  <c r="BL13" i="297" s="1"/>
  <c r="O11" i="297"/>
  <c r="BF13" i="297" s="1"/>
  <c r="B11" i="297"/>
  <c r="AB11" i="297" s="1"/>
  <c r="S10" i="297"/>
  <c r="BN12" i="297" s="1"/>
  <c r="Q10" i="297"/>
  <c r="BL12" i="297" s="1"/>
  <c r="O10" i="297"/>
  <c r="BF12" i="297" s="1"/>
  <c r="B10" i="297"/>
  <c r="AB10" i="297" s="1"/>
  <c r="BR9" i="297"/>
  <c r="S9" i="297"/>
  <c r="BN11" i="297" s="1"/>
  <c r="Q9" i="297"/>
  <c r="BL11" i="297" s="1"/>
  <c r="O9" i="297"/>
  <c r="BF11" i="297" s="1"/>
  <c r="B9" i="297"/>
  <c r="AB9" i="297" s="1"/>
  <c r="S8" i="297"/>
  <c r="BN10" i="297" s="1"/>
  <c r="Q8" i="297"/>
  <c r="BL10" i="297" s="1"/>
  <c r="O8" i="297"/>
  <c r="BF10" i="297" s="1"/>
  <c r="B8" i="297"/>
  <c r="AB8" i="297" s="1"/>
  <c r="AL7" i="297"/>
  <c r="AH7" i="297"/>
  <c r="Z7" i="297"/>
  <c r="S7" i="297"/>
  <c r="Q7" i="297"/>
  <c r="O7" i="297"/>
  <c r="BF9" i="297" s="1"/>
  <c r="B7" i="297"/>
  <c r="AB7" i="297" s="1"/>
  <c r="CE6" i="297" s="1"/>
  <c r="BY6" i="297"/>
  <c r="BS6" i="297"/>
  <c r="BJ6" i="297"/>
  <c r="BF6" i="297"/>
  <c r="AH5" i="297"/>
  <c r="BJ6" i="299"/>
  <c r="BJ6" i="305"/>
  <c r="CA52" i="305"/>
  <c r="BJ6" i="300"/>
  <c r="CA52" i="300"/>
  <c r="BJ6" i="287"/>
  <c r="BJ6" i="283"/>
  <c r="CA52" i="283"/>
  <c r="BJ6" i="303"/>
  <c r="BJ6" i="307"/>
  <c r="BJ6" i="292"/>
  <c r="BJ6" i="293"/>
  <c r="BJ6" i="296"/>
  <c r="BJ6" i="315"/>
  <c r="CA52" i="315"/>
  <c r="BJ6" i="298"/>
  <c r="BJ6" i="301"/>
  <c r="BJ6" i="306"/>
  <c r="BJ6" i="278"/>
  <c r="CA52" i="278"/>
  <c r="BJ6" i="279"/>
  <c r="CA52" i="279"/>
  <c r="BJ6" i="281"/>
  <c r="CA52" i="281"/>
  <c r="BJ6" i="285"/>
  <c r="CA52" i="285"/>
  <c r="P36" i="315"/>
  <c r="BW16" i="315" s="1"/>
  <c r="CE16" i="315" s="1"/>
  <c r="P22" i="315"/>
  <c r="BH24" i="315" s="1"/>
  <c r="BP24" i="315" s="1"/>
  <c r="BY36" i="307" l="1"/>
  <c r="BY36" i="306"/>
  <c r="BY36" i="304"/>
  <c r="P8" i="315"/>
  <c r="BH10" i="315" s="1"/>
  <c r="BP10" i="315" s="1"/>
  <c r="BY36" i="292"/>
  <c r="BY36" i="280"/>
  <c r="BY36" i="300"/>
  <c r="BY36" i="301"/>
  <c r="BY36" i="302"/>
  <c r="BY36" i="281"/>
  <c r="BY36" i="298"/>
  <c r="BY36" i="290"/>
  <c r="BY36" i="283"/>
  <c r="BY36" i="291"/>
  <c r="BY36" i="293"/>
  <c r="BY36" i="294"/>
  <c r="BY36" i="295"/>
  <c r="BY36" i="277"/>
  <c r="BY36" i="278"/>
  <c r="BY36" i="284"/>
  <c r="BY36" i="297"/>
  <c r="BY36" i="299"/>
  <c r="BY36" i="287"/>
  <c r="BY36" i="288"/>
  <c r="BY36" i="285"/>
  <c r="BY36" i="315"/>
  <c r="BY36" i="305"/>
  <c r="BY36" i="279"/>
  <c r="BY36" i="282"/>
  <c r="P43" i="297"/>
  <c r="BW23" i="297" s="1"/>
  <c r="CE23" i="297" s="1"/>
  <c r="BU23" i="297"/>
  <c r="P46" i="297"/>
  <c r="BW26" i="297" s="1"/>
  <c r="CE26" i="297" s="1"/>
  <c r="P48" i="297"/>
  <c r="BW28" i="297" s="1"/>
  <c r="CE28" i="297" s="1"/>
  <c r="P45" i="298"/>
  <c r="BW25" i="298" s="1"/>
  <c r="CE25" i="298" s="1"/>
  <c r="P44" i="299"/>
  <c r="BW24" i="299" s="1"/>
  <c r="CE24" i="299" s="1"/>
  <c r="P46" i="300"/>
  <c r="BW26" i="300" s="1"/>
  <c r="CE26" i="300" s="1"/>
  <c r="P45" i="301"/>
  <c r="BW25" i="301" s="1"/>
  <c r="CE25" i="301" s="1"/>
  <c r="P44" i="302"/>
  <c r="BW24" i="302" s="1"/>
  <c r="CE24" i="302" s="1"/>
  <c r="P48" i="304"/>
  <c r="BW28" i="304" s="1"/>
  <c r="CE28" i="304" s="1"/>
  <c r="P48" i="305"/>
  <c r="BW28" i="305" s="1"/>
  <c r="CE28" i="305" s="1"/>
  <c r="P44" i="306"/>
  <c r="BW24" i="306" s="1"/>
  <c r="CE24" i="306" s="1"/>
  <c r="P46" i="307"/>
  <c r="BW26" i="307" s="1"/>
  <c r="CE26" i="307" s="1"/>
  <c r="P43" i="288"/>
  <c r="BW23" i="288" s="1"/>
  <c r="CE23" i="288" s="1"/>
  <c r="BU23" i="288"/>
  <c r="P46" i="290"/>
  <c r="BW26" i="290" s="1"/>
  <c r="CE26" i="290" s="1"/>
  <c r="P47" i="291"/>
  <c r="BW27" i="291" s="1"/>
  <c r="CE27" i="291" s="1"/>
  <c r="P45" i="292"/>
  <c r="BW25" i="292" s="1"/>
  <c r="CE25" i="292" s="1"/>
  <c r="P48" i="294"/>
  <c r="BW28" i="294" s="1"/>
  <c r="CE28" i="294" s="1"/>
  <c r="P44" i="295"/>
  <c r="BW24" i="295" s="1"/>
  <c r="CE24" i="295" s="1"/>
  <c r="P43" i="277"/>
  <c r="BW23" i="277" s="1"/>
  <c r="CE23" i="277" s="1"/>
  <c r="BU23" i="277"/>
  <c r="P45" i="279"/>
  <c r="BW25" i="279" s="1"/>
  <c r="CE25" i="279" s="1"/>
  <c r="P46" i="280"/>
  <c r="BW26" i="280" s="1"/>
  <c r="CE26" i="280" s="1"/>
  <c r="P43" i="281"/>
  <c r="BW23" i="281" s="1"/>
  <c r="CE23" i="281" s="1"/>
  <c r="BU23" i="281"/>
  <c r="P46" i="282"/>
  <c r="BW26" i="282" s="1"/>
  <c r="CE26" i="282" s="1"/>
  <c r="P43" i="283"/>
  <c r="BW23" i="283" s="1"/>
  <c r="CE23" i="283" s="1"/>
  <c r="BU23" i="283"/>
  <c r="P47" i="285"/>
  <c r="BW27" i="285" s="1"/>
  <c r="CE27" i="285" s="1"/>
  <c r="P46" i="315"/>
  <c r="BW26" i="315" s="1"/>
  <c r="CE26" i="315" s="1"/>
  <c r="P46" i="278"/>
  <c r="BW26" i="278" s="1"/>
  <c r="CE26" i="278" s="1"/>
  <c r="P44" i="285"/>
  <c r="BW24" i="285" s="1"/>
  <c r="CE24" i="285" s="1"/>
  <c r="P48" i="298"/>
  <c r="BW28" i="298" s="1"/>
  <c r="CE28" i="298" s="1"/>
  <c r="P47" i="299"/>
  <c r="BW27" i="299" s="1"/>
  <c r="CE27" i="299" s="1"/>
  <c r="P48" i="301"/>
  <c r="BW28" i="301" s="1"/>
  <c r="CE28" i="301" s="1"/>
  <c r="P47" i="302"/>
  <c r="BW27" i="302" s="1"/>
  <c r="CE27" i="302" s="1"/>
  <c r="P44" i="303"/>
  <c r="BW24" i="303" s="1"/>
  <c r="CE24" i="303" s="1"/>
  <c r="P47" i="306"/>
  <c r="BW27" i="306" s="1"/>
  <c r="CE27" i="306" s="1"/>
  <c r="P46" i="287"/>
  <c r="BW26" i="287" s="1"/>
  <c r="CE26" i="287" s="1"/>
  <c r="P45" i="288"/>
  <c r="BW25" i="288" s="1"/>
  <c r="CE25" i="288" s="1"/>
  <c r="P44" i="289"/>
  <c r="BW24" i="289" s="1"/>
  <c r="CE24" i="289" s="1"/>
  <c r="P47" i="289"/>
  <c r="BW27" i="289" s="1"/>
  <c r="CE27" i="289" s="1"/>
  <c r="P43" i="291"/>
  <c r="BW23" i="291" s="1"/>
  <c r="CE23" i="291" s="1"/>
  <c r="BU23" i="291"/>
  <c r="P48" i="292"/>
  <c r="BW28" i="292" s="1"/>
  <c r="CE28" i="292" s="1"/>
  <c r="P44" i="293"/>
  <c r="BW24" i="293" s="1"/>
  <c r="CE24" i="293" s="1"/>
  <c r="P47" i="295"/>
  <c r="BW27" i="295" s="1"/>
  <c r="CE27" i="295" s="1"/>
  <c r="P46" i="296"/>
  <c r="BW26" i="296" s="1"/>
  <c r="CE26" i="296" s="1"/>
  <c r="P45" i="277"/>
  <c r="BW25" i="277" s="1"/>
  <c r="CE25" i="277" s="1"/>
  <c r="P44" i="278"/>
  <c r="BW24" i="278" s="1"/>
  <c r="CE24" i="278" s="1"/>
  <c r="P48" i="279"/>
  <c r="BW28" i="279" s="1"/>
  <c r="CE28" i="279" s="1"/>
  <c r="P45" i="281"/>
  <c r="BW25" i="281" s="1"/>
  <c r="CE25" i="281" s="1"/>
  <c r="P45" i="283"/>
  <c r="BW25" i="283" s="1"/>
  <c r="CE25" i="283" s="1"/>
  <c r="P46" i="284"/>
  <c r="BW26" i="284" s="1"/>
  <c r="CE26" i="284" s="1"/>
  <c r="P43" i="285"/>
  <c r="BW23" i="285" s="1"/>
  <c r="CE23" i="285" s="1"/>
  <c r="BU23" i="285"/>
  <c r="P48" i="287"/>
  <c r="BW28" i="287" s="1"/>
  <c r="CE28" i="287" s="1"/>
  <c r="P47" i="277"/>
  <c r="BW27" i="277" s="1"/>
  <c r="CE27" i="277" s="1"/>
  <c r="P47" i="283"/>
  <c r="BW27" i="283" s="1"/>
  <c r="CE27" i="283" s="1"/>
  <c r="P43" i="299"/>
  <c r="BW23" i="299" s="1"/>
  <c r="CE23" i="299" s="1"/>
  <c r="BU23" i="299"/>
  <c r="P44" i="300"/>
  <c r="BW24" i="300" s="1"/>
  <c r="CE24" i="300" s="1"/>
  <c r="P43" i="302"/>
  <c r="BW23" i="302" s="1"/>
  <c r="CE23" i="302" s="1"/>
  <c r="BU23" i="302"/>
  <c r="P47" i="303"/>
  <c r="BW27" i="303" s="1"/>
  <c r="CE27" i="303" s="1"/>
  <c r="P46" i="304"/>
  <c r="BW26" i="304" s="1"/>
  <c r="CE26" i="304" s="1"/>
  <c r="P46" i="305"/>
  <c r="BW26" i="305" s="1"/>
  <c r="CE26" i="305" s="1"/>
  <c r="P43" i="306"/>
  <c r="BW23" i="306" s="1"/>
  <c r="CE23" i="306" s="1"/>
  <c r="BU23" i="306"/>
  <c r="P44" i="307"/>
  <c r="BW24" i="307" s="1"/>
  <c r="CE24" i="307" s="1"/>
  <c r="P48" i="288"/>
  <c r="BW28" i="288" s="1"/>
  <c r="CE28" i="288" s="1"/>
  <c r="P44" i="290"/>
  <c r="BW24" i="290" s="1"/>
  <c r="CE24" i="290" s="1"/>
  <c r="P45" i="291"/>
  <c r="BW25" i="291" s="1"/>
  <c r="CE25" i="291" s="1"/>
  <c r="P47" i="293"/>
  <c r="BW27" i="293" s="1"/>
  <c r="CE27" i="293" s="1"/>
  <c r="P46" i="294"/>
  <c r="BW26" i="294" s="1"/>
  <c r="CE26" i="294" s="1"/>
  <c r="P43" i="295"/>
  <c r="BW23" i="295" s="1"/>
  <c r="CE23" i="295" s="1"/>
  <c r="BU23" i="295"/>
  <c r="P48" i="277"/>
  <c r="BW28" i="277" s="1"/>
  <c r="CE28" i="277" s="1"/>
  <c r="P47" i="278"/>
  <c r="BW27" i="278" s="1"/>
  <c r="CE27" i="278" s="1"/>
  <c r="P44" i="280"/>
  <c r="BW24" i="280" s="1"/>
  <c r="CE24" i="280" s="1"/>
  <c r="P48" i="281"/>
  <c r="BW28" i="281" s="1"/>
  <c r="CE28" i="281" s="1"/>
  <c r="P44" i="282"/>
  <c r="BW24" i="282" s="1"/>
  <c r="CE24" i="282" s="1"/>
  <c r="P48" i="283"/>
  <c r="BW28" i="283" s="1"/>
  <c r="CE28" i="283" s="1"/>
  <c r="P45" i="285"/>
  <c r="BW25" i="285" s="1"/>
  <c r="CE25" i="285" s="1"/>
  <c r="P44" i="315"/>
  <c r="BW24" i="315" s="1"/>
  <c r="CE24" i="315" s="1"/>
  <c r="P43" i="298"/>
  <c r="BW23" i="298" s="1"/>
  <c r="CE23" i="298" s="1"/>
  <c r="BU23" i="298"/>
  <c r="P47" i="288"/>
  <c r="BW27" i="288" s="1"/>
  <c r="CE27" i="288" s="1"/>
  <c r="P48" i="296"/>
  <c r="BW28" i="296" s="1"/>
  <c r="CE28" i="296" s="1"/>
  <c r="P48" i="284"/>
  <c r="BW28" i="284" s="1"/>
  <c r="CE28" i="284" s="1"/>
  <c r="P46" i="298"/>
  <c r="BW26" i="298" s="1"/>
  <c r="CE26" i="298" s="1"/>
  <c r="P45" i="299"/>
  <c r="BW25" i="299" s="1"/>
  <c r="CE25" i="299" s="1"/>
  <c r="P47" i="300"/>
  <c r="BW27" i="300" s="1"/>
  <c r="CE27" i="300" s="1"/>
  <c r="P46" i="301"/>
  <c r="BW26" i="301" s="1"/>
  <c r="CE26" i="301" s="1"/>
  <c r="P45" i="302"/>
  <c r="BW25" i="302" s="1"/>
  <c r="CE25" i="302" s="1"/>
  <c r="P43" i="303"/>
  <c r="BW23" i="303" s="1"/>
  <c r="CE23" i="303" s="1"/>
  <c r="BU23" i="303"/>
  <c r="P45" i="306"/>
  <c r="BW25" i="306" s="1"/>
  <c r="CE25" i="306" s="1"/>
  <c r="P47" i="307"/>
  <c r="BW27" i="307" s="1"/>
  <c r="CE27" i="307" s="1"/>
  <c r="P44" i="287"/>
  <c r="BW24" i="287" s="1"/>
  <c r="CE24" i="287" s="1"/>
  <c r="P43" i="289"/>
  <c r="BW23" i="289" s="1"/>
  <c r="CE23" i="289" s="1"/>
  <c r="BU23" i="289"/>
  <c r="P47" i="290"/>
  <c r="BW27" i="290" s="1"/>
  <c r="CE27" i="290" s="1"/>
  <c r="P48" i="291"/>
  <c r="BW28" i="291" s="1"/>
  <c r="CE28" i="291" s="1"/>
  <c r="P46" i="292"/>
  <c r="BW26" i="292" s="1"/>
  <c r="CE26" i="292" s="1"/>
  <c r="P43" i="293"/>
  <c r="BW23" i="293" s="1"/>
  <c r="CE23" i="293" s="1"/>
  <c r="BU23" i="293"/>
  <c r="P45" i="295"/>
  <c r="BW25" i="295" s="1"/>
  <c r="CE25" i="295" s="1"/>
  <c r="P44" i="296"/>
  <c r="BW24" i="296" s="1"/>
  <c r="CE24" i="296" s="1"/>
  <c r="P43" i="278"/>
  <c r="BW23" i="278" s="1"/>
  <c r="CE23" i="278" s="1"/>
  <c r="BU23" i="278"/>
  <c r="P46" i="279"/>
  <c r="BW26" i="279" s="1"/>
  <c r="CE26" i="279" s="1"/>
  <c r="P47" i="280"/>
  <c r="BW27" i="280" s="1"/>
  <c r="CE27" i="280" s="1"/>
  <c r="P47" i="282"/>
  <c r="BW27" i="282" s="1"/>
  <c r="CE27" i="282" s="1"/>
  <c r="P44" i="284"/>
  <c r="BW24" i="284" s="1"/>
  <c r="CE24" i="284" s="1"/>
  <c r="P48" i="285"/>
  <c r="BW28" i="285" s="1"/>
  <c r="CE28" i="285" s="1"/>
  <c r="P47" i="315"/>
  <c r="BW27" i="315" s="1"/>
  <c r="CE27" i="315" s="1"/>
  <c r="P46" i="303"/>
  <c r="BW26" i="303" s="1"/>
  <c r="CE26" i="303" s="1"/>
  <c r="P43" i="292"/>
  <c r="BW23" i="292" s="1"/>
  <c r="CE23" i="292" s="1"/>
  <c r="BU23" i="292"/>
  <c r="P46" i="293"/>
  <c r="BW26" i="293" s="1"/>
  <c r="CE26" i="293" s="1"/>
  <c r="P45" i="297"/>
  <c r="BW25" i="297" s="1"/>
  <c r="CE25" i="297" s="1"/>
  <c r="P47" i="297"/>
  <c r="BW27" i="297" s="1"/>
  <c r="CE27" i="297" s="1"/>
  <c r="P48" i="299"/>
  <c r="BW28" i="299" s="1"/>
  <c r="CE28" i="299" s="1"/>
  <c r="P43" i="300"/>
  <c r="BW23" i="300" s="1"/>
  <c r="CE23" i="300" s="1"/>
  <c r="BU23" i="300"/>
  <c r="P48" i="302"/>
  <c r="BW28" i="302" s="1"/>
  <c r="CE28" i="302" s="1"/>
  <c r="P45" i="303"/>
  <c r="BW25" i="303" s="1"/>
  <c r="CE25" i="303" s="1"/>
  <c r="P44" i="304"/>
  <c r="BW24" i="304" s="1"/>
  <c r="CE24" i="304" s="1"/>
  <c r="P44" i="305"/>
  <c r="BW24" i="305" s="1"/>
  <c r="CE24" i="305" s="1"/>
  <c r="P48" i="306"/>
  <c r="BW28" i="306" s="1"/>
  <c r="CE28" i="306" s="1"/>
  <c r="P43" i="307"/>
  <c r="BW23" i="307" s="1"/>
  <c r="CE23" i="307" s="1"/>
  <c r="BU23" i="307"/>
  <c r="P47" i="287"/>
  <c r="BW27" i="287" s="1"/>
  <c r="CE27" i="287" s="1"/>
  <c r="P46" i="288"/>
  <c r="BW26" i="288" s="1"/>
  <c r="CE26" i="288" s="1"/>
  <c r="P45" i="289"/>
  <c r="BW25" i="289" s="1"/>
  <c r="CE25" i="289" s="1"/>
  <c r="P48" i="289"/>
  <c r="BW28" i="289" s="1"/>
  <c r="CE28" i="289" s="1"/>
  <c r="P43" i="290"/>
  <c r="BW23" i="290" s="1"/>
  <c r="CE23" i="290" s="1"/>
  <c r="BU23" i="290"/>
  <c r="P45" i="293"/>
  <c r="BW25" i="293" s="1"/>
  <c r="CE25" i="293" s="1"/>
  <c r="P44" i="294"/>
  <c r="BW24" i="294" s="1"/>
  <c r="CE24" i="294" s="1"/>
  <c r="P48" i="295"/>
  <c r="BW28" i="295" s="1"/>
  <c r="CE28" i="295" s="1"/>
  <c r="P47" i="296"/>
  <c r="BW27" i="296" s="1"/>
  <c r="CE27" i="296" s="1"/>
  <c r="P46" i="277"/>
  <c r="BW26" i="277" s="1"/>
  <c r="CE26" i="277" s="1"/>
  <c r="P45" i="278"/>
  <c r="BW25" i="278" s="1"/>
  <c r="CE25" i="278" s="1"/>
  <c r="P43" i="280"/>
  <c r="BW23" i="280" s="1"/>
  <c r="CE23" i="280" s="1"/>
  <c r="BU23" i="280"/>
  <c r="P46" i="281"/>
  <c r="BW26" i="281" s="1"/>
  <c r="CE26" i="281" s="1"/>
  <c r="P43" i="282"/>
  <c r="BW23" i="282" s="1"/>
  <c r="CE23" i="282" s="1"/>
  <c r="BU23" i="282"/>
  <c r="P46" i="283"/>
  <c r="BW26" i="283" s="1"/>
  <c r="CE26" i="283" s="1"/>
  <c r="P47" i="284"/>
  <c r="BW27" i="284" s="1"/>
  <c r="CE27" i="284" s="1"/>
  <c r="P43" i="315"/>
  <c r="BW23" i="315" s="1"/>
  <c r="CE23" i="315" s="1"/>
  <c r="BU23" i="315"/>
  <c r="P44" i="298"/>
  <c r="BW24" i="298" s="1"/>
  <c r="CE24" i="298" s="1"/>
  <c r="P45" i="300"/>
  <c r="BW25" i="300" s="1"/>
  <c r="CE25" i="300" s="1"/>
  <c r="P44" i="301"/>
  <c r="BW24" i="301" s="1"/>
  <c r="CE24" i="301" s="1"/>
  <c r="P48" i="303"/>
  <c r="BW28" i="303" s="1"/>
  <c r="CE28" i="303" s="1"/>
  <c r="P47" i="304"/>
  <c r="BW27" i="304" s="1"/>
  <c r="CE27" i="304" s="1"/>
  <c r="P47" i="305"/>
  <c r="BW27" i="305" s="1"/>
  <c r="CE27" i="305" s="1"/>
  <c r="P45" i="307"/>
  <c r="BW25" i="307" s="1"/>
  <c r="CE25" i="307" s="1"/>
  <c r="P43" i="287"/>
  <c r="BW23" i="287" s="1"/>
  <c r="CE23" i="287" s="1"/>
  <c r="BU23" i="287"/>
  <c r="P45" i="290"/>
  <c r="BW25" i="290" s="1"/>
  <c r="CE25" i="290" s="1"/>
  <c r="P46" i="291"/>
  <c r="BW26" i="291" s="1"/>
  <c r="CE26" i="291" s="1"/>
  <c r="P44" i="292"/>
  <c r="BW24" i="292" s="1"/>
  <c r="CE24" i="292" s="1"/>
  <c r="P48" i="293"/>
  <c r="BW28" i="293" s="1"/>
  <c r="CE28" i="293" s="1"/>
  <c r="P47" i="294"/>
  <c r="BW27" i="294" s="1"/>
  <c r="CE27" i="294" s="1"/>
  <c r="P43" i="296"/>
  <c r="BW23" i="296" s="1"/>
  <c r="CE23" i="296" s="1"/>
  <c r="BU23" i="296"/>
  <c r="P48" i="278"/>
  <c r="BW28" i="278" s="1"/>
  <c r="CE28" i="278" s="1"/>
  <c r="P44" i="279"/>
  <c r="BW24" i="279" s="1"/>
  <c r="CE24" i="279" s="1"/>
  <c r="P45" i="280"/>
  <c r="BW25" i="280" s="1"/>
  <c r="CE25" i="280" s="1"/>
  <c r="P45" i="282"/>
  <c r="BW25" i="282" s="1"/>
  <c r="CE25" i="282" s="1"/>
  <c r="P43" i="284"/>
  <c r="BW23" i="284" s="1"/>
  <c r="CE23" i="284" s="1"/>
  <c r="BU23" i="284"/>
  <c r="P46" i="285"/>
  <c r="BW26" i="285" s="1"/>
  <c r="CE26" i="285" s="1"/>
  <c r="P45" i="315"/>
  <c r="BW25" i="315" s="1"/>
  <c r="CE25" i="315" s="1"/>
  <c r="P43" i="301"/>
  <c r="BW23" i="301" s="1"/>
  <c r="CE23" i="301" s="1"/>
  <c r="BU23" i="301"/>
  <c r="P45" i="304"/>
  <c r="BW25" i="304" s="1"/>
  <c r="CE25" i="304" s="1"/>
  <c r="P45" i="305"/>
  <c r="BW25" i="305" s="1"/>
  <c r="CE25" i="305" s="1"/>
  <c r="P44" i="291"/>
  <c r="BW24" i="291" s="1"/>
  <c r="CE24" i="291" s="1"/>
  <c r="P45" i="294"/>
  <c r="BW25" i="294" s="1"/>
  <c r="CE25" i="294" s="1"/>
  <c r="P43" i="279"/>
  <c r="BW23" i="279" s="1"/>
  <c r="CE23" i="279" s="1"/>
  <c r="BU23" i="279"/>
  <c r="P47" i="281"/>
  <c r="BW27" i="281" s="1"/>
  <c r="CE27" i="281" s="1"/>
  <c r="P47" i="298"/>
  <c r="BW27" i="298" s="1"/>
  <c r="CE27" i="298" s="1"/>
  <c r="P46" i="299"/>
  <c r="BW26" i="299" s="1"/>
  <c r="CE26" i="299" s="1"/>
  <c r="P48" i="300"/>
  <c r="BW28" i="300" s="1"/>
  <c r="CE28" i="300" s="1"/>
  <c r="P47" i="301"/>
  <c r="BW27" i="301" s="1"/>
  <c r="CE27" i="301" s="1"/>
  <c r="P46" i="302"/>
  <c r="BW26" i="302" s="1"/>
  <c r="CE26" i="302" s="1"/>
  <c r="P43" i="304"/>
  <c r="BW23" i="304" s="1"/>
  <c r="CE23" i="304" s="1"/>
  <c r="BU23" i="304"/>
  <c r="P43" i="305"/>
  <c r="BW23" i="305" s="1"/>
  <c r="CE23" i="305" s="1"/>
  <c r="BU23" i="305"/>
  <c r="P46" i="306"/>
  <c r="BW26" i="306" s="1"/>
  <c r="CE26" i="306" s="1"/>
  <c r="P48" i="307"/>
  <c r="BW28" i="307" s="1"/>
  <c r="CE28" i="307" s="1"/>
  <c r="P45" i="287"/>
  <c r="BW25" i="287" s="1"/>
  <c r="CE25" i="287" s="1"/>
  <c r="P44" i="288"/>
  <c r="BW24" i="288" s="1"/>
  <c r="CE24" i="288" s="1"/>
  <c r="P46" i="289"/>
  <c r="BW26" i="289" s="1"/>
  <c r="CE26" i="289" s="1"/>
  <c r="P48" i="290"/>
  <c r="BW28" i="290" s="1"/>
  <c r="CE28" i="290" s="1"/>
  <c r="P47" i="292"/>
  <c r="BW27" i="292" s="1"/>
  <c r="CE27" i="292" s="1"/>
  <c r="P43" i="294"/>
  <c r="BW23" i="294" s="1"/>
  <c r="CE23" i="294" s="1"/>
  <c r="BU23" i="294"/>
  <c r="P46" i="295"/>
  <c r="BW26" i="295" s="1"/>
  <c r="CE26" i="295" s="1"/>
  <c r="P45" i="296"/>
  <c r="BW25" i="296" s="1"/>
  <c r="CE25" i="296" s="1"/>
  <c r="P44" i="277"/>
  <c r="BW24" i="277" s="1"/>
  <c r="CE24" i="277" s="1"/>
  <c r="P47" i="279"/>
  <c r="BW27" i="279" s="1"/>
  <c r="CE27" i="279" s="1"/>
  <c r="P48" i="280"/>
  <c r="BW28" i="280" s="1"/>
  <c r="CE28" i="280" s="1"/>
  <c r="P44" i="281"/>
  <c r="BW24" i="281" s="1"/>
  <c r="CE24" i="281" s="1"/>
  <c r="P48" i="282"/>
  <c r="BW28" i="282" s="1"/>
  <c r="CE28" i="282" s="1"/>
  <c r="P44" i="283"/>
  <c r="BW24" i="283" s="1"/>
  <c r="CE24" i="283" s="1"/>
  <c r="P45" i="284"/>
  <c r="BW25" i="284" s="1"/>
  <c r="CE25" i="284" s="1"/>
  <c r="P48" i="315"/>
  <c r="BW28" i="315" s="1"/>
  <c r="CE28" i="315" s="1"/>
  <c r="N44" i="280"/>
  <c r="N49" i="280"/>
  <c r="P27" i="315"/>
  <c r="BH29" i="315" s="1"/>
  <c r="BP29" i="315" s="1"/>
  <c r="P42" i="299"/>
  <c r="BW22" i="299" s="1"/>
  <c r="CE22" i="299" s="1"/>
  <c r="P30" i="301"/>
  <c r="BW10" i="301" s="1"/>
  <c r="P42" i="302"/>
  <c r="BW22" i="302" s="1"/>
  <c r="CE22" i="302" s="1"/>
  <c r="P23" i="303"/>
  <c r="BH25" i="303" s="1"/>
  <c r="BP25" i="303" s="1"/>
  <c r="P25" i="303"/>
  <c r="BH27" i="303" s="1"/>
  <c r="BP27" i="303" s="1"/>
  <c r="P29" i="303"/>
  <c r="BW9" i="303" s="1"/>
  <c r="CE9" i="303" s="1"/>
  <c r="P32" i="303"/>
  <c r="BW12" i="303" s="1"/>
  <c r="CE12" i="303" s="1"/>
  <c r="P39" i="303"/>
  <c r="BW19" i="303" s="1"/>
  <c r="CE19" i="303" s="1"/>
  <c r="P42" i="306"/>
  <c r="BW22" i="306" s="1"/>
  <c r="CE22" i="306" s="1"/>
  <c r="P33" i="287"/>
  <c r="BW13" i="287" s="1"/>
  <c r="CE13" i="287" s="1"/>
  <c r="P41" i="287"/>
  <c r="BW21" i="287" s="1"/>
  <c r="CE21" i="287" s="1"/>
  <c r="P40" i="288"/>
  <c r="BW20" i="288" s="1"/>
  <c r="CE20" i="288" s="1"/>
  <c r="P27" i="289"/>
  <c r="BH29" i="289" s="1"/>
  <c r="BP29" i="289" s="1"/>
  <c r="P29" i="289"/>
  <c r="BW9" i="289" s="1"/>
  <c r="CE9" i="289" s="1"/>
  <c r="P32" i="289"/>
  <c r="BW12" i="289" s="1"/>
  <c r="CE12" i="289" s="1"/>
  <c r="P39" i="289"/>
  <c r="BW19" i="289" s="1"/>
  <c r="CE19" i="289" s="1"/>
  <c r="P34" i="292"/>
  <c r="BW14" i="292" s="1"/>
  <c r="CE14" i="292" s="1"/>
  <c r="P36" i="292"/>
  <c r="BW16" i="292" s="1"/>
  <c r="CE16" i="292" s="1"/>
  <c r="P35" i="293"/>
  <c r="BW15" i="293" s="1"/>
  <c r="CE15" i="293" s="1"/>
  <c r="P39" i="293"/>
  <c r="BW19" i="293" s="1"/>
  <c r="CE19" i="293" s="1"/>
  <c r="P33" i="294"/>
  <c r="BW13" i="294" s="1"/>
  <c r="CE13" i="294" s="1"/>
  <c r="P42" i="295"/>
  <c r="BW22" i="295" s="1"/>
  <c r="CE22" i="295" s="1"/>
  <c r="P41" i="296"/>
  <c r="BW21" i="296" s="1"/>
  <c r="CE21" i="296" s="1"/>
  <c r="P34" i="279"/>
  <c r="BW14" i="279" s="1"/>
  <c r="CE14" i="279" s="1"/>
  <c r="P23" i="280"/>
  <c r="BH25" i="280" s="1"/>
  <c r="BP25" i="280" s="1"/>
  <c r="P32" i="280"/>
  <c r="BW12" i="280" s="1"/>
  <c r="CE12" i="280" s="1"/>
  <c r="P40" i="281"/>
  <c r="BW20" i="281" s="1"/>
  <c r="CE20" i="281" s="1"/>
  <c r="P19" i="282"/>
  <c r="BH21" i="282" s="1"/>
  <c r="BP21" i="282" s="1"/>
  <c r="P23" i="282"/>
  <c r="BH25" i="282" s="1"/>
  <c r="BP25" i="282" s="1"/>
  <c r="P29" i="282"/>
  <c r="BW9" i="282" s="1"/>
  <c r="CE9" i="282" s="1"/>
  <c r="P32" i="282"/>
  <c r="BW12" i="282" s="1"/>
  <c r="CE12" i="282" s="1"/>
  <c r="P30" i="283"/>
  <c r="BW10" i="283" s="1"/>
  <c r="P40" i="283"/>
  <c r="BW20" i="283" s="1"/>
  <c r="CE20" i="283" s="1"/>
  <c r="P31" i="302"/>
  <c r="BW11" i="302" s="1"/>
  <c r="CE11" i="302" s="1"/>
  <c r="P42" i="303"/>
  <c r="BW22" i="303" s="1"/>
  <c r="CE22" i="303" s="1"/>
  <c r="P23" i="307"/>
  <c r="BH25" i="307" s="1"/>
  <c r="BP25" i="307" s="1"/>
  <c r="P39" i="307"/>
  <c r="BW19" i="307" s="1"/>
  <c r="CE19" i="307" s="1"/>
  <c r="P20" i="288"/>
  <c r="BH22" i="288" s="1"/>
  <c r="BP22" i="288" s="1"/>
  <c r="P24" i="288"/>
  <c r="BH26" i="288" s="1"/>
  <c r="BP26" i="288" s="1"/>
  <c r="P26" i="288"/>
  <c r="BH28" i="288" s="1"/>
  <c r="BP28" i="288" s="1"/>
  <c r="P28" i="288"/>
  <c r="BH30" i="288" s="1"/>
  <c r="BP30" i="288" s="1"/>
  <c r="P34" i="288"/>
  <c r="BW14" i="288" s="1"/>
  <c r="CE14" i="288" s="1"/>
  <c r="P42" i="289"/>
  <c r="BW22" i="289" s="1"/>
  <c r="CE22" i="289" s="1"/>
  <c r="P33" i="292"/>
  <c r="BW13" i="292" s="1"/>
  <c r="CE13" i="292" s="1"/>
  <c r="P31" i="293"/>
  <c r="BW11" i="293" s="1"/>
  <c r="CE11" i="293" s="1"/>
  <c r="P42" i="293"/>
  <c r="BW22" i="293" s="1"/>
  <c r="CE22" i="293" s="1"/>
  <c r="P41" i="294"/>
  <c r="BW21" i="294" s="1"/>
  <c r="CE21" i="294" s="1"/>
  <c r="P23" i="296"/>
  <c r="BH25" i="296" s="1"/>
  <c r="BP25" i="296" s="1"/>
  <c r="P25" i="296"/>
  <c r="BH27" i="296" s="1"/>
  <c r="BP27" i="296" s="1"/>
  <c r="P33" i="279"/>
  <c r="BW13" i="279" s="1"/>
  <c r="CE13" i="279" s="1"/>
  <c r="P39" i="280"/>
  <c r="BW19" i="280" s="1"/>
  <c r="CE19" i="280" s="1"/>
  <c r="P36" i="281"/>
  <c r="BW16" i="281" s="1"/>
  <c r="CE16" i="281" s="1"/>
  <c r="P39" i="282"/>
  <c r="BW19" i="282" s="1"/>
  <c r="CE19" i="282" s="1"/>
  <c r="P36" i="283"/>
  <c r="BW16" i="283" s="1"/>
  <c r="CE16" i="283" s="1"/>
  <c r="P40" i="299"/>
  <c r="BW20" i="299" s="1"/>
  <c r="CE20" i="299" s="1"/>
  <c r="P41" i="301"/>
  <c r="BW21" i="301" s="1"/>
  <c r="CE21" i="301" s="1"/>
  <c r="P40" i="302"/>
  <c r="BW20" i="302" s="1"/>
  <c r="CE20" i="302" s="1"/>
  <c r="P40" i="306"/>
  <c r="BW20" i="306" s="1"/>
  <c r="CE20" i="306" s="1"/>
  <c r="P42" i="307"/>
  <c r="BW22" i="307" s="1"/>
  <c r="CE22" i="307" s="1"/>
  <c r="P23" i="287"/>
  <c r="BH25" i="287" s="1"/>
  <c r="BP25" i="287" s="1"/>
  <c r="P25" i="287"/>
  <c r="BH27" i="287" s="1"/>
  <c r="BP27" i="287" s="1"/>
  <c r="P27" i="287"/>
  <c r="BH29" i="287" s="1"/>
  <c r="BP29" i="287" s="1"/>
  <c r="P29" i="287"/>
  <c r="BW9" i="287" s="1"/>
  <c r="CE9" i="287" s="1"/>
  <c r="P32" i="287"/>
  <c r="BW12" i="287" s="1"/>
  <c r="CE12" i="287" s="1"/>
  <c r="P39" i="287"/>
  <c r="BW19" i="287" s="1"/>
  <c r="CE19" i="287" s="1"/>
  <c r="P31" i="289"/>
  <c r="BW11" i="289" s="1"/>
  <c r="CE11" i="289" s="1"/>
  <c r="P25" i="292"/>
  <c r="BH27" i="292" s="1"/>
  <c r="BP27" i="292" s="1"/>
  <c r="P29" i="292"/>
  <c r="BW9" i="292" s="1"/>
  <c r="CE9" i="292" s="1"/>
  <c r="P41" i="292"/>
  <c r="BW21" i="292" s="1"/>
  <c r="CE21" i="292" s="1"/>
  <c r="P23" i="294"/>
  <c r="BH25" i="294" s="1"/>
  <c r="BP25" i="294" s="1"/>
  <c r="P25" i="294"/>
  <c r="BH27" i="294" s="1"/>
  <c r="BP27" i="294" s="1"/>
  <c r="P27" i="294"/>
  <c r="BH29" i="294" s="1"/>
  <c r="BP29" i="294" s="1"/>
  <c r="P29" i="294"/>
  <c r="BW9" i="294" s="1"/>
  <c r="CE9" i="294" s="1"/>
  <c r="P32" i="294"/>
  <c r="BW12" i="294" s="1"/>
  <c r="CE12" i="294" s="1"/>
  <c r="P20" i="295"/>
  <c r="BH22" i="295" s="1"/>
  <c r="BP22" i="295" s="1"/>
  <c r="P24" i="295"/>
  <c r="BH26" i="295" s="1"/>
  <c r="BP26" i="295" s="1"/>
  <c r="P28" i="295"/>
  <c r="BH30" i="295" s="1"/>
  <c r="BP30" i="295" s="1"/>
  <c r="P40" i="295"/>
  <c r="BW20" i="295" s="1"/>
  <c r="CE20" i="295" s="1"/>
  <c r="P39" i="296"/>
  <c r="BW19" i="296" s="1"/>
  <c r="CE19" i="296" s="1"/>
  <c r="P27" i="279"/>
  <c r="BH29" i="279" s="1"/>
  <c r="BP29" i="279" s="1"/>
  <c r="P29" i="279"/>
  <c r="BW9" i="279" s="1"/>
  <c r="CE9" i="279" s="1"/>
  <c r="P41" i="279"/>
  <c r="BW21" i="279" s="1"/>
  <c r="CE21" i="279" s="1"/>
  <c r="P31" i="280"/>
  <c r="BW11" i="280" s="1"/>
  <c r="CE11" i="280" s="1"/>
  <c r="P42" i="280"/>
  <c r="BW22" i="280" s="1"/>
  <c r="CE22" i="280" s="1"/>
  <c r="P33" i="281"/>
  <c r="BW13" i="281" s="1"/>
  <c r="CE13" i="281" s="1"/>
  <c r="P31" i="282"/>
  <c r="BW11" i="282" s="1"/>
  <c r="CE11" i="282" s="1"/>
  <c r="P42" i="282"/>
  <c r="BW22" i="282" s="1"/>
  <c r="CE22" i="282" s="1"/>
  <c r="P24" i="299"/>
  <c r="BH26" i="299" s="1"/>
  <c r="BP26" i="299" s="1"/>
  <c r="P26" i="299"/>
  <c r="BH28" i="299" s="1"/>
  <c r="BP28" i="299" s="1"/>
  <c r="P28" i="299"/>
  <c r="BH30" i="299" s="1"/>
  <c r="BP30" i="299" s="1"/>
  <c r="P30" i="299"/>
  <c r="BW10" i="299" s="1"/>
  <c r="P34" i="299"/>
  <c r="BW14" i="299" s="1"/>
  <c r="CE14" i="299" s="1"/>
  <c r="P36" i="299"/>
  <c r="BW16" i="299" s="1"/>
  <c r="CE16" i="299" s="1"/>
  <c r="P19" i="301"/>
  <c r="BH21" i="301" s="1"/>
  <c r="BP21" i="301" s="1"/>
  <c r="P23" i="301"/>
  <c r="BH25" i="301" s="1"/>
  <c r="BP25" i="301" s="1"/>
  <c r="P25" i="301"/>
  <c r="BH27" i="301" s="1"/>
  <c r="BP27" i="301" s="1"/>
  <c r="P27" i="301"/>
  <c r="BH29" i="301" s="1"/>
  <c r="BP29" i="301" s="1"/>
  <c r="P29" i="301"/>
  <c r="BW9" i="301" s="1"/>
  <c r="CE9" i="301" s="1"/>
  <c r="P28" i="302"/>
  <c r="BH30" i="302" s="1"/>
  <c r="BP30" i="302" s="1"/>
  <c r="P30" i="302"/>
  <c r="BW10" i="302" s="1"/>
  <c r="P34" i="302"/>
  <c r="BW14" i="302" s="1"/>
  <c r="CE14" i="302" s="1"/>
  <c r="P36" i="302"/>
  <c r="BW16" i="302" s="1"/>
  <c r="CE16" i="302" s="1"/>
  <c r="P40" i="303"/>
  <c r="BW20" i="303" s="1"/>
  <c r="CE20" i="303" s="1"/>
  <c r="P34" i="306"/>
  <c r="BW14" i="306" s="1"/>
  <c r="CE14" i="306" s="1"/>
  <c r="P42" i="287"/>
  <c r="BW22" i="287" s="1"/>
  <c r="CE22" i="287" s="1"/>
  <c r="P41" i="288"/>
  <c r="BW21" i="288" s="1"/>
  <c r="CE21" i="288" s="1"/>
  <c r="P40" i="289"/>
  <c r="BW20" i="289" s="1"/>
  <c r="CE20" i="289" s="1"/>
  <c r="P24" i="293"/>
  <c r="BH26" i="293" s="1"/>
  <c r="BP26" i="293" s="1"/>
  <c r="P28" i="293"/>
  <c r="BH30" i="293" s="1"/>
  <c r="BP30" i="293" s="1"/>
  <c r="P40" i="293"/>
  <c r="BW20" i="293" s="1"/>
  <c r="CE20" i="293" s="1"/>
  <c r="P39" i="294"/>
  <c r="BW19" i="294" s="1"/>
  <c r="CE19" i="294" s="1"/>
  <c r="P42" i="296"/>
  <c r="BW22" i="296" s="1"/>
  <c r="CE22" i="296" s="1"/>
  <c r="P32" i="279"/>
  <c r="BW12" i="279" s="1"/>
  <c r="CE12" i="279" s="1"/>
  <c r="P23" i="281"/>
  <c r="BH25" i="281" s="1"/>
  <c r="BP25" i="281" s="1"/>
  <c r="P25" i="281"/>
  <c r="BH27" i="281" s="1"/>
  <c r="BP27" i="281" s="1"/>
  <c r="P27" i="281"/>
  <c r="BH29" i="281" s="1"/>
  <c r="BP29" i="281" s="1"/>
  <c r="P29" i="281"/>
  <c r="BW9" i="281" s="1"/>
  <c r="CE9" i="281" s="1"/>
  <c r="P41" i="281"/>
  <c r="BW21" i="281" s="1"/>
  <c r="CE21" i="281" s="1"/>
  <c r="P23" i="283"/>
  <c r="BH25" i="283" s="1"/>
  <c r="BP25" i="283" s="1"/>
  <c r="P25" i="283"/>
  <c r="BH27" i="283" s="1"/>
  <c r="BP27" i="283" s="1"/>
  <c r="P41" i="283"/>
  <c r="BW21" i="283" s="1"/>
  <c r="CE21" i="283" s="1"/>
  <c r="P39" i="301"/>
  <c r="BW19" i="301" s="1"/>
  <c r="CE19" i="301" s="1"/>
  <c r="P34" i="303"/>
  <c r="BW14" i="303" s="1"/>
  <c r="CE14" i="303" s="1"/>
  <c r="P40" i="307"/>
  <c r="BW20" i="307" s="1"/>
  <c r="CE20" i="307" s="1"/>
  <c r="P31" i="287"/>
  <c r="BW11" i="287" s="1"/>
  <c r="CE11" i="287" s="1"/>
  <c r="P20" i="289"/>
  <c r="BH22" i="289" s="1"/>
  <c r="BP22" i="289" s="1"/>
  <c r="P26" i="289"/>
  <c r="BH28" i="289" s="1"/>
  <c r="BP28" i="289" s="1"/>
  <c r="P28" i="289"/>
  <c r="BH30" i="289" s="1"/>
  <c r="BP30" i="289" s="1"/>
  <c r="P30" i="289"/>
  <c r="BW10" i="289" s="1"/>
  <c r="P39" i="292"/>
  <c r="BW19" i="292" s="1"/>
  <c r="CE19" i="292" s="1"/>
  <c r="P36" i="293"/>
  <c r="BW16" i="293" s="1"/>
  <c r="CE16" i="293" s="1"/>
  <c r="P31" i="294"/>
  <c r="BW11" i="294" s="1"/>
  <c r="CE11" i="294" s="1"/>
  <c r="P42" i="294"/>
  <c r="BW22" i="294" s="1"/>
  <c r="CE22" i="294" s="1"/>
  <c r="P35" i="279"/>
  <c r="BW15" i="279" s="1"/>
  <c r="CE15" i="279" s="1"/>
  <c r="P39" i="279"/>
  <c r="BW19" i="279" s="1"/>
  <c r="CE19" i="279" s="1"/>
  <c r="P20" i="280"/>
  <c r="BH22" i="280" s="1"/>
  <c r="BP22" i="280" s="1"/>
  <c r="P40" i="280"/>
  <c r="BW20" i="280" s="1"/>
  <c r="CE20" i="280" s="1"/>
  <c r="P20" i="282"/>
  <c r="BH22" i="282" s="1"/>
  <c r="BP22" i="282" s="1"/>
  <c r="P24" i="282"/>
  <c r="BH26" i="282" s="1"/>
  <c r="BP26" i="282" s="1"/>
  <c r="P28" i="282"/>
  <c r="BH30" i="282" s="1"/>
  <c r="BP30" i="282" s="1"/>
  <c r="P30" i="282"/>
  <c r="BW10" i="282" s="1"/>
  <c r="P40" i="282"/>
  <c r="BW20" i="282" s="1"/>
  <c r="CE20" i="282" s="1"/>
  <c r="P33" i="299"/>
  <c r="BW13" i="299" s="1"/>
  <c r="CE13" i="299" s="1"/>
  <c r="P41" i="299"/>
  <c r="BW21" i="299" s="1"/>
  <c r="CE21" i="299" s="1"/>
  <c r="P42" i="301"/>
  <c r="BW22" i="301" s="1"/>
  <c r="CE22" i="301" s="1"/>
  <c r="P33" i="302"/>
  <c r="BW13" i="302" s="1"/>
  <c r="CE13" i="302" s="1"/>
  <c r="P41" i="302"/>
  <c r="BW21" i="302" s="1"/>
  <c r="CE21" i="302" s="1"/>
  <c r="P33" i="306"/>
  <c r="BW13" i="306" s="1"/>
  <c r="CE13" i="306" s="1"/>
  <c r="P41" i="306"/>
  <c r="BW21" i="306" s="1"/>
  <c r="CE21" i="306" s="1"/>
  <c r="P20" i="307"/>
  <c r="BH22" i="307" s="1"/>
  <c r="BP22" i="307" s="1"/>
  <c r="P24" i="307"/>
  <c r="BH26" i="307" s="1"/>
  <c r="BP26" i="307" s="1"/>
  <c r="P26" i="307"/>
  <c r="BH28" i="307" s="1"/>
  <c r="BP28" i="307" s="1"/>
  <c r="P28" i="307"/>
  <c r="BH30" i="307" s="1"/>
  <c r="BP30" i="307" s="1"/>
  <c r="P40" i="287"/>
  <c r="BW20" i="287" s="1"/>
  <c r="CE20" i="287" s="1"/>
  <c r="P35" i="288"/>
  <c r="BW15" i="288" s="1"/>
  <c r="CE15" i="288" s="1"/>
  <c r="P39" i="288"/>
  <c r="BW19" i="288" s="1"/>
  <c r="CE19" i="288" s="1"/>
  <c r="P31" i="292"/>
  <c r="BW11" i="292" s="1"/>
  <c r="CE11" i="292" s="1"/>
  <c r="P42" i="292"/>
  <c r="BW22" i="292" s="1"/>
  <c r="CE22" i="292" s="1"/>
  <c r="P41" i="295"/>
  <c r="BW21" i="295" s="1"/>
  <c r="CE21" i="295" s="1"/>
  <c r="P24" i="296"/>
  <c r="BH26" i="296" s="1"/>
  <c r="BP26" i="296" s="1"/>
  <c r="P26" i="296"/>
  <c r="BH28" i="296" s="1"/>
  <c r="BP28" i="296" s="1"/>
  <c r="P28" i="296"/>
  <c r="BH30" i="296" s="1"/>
  <c r="BP30" i="296" s="1"/>
  <c r="P40" i="296"/>
  <c r="BW20" i="296" s="1"/>
  <c r="CE20" i="296" s="1"/>
  <c r="P31" i="279"/>
  <c r="BW11" i="279" s="1"/>
  <c r="CE11" i="279" s="1"/>
  <c r="P42" i="279"/>
  <c r="BW22" i="279" s="1"/>
  <c r="CE22" i="279" s="1"/>
  <c r="P34" i="280"/>
  <c r="BW14" i="280" s="1"/>
  <c r="CE14" i="280" s="1"/>
  <c r="P36" i="280"/>
  <c r="BW16" i="280" s="1"/>
  <c r="CE16" i="280" s="1"/>
  <c r="P39" i="281"/>
  <c r="BW19" i="281" s="1"/>
  <c r="CE19" i="281" s="1"/>
  <c r="P34" i="282"/>
  <c r="BW14" i="282" s="1"/>
  <c r="CE14" i="282" s="1"/>
  <c r="P39" i="283"/>
  <c r="BW19" i="283" s="1"/>
  <c r="CE19" i="283" s="1"/>
  <c r="P33" i="303"/>
  <c r="BW13" i="303" s="1"/>
  <c r="CE13" i="303" s="1"/>
  <c r="P41" i="303"/>
  <c r="BW21" i="303" s="1"/>
  <c r="CE21" i="303" s="1"/>
  <c r="P27" i="306"/>
  <c r="BH29" i="306" s="1"/>
  <c r="BP29" i="306" s="1"/>
  <c r="P24" i="287"/>
  <c r="BH26" i="287" s="1"/>
  <c r="BP26" i="287" s="1"/>
  <c r="P34" i="287"/>
  <c r="BW14" i="287" s="1"/>
  <c r="CE14" i="287" s="1"/>
  <c r="P36" i="287"/>
  <c r="BW16" i="287" s="1"/>
  <c r="CE16" i="287" s="1"/>
  <c r="P42" i="288"/>
  <c r="BW22" i="288" s="1"/>
  <c r="CE22" i="288" s="1"/>
  <c r="P33" i="289"/>
  <c r="BW13" i="289" s="1"/>
  <c r="CE13" i="289" s="1"/>
  <c r="P41" i="289"/>
  <c r="BW21" i="289" s="1"/>
  <c r="CE21" i="289" s="1"/>
  <c r="P24" i="292"/>
  <c r="BH26" i="292" s="1"/>
  <c r="BP26" i="292" s="1"/>
  <c r="P28" i="292"/>
  <c r="BH30" i="292" s="1"/>
  <c r="BP30" i="292" s="1"/>
  <c r="P41" i="293"/>
  <c r="BW21" i="293" s="1"/>
  <c r="CE21" i="293" s="1"/>
  <c r="P28" i="294"/>
  <c r="BH30" i="294" s="1"/>
  <c r="BP30" i="294" s="1"/>
  <c r="P40" i="294"/>
  <c r="BW20" i="294" s="1"/>
  <c r="CE20" i="294" s="1"/>
  <c r="P25" i="295"/>
  <c r="BH27" i="295" s="1"/>
  <c r="BP27" i="295" s="1"/>
  <c r="P29" i="295"/>
  <c r="BW9" i="295" s="1"/>
  <c r="CE9" i="295" s="1"/>
  <c r="P32" i="295"/>
  <c r="BW12" i="295" s="1"/>
  <c r="CE12" i="295" s="1"/>
  <c r="P24" i="279"/>
  <c r="BH26" i="279" s="1"/>
  <c r="BP26" i="279" s="1"/>
  <c r="P26" i="279"/>
  <c r="BH28" i="279" s="1"/>
  <c r="BP28" i="279" s="1"/>
  <c r="P42" i="281"/>
  <c r="BW22" i="281" s="1"/>
  <c r="CE22" i="281" s="1"/>
  <c r="P33" i="282"/>
  <c r="BW13" i="282" s="1"/>
  <c r="CE13" i="282" s="1"/>
  <c r="P42" i="283"/>
  <c r="BW22" i="283" s="1"/>
  <c r="CE22" i="283" s="1"/>
  <c r="P25" i="299"/>
  <c r="BH27" i="299" s="1"/>
  <c r="BP27" i="299" s="1"/>
  <c r="P39" i="299"/>
  <c r="BW19" i="299" s="1"/>
  <c r="CE19" i="299" s="1"/>
  <c r="P20" i="301"/>
  <c r="BH22" i="301" s="1"/>
  <c r="BP22" i="301" s="1"/>
  <c r="P24" i="301"/>
  <c r="BH26" i="301" s="1"/>
  <c r="BP26" i="301" s="1"/>
  <c r="P28" i="301"/>
  <c r="BH30" i="301" s="1"/>
  <c r="BP30" i="301" s="1"/>
  <c r="P40" i="301"/>
  <c r="BW20" i="301" s="1"/>
  <c r="CE20" i="301" s="1"/>
  <c r="P23" i="302"/>
  <c r="BH25" i="302" s="1"/>
  <c r="BP25" i="302" s="1"/>
  <c r="P27" i="302"/>
  <c r="BH29" i="302" s="1"/>
  <c r="BP29" i="302" s="1"/>
  <c r="P29" i="302"/>
  <c r="BW9" i="302" s="1"/>
  <c r="CE9" i="302" s="1"/>
  <c r="P32" i="302"/>
  <c r="BW12" i="302" s="1"/>
  <c r="CE12" i="302" s="1"/>
  <c r="P39" i="302"/>
  <c r="BW19" i="302" s="1"/>
  <c r="CE19" i="302" s="1"/>
  <c r="P32" i="306"/>
  <c r="BW12" i="306" s="1"/>
  <c r="CE12" i="306" s="1"/>
  <c r="P35" i="306"/>
  <c r="BW15" i="306" s="1"/>
  <c r="CE15" i="306" s="1"/>
  <c r="P39" i="306"/>
  <c r="BW19" i="306" s="1"/>
  <c r="CE19" i="306" s="1"/>
  <c r="P33" i="307"/>
  <c r="BW13" i="307" s="1"/>
  <c r="CE13" i="307" s="1"/>
  <c r="P41" i="307"/>
  <c r="BW21" i="307" s="1"/>
  <c r="CE21" i="307" s="1"/>
  <c r="P30" i="292"/>
  <c r="BW10" i="292" s="1"/>
  <c r="P40" i="292"/>
  <c r="BW20" i="292" s="1"/>
  <c r="CE20" i="292" s="1"/>
  <c r="P23" i="293"/>
  <c r="BH25" i="293" s="1"/>
  <c r="BP25" i="293" s="1"/>
  <c r="P25" i="293"/>
  <c r="BH27" i="293" s="1"/>
  <c r="BP27" i="293" s="1"/>
  <c r="P27" i="293"/>
  <c r="BH29" i="293" s="1"/>
  <c r="BP29" i="293" s="1"/>
  <c r="P32" i="293"/>
  <c r="BW12" i="293" s="1"/>
  <c r="CE12" i="293" s="1"/>
  <c r="P34" i="294"/>
  <c r="BW14" i="294" s="1"/>
  <c r="CE14" i="294" s="1"/>
  <c r="P36" i="294"/>
  <c r="BW16" i="294" s="1"/>
  <c r="CE16" i="294" s="1"/>
  <c r="P35" i="295"/>
  <c r="BW15" i="295" s="1"/>
  <c r="CE15" i="295" s="1"/>
  <c r="P39" i="295"/>
  <c r="BW19" i="295" s="1"/>
  <c r="CE19" i="295" s="1"/>
  <c r="P30" i="279"/>
  <c r="BW10" i="279" s="1"/>
  <c r="P40" i="279"/>
  <c r="BW20" i="279" s="1"/>
  <c r="CE20" i="279" s="1"/>
  <c r="P41" i="280"/>
  <c r="BW21" i="280" s="1"/>
  <c r="CE21" i="280" s="1"/>
  <c r="P20" i="281"/>
  <c r="BH22" i="281" s="1"/>
  <c r="BP22" i="281" s="1"/>
  <c r="P28" i="281"/>
  <c r="BH30" i="281" s="1"/>
  <c r="BP30" i="281" s="1"/>
  <c r="P41" i="282"/>
  <c r="BW21" i="282" s="1"/>
  <c r="CE21" i="282" s="1"/>
  <c r="P24" i="283"/>
  <c r="BH26" i="283" s="1"/>
  <c r="BP26" i="283" s="1"/>
  <c r="P26" i="283"/>
  <c r="BH28" i="283" s="1"/>
  <c r="BP28" i="283" s="1"/>
  <c r="P28" i="283"/>
  <c r="BH30" i="283" s="1"/>
  <c r="BP30" i="283" s="1"/>
  <c r="P40" i="300"/>
  <c r="BW20" i="300" s="1"/>
  <c r="CE20" i="300" s="1"/>
  <c r="P24" i="300"/>
  <c r="BH26" i="300" s="1"/>
  <c r="BP26" i="300" s="1"/>
  <c r="P26" i="300"/>
  <c r="BH28" i="300" s="1"/>
  <c r="BP28" i="300" s="1"/>
  <c r="P28" i="300"/>
  <c r="BH30" i="300" s="1"/>
  <c r="BP30" i="300" s="1"/>
  <c r="P30" i="300"/>
  <c r="BW10" i="300" s="1"/>
  <c r="P36" i="300"/>
  <c r="BW16" i="300" s="1"/>
  <c r="CE16" i="300" s="1"/>
  <c r="P33" i="300"/>
  <c r="BW13" i="300" s="1"/>
  <c r="CE13" i="300" s="1"/>
  <c r="P41" i="300"/>
  <c r="BW21" i="300" s="1"/>
  <c r="CE21" i="300" s="1"/>
  <c r="P19" i="300"/>
  <c r="BH21" i="300" s="1"/>
  <c r="BP21" i="300" s="1"/>
  <c r="P25" i="300"/>
  <c r="BH27" i="300" s="1"/>
  <c r="BP27" i="300" s="1"/>
  <c r="P39" i="300"/>
  <c r="BW19" i="300" s="1"/>
  <c r="CE19" i="300" s="1"/>
  <c r="P42" i="300"/>
  <c r="BW22" i="300" s="1"/>
  <c r="CE22" i="300" s="1"/>
  <c r="P31" i="300"/>
  <c r="BW11" i="300" s="1"/>
  <c r="CE11" i="300" s="1"/>
  <c r="P23" i="306"/>
  <c r="BH25" i="306" s="1"/>
  <c r="BP25" i="306" s="1"/>
  <c r="P19" i="299"/>
  <c r="BH21" i="299" s="1"/>
  <c r="BP21" i="299" s="1"/>
  <c r="P20" i="306"/>
  <c r="BH22" i="306" s="1"/>
  <c r="BP22" i="306" s="1"/>
  <c r="P23" i="292"/>
  <c r="BH25" i="292" s="1"/>
  <c r="BP25" i="292" s="1"/>
  <c r="P23" i="279"/>
  <c r="BH25" i="279" s="1"/>
  <c r="BP25" i="279" s="1"/>
  <c r="P20" i="299"/>
  <c r="BH22" i="299" s="1"/>
  <c r="BP22" i="299" s="1"/>
  <c r="P16" i="301"/>
  <c r="BH18" i="301" s="1"/>
  <c r="BP18" i="301" s="1"/>
  <c r="P16" i="306"/>
  <c r="BH18" i="306" s="1"/>
  <c r="BP18" i="306" s="1"/>
  <c r="P9" i="281"/>
  <c r="BH11" i="281" s="1"/>
  <c r="BP11" i="281" s="1"/>
  <c r="BF11" i="281"/>
  <c r="P17" i="300"/>
  <c r="BH19" i="300" s="1"/>
  <c r="BP19" i="300" s="1"/>
  <c r="P13" i="302"/>
  <c r="BH15" i="302" s="1"/>
  <c r="BP15" i="302" s="1"/>
  <c r="BF15" i="302"/>
  <c r="P9" i="287"/>
  <c r="BH11" i="287" s="1"/>
  <c r="BP11" i="287" s="1"/>
  <c r="BF11" i="287"/>
  <c r="P9" i="289"/>
  <c r="BH11" i="289" s="1"/>
  <c r="BP11" i="289" s="1"/>
  <c r="BF11" i="289"/>
  <c r="P11" i="294"/>
  <c r="BH13" i="294" s="1"/>
  <c r="BP13" i="294" s="1"/>
  <c r="BF13" i="294"/>
  <c r="P8" i="295"/>
  <c r="BH10" i="295" s="1"/>
  <c r="BP10" i="295" s="1"/>
  <c r="BF10" i="295"/>
  <c r="P11" i="281"/>
  <c r="BH13" i="281" s="1"/>
  <c r="BP13" i="281" s="1"/>
  <c r="BF13" i="281"/>
  <c r="P13" i="281"/>
  <c r="BH15" i="281" s="1"/>
  <c r="BP15" i="281" s="1"/>
  <c r="BF15" i="281"/>
  <c r="P17" i="307"/>
  <c r="BH19" i="307" s="1"/>
  <c r="BP19" i="307" s="1"/>
  <c r="P17" i="287"/>
  <c r="BH19" i="287" s="1"/>
  <c r="BP19" i="287" s="1"/>
  <c r="P17" i="289"/>
  <c r="BH19" i="289" s="1"/>
  <c r="BP19" i="289" s="1"/>
  <c r="P14" i="295"/>
  <c r="BH16" i="295" s="1"/>
  <c r="BP16" i="295" s="1"/>
  <c r="BF16" i="295"/>
  <c r="P11" i="296"/>
  <c r="BH13" i="296" s="1"/>
  <c r="BP13" i="296" s="1"/>
  <c r="BF13" i="296"/>
  <c r="P13" i="296"/>
  <c r="BH15" i="296" s="1"/>
  <c r="BP15" i="296" s="1"/>
  <c r="BF15" i="296"/>
  <c r="P16" i="279"/>
  <c r="BH18" i="279" s="1"/>
  <c r="BP18" i="279" s="1"/>
  <c r="P8" i="282"/>
  <c r="BH10" i="282" s="1"/>
  <c r="BP10" i="282" s="1"/>
  <c r="BF10" i="282"/>
  <c r="P14" i="301"/>
  <c r="BH16" i="301" s="1"/>
  <c r="BP16" i="301" s="1"/>
  <c r="BF16" i="301"/>
  <c r="P9" i="301"/>
  <c r="BH11" i="301" s="1"/>
  <c r="BP11" i="301" s="1"/>
  <c r="BF11" i="301"/>
  <c r="P15" i="303"/>
  <c r="BH17" i="303" s="1"/>
  <c r="BP17" i="303" s="1"/>
  <c r="P17" i="303"/>
  <c r="BH19" i="303" s="1"/>
  <c r="BP19" i="303" s="1"/>
  <c r="P12" i="292"/>
  <c r="BH14" i="292" s="1"/>
  <c r="BP14" i="292" s="1"/>
  <c r="BF14" i="292"/>
  <c r="P18" i="292"/>
  <c r="BH20" i="292" s="1"/>
  <c r="BP20" i="292" s="1"/>
  <c r="P10" i="282"/>
  <c r="BH12" i="282" s="1"/>
  <c r="BP12" i="282" s="1"/>
  <c r="BF12" i="282"/>
  <c r="P12" i="282"/>
  <c r="BH14" i="282" s="1"/>
  <c r="BP14" i="282" s="1"/>
  <c r="BF14" i="282"/>
  <c r="P16" i="282"/>
  <c r="BH18" i="282" s="1"/>
  <c r="BP18" i="282" s="1"/>
  <c r="P17" i="283"/>
  <c r="BH19" i="283" s="1"/>
  <c r="BP19" i="283" s="1"/>
  <c r="P10" i="301"/>
  <c r="BH12" i="301" s="1"/>
  <c r="BP12" i="301" s="1"/>
  <c r="BF12" i="301"/>
  <c r="P14" i="306"/>
  <c r="BH16" i="306" s="1"/>
  <c r="BP16" i="306" s="1"/>
  <c r="BF16" i="306"/>
  <c r="P11" i="301"/>
  <c r="BH13" i="301" s="1"/>
  <c r="BP13" i="301" s="1"/>
  <c r="BF13" i="301"/>
  <c r="P13" i="301"/>
  <c r="BH15" i="301" s="1"/>
  <c r="BP15" i="301" s="1"/>
  <c r="BF15" i="301"/>
  <c r="P15" i="301"/>
  <c r="BH17" i="301" s="1"/>
  <c r="BP17" i="301" s="1"/>
  <c r="P17" i="301"/>
  <c r="BH19" i="301" s="1"/>
  <c r="BP19" i="301" s="1"/>
  <c r="P10" i="307"/>
  <c r="BH12" i="307" s="1"/>
  <c r="BP12" i="307" s="1"/>
  <c r="BF12" i="307"/>
  <c r="P12" i="307"/>
  <c r="BH14" i="307" s="1"/>
  <c r="BP14" i="307" s="1"/>
  <c r="BF14" i="307"/>
  <c r="P14" i="307"/>
  <c r="BH16" i="307" s="1"/>
  <c r="BP16" i="307" s="1"/>
  <c r="BF16" i="307"/>
  <c r="P8" i="281"/>
  <c r="BH10" i="281" s="1"/>
  <c r="BP10" i="281" s="1"/>
  <c r="BF10" i="281"/>
  <c r="P9" i="300"/>
  <c r="BH11" i="300" s="1"/>
  <c r="BP11" i="300" s="1"/>
  <c r="BF11" i="300"/>
  <c r="P10" i="300"/>
  <c r="BH12" i="300" s="1"/>
  <c r="BP12" i="300" s="1"/>
  <c r="BF12" i="300"/>
  <c r="P16" i="300"/>
  <c r="BH18" i="300" s="1"/>
  <c r="BP18" i="300" s="1"/>
  <c r="P16" i="302"/>
  <c r="BH18" i="302" s="1"/>
  <c r="BP18" i="302" s="1"/>
  <c r="P18" i="302"/>
  <c r="BH20" i="302" s="1"/>
  <c r="BP20" i="302" s="1"/>
  <c r="P11" i="280"/>
  <c r="BH13" i="280" s="1"/>
  <c r="BP13" i="280" s="1"/>
  <c r="BF13" i="280"/>
  <c r="P15" i="280"/>
  <c r="BH17" i="280" s="1"/>
  <c r="BP17" i="280" s="1"/>
  <c r="P10" i="281"/>
  <c r="BH12" i="281" s="1"/>
  <c r="BP12" i="281" s="1"/>
  <c r="BF12" i="281"/>
  <c r="P14" i="281"/>
  <c r="BH16" i="281" s="1"/>
  <c r="BP16" i="281" s="1"/>
  <c r="BF16" i="281"/>
  <c r="P16" i="281"/>
  <c r="BH18" i="281" s="1"/>
  <c r="BP18" i="281" s="1"/>
  <c r="P17" i="295"/>
  <c r="BH19" i="295" s="1"/>
  <c r="BP19" i="295" s="1"/>
  <c r="P14" i="296"/>
  <c r="BH16" i="296" s="1"/>
  <c r="BP16" i="296" s="1"/>
  <c r="BF16" i="296"/>
  <c r="P18" i="296"/>
  <c r="BH20" i="296" s="1"/>
  <c r="BP20" i="296" s="1"/>
  <c r="P9" i="282"/>
  <c r="BH11" i="282" s="1"/>
  <c r="BP11" i="282" s="1"/>
  <c r="BF11" i="282"/>
  <c r="P8" i="283"/>
  <c r="BH10" i="283" s="1"/>
  <c r="BP10" i="283" s="1"/>
  <c r="BF10" i="283"/>
  <c r="P17" i="299"/>
  <c r="BH19" i="299" s="1"/>
  <c r="BP19" i="299" s="1"/>
  <c r="P10" i="303"/>
  <c r="BH12" i="303" s="1"/>
  <c r="BP12" i="303" s="1"/>
  <c r="BF12" i="303"/>
  <c r="P14" i="303"/>
  <c r="BH16" i="303" s="1"/>
  <c r="BP16" i="303" s="1"/>
  <c r="BF16" i="303"/>
  <c r="P13" i="282"/>
  <c r="BH15" i="282" s="1"/>
  <c r="BP15" i="282" s="1"/>
  <c r="BF15" i="282"/>
  <c r="P16" i="283"/>
  <c r="BH18" i="283" s="1"/>
  <c r="BP18" i="283" s="1"/>
  <c r="P18" i="283"/>
  <c r="BH20" i="283" s="1"/>
  <c r="BP20" i="283" s="1"/>
  <c r="P25" i="304"/>
  <c r="BH27" i="304" s="1"/>
  <c r="BP27" i="304" s="1"/>
  <c r="P27" i="304"/>
  <c r="BH29" i="304" s="1"/>
  <c r="BP29" i="304" s="1"/>
  <c r="P39" i="304"/>
  <c r="BW19" i="304" s="1"/>
  <c r="CE19" i="304" s="1"/>
  <c r="P11" i="305"/>
  <c r="BH13" i="305" s="1"/>
  <c r="BP13" i="305" s="1"/>
  <c r="BF13" i="305"/>
  <c r="P15" i="305"/>
  <c r="BH17" i="305" s="1"/>
  <c r="BP17" i="305" s="1"/>
  <c r="P14" i="290"/>
  <c r="BH16" i="290" s="1"/>
  <c r="BP16" i="290" s="1"/>
  <c r="BF16" i="290"/>
  <c r="P16" i="290"/>
  <c r="BH18" i="290" s="1"/>
  <c r="BP18" i="290" s="1"/>
  <c r="P40" i="290"/>
  <c r="BW20" i="290" s="1"/>
  <c r="CE20" i="290" s="1"/>
  <c r="P11" i="291"/>
  <c r="BH13" i="291" s="1"/>
  <c r="BP13" i="291" s="1"/>
  <c r="BF13" i="291"/>
  <c r="P13" i="291"/>
  <c r="BH15" i="291" s="1"/>
  <c r="BP15" i="291" s="1"/>
  <c r="BF15" i="291"/>
  <c r="P17" i="291"/>
  <c r="BH19" i="291" s="1"/>
  <c r="BP19" i="291" s="1"/>
  <c r="P19" i="291"/>
  <c r="BH21" i="291" s="1"/>
  <c r="BP21" i="291" s="1"/>
  <c r="P35" i="277"/>
  <c r="BW15" i="277" s="1"/>
  <c r="CE15" i="277" s="1"/>
  <c r="P39" i="277"/>
  <c r="BW19" i="277" s="1"/>
  <c r="CE19" i="277" s="1"/>
  <c r="P34" i="278"/>
  <c r="BW14" i="278" s="1"/>
  <c r="CE14" i="278" s="1"/>
  <c r="P36" i="278"/>
  <c r="BW16" i="278" s="1"/>
  <c r="CE16" i="278" s="1"/>
  <c r="P34" i="284"/>
  <c r="BW14" i="284" s="1"/>
  <c r="CE14" i="284" s="1"/>
  <c r="P36" i="284"/>
  <c r="BW16" i="284" s="1"/>
  <c r="CE16" i="284" s="1"/>
  <c r="P32" i="285"/>
  <c r="BW12" i="285" s="1"/>
  <c r="CE12" i="285" s="1"/>
  <c r="P24" i="315"/>
  <c r="BH26" i="315" s="1"/>
  <c r="BP26" i="315" s="1"/>
  <c r="P26" i="315"/>
  <c r="BH28" i="315" s="1"/>
  <c r="BP28" i="315" s="1"/>
  <c r="P28" i="315"/>
  <c r="BH30" i="315" s="1"/>
  <c r="BP30" i="315" s="1"/>
  <c r="P30" i="315"/>
  <c r="BW10" i="315" s="1"/>
  <c r="P40" i="315"/>
  <c r="BW20" i="315" s="1"/>
  <c r="CE20" i="315" s="1"/>
  <c r="P41" i="298"/>
  <c r="BW21" i="298" s="1"/>
  <c r="CE21" i="298" s="1"/>
  <c r="P42" i="304"/>
  <c r="BW22" i="304" s="1"/>
  <c r="CE22" i="304" s="1"/>
  <c r="P23" i="305"/>
  <c r="BH25" i="305" s="1"/>
  <c r="BP25" i="305" s="1"/>
  <c r="P25" i="305"/>
  <c r="BH27" i="305" s="1"/>
  <c r="BP27" i="305" s="1"/>
  <c r="P29" i="305"/>
  <c r="BW9" i="305" s="1"/>
  <c r="CE9" i="305" s="1"/>
  <c r="P32" i="305"/>
  <c r="BW12" i="305" s="1"/>
  <c r="CE12" i="305" s="1"/>
  <c r="P35" i="305"/>
  <c r="BW15" i="305" s="1"/>
  <c r="CE15" i="305" s="1"/>
  <c r="P39" i="305"/>
  <c r="BW19" i="305" s="1"/>
  <c r="CE19" i="305" s="1"/>
  <c r="P26" i="290"/>
  <c r="BH28" i="290" s="1"/>
  <c r="BP28" i="290" s="1"/>
  <c r="P28" i="290"/>
  <c r="BH30" i="290" s="1"/>
  <c r="BP30" i="290" s="1"/>
  <c r="P25" i="291"/>
  <c r="BH27" i="291" s="1"/>
  <c r="BP27" i="291" s="1"/>
  <c r="P27" i="291"/>
  <c r="BH29" i="291" s="1"/>
  <c r="BP29" i="291" s="1"/>
  <c r="P29" i="291"/>
  <c r="BW9" i="291" s="1"/>
  <c r="CE9" i="291" s="1"/>
  <c r="P41" i="291"/>
  <c r="BW21" i="291" s="1"/>
  <c r="CE21" i="291" s="1"/>
  <c r="P31" i="277"/>
  <c r="BW11" i="277" s="1"/>
  <c r="CE11" i="277" s="1"/>
  <c r="P42" i="277"/>
  <c r="BW22" i="277" s="1"/>
  <c r="CE22" i="277" s="1"/>
  <c r="P33" i="278"/>
  <c r="BW13" i="278" s="1"/>
  <c r="CE13" i="278" s="1"/>
  <c r="P9" i="284"/>
  <c r="BH11" i="284" s="1"/>
  <c r="BP11" i="284" s="1"/>
  <c r="BF11" i="284"/>
  <c r="P33" i="284"/>
  <c r="BW13" i="284" s="1"/>
  <c r="CE13" i="284" s="1"/>
  <c r="P39" i="285"/>
  <c r="BW19" i="285" s="1"/>
  <c r="CE19" i="285" s="1"/>
  <c r="P34" i="315"/>
  <c r="BW14" i="315" s="1"/>
  <c r="CE14" i="315" s="1"/>
  <c r="P31" i="304"/>
  <c r="BW11" i="304" s="1"/>
  <c r="CE11" i="304" s="1"/>
  <c r="P42" i="305"/>
  <c r="BW22" i="305" s="1"/>
  <c r="CE22" i="305" s="1"/>
  <c r="P32" i="291"/>
  <c r="BW12" i="291" s="1"/>
  <c r="CE12" i="291" s="1"/>
  <c r="P20" i="277"/>
  <c r="BH22" i="277" s="1"/>
  <c r="BP22" i="277" s="1"/>
  <c r="P17" i="278"/>
  <c r="BH19" i="278" s="1"/>
  <c r="BP19" i="278" s="1"/>
  <c r="P19" i="278"/>
  <c r="BH21" i="278" s="1"/>
  <c r="BP21" i="278" s="1"/>
  <c r="P41" i="278"/>
  <c r="BW21" i="278" s="1"/>
  <c r="CE21" i="278" s="1"/>
  <c r="P11" i="284"/>
  <c r="BH13" i="284" s="1"/>
  <c r="BP13" i="284" s="1"/>
  <c r="BF13" i="284"/>
  <c r="P15" i="284"/>
  <c r="BH17" i="284" s="1"/>
  <c r="BP17" i="284" s="1"/>
  <c r="P41" i="284"/>
  <c r="BW21" i="284" s="1"/>
  <c r="CE21" i="284" s="1"/>
  <c r="P10" i="285"/>
  <c r="BH12" i="285" s="1"/>
  <c r="BP12" i="285" s="1"/>
  <c r="BF12" i="285"/>
  <c r="P31" i="285"/>
  <c r="BW11" i="285" s="1"/>
  <c r="CE11" i="285" s="1"/>
  <c r="P42" i="285"/>
  <c r="BW22" i="285" s="1"/>
  <c r="CE22" i="285" s="1"/>
  <c r="P33" i="315"/>
  <c r="BW13" i="315" s="1"/>
  <c r="CE13" i="315" s="1"/>
  <c r="P24" i="297"/>
  <c r="BH26" i="297" s="1"/>
  <c r="BP26" i="297" s="1"/>
  <c r="P26" i="297"/>
  <c r="BH28" i="297" s="1"/>
  <c r="BP28" i="297" s="1"/>
  <c r="P30" i="297"/>
  <c r="BW10" i="297" s="1"/>
  <c r="P34" i="297"/>
  <c r="BW14" i="297" s="1"/>
  <c r="CE14" i="297" s="1"/>
  <c r="P36" i="297"/>
  <c r="BW16" i="297" s="1"/>
  <c r="CE16" i="297" s="1"/>
  <c r="P40" i="297"/>
  <c r="BW20" i="297" s="1"/>
  <c r="CE20" i="297" s="1"/>
  <c r="P42" i="297"/>
  <c r="BW22" i="297" s="1"/>
  <c r="CE22" i="297" s="1"/>
  <c r="P18" i="304"/>
  <c r="BH20" i="304" s="1"/>
  <c r="BP20" i="304" s="1"/>
  <c r="P20" i="304"/>
  <c r="BH22" i="304" s="1"/>
  <c r="BP22" i="304" s="1"/>
  <c r="P40" i="304"/>
  <c r="BW20" i="304" s="1"/>
  <c r="CE20" i="304" s="1"/>
  <c r="P8" i="305"/>
  <c r="BH10" i="305" s="1"/>
  <c r="BP10" i="305" s="1"/>
  <c r="BF10" i="305"/>
  <c r="P9" i="290"/>
  <c r="BH11" i="290" s="1"/>
  <c r="BP11" i="290" s="1"/>
  <c r="BF11" i="290"/>
  <c r="P41" i="290"/>
  <c r="BW21" i="290" s="1"/>
  <c r="CE21" i="290" s="1"/>
  <c r="P35" i="291"/>
  <c r="BW15" i="291" s="1"/>
  <c r="CE15" i="291" s="1"/>
  <c r="P39" i="291"/>
  <c r="BW19" i="291" s="1"/>
  <c r="CE19" i="291" s="1"/>
  <c r="P28" i="277"/>
  <c r="BH30" i="277" s="1"/>
  <c r="BP30" i="277" s="1"/>
  <c r="P30" i="277"/>
  <c r="BW10" i="277" s="1"/>
  <c r="P40" i="277"/>
  <c r="BW20" i="277" s="1"/>
  <c r="CE20" i="277" s="1"/>
  <c r="P23" i="278"/>
  <c r="BH25" i="278" s="1"/>
  <c r="BP25" i="278" s="1"/>
  <c r="P27" i="278"/>
  <c r="BH29" i="278" s="1"/>
  <c r="BP29" i="278" s="1"/>
  <c r="P29" i="278"/>
  <c r="BW9" i="278" s="1"/>
  <c r="CE9" i="278" s="1"/>
  <c r="P23" i="284"/>
  <c r="BH25" i="284" s="1"/>
  <c r="BP25" i="284" s="1"/>
  <c r="P25" i="284"/>
  <c r="BH27" i="284" s="1"/>
  <c r="BP27" i="284" s="1"/>
  <c r="P29" i="284"/>
  <c r="BW9" i="284" s="1"/>
  <c r="CE9" i="284" s="1"/>
  <c r="P24" i="285"/>
  <c r="BH26" i="285" s="1"/>
  <c r="BP26" i="285" s="1"/>
  <c r="P28" i="285"/>
  <c r="BH30" i="285" s="1"/>
  <c r="BP30" i="285" s="1"/>
  <c r="BL9" i="315"/>
  <c r="P11" i="315"/>
  <c r="BH13" i="315" s="1"/>
  <c r="BP13" i="315" s="1"/>
  <c r="BF13" i="315"/>
  <c r="P41" i="315"/>
  <c r="BW21" i="315" s="1"/>
  <c r="CE21" i="315" s="1"/>
  <c r="P42" i="298"/>
  <c r="BW22" i="298" s="1"/>
  <c r="CE22" i="298" s="1"/>
  <c r="P24" i="304"/>
  <c r="BH26" i="304" s="1"/>
  <c r="BP26" i="304" s="1"/>
  <c r="P28" i="304"/>
  <c r="BH30" i="304" s="1"/>
  <c r="BP30" i="304" s="1"/>
  <c r="P30" i="304"/>
  <c r="BW10" i="304" s="1"/>
  <c r="P36" i="304"/>
  <c r="BW16" i="304" s="1"/>
  <c r="CE16" i="304" s="1"/>
  <c r="P10" i="305"/>
  <c r="BH12" i="305" s="1"/>
  <c r="BP12" i="305" s="1"/>
  <c r="BF12" i="305"/>
  <c r="P14" i="305"/>
  <c r="BH16" i="305" s="1"/>
  <c r="BP16" i="305" s="1"/>
  <c r="BF16" i="305"/>
  <c r="P40" i="305"/>
  <c r="BW20" i="305" s="1"/>
  <c r="CE20" i="305" s="1"/>
  <c r="P11" i="290"/>
  <c r="BH13" i="290" s="1"/>
  <c r="BP13" i="290" s="1"/>
  <c r="BF13" i="290"/>
  <c r="P13" i="290"/>
  <c r="BH15" i="290" s="1"/>
  <c r="BP15" i="290" s="1"/>
  <c r="BF15" i="290"/>
  <c r="P17" i="290"/>
  <c r="BH19" i="290" s="1"/>
  <c r="BP19" i="290" s="1"/>
  <c r="P12" i="291"/>
  <c r="BH14" i="291" s="1"/>
  <c r="BP14" i="291" s="1"/>
  <c r="BF14" i="291"/>
  <c r="P16" i="291"/>
  <c r="BH18" i="291" s="1"/>
  <c r="BP18" i="291" s="1"/>
  <c r="P31" i="291"/>
  <c r="BW11" i="291" s="1"/>
  <c r="CE11" i="291" s="1"/>
  <c r="P42" i="291"/>
  <c r="BW22" i="291" s="1"/>
  <c r="CE22" i="291" s="1"/>
  <c r="P34" i="277"/>
  <c r="BW14" i="277" s="1"/>
  <c r="CE14" i="277" s="1"/>
  <c r="P39" i="278"/>
  <c r="BW19" i="278" s="1"/>
  <c r="CE19" i="278" s="1"/>
  <c r="P35" i="284"/>
  <c r="BW15" i="284" s="1"/>
  <c r="CE15" i="284" s="1"/>
  <c r="P39" i="284"/>
  <c r="BW19" i="284" s="1"/>
  <c r="CE19" i="284" s="1"/>
  <c r="P40" i="285"/>
  <c r="BW20" i="285" s="1"/>
  <c r="CE20" i="285" s="1"/>
  <c r="P23" i="315"/>
  <c r="BH25" i="315" s="1"/>
  <c r="BP25" i="315" s="1"/>
  <c r="P29" i="315"/>
  <c r="BW9" i="315" s="1"/>
  <c r="CE9" i="315" s="1"/>
  <c r="P32" i="315"/>
  <c r="BW12" i="315" s="1"/>
  <c r="CE12" i="315" s="1"/>
  <c r="P24" i="305"/>
  <c r="BH26" i="305" s="1"/>
  <c r="BP26" i="305" s="1"/>
  <c r="P26" i="305"/>
  <c r="BH28" i="305" s="1"/>
  <c r="BP28" i="305" s="1"/>
  <c r="P30" i="305"/>
  <c r="BW10" i="305" s="1"/>
  <c r="P34" i="305"/>
  <c r="BW14" i="305" s="1"/>
  <c r="CE14" i="305" s="1"/>
  <c r="P23" i="290"/>
  <c r="BH25" i="290" s="1"/>
  <c r="BP25" i="290" s="1"/>
  <c r="P25" i="290"/>
  <c r="BH27" i="290" s="1"/>
  <c r="BP27" i="290" s="1"/>
  <c r="P27" i="290"/>
  <c r="BH29" i="290" s="1"/>
  <c r="BP29" i="290" s="1"/>
  <c r="P39" i="290"/>
  <c r="BW19" i="290" s="1"/>
  <c r="CE19" i="290" s="1"/>
  <c r="P24" i="291"/>
  <c r="BH26" i="291" s="1"/>
  <c r="BP26" i="291" s="1"/>
  <c r="P26" i="291"/>
  <c r="BH28" i="291" s="1"/>
  <c r="BP28" i="291" s="1"/>
  <c r="P33" i="277"/>
  <c r="BW13" i="277" s="1"/>
  <c r="CE13" i="277" s="1"/>
  <c r="P31" i="278"/>
  <c r="BW11" i="278" s="1"/>
  <c r="CE11" i="278" s="1"/>
  <c r="P42" i="278"/>
  <c r="BW22" i="278" s="1"/>
  <c r="CE22" i="278" s="1"/>
  <c r="P8" i="284"/>
  <c r="BH10" i="284" s="1"/>
  <c r="BP10" i="284" s="1"/>
  <c r="BF10" i="284"/>
  <c r="P42" i="284"/>
  <c r="BW22" i="284" s="1"/>
  <c r="CE22" i="284" s="1"/>
  <c r="P36" i="285"/>
  <c r="BW16" i="285" s="1"/>
  <c r="CE16" i="285" s="1"/>
  <c r="P35" i="315"/>
  <c r="BW15" i="315" s="1"/>
  <c r="CE15" i="315" s="1"/>
  <c r="P39" i="315"/>
  <c r="BW19" i="315" s="1"/>
  <c r="CE19" i="315" s="1"/>
  <c r="P33" i="304"/>
  <c r="BW13" i="304" s="1"/>
  <c r="CE13" i="304" s="1"/>
  <c r="P41" i="304"/>
  <c r="BW21" i="304" s="1"/>
  <c r="CE21" i="304" s="1"/>
  <c r="P42" i="290"/>
  <c r="BW22" i="290" s="1"/>
  <c r="CE22" i="290" s="1"/>
  <c r="P30" i="291"/>
  <c r="BW10" i="291" s="1"/>
  <c r="P40" i="291"/>
  <c r="BW20" i="291" s="1"/>
  <c r="CE20" i="291" s="1"/>
  <c r="P41" i="277"/>
  <c r="BW21" i="277" s="1"/>
  <c r="CE21" i="277" s="1"/>
  <c r="P12" i="278"/>
  <c r="BH14" i="278" s="1"/>
  <c r="BP14" i="278" s="1"/>
  <c r="BF14" i="278"/>
  <c r="P10" i="284"/>
  <c r="BH12" i="284" s="1"/>
  <c r="BP12" i="284" s="1"/>
  <c r="BF12" i="284"/>
  <c r="P16" i="284"/>
  <c r="BH18" i="284" s="1"/>
  <c r="BP18" i="284" s="1"/>
  <c r="P20" i="284"/>
  <c r="BH22" i="284" s="1"/>
  <c r="BP22" i="284" s="1"/>
  <c r="P11" i="285"/>
  <c r="BH13" i="285" s="1"/>
  <c r="BP13" i="285" s="1"/>
  <c r="BF13" i="285"/>
  <c r="P33" i="285"/>
  <c r="BW13" i="285" s="1"/>
  <c r="CE13" i="285" s="1"/>
  <c r="P31" i="315"/>
  <c r="BW11" i="315" s="1"/>
  <c r="CE11" i="315" s="1"/>
  <c r="P42" i="315"/>
  <c r="BW22" i="315" s="1"/>
  <c r="CE22" i="315" s="1"/>
  <c r="P23" i="297"/>
  <c r="BH25" i="297" s="1"/>
  <c r="BP25" i="297" s="1"/>
  <c r="P29" i="297"/>
  <c r="BW9" i="297" s="1"/>
  <c r="CE9" i="297" s="1"/>
  <c r="P39" i="297"/>
  <c r="BW19" i="297" s="1"/>
  <c r="CE19" i="297" s="1"/>
  <c r="P41" i="297"/>
  <c r="BW21" i="297" s="1"/>
  <c r="CE21" i="297" s="1"/>
  <c r="P19" i="304"/>
  <c r="BH21" i="304" s="1"/>
  <c r="BP21" i="304" s="1"/>
  <c r="P9" i="305"/>
  <c r="BH11" i="305" s="1"/>
  <c r="BP11" i="305" s="1"/>
  <c r="BF11" i="305"/>
  <c r="P33" i="305"/>
  <c r="BW13" i="305" s="1"/>
  <c r="CE13" i="305" s="1"/>
  <c r="P41" i="305"/>
  <c r="BW21" i="305" s="1"/>
  <c r="CE21" i="305" s="1"/>
  <c r="P34" i="291"/>
  <c r="BW14" i="291" s="1"/>
  <c r="CE14" i="291" s="1"/>
  <c r="P23" i="277"/>
  <c r="BH25" i="277" s="1"/>
  <c r="BP25" i="277" s="1"/>
  <c r="P25" i="277"/>
  <c r="BH27" i="277" s="1"/>
  <c r="BP27" i="277" s="1"/>
  <c r="P27" i="277"/>
  <c r="BH29" i="277" s="1"/>
  <c r="BP29" i="277" s="1"/>
  <c r="P29" i="277"/>
  <c r="BW9" i="277" s="1"/>
  <c r="CE9" i="277" s="1"/>
  <c r="P32" i="277"/>
  <c r="BW12" i="277" s="1"/>
  <c r="CE12" i="277" s="1"/>
  <c r="P26" i="278"/>
  <c r="BH28" i="278" s="1"/>
  <c r="BP28" i="278" s="1"/>
  <c r="P28" i="278"/>
  <c r="BH30" i="278" s="1"/>
  <c r="BP30" i="278" s="1"/>
  <c r="P40" i="278"/>
  <c r="BW20" i="278" s="1"/>
  <c r="CE20" i="278" s="1"/>
  <c r="P24" i="284"/>
  <c r="BH26" i="284" s="1"/>
  <c r="BP26" i="284" s="1"/>
  <c r="P26" i="284"/>
  <c r="BH28" i="284" s="1"/>
  <c r="BP28" i="284" s="1"/>
  <c r="P40" i="284"/>
  <c r="BW20" i="284" s="1"/>
  <c r="CE20" i="284" s="1"/>
  <c r="P23" i="285"/>
  <c r="BH25" i="285" s="1"/>
  <c r="BP25" i="285" s="1"/>
  <c r="P25" i="285"/>
  <c r="BH27" i="285" s="1"/>
  <c r="BP27" i="285" s="1"/>
  <c r="P41" i="285"/>
  <c r="BW21" i="285" s="1"/>
  <c r="CE21" i="285" s="1"/>
  <c r="P12" i="315"/>
  <c r="BH14" i="315" s="1"/>
  <c r="BP14" i="315" s="1"/>
  <c r="BF14" i="315"/>
  <c r="P14" i="315"/>
  <c r="BH16" i="315" s="1"/>
  <c r="BP16" i="315" s="1"/>
  <c r="BF16" i="315"/>
  <c r="P19" i="298"/>
  <c r="BH21" i="298" s="1"/>
  <c r="BP21" i="298" s="1"/>
  <c r="P23" i="298"/>
  <c r="BH25" i="298" s="1"/>
  <c r="BP25" i="298" s="1"/>
  <c r="P25" i="298"/>
  <c r="BH27" i="298" s="1"/>
  <c r="BP27" i="298" s="1"/>
  <c r="P29" i="298"/>
  <c r="BW9" i="298" s="1"/>
  <c r="CE9" i="298" s="1"/>
  <c r="P32" i="298"/>
  <c r="BW12" i="298" s="1"/>
  <c r="CE12" i="298" s="1"/>
  <c r="P35" i="298"/>
  <c r="BW15" i="298" s="1"/>
  <c r="CE15" i="298" s="1"/>
  <c r="P39" i="298"/>
  <c r="BW19" i="298" s="1"/>
  <c r="CE19" i="298" s="1"/>
  <c r="P8" i="298"/>
  <c r="BH10" i="298" s="1"/>
  <c r="BP10" i="298" s="1"/>
  <c r="BF10" i="298"/>
  <c r="P31" i="298"/>
  <c r="BW11" i="298" s="1"/>
  <c r="CE11" i="298" s="1"/>
  <c r="P40" i="298"/>
  <c r="BW20" i="298" s="1"/>
  <c r="CE20" i="298" s="1"/>
  <c r="P18" i="298"/>
  <c r="BH20" i="298" s="1"/>
  <c r="BP20" i="298" s="1"/>
  <c r="P26" i="298"/>
  <c r="BH28" i="298" s="1"/>
  <c r="BP28" i="298" s="1"/>
  <c r="P28" i="298"/>
  <c r="BH30" i="298" s="1"/>
  <c r="BP30" i="298" s="1"/>
  <c r="P30" i="298"/>
  <c r="BW10" i="298" s="1"/>
  <c r="P34" i="298"/>
  <c r="BW14" i="298" s="1"/>
  <c r="CE14" i="298" s="1"/>
  <c r="P38" i="298"/>
  <c r="BW18" i="298" s="1"/>
  <c r="CE18" i="298" s="1"/>
  <c r="P13" i="298"/>
  <c r="BH15" i="298" s="1"/>
  <c r="BP15" i="298" s="1"/>
  <c r="BF15" i="298"/>
  <c r="P37" i="280"/>
  <c r="BW17" i="280" s="1"/>
  <c r="CE17" i="280" s="1"/>
  <c r="P37" i="283"/>
  <c r="BW17" i="283" s="1"/>
  <c r="CE17" i="283" s="1"/>
  <c r="P38" i="280"/>
  <c r="BW18" i="280" s="1"/>
  <c r="CE18" i="280" s="1"/>
  <c r="P38" i="281"/>
  <c r="BW18" i="281" s="1"/>
  <c r="CE18" i="281" s="1"/>
  <c r="P38" i="283"/>
  <c r="BW18" i="283" s="1"/>
  <c r="CE18" i="283" s="1"/>
  <c r="P38" i="315"/>
  <c r="BW18" i="315" s="1"/>
  <c r="CE18" i="315" s="1"/>
  <c r="P37" i="282"/>
  <c r="BW17" i="282" s="1"/>
  <c r="CE17" i="282" s="1"/>
  <c r="P38" i="291"/>
  <c r="BW18" i="291" s="1"/>
  <c r="CE18" i="291" s="1"/>
  <c r="P38" i="296"/>
  <c r="BW18" i="296" s="1"/>
  <c r="CE18" i="296" s="1"/>
  <c r="P22" i="284"/>
  <c r="BH24" i="284" s="1"/>
  <c r="BP24" i="284" s="1"/>
  <c r="P38" i="297"/>
  <c r="BW18" i="297" s="1"/>
  <c r="CE18" i="297" s="1"/>
  <c r="P37" i="315"/>
  <c r="BW17" i="315" s="1"/>
  <c r="CE17" i="315" s="1"/>
  <c r="P37" i="284"/>
  <c r="BW17" i="284" s="1"/>
  <c r="CE17" i="284" s="1"/>
  <c r="P37" i="294"/>
  <c r="BW17" i="294" s="1"/>
  <c r="CE17" i="294" s="1"/>
  <c r="P37" i="295"/>
  <c r="BW17" i="295" s="1"/>
  <c r="CE17" i="295" s="1"/>
  <c r="P21" i="278"/>
  <c r="BH23" i="278" s="1"/>
  <c r="BP23" i="278" s="1"/>
  <c r="P21" i="281"/>
  <c r="BH23" i="281" s="1"/>
  <c r="BP23" i="281" s="1"/>
  <c r="P21" i="298"/>
  <c r="BH23" i="298" s="1"/>
  <c r="BP23" i="298" s="1"/>
  <c r="P37" i="298"/>
  <c r="BW17" i="298" s="1"/>
  <c r="CE17" i="298" s="1"/>
  <c r="P22" i="297"/>
  <c r="BH24" i="297" s="1"/>
  <c r="BP24" i="297" s="1"/>
  <c r="P22" i="299"/>
  <c r="BH24" i="299" s="1"/>
  <c r="BP24" i="299" s="1"/>
  <c r="P38" i="299"/>
  <c r="BW18" i="299" s="1"/>
  <c r="CE18" i="299" s="1"/>
  <c r="P21" i="300"/>
  <c r="BH23" i="300" s="1"/>
  <c r="BP23" i="300" s="1"/>
  <c r="P22" i="301"/>
  <c r="BH24" i="301" s="1"/>
  <c r="BP24" i="301" s="1"/>
  <c r="P37" i="301"/>
  <c r="BW17" i="301" s="1"/>
  <c r="CE17" i="301" s="1"/>
  <c r="P22" i="302"/>
  <c r="BH24" i="302" s="1"/>
  <c r="BP24" i="302" s="1"/>
  <c r="P38" i="302"/>
  <c r="BW18" i="302" s="1"/>
  <c r="CE18" i="302" s="1"/>
  <c r="P37" i="303"/>
  <c r="BW17" i="303" s="1"/>
  <c r="CE17" i="303" s="1"/>
  <c r="P21" i="304"/>
  <c r="BH23" i="304" s="1"/>
  <c r="BP23" i="304" s="1"/>
  <c r="P37" i="305"/>
  <c r="BW17" i="305" s="1"/>
  <c r="CE17" i="305" s="1"/>
  <c r="P37" i="307"/>
  <c r="BW17" i="307" s="1"/>
  <c r="CE17" i="307" s="1"/>
  <c r="P21" i="287"/>
  <c r="BH23" i="287" s="1"/>
  <c r="BP23" i="287" s="1"/>
  <c r="P38" i="287"/>
  <c r="BW18" i="287" s="1"/>
  <c r="CE18" i="287" s="1"/>
  <c r="P22" i="288"/>
  <c r="BH24" i="288" s="1"/>
  <c r="BP24" i="288" s="1"/>
  <c r="P37" i="288"/>
  <c r="BW17" i="288" s="1"/>
  <c r="CE17" i="288" s="1"/>
  <c r="P38" i="288"/>
  <c r="BW18" i="288" s="1"/>
  <c r="CE18" i="288" s="1"/>
  <c r="P22" i="289"/>
  <c r="BH24" i="289" s="1"/>
  <c r="BP24" i="289" s="1"/>
  <c r="P37" i="289"/>
  <c r="BW17" i="289" s="1"/>
  <c r="CE17" i="289" s="1"/>
  <c r="P38" i="289"/>
  <c r="BW18" i="289" s="1"/>
  <c r="CE18" i="289" s="1"/>
  <c r="P37" i="290"/>
  <c r="BW17" i="290" s="1"/>
  <c r="CE17" i="290" s="1"/>
  <c r="P22" i="291"/>
  <c r="BH24" i="291" s="1"/>
  <c r="BP24" i="291" s="1"/>
  <c r="P37" i="291"/>
  <c r="BW17" i="291" s="1"/>
  <c r="CE17" i="291" s="1"/>
  <c r="P37" i="292"/>
  <c r="BW17" i="292" s="1"/>
  <c r="CE17" i="292" s="1"/>
  <c r="P38" i="293"/>
  <c r="BW18" i="293" s="1"/>
  <c r="CE18" i="293" s="1"/>
  <c r="P21" i="296"/>
  <c r="BH23" i="296" s="1"/>
  <c r="BP23" i="296" s="1"/>
  <c r="P37" i="296"/>
  <c r="BW17" i="296" s="1"/>
  <c r="CE17" i="296" s="1"/>
  <c r="P38" i="277"/>
  <c r="BW18" i="277" s="1"/>
  <c r="CE18" i="277" s="1"/>
  <c r="P37" i="278"/>
  <c r="BW17" i="278" s="1"/>
  <c r="CE17" i="278" s="1"/>
  <c r="P38" i="278"/>
  <c r="BW18" i="278" s="1"/>
  <c r="CE18" i="278" s="1"/>
  <c r="P21" i="279"/>
  <c r="BH23" i="279" s="1"/>
  <c r="BP23" i="279" s="1"/>
  <c r="P37" i="279"/>
  <c r="BW17" i="279" s="1"/>
  <c r="CE17" i="279" s="1"/>
  <c r="P38" i="279"/>
  <c r="BW18" i="279" s="1"/>
  <c r="CE18" i="279" s="1"/>
  <c r="P22" i="280"/>
  <c r="BH24" i="280" s="1"/>
  <c r="BP24" i="280" s="1"/>
  <c r="P21" i="282"/>
  <c r="BH23" i="282" s="1"/>
  <c r="BP23" i="282" s="1"/>
  <c r="P38" i="285"/>
  <c r="BW18" i="285" s="1"/>
  <c r="CE18" i="285" s="1"/>
  <c r="P21" i="315"/>
  <c r="BH23" i="315" s="1"/>
  <c r="BP23" i="315" s="1"/>
  <c r="P19" i="315"/>
  <c r="BH21" i="315" s="1"/>
  <c r="BP21" i="315" s="1"/>
  <c r="P17" i="315"/>
  <c r="BH19" i="315" s="1"/>
  <c r="BP19" i="315" s="1"/>
  <c r="P20" i="315"/>
  <c r="BH22" i="315" s="1"/>
  <c r="BP22" i="315" s="1"/>
  <c r="P16" i="315"/>
  <c r="BH18" i="315" s="1"/>
  <c r="BP18" i="315" s="1"/>
  <c r="P18" i="315"/>
  <c r="BH20" i="315" s="1"/>
  <c r="BP20" i="315" s="1"/>
  <c r="P10" i="315"/>
  <c r="BH12" i="315" s="1"/>
  <c r="BP12" i="315" s="1"/>
  <c r="P7" i="315"/>
  <c r="BH9" i="315" s="1"/>
  <c r="BP9" i="315" s="1"/>
  <c r="BL9" i="277"/>
  <c r="P15" i="283"/>
  <c r="BH17" i="283" s="1"/>
  <c r="BP17" i="283" s="1"/>
  <c r="BN9" i="285"/>
  <c r="BL9" i="294"/>
  <c r="P17" i="279"/>
  <c r="BH19" i="279" s="1"/>
  <c r="BP19" i="279" s="1"/>
  <c r="BN9" i="315"/>
  <c r="BN9" i="302"/>
  <c r="BL9" i="289"/>
  <c r="BL9" i="284"/>
  <c r="BL9" i="306"/>
  <c r="BL9" i="281"/>
  <c r="BN9" i="305"/>
  <c r="P9" i="315"/>
  <c r="BH11" i="315" s="1"/>
  <c r="BP11" i="315" s="1"/>
  <c r="P27" i="295"/>
  <c r="BH29" i="295" s="1"/>
  <c r="BP29" i="295" s="1"/>
  <c r="P7" i="285"/>
  <c r="BH9" i="285" s="1"/>
  <c r="P15" i="282"/>
  <c r="BH17" i="282" s="1"/>
  <c r="BP17" i="282" s="1"/>
  <c r="P11" i="282"/>
  <c r="BH13" i="282" s="1"/>
  <c r="BP13" i="282" s="1"/>
  <c r="P21" i="285"/>
  <c r="BH23" i="285" s="1"/>
  <c r="BP23" i="285" s="1"/>
  <c r="BN9" i="291"/>
  <c r="BN9" i="289"/>
  <c r="BP9" i="289" s="1"/>
  <c r="BN9" i="292"/>
  <c r="BN9" i="293"/>
  <c r="BN9" i="280"/>
  <c r="BP9" i="280" s="1"/>
  <c r="BN9" i="304"/>
  <c r="BN9" i="307"/>
  <c r="BL9" i="285"/>
  <c r="BL9" i="288"/>
  <c r="P19" i="279"/>
  <c r="BH21" i="279" s="1"/>
  <c r="BP21" i="279" s="1"/>
  <c r="AG37" i="307"/>
  <c r="P17" i="292"/>
  <c r="BH19" i="292" s="1"/>
  <c r="BP19" i="292" s="1"/>
  <c r="P8" i="279"/>
  <c r="BH10" i="279" s="1"/>
  <c r="BP10" i="279" s="1"/>
  <c r="P19" i="283"/>
  <c r="BH21" i="283" s="1"/>
  <c r="BP21" i="283" s="1"/>
  <c r="P21" i="291"/>
  <c r="BH23" i="291" s="1"/>
  <c r="BP23" i="291" s="1"/>
  <c r="P19" i="289"/>
  <c r="BH21" i="289" s="1"/>
  <c r="BP21" i="289" s="1"/>
  <c r="P19" i="296"/>
  <c r="BH21" i="296" s="1"/>
  <c r="BP21" i="296" s="1"/>
  <c r="P13" i="283"/>
  <c r="BH15" i="283" s="1"/>
  <c r="BP15" i="283" s="1"/>
  <c r="P33" i="283"/>
  <c r="BW13" i="283" s="1"/>
  <c r="CE13" i="283" s="1"/>
  <c r="P15" i="279"/>
  <c r="BH17" i="279" s="1"/>
  <c r="BP17" i="279" s="1"/>
  <c r="P13" i="315"/>
  <c r="BH15" i="315" s="1"/>
  <c r="BP15" i="315" s="1"/>
  <c r="P15" i="304"/>
  <c r="BH17" i="304" s="1"/>
  <c r="BP17" i="304" s="1"/>
  <c r="P15" i="315"/>
  <c r="BH17" i="315" s="1"/>
  <c r="BP17" i="315" s="1"/>
  <c r="P13" i="279"/>
  <c r="BH15" i="279" s="1"/>
  <c r="BP15" i="279" s="1"/>
  <c r="P16" i="295"/>
  <c r="BH18" i="295" s="1"/>
  <c r="BP18" i="295" s="1"/>
  <c r="P17" i="285"/>
  <c r="BH19" i="285" s="1"/>
  <c r="BP19" i="285" s="1"/>
  <c r="P21" i="284"/>
  <c r="BH23" i="284" s="1"/>
  <c r="BP23" i="284" s="1"/>
  <c r="P11" i="279"/>
  <c r="BH13" i="279" s="1"/>
  <c r="BP13" i="279" s="1"/>
  <c r="P9" i="285"/>
  <c r="BH11" i="285" s="1"/>
  <c r="BP11" i="285" s="1"/>
  <c r="P27" i="303"/>
  <c r="BH29" i="303" s="1"/>
  <c r="BP29" i="303" s="1"/>
  <c r="P17" i="284"/>
  <c r="BH19" i="284" s="1"/>
  <c r="BP19" i="284" s="1"/>
  <c r="P18" i="290"/>
  <c r="BH20" i="290" s="1"/>
  <c r="BP20" i="290" s="1"/>
  <c r="P12" i="295"/>
  <c r="BH14" i="295" s="1"/>
  <c r="BP14" i="295" s="1"/>
  <c r="P32" i="292"/>
  <c r="BW12" i="292" s="1"/>
  <c r="CE12" i="292" s="1"/>
  <c r="P9" i="292"/>
  <c r="BH11" i="292" s="1"/>
  <c r="BP11" i="292" s="1"/>
  <c r="P38" i="300"/>
  <c r="BW18" i="300" s="1"/>
  <c r="CE18" i="300" s="1"/>
  <c r="P36" i="277"/>
  <c r="BW16" i="277" s="1"/>
  <c r="CE16" i="277" s="1"/>
  <c r="P22" i="287"/>
  <c r="BH24" i="287" s="1"/>
  <c r="BP24" i="287" s="1"/>
  <c r="P7" i="293"/>
  <c r="BH9" i="293" s="1"/>
  <c r="P13" i="306"/>
  <c r="BH15" i="306" s="1"/>
  <c r="BP15" i="306" s="1"/>
  <c r="P35" i="301"/>
  <c r="BW15" i="301" s="1"/>
  <c r="CE15" i="301" s="1"/>
  <c r="P9" i="279"/>
  <c r="BH11" i="279" s="1"/>
  <c r="BP11" i="279" s="1"/>
  <c r="P10" i="277"/>
  <c r="BH12" i="277" s="1"/>
  <c r="BP12" i="277" s="1"/>
  <c r="P9" i="277"/>
  <c r="BH11" i="277" s="1"/>
  <c r="BP11" i="277" s="1"/>
  <c r="P16" i="293"/>
  <c r="BH18" i="293" s="1"/>
  <c r="BP18" i="293" s="1"/>
  <c r="P14" i="291"/>
  <c r="BH16" i="291" s="1"/>
  <c r="BP16" i="291" s="1"/>
  <c r="P10" i="291"/>
  <c r="BH12" i="291" s="1"/>
  <c r="BP12" i="291" s="1"/>
  <c r="BF9" i="291"/>
  <c r="P9" i="306"/>
  <c r="BH11" i="306" s="1"/>
  <c r="BP11" i="306" s="1"/>
  <c r="P15" i="285"/>
  <c r="BH17" i="285" s="1"/>
  <c r="BP17" i="285" s="1"/>
  <c r="P22" i="307"/>
  <c r="BH24" i="307" s="1"/>
  <c r="BP24" i="307" s="1"/>
  <c r="P9" i="288"/>
  <c r="BH11" i="288" s="1"/>
  <c r="BP11" i="288" s="1"/>
  <c r="P13" i="287"/>
  <c r="BH15" i="287" s="1"/>
  <c r="BP15" i="287" s="1"/>
  <c r="P17" i="280"/>
  <c r="BH19" i="280" s="1"/>
  <c r="BP19" i="280" s="1"/>
  <c r="P23" i="300"/>
  <c r="BH25" i="300" s="1"/>
  <c r="BP25" i="300" s="1"/>
  <c r="P9" i="280"/>
  <c r="BH11" i="280" s="1"/>
  <c r="BP11" i="280" s="1"/>
  <c r="P12" i="296"/>
  <c r="BH14" i="296" s="1"/>
  <c r="BP14" i="296" s="1"/>
  <c r="P9" i="295"/>
  <c r="BH11" i="295" s="1"/>
  <c r="BP11" i="295" s="1"/>
  <c r="P38" i="307"/>
  <c r="BW18" i="307" s="1"/>
  <c r="CE18" i="307" s="1"/>
  <c r="P18" i="293"/>
  <c r="BH20" i="293" s="1"/>
  <c r="BP20" i="293" s="1"/>
  <c r="P19" i="292"/>
  <c r="BH21" i="292" s="1"/>
  <c r="BP21" i="292" s="1"/>
  <c r="P8" i="307"/>
  <c r="BH10" i="307" s="1"/>
  <c r="BP10" i="307" s="1"/>
  <c r="P13" i="285"/>
  <c r="BH15" i="285" s="1"/>
  <c r="BP15" i="285" s="1"/>
  <c r="P19" i="285"/>
  <c r="BH21" i="285" s="1"/>
  <c r="BP21" i="285" s="1"/>
  <c r="P7" i="277"/>
  <c r="BH9" i="277" s="1"/>
  <c r="P21" i="292"/>
  <c r="BH23" i="292" s="1"/>
  <c r="BP23" i="292" s="1"/>
  <c r="P11" i="287"/>
  <c r="BH13" i="287" s="1"/>
  <c r="BP13" i="287" s="1"/>
  <c r="P10" i="296"/>
  <c r="BH12" i="296" s="1"/>
  <c r="BP12" i="296" s="1"/>
  <c r="P34" i="295"/>
  <c r="BW14" i="295" s="1"/>
  <c r="CE14" i="295" s="1"/>
  <c r="P11" i="288"/>
  <c r="BH13" i="288" s="1"/>
  <c r="BP13" i="288" s="1"/>
  <c r="P12" i="293"/>
  <c r="BH14" i="293" s="1"/>
  <c r="BP14" i="293" s="1"/>
  <c r="P22" i="281"/>
  <c r="BH24" i="281" s="1"/>
  <c r="BP24" i="281" s="1"/>
  <c r="P8" i="285"/>
  <c r="BH10" i="285" s="1"/>
  <c r="BP10" i="285" s="1"/>
  <c r="P12" i="281"/>
  <c r="BH14" i="281" s="1"/>
  <c r="BP14" i="281" s="1"/>
  <c r="P7" i="281"/>
  <c r="BH9" i="281" s="1"/>
  <c r="P30" i="303"/>
  <c r="BW10" i="303" s="1"/>
  <c r="P8" i="288"/>
  <c r="BH10" i="288" s="1"/>
  <c r="BP10" i="288" s="1"/>
  <c r="P7" i="278"/>
  <c r="BH9" i="278" s="1"/>
  <c r="P30" i="280"/>
  <c r="BW10" i="280" s="1"/>
  <c r="P18" i="281"/>
  <c r="BH20" i="281" s="1"/>
  <c r="BP20" i="281" s="1"/>
  <c r="P14" i="284"/>
  <c r="BH16" i="284" s="1"/>
  <c r="BP16" i="284" s="1"/>
  <c r="P8" i="299"/>
  <c r="BH10" i="299" s="1"/>
  <c r="BP10" i="299" s="1"/>
  <c r="P11" i="306"/>
  <c r="BH13" i="306" s="1"/>
  <c r="BP13" i="306" s="1"/>
  <c r="P35" i="294"/>
  <c r="BW15" i="294" s="1"/>
  <c r="CE15" i="294" s="1"/>
  <c r="P14" i="280"/>
  <c r="BH16" i="280" s="1"/>
  <c r="BP16" i="280" s="1"/>
  <c r="BF9" i="280"/>
  <c r="P16" i="285"/>
  <c r="BH18" i="285" s="1"/>
  <c r="BP18" i="285" s="1"/>
  <c r="P10" i="280"/>
  <c r="BH12" i="280" s="1"/>
  <c r="BP12" i="280" s="1"/>
  <c r="P12" i="285"/>
  <c r="BH14" i="285" s="1"/>
  <c r="BP14" i="285" s="1"/>
  <c r="P17" i="293"/>
  <c r="BH19" i="293" s="1"/>
  <c r="BP19" i="293" s="1"/>
  <c r="P18" i="303"/>
  <c r="BH20" i="303" s="1"/>
  <c r="BP20" i="303" s="1"/>
  <c r="P22" i="285"/>
  <c r="BH24" i="285" s="1"/>
  <c r="BP24" i="285" s="1"/>
  <c r="P17" i="296"/>
  <c r="BH19" i="296" s="1"/>
  <c r="BP19" i="296" s="1"/>
  <c r="P8" i="301"/>
  <c r="BH10" i="301" s="1"/>
  <c r="BP10" i="301" s="1"/>
  <c r="P18" i="280"/>
  <c r="BH20" i="280" s="1"/>
  <c r="BP20" i="280" s="1"/>
  <c r="P18" i="279"/>
  <c r="BH20" i="279" s="1"/>
  <c r="BP20" i="279" s="1"/>
  <c r="P19" i="287"/>
  <c r="BH21" i="287" s="1"/>
  <c r="BP21" i="287" s="1"/>
  <c r="P22" i="283"/>
  <c r="BH24" i="283" s="1"/>
  <c r="BP24" i="283" s="1"/>
  <c r="P14" i="283"/>
  <c r="BH16" i="283" s="1"/>
  <c r="BP16" i="283" s="1"/>
  <c r="P22" i="277"/>
  <c r="BH24" i="277" s="1"/>
  <c r="BP24" i="277" s="1"/>
  <c r="P14" i="298"/>
  <c r="BH16" i="298" s="1"/>
  <c r="BP16" i="298" s="1"/>
  <c r="P12" i="280"/>
  <c r="BH14" i="280" s="1"/>
  <c r="BP14" i="280" s="1"/>
  <c r="P8" i="294"/>
  <c r="BH10" i="294" s="1"/>
  <c r="BP10" i="294" s="1"/>
  <c r="P31" i="305"/>
  <c r="BW11" i="305" s="1"/>
  <c r="CE11" i="305" s="1"/>
  <c r="P23" i="288"/>
  <c r="BH25" i="288" s="1"/>
  <c r="BP25" i="288" s="1"/>
  <c r="P19" i="293"/>
  <c r="BH21" i="293" s="1"/>
  <c r="BP21" i="293" s="1"/>
  <c r="P10" i="288"/>
  <c r="BH12" i="288" s="1"/>
  <c r="BP12" i="288" s="1"/>
  <c r="P13" i="295"/>
  <c r="BH15" i="295" s="1"/>
  <c r="BP15" i="295" s="1"/>
  <c r="P19" i="295"/>
  <c r="BH21" i="295" s="1"/>
  <c r="BP21" i="295" s="1"/>
  <c r="P9" i="294"/>
  <c r="BH11" i="294" s="1"/>
  <c r="BP11" i="294" s="1"/>
  <c r="P20" i="292"/>
  <c r="BH22" i="292" s="1"/>
  <c r="BP22" i="292" s="1"/>
  <c r="P22" i="292"/>
  <c r="BH24" i="292" s="1"/>
  <c r="BP24" i="292" s="1"/>
  <c r="P13" i="293"/>
  <c r="BH15" i="293" s="1"/>
  <c r="BP15" i="293" s="1"/>
  <c r="P7" i="303"/>
  <c r="BH9" i="303" s="1"/>
  <c r="P7" i="279"/>
  <c r="BH9" i="279" s="1"/>
  <c r="P9" i="293"/>
  <c r="BH11" i="293" s="1"/>
  <c r="BP11" i="293" s="1"/>
  <c r="P7" i="283"/>
  <c r="BH9" i="283" s="1"/>
  <c r="P9" i="296"/>
  <c r="BH11" i="296" s="1"/>
  <c r="BP11" i="296" s="1"/>
  <c r="P13" i="294"/>
  <c r="BH15" i="294" s="1"/>
  <c r="BP15" i="294" s="1"/>
  <c r="P7" i="282"/>
  <c r="BH9" i="282" s="1"/>
  <c r="P14" i="278"/>
  <c r="BH16" i="278" s="1"/>
  <c r="BP16" i="278" s="1"/>
  <c r="P15" i="295"/>
  <c r="BH17" i="295" s="1"/>
  <c r="BP17" i="295" s="1"/>
  <c r="P14" i="292"/>
  <c r="BH16" i="292" s="1"/>
  <c r="BP16" i="292" s="1"/>
  <c r="P10" i="302"/>
  <c r="BH12" i="302" s="1"/>
  <c r="BP12" i="302" s="1"/>
  <c r="P22" i="278"/>
  <c r="BH24" i="278" s="1"/>
  <c r="BP24" i="278" s="1"/>
  <c r="P8" i="280"/>
  <c r="BH10" i="280" s="1"/>
  <c r="BP10" i="280" s="1"/>
  <c r="P12" i="289"/>
  <c r="BH14" i="289" s="1"/>
  <c r="BP14" i="289" s="1"/>
  <c r="P17" i="294"/>
  <c r="BH19" i="294" s="1"/>
  <c r="BP19" i="294" s="1"/>
  <c r="P10" i="292"/>
  <c r="BH12" i="292" s="1"/>
  <c r="BP12" i="292" s="1"/>
  <c r="P26" i="294"/>
  <c r="BH28" i="294" s="1"/>
  <c r="BP28" i="294" s="1"/>
  <c r="P8" i="306"/>
  <c r="BH10" i="306" s="1"/>
  <c r="BP10" i="306" s="1"/>
  <c r="P19" i="302"/>
  <c r="BH21" i="302" s="1"/>
  <c r="BP21" i="302" s="1"/>
  <c r="P10" i="289"/>
  <c r="BH12" i="289" s="1"/>
  <c r="BP12" i="289" s="1"/>
  <c r="P12" i="284"/>
  <c r="BH14" i="284" s="1"/>
  <c r="BP14" i="284" s="1"/>
  <c r="P22" i="290"/>
  <c r="BH24" i="290" s="1"/>
  <c r="BP24" i="290" s="1"/>
  <c r="P20" i="291"/>
  <c r="BH22" i="291" s="1"/>
  <c r="BP22" i="291" s="1"/>
  <c r="P14" i="302"/>
  <c r="BH16" i="302" s="1"/>
  <c r="BP16" i="302" s="1"/>
  <c r="P16" i="289"/>
  <c r="BH18" i="289" s="1"/>
  <c r="BP18" i="289" s="1"/>
  <c r="P21" i="294"/>
  <c r="BH23" i="294" s="1"/>
  <c r="BP23" i="294" s="1"/>
  <c r="P15" i="294"/>
  <c r="BH17" i="294" s="1"/>
  <c r="BP17" i="294" s="1"/>
  <c r="P17" i="281"/>
  <c r="BH19" i="281" s="1"/>
  <c r="BP19" i="281" s="1"/>
  <c r="P15" i="281"/>
  <c r="BH17" i="281" s="1"/>
  <c r="BP17" i="281" s="1"/>
  <c r="P10" i="306"/>
  <c r="BH12" i="306" s="1"/>
  <c r="BP12" i="306" s="1"/>
  <c r="P21" i="295"/>
  <c r="BH23" i="295" s="1"/>
  <c r="BP23" i="295" s="1"/>
  <c r="BL6" i="290"/>
  <c r="CD52" i="290"/>
  <c r="AL5" i="289"/>
  <c r="AX52" i="289"/>
  <c r="CD52" i="289"/>
  <c r="AX52" i="288"/>
  <c r="CD52" i="288"/>
  <c r="AX52" i="302"/>
  <c r="CD52" i="302"/>
  <c r="BO6" i="297"/>
  <c r="AX52" i="297"/>
  <c r="CD52" i="297"/>
  <c r="AL5" i="307"/>
  <c r="N49" i="307" s="1"/>
  <c r="AX52" i="307"/>
  <c r="CD52" i="307"/>
  <c r="AL5" i="296"/>
  <c r="N49" i="296" s="1"/>
  <c r="AX52" i="296"/>
  <c r="CD52" i="296"/>
  <c r="CD52" i="293"/>
  <c r="AX52" i="293"/>
  <c r="P16" i="303"/>
  <c r="BH18" i="303" s="1"/>
  <c r="BP18" i="303" s="1"/>
  <c r="BN9" i="295"/>
  <c r="BL9" i="304"/>
  <c r="BL9" i="291"/>
  <c r="BP9" i="291" s="1"/>
  <c r="BL9" i="292"/>
  <c r="BL9" i="295"/>
  <c r="BN9" i="278"/>
  <c r="BN9" i="283"/>
  <c r="P12" i="305"/>
  <c r="BH14" i="305" s="1"/>
  <c r="BP14" i="305" s="1"/>
  <c r="P12" i="288"/>
  <c r="BH14" i="288" s="1"/>
  <c r="BP14" i="288" s="1"/>
  <c r="P13" i="289"/>
  <c r="BH15" i="289" s="1"/>
  <c r="BP15" i="289" s="1"/>
  <c r="P35" i="289"/>
  <c r="BW15" i="289" s="1"/>
  <c r="CE15" i="289" s="1"/>
  <c r="P24" i="290"/>
  <c r="BH26" i="290" s="1"/>
  <c r="BP26" i="290" s="1"/>
  <c r="P33" i="293"/>
  <c r="BW13" i="293" s="1"/>
  <c r="CE13" i="293" s="1"/>
  <c r="P22" i="294"/>
  <c r="BH24" i="294" s="1"/>
  <c r="BP24" i="294" s="1"/>
  <c r="P23" i="295"/>
  <c r="BH25" i="295" s="1"/>
  <c r="BP25" i="295" s="1"/>
  <c r="P20" i="296"/>
  <c r="BH22" i="296" s="1"/>
  <c r="BP22" i="296" s="1"/>
  <c r="P27" i="296"/>
  <c r="BH29" i="296" s="1"/>
  <c r="BP29" i="296" s="1"/>
  <c r="P12" i="277"/>
  <c r="BH14" i="277" s="1"/>
  <c r="BP14" i="277" s="1"/>
  <c r="P14" i="277"/>
  <c r="BH16" i="277" s="1"/>
  <c r="BP16" i="277" s="1"/>
  <c r="P18" i="277"/>
  <c r="BH20" i="277" s="1"/>
  <c r="BP20" i="277" s="1"/>
  <c r="P11" i="278"/>
  <c r="BH13" i="278" s="1"/>
  <c r="BP13" i="278" s="1"/>
  <c r="P11" i="303"/>
  <c r="BH13" i="303" s="1"/>
  <c r="BP13" i="303" s="1"/>
  <c r="P15" i="300"/>
  <c r="BH17" i="300" s="1"/>
  <c r="BP17" i="300" s="1"/>
  <c r="P30" i="307"/>
  <c r="BW10" i="307" s="1"/>
  <c r="P26" i="304"/>
  <c r="BH28" i="304" s="1"/>
  <c r="BP28" i="304" s="1"/>
  <c r="P20" i="287"/>
  <c r="BH22" i="287" s="1"/>
  <c r="BP22" i="287" s="1"/>
  <c r="P13" i="300"/>
  <c r="BH15" i="300" s="1"/>
  <c r="BP15" i="300" s="1"/>
  <c r="P18" i="301"/>
  <c r="BH20" i="301" s="1"/>
  <c r="BP20" i="301" s="1"/>
  <c r="P36" i="307"/>
  <c r="BW16" i="307" s="1"/>
  <c r="CE16" i="307" s="1"/>
  <c r="P36" i="305"/>
  <c r="BW16" i="305" s="1"/>
  <c r="CE16" i="305" s="1"/>
  <c r="P37" i="300"/>
  <c r="BW17" i="300" s="1"/>
  <c r="CE17" i="300" s="1"/>
  <c r="P10" i="293"/>
  <c r="BH12" i="293" s="1"/>
  <c r="BP12" i="293" s="1"/>
  <c r="P7" i="301"/>
  <c r="BH9" i="301" s="1"/>
  <c r="BF9" i="301"/>
  <c r="P21" i="303"/>
  <c r="BH23" i="303" s="1"/>
  <c r="BP23" i="303" s="1"/>
  <c r="P7" i="307"/>
  <c r="BH9" i="307" s="1"/>
  <c r="P15" i="302"/>
  <c r="BH17" i="302" s="1"/>
  <c r="BP17" i="302" s="1"/>
  <c r="P8" i="290"/>
  <c r="BH10" i="290" s="1"/>
  <c r="BP10" i="290" s="1"/>
  <c r="P20" i="305"/>
  <c r="BH22" i="305" s="1"/>
  <c r="BP22" i="305" s="1"/>
  <c r="P15" i="307"/>
  <c r="BH17" i="307" s="1"/>
  <c r="BP17" i="307" s="1"/>
  <c r="P21" i="307"/>
  <c r="BH23" i="307" s="1"/>
  <c r="BP23" i="307" s="1"/>
  <c r="P19" i="288"/>
  <c r="BH21" i="288" s="1"/>
  <c r="BP21" i="288" s="1"/>
  <c r="P32" i="288"/>
  <c r="BW12" i="288" s="1"/>
  <c r="CE12" i="288" s="1"/>
  <c r="P18" i="289"/>
  <c r="BH20" i="289" s="1"/>
  <c r="BP20" i="289" s="1"/>
  <c r="P7" i="290"/>
  <c r="BH9" i="290" s="1"/>
  <c r="BF9" i="290"/>
  <c r="P11" i="295"/>
  <c r="BH13" i="295" s="1"/>
  <c r="BP13" i="295" s="1"/>
  <c r="P33" i="295"/>
  <c r="BW13" i="295" s="1"/>
  <c r="CE13" i="295" s="1"/>
  <c r="P7" i="296"/>
  <c r="BH9" i="296" s="1"/>
  <c r="BF9" i="296"/>
  <c r="P26" i="277"/>
  <c r="BH28" i="277" s="1"/>
  <c r="BP28" i="277" s="1"/>
  <c r="P22" i="298"/>
  <c r="BH24" i="298" s="1"/>
  <c r="BP24" i="298" s="1"/>
  <c r="P16" i="299"/>
  <c r="BH18" i="299" s="1"/>
  <c r="BP18" i="299" s="1"/>
  <c r="P26" i="301"/>
  <c r="BH28" i="301" s="1"/>
  <c r="BP28" i="301" s="1"/>
  <c r="P20" i="302"/>
  <c r="BH22" i="302" s="1"/>
  <c r="BP22" i="302" s="1"/>
  <c r="P25" i="302"/>
  <c r="BH27" i="302" s="1"/>
  <c r="BP27" i="302" s="1"/>
  <c r="P9" i="307"/>
  <c r="BH11" i="307" s="1"/>
  <c r="BP11" i="307" s="1"/>
  <c r="P19" i="307"/>
  <c r="BH21" i="307" s="1"/>
  <c r="BP21" i="307" s="1"/>
  <c r="P21" i="288"/>
  <c r="BH23" i="288" s="1"/>
  <c r="BP23" i="288" s="1"/>
  <c r="P30" i="290"/>
  <c r="BW10" i="290" s="1"/>
  <c r="P37" i="302"/>
  <c r="BW17" i="302" s="1"/>
  <c r="CE17" i="302" s="1"/>
  <c r="P13" i="307"/>
  <c r="BH15" i="307" s="1"/>
  <c r="BP15" i="307" s="1"/>
  <c r="P30" i="287"/>
  <c r="BW10" i="287" s="1"/>
  <c r="P31" i="288"/>
  <c r="BW11" i="288" s="1"/>
  <c r="CE11" i="288" s="1"/>
  <c r="P24" i="289"/>
  <c r="BH26" i="289" s="1"/>
  <c r="BP26" i="289" s="1"/>
  <c r="P29" i="290"/>
  <c r="BW9" i="290" s="1"/>
  <c r="CE9" i="290" s="1"/>
  <c r="P33" i="290"/>
  <c r="BW13" i="290" s="1"/>
  <c r="CE13" i="290" s="1"/>
  <c r="P8" i="293"/>
  <c r="BH10" i="293" s="1"/>
  <c r="BP10" i="293" s="1"/>
  <c r="P10" i="294"/>
  <c r="BH12" i="294" s="1"/>
  <c r="BP12" i="294" s="1"/>
  <c r="P14" i="294"/>
  <c r="BH16" i="294" s="1"/>
  <c r="BP16" i="294" s="1"/>
  <c r="P30" i="294"/>
  <c r="BW10" i="294" s="1"/>
  <c r="P34" i="296"/>
  <c r="BW14" i="296" s="1"/>
  <c r="CE14" i="296" s="1"/>
  <c r="P36" i="296"/>
  <c r="BW16" i="296" s="1"/>
  <c r="CE16" i="296" s="1"/>
  <c r="P28" i="280"/>
  <c r="BH30" i="280" s="1"/>
  <c r="BP30" i="280" s="1"/>
  <c r="P35" i="280"/>
  <c r="BW15" i="280" s="1"/>
  <c r="CE15" i="280" s="1"/>
  <c r="P19" i="281"/>
  <c r="BH21" i="281" s="1"/>
  <c r="BP21" i="281" s="1"/>
  <c r="P35" i="281"/>
  <c r="BW15" i="281" s="1"/>
  <c r="CE15" i="281" s="1"/>
  <c r="P38" i="282"/>
  <c r="BW18" i="282" s="1"/>
  <c r="CE18" i="282" s="1"/>
  <c r="P20" i="285"/>
  <c r="BH22" i="285" s="1"/>
  <c r="BP22" i="285" s="1"/>
  <c r="P20" i="283"/>
  <c r="BH22" i="283" s="1"/>
  <c r="BP22" i="283" s="1"/>
  <c r="P13" i="284"/>
  <c r="BH15" i="284" s="1"/>
  <c r="BP15" i="284" s="1"/>
  <c r="P10" i="279"/>
  <c r="BH12" i="279" s="1"/>
  <c r="BP12" i="279" s="1"/>
  <c r="P18" i="284"/>
  <c r="BH20" i="284" s="1"/>
  <c r="BP20" i="284" s="1"/>
  <c r="BL9" i="279"/>
  <c r="BL9" i="282"/>
  <c r="BN9" i="284"/>
  <c r="P14" i="279"/>
  <c r="BH16" i="279" s="1"/>
  <c r="BP16" i="279" s="1"/>
  <c r="P10" i="283"/>
  <c r="BH12" i="283" s="1"/>
  <c r="BP12" i="283" s="1"/>
  <c r="P34" i="283"/>
  <c r="BW14" i="283" s="1"/>
  <c r="CE14" i="283" s="1"/>
  <c r="P25" i="278"/>
  <c r="BH27" i="278" s="1"/>
  <c r="BP27" i="278" s="1"/>
  <c r="BL9" i="293"/>
  <c r="BL9" i="298"/>
  <c r="BL9" i="278"/>
  <c r="BL9" i="283"/>
  <c r="P21" i="299"/>
  <c r="BH23" i="299" s="1"/>
  <c r="BP23" i="299" s="1"/>
  <c r="P26" i="302"/>
  <c r="BH28" i="302" s="1"/>
  <c r="BP28" i="302" s="1"/>
  <c r="P18" i="306"/>
  <c r="BH20" i="306" s="1"/>
  <c r="BP20" i="306" s="1"/>
  <c r="P22" i="306"/>
  <c r="BH24" i="306" s="1"/>
  <c r="BP24" i="306" s="1"/>
  <c r="P36" i="288"/>
  <c r="BW16" i="288" s="1"/>
  <c r="CE16" i="288" s="1"/>
  <c r="P16" i="278"/>
  <c r="BH18" i="278" s="1"/>
  <c r="BP18" i="278" s="1"/>
  <c r="P29" i="288"/>
  <c r="BW9" i="288" s="1"/>
  <c r="CE9" i="288" s="1"/>
  <c r="P30" i="293"/>
  <c r="BW10" i="293" s="1"/>
  <c r="P13" i="305"/>
  <c r="BH15" i="305" s="1"/>
  <c r="BP15" i="305" s="1"/>
  <c r="P28" i="287"/>
  <c r="BH30" i="287" s="1"/>
  <c r="BP30" i="287" s="1"/>
  <c r="P15" i="288"/>
  <c r="BH17" i="288" s="1"/>
  <c r="BP17" i="288" s="1"/>
  <c r="P34" i="290"/>
  <c r="BW14" i="290" s="1"/>
  <c r="CE14" i="290" s="1"/>
  <c r="P11" i="304"/>
  <c r="BH13" i="304" s="1"/>
  <c r="BP13" i="304" s="1"/>
  <c r="P10" i="290"/>
  <c r="BH12" i="290" s="1"/>
  <c r="BP12" i="290" s="1"/>
  <c r="P9" i="283"/>
  <c r="BH11" i="283" s="1"/>
  <c r="BP11" i="283" s="1"/>
  <c r="P11" i="283"/>
  <c r="BH13" i="283" s="1"/>
  <c r="BP13" i="283" s="1"/>
  <c r="AG37" i="294"/>
  <c r="P31" i="290"/>
  <c r="BW11" i="290" s="1"/>
  <c r="CE11" i="290" s="1"/>
  <c r="AG37" i="298"/>
  <c r="AG37" i="288"/>
  <c r="BL9" i="290"/>
  <c r="BL9" i="301"/>
  <c r="AG37" i="287"/>
  <c r="AG37" i="290"/>
  <c r="AG37" i="277"/>
  <c r="AG37" i="278"/>
  <c r="AG37" i="282"/>
  <c r="BL9" i="300"/>
  <c r="BN9" i="298"/>
  <c r="AG37" i="302"/>
  <c r="AG37" i="303"/>
  <c r="CC40" i="303" s="1"/>
  <c r="AG37" i="299"/>
  <c r="AG37" i="305"/>
  <c r="BL9" i="307"/>
  <c r="AG37" i="289"/>
  <c r="CC40" i="289" s="1"/>
  <c r="P26" i="295"/>
  <c r="BH28" i="295" s="1"/>
  <c r="BP28" i="295" s="1"/>
  <c r="BN9" i="279"/>
  <c r="BN9" i="282"/>
  <c r="AG37" i="284"/>
  <c r="AG37" i="295"/>
  <c r="AG37" i="315"/>
  <c r="BN9" i="299"/>
  <c r="AG37" i="293"/>
  <c r="AG37" i="296"/>
  <c r="CC40" i="296" s="1"/>
  <c r="AG37" i="280"/>
  <c r="BL9" i="299"/>
  <c r="BN9" i="303"/>
  <c r="AG37" i="304"/>
  <c r="AG37" i="300"/>
  <c r="BN9" i="294"/>
  <c r="BL9" i="296"/>
  <c r="BN9" i="277"/>
  <c r="BL9" i="280"/>
  <c r="BN9" i="296"/>
  <c r="BN9" i="281"/>
  <c r="P28" i="284"/>
  <c r="BH30" i="284" s="1"/>
  <c r="BP30" i="284" s="1"/>
  <c r="BL6" i="304"/>
  <c r="CD52" i="304"/>
  <c r="AL5" i="301"/>
  <c r="CD52" i="301"/>
  <c r="AX52" i="277"/>
  <c r="CD52" i="277"/>
  <c r="AL5" i="295"/>
  <c r="CD52" i="295"/>
  <c r="AL5" i="294"/>
  <c r="CD52" i="294"/>
  <c r="AL5" i="287"/>
  <c r="CD52" i="287"/>
  <c r="P15" i="292"/>
  <c r="BH17" i="292" s="1"/>
  <c r="BP17" i="292" s="1"/>
  <c r="BO6" i="280"/>
  <c r="BO6" i="291"/>
  <c r="BO6" i="304"/>
  <c r="BO6" i="277"/>
  <c r="BO6" i="290"/>
  <c r="BO6" i="303"/>
  <c r="BO6" i="315"/>
  <c r="BO6" i="278"/>
  <c r="BO6" i="289"/>
  <c r="BO6" i="302"/>
  <c r="BO6" i="285"/>
  <c r="BO6" i="296"/>
  <c r="BO6" i="288"/>
  <c r="BO6" i="301"/>
  <c r="BO6" i="284"/>
  <c r="BO6" i="295"/>
  <c r="BO6" i="287"/>
  <c r="BO6" i="300"/>
  <c r="BO6" i="294"/>
  <c r="BO6" i="307"/>
  <c r="BO6" i="299"/>
  <c r="BO6" i="282"/>
  <c r="BO6" i="293"/>
  <c r="BO6" i="306"/>
  <c r="BO6" i="298"/>
  <c r="BO6" i="281"/>
  <c r="BO6" i="292"/>
  <c r="BO6" i="305"/>
  <c r="BL6" i="277"/>
  <c r="CD52" i="280"/>
  <c r="CD52" i="281"/>
  <c r="P35" i="304"/>
  <c r="BW15" i="304" s="1"/>
  <c r="CE15" i="304" s="1"/>
  <c r="P12" i="287"/>
  <c r="BH14" i="287" s="1"/>
  <c r="BP14" i="287" s="1"/>
  <c r="P16" i="304"/>
  <c r="BH18" i="304" s="1"/>
  <c r="BP18" i="304" s="1"/>
  <c r="P24" i="302"/>
  <c r="BH26" i="302" s="1"/>
  <c r="BP26" i="302" s="1"/>
  <c r="P18" i="288"/>
  <c r="BH20" i="288" s="1"/>
  <c r="BP20" i="288" s="1"/>
  <c r="P7" i="306"/>
  <c r="P16" i="287"/>
  <c r="BH18" i="287" s="1"/>
  <c r="BP18" i="287" s="1"/>
  <c r="P20" i="303"/>
  <c r="BH22" i="303" s="1"/>
  <c r="BP22" i="303" s="1"/>
  <c r="P21" i="302"/>
  <c r="BH23" i="302" s="1"/>
  <c r="BP23" i="302" s="1"/>
  <c r="P12" i="303"/>
  <c r="BH14" i="303" s="1"/>
  <c r="BP14" i="303" s="1"/>
  <c r="P11" i="302"/>
  <c r="BH13" i="302" s="1"/>
  <c r="BP13" i="302" s="1"/>
  <c r="P16" i="305"/>
  <c r="BH18" i="305" s="1"/>
  <c r="BP18" i="305" s="1"/>
  <c r="P13" i="299"/>
  <c r="BH15" i="299" s="1"/>
  <c r="BP15" i="299" s="1"/>
  <c r="P17" i="305"/>
  <c r="BH19" i="305" s="1"/>
  <c r="BP19" i="305" s="1"/>
  <c r="P12" i="300"/>
  <c r="BH14" i="300" s="1"/>
  <c r="BP14" i="300" s="1"/>
  <c r="P9" i="304"/>
  <c r="BH11" i="304" s="1"/>
  <c r="BP11" i="304" s="1"/>
  <c r="P37" i="287"/>
  <c r="BW17" i="287" s="1"/>
  <c r="CE17" i="287" s="1"/>
  <c r="P19" i="305"/>
  <c r="BH21" i="305" s="1"/>
  <c r="BP21" i="305" s="1"/>
  <c r="P14" i="287"/>
  <c r="BH16" i="287" s="1"/>
  <c r="BP16" i="287" s="1"/>
  <c r="P13" i="304"/>
  <c r="BH15" i="304" s="1"/>
  <c r="BP15" i="304" s="1"/>
  <c r="P31" i="303"/>
  <c r="BW11" i="303" s="1"/>
  <c r="CE11" i="303" s="1"/>
  <c r="P20" i="297"/>
  <c r="BH22" i="297" s="1"/>
  <c r="BP22" i="297" s="1"/>
  <c r="P19" i="306"/>
  <c r="BH21" i="306" s="1"/>
  <c r="BP21" i="306" s="1"/>
  <c r="P35" i="303"/>
  <c r="BW15" i="303" s="1"/>
  <c r="CE15" i="303" s="1"/>
  <c r="P11" i="297"/>
  <c r="BH13" i="297" s="1"/>
  <c r="BP13" i="297" s="1"/>
  <c r="P8" i="297"/>
  <c r="BH10" i="297" s="1"/>
  <c r="BP10" i="297" s="1"/>
  <c r="BL9" i="297"/>
  <c r="P15" i="298"/>
  <c r="BH17" i="298" s="1"/>
  <c r="BP17" i="298" s="1"/>
  <c r="BN9" i="297"/>
  <c r="BL9" i="305"/>
  <c r="BL9" i="287"/>
  <c r="BN9" i="300"/>
  <c r="BN9" i="301"/>
  <c r="BN9" i="306"/>
  <c r="BN9" i="287"/>
  <c r="BL9" i="303"/>
  <c r="BL9" i="302"/>
  <c r="BN9" i="290"/>
  <c r="BN9" i="288"/>
  <c r="BP9" i="288" s="1"/>
  <c r="BL6" i="295"/>
  <c r="AX52" i="295"/>
  <c r="BL6" i="287"/>
  <c r="AX52" i="287"/>
  <c r="BL6" i="307"/>
  <c r="BL6" i="302"/>
  <c r="P28" i="291"/>
  <c r="BH30" i="291" s="1"/>
  <c r="BP30" i="291" s="1"/>
  <c r="P17" i="282"/>
  <c r="BH19" i="282" s="1"/>
  <c r="BP19" i="282" s="1"/>
  <c r="P28" i="306"/>
  <c r="BH30" i="306" s="1"/>
  <c r="BP30" i="306" s="1"/>
  <c r="P36" i="289"/>
  <c r="BW16" i="289" s="1"/>
  <c r="CE16" i="289" s="1"/>
  <c r="P32" i="296"/>
  <c r="BW12" i="296" s="1"/>
  <c r="CE12" i="296" s="1"/>
  <c r="P20" i="278"/>
  <c r="BH22" i="278" s="1"/>
  <c r="BP22" i="278" s="1"/>
  <c r="P7" i="298"/>
  <c r="P21" i="306"/>
  <c r="BH23" i="306" s="1"/>
  <c r="BP23" i="306" s="1"/>
  <c r="P37" i="293"/>
  <c r="BW17" i="293" s="1"/>
  <c r="CE17" i="293" s="1"/>
  <c r="P11" i="298"/>
  <c r="BH13" i="298" s="1"/>
  <c r="BP13" i="298" s="1"/>
  <c r="P28" i="303"/>
  <c r="BH30" i="303" s="1"/>
  <c r="BP30" i="303" s="1"/>
  <c r="P25" i="288"/>
  <c r="BH27" i="288" s="1"/>
  <c r="BP27" i="288" s="1"/>
  <c r="P15" i="290"/>
  <c r="BH17" i="290" s="1"/>
  <c r="BP17" i="290" s="1"/>
  <c r="P23" i="291"/>
  <c r="BH25" i="291" s="1"/>
  <c r="BP25" i="291" s="1"/>
  <c r="P8" i="292"/>
  <c r="BH10" i="292" s="1"/>
  <c r="BP10" i="292" s="1"/>
  <c r="P11" i="293"/>
  <c r="BH13" i="293" s="1"/>
  <c r="BP13" i="293" s="1"/>
  <c r="P30" i="295"/>
  <c r="BW10" i="295" s="1"/>
  <c r="P30" i="296"/>
  <c r="BW10" i="296" s="1"/>
  <c r="P32" i="301"/>
  <c r="BW12" i="301" s="1"/>
  <c r="CE12" i="301" s="1"/>
  <c r="P13" i="297"/>
  <c r="BH15" i="297" s="1"/>
  <c r="BP15" i="297" s="1"/>
  <c r="P13" i="280"/>
  <c r="BH15" i="280" s="1"/>
  <c r="BP15" i="280" s="1"/>
  <c r="P21" i="280"/>
  <c r="BH23" i="280" s="1"/>
  <c r="BP23" i="280" s="1"/>
  <c r="P30" i="285"/>
  <c r="BW10" i="285" s="1"/>
  <c r="P27" i="300"/>
  <c r="BH29" i="300" s="1"/>
  <c r="BP29" i="300" s="1"/>
  <c r="P16" i="297"/>
  <c r="BH18" i="297" s="1"/>
  <c r="BP18" i="297" s="1"/>
  <c r="P18" i="294"/>
  <c r="BH20" i="294" s="1"/>
  <c r="BP20" i="294" s="1"/>
  <c r="BL6" i="292"/>
  <c r="P8" i="296"/>
  <c r="BH10" i="296" s="1"/>
  <c r="BP10" i="296" s="1"/>
  <c r="P19" i="277"/>
  <c r="BH21" i="277" s="1"/>
  <c r="BP21" i="277" s="1"/>
  <c r="P36" i="295"/>
  <c r="BW16" i="295" s="1"/>
  <c r="CE16" i="295" s="1"/>
  <c r="P7" i="295"/>
  <c r="P7" i="294"/>
  <c r="P16" i="292"/>
  <c r="BH18" i="292" s="1"/>
  <c r="BP18" i="292" s="1"/>
  <c r="P15" i="291"/>
  <c r="BH17" i="291" s="1"/>
  <c r="BP17" i="291" s="1"/>
  <c r="P9" i="291"/>
  <c r="BH11" i="291" s="1"/>
  <c r="BP11" i="291" s="1"/>
  <c r="P15" i="306"/>
  <c r="BH17" i="306" s="1"/>
  <c r="BP17" i="306" s="1"/>
  <c r="P13" i="288"/>
  <c r="BH15" i="288" s="1"/>
  <c r="BP15" i="288" s="1"/>
  <c r="P8" i="303"/>
  <c r="BH10" i="303" s="1"/>
  <c r="BP10" i="303" s="1"/>
  <c r="P18" i="300"/>
  <c r="BH20" i="300" s="1"/>
  <c r="BP20" i="300" s="1"/>
  <c r="P8" i="289"/>
  <c r="BH10" i="289" s="1"/>
  <c r="BP10" i="289" s="1"/>
  <c r="P22" i="305"/>
  <c r="BH24" i="305" s="1"/>
  <c r="BP24" i="305" s="1"/>
  <c r="P26" i="287"/>
  <c r="BH28" i="287" s="1"/>
  <c r="BP28" i="287" s="1"/>
  <c r="P11" i="307"/>
  <c r="BH13" i="307" s="1"/>
  <c r="BP13" i="307" s="1"/>
  <c r="P11" i="292"/>
  <c r="BH13" i="292" s="1"/>
  <c r="BP13" i="292" s="1"/>
  <c r="P15" i="278"/>
  <c r="BH17" i="278" s="1"/>
  <c r="BP17" i="278" s="1"/>
  <c r="P17" i="306"/>
  <c r="BH19" i="306" s="1"/>
  <c r="BP19" i="306" s="1"/>
  <c r="P23" i="289"/>
  <c r="BH25" i="289" s="1"/>
  <c r="BP25" i="289" s="1"/>
  <c r="P35" i="297"/>
  <c r="BW15" i="297" s="1"/>
  <c r="CE15" i="297" s="1"/>
  <c r="P23" i="299"/>
  <c r="BH25" i="299" s="1"/>
  <c r="BP25" i="299" s="1"/>
  <c r="P35" i="302"/>
  <c r="BW15" i="302" s="1"/>
  <c r="CE15" i="302" s="1"/>
  <c r="P26" i="306"/>
  <c r="BH28" i="306" s="1"/>
  <c r="BP28" i="306" s="1"/>
  <c r="P26" i="292"/>
  <c r="BH28" i="292" s="1"/>
  <c r="BP28" i="292" s="1"/>
  <c r="P34" i="293"/>
  <c r="BW14" i="293" s="1"/>
  <c r="CE14" i="293" s="1"/>
  <c r="P11" i="277"/>
  <c r="BH13" i="277" s="1"/>
  <c r="BP13" i="277" s="1"/>
  <c r="P24" i="277"/>
  <c r="BH26" i="277" s="1"/>
  <c r="BP26" i="277" s="1"/>
  <c r="P22" i="295"/>
  <c r="BH24" i="295" s="1"/>
  <c r="BP24" i="295" s="1"/>
  <c r="P8" i="302"/>
  <c r="BH10" i="302" s="1"/>
  <c r="BP10" i="302" s="1"/>
  <c r="P33" i="280"/>
  <c r="BW13" i="280" s="1"/>
  <c r="CE13" i="280" s="1"/>
  <c r="P14" i="289"/>
  <c r="BH16" i="289" s="1"/>
  <c r="BP16" i="289" s="1"/>
  <c r="AX52" i="280"/>
  <c r="BL6" i="280"/>
  <c r="P16" i="296"/>
  <c r="BH18" i="296" s="1"/>
  <c r="BP18" i="296" s="1"/>
  <c r="P11" i="299"/>
  <c r="BH13" i="299" s="1"/>
  <c r="BP13" i="299" s="1"/>
  <c r="P14" i="285"/>
  <c r="BH16" i="285" s="1"/>
  <c r="BP16" i="285" s="1"/>
  <c r="P12" i="304"/>
  <c r="BH14" i="304" s="1"/>
  <c r="BP14" i="304" s="1"/>
  <c r="P29" i="283"/>
  <c r="BW9" i="283" s="1"/>
  <c r="CE9" i="283" s="1"/>
  <c r="P8" i="277"/>
  <c r="BH10" i="277" s="1"/>
  <c r="BP10" i="277" s="1"/>
  <c r="P18" i="297"/>
  <c r="BH20" i="297" s="1"/>
  <c r="BP20" i="297" s="1"/>
  <c r="P12" i="279"/>
  <c r="BH14" i="279" s="1"/>
  <c r="BP14" i="279" s="1"/>
  <c r="P19" i="280"/>
  <c r="BH21" i="280" s="1"/>
  <c r="BP21" i="280" s="1"/>
  <c r="P18" i="291"/>
  <c r="BH20" i="291" s="1"/>
  <c r="BP20" i="291" s="1"/>
  <c r="P12" i="290"/>
  <c r="BH14" i="290" s="1"/>
  <c r="BP14" i="290" s="1"/>
  <c r="P14" i="299"/>
  <c r="BH16" i="299" s="1"/>
  <c r="BP16" i="299" s="1"/>
  <c r="P16" i="288"/>
  <c r="BH18" i="288" s="1"/>
  <c r="BP18" i="288" s="1"/>
  <c r="P14" i="282"/>
  <c r="BH16" i="282" s="1"/>
  <c r="BP16" i="282" s="1"/>
  <c r="P29" i="296"/>
  <c r="BW9" i="296" s="1"/>
  <c r="CE9" i="296" s="1"/>
  <c r="P14" i="293"/>
  <c r="BH16" i="293" s="1"/>
  <c r="BP16" i="293" s="1"/>
  <c r="P21" i="283"/>
  <c r="BH23" i="283" s="1"/>
  <c r="BP23" i="283" s="1"/>
  <c r="P20" i="279"/>
  <c r="BH22" i="279" s="1"/>
  <c r="BP22" i="279" s="1"/>
  <c r="BL6" i="284"/>
  <c r="P18" i="305"/>
  <c r="BH20" i="305" s="1"/>
  <c r="BP20" i="305" s="1"/>
  <c r="P22" i="296"/>
  <c r="BH24" i="296" s="1"/>
  <c r="BP24" i="296" s="1"/>
  <c r="P17" i="277"/>
  <c r="BH19" i="277" s="1"/>
  <c r="BP19" i="277" s="1"/>
  <c r="P22" i="282"/>
  <c r="BH24" i="282" s="1"/>
  <c r="BP24" i="282" s="1"/>
  <c r="P22" i="293"/>
  <c r="BH24" i="293" s="1"/>
  <c r="BP24" i="293" s="1"/>
  <c r="P9" i="278"/>
  <c r="BH11" i="278" s="1"/>
  <c r="BP11" i="278" s="1"/>
  <c r="P21" i="305"/>
  <c r="BH23" i="305" s="1"/>
  <c r="BP23" i="305" s="1"/>
  <c r="P16" i="294"/>
  <c r="BH18" i="294" s="1"/>
  <c r="BP18" i="294" s="1"/>
  <c r="P15" i="287"/>
  <c r="BH17" i="287" s="1"/>
  <c r="BP17" i="287" s="1"/>
  <c r="P21" i="290"/>
  <c r="BH23" i="290" s="1"/>
  <c r="BP23" i="290" s="1"/>
  <c r="AX52" i="301"/>
  <c r="BL6" i="301"/>
  <c r="AX52" i="281"/>
  <c r="P35" i="290"/>
  <c r="BW15" i="290" s="1"/>
  <c r="CE15" i="290" s="1"/>
  <c r="P15" i="277"/>
  <c r="BH17" i="277" s="1"/>
  <c r="BP17" i="277" s="1"/>
  <c r="P10" i="287"/>
  <c r="BH12" i="287" s="1"/>
  <c r="BP12" i="287" s="1"/>
  <c r="P38" i="294"/>
  <c r="BW18" i="294" s="1"/>
  <c r="CE18" i="294" s="1"/>
  <c r="BL6" i="289"/>
  <c r="AX52" i="279"/>
  <c r="P19" i="290"/>
  <c r="BH21" i="290" s="1"/>
  <c r="BP21" i="290" s="1"/>
  <c r="P9" i="297"/>
  <c r="BH11" i="297" s="1"/>
  <c r="BP11" i="297" s="1"/>
  <c r="P17" i="304"/>
  <c r="BH19" i="304" s="1"/>
  <c r="BP19" i="304" s="1"/>
  <c r="P25" i="306"/>
  <c r="BH27" i="306" s="1"/>
  <c r="BP27" i="306" s="1"/>
  <c r="P17" i="288"/>
  <c r="BH19" i="288" s="1"/>
  <c r="BP19" i="288" s="1"/>
  <c r="P21" i="293"/>
  <c r="BH23" i="293" s="1"/>
  <c r="BP23" i="293" s="1"/>
  <c r="P15" i="296"/>
  <c r="BH17" i="296" s="1"/>
  <c r="BP17" i="296" s="1"/>
  <c r="P36" i="279"/>
  <c r="BW16" i="279" s="1"/>
  <c r="CE16" i="279" s="1"/>
  <c r="P15" i="293"/>
  <c r="BH17" i="293" s="1"/>
  <c r="BP17" i="293" s="1"/>
  <c r="P11" i="289"/>
  <c r="BH13" i="289" s="1"/>
  <c r="BP13" i="289" s="1"/>
  <c r="P28" i="279"/>
  <c r="BH30" i="279" s="1"/>
  <c r="BP30" i="279" s="1"/>
  <c r="P35" i="300"/>
  <c r="BW15" i="300" s="1"/>
  <c r="CE15" i="300" s="1"/>
  <c r="P22" i="303"/>
  <c r="BH24" i="303" s="1"/>
  <c r="BP24" i="303" s="1"/>
  <c r="P26" i="303"/>
  <c r="BH28" i="303" s="1"/>
  <c r="BP28" i="303" s="1"/>
  <c r="P32" i="307"/>
  <c r="BW12" i="307" s="1"/>
  <c r="CE12" i="307" s="1"/>
  <c r="AL5" i="292"/>
  <c r="CD52" i="292"/>
  <c r="P27" i="282"/>
  <c r="BH29" i="282" s="1"/>
  <c r="BP29" i="282" s="1"/>
  <c r="P28" i="305"/>
  <c r="BH30" i="305" s="1"/>
  <c r="BP30" i="305" s="1"/>
  <c r="P21" i="277"/>
  <c r="BH23" i="277" s="1"/>
  <c r="BP23" i="277" s="1"/>
  <c r="P12" i="294"/>
  <c r="BH14" i="294" s="1"/>
  <c r="BP14" i="294" s="1"/>
  <c r="P18" i="285"/>
  <c r="BH20" i="285" s="1"/>
  <c r="BP20" i="285" s="1"/>
  <c r="P7" i="300"/>
  <c r="BF9" i="300"/>
  <c r="P31" i="306"/>
  <c r="BW11" i="306" s="1"/>
  <c r="CE11" i="306" s="1"/>
  <c r="P33" i="291"/>
  <c r="BW13" i="291" s="1"/>
  <c r="CE13" i="291" s="1"/>
  <c r="P13" i="278"/>
  <c r="BH15" i="278" s="1"/>
  <c r="BP15" i="278" s="1"/>
  <c r="P29" i="306"/>
  <c r="BW9" i="306" s="1"/>
  <c r="CE9" i="306" s="1"/>
  <c r="P37" i="306"/>
  <c r="BW17" i="306" s="1"/>
  <c r="CE17" i="306" s="1"/>
  <c r="P29" i="293"/>
  <c r="BW9" i="293" s="1"/>
  <c r="CE9" i="293" s="1"/>
  <c r="P27" i="284"/>
  <c r="BH29" i="284" s="1"/>
  <c r="BP29" i="284" s="1"/>
  <c r="BF9" i="304"/>
  <c r="P7" i="304"/>
  <c r="P32" i="290"/>
  <c r="BW12" i="290" s="1"/>
  <c r="CE12" i="290" s="1"/>
  <c r="P27" i="292"/>
  <c r="BH29" i="292" s="1"/>
  <c r="BP29" i="292" s="1"/>
  <c r="P31" i="295"/>
  <c r="BW11" i="295" s="1"/>
  <c r="CE11" i="295" s="1"/>
  <c r="P37" i="277"/>
  <c r="BW17" i="277" s="1"/>
  <c r="CE17" i="277" s="1"/>
  <c r="P12" i="283"/>
  <c r="BH14" i="283" s="1"/>
  <c r="BP14" i="283" s="1"/>
  <c r="BF9" i="284"/>
  <c r="P7" i="284"/>
  <c r="P8" i="287"/>
  <c r="BH10" i="287" s="1"/>
  <c r="BP10" i="287" s="1"/>
  <c r="P10" i="295"/>
  <c r="BH12" i="295" s="1"/>
  <c r="BP12" i="295" s="1"/>
  <c r="P35" i="307"/>
  <c r="BW15" i="307" s="1"/>
  <c r="CE15" i="307" s="1"/>
  <c r="P33" i="288"/>
  <c r="BW13" i="288" s="1"/>
  <c r="CE13" i="288" s="1"/>
  <c r="P21" i="289"/>
  <c r="BH23" i="289" s="1"/>
  <c r="BP23" i="289" s="1"/>
  <c r="P13" i="277"/>
  <c r="BH15" i="277" s="1"/>
  <c r="BP15" i="277" s="1"/>
  <c r="P30" i="278"/>
  <c r="BW10" i="278" s="1"/>
  <c r="P20" i="294"/>
  <c r="BH22" i="294" s="1"/>
  <c r="BP22" i="294" s="1"/>
  <c r="P18" i="282"/>
  <c r="BH20" i="282" s="1"/>
  <c r="BP20" i="282" s="1"/>
  <c r="P35" i="282"/>
  <c r="BW15" i="282" s="1"/>
  <c r="CE15" i="282" s="1"/>
  <c r="P18" i="287"/>
  <c r="BH20" i="287" s="1"/>
  <c r="BP20" i="287" s="1"/>
  <c r="P18" i="307"/>
  <c r="BH20" i="307" s="1"/>
  <c r="BP20" i="307" s="1"/>
  <c r="P10" i="297"/>
  <c r="BH12" i="297" s="1"/>
  <c r="BP12" i="297" s="1"/>
  <c r="P18" i="295"/>
  <c r="BH20" i="295" s="1"/>
  <c r="BP20" i="295" s="1"/>
  <c r="P31" i="299"/>
  <c r="BW11" i="299" s="1"/>
  <c r="CE11" i="299" s="1"/>
  <c r="P16" i="307"/>
  <c r="BH18" i="307" s="1"/>
  <c r="BP18" i="307" s="1"/>
  <c r="P36" i="291"/>
  <c r="BW16" i="291" s="1"/>
  <c r="CE16" i="291" s="1"/>
  <c r="P24" i="294"/>
  <c r="BH26" i="294" s="1"/>
  <c r="BP26" i="294" s="1"/>
  <c r="BL6" i="282"/>
  <c r="BL6" i="303"/>
  <c r="AX52" i="303"/>
  <c r="BL6" i="306"/>
  <c r="AL5" i="291"/>
  <c r="N49" i="291" s="1"/>
  <c r="AX52" i="282"/>
  <c r="AL5" i="304"/>
  <c r="AX52" i="305"/>
  <c r="AL5" i="305"/>
  <c r="AL5" i="315"/>
  <c r="AL5" i="278"/>
  <c r="AL5" i="290"/>
  <c r="AL5" i="303"/>
  <c r="CD52" i="279"/>
  <c r="AL5" i="277"/>
  <c r="N49" i="277" s="1"/>
  <c r="AL5" i="302"/>
  <c r="N49" i="302" s="1"/>
  <c r="AL5" i="297"/>
  <c r="BL6" i="279"/>
  <c r="AL5" i="284"/>
  <c r="N49" i="284" s="1"/>
  <c r="AL5" i="279"/>
  <c r="AL5" i="283"/>
  <c r="AL5" i="288"/>
  <c r="N49" i="288" s="1"/>
  <c r="AX52" i="315"/>
  <c r="CD52" i="315"/>
  <c r="N46" i="285"/>
  <c r="AL5" i="282"/>
  <c r="N49" i="282" s="1"/>
  <c r="AL5" i="299"/>
  <c r="N49" i="299" s="1"/>
  <c r="BL6" i="305"/>
  <c r="AL5" i="281"/>
  <c r="AL5" i="293"/>
  <c r="N49" i="293" s="1"/>
  <c r="AL5" i="306"/>
  <c r="AL5" i="298"/>
  <c r="N46" i="280"/>
  <c r="CD52" i="285"/>
  <c r="AX52" i="285"/>
  <c r="BL6" i="285"/>
  <c r="BL6" i="288"/>
  <c r="N23" i="285"/>
  <c r="AX52" i="278"/>
  <c r="AX52" i="291"/>
  <c r="CD52" i="283"/>
  <c r="CH52" i="300"/>
  <c r="N29" i="300"/>
  <c r="N9" i="300"/>
  <c r="N28" i="300"/>
  <c r="N44" i="300"/>
  <c r="N20" i="300"/>
  <c r="N34" i="300"/>
  <c r="N43" i="300"/>
  <c r="N16" i="300"/>
  <c r="N36" i="300"/>
  <c r="N11" i="285"/>
  <c r="BF9" i="288"/>
  <c r="P27" i="305"/>
  <c r="BH29" i="305" s="1"/>
  <c r="BP29" i="305" s="1"/>
  <c r="P20" i="290"/>
  <c r="BH22" i="290" s="1"/>
  <c r="BP22" i="290" s="1"/>
  <c r="P20" i="300"/>
  <c r="BH22" i="300" s="1"/>
  <c r="BP22" i="300" s="1"/>
  <c r="N38" i="280"/>
  <c r="P17" i="297"/>
  <c r="BH19" i="297" s="1"/>
  <c r="BP19" i="297" s="1"/>
  <c r="P21" i="297"/>
  <c r="BH23" i="297" s="1"/>
  <c r="BP23" i="297" s="1"/>
  <c r="P15" i="297"/>
  <c r="BH17" i="297" s="1"/>
  <c r="BP17" i="297" s="1"/>
  <c r="N29" i="280"/>
  <c r="P9" i="298"/>
  <c r="BH11" i="298" s="1"/>
  <c r="BP11" i="298" s="1"/>
  <c r="N26" i="285"/>
  <c r="P16" i="277"/>
  <c r="BH18" i="277" s="1"/>
  <c r="BP18" i="277" s="1"/>
  <c r="P19" i="294"/>
  <c r="BH21" i="294" s="1"/>
  <c r="BP21" i="294" s="1"/>
  <c r="BF9" i="289"/>
  <c r="P38" i="303"/>
  <c r="BW18" i="303" s="1"/>
  <c r="CE18" i="303" s="1"/>
  <c r="P17" i="298"/>
  <c r="BH19" i="298" s="1"/>
  <c r="BP19" i="298" s="1"/>
  <c r="P18" i="278"/>
  <c r="BH20" i="278" s="1"/>
  <c r="BP20" i="278" s="1"/>
  <c r="P13" i="303"/>
  <c r="BH15" i="303" s="1"/>
  <c r="BP15" i="303" s="1"/>
  <c r="P11" i="300"/>
  <c r="BH13" i="300" s="1"/>
  <c r="BP13" i="300" s="1"/>
  <c r="P14" i="288"/>
  <c r="BH16" i="288" s="1"/>
  <c r="BP16" i="288" s="1"/>
  <c r="P10" i="278"/>
  <c r="BH12" i="278" s="1"/>
  <c r="BP12" i="278" s="1"/>
  <c r="P32" i="297"/>
  <c r="BW12" i="297" s="1"/>
  <c r="CE12" i="297" s="1"/>
  <c r="P33" i="297"/>
  <c r="BW13" i="297" s="1"/>
  <c r="CE13" i="297" s="1"/>
  <c r="P24" i="280"/>
  <c r="BH26" i="280" s="1"/>
  <c r="BP26" i="280" s="1"/>
  <c r="P37" i="281"/>
  <c r="BW17" i="281" s="1"/>
  <c r="CE17" i="281" s="1"/>
  <c r="N13" i="280"/>
  <c r="P32" i="304"/>
  <c r="BW12" i="304" s="1"/>
  <c r="CE12" i="304" s="1"/>
  <c r="P8" i="291"/>
  <c r="BH10" i="291" s="1"/>
  <c r="BP10" i="291" s="1"/>
  <c r="P10" i="299"/>
  <c r="BH12" i="299" s="1"/>
  <c r="BP12" i="299" s="1"/>
  <c r="P15" i="289"/>
  <c r="BH17" i="289" s="1"/>
  <c r="BP17" i="289" s="1"/>
  <c r="N12" i="280"/>
  <c r="P12" i="306"/>
  <c r="BH14" i="306" s="1"/>
  <c r="BP14" i="306" s="1"/>
  <c r="P12" i="301"/>
  <c r="BH14" i="301" s="1"/>
  <c r="BP14" i="301" s="1"/>
  <c r="P12" i="297"/>
  <c r="BH14" i="297" s="1"/>
  <c r="BP14" i="297" s="1"/>
  <c r="P12" i="302"/>
  <c r="BH14" i="302" s="1"/>
  <c r="BP14" i="302" s="1"/>
  <c r="P7" i="305"/>
  <c r="P13" i="292"/>
  <c r="BH15" i="292" s="1"/>
  <c r="BP15" i="292" s="1"/>
  <c r="P22" i="279"/>
  <c r="BH24" i="279" s="1"/>
  <c r="BP24" i="279" s="1"/>
  <c r="P8" i="278"/>
  <c r="BH10" i="278" s="1"/>
  <c r="BP10" i="278" s="1"/>
  <c r="N24" i="280"/>
  <c r="N28" i="280"/>
  <c r="BL6" i="300"/>
  <c r="P7" i="287"/>
  <c r="P16" i="280"/>
  <c r="BH18" i="280" s="1"/>
  <c r="BP18" i="280" s="1"/>
  <c r="P35" i="292"/>
  <c r="BW15" i="292" s="1"/>
  <c r="CE15" i="292" s="1"/>
  <c r="P24" i="281"/>
  <c r="BH26" i="281" s="1"/>
  <c r="BP26" i="281" s="1"/>
  <c r="P33" i="298"/>
  <c r="BW13" i="298" s="1"/>
  <c r="CE13" i="298" s="1"/>
  <c r="P30" i="288"/>
  <c r="BW10" i="288" s="1"/>
  <c r="P32" i="281"/>
  <c r="BW12" i="281" s="1"/>
  <c r="CE12" i="281" s="1"/>
  <c r="P9" i="299"/>
  <c r="BH11" i="299" s="1"/>
  <c r="BP11" i="299" s="1"/>
  <c r="N17" i="300"/>
  <c r="N42" i="300"/>
  <c r="P7" i="302"/>
  <c r="P35" i="299"/>
  <c r="BW15" i="299" s="1"/>
  <c r="CE15" i="299" s="1"/>
  <c r="P16" i="298"/>
  <c r="BH18" i="298" s="1"/>
  <c r="BP18" i="298" s="1"/>
  <c r="P19" i="303"/>
  <c r="BH21" i="303" s="1"/>
  <c r="BP21" i="303" s="1"/>
  <c r="CD52" i="306"/>
  <c r="P38" i="306"/>
  <c r="BW18" i="306" s="1"/>
  <c r="CE18" i="306" s="1"/>
  <c r="P30" i="306"/>
  <c r="BW10" i="306" s="1"/>
  <c r="P31" i="281"/>
  <c r="BW11" i="281" s="1"/>
  <c r="CE11" i="281" s="1"/>
  <c r="P25" i="315"/>
  <c r="BH27" i="315" s="1"/>
  <c r="BP27" i="315" s="1"/>
  <c r="P14" i="300"/>
  <c r="BH16" i="300" s="1"/>
  <c r="BP16" i="300" s="1"/>
  <c r="P12" i="298"/>
  <c r="BH14" i="298" s="1"/>
  <c r="BP14" i="298" s="1"/>
  <c r="P8" i="300"/>
  <c r="BH10" i="300" s="1"/>
  <c r="BP10" i="300" s="1"/>
  <c r="P29" i="300"/>
  <c r="BW9" i="300" s="1"/>
  <c r="CE9" i="300" s="1"/>
  <c r="P8" i="304"/>
  <c r="BH10" i="304" s="1"/>
  <c r="BP10" i="304" s="1"/>
  <c r="P27" i="297"/>
  <c r="BH29" i="297" s="1"/>
  <c r="BP29" i="297" s="1"/>
  <c r="P20" i="298"/>
  <c r="BH22" i="298" s="1"/>
  <c r="BP22" i="298" s="1"/>
  <c r="P27" i="307"/>
  <c r="BH29" i="307" s="1"/>
  <c r="BP29" i="307" s="1"/>
  <c r="P30" i="281"/>
  <c r="BW10" i="281" s="1"/>
  <c r="P35" i="283"/>
  <c r="BW15" i="283" s="1"/>
  <c r="CE15" i="283" s="1"/>
  <c r="P12" i="299"/>
  <c r="BH14" i="299" s="1"/>
  <c r="BP14" i="299" s="1"/>
  <c r="P9" i="302"/>
  <c r="BH11" i="302" s="1"/>
  <c r="BP11" i="302" s="1"/>
  <c r="P9" i="303"/>
  <c r="BH11" i="303" s="1"/>
  <c r="BP11" i="303" s="1"/>
  <c r="P7" i="299"/>
  <c r="P38" i="304"/>
  <c r="BW18" i="304" s="1"/>
  <c r="CE18" i="304" s="1"/>
  <c r="P15" i="299"/>
  <c r="BH17" i="299" s="1"/>
  <c r="BP17" i="299" s="1"/>
  <c r="CD52" i="298"/>
  <c r="P22" i="300"/>
  <c r="BH24" i="300" s="1"/>
  <c r="BP24" i="300" s="1"/>
  <c r="P14" i="304"/>
  <c r="BH16" i="304" s="1"/>
  <c r="BP16" i="304" s="1"/>
  <c r="P28" i="297"/>
  <c r="BH30" i="297" s="1"/>
  <c r="BP30" i="297" s="1"/>
  <c r="BF9" i="292"/>
  <c r="P7" i="292"/>
  <c r="P19" i="284"/>
  <c r="BH21" i="284" s="1"/>
  <c r="BP21" i="284" s="1"/>
  <c r="P10" i="304"/>
  <c r="BH12" i="304" s="1"/>
  <c r="BP12" i="304" s="1"/>
  <c r="P14" i="297"/>
  <c r="BH16" i="297" s="1"/>
  <c r="BP16" i="297" s="1"/>
  <c r="P31" i="284"/>
  <c r="BW11" i="284" s="1"/>
  <c r="CE11" i="284" s="1"/>
  <c r="BL6" i="298"/>
  <c r="P7" i="297"/>
  <c r="P30" i="284"/>
  <c r="BW10" i="284" s="1"/>
  <c r="P17" i="302"/>
  <c r="BH19" i="302" s="1"/>
  <c r="BP19" i="302" s="1"/>
  <c r="P25" i="307"/>
  <c r="BH27" i="307" s="1"/>
  <c r="BP27" i="307" s="1"/>
  <c r="P23" i="304"/>
  <c r="BH25" i="304" s="1"/>
  <c r="BP25" i="304" s="1"/>
  <c r="P27" i="283"/>
  <c r="BH29" i="283" s="1"/>
  <c r="BP29" i="283" s="1"/>
  <c r="P33" i="301"/>
  <c r="BW13" i="301" s="1"/>
  <c r="CE13" i="301" s="1"/>
  <c r="P10" i="298"/>
  <c r="BH12" i="298" s="1"/>
  <c r="BP12" i="298" s="1"/>
  <c r="P29" i="299"/>
  <c r="BW9" i="299" s="1"/>
  <c r="CE9" i="299" s="1"/>
  <c r="P38" i="292"/>
  <c r="BW18" i="292" s="1"/>
  <c r="CE18" i="292" s="1"/>
  <c r="P38" i="295"/>
  <c r="BW18" i="295" s="1"/>
  <c r="CE18" i="295" s="1"/>
  <c r="P27" i="299"/>
  <c r="BH29" i="299" s="1"/>
  <c r="BP29" i="299" s="1"/>
  <c r="P32" i="299"/>
  <c r="BW12" i="299" s="1"/>
  <c r="CE12" i="299" s="1"/>
  <c r="N39" i="285"/>
  <c r="P34" i="301"/>
  <c r="BW14" i="301" s="1"/>
  <c r="CE14" i="301" s="1"/>
  <c r="P27" i="298"/>
  <c r="BH29" i="298" s="1"/>
  <c r="BP29" i="298" s="1"/>
  <c r="P29" i="307"/>
  <c r="BW9" i="307" s="1"/>
  <c r="CE9" i="307" s="1"/>
  <c r="P31" i="296"/>
  <c r="BW11" i="296" s="1"/>
  <c r="CE11" i="296" s="1"/>
  <c r="P33" i="296"/>
  <c r="BW13" i="296" s="1"/>
  <c r="CE13" i="296" s="1"/>
  <c r="P26" i="281"/>
  <c r="BH28" i="281" s="1"/>
  <c r="BP28" i="281" s="1"/>
  <c r="P37" i="285"/>
  <c r="BW17" i="285" s="1"/>
  <c r="CE17" i="285" s="1"/>
  <c r="N43" i="285"/>
  <c r="N19" i="285"/>
  <c r="N12" i="285"/>
  <c r="BB52" i="300"/>
  <c r="N30" i="300"/>
  <c r="N24" i="300"/>
  <c r="N34" i="280"/>
  <c r="N30" i="280"/>
  <c r="N13" i="285"/>
  <c r="N27" i="285"/>
  <c r="N9" i="285"/>
  <c r="N42" i="285"/>
  <c r="P37" i="304"/>
  <c r="BW17" i="304" s="1"/>
  <c r="CE17" i="304" s="1"/>
  <c r="P36" i="306"/>
  <c r="BW16" i="306" s="1"/>
  <c r="CE16" i="306" s="1"/>
  <c r="N30" i="285"/>
  <c r="P25" i="297"/>
  <c r="BH27" i="297" s="1"/>
  <c r="BP27" i="297" s="1"/>
  <c r="P31" i="307"/>
  <c r="BW11" i="307" s="1"/>
  <c r="CE11" i="307" s="1"/>
  <c r="P24" i="278"/>
  <c r="BH26" i="278" s="1"/>
  <c r="BP26" i="278" s="1"/>
  <c r="N21" i="285"/>
  <c r="N17" i="285"/>
  <c r="N20" i="285"/>
  <c r="N13" i="300"/>
  <c r="N38" i="300"/>
  <c r="N32" i="300"/>
  <c r="N8" i="280"/>
  <c r="BB52" i="280"/>
  <c r="N43" i="280"/>
  <c r="N29" i="285"/>
  <c r="N35" i="285"/>
  <c r="N25" i="285"/>
  <c r="N22" i="285"/>
  <c r="N8" i="285"/>
  <c r="N28" i="285"/>
  <c r="P24" i="298"/>
  <c r="BH26" i="298" s="1"/>
  <c r="BP26" i="298" s="1"/>
  <c r="P26" i="293"/>
  <c r="BH28" i="293" s="1"/>
  <c r="BP28" i="293" s="1"/>
  <c r="P19" i="297"/>
  <c r="BH21" i="297" s="1"/>
  <c r="BP21" i="297" s="1"/>
  <c r="P36" i="298"/>
  <c r="BW16" i="298" s="1"/>
  <c r="CE16" i="298" s="1"/>
  <c r="P37" i="299"/>
  <c r="BW17" i="299" s="1"/>
  <c r="CE17" i="299" s="1"/>
  <c r="P34" i="300"/>
  <c r="BW14" i="300" s="1"/>
  <c r="CE14" i="300" s="1"/>
  <c r="P34" i="289"/>
  <c r="BW14" i="289" s="1"/>
  <c r="CE14" i="289" s="1"/>
  <c r="P38" i="290"/>
  <c r="BW18" i="290" s="1"/>
  <c r="CE18" i="290" s="1"/>
  <c r="P32" i="278"/>
  <c r="BW12" i="278" s="1"/>
  <c r="CE12" i="278" s="1"/>
  <c r="N40" i="285"/>
  <c r="N21" i="300"/>
  <c r="N8" i="300"/>
  <c r="N32" i="280"/>
  <c r="N17" i="280"/>
  <c r="N7" i="285"/>
  <c r="N47" i="285"/>
  <c r="N37" i="285"/>
  <c r="N48" i="285"/>
  <c r="N16" i="285"/>
  <c r="P18" i="299"/>
  <c r="BH20" i="299" s="1"/>
  <c r="BP20" i="299" s="1"/>
  <c r="P32" i="300"/>
  <c r="BW12" i="300" s="1"/>
  <c r="CE12" i="300" s="1"/>
  <c r="P31" i="301"/>
  <c r="BW11" i="301" s="1"/>
  <c r="CE11" i="301" s="1"/>
  <c r="P22" i="304"/>
  <c r="BH24" i="304" s="1"/>
  <c r="BP24" i="304" s="1"/>
  <c r="N36" i="285"/>
  <c r="N41" i="285"/>
  <c r="N44" i="285"/>
  <c r="N25" i="300"/>
  <c r="N12" i="300"/>
  <c r="N22" i="280"/>
  <c r="N21" i="280"/>
  <c r="N15" i="285"/>
  <c r="BB52" i="285"/>
  <c r="N38" i="285"/>
  <c r="N18" i="285"/>
  <c r="N32" i="285"/>
  <c r="P37" i="297"/>
  <c r="BW17" i="297" s="1"/>
  <c r="CE17" i="297" s="1"/>
  <c r="P29" i="304"/>
  <c r="BW9" i="304" s="1"/>
  <c r="CE9" i="304" s="1"/>
  <c r="P34" i="304"/>
  <c r="BW14" i="304" s="1"/>
  <c r="CE14" i="304" s="1"/>
  <c r="P24" i="306"/>
  <c r="BH26" i="306" s="1"/>
  <c r="BP26" i="306" s="1"/>
  <c r="P36" i="290"/>
  <c r="BW16" i="290" s="1"/>
  <c r="CE16" i="290" s="1"/>
  <c r="P20" i="293"/>
  <c r="BH22" i="293" s="1"/>
  <c r="BP22" i="293" s="1"/>
  <c r="P31" i="297"/>
  <c r="BW11" i="297" s="1"/>
  <c r="CE11" i="297" s="1"/>
  <c r="P21" i="301"/>
  <c r="BH23" i="301" s="1"/>
  <c r="BP23" i="301" s="1"/>
  <c r="P38" i="301"/>
  <c r="BW18" i="301" s="1"/>
  <c r="CE18" i="301" s="1"/>
  <c r="P38" i="305"/>
  <c r="BW18" i="305" s="1"/>
  <c r="CE18" i="305" s="1"/>
  <c r="P35" i="287"/>
  <c r="BW15" i="287" s="1"/>
  <c r="CE15" i="287" s="1"/>
  <c r="P36" i="301"/>
  <c r="BW16" i="301" s="1"/>
  <c r="CE16" i="301" s="1"/>
  <c r="P24" i="303"/>
  <c r="BH26" i="303" s="1"/>
  <c r="BP26" i="303" s="1"/>
  <c r="P34" i="307"/>
  <c r="BW14" i="307" s="1"/>
  <c r="CE14" i="307" s="1"/>
  <c r="P27" i="288"/>
  <c r="BH29" i="288" s="1"/>
  <c r="BP29" i="288" s="1"/>
  <c r="P36" i="303"/>
  <c r="BW16" i="303" s="1"/>
  <c r="CE16" i="303" s="1"/>
  <c r="P35" i="296"/>
  <c r="BW15" i="296" s="1"/>
  <c r="CE15" i="296" s="1"/>
  <c r="P26" i="282"/>
  <c r="BH28" i="282" s="1"/>
  <c r="BP28" i="282" s="1"/>
  <c r="P36" i="282"/>
  <c r="BW16" i="282" s="1"/>
  <c r="CE16" i="282" s="1"/>
  <c r="P35" i="285"/>
  <c r="BW15" i="285" s="1"/>
  <c r="CE15" i="285" s="1"/>
  <c r="P35" i="278"/>
  <c r="BW15" i="278" s="1"/>
  <c r="CE15" i="278" s="1"/>
  <c r="P26" i="280"/>
  <c r="BH28" i="280" s="1"/>
  <c r="BP28" i="280" s="1"/>
  <c r="P25" i="289"/>
  <c r="BH27" i="289" s="1"/>
  <c r="BP27" i="289" s="1"/>
  <c r="P25" i="279"/>
  <c r="BH27" i="279" s="1"/>
  <c r="BP27" i="279" s="1"/>
  <c r="P25" i="280"/>
  <c r="BH27" i="280" s="1"/>
  <c r="BP27" i="280" s="1"/>
  <c r="P29" i="280"/>
  <c r="BW9" i="280" s="1"/>
  <c r="CE9" i="280" s="1"/>
  <c r="P38" i="284"/>
  <c r="BW18" i="284" s="1"/>
  <c r="CE18" i="284" s="1"/>
  <c r="P26" i="285"/>
  <c r="BH28" i="285" s="1"/>
  <c r="BP28" i="285" s="1"/>
  <c r="P27" i="280"/>
  <c r="BH29" i="280" s="1"/>
  <c r="BP29" i="280" s="1"/>
  <c r="P29" i="285"/>
  <c r="BW9" i="285" s="1"/>
  <c r="CE9" i="285" s="1"/>
  <c r="P34" i="281"/>
  <c r="BW14" i="281" s="1"/>
  <c r="CE14" i="281" s="1"/>
  <c r="P25" i="282"/>
  <c r="BH27" i="282" s="1"/>
  <c r="BP27" i="282" s="1"/>
  <c r="P32" i="284"/>
  <c r="BW12" i="284" s="1"/>
  <c r="CE12" i="284" s="1"/>
  <c r="P27" i="285"/>
  <c r="BH29" i="285" s="1"/>
  <c r="BP29" i="285" s="1"/>
  <c r="P31" i="283"/>
  <c r="BW11" i="283" s="1"/>
  <c r="CE11" i="283" s="1"/>
  <c r="P32" i="283"/>
  <c r="BW12" i="283" s="1"/>
  <c r="CE12" i="283" s="1"/>
  <c r="P34" i="285"/>
  <c r="BW14" i="285" s="1"/>
  <c r="CE14" i="285" s="1"/>
  <c r="AX52" i="299"/>
  <c r="CD52" i="299"/>
  <c r="CD52" i="278"/>
  <c r="BL6" i="293"/>
  <c r="N7" i="300"/>
  <c r="N23" i="300"/>
  <c r="N35" i="300"/>
  <c r="N10" i="300"/>
  <c r="N26" i="300"/>
  <c r="N33" i="280"/>
  <c r="N10" i="280"/>
  <c r="N7" i="280"/>
  <c r="N23" i="280"/>
  <c r="N35" i="280"/>
  <c r="N42" i="280"/>
  <c r="N18" i="280"/>
  <c r="N9" i="280"/>
  <c r="N25" i="280"/>
  <c r="N36" i="280"/>
  <c r="N11" i="300"/>
  <c r="N27" i="300"/>
  <c r="N37" i="300"/>
  <c r="N14" i="300"/>
  <c r="N31" i="300"/>
  <c r="N14" i="280"/>
  <c r="N26" i="280"/>
  <c r="N11" i="280"/>
  <c r="N27" i="280"/>
  <c r="N37" i="280"/>
  <c r="N41" i="300"/>
  <c r="N15" i="300"/>
  <c r="N40" i="300"/>
  <c r="N39" i="300"/>
  <c r="N18" i="300"/>
  <c r="N33" i="300"/>
  <c r="N16" i="280"/>
  <c r="N45" i="280"/>
  <c r="N41" i="280"/>
  <c r="N15" i="280"/>
  <c r="N40" i="280"/>
  <c r="N39" i="280"/>
  <c r="CH52" i="280"/>
  <c r="N48" i="300"/>
  <c r="N19" i="300"/>
  <c r="N47" i="300"/>
  <c r="N46" i="300"/>
  <c r="N22" i="300"/>
  <c r="N45" i="300"/>
  <c r="N31" i="280"/>
  <c r="N20" i="280"/>
  <c r="N48" i="280"/>
  <c r="N19" i="280"/>
  <c r="N47" i="280"/>
  <c r="AX52" i="300"/>
  <c r="CD52" i="300"/>
  <c r="BL6" i="297"/>
  <c r="AX52" i="294"/>
  <c r="BL6" i="294"/>
  <c r="BL6" i="296"/>
  <c r="N34" i="285"/>
  <c r="N33" i="285"/>
  <c r="N14" i="285"/>
  <c r="N10" i="285"/>
  <c r="N45" i="285"/>
  <c r="CH52" i="285"/>
  <c r="N24" i="285"/>
  <c r="N31" i="285"/>
  <c r="BL6" i="291"/>
  <c r="AX52" i="283"/>
  <c r="BL6" i="283"/>
  <c r="CD52" i="284"/>
  <c r="N49" i="290" l="1"/>
  <c r="BB52" i="290"/>
  <c r="N49" i="304"/>
  <c r="BB52" i="304"/>
  <c r="N49" i="297"/>
  <c r="N44" i="297"/>
  <c r="CE10" i="287"/>
  <c r="CE10" i="300"/>
  <c r="CE10" i="285"/>
  <c r="CE10" i="303"/>
  <c r="CE10" i="304"/>
  <c r="CE10" i="284"/>
  <c r="CE10" i="315"/>
  <c r="CE10" i="307"/>
  <c r="CE10" i="302"/>
  <c r="CE10" i="298"/>
  <c r="CE10" i="291"/>
  <c r="CE10" i="305"/>
  <c r="CE10" i="297"/>
  <c r="CE10" i="282"/>
  <c r="CE10" i="281"/>
  <c r="CE10" i="279"/>
  <c r="CE10" i="301"/>
  <c r="CE10" i="283"/>
  <c r="CE10" i="289"/>
  <c r="CE10" i="299"/>
  <c r="CE10" i="278"/>
  <c r="CE10" i="290"/>
  <c r="CE10" i="292"/>
  <c r="CE10" i="294"/>
  <c r="CE10" i="295"/>
  <c r="CE10" i="280"/>
  <c r="CE10" i="293"/>
  <c r="CE10" i="306"/>
  <c r="CE10" i="277"/>
  <c r="CE10" i="296"/>
  <c r="CE10" i="288"/>
  <c r="N15" i="292"/>
  <c r="N49" i="292"/>
  <c r="N33" i="289"/>
  <c r="N49" i="289"/>
  <c r="N40" i="281"/>
  <c r="N49" i="281"/>
  <c r="N23" i="283"/>
  <c r="N49" i="283"/>
  <c r="N15" i="303"/>
  <c r="N49" i="303"/>
  <c r="CH52" i="287"/>
  <c r="N49" i="287"/>
  <c r="CH52" i="301"/>
  <c r="N49" i="301"/>
  <c r="N30" i="279"/>
  <c r="N49" i="279"/>
  <c r="N40" i="278"/>
  <c r="N49" i="278"/>
  <c r="CH52" i="294"/>
  <c r="N49" i="294"/>
  <c r="N31" i="315"/>
  <c r="N49" i="315"/>
  <c r="BB52" i="305"/>
  <c r="N49" i="305"/>
  <c r="CH52" i="295"/>
  <c r="N49" i="295"/>
  <c r="N30" i="298"/>
  <c r="N49" i="298"/>
  <c r="BB52" i="306"/>
  <c r="N49" i="306"/>
  <c r="BP9" i="279"/>
  <c r="BP9" i="285"/>
  <c r="BP9" i="290"/>
  <c r="BP9" i="307"/>
  <c r="BP9" i="277"/>
  <c r="BP9" i="296"/>
  <c r="BP9" i="283"/>
  <c r="BP9" i="303"/>
  <c r="BP9" i="293"/>
  <c r="BP9" i="278"/>
  <c r="BP9" i="281"/>
  <c r="BP9" i="282"/>
  <c r="BP9" i="301"/>
  <c r="N23" i="289"/>
  <c r="N14" i="289"/>
  <c r="N10" i="289"/>
  <c r="N26" i="289"/>
  <c r="N17" i="289"/>
  <c r="N11" i="289"/>
  <c r="N12" i="289"/>
  <c r="N24" i="289"/>
  <c r="N16" i="289"/>
  <c r="N8" i="289"/>
  <c r="N37" i="289"/>
  <c r="N46" i="289"/>
  <c r="N22" i="289"/>
  <c r="N21" i="289"/>
  <c r="N38" i="289"/>
  <c r="N31" i="289"/>
  <c r="N30" i="289"/>
  <c r="N42" i="289"/>
  <c r="N32" i="289"/>
  <c r="N47" i="289"/>
  <c r="N13" i="289"/>
  <c r="N36" i="289"/>
  <c r="N41" i="289"/>
  <c r="N19" i="289"/>
  <c r="N40" i="289"/>
  <c r="N39" i="289"/>
  <c r="N35" i="289"/>
  <c r="N48" i="289"/>
  <c r="N45" i="289"/>
  <c r="N15" i="289"/>
  <c r="N25" i="289"/>
  <c r="N28" i="289"/>
  <c r="N44" i="289"/>
  <c r="N43" i="289"/>
  <c r="N29" i="289"/>
  <c r="N27" i="289"/>
  <c r="N9" i="289"/>
  <c r="N34" i="289"/>
  <c r="N7" i="289"/>
  <c r="N20" i="289"/>
  <c r="N18" i="289"/>
  <c r="N46" i="290"/>
  <c r="CH52" i="290"/>
  <c r="BB52" i="289"/>
  <c r="CH52" i="289"/>
  <c r="N10" i="288"/>
  <c r="BB52" i="288"/>
  <c r="CH52" i="288"/>
  <c r="N30" i="302"/>
  <c r="BB52" i="302"/>
  <c r="CH52" i="302"/>
  <c r="BB52" i="297"/>
  <c r="CH52" i="297"/>
  <c r="BB52" i="307"/>
  <c r="CH52" i="307"/>
  <c r="BB52" i="296"/>
  <c r="CH52" i="296"/>
  <c r="CH52" i="293"/>
  <c r="BB52" i="293"/>
  <c r="N31" i="294"/>
  <c r="N27" i="295"/>
  <c r="N39" i="294"/>
  <c r="N11" i="294"/>
  <c r="N47" i="294"/>
  <c r="N26" i="294"/>
  <c r="N43" i="294"/>
  <c r="N22" i="294"/>
  <c r="N20" i="294"/>
  <c r="N15" i="294"/>
  <c r="N18" i="294"/>
  <c r="N37" i="294"/>
  <c r="N41" i="294"/>
  <c r="N45" i="294"/>
  <c r="N32" i="294"/>
  <c r="BB52" i="294"/>
  <c r="N48" i="294"/>
  <c r="N33" i="294"/>
  <c r="N19" i="294"/>
  <c r="N38" i="294"/>
  <c r="N36" i="294"/>
  <c r="N44" i="294"/>
  <c r="N9" i="294"/>
  <c r="N8" i="294"/>
  <c r="N35" i="294"/>
  <c r="N27" i="294"/>
  <c r="N23" i="294"/>
  <c r="N28" i="294"/>
  <c r="N25" i="287"/>
  <c r="N33" i="287"/>
  <c r="N25" i="294"/>
  <c r="N12" i="287"/>
  <c r="N10" i="294"/>
  <c r="N17" i="294"/>
  <c r="N13" i="294"/>
  <c r="N46" i="294"/>
  <c r="N12" i="294"/>
  <c r="N7" i="294"/>
  <c r="N29" i="294"/>
  <c r="N21" i="294"/>
  <c r="N24" i="294"/>
  <c r="N16" i="294"/>
  <c r="N42" i="294"/>
  <c r="N20" i="295"/>
  <c r="N15" i="304"/>
  <c r="CH52" i="304"/>
  <c r="N10" i="287"/>
  <c r="N17" i="287"/>
  <c r="N21" i="287"/>
  <c r="N43" i="287"/>
  <c r="N11" i="287"/>
  <c r="N19" i="287"/>
  <c r="N32" i="287"/>
  <c r="N41" i="287"/>
  <c r="N45" i="287"/>
  <c r="N30" i="294"/>
  <c r="N47" i="287"/>
  <c r="N14" i="294"/>
  <c r="N18" i="287"/>
  <c r="N36" i="287"/>
  <c r="N7" i="295"/>
  <c r="N39" i="287"/>
  <c r="N16" i="287"/>
  <c r="N24" i="287"/>
  <c r="N44" i="287"/>
  <c r="N15" i="287"/>
  <c r="N38" i="287"/>
  <c r="N8" i="287"/>
  <c r="N14" i="287"/>
  <c r="N37" i="287"/>
  <c r="N42" i="287"/>
  <c r="N48" i="287"/>
  <c r="N23" i="287"/>
  <c r="BB52" i="287"/>
  <c r="N31" i="287"/>
  <c r="N22" i="287"/>
  <c r="N34" i="287"/>
  <c r="N30" i="287"/>
  <c r="N9" i="287"/>
  <c r="N29" i="287"/>
  <c r="N7" i="287"/>
  <c r="N35" i="287"/>
  <c r="N40" i="287"/>
  <c r="N13" i="287"/>
  <c r="N27" i="287"/>
  <c r="N28" i="287"/>
  <c r="N46" i="287"/>
  <c r="N26" i="287"/>
  <c r="N20" i="287"/>
  <c r="N35" i="282"/>
  <c r="CH52" i="282"/>
  <c r="N40" i="295"/>
  <c r="N31" i="295"/>
  <c r="N34" i="294"/>
  <c r="N40" i="294"/>
  <c r="N26" i="295"/>
  <c r="N48" i="295"/>
  <c r="N13" i="295"/>
  <c r="N12" i="295"/>
  <c r="N19" i="295"/>
  <c r="N37" i="295"/>
  <c r="N10" i="295"/>
  <c r="N41" i="295"/>
  <c r="N43" i="295"/>
  <c r="BB52" i="295"/>
  <c r="N44" i="295"/>
  <c r="N46" i="295"/>
  <c r="N33" i="295"/>
  <c r="N29" i="295"/>
  <c r="N28" i="295"/>
  <c r="N24" i="295"/>
  <c r="N42" i="295"/>
  <c r="N39" i="295"/>
  <c r="N14" i="295"/>
  <c r="N18" i="295"/>
  <c r="N38" i="295"/>
  <c r="N9" i="295"/>
  <c r="N22" i="295"/>
  <c r="N36" i="295"/>
  <c r="N17" i="295"/>
  <c r="N11" i="295"/>
  <c r="N21" i="295"/>
  <c r="N30" i="295"/>
  <c r="N8" i="295"/>
  <c r="N32" i="295"/>
  <c r="N34" i="295"/>
  <c r="N47" i="295"/>
  <c r="N23" i="295"/>
  <c r="N15" i="295"/>
  <c r="N16" i="295"/>
  <c r="N45" i="295"/>
  <c r="N43" i="277"/>
  <c r="CH52" i="277"/>
  <c r="N25" i="295"/>
  <c r="N35" i="295"/>
  <c r="N21" i="277"/>
  <c r="N22" i="304"/>
  <c r="N26" i="305"/>
  <c r="N11" i="277"/>
  <c r="N40" i="279"/>
  <c r="N44" i="305"/>
  <c r="N25" i="279"/>
  <c r="N13" i="298"/>
  <c r="N18" i="279"/>
  <c r="N10" i="298"/>
  <c r="N15" i="277"/>
  <c r="N26" i="277"/>
  <c r="N27" i="277"/>
  <c r="N30" i="277"/>
  <c r="N16" i="277"/>
  <c r="N27" i="305"/>
  <c r="N40" i="277"/>
  <c r="N33" i="277"/>
  <c r="N10" i="277"/>
  <c r="N7" i="277"/>
  <c r="N19" i="281"/>
  <c r="N39" i="281"/>
  <c r="N15" i="281"/>
  <c r="N45" i="281"/>
  <c r="N25" i="298"/>
  <c r="N9" i="279"/>
  <c r="N33" i="279"/>
  <c r="N46" i="298"/>
  <c r="N23" i="298"/>
  <c r="N45" i="292"/>
  <c r="N41" i="304"/>
  <c r="N34" i="281"/>
  <c r="N14" i="306"/>
  <c r="N14" i="304"/>
  <c r="N41" i="292"/>
  <c r="N29" i="282"/>
  <c r="N23" i="278"/>
  <c r="N44" i="306"/>
  <c r="N36" i="306"/>
  <c r="N46" i="281"/>
  <c r="N40" i="292"/>
  <c r="N27" i="304"/>
  <c r="N10" i="282"/>
  <c r="N43" i="278"/>
  <c r="N46" i="278"/>
  <c r="N32" i="278"/>
  <c r="N45" i="278"/>
  <c r="N22" i="306"/>
  <c r="N23" i="306"/>
  <c r="N47" i="282"/>
  <c r="N19" i="292"/>
  <c r="N45" i="282"/>
  <c r="N42" i="282"/>
  <c r="N45" i="277"/>
  <c r="BB52" i="277"/>
  <c r="N34" i="277"/>
  <c r="N18" i="292"/>
  <c r="N16" i="306"/>
  <c r="N33" i="292"/>
  <c r="N13" i="277"/>
  <c r="N9" i="304"/>
  <c r="N11" i="278"/>
  <c r="N17" i="278"/>
  <c r="N41" i="278"/>
  <c r="N22" i="278"/>
  <c r="N31" i="278"/>
  <c r="N24" i="278"/>
  <c r="N14" i="278"/>
  <c r="N33" i="278"/>
  <c r="N37" i="278"/>
  <c r="N28" i="278"/>
  <c r="N30" i="278"/>
  <c r="N12" i="278"/>
  <c r="N13" i="278"/>
  <c r="N21" i="278"/>
  <c r="N8" i="278"/>
  <c r="N36" i="278"/>
  <c r="N19" i="278"/>
  <c r="N35" i="278"/>
  <c r="N18" i="278"/>
  <c r="N7" i="278"/>
  <c r="N20" i="278"/>
  <c r="N25" i="278"/>
  <c r="N29" i="278"/>
  <c r="N15" i="278"/>
  <c r="N44" i="278"/>
  <c r="N16" i="278"/>
  <c r="N9" i="278"/>
  <c r="N42" i="278"/>
  <c r="N39" i="278"/>
  <c r="CH52" i="278"/>
  <c r="N10" i="278"/>
  <c r="N34" i="278"/>
  <c r="N27" i="281"/>
  <c r="N43" i="281"/>
  <c r="N13" i="281"/>
  <c r="N18" i="281"/>
  <c r="N31" i="281"/>
  <c r="N10" i="281"/>
  <c r="N9" i="281"/>
  <c r="N12" i="281"/>
  <c r="N24" i="281"/>
  <c r="N29" i="281"/>
  <c r="N7" i="281"/>
  <c r="N26" i="281"/>
  <c r="N32" i="281"/>
  <c r="N42" i="281"/>
  <c r="N35" i="281"/>
  <c r="N48" i="281"/>
  <c r="N36" i="281"/>
  <c r="N25" i="290"/>
  <c r="N38" i="281"/>
  <c r="N30" i="281"/>
  <c r="N11" i="281"/>
  <c r="N38" i="290"/>
  <c r="N13" i="290"/>
  <c r="N47" i="281"/>
  <c r="N41" i="281"/>
  <c r="N44" i="281"/>
  <c r="N29" i="290"/>
  <c r="N42" i="290"/>
  <c r="N45" i="290"/>
  <c r="N8" i="281"/>
  <c r="N16" i="281"/>
  <c r="N48" i="290"/>
  <c r="N9" i="290"/>
  <c r="N22" i="290"/>
  <c r="N23" i="281"/>
  <c r="N37" i="281"/>
  <c r="N28" i="281"/>
  <c r="N19" i="290"/>
  <c r="N36" i="290"/>
  <c r="N20" i="290"/>
  <c r="N32" i="290"/>
  <c r="N15" i="290"/>
  <c r="N43" i="290"/>
  <c r="N17" i="290"/>
  <c r="N47" i="290"/>
  <c r="N16" i="290"/>
  <c r="N44" i="290"/>
  <c r="N25" i="281"/>
  <c r="N26" i="290"/>
  <c r="N40" i="290"/>
  <c r="N37" i="290"/>
  <c r="N21" i="281"/>
  <c r="N22" i="281"/>
  <c r="N14" i="281"/>
  <c r="N17" i="281"/>
  <c r="N10" i="290"/>
  <c r="N24" i="290"/>
  <c r="N20" i="281"/>
  <c r="N8" i="290"/>
  <c r="N41" i="290"/>
  <c r="N12" i="290"/>
  <c r="N15" i="279"/>
  <c r="BH9" i="306"/>
  <c r="BP9" i="306" s="1"/>
  <c r="BH9" i="294"/>
  <c r="BP9" i="294" s="1"/>
  <c r="BH9" i="298"/>
  <c r="BP9" i="298" s="1"/>
  <c r="BH9" i="295"/>
  <c r="BP9" i="295" s="1"/>
  <c r="N18" i="303"/>
  <c r="N39" i="303"/>
  <c r="N22" i="279"/>
  <c r="N20" i="303"/>
  <c r="N27" i="303"/>
  <c r="CH52" i="292"/>
  <c r="N46" i="306"/>
  <c r="N33" i="306"/>
  <c r="N38" i="306"/>
  <c r="N37" i="306"/>
  <c r="N25" i="306"/>
  <c r="N7" i="306"/>
  <c r="N20" i="304"/>
  <c r="N12" i="292"/>
  <c r="N34" i="304"/>
  <c r="N9" i="292"/>
  <c r="N11" i="304"/>
  <c r="N24" i="304"/>
  <c r="N16" i="282"/>
  <c r="N19" i="282"/>
  <c r="N13" i="282"/>
  <c r="N36" i="282"/>
  <c r="N31" i="304"/>
  <c r="N46" i="304"/>
  <c r="N23" i="292"/>
  <c r="N47" i="306"/>
  <c r="N18" i="306"/>
  <c r="N29" i="306"/>
  <c r="N27" i="306"/>
  <c r="N9" i="306"/>
  <c r="N26" i="292"/>
  <c r="N43" i="304"/>
  <c r="N42" i="292"/>
  <c r="N24" i="292"/>
  <c r="N8" i="304"/>
  <c r="N18" i="282"/>
  <c r="N46" i="282"/>
  <c r="N44" i="282"/>
  <c r="N28" i="282"/>
  <c r="N27" i="282"/>
  <c r="N37" i="304"/>
  <c r="N27" i="292"/>
  <c r="N24" i="306"/>
  <c r="N10" i="304"/>
  <c r="N30" i="292"/>
  <c r="N19" i="306"/>
  <c r="N39" i="306"/>
  <c r="N13" i="306"/>
  <c r="N11" i="306"/>
  <c r="N46" i="292"/>
  <c r="N47" i="304"/>
  <c r="N44" i="292"/>
  <c r="N31" i="292"/>
  <c r="N13" i="292"/>
  <c r="N30" i="304"/>
  <c r="BB52" i="282"/>
  <c r="N14" i="282"/>
  <c r="N38" i="282"/>
  <c r="N32" i="282"/>
  <c r="N11" i="282"/>
  <c r="N13" i="304"/>
  <c r="N21" i="306"/>
  <c r="N17" i="304"/>
  <c r="N35" i="304"/>
  <c r="N47" i="292"/>
  <c r="N34" i="292"/>
  <c r="N7" i="292"/>
  <c r="N48" i="306"/>
  <c r="N40" i="306"/>
  <c r="N34" i="306"/>
  <c r="N38" i="292"/>
  <c r="N36" i="292"/>
  <c r="N19" i="304"/>
  <c r="N32" i="304"/>
  <c r="N20" i="292"/>
  <c r="N17" i="292"/>
  <c r="N23" i="304"/>
  <c r="N21" i="282"/>
  <c r="N26" i="282"/>
  <c r="N40" i="282"/>
  <c r="N20" i="282"/>
  <c r="N8" i="306"/>
  <c r="N43" i="292"/>
  <c r="N30" i="306"/>
  <c r="N29" i="304"/>
  <c r="N42" i="306"/>
  <c r="N15" i="306"/>
  <c r="N32" i="292"/>
  <c r="N26" i="306"/>
  <c r="N44" i="304"/>
  <c r="N16" i="304"/>
  <c r="N28" i="304"/>
  <c r="N39" i="292"/>
  <c r="N22" i="292"/>
  <c r="N7" i="304"/>
  <c r="N30" i="282"/>
  <c r="N48" i="282"/>
  <c r="N39" i="282"/>
  <c r="N15" i="282"/>
  <c r="N31" i="282"/>
  <c r="N12" i="282"/>
  <c r="N16" i="292"/>
  <c r="N25" i="282"/>
  <c r="CH52" i="306"/>
  <c r="N21" i="292"/>
  <c r="N14" i="292"/>
  <c r="N14" i="290"/>
  <c r="N48" i="292"/>
  <c r="N20" i="306"/>
  <c r="N43" i="306"/>
  <c r="N41" i="306"/>
  <c r="N10" i="292"/>
  <c r="N28" i="306"/>
  <c r="N10" i="306"/>
  <c r="N38" i="304"/>
  <c r="N12" i="304"/>
  <c r="N11" i="292"/>
  <c r="N25" i="292"/>
  <c r="N23" i="282"/>
  <c r="N22" i="282"/>
  <c r="N17" i="282"/>
  <c r="N34" i="282"/>
  <c r="N24" i="282"/>
  <c r="N18" i="304"/>
  <c r="N8" i="292"/>
  <c r="N39" i="304"/>
  <c r="N37" i="292"/>
  <c r="N9" i="282"/>
  <c r="N45" i="306"/>
  <c r="N17" i="306"/>
  <c r="BB52" i="292"/>
  <c r="N32" i="306"/>
  <c r="N31" i="306"/>
  <c r="N12" i="306"/>
  <c r="N35" i="306"/>
  <c r="N29" i="292"/>
  <c r="N40" i="304"/>
  <c r="N36" i="304"/>
  <c r="N35" i="292"/>
  <c r="N7" i="282"/>
  <c r="N8" i="282"/>
  <c r="N43" i="282"/>
  <c r="N41" i="282"/>
  <c r="N33" i="282"/>
  <c r="N37" i="282"/>
  <c r="N28" i="292"/>
  <c r="N21" i="304"/>
  <c r="N24" i="279"/>
  <c r="N43" i="279"/>
  <c r="N32" i="279"/>
  <c r="N17" i="279"/>
  <c r="N31" i="298"/>
  <c r="N24" i="298"/>
  <c r="N39" i="298"/>
  <c r="N9" i="298"/>
  <c r="N19" i="298"/>
  <c r="N8" i="279"/>
  <c r="N35" i="279"/>
  <c r="N27" i="279"/>
  <c r="BB52" i="279"/>
  <c r="N26" i="279"/>
  <c r="N46" i="279"/>
  <c r="N44" i="279"/>
  <c r="N17" i="298"/>
  <c r="N27" i="298"/>
  <c r="N14" i="298"/>
  <c r="N13" i="279"/>
  <c r="N37" i="279"/>
  <c r="N41" i="279"/>
  <c r="CH52" i="279"/>
  <c r="N14" i="279"/>
  <c r="N40" i="298"/>
  <c r="N34" i="298"/>
  <c r="N20" i="298"/>
  <c r="BB52" i="298"/>
  <c r="BH9" i="284"/>
  <c r="BP9" i="284" s="1"/>
  <c r="N31" i="279"/>
  <c r="N38" i="279"/>
  <c r="N16" i="279"/>
  <c r="N48" i="279"/>
  <c r="N20" i="279"/>
  <c r="N11" i="279"/>
  <c r="N44" i="298"/>
  <c r="N38" i="298"/>
  <c r="N42" i="298"/>
  <c r="N12" i="298"/>
  <c r="N33" i="298"/>
  <c r="CH52" i="298"/>
  <c r="N34" i="279"/>
  <c r="N39" i="279"/>
  <c r="N10" i="279"/>
  <c r="N43" i="298"/>
  <c r="N28" i="298"/>
  <c r="N16" i="298"/>
  <c r="N45" i="298"/>
  <c r="N36" i="298"/>
  <c r="N18" i="298"/>
  <c r="N8" i="298"/>
  <c r="N47" i="279"/>
  <c r="BH9" i="300"/>
  <c r="BP9" i="300" s="1"/>
  <c r="N21" i="279"/>
  <c r="N29" i="279"/>
  <c r="N42" i="279"/>
  <c r="N23" i="279"/>
  <c r="N29" i="298"/>
  <c r="N15" i="298"/>
  <c r="N22" i="298"/>
  <c r="N7" i="298"/>
  <c r="N35" i="298"/>
  <c r="N19" i="279"/>
  <c r="N32" i="298"/>
  <c r="N36" i="279"/>
  <c r="N28" i="279"/>
  <c r="N45" i="279"/>
  <c r="N12" i="279"/>
  <c r="N7" i="279"/>
  <c r="N11" i="298"/>
  <c r="N41" i="298"/>
  <c r="N26" i="298"/>
  <c r="N37" i="298"/>
  <c r="N21" i="298"/>
  <c r="N47" i="298"/>
  <c r="N48" i="298"/>
  <c r="BH9" i="304"/>
  <c r="BP9" i="304" s="1"/>
  <c r="N28" i="302"/>
  <c r="N27" i="290"/>
  <c r="N31" i="290"/>
  <c r="N37" i="302"/>
  <c r="N15" i="302"/>
  <c r="N26" i="283"/>
  <c r="N25" i="304"/>
  <c r="N18" i="290"/>
  <c r="N30" i="290"/>
  <c r="N47" i="315"/>
  <c r="N33" i="304"/>
  <c r="N48" i="304"/>
  <c r="N45" i="304"/>
  <c r="N39" i="302"/>
  <c r="N14" i="302"/>
  <c r="N44" i="302"/>
  <c r="N40" i="302"/>
  <c r="N24" i="302"/>
  <c r="N12" i="302"/>
  <c r="N41" i="302"/>
  <c r="N25" i="302"/>
  <c r="N30" i="283"/>
  <c r="N25" i="283"/>
  <c r="BB52" i="283"/>
  <c r="N21" i="302"/>
  <c r="N36" i="302"/>
  <c r="N26" i="302"/>
  <c r="N43" i="302"/>
  <c r="N23" i="288"/>
  <c r="N42" i="277"/>
  <c r="N48" i="277"/>
  <c r="N46" i="277"/>
  <c r="N8" i="302"/>
  <c r="N32" i="277"/>
  <c r="N38" i="277"/>
  <c r="N11" i="302"/>
  <c r="N23" i="302"/>
  <c r="N47" i="302"/>
  <c r="N10" i="302"/>
  <c r="N9" i="302"/>
  <c r="N42" i="302"/>
  <c r="N12" i="277"/>
  <c r="N47" i="277"/>
  <c r="N27" i="302"/>
  <c r="N43" i="283"/>
  <c r="N9" i="277"/>
  <c r="N29" i="277"/>
  <c r="N17" i="277"/>
  <c r="N26" i="315"/>
  <c r="N45" i="302"/>
  <c r="N7" i="302"/>
  <c r="N32" i="302"/>
  <c r="N19" i="302"/>
  <c r="N35" i="302"/>
  <c r="N20" i="302"/>
  <c r="N19" i="277"/>
  <c r="N45" i="283"/>
  <c r="N37" i="283"/>
  <c r="N18" i="277"/>
  <c r="N28" i="277"/>
  <c r="N8" i="277"/>
  <c r="N39" i="283"/>
  <c r="N35" i="315"/>
  <c r="N22" i="302"/>
  <c r="N33" i="302"/>
  <c r="N16" i="302"/>
  <c r="N48" i="302"/>
  <c r="N13" i="302"/>
  <c r="N41" i="277"/>
  <c r="N35" i="283"/>
  <c r="N22" i="277"/>
  <c r="N36" i="277"/>
  <c r="N46" i="302"/>
  <c r="N18" i="302"/>
  <c r="N38" i="302"/>
  <c r="N31" i="302"/>
  <c r="N17" i="302"/>
  <c r="N37" i="277"/>
  <c r="N8" i="305"/>
  <c r="N44" i="277"/>
  <c r="N11" i="283"/>
  <c r="N14" i="277"/>
  <c r="N35" i="277"/>
  <c r="N44" i="288"/>
  <c r="N17" i="288"/>
  <c r="N42" i="288"/>
  <c r="N26" i="288"/>
  <c r="N37" i="288"/>
  <c r="N9" i="288"/>
  <c r="N7" i="288"/>
  <c r="N34" i="315"/>
  <c r="N45" i="315"/>
  <c r="N42" i="315"/>
  <c r="N30" i="288"/>
  <c r="N14" i="315"/>
  <c r="N24" i="288"/>
  <c r="N12" i="288"/>
  <c r="N41" i="288"/>
  <c r="N13" i="288"/>
  <c r="N25" i="288"/>
  <c r="N34" i="288"/>
  <c r="N22" i="315"/>
  <c r="N43" i="315"/>
  <c r="N15" i="315"/>
  <c r="N21" i="315"/>
  <c r="N16" i="288"/>
  <c r="N39" i="288"/>
  <c r="N46" i="288"/>
  <c r="N22" i="288"/>
  <c r="N23" i="315"/>
  <c r="N32" i="315"/>
  <c r="N47" i="278"/>
  <c r="N9" i="315"/>
  <c r="N30" i="315"/>
  <c r="N18" i="315"/>
  <c r="N46" i="315"/>
  <c r="N43" i="288"/>
  <c r="N8" i="288"/>
  <c r="N31" i="288"/>
  <c r="N35" i="288"/>
  <c r="N44" i="315"/>
  <c r="N27" i="315"/>
  <c r="N20" i="277"/>
  <c r="N23" i="277"/>
  <c r="N31" i="277"/>
  <c r="N28" i="315"/>
  <c r="N12" i="315"/>
  <c r="N36" i="315"/>
  <c r="N39" i="315"/>
  <c r="N15" i="288"/>
  <c r="N32" i="288"/>
  <c r="N47" i="288"/>
  <c r="N29" i="288"/>
  <c r="N27" i="288"/>
  <c r="N36" i="288"/>
  <c r="N14" i="288"/>
  <c r="N25" i="315"/>
  <c r="N48" i="288"/>
  <c r="BB52" i="315"/>
  <c r="N17" i="315"/>
  <c r="N48" i="315"/>
  <c r="N10" i="315"/>
  <c r="N37" i="315"/>
  <c r="N19" i="288"/>
  <c r="N18" i="288"/>
  <c r="N33" i="288"/>
  <c r="N11" i="288"/>
  <c r="N28" i="288"/>
  <c r="N16" i="315"/>
  <c r="CH52" i="315"/>
  <c r="N8" i="315"/>
  <c r="N13" i="315"/>
  <c r="N38" i="315"/>
  <c r="N7" i="315"/>
  <c r="N20" i="288"/>
  <c r="N21" i="288"/>
  <c r="N45" i="288"/>
  <c r="N38" i="288"/>
  <c r="N40" i="288"/>
  <c r="N20" i="315"/>
  <c r="N29" i="315"/>
  <c r="N33" i="315"/>
  <c r="N41" i="315"/>
  <c r="N19" i="315"/>
  <c r="N24" i="315"/>
  <c r="N11" i="315"/>
  <c r="N40" i="315"/>
  <c r="N41" i="303"/>
  <c r="N44" i="303"/>
  <c r="N35" i="303"/>
  <c r="N33" i="303"/>
  <c r="N37" i="303"/>
  <c r="N26" i="303"/>
  <c r="N21" i="303"/>
  <c r="N8" i="303"/>
  <c r="N12" i="303"/>
  <c r="N34" i="303"/>
  <c r="N16" i="303"/>
  <c r="N22" i="303"/>
  <c r="N10" i="303"/>
  <c r="N9" i="303"/>
  <c r="CH52" i="303"/>
  <c r="N32" i="303"/>
  <c r="N11" i="303"/>
  <c r="N47" i="303"/>
  <c r="N28" i="303"/>
  <c r="N48" i="303"/>
  <c r="N19" i="303"/>
  <c r="N25" i="303"/>
  <c r="BB52" i="303"/>
  <c r="N31" i="303"/>
  <c r="N30" i="303"/>
  <c r="N46" i="303"/>
  <c r="N29" i="303"/>
  <c r="N23" i="303"/>
  <c r="N14" i="303"/>
  <c r="N17" i="303"/>
  <c r="N40" i="303"/>
  <c r="N24" i="303"/>
  <c r="N38" i="303"/>
  <c r="N45" i="303"/>
  <c r="N14" i="283"/>
  <c r="N27" i="283"/>
  <c r="N12" i="283"/>
  <c r="N32" i="283"/>
  <c r="N29" i="283"/>
  <c r="N34" i="283"/>
  <c r="N24" i="277"/>
  <c r="N33" i="290"/>
  <c r="N28" i="290"/>
  <c r="N40" i="283"/>
  <c r="N31" i="283"/>
  <c r="CH52" i="283"/>
  <c r="N46" i="283"/>
  <c r="N8" i="283"/>
  <c r="N18" i="283"/>
  <c r="N23" i="290"/>
  <c r="N7" i="283"/>
  <c r="N48" i="283"/>
  <c r="N7" i="290"/>
  <c r="N29" i="302"/>
  <c r="N34" i="302"/>
  <c r="N42" i="304"/>
  <c r="N26" i="304"/>
  <c r="N22" i="283"/>
  <c r="N19" i="283"/>
  <c r="N21" i="283"/>
  <c r="N16" i="283"/>
  <c r="CH52" i="281"/>
  <c r="N33" i="281"/>
  <c r="N39" i="277"/>
  <c r="N25" i="277"/>
  <c r="N36" i="283"/>
  <c r="N28" i="283"/>
  <c r="N38" i="283"/>
  <c r="N17" i="283"/>
  <c r="N35" i="290"/>
  <c r="N36" i="303"/>
  <c r="N43" i="303"/>
  <c r="N42" i="303"/>
  <c r="N7" i="303"/>
  <c r="N13" i="303"/>
  <c r="N44" i="283"/>
  <c r="N20" i="283"/>
  <c r="N15" i="283"/>
  <c r="N33" i="283"/>
  <c r="N9" i="283"/>
  <c r="N39" i="290"/>
  <c r="N21" i="290"/>
  <c r="N41" i="283"/>
  <c r="N47" i="283"/>
  <c r="N42" i="283"/>
  <c r="N10" i="283"/>
  <c r="N24" i="283"/>
  <c r="N13" i="283"/>
  <c r="BB52" i="281"/>
  <c r="N34" i="290"/>
  <c r="N11" i="290"/>
  <c r="BH9" i="287"/>
  <c r="BP9" i="287" s="1"/>
  <c r="N26" i="278"/>
  <c r="N38" i="278"/>
  <c r="BB52" i="278"/>
  <c r="N27" i="278"/>
  <c r="N48" i="278"/>
  <c r="BH9" i="305"/>
  <c r="BP9" i="305" s="1"/>
  <c r="N39" i="305"/>
  <c r="BH9" i="299"/>
  <c r="BP9" i="299" s="1"/>
  <c r="N12" i="305"/>
  <c r="N45" i="305"/>
  <c r="N19" i="305"/>
  <c r="N23" i="305"/>
  <c r="N43" i="305"/>
  <c r="N24" i="305"/>
  <c r="N15" i="305"/>
  <c r="N13" i="305"/>
  <c r="N29" i="305"/>
  <c r="N48" i="305"/>
  <c r="N42" i="305"/>
  <c r="N34" i="305"/>
  <c r="N17" i="305"/>
  <c r="N22" i="305"/>
  <c r="N10" i="305"/>
  <c r="N14" i="305"/>
  <c r="N9" i="305"/>
  <c r="N37" i="305"/>
  <c r="N31" i="305"/>
  <c r="N16" i="305"/>
  <c r="N46" i="305"/>
  <c r="N7" i="305"/>
  <c r="N20" i="305"/>
  <c r="N21" i="305"/>
  <c r="N18" i="305"/>
  <c r="N11" i="305"/>
  <c r="N47" i="305"/>
  <c r="N41" i="305"/>
  <c r="N25" i="305"/>
  <c r="N33" i="305"/>
  <c r="N30" i="305"/>
  <c r="CH52" i="305"/>
  <c r="BH9" i="297"/>
  <c r="BP9" i="297" s="1"/>
  <c r="N36" i="305"/>
  <c r="N32" i="305"/>
  <c r="BH9" i="302"/>
  <c r="BP9" i="302" s="1"/>
  <c r="N38" i="305"/>
  <c r="N35" i="305"/>
  <c r="BH9" i="292"/>
  <c r="BP9" i="292" s="1"/>
  <c r="N28" i="305"/>
  <c r="N40" i="305"/>
  <c r="N48" i="293"/>
  <c r="N39" i="293"/>
  <c r="N20" i="293"/>
  <c r="N28" i="293"/>
  <c r="N19" i="293"/>
  <c r="N38" i="293"/>
  <c r="N43" i="293"/>
  <c r="N17" i="293"/>
  <c r="N47" i="293"/>
  <c r="N14" i="293"/>
  <c r="N13" i="293"/>
  <c r="N44" i="293"/>
  <c r="N18" i="293"/>
  <c r="N34" i="293"/>
  <c r="N32" i="293"/>
  <c r="N41" i="293"/>
  <c r="N37" i="293"/>
  <c r="N16" i="293"/>
  <c r="N33" i="293"/>
  <c r="N15" i="293"/>
  <c r="N36" i="293"/>
  <c r="N46" i="293"/>
  <c r="N22" i="293"/>
  <c r="N21" i="293"/>
  <c r="N35" i="293"/>
  <c r="N12" i="293"/>
  <c r="N31" i="293"/>
  <c r="N11" i="293"/>
  <c r="N40" i="293"/>
  <c r="N45" i="293"/>
  <c r="N26" i="293"/>
  <c r="N10" i="293"/>
  <c r="N25" i="293"/>
  <c r="N9" i="293"/>
  <c r="N29" i="293"/>
  <c r="N30" i="293"/>
  <c r="N24" i="293"/>
  <c r="N8" i="293"/>
  <c r="N23" i="293"/>
  <c r="N7" i="293"/>
  <c r="N27" i="293"/>
  <c r="N42" i="293"/>
  <c r="CH52" i="299"/>
  <c r="N45" i="299"/>
  <c r="N23" i="299"/>
  <c r="N7" i="299"/>
  <c r="N30" i="299"/>
  <c r="N22" i="299"/>
  <c r="N42" i="299"/>
  <c r="N46" i="299"/>
  <c r="BB52" i="299"/>
  <c r="N24" i="299"/>
  <c r="N21" i="299"/>
  <c r="N20" i="299"/>
  <c r="N9" i="299"/>
  <c r="N33" i="299"/>
  <c r="N19" i="299"/>
  <c r="N43" i="299"/>
  <c r="N47" i="299"/>
  <c r="N18" i="299"/>
  <c r="N32" i="299"/>
  <c r="N39" i="299"/>
  <c r="N16" i="299"/>
  <c r="N34" i="299"/>
  <c r="N35" i="299"/>
  <c r="N8" i="299"/>
  <c r="N17" i="299"/>
  <c r="N48" i="299"/>
  <c r="N31" i="299"/>
  <c r="N15" i="299"/>
  <c r="N38" i="299"/>
  <c r="N40" i="299"/>
  <c r="N14" i="299"/>
  <c r="N44" i="299"/>
  <c r="N28" i="299"/>
  <c r="N13" i="299"/>
  <c r="N37" i="299"/>
  <c r="N29" i="299"/>
  <c r="N12" i="299"/>
  <c r="N41" i="299"/>
  <c r="N26" i="299"/>
  <c r="N11" i="299"/>
  <c r="N36" i="299"/>
  <c r="N27" i="299"/>
  <c r="N10" i="299"/>
  <c r="N25" i="299"/>
  <c r="N35" i="301"/>
  <c r="N17" i="301"/>
  <c r="N42" i="301"/>
  <c r="N39" i="301"/>
  <c r="N25" i="301"/>
  <c r="N48" i="301"/>
  <c r="N7" i="301"/>
  <c r="N26" i="301"/>
  <c r="N43" i="301"/>
  <c r="N15" i="301"/>
  <c r="N33" i="301"/>
  <c r="N12" i="301"/>
  <c r="N23" i="301"/>
  <c r="N20" i="301"/>
  <c r="N19" i="301"/>
  <c r="N46" i="301"/>
  <c r="N31" i="301"/>
  <c r="N40" i="301"/>
  <c r="N28" i="301"/>
  <c r="N14" i="301"/>
  <c r="N24" i="301"/>
  <c r="N10" i="301"/>
  <c r="N45" i="301"/>
  <c r="N21" i="301"/>
  <c r="N18" i="301"/>
  <c r="N22" i="301"/>
  <c r="N38" i="301"/>
  <c r="N37" i="301"/>
  <c r="N44" i="301"/>
  <c r="N41" i="301"/>
  <c r="N32" i="301"/>
  <c r="N29" i="301"/>
  <c r="N8" i="301"/>
  <c r="N9" i="301"/>
  <c r="N30" i="301"/>
  <c r="N34" i="301"/>
  <c r="N16" i="301"/>
  <c r="N13" i="301"/>
  <c r="N27" i="301"/>
  <c r="BB52" i="301"/>
  <c r="N36" i="301"/>
  <c r="N47" i="301"/>
  <c r="N11" i="301"/>
  <c r="N24" i="284"/>
  <c r="CH52" i="284"/>
  <c r="N47" i="284"/>
  <c r="N20" i="284"/>
  <c r="N10" i="284"/>
  <c r="N31" i="284"/>
  <c r="N11" i="284"/>
  <c r="N36" i="284"/>
  <c r="N22" i="284"/>
  <c r="N19" i="284"/>
  <c r="N25" i="284"/>
  <c r="N26" i="284"/>
  <c r="N38" i="284"/>
  <c r="N21" i="284"/>
  <c r="N48" i="284"/>
  <c r="N17" i="284"/>
  <c r="N16" i="284"/>
  <c r="N41" i="284"/>
  <c r="BB52" i="284"/>
  <c r="N44" i="284"/>
  <c r="N9" i="284"/>
  <c r="N32" i="284"/>
  <c r="N15" i="284"/>
  <c r="N45" i="284"/>
  <c r="N42" i="284"/>
  <c r="N40" i="284"/>
  <c r="N14" i="284"/>
  <c r="N28" i="284"/>
  <c r="N39" i="284"/>
  <c r="N46" i="284"/>
  <c r="N12" i="284"/>
  <c r="N7" i="284"/>
  <c r="N18" i="284"/>
  <c r="N30" i="284"/>
  <c r="N37" i="284"/>
  <c r="N43" i="284"/>
  <c r="N23" i="284"/>
  <c r="N13" i="284"/>
  <c r="N33" i="284"/>
  <c r="N8" i="284"/>
  <c r="N27" i="284"/>
  <c r="N35" i="284"/>
  <c r="N29" i="284"/>
  <c r="N34" i="284"/>
  <c r="CH52" i="291"/>
  <c r="N34" i="291"/>
  <c r="N27" i="291"/>
  <c r="N11" i="291"/>
  <c r="N33" i="291"/>
  <c r="N18" i="291"/>
  <c r="N42" i="291"/>
  <c r="N25" i="291"/>
  <c r="N9" i="291"/>
  <c r="N32" i="291"/>
  <c r="N16" i="291"/>
  <c r="N39" i="291"/>
  <c r="N23" i="291"/>
  <c r="N7" i="291"/>
  <c r="N31" i="291"/>
  <c r="N14" i="291"/>
  <c r="N38" i="291"/>
  <c r="N21" i="291"/>
  <c r="N45" i="291"/>
  <c r="N28" i="291"/>
  <c r="N12" i="291"/>
  <c r="BB52" i="291"/>
  <c r="N37" i="291"/>
  <c r="N19" i="291"/>
  <c r="N43" i="291"/>
  <c r="N26" i="291"/>
  <c r="N10" i="291"/>
  <c r="N48" i="291"/>
  <c r="N36" i="291"/>
  <c r="N17" i="291"/>
  <c r="N40" i="291"/>
  <c r="N24" i="291"/>
  <c r="N8" i="291"/>
  <c r="N44" i="291"/>
  <c r="N35" i="291"/>
  <c r="N15" i="291"/>
  <c r="N46" i="291"/>
  <c r="N22" i="291"/>
  <c r="N47" i="291"/>
  <c r="N41" i="291"/>
  <c r="N29" i="291"/>
  <c r="N13" i="291"/>
  <c r="N20" i="291"/>
  <c r="N30" i="291"/>
  <c r="N27" i="307"/>
  <c r="N9" i="307"/>
  <c r="N42" i="307"/>
  <c r="N15" i="307"/>
  <c r="N18" i="307"/>
  <c r="N46" i="307"/>
  <c r="N13" i="307"/>
  <c r="N47" i="307"/>
  <c r="N43" i="307"/>
  <c r="N45" i="307"/>
  <c r="N28" i="307"/>
  <c r="N7" i="307"/>
  <c r="N39" i="307"/>
  <c r="N10" i="307"/>
  <c r="N37" i="307"/>
  <c r="N16" i="307"/>
  <c r="N31" i="307"/>
  <c r="N20" i="307"/>
  <c r="N35" i="307"/>
  <c r="N48" i="307"/>
  <c r="N22" i="307"/>
  <c r="N34" i="307"/>
  <c r="N12" i="307"/>
  <c r="N24" i="307"/>
  <c r="N14" i="307"/>
  <c r="N19" i="307"/>
  <c r="N38" i="307"/>
  <c r="N41" i="307"/>
  <c r="N36" i="307"/>
  <c r="N44" i="307"/>
  <c r="N25" i="307"/>
  <c r="N30" i="307"/>
  <c r="N40" i="307"/>
  <c r="N33" i="307"/>
  <c r="N29" i="307"/>
  <c r="N32" i="307"/>
  <c r="N8" i="307"/>
  <c r="N11" i="307"/>
  <c r="N17" i="307"/>
  <c r="N23" i="307"/>
  <c r="N26" i="307"/>
  <c r="N21" i="307"/>
  <c r="N17" i="296"/>
  <c r="N39" i="296"/>
  <c r="N35" i="296"/>
  <c r="N12" i="296"/>
  <c r="N7" i="296"/>
  <c r="N18" i="296"/>
  <c r="N13" i="296"/>
  <c r="N45" i="296"/>
  <c r="N24" i="296"/>
  <c r="N28" i="296"/>
  <c r="N46" i="296"/>
  <c r="N26" i="296"/>
  <c r="N34" i="296"/>
  <c r="N29" i="296"/>
  <c r="N32" i="296"/>
  <c r="N8" i="296"/>
  <c r="N15" i="296"/>
  <c r="N16" i="296"/>
  <c r="N23" i="296"/>
  <c r="N44" i="296"/>
  <c r="N25" i="296"/>
  <c r="N36" i="296"/>
  <c r="N14" i="296"/>
  <c r="N9" i="296"/>
  <c r="N47" i="296"/>
  <c r="N43" i="296"/>
  <c r="N30" i="296"/>
  <c r="N10" i="296"/>
  <c r="N38" i="296"/>
  <c r="N33" i="296"/>
  <c r="N22" i="296"/>
  <c r="N48" i="296"/>
  <c r="N21" i="296"/>
  <c r="N41" i="296"/>
  <c r="N31" i="296"/>
  <c r="N19" i="296"/>
  <c r="N40" i="296"/>
  <c r="N20" i="296"/>
  <c r="N11" i="296"/>
  <c r="N37" i="296"/>
  <c r="N42" i="296"/>
  <c r="N27" i="296"/>
  <c r="N7" i="297"/>
  <c r="N14" i="297"/>
  <c r="N43" i="297"/>
  <c r="N35" i="297"/>
  <c r="N20" i="297"/>
  <c r="N45" i="297"/>
  <c r="N27" i="297"/>
  <c r="N36" i="297"/>
  <c r="N32" i="297"/>
  <c r="N46" i="297"/>
  <c r="N23" i="297"/>
  <c r="N15" i="297"/>
  <c r="N22" i="297"/>
  <c r="N19" i="297"/>
  <c r="N48" i="297"/>
  <c r="N24" i="297"/>
  <c r="N41" i="297"/>
  <c r="N38" i="297"/>
  <c r="N33" i="297"/>
  <c r="N11" i="297"/>
  <c r="N37" i="297"/>
  <c r="N16" i="297"/>
  <c r="N30" i="297"/>
  <c r="C7" i="38"/>
  <c r="N31" i="297"/>
  <c r="N28" i="297"/>
  <c r="N26" i="297"/>
  <c r="N34" i="297"/>
  <c r="N21" i="297"/>
  <c r="N8" i="297"/>
  <c r="N25" i="297"/>
  <c r="N42" i="297"/>
  <c r="N12" i="297"/>
  <c r="N18" i="297"/>
  <c r="N13" i="297"/>
  <c r="N17" i="297"/>
  <c r="N39" i="297"/>
  <c r="N29" i="297"/>
  <c r="N10" i="297"/>
  <c r="N47" i="297"/>
  <c r="N40" i="297"/>
  <c r="N9" i="297"/>
  <c r="B4" i="230" l="1"/>
  <c r="C7" i="231"/>
  <c r="W2" i="38"/>
  <c r="L1" i="38"/>
  <c r="O1" i="38" s="1"/>
  <c r="U1" i="38" s="1"/>
  <c r="U2" i="38" s="1"/>
  <c r="C7" i="272"/>
  <c r="D7" i="38"/>
  <c r="E7" i="38" s="1"/>
  <c r="F7" i="38" s="1"/>
  <c r="G7" i="38" s="1"/>
  <c r="H7" i="38" s="1"/>
  <c r="I7" i="38" s="1"/>
  <c r="J7" i="38" s="1"/>
  <c r="K7" i="38" s="1"/>
  <c r="L7" i="38" s="1"/>
  <c r="M7" i="38" s="1"/>
  <c r="B5" i="230" l="1"/>
  <c r="B6" i="230" s="1"/>
  <c r="B7" i="230" s="1"/>
  <c r="B8" i="230" s="1"/>
  <c r="B9" i="230" s="1"/>
  <c r="B10" i="230" s="1"/>
  <c r="B11" i="230" s="1"/>
  <c r="B12" i="230" s="1"/>
  <c r="B13" i="230" s="1"/>
  <c r="B14" i="230" s="1"/>
  <c r="B15" i="230" s="1"/>
  <c r="B16" i="230" s="1"/>
  <c r="B17" i="230" s="1"/>
  <c r="B18" i="230" s="1"/>
  <c r="B19" i="230" s="1"/>
  <c r="B20" i="230" s="1"/>
  <c r="B21" i="230" s="1"/>
  <c r="B22" i="230" s="1"/>
  <c r="B23" i="230" s="1"/>
  <c r="B24" i="230" s="1"/>
  <c r="B25" i="230" s="1"/>
  <c r="B26" i="230" s="1"/>
  <c r="B27" i="230" s="1"/>
  <c r="B28" i="230" s="1"/>
  <c r="B29" i="230" s="1"/>
  <c r="B30" i="230" s="1"/>
  <c r="B31" i="230" s="1"/>
  <c r="B32" i="230" s="1"/>
  <c r="B33" i="230" s="1"/>
  <c r="B34" i="230" s="1"/>
  <c r="D34" i="230" s="1"/>
  <c r="D4" i="230"/>
  <c r="W2" i="272"/>
  <c r="L1" i="272"/>
  <c r="O1" i="272" s="1"/>
  <c r="U1" i="272" s="1"/>
  <c r="U2" i="272" s="1"/>
  <c r="D7" i="272"/>
  <c r="E7" i="272" s="1"/>
  <c r="F7" i="272" s="1"/>
  <c r="G7" i="272" s="1"/>
  <c r="H7" i="272" s="1"/>
  <c r="I7" i="272" s="1"/>
  <c r="J7" i="272" s="1"/>
  <c r="K7" i="272" s="1"/>
  <c r="L7" i="272" s="1"/>
  <c r="M7" i="272" s="1"/>
  <c r="N7" i="272" s="1"/>
  <c r="O7" i="272" s="1"/>
  <c r="P7" i="272" s="1"/>
  <c r="Q7" i="272" s="1"/>
  <c r="R7" i="272" s="1"/>
  <c r="S7" i="272" s="1"/>
  <c r="T7" i="272" s="1"/>
  <c r="U7" i="272" s="1"/>
  <c r="V7" i="272" s="1"/>
  <c r="W7" i="272" s="1"/>
  <c r="X7" i="272" s="1"/>
  <c r="Y7" i="272" s="1"/>
  <c r="Z7" i="272" s="1"/>
  <c r="AA7" i="272" s="1"/>
  <c r="AB7" i="272" s="1"/>
  <c r="AC7" i="272" s="1"/>
  <c r="AD7" i="272" s="1"/>
  <c r="AE7" i="272" s="1"/>
  <c r="AF7" i="272" s="1"/>
  <c r="AG7" i="272" s="1"/>
  <c r="C7" i="273"/>
  <c r="D7" i="273" s="1"/>
  <c r="E7" i="273" s="1"/>
  <c r="F7" i="273" s="1"/>
  <c r="G7" i="273" s="1"/>
  <c r="H7" i="273" s="1"/>
  <c r="I7" i="273" s="1"/>
  <c r="J7" i="273" s="1"/>
  <c r="K7" i="273" s="1"/>
  <c r="L7" i="273" s="1"/>
  <c r="N7" i="38"/>
  <c r="O7" i="38" s="1"/>
  <c r="P7" i="38" s="1"/>
  <c r="Q7" i="38" s="1"/>
  <c r="R7" i="38" s="1"/>
  <c r="S7" i="38" s="1"/>
  <c r="T7" i="38" s="1"/>
  <c r="U7" i="38" s="1"/>
  <c r="V7" i="38" s="1"/>
  <c r="W7" i="38" s="1"/>
  <c r="L1" i="231"/>
  <c r="D7" i="231"/>
  <c r="E7" i="231" s="1"/>
  <c r="F7" i="231" s="1"/>
  <c r="G7" i="231" s="1"/>
  <c r="H7" i="231" s="1"/>
  <c r="I7" i="231" s="1"/>
  <c r="J7" i="231" s="1"/>
  <c r="K7" i="231" s="1"/>
  <c r="L7" i="231" s="1"/>
  <c r="D25" i="230" l="1"/>
  <c r="D22" i="230"/>
  <c r="D14" i="230"/>
  <c r="D32" i="230"/>
  <c r="D11" i="230"/>
  <c r="D30" i="230"/>
  <c r="D23" i="230"/>
  <c r="D31" i="230"/>
  <c r="D7" i="230"/>
  <c r="D21" i="230"/>
  <c r="D9" i="230"/>
  <c r="D15" i="230"/>
  <c r="D12" i="230"/>
  <c r="X7" i="38"/>
  <c r="Y7" i="38" s="1"/>
  <c r="Z7" i="38" s="1"/>
  <c r="AA7" i="38" s="1"/>
  <c r="AB7" i="38" s="1"/>
  <c r="AC7" i="38" s="1"/>
  <c r="AD7" i="38" s="1"/>
  <c r="AE7" i="38" s="1"/>
  <c r="AF7" i="38" s="1"/>
  <c r="AG7" i="38" s="1"/>
  <c r="C7" i="274"/>
  <c r="D7" i="274" s="1"/>
  <c r="E7" i="274" s="1"/>
  <c r="F7" i="274" s="1"/>
  <c r="G7" i="274" s="1"/>
  <c r="H7" i="274" s="1"/>
  <c r="I7" i="274" s="1"/>
  <c r="J7" i="274" s="1"/>
  <c r="K7" i="274" s="1"/>
  <c r="L7" i="274" s="1"/>
  <c r="M7" i="274" s="1"/>
  <c r="D29" i="230"/>
  <c r="D18" i="230"/>
  <c r="D5" i="230"/>
  <c r="D26" i="230"/>
  <c r="D16" i="230"/>
  <c r="D19" i="230"/>
  <c r="D8" i="230"/>
  <c r="D13" i="230"/>
  <c r="D17" i="230"/>
  <c r="D6" i="230"/>
  <c r="D24" i="230"/>
  <c r="D28" i="230"/>
  <c r="D27" i="230"/>
  <c r="D10" i="230"/>
  <c r="D33" i="230"/>
  <c r="D20" i="230"/>
  <c r="F42" i="230" l="1"/>
  <c r="F38" i="230"/>
  <c r="F43" i="230"/>
  <c r="F40" i="230"/>
  <c r="F37" i="230"/>
  <c r="F39" i="230"/>
  <c r="F41" i="230"/>
  <c r="Z62" i="38"/>
  <c r="L10" i="273"/>
  <c r="C74" i="231"/>
  <c r="R88" i="38"/>
  <c r="J109" i="38"/>
  <c r="C976" i="311"/>
  <c r="F60" i="274"/>
  <c r="AC139" i="38"/>
  <c r="U131" i="38"/>
  <c r="U115" i="38"/>
  <c r="C1272" i="311"/>
  <c r="H70" i="231"/>
  <c r="C131" i="311"/>
  <c r="G20" i="38"/>
  <c r="G165" i="38"/>
  <c r="K36" i="231"/>
  <c r="Z154" i="38"/>
  <c r="D85" i="231"/>
  <c r="AG48" i="38"/>
  <c r="F74" i="38"/>
  <c r="G60" i="273"/>
  <c r="F105" i="274"/>
  <c r="AD92" i="38"/>
  <c r="G66" i="274"/>
  <c r="AD83" i="38"/>
  <c r="L48" i="273"/>
  <c r="Q25" i="38"/>
  <c r="J16" i="274"/>
  <c r="Y155" i="38"/>
  <c r="AE159" i="38"/>
  <c r="AE144" i="38"/>
  <c r="AB34" i="230"/>
  <c r="AE90" i="38"/>
  <c r="D26" i="231"/>
  <c r="AC142" i="38"/>
  <c r="Q66" i="38"/>
  <c r="E125" i="38"/>
  <c r="O67" i="38"/>
  <c r="C1157" i="311"/>
  <c r="Y22" i="38"/>
  <c r="I20" i="231"/>
  <c r="AG90" i="38"/>
  <c r="H63" i="274"/>
  <c r="C1210" i="311"/>
  <c r="Q150" i="38"/>
  <c r="H100" i="231"/>
  <c r="K163" i="38"/>
  <c r="S119" i="38"/>
  <c r="G55" i="38"/>
  <c r="M117" i="38"/>
  <c r="C67" i="38"/>
  <c r="F11" i="231"/>
  <c r="C160" i="311"/>
  <c r="M137" i="38"/>
  <c r="E77" i="274"/>
  <c r="J29" i="274"/>
  <c r="X46" i="38"/>
  <c r="L145" i="38"/>
  <c r="J26" i="38"/>
  <c r="C1256" i="311"/>
  <c r="G103" i="273"/>
  <c r="R103" i="38"/>
  <c r="O153" i="38"/>
  <c r="Q100" i="38"/>
  <c r="N55" i="38"/>
  <c r="X157" i="38"/>
  <c r="K27" i="273"/>
  <c r="W149" i="38"/>
  <c r="C395" i="311"/>
  <c r="H86" i="273"/>
  <c r="E99" i="38"/>
  <c r="Z79" i="38"/>
  <c r="L79" i="274"/>
  <c r="J61" i="38"/>
  <c r="E78" i="273"/>
  <c r="P77" i="38"/>
  <c r="M80" i="38"/>
  <c r="N26" i="38"/>
  <c r="C1269" i="311"/>
  <c r="C731" i="311"/>
  <c r="R55" i="38"/>
  <c r="Y90" i="38"/>
  <c r="F68" i="273"/>
  <c r="Y104" i="38"/>
  <c r="AG35" i="38"/>
  <c r="L16" i="274"/>
  <c r="M56" i="38"/>
  <c r="Y166" i="38"/>
  <c r="AC121" i="38"/>
  <c r="V103" i="38"/>
  <c r="AB52" i="38"/>
  <c r="H105" i="231"/>
  <c r="C111" i="311"/>
  <c r="E27" i="231"/>
  <c r="AM21" i="230"/>
  <c r="T45" i="38"/>
  <c r="C34" i="273"/>
  <c r="D19" i="273"/>
  <c r="I23" i="273"/>
  <c r="S77" i="38"/>
  <c r="W115" i="38"/>
  <c r="AF105" i="38"/>
  <c r="U157" i="38"/>
  <c r="F38" i="231"/>
  <c r="Y67" i="38"/>
  <c r="C165" i="311"/>
  <c r="V26" i="38"/>
  <c r="G51" i="274"/>
  <c r="AC125" i="38"/>
  <c r="I44" i="38"/>
  <c r="K76" i="231"/>
  <c r="C700" i="311"/>
  <c r="U31" i="230"/>
  <c r="D69" i="38"/>
  <c r="G42" i="231"/>
  <c r="S46" i="38"/>
  <c r="S53" i="38"/>
  <c r="K101" i="231"/>
  <c r="Q119" i="38"/>
  <c r="G162" i="38"/>
  <c r="C127" i="311"/>
  <c r="AL6" i="230"/>
  <c r="C1015" i="311"/>
  <c r="I43" i="38"/>
  <c r="C994" i="311"/>
  <c r="L66" i="38"/>
  <c r="H58" i="273"/>
  <c r="AG109" i="38"/>
  <c r="G41" i="231"/>
  <c r="Q108" i="38"/>
  <c r="K30" i="273"/>
  <c r="U134" i="38"/>
  <c r="C69" i="311"/>
  <c r="W128" i="38"/>
  <c r="AF159" i="38"/>
  <c r="J128" i="38"/>
  <c r="E54" i="231"/>
  <c r="C56" i="38"/>
  <c r="H147" i="38"/>
  <c r="D63" i="273"/>
  <c r="H39" i="274"/>
  <c r="M68" i="38"/>
  <c r="Y152" i="38"/>
  <c r="Q72" i="38"/>
  <c r="P148" i="38"/>
  <c r="D96" i="38"/>
  <c r="F50" i="273"/>
  <c r="D104" i="38"/>
  <c r="I106" i="231"/>
  <c r="L55" i="274"/>
  <c r="J55" i="273"/>
  <c r="I29" i="38"/>
  <c r="X131" i="38"/>
  <c r="F52" i="231"/>
  <c r="M96" i="38"/>
  <c r="C703" i="311"/>
  <c r="AO26" i="230"/>
  <c r="K91" i="273"/>
  <c r="J48" i="38"/>
  <c r="AB130" i="38"/>
  <c r="L36" i="273"/>
  <c r="C1198" i="311"/>
  <c r="C25" i="38"/>
  <c r="G19" i="38"/>
  <c r="L56" i="274"/>
  <c r="E53" i="38"/>
  <c r="I80" i="274"/>
  <c r="D92" i="273"/>
  <c r="V123" i="38"/>
  <c r="X160" i="38"/>
  <c r="AD76" i="38"/>
  <c r="K94" i="38"/>
  <c r="C424" i="311"/>
  <c r="I102" i="274"/>
  <c r="M67" i="38"/>
  <c r="G28" i="273"/>
  <c r="E24" i="274"/>
  <c r="AE136" i="38"/>
  <c r="P60" i="38"/>
  <c r="K73" i="273"/>
  <c r="C1112" i="311"/>
  <c r="L69" i="274"/>
  <c r="F11" i="274"/>
  <c r="L47" i="274"/>
  <c r="AB30" i="230"/>
  <c r="L131" i="38"/>
  <c r="J18" i="273"/>
  <c r="F18" i="38"/>
  <c r="S137" i="38"/>
  <c r="N30" i="38"/>
  <c r="C265" i="311"/>
  <c r="L51" i="274"/>
  <c r="J80" i="273"/>
  <c r="O66" i="38"/>
  <c r="AD118" i="38"/>
  <c r="J17" i="273"/>
  <c r="H28" i="231"/>
  <c r="G155" i="38"/>
  <c r="G52" i="274"/>
  <c r="AA68" i="38"/>
  <c r="P65" i="38"/>
  <c r="T21" i="38"/>
  <c r="F63" i="274"/>
  <c r="N75" i="38"/>
  <c r="C89" i="231"/>
  <c r="D105" i="231"/>
  <c r="R104" i="38"/>
  <c r="C1284" i="311"/>
  <c r="R135" i="38"/>
  <c r="U113" i="38"/>
  <c r="C242" i="311"/>
  <c r="C53" i="38"/>
  <c r="F69" i="274"/>
  <c r="AM23" i="230"/>
  <c r="S67" i="38"/>
  <c r="F30" i="274"/>
  <c r="L23" i="231"/>
  <c r="F118" i="38"/>
  <c r="C1286" i="311"/>
  <c r="AB147" i="38"/>
  <c r="AV12" i="230"/>
  <c r="AB64" i="38"/>
  <c r="C1104" i="311"/>
  <c r="K50" i="273"/>
  <c r="G68" i="231"/>
  <c r="M120" i="38"/>
  <c r="W45" i="38"/>
  <c r="C109" i="311"/>
  <c r="D137" i="38"/>
  <c r="V137" i="38"/>
  <c r="K98" i="273"/>
  <c r="H19" i="38"/>
  <c r="D91" i="38"/>
  <c r="Q40" i="38"/>
  <c r="R63" i="38"/>
  <c r="L74" i="38"/>
  <c r="C34" i="311"/>
  <c r="AW27" i="230"/>
  <c r="Q132" i="38"/>
  <c r="C405" i="311"/>
  <c r="S156" i="38"/>
  <c r="L103" i="231"/>
  <c r="H74" i="231"/>
  <c r="L102" i="274"/>
  <c r="AG19" i="38"/>
  <c r="V72" i="38"/>
  <c r="H24" i="273"/>
  <c r="D117" i="38"/>
  <c r="C32" i="231"/>
  <c r="C740" i="311"/>
  <c r="AB46" i="38"/>
  <c r="AG89" i="38"/>
  <c r="AO28" i="230"/>
  <c r="AH26" i="230"/>
  <c r="Y157" i="38"/>
  <c r="S155" i="38"/>
  <c r="J95" i="273"/>
  <c r="AB40" i="38"/>
  <c r="H14" i="273"/>
  <c r="AF43" i="38"/>
  <c r="C40" i="311"/>
  <c r="AD61" i="38"/>
  <c r="R74" i="38"/>
  <c r="C64" i="273"/>
  <c r="AD95" i="38"/>
  <c r="C69" i="274"/>
  <c r="K86" i="231"/>
  <c r="F100" i="273"/>
  <c r="I93" i="38"/>
  <c r="I86" i="231"/>
  <c r="AD131" i="38"/>
  <c r="M136" i="38"/>
  <c r="AG166" i="38"/>
  <c r="F130" i="38"/>
  <c r="I14" i="273"/>
  <c r="C656" i="311"/>
  <c r="G64" i="231"/>
  <c r="C115" i="38"/>
  <c r="L99" i="274"/>
  <c r="C373" i="311"/>
  <c r="P25" i="38"/>
  <c r="E45" i="274"/>
  <c r="C219" i="311"/>
  <c r="Y76" i="38"/>
  <c r="C729" i="311"/>
  <c r="AB5" i="230"/>
  <c r="H18" i="273"/>
  <c r="F54" i="274"/>
  <c r="I21" i="274"/>
  <c r="K102" i="274"/>
  <c r="T96" i="38"/>
  <c r="AC63" i="38"/>
  <c r="AE31" i="38"/>
  <c r="C1215" i="311"/>
  <c r="AB131" i="38"/>
  <c r="I30" i="273"/>
  <c r="AE32" i="38"/>
  <c r="C245" i="311"/>
  <c r="E30" i="230"/>
  <c r="R32" i="38"/>
  <c r="E51" i="38"/>
  <c r="O42" i="38"/>
  <c r="H31" i="38"/>
  <c r="V98" i="38"/>
  <c r="I136" i="38"/>
  <c r="C375" i="311"/>
  <c r="D64" i="274"/>
  <c r="W64" i="38"/>
  <c r="L88" i="274"/>
  <c r="O138" i="38"/>
  <c r="V112" i="38"/>
  <c r="AW28" i="230"/>
  <c r="C639" i="311"/>
  <c r="K87" i="38"/>
  <c r="K35" i="273"/>
  <c r="L22" i="274"/>
  <c r="J31" i="38"/>
  <c r="I79" i="274"/>
  <c r="I46" i="273"/>
  <c r="AE104" i="38"/>
  <c r="C27" i="38"/>
  <c r="E60" i="38"/>
  <c r="G59" i="38"/>
  <c r="F70" i="274"/>
  <c r="O50" i="38"/>
  <c r="AD90" i="38"/>
  <c r="AB88" i="38"/>
  <c r="G29" i="274"/>
  <c r="H120" i="38"/>
  <c r="S116" i="38"/>
  <c r="F139" i="38"/>
  <c r="AC152" i="38"/>
  <c r="C159" i="38"/>
  <c r="L11" i="274"/>
  <c r="D58" i="231"/>
  <c r="C984" i="311"/>
  <c r="D64" i="231"/>
  <c r="T135" i="38"/>
  <c r="C456" i="311"/>
  <c r="AA71" i="38"/>
  <c r="V111" i="38"/>
  <c r="D88" i="38"/>
  <c r="E88" i="273"/>
  <c r="F99" i="274"/>
  <c r="J65" i="273"/>
  <c r="L133" i="38"/>
  <c r="C1297" i="311"/>
  <c r="Q146" i="38"/>
  <c r="U142" i="38"/>
  <c r="O20" i="38"/>
  <c r="C275" i="311"/>
  <c r="S40" i="38"/>
  <c r="N62" i="38"/>
  <c r="G76" i="273"/>
  <c r="C387" i="311"/>
  <c r="J44" i="231"/>
  <c r="C105" i="231"/>
  <c r="P42" i="38"/>
  <c r="AD51" i="38"/>
  <c r="F93" i="38"/>
  <c r="E90" i="231"/>
  <c r="Y71" i="38"/>
  <c r="I62" i="274"/>
  <c r="H78" i="273"/>
  <c r="N138" i="38"/>
  <c r="J27" i="38"/>
  <c r="G80" i="231"/>
  <c r="W92" i="38"/>
  <c r="K63" i="274"/>
  <c r="C561" i="311"/>
  <c r="V17" i="38"/>
  <c r="AB8" i="230"/>
  <c r="L98" i="273"/>
  <c r="E100" i="38"/>
  <c r="AH15" i="230"/>
  <c r="I32" i="231"/>
  <c r="R93" i="38"/>
  <c r="J153" i="38"/>
  <c r="G101" i="273"/>
  <c r="E95" i="231"/>
  <c r="C255" i="311"/>
  <c r="C327" i="311"/>
  <c r="R54" i="38"/>
  <c r="K32" i="274"/>
  <c r="C1188" i="311"/>
  <c r="W12" i="230"/>
  <c r="F129" i="38"/>
  <c r="L97" i="274"/>
  <c r="AG24" i="38"/>
  <c r="Z50" i="38"/>
  <c r="H20" i="273"/>
  <c r="K57" i="274"/>
  <c r="I133" i="38"/>
  <c r="E91" i="273"/>
  <c r="X162" i="38"/>
  <c r="C54" i="38"/>
  <c r="V52" i="38"/>
  <c r="C227" i="311"/>
  <c r="K29" i="273"/>
  <c r="C607" i="311"/>
  <c r="K79" i="38"/>
  <c r="AM19" i="230"/>
  <c r="AB10" i="230"/>
  <c r="G77" i="38"/>
  <c r="C325" i="311"/>
  <c r="C103" i="231"/>
  <c r="C326" i="311"/>
  <c r="F44" i="38"/>
  <c r="X128" i="38"/>
  <c r="C1113" i="311"/>
  <c r="K78" i="274"/>
  <c r="E83" i="231"/>
  <c r="D95" i="231"/>
  <c r="AB94" i="38"/>
  <c r="C1084" i="311"/>
  <c r="I157" i="38"/>
  <c r="C205" i="311"/>
  <c r="W143" i="38"/>
  <c r="X57" i="38"/>
  <c r="M87" i="274"/>
  <c r="V22" i="38"/>
  <c r="I125" i="38"/>
  <c r="C78" i="273"/>
  <c r="U55" i="38"/>
  <c r="C30" i="274"/>
  <c r="C103" i="38"/>
  <c r="E38" i="273"/>
  <c r="T81" i="38"/>
  <c r="L53" i="231"/>
  <c r="C113" i="311"/>
  <c r="U114" i="38"/>
  <c r="AD126" i="38"/>
  <c r="E87" i="273"/>
  <c r="G94" i="231"/>
  <c r="C72" i="273"/>
  <c r="L105" i="231"/>
  <c r="AA139" i="38"/>
  <c r="L84" i="274"/>
  <c r="D46" i="274"/>
  <c r="T134" i="38"/>
  <c r="AE69" i="38"/>
  <c r="X35" i="38"/>
  <c r="G9" i="274"/>
  <c r="R43" i="38"/>
  <c r="H45" i="273"/>
  <c r="U26" i="230"/>
  <c r="V130" i="38"/>
  <c r="C616" i="311"/>
  <c r="P32" i="38"/>
  <c r="C1305" i="311"/>
  <c r="C1066" i="311"/>
  <c r="C30" i="231"/>
  <c r="M130" i="38"/>
  <c r="R110" i="38"/>
  <c r="C61" i="311"/>
  <c r="Q154" i="38"/>
  <c r="W47" i="38"/>
  <c r="C83" i="311"/>
  <c r="F59" i="274"/>
  <c r="K29" i="274"/>
  <c r="I92" i="231"/>
  <c r="U148" i="38"/>
  <c r="C571" i="311"/>
  <c r="X63" i="38"/>
  <c r="C148" i="311"/>
  <c r="F43" i="38"/>
  <c r="Q9" i="230" l="1"/>
  <c r="Q29" i="230"/>
  <c r="Q8" i="230"/>
  <c r="Q25" i="230"/>
  <c r="Q12" i="230"/>
  <c r="Q19" i="230"/>
  <c r="Q31" i="230"/>
  <c r="Q33" i="230"/>
  <c r="Q28" i="230"/>
  <c r="Q27" i="230"/>
  <c r="Q16" i="230"/>
  <c r="Q18" i="230"/>
  <c r="N35" i="230"/>
  <c r="Q14" i="230"/>
  <c r="Q34" i="230"/>
  <c r="Q5" i="230"/>
  <c r="Q11" i="230"/>
  <c r="Q13" i="230"/>
  <c r="Q30" i="230"/>
  <c r="Q10" i="230"/>
  <c r="Q17" i="230"/>
  <c r="Q26" i="230"/>
  <c r="Q7" i="230"/>
  <c r="Q20" i="230"/>
  <c r="M35" i="230"/>
  <c r="Q4" i="230"/>
  <c r="Q22" i="230"/>
  <c r="Q21" i="230"/>
  <c r="Q24" i="230"/>
  <c r="Q23" i="230"/>
  <c r="Q15" i="230"/>
  <c r="O35" i="230"/>
  <c r="P35" i="230"/>
  <c r="Q32" i="230"/>
  <c r="Q6" i="230"/>
  <c r="U118" i="272"/>
  <c r="Q105" i="272"/>
  <c r="AA144" i="272"/>
  <c r="J36" i="272"/>
  <c r="AG94" i="272"/>
  <c r="Q77" i="272"/>
  <c r="D127" i="311"/>
  <c r="E127" i="311" s="1"/>
  <c r="AG95" i="272"/>
  <c r="M141" i="272"/>
  <c r="D83" i="311"/>
  <c r="E83" i="311" s="1"/>
  <c r="AB51" i="272"/>
  <c r="N80" i="272"/>
  <c r="R140" i="272"/>
  <c r="R109" i="272"/>
  <c r="Y76" i="272"/>
  <c r="T140" i="272"/>
  <c r="Q124" i="272"/>
  <c r="Y27" i="272"/>
  <c r="W52" i="272"/>
  <c r="K92" i="272"/>
  <c r="T26" i="272"/>
  <c r="R108" i="272"/>
  <c r="D1157" i="311"/>
  <c r="E1157" i="311" s="1"/>
  <c r="AD136" i="272"/>
  <c r="D639" i="311"/>
  <c r="E639" i="311" s="1"/>
  <c r="D122" i="272"/>
  <c r="P70" i="272"/>
  <c r="I138" i="272"/>
  <c r="M73" i="272"/>
  <c r="S58" i="272"/>
  <c r="O72" i="272"/>
  <c r="F98" i="272"/>
  <c r="AD131" i="272"/>
  <c r="AA73" i="272"/>
  <c r="F135" i="272"/>
  <c r="S51" i="272"/>
  <c r="E130" i="272"/>
  <c r="AD56" i="272"/>
  <c r="D984" i="311"/>
  <c r="E984" i="311" s="1"/>
  <c r="U119" i="272"/>
  <c r="V117" i="272"/>
  <c r="V77" i="272"/>
  <c r="Q71" i="272"/>
  <c r="P47" i="272"/>
  <c r="D61" i="311"/>
  <c r="E61" i="311" s="1"/>
  <c r="D113" i="311"/>
  <c r="E113" i="311" s="1"/>
  <c r="O143" i="272"/>
  <c r="AG24" i="272"/>
  <c r="D1284" i="311"/>
  <c r="E1284" i="311" s="1"/>
  <c r="D74" i="272"/>
  <c r="I98" i="272"/>
  <c r="R98" i="272"/>
  <c r="D1198" i="311"/>
  <c r="E1198" i="311" s="1"/>
  <c r="J31" i="272"/>
  <c r="Z55" i="272"/>
  <c r="R115" i="272"/>
  <c r="T86" i="272"/>
  <c r="W69" i="272"/>
  <c r="C30" i="272"/>
  <c r="D700" i="311"/>
  <c r="E700" i="311" s="1"/>
  <c r="AE95" i="272"/>
  <c r="AD123" i="272"/>
  <c r="D387" i="311"/>
  <c r="E387" i="311" s="1"/>
  <c r="C108" i="272"/>
  <c r="D375" i="311"/>
  <c r="E375" i="311" s="1"/>
  <c r="O71" i="272"/>
  <c r="AB135" i="272"/>
  <c r="X51" i="272"/>
  <c r="I49" i="272"/>
  <c r="AG29" i="272"/>
  <c r="I141" i="272"/>
  <c r="D405" i="311"/>
  <c r="E405" i="311" s="1"/>
  <c r="D1269" i="311"/>
  <c r="E1269" i="311" s="1"/>
  <c r="AC130" i="272"/>
  <c r="F144" i="272"/>
  <c r="U60" i="272"/>
  <c r="V103" i="272"/>
  <c r="Q137" i="272"/>
  <c r="N31" i="272"/>
  <c r="E105" i="272"/>
  <c r="N67" i="272"/>
  <c r="M135" i="272"/>
  <c r="H36" i="272"/>
  <c r="M85" i="272"/>
  <c r="C61" i="272"/>
  <c r="V31" i="272"/>
  <c r="S45" i="272"/>
  <c r="S121" i="272"/>
  <c r="I130" i="272"/>
  <c r="O47" i="272"/>
  <c r="D34" i="311"/>
  <c r="E34" i="311" s="1"/>
  <c r="N35" i="272"/>
  <c r="J53" i="272"/>
  <c r="D165" i="311"/>
  <c r="E165" i="311" s="1"/>
  <c r="Q30" i="272"/>
  <c r="V27" i="272"/>
  <c r="E56" i="272"/>
  <c r="L79" i="272"/>
  <c r="S142" i="272"/>
  <c r="P82" i="272"/>
  <c r="J133" i="272"/>
  <c r="Y72" i="272"/>
  <c r="D1066" i="311"/>
  <c r="E1066" i="311" s="1"/>
  <c r="R37" i="272"/>
  <c r="R68" i="272"/>
  <c r="F23" i="272"/>
  <c r="AD88" i="272"/>
  <c r="F134" i="272"/>
  <c r="O25" i="272"/>
  <c r="X62" i="272"/>
  <c r="Q45" i="272"/>
  <c r="W133" i="272"/>
  <c r="AD100" i="272"/>
  <c r="H125" i="272"/>
  <c r="D245" i="311"/>
  <c r="E245" i="311" s="1"/>
  <c r="D96" i="272"/>
  <c r="L136" i="272"/>
  <c r="J66" i="272"/>
  <c r="D69" i="311"/>
  <c r="E69" i="311" s="1"/>
  <c r="AF110" i="272"/>
  <c r="AD97" i="272"/>
  <c r="P37" i="272"/>
  <c r="D205" i="311"/>
  <c r="E205" i="311" s="1"/>
  <c r="AE37" i="272"/>
  <c r="H24" i="272"/>
  <c r="W120" i="272"/>
  <c r="U139" i="272"/>
  <c r="S82" i="272"/>
  <c r="AB93" i="272"/>
  <c r="AB136" i="272"/>
  <c r="V142" i="272"/>
  <c r="D703" i="311"/>
  <c r="E703" i="311" s="1"/>
  <c r="M142" i="272"/>
  <c r="F79" i="272"/>
  <c r="D616" i="311"/>
  <c r="E616" i="311" s="1"/>
  <c r="AB99" i="272"/>
  <c r="D1215" i="311"/>
  <c r="E1215" i="311" s="1"/>
  <c r="D142" i="272"/>
  <c r="Z84" i="272"/>
  <c r="AG53" i="272"/>
  <c r="AD95" i="272"/>
  <c r="AE36" i="272"/>
  <c r="D109" i="311"/>
  <c r="E109" i="311" s="1"/>
  <c r="D1112" i="311"/>
  <c r="E1112" i="311" s="1"/>
  <c r="M101" i="272"/>
  <c r="D160" i="311"/>
  <c r="E160" i="311" s="1"/>
  <c r="R79" i="272"/>
  <c r="V135" i="272"/>
  <c r="AC68" i="272"/>
  <c r="W50" i="272"/>
  <c r="T50" i="272"/>
  <c r="AD66" i="272"/>
  <c r="L138" i="272"/>
  <c r="O55" i="272"/>
  <c r="T101" i="272"/>
  <c r="M125" i="272"/>
  <c r="P65" i="272"/>
  <c r="E104" i="272"/>
  <c r="C72" i="272"/>
  <c r="D1113" i="311"/>
  <c r="E1113" i="311" s="1"/>
  <c r="AE141" i="272"/>
  <c r="X136" i="272"/>
  <c r="Q113" i="272"/>
  <c r="X133" i="272"/>
  <c r="M122" i="272"/>
  <c r="D111" i="311"/>
  <c r="E111" i="311" s="1"/>
  <c r="G25" i="272"/>
  <c r="D40" i="311"/>
  <c r="E40" i="311" s="1"/>
  <c r="V22" i="272"/>
  <c r="F49" i="272"/>
  <c r="D1104" i="311"/>
  <c r="E1104" i="311" s="1"/>
  <c r="I34" i="272"/>
  <c r="G60" i="272"/>
  <c r="F48" i="272"/>
  <c r="G64" i="272"/>
  <c r="D326" i="311"/>
  <c r="E326" i="311" s="1"/>
  <c r="AB69" i="272"/>
  <c r="M72" i="272"/>
  <c r="S124" i="272"/>
  <c r="AB57" i="272"/>
  <c r="R59" i="272"/>
  <c r="R48" i="272"/>
  <c r="V108" i="272"/>
  <c r="D1272" i="311"/>
  <c r="E1272" i="311" s="1"/>
  <c r="W97" i="272"/>
  <c r="D148" i="311"/>
  <c r="E148" i="311" s="1"/>
  <c r="E65" i="272"/>
  <c r="D325" i="311"/>
  <c r="E325" i="311" s="1"/>
  <c r="D729" i="311"/>
  <c r="E729" i="311" s="1"/>
  <c r="D424" i="311"/>
  <c r="E424" i="311" s="1"/>
  <c r="AC126" i="272"/>
  <c r="U120" i="272"/>
  <c r="D327" i="311"/>
  <c r="E327" i="311" s="1"/>
  <c r="G82" i="272"/>
  <c r="Y81" i="272"/>
  <c r="D1286" i="311"/>
  <c r="E1286" i="311" s="1"/>
  <c r="K99" i="272"/>
  <c r="AG114" i="272"/>
  <c r="U136" i="272"/>
  <c r="X68" i="272"/>
  <c r="C32" i="272"/>
  <c r="F123" i="272"/>
  <c r="AD81" i="272"/>
  <c r="M61" i="272"/>
  <c r="AC144" i="272"/>
  <c r="AF48" i="272"/>
  <c r="D93" i="272"/>
  <c r="X40" i="272"/>
  <c r="J32" i="272"/>
  <c r="V116" i="272"/>
  <c r="AE74" i="272"/>
  <c r="K84" i="272"/>
  <c r="P30" i="272"/>
  <c r="V128" i="272"/>
  <c r="N60" i="272"/>
  <c r="AG40" i="272"/>
  <c r="D976" i="311"/>
  <c r="E976" i="311" s="1"/>
  <c r="AB45" i="272"/>
  <c r="T139" i="272"/>
  <c r="D373" i="311"/>
  <c r="E373" i="311" s="1"/>
  <c r="S72" i="272"/>
  <c r="L71" i="272"/>
  <c r="Y109" i="272"/>
  <c r="J114" i="272"/>
  <c r="AA76" i="272"/>
  <c r="AE109" i="272"/>
  <c r="D109" i="272"/>
  <c r="R93" i="272"/>
  <c r="N143" i="272"/>
  <c r="C120" i="272"/>
  <c r="E58" i="272"/>
  <c r="Y95" i="272"/>
  <c r="D255" i="311"/>
  <c r="E255" i="311" s="1"/>
  <c r="V57" i="272"/>
  <c r="C58" i="272"/>
  <c r="D101" i="272"/>
  <c r="I48" i="272"/>
  <c r="R60" i="272"/>
  <c r="D456" i="311"/>
  <c r="E456" i="311" s="1"/>
  <c r="C59" i="272"/>
  <c r="D656" i="311"/>
  <c r="E656" i="311" s="1"/>
  <c r="D242" i="311"/>
  <c r="E242" i="311" s="1"/>
  <c r="G24" i="272"/>
  <c r="D1015" i="311"/>
  <c r="E1015" i="311" s="1"/>
  <c r="D731" i="311"/>
  <c r="E731" i="311" s="1"/>
  <c r="Z67" i="272"/>
  <c r="Q35" i="230" l="1"/>
  <c r="K120" i="38"/>
  <c r="M39" i="274"/>
  <c r="D72" i="38"/>
  <c r="AF103" i="38"/>
  <c r="G85" i="38"/>
  <c r="E87" i="274"/>
  <c r="AI27" i="230"/>
  <c r="F60" i="231"/>
  <c r="O143" i="38"/>
  <c r="T57" i="38"/>
  <c r="F12" i="231"/>
  <c r="G137" i="38"/>
  <c r="L103" i="38"/>
  <c r="C291" i="311"/>
  <c r="I39" i="231"/>
  <c r="AC109" i="38"/>
  <c r="C132" i="38"/>
  <c r="AA86" i="38"/>
  <c r="H93" i="231"/>
  <c r="H51" i="273"/>
  <c r="Y127" i="38"/>
  <c r="T163" i="38"/>
  <c r="J24" i="274"/>
  <c r="E19" i="38"/>
  <c r="I97" i="273"/>
  <c r="J104" i="231"/>
  <c r="Q17" i="38"/>
  <c r="AF82" i="38"/>
  <c r="L70" i="38"/>
  <c r="AE97" i="38"/>
  <c r="E64" i="274"/>
  <c r="J81" i="273"/>
  <c r="L23" i="273"/>
  <c r="F53" i="38"/>
  <c r="D94" i="231"/>
  <c r="I50" i="38"/>
  <c r="C886" i="311"/>
  <c r="C585" i="311"/>
  <c r="C488" i="311"/>
  <c r="H103" i="273"/>
  <c r="X161" i="38"/>
  <c r="G80" i="38"/>
  <c r="G83" i="38"/>
  <c r="K65" i="38"/>
  <c r="D20" i="38"/>
  <c r="E86" i="274"/>
  <c r="W54" i="38"/>
  <c r="AC148" i="38"/>
  <c r="C755" i="311"/>
  <c r="D33" i="231"/>
  <c r="G79" i="231"/>
  <c r="L27" i="38"/>
  <c r="E99" i="274"/>
  <c r="V66" i="38"/>
  <c r="K36" i="274"/>
  <c r="E68" i="231"/>
  <c r="J107" i="231"/>
  <c r="AV11" i="230"/>
  <c r="G51" i="38"/>
  <c r="O98" i="38"/>
  <c r="AF90" i="38"/>
  <c r="C1120" i="311"/>
  <c r="J97" i="273"/>
  <c r="O32" i="38"/>
  <c r="AF27" i="38"/>
  <c r="AB19" i="230"/>
  <c r="E66" i="38"/>
  <c r="I85" i="274"/>
  <c r="C23" i="231"/>
  <c r="J113" i="38"/>
  <c r="C19" i="311"/>
  <c r="L78" i="231"/>
  <c r="X62" i="38"/>
  <c r="H17" i="273"/>
  <c r="D110" i="38"/>
  <c r="K107" i="231"/>
  <c r="AM7" i="230"/>
  <c r="Y137" i="38"/>
  <c r="I66" i="231"/>
  <c r="D86" i="38"/>
  <c r="AB101" i="38"/>
  <c r="Q115" i="38"/>
  <c r="F15" i="231"/>
  <c r="H35" i="273"/>
  <c r="C911" i="311"/>
  <c r="D61" i="273"/>
  <c r="I44" i="274"/>
  <c r="K159" i="38"/>
  <c r="C24" i="231"/>
  <c r="AB27" i="230"/>
  <c r="J88" i="273"/>
  <c r="J85" i="274"/>
  <c r="F78" i="273"/>
  <c r="R18" i="38"/>
  <c r="F28" i="230"/>
  <c r="D9" i="274"/>
  <c r="C816" i="311"/>
  <c r="F131" i="38"/>
  <c r="X146" i="38"/>
  <c r="F19" i="274"/>
  <c r="S65" i="38"/>
  <c r="I128" i="38"/>
  <c r="I63" i="273"/>
  <c r="H49" i="231"/>
  <c r="E19" i="230"/>
  <c r="AE154" i="38"/>
  <c r="W50" i="38"/>
  <c r="M25" i="38"/>
  <c r="P120" i="38"/>
  <c r="C618" i="311"/>
  <c r="E73" i="38"/>
  <c r="W68" i="38"/>
  <c r="AB78" i="38"/>
  <c r="K67" i="273"/>
  <c r="C663" i="311"/>
  <c r="G57" i="274"/>
  <c r="E46" i="231"/>
  <c r="R116" i="38"/>
  <c r="L25" i="273"/>
  <c r="G54" i="273"/>
  <c r="I45" i="231"/>
  <c r="E79" i="274"/>
  <c r="U54" i="38"/>
  <c r="W166" i="38"/>
  <c r="C76" i="38"/>
  <c r="I30" i="274"/>
  <c r="M147" i="38"/>
  <c r="C954" i="311"/>
  <c r="AD120" i="38"/>
  <c r="K63" i="38"/>
  <c r="H80" i="231"/>
  <c r="AE123" i="38"/>
  <c r="C277" i="311"/>
  <c r="T42" i="38"/>
  <c r="L41" i="231"/>
  <c r="H149" i="38"/>
  <c r="V163" i="38"/>
  <c r="N163" i="38"/>
  <c r="C2" i="311"/>
  <c r="O77" i="38"/>
  <c r="S114" i="38"/>
  <c r="AD110" i="38"/>
  <c r="D151" i="38"/>
  <c r="S131" i="38"/>
  <c r="W85" i="38"/>
  <c r="K76" i="273"/>
  <c r="K77" i="231"/>
  <c r="C534" i="311"/>
  <c r="D44" i="38"/>
  <c r="AC18" i="38"/>
  <c r="G73" i="231"/>
  <c r="W17" i="38"/>
  <c r="AL5" i="230"/>
  <c r="H46" i="274"/>
  <c r="F91" i="38"/>
  <c r="K45" i="38"/>
  <c r="L38" i="38"/>
  <c r="AL17" i="230"/>
  <c r="H25" i="231"/>
  <c r="C132" i="311"/>
  <c r="L89" i="274"/>
  <c r="C76" i="274"/>
  <c r="C494" i="311"/>
  <c r="D27" i="231"/>
  <c r="H14" i="274"/>
  <c r="AF133" i="38"/>
  <c r="M45" i="274"/>
  <c r="G71" i="273"/>
  <c r="G52" i="231"/>
  <c r="F108" i="273"/>
  <c r="C234" i="311"/>
  <c r="AF140" i="38"/>
  <c r="K24" i="273"/>
  <c r="AF91" i="38"/>
  <c r="Q33" i="38"/>
  <c r="AC135" i="38"/>
  <c r="C64" i="274"/>
  <c r="G118" i="38"/>
  <c r="G87" i="274"/>
  <c r="C121" i="38"/>
  <c r="K45" i="274"/>
  <c r="Y50" i="38"/>
  <c r="V145" i="38"/>
  <c r="G62" i="38"/>
  <c r="X105" i="38"/>
  <c r="C145" i="311"/>
  <c r="M74" i="274"/>
  <c r="G26" i="38"/>
  <c r="U162" i="38"/>
  <c r="H51" i="38"/>
  <c r="X26" i="38"/>
  <c r="U43" i="38"/>
  <c r="E128" i="38"/>
  <c r="K37" i="273"/>
  <c r="M144" i="38"/>
  <c r="Q114" i="38"/>
  <c r="X69" i="38"/>
  <c r="P139" i="38"/>
  <c r="J84" i="274"/>
  <c r="N17" i="38"/>
  <c r="I99" i="274"/>
  <c r="L96" i="231"/>
  <c r="C1026" i="311"/>
  <c r="AB56" i="38"/>
  <c r="C748" i="311"/>
  <c r="C284" i="311"/>
  <c r="M61" i="38"/>
  <c r="AW13" i="230"/>
  <c r="C38" i="274"/>
  <c r="G21" i="273"/>
  <c r="D60" i="38"/>
  <c r="M74" i="38"/>
  <c r="P51" i="38"/>
  <c r="D102" i="273"/>
  <c r="G41" i="38"/>
  <c r="I146" i="38"/>
  <c r="G156" i="38"/>
  <c r="G20" i="274"/>
  <c r="C680" i="311"/>
  <c r="AC96" i="38"/>
  <c r="C133" i="311"/>
  <c r="O149" i="38"/>
  <c r="C77" i="231"/>
  <c r="S117" i="38"/>
  <c r="F106" i="38"/>
  <c r="L75" i="274"/>
  <c r="R123" i="38"/>
  <c r="AC100" i="38"/>
  <c r="L20" i="231"/>
  <c r="E60" i="231"/>
  <c r="P109" i="38"/>
  <c r="J40" i="38"/>
  <c r="I29" i="274"/>
  <c r="D79" i="273"/>
  <c r="E156" i="38"/>
  <c r="O102" i="38"/>
  <c r="C467" i="311"/>
  <c r="J126" i="38"/>
  <c r="AF97" i="38"/>
  <c r="Z32" i="38"/>
  <c r="E89" i="273"/>
  <c r="E137" i="38"/>
  <c r="W32" i="230"/>
  <c r="C824" i="311"/>
  <c r="D59" i="38"/>
  <c r="Q158" i="38"/>
  <c r="C588" i="311"/>
  <c r="H60" i="274"/>
  <c r="E69" i="231"/>
  <c r="I62" i="231"/>
  <c r="N140" i="38"/>
  <c r="E106" i="273"/>
  <c r="AC23" i="38"/>
  <c r="C94" i="274"/>
  <c r="H21" i="38"/>
  <c r="C455" i="311"/>
  <c r="M85" i="38"/>
  <c r="K96" i="273"/>
  <c r="G138" i="38"/>
  <c r="D63" i="274"/>
  <c r="C58" i="38"/>
  <c r="Z36" i="38"/>
  <c r="H94" i="274"/>
  <c r="E43" i="38"/>
  <c r="C25" i="274"/>
  <c r="AG50" i="38"/>
  <c r="N160" i="38"/>
  <c r="M65" i="38"/>
  <c r="C788" i="311"/>
  <c r="Q138" i="38"/>
  <c r="G35" i="274"/>
  <c r="C613" i="311"/>
  <c r="L156" i="38"/>
  <c r="C651" i="311"/>
  <c r="S35" i="38"/>
  <c r="C676" i="311"/>
  <c r="W135" i="38"/>
  <c r="C124" i="38"/>
  <c r="J51" i="231"/>
  <c r="AB32" i="230"/>
  <c r="G35" i="38"/>
  <c r="F72" i="38"/>
  <c r="AA83" i="38"/>
  <c r="H132" i="38"/>
  <c r="D104" i="273"/>
  <c r="I73" i="273"/>
  <c r="C13" i="231"/>
  <c r="C1194" i="311"/>
  <c r="Y116" i="38"/>
  <c r="S81" i="38"/>
  <c r="K135" i="38"/>
  <c r="AN7" i="230"/>
  <c r="AF132" i="38"/>
  <c r="T38" i="38"/>
  <c r="AE133" i="38"/>
  <c r="H16" i="273"/>
  <c r="F24" i="273"/>
  <c r="C233" i="311"/>
  <c r="AF31" i="38"/>
  <c r="M94" i="38"/>
  <c r="S76" i="38"/>
  <c r="L151" i="38"/>
  <c r="F81" i="273"/>
  <c r="C566" i="311"/>
  <c r="L13" i="231"/>
  <c r="X60" i="38"/>
  <c r="G39" i="274"/>
  <c r="F59" i="38"/>
  <c r="C48" i="274"/>
  <c r="I72" i="38"/>
  <c r="J56" i="38"/>
  <c r="AG98" i="38"/>
  <c r="C495" i="311"/>
  <c r="T72" i="38"/>
  <c r="K104" i="274"/>
  <c r="E82" i="231"/>
  <c r="H91" i="38"/>
  <c r="E81" i="231"/>
  <c r="AE158" i="38"/>
  <c r="E98" i="273"/>
  <c r="C239" i="311"/>
  <c r="M20" i="274"/>
  <c r="E27" i="38"/>
  <c r="AC114" i="38"/>
  <c r="AE125" i="38"/>
  <c r="E81" i="38"/>
  <c r="I54" i="231"/>
  <c r="E17" i="230"/>
  <c r="D26" i="274"/>
  <c r="X71" i="38"/>
  <c r="Q19" i="38"/>
  <c r="P98" i="38"/>
  <c r="AI25" i="230"/>
  <c r="L75" i="38"/>
  <c r="H73" i="273"/>
  <c r="H32" i="273"/>
  <c r="G89" i="274"/>
  <c r="E76" i="38"/>
  <c r="AF163" i="38"/>
  <c r="I18" i="273"/>
  <c r="AA115" i="38"/>
  <c r="L91" i="274"/>
  <c r="K46" i="274"/>
  <c r="C809" i="311"/>
  <c r="C1042" i="311"/>
  <c r="C496" i="311"/>
  <c r="C126" i="311"/>
  <c r="AD38" i="38"/>
  <c r="W162" i="38"/>
  <c r="C21" i="231"/>
  <c r="C580" i="311"/>
  <c r="C888" i="311"/>
  <c r="G32" i="273"/>
  <c r="V59" i="38"/>
  <c r="Q117" i="38"/>
  <c r="K88" i="231"/>
  <c r="AG74" i="38"/>
  <c r="AE85" i="38"/>
  <c r="H51" i="231"/>
  <c r="C222" i="311"/>
  <c r="E41" i="273"/>
  <c r="I17" i="273"/>
  <c r="J26" i="231"/>
  <c r="E16" i="231"/>
  <c r="G28" i="274"/>
  <c r="W30" i="230"/>
  <c r="P29" i="38"/>
  <c r="G90" i="273"/>
  <c r="C546" i="311"/>
  <c r="AB79" i="38"/>
  <c r="E27" i="273"/>
  <c r="L70" i="274"/>
  <c r="J98" i="273"/>
  <c r="K27" i="274"/>
  <c r="AD40" i="38"/>
  <c r="AA43" i="38"/>
  <c r="AC106" i="38"/>
  <c r="Y17" i="38"/>
  <c r="E27" i="230"/>
  <c r="Y80" i="38"/>
  <c r="U88" i="38"/>
  <c r="R118" i="38"/>
  <c r="S127" i="38"/>
  <c r="C138" i="311"/>
  <c r="Q140" i="38"/>
  <c r="W55" i="38"/>
  <c r="H71" i="274"/>
  <c r="C350" i="311"/>
  <c r="K62" i="231"/>
  <c r="F31" i="38"/>
  <c r="W76" i="38"/>
  <c r="E136" i="38"/>
  <c r="AD109" i="38"/>
  <c r="J102" i="231"/>
  <c r="K57" i="273"/>
  <c r="AC55" i="38"/>
  <c r="AA161" i="38"/>
  <c r="F44" i="273"/>
  <c r="E138" i="38"/>
  <c r="G152" i="38"/>
  <c r="J155" i="38"/>
  <c r="C25" i="231"/>
  <c r="AH16" i="230"/>
  <c r="K75" i="231"/>
  <c r="L107" i="231"/>
  <c r="F71" i="38"/>
  <c r="AA100" i="38"/>
  <c r="I33" i="273"/>
  <c r="I74" i="273"/>
  <c r="I130" i="38"/>
  <c r="AA81" i="38"/>
  <c r="E11" i="230"/>
  <c r="AA56" i="38"/>
  <c r="AA87" i="38"/>
  <c r="C264" i="311"/>
  <c r="I59" i="274"/>
  <c r="I98" i="231"/>
  <c r="T136" i="38"/>
  <c r="K54" i="38"/>
  <c r="AV16" i="230"/>
  <c r="L105" i="38"/>
  <c r="P156" i="38"/>
  <c r="K88" i="38"/>
  <c r="C736" i="311"/>
  <c r="G87" i="38"/>
  <c r="AB148" i="38"/>
  <c r="J82" i="274"/>
  <c r="C119" i="38"/>
  <c r="H19" i="274"/>
  <c r="E166" i="38"/>
  <c r="V127" i="38"/>
  <c r="H15" i="274"/>
  <c r="P151" i="38"/>
  <c r="K20" i="274"/>
  <c r="R81" i="38"/>
  <c r="C189" i="311"/>
  <c r="AA95" i="38"/>
  <c r="C826" i="311"/>
  <c r="Y164" i="38"/>
  <c r="Y62" i="38"/>
  <c r="G13" i="274"/>
  <c r="G154" i="38"/>
  <c r="AA19" i="230"/>
  <c r="G105" i="38"/>
  <c r="F57" i="231"/>
  <c r="Z128" i="38"/>
  <c r="V53" i="38"/>
  <c r="K65" i="273"/>
  <c r="I18" i="274"/>
  <c r="V26" i="230"/>
  <c r="P135" i="38"/>
  <c r="C1200" i="311"/>
  <c r="T122" i="38"/>
  <c r="AG60" i="38"/>
  <c r="C1251" i="311"/>
  <c r="I81" i="38"/>
  <c r="E107" i="231"/>
  <c r="D101" i="274"/>
  <c r="R134" i="38"/>
  <c r="W93" i="38"/>
  <c r="G97" i="274"/>
  <c r="F108" i="274"/>
  <c r="Q133" i="38"/>
  <c r="P70" i="38"/>
  <c r="C951" i="311"/>
  <c r="C640" i="311"/>
  <c r="C1150" i="311"/>
  <c r="Y112" i="38"/>
  <c r="C967" i="311"/>
  <c r="D94" i="273"/>
  <c r="C634" i="311"/>
  <c r="AG129" i="38"/>
  <c r="X61" i="38"/>
  <c r="F124" i="38"/>
  <c r="V43" i="38"/>
  <c r="E7" i="230"/>
  <c r="J96" i="273"/>
  <c r="AB138" i="38"/>
  <c r="Z55" i="38"/>
  <c r="C778" i="311"/>
  <c r="AD44" i="38"/>
  <c r="W42" i="38"/>
  <c r="I39" i="38"/>
  <c r="C38" i="311"/>
  <c r="P163" i="38"/>
  <c r="R143" i="38"/>
  <c r="P36" i="38"/>
  <c r="N154" i="38"/>
  <c r="AA23" i="230"/>
  <c r="F128" i="38"/>
  <c r="Z44" i="38"/>
  <c r="AB37" i="38"/>
  <c r="H22" i="273"/>
  <c r="E48" i="274"/>
  <c r="C1277" i="311"/>
  <c r="F74" i="273"/>
  <c r="I124" i="38"/>
  <c r="K60" i="273"/>
  <c r="AD68" i="38"/>
  <c r="C156" i="311"/>
  <c r="C66" i="273"/>
  <c r="I75" i="273"/>
  <c r="L107" i="274"/>
  <c r="C539" i="311"/>
  <c r="T19" i="38"/>
  <c r="C319" i="311"/>
  <c r="Q95" i="38"/>
  <c r="I150" i="38"/>
  <c r="O70" i="38"/>
  <c r="E77" i="273"/>
  <c r="C136" i="38"/>
  <c r="I61" i="274"/>
  <c r="G153" i="38"/>
  <c r="Y123" i="38"/>
  <c r="V113" i="38"/>
  <c r="L71" i="273"/>
  <c r="D74" i="274"/>
  <c r="D84" i="231"/>
  <c r="D145" i="38"/>
  <c r="J18" i="38"/>
  <c r="AC141" i="38"/>
  <c r="D18" i="231"/>
  <c r="G48" i="273"/>
  <c r="H152" i="38"/>
  <c r="G35" i="273"/>
  <c r="E114" i="38"/>
  <c r="D100" i="274"/>
  <c r="L92" i="273"/>
  <c r="G26" i="274"/>
  <c r="G108" i="273"/>
  <c r="G22" i="273"/>
  <c r="E102" i="38"/>
  <c r="G84" i="273"/>
  <c r="P133" i="38"/>
  <c r="V92" i="38"/>
  <c r="J60" i="274"/>
  <c r="F87" i="38"/>
  <c r="C51" i="231"/>
  <c r="C54" i="273"/>
  <c r="K92" i="231"/>
  <c r="D18" i="273"/>
  <c r="C1304" i="311"/>
  <c r="E118" i="38"/>
  <c r="F160" i="38"/>
  <c r="O118" i="38"/>
  <c r="H76" i="38"/>
  <c r="M66" i="38"/>
  <c r="I83" i="231"/>
  <c r="I80" i="231"/>
  <c r="O68" i="38"/>
  <c r="AF153" i="38"/>
  <c r="R30" i="38"/>
  <c r="N155" i="38"/>
  <c r="O25" i="38"/>
  <c r="K94" i="231"/>
  <c r="M162" i="38"/>
  <c r="AA150" i="38"/>
  <c r="Y122" i="38"/>
  <c r="C35" i="38"/>
  <c r="J83" i="38"/>
  <c r="J92" i="274"/>
  <c r="AW18" i="230"/>
  <c r="X149" i="38"/>
  <c r="C654" i="311"/>
  <c r="T98" i="38"/>
  <c r="AF85" i="38"/>
  <c r="C47" i="231"/>
  <c r="G119" i="38"/>
  <c r="Y74" i="38"/>
  <c r="J93" i="231"/>
  <c r="AA156" i="38"/>
  <c r="H38" i="231"/>
  <c r="AV6" i="230"/>
  <c r="C1079" i="311"/>
  <c r="M32" i="38"/>
  <c r="R161" i="38"/>
  <c r="Z17" i="38"/>
  <c r="AE127" i="38"/>
  <c r="AA154" i="38"/>
  <c r="K89" i="231"/>
  <c r="H92" i="274"/>
  <c r="C517" i="311"/>
  <c r="E13" i="230"/>
  <c r="C991" i="311"/>
  <c r="W150" i="38"/>
  <c r="Q126" i="38"/>
  <c r="W145" i="38"/>
  <c r="J37" i="38"/>
  <c r="N97" i="38"/>
  <c r="H24" i="231"/>
  <c r="K60" i="38"/>
  <c r="P99" i="38"/>
  <c r="J58" i="274"/>
  <c r="R142" i="38"/>
  <c r="L87" i="231"/>
  <c r="K73" i="38"/>
  <c r="Y117" i="38"/>
  <c r="AO14" i="230"/>
  <c r="AN34" i="230"/>
  <c r="C109" i="38"/>
  <c r="C12" i="311"/>
  <c r="Z74" i="38"/>
  <c r="D68" i="274"/>
  <c r="S21" i="38"/>
  <c r="H66" i="38"/>
  <c r="Q162" i="38"/>
  <c r="I69" i="38"/>
  <c r="J106" i="273"/>
  <c r="E154" i="38"/>
  <c r="AF165" i="38"/>
  <c r="I9" i="273"/>
  <c r="C619" i="311"/>
  <c r="C428" i="311"/>
  <c r="J111" i="38"/>
  <c r="AA25" i="230"/>
  <c r="E91" i="231"/>
  <c r="H107" i="231"/>
  <c r="R94" i="38"/>
  <c r="J99" i="274"/>
  <c r="C23" i="274"/>
  <c r="O137" i="38"/>
  <c r="X91" i="38"/>
  <c r="Y45" i="38"/>
  <c r="C475" i="311"/>
  <c r="J23" i="38"/>
  <c r="Z163" i="38"/>
  <c r="H41" i="38"/>
  <c r="C1229" i="311"/>
  <c r="L78" i="38"/>
  <c r="E81" i="273"/>
  <c r="I95" i="274"/>
  <c r="C235" i="311"/>
  <c r="S123" i="38"/>
  <c r="J86" i="38"/>
  <c r="K72" i="231"/>
  <c r="O89" i="38"/>
  <c r="E69" i="274"/>
  <c r="V61" i="38"/>
  <c r="S138" i="38"/>
  <c r="I11" i="274"/>
  <c r="O87" i="38"/>
  <c r="E28" i="273"/>
  <c r="W141" i="38"/>
  <c r="H90" i="273"/>
  <c r="C1109" i="311"/>
  <c r="R69" i="38"/>
  <c r="G79" i="38"/>
  <c r="AV28" i="230"/>
  <c r="Q142" i="38"/>
  <c r="T18" i="38"/>
  <c r="F49" i="38"/>
  <c r="E33" i="273"/>
  <c r="Z94" i="38"/>
  <c r="F9" i="230"/>
  <c r="AB150" i="38"/>
  <c r="K20" i="231"/>
  <c r="K166" i="38"/>
  <c r="C1007" i="311"/>
  <c r="C257" i="311"/>
  <c r="D150" i="38"/>
  <c r="G61" i="273"/>
  <c r="O159" i="38"/>
  <c r="AG61" i="38"/>
  <c r="L52" i="38"/>
  <c r="C191" i="311"/>
  <c r="R133" i="38"/>
  <c r="AE29" i="38"/>
  <c r="E87" i="38"/>
  <c r="K52" i="231"/>
  <c r="K55" i="274"/>
  <c r="C85" i="274"/>
  <c r="E31" i="274"/>
  <c r="D122" i="38"/>
  <c r="H49" i="273"/>
  <c r="C570" i="311"/>
  <c r="V28" i="38"/>
  <c r="T146" i="38"/>
  <c r="K74" i="38"/>
  <c r="C96" i="311"/>
  <c r="S118" i="38"/>
  <c r="D63" i="231"/>
  <c r="H102" i="38"/>
  <c r="F109" i="38"/>
  <c r="C67" i="274"/>
  <c r="G58" i="274"/>
  <c r="Y63" i="38"/>
  <c r="K142" i="38"/>
  <c r="Y59" i="38"/>
  <c r="N117" i="38"/>
  <c r="C930" i="311"/>
  <c r="C711" i="311"/>
  <c r="G108" i="274"/>
  <c r="I134" i="38"/>
  <c r="V151" i="38"/>
  <c r="I30" i="231"/>
  <c r="I98" i="273"/>
  <c r="C1059" i="311"/>
  <c r="AM32" i="230"/>
  <c r="G23" i="38"/>
  <c r="I35" i="273"/>
  <c r="V14" i="230"/>
  <c r="I37" i="273"/>
  <c r="T147" i="38"/>
  <c r="J13" i="231"/>
  <c r="Z97" i="38"/>
  <c r="L65" i="274"/>
  <c r="J142" i="38"/>
  <c r="W52" i="38"/>
  <c r="F136" i="38"/>
  <c r="K49" i="274"/>
  <c r="O113" i="38"/>
  <c r="O27" i="38"/>
  <c r="C685" i="311"/>
  <c r="M21" i="38"/>
  <c r="C108" i="311"/>
  <c r="J85" i="231"/>
  <c r="F13" i="230"/>
  <c r="C342" i="311"/>
  <c r="C599" i="311"/>
  <c r="Z135" i="38"/>
  <c r="Y81" i="38"/>
  <c r="L10" i="231"/>
  <c r="T145" i="38"/>
  <c r="J47" i="274"/>
  <c r="AA106" i="38"/>
  <c r="E153" i="38"/>
  <c r="J72" i="273"/>
  <c r="K102" i="231"/>
  <c r="G148" i="38"/>
  <c r="U100" i="38"/>
  <c r="L54" i="273"/>
  <c r="M76" i="274"/>
  <c r="G42" i="273"/>
  <c r="C492" i="311"/>
  <c r="E146" i="38"/>
  <c r="G134" i="38"/>
  <c r="Z131" i="38"/>
  <c r="C721" i="311"/>
  <c r="AD26" i="38"/>
  <c r="F104" i="38"/>
  <c r="C1140" i="311"/>
  <c r="R128" i="38"/>
  <c r="F40" i="38"/>
  <c r="T133" i="38"/>
  <c r="I37" i="38"/>
  <c r="M19" i="274"/>
  <c r="O53" i="38"/>
  <c r="C753" i="311"/>
  <c r="AA144" i="38"/>
  <c r="U112" i="38"/>
  <c r="L47" i="38"/>
  <c r="C70" i="311"/>
  <c r="AG69" i="38"/>
  <c r="C673" i="311"/>
  <c r="C363" i="311"/>
  <c r="I78" i="274"/>
  <c r="L155" i="38"/>
  <c r="L52" i="231"/>
  <c r="I105" i="38"/>
  <c r="AC85" i="38"/>
  <c r="AA19" i="38"/>
  <c r="I107" i="274"/>
  <c r="C117" i="38"/>
  <c r="C130" i="38"/>
  <c r="G106" i="273"/>
  <c r="C1216" i="311"/>
  <c r="R154" i="38"/>
  <c r="T71" i="38"/>
  <c r="C535" i="311"/>
  <c r="E66" i="274"/>
  <c r="R153" i="38"/>
  <c r="Y78" i="38"/>
  <c r="E62" i="38"/>
  <c r="G16" i="273"/>
  <c r="AE96" i="38"/>
  <c r="C666" i="311"/>
  <c r="C48" i="273"/>
  <c r="T48" i="38"/>
  <c r="C37" i="231"/>
  <c r="D54" i="38"/>
  <c r="Z143" i="38"/>
  <c r="F23" i="274"/>
  <c r="L29" i="273"/>
  <c r="H35" i="274"/>
  <c r="AE48" i="38"/>
  <c r="P157" i="38"/>
  <c r="C862" i="311"/>
  <c r="D39" i="38"/>
  <c r="I74" i="38"/>
  <c r="AN23" i="230"/>
  <c r="L90" i="274"/>
  <c r="AB97" i="38"/>
  <c r="D43" i="274"/>
  <c r="C175" i="311"/>
  <c r="C6" i="311"/>
  <c r="C241" i="311"/>
  <c r="K127" i="38"/>
  <c r="C29" i="38"/>
  <c r="C34" i="38"/>
  <c r="J100" i="274"/>
  <c r="D106" i="273"/>
  <c r="AF130" i="38"/>
  <c r="G96" i="38"/>
  <c r="U145" i="38"/>
  <c r="K67" i="274"/>
  <c r="C71" i="38"/>
  <c r="R150" i="38"/>
  <c r="J42" i="231"/>
  <c r="W122" i="38"/>
  <c r="I82" i="274"/>
  <c r="C609" i="311"/>
  <c r="AB26" i="38"/>
  <c r="D49" i="273"/>
  <c r="N37" i="38"/>
  <c r="AC80" i="38"/>
  <c r="AM17" i="230"/>
  <c r="F86" i="273"/>
  <c r="AB124" i="38"/>
  <c r="D30" i="38"/>
  <c r="AM34" i="230"/>
  <c r="Z114" i="38"/>
  <c r="E68" i="273"/>
  <c r="J122" i="38"/>
  <c r="M121" i="38"/>
  <c r="L111" i="38"/>
  <c r="C167" i="311"/>
  <c r="AE140" i="38"/>
  <c r="C258" i="311"/>
  <c r="AG52" i="38"/>
  <c r="K105" i="231"/>
  <c r="C916" i="311"/>
  <c r="AF26" i="38"/>
  <c r="L45" i="274"/>
  <c r="AE75" i="38"/>
  <c r="AB122" i="38"/>
  <c r="R100" i="38"/>
  <c r="U79" i="38"/>
  <c r="E79" i="273"/>
  <c r="X48" i="38"/>
  <c r="K52" i="38"/>
  <c r="C631" i="311"/>
  <c r="F104" i="274"/>
  <c r="C764" i="311"/>
  <c r="AB38" i="38"/>
  <c r="O99" i="38"/>
  <c r="N19" i="38"/>
  <c r="AF95" i="38"/>
  <c r="G63" i="274"/>
  <c r="F66" i="38"/>
  <c r="C92" i="311"/>
  <c r="N81" i="38"/>
  <c r="AN16" i="230"/>
  <c r="F111" i="38"/>
  <c r="K96" i="231"/>
  <c r="K9" i="231"/>
  <c r="AE50" i="38"/>
  <c r="AE51" i="38"/>
  <c r="H37" i="231"/>
  <c r="J165" i="38"/>
  <c r="R166" i="38"/>
  <c r="N65" i="38"/>
  <c r="C101" i="311"/>
  <c r="R59" i="38"/>
  <c r="X166" i="38"/>
  <c r="M59" i="38"/>
  <c r="D18" i="274"/>
  <c r="AE28" i="38"/>
  <c r="Q73" i="38"/>
  <c r="J123" i="38"/>
  <c r="I50" i="273"/>
  <c r="I61" i="231"/>
  <c r="U77" i="38"/>
  <c r="X94" i="38"/>
  <c r="E105" i="273"/>
  <c r="H65" i="274"/>
  <c r="J76" i="274"/>
  <c r="AM26" i="230"/>
  <c r="S62" i="38"/>
  <c r="C27" i="231"/>
  <c r="L25" i="274"/>
  <c r="H33" i="231"/>
  <c r="AA32" i="38"/>
  <c r="T89" i="38"/>
  <c r="C55" i="231"/>
  <c r="J124" i="38"/>
  <c r="AF150" i="38"/>
  <c r="H34" i="231"/>
  <c r="AA88" i="38"/>
  <c r="C1117" i="311"/>
  <c r="W124" i="38"/>
  <c r="U111" i="38"/>
  <c r="G94" i="273"/>
  <c r="I17" i="231"/>
  <c r="AB110" i="38"/>
  <c r="K164" i="38"/>
  <c r="L15" i="273"/>
  <c r="I123" i="38"/>
  <c r="S142" i="38"/>
  <c r="Z33" i="38"/>
  <c r="H72" i="274"/>
  <c r="X18" i="38"/>
  <c r="E45" i="231"/>
  <c r="E65" i="274"/>
  <c r="AM18" i="230"/>
  <c r="E63" i="38"/>
  <c r="I83" i="38"/>
  <c r="C1148" i="311"/>
  <c r="P53" i="38"/>
  <c r="G71" i="231"/>
  <c r="AE78" i="38"/>
  <c r="AA72" i="38"/>
  <c r="C606" i="311"/>
  <c r="Y66" i="38"/>
  <c r="U163" i="38"/>
  <c r="H64" i="38"/>
  <c r="L139" i="38"/>
  <c r="AH9" i="230"/>
  <c r="L75" i="273"/>
  <c r="L144" i="38"/>
  <c r="K39" i="274"/>
  <c r="AG160" i="38"/>
  <c r="J107" i="38"/>
  <c r="C646" i="311"/>
  <c r="C1065" i="311"/>
  <c r="M67" i="274"/>
  <c r="K60" i="231"/>
  <c r="J96" i="231"/>
  <c r="Z113" i="38"/>
  <c r="H110" i="38"/>
  <c r="C1003" i="311"/>
  <c r="K91" i="274"/>
  <c r="E44" i="38"/>
  <c r="AF38" i="38"/>
  <c r="AN24" i="230"/>
  <c r="X125" i="38"/>
  <c r="AA20" i="230"/>
  <c r="G86" i="231"/>
  <c r="AL18" i="230"/>
  <c r="O147" i="38"/>
  <c r="C1273" i="311"/>
  <c r="H102" i="274"/>
  <c r="J25" i="231"/>
  <c r="AD48" i="38"/>
  <c r="J39" i="274"/>
  <c r="F18" i="273"/>
  <c r="S63" i="38"/>
  <c r="R68" i="38"/>
  <c r="G23" i="274"/>
  <c r="AM12" i="230"/>
  <c r="L21" i="274"/>
  <c r="D11" i="274"/>
  <c r="X84" i="38"/>
  <c r="C43" i="38"/>
  <c r="AV34" i="230"/>
  <c r="AF17" i="38"/>
  <c r="AG39" i="38"/>
  <c r="U29" i="38"/>
  <c r="D73" i="273"/>
  <c r="V79" i="38"/>
  <c r="J139" i="38"/>
  <c r="AC143" i="38"/>
  <c r="AF59" i="38"/>
  <c r="C17" i="38"/>
  <c r="D65" i="231"/>
  <c r="AB118" i="38"/>
  <c r="L154" i="38"/>
  <c r="AC22" i="38"/>
  <c r="AF84" i="38"/>
  <c r="C744" i="311"/>
  <c r="T34" i="38"/>
  <c r="E40" i="273"/>
  <c r="L109" i="38"/>
  <c r="T95" i="38"/>
  <c r="D75" i="273"/>
  <c r="AB145" i="38"/>
  <c r="AE102" i="38"/>
  <c r="C1124" i="311"/>
  <c r="E71" i="274"/>
  <c r="O71" i="38"/>
  <c r="C26" i="274"/>
  <c r="H44" i="38"/>
  <c r="F87" i="231"/>
  <c r="H94" i="231"/>
  <c r="O162" i="38"/>
  <c r="F90" i="273"/>
  <c r="AC130" i="38"/>
  <c r="G141" i="38"/>
  <c r="W77" i="38"/>
  <c r="X81" i="38"/>
  <c r="C24" i="38"/>
  <c r="C1115" i="311"/>
  <c r="D27" i="274"/>
  <c r="V40" i="38"/>
  <c r="P122" i="38"/>
  <c r="N48" i="38"/>
  <c r="F21" i="231"/>
  <c r="C95" i="311"/>
  <c r="AA110" i="38"/>
  <c r="Y111" i="38"/>
  <c r="R67" i="38"/>
  <c r="C87" i="311"/>
  <c r="H76" i="231"/>
  <c r="N22" i="38"/>
  <c r="AL27" i="230"/>
  <c r="H29" i="231"/>
  <c r="AA120" i="38"/>
  <c r="M102" i="274"/>
  <c r="P134" i="38"/>
  <c r="T99" i="38"/>
  <c r="C22" i="273"/>
  <c r="C1087" i="311"/>
  <c r="C78" i="231"/>
  <c r="AD121" i="38"/>
  <c r="I46" i="274"/>
  <c r="X25" i="38"/>
  <c r="C39" i="231"/>
  <c r="T83" i="38"/>
  <c r="C200" i="311"/>
  <c r="O148" i="38"/>
  <c r="AD146" i="38"/>
  <c r="J51" i="38"/>
  <c r="AD57" i="38"/>
  <c r="G13" i="231"/>
  <c r="J38" i="231"/>
  <c r="J103" i="273"/>
  <c r="M33" i="274"/>
  <c r="K68" i="38"/>
  <c r="E104" i="273"/>
  <c r="G93" i="231"/>
  <c r="L97" i="231"/>
  <c r="W130" i="38"/>
  <c r="D36" i="231"/>
  <c r="C890" i="311"/>
  <c r="V62" i="38"/>
  <c r="J39" i="273"/>
  <c r="F87" i="273"/>
  <c r="D56" i="38"/>
  <c r="AF125" i="38"/>
  <c r="S64" i="38"/>
  <c r="C247" i="311"/>
  <c r="C891" i="311"/>
  <c r="AC81" i="38"/>
  <c r="Q131" i="38"/>
  <c r="I140" i="38"/>
  <c r="K100" i="231"/>
  <c r="F63" i="231"/>
  <c r="D147" i="38"/>
  <c r="H84" i="38"/>
  <c r="E39" i="231"/>
  <c r="F38" i="274"/>
  <c r="Q147" i="38"/>
  <c r="N107" i="38"/>
  <c r="G67" i="231"/>
  <c r="AG40" i="38"/>
  <c r="AE114" i="38"/>
  <c r="C522" i="311"/>
  <c r="C1121" i="311"/>
  <c r="W65" i="38"/>
  <c r="S26" i="38"/>
  <c r="E103" i="231"/>
  <c r="Z148" i="38"/>
  <c r="J32" i="38"/>
  <c r="J62" i="274"/>
  <c r="U47" i="38"/>
  <c r="V109" i="38"/>
  <c r="E93" i="273"/>
  <c r="G99" i="274"/>
  <c r="D142" i="38"/>
  <c r="D92" i="274"/>
  <c r="K15" i="231"/>
  <c r="C1031" i="311"/>
  <c r="F119" i="38"/>
  <c r="AI17" i="230"/>
  <c r="J93" i="38"/>
  <c r="C758" i="311"/>
  <c r="AC162" i="38"/>
  <c r="L18" i="273"/>
  <c r="I41" i="231"/>
  <c r="AA160" i="38"/>
  <c r="C1038" i="311"/>
  <c r="C143" i="38"/>
  <c r="J28" i="274"/>
  <c r="L26" i="274"/>
  <c r="G24" i="38"/>
  <c r="AB9" i="230"/>
  <c r="P123" i="38"/>
  <c r="Z53" i="38"/>
  <c r="C58" i="311"/>
  <c r="E89" i="274"/>
  <c r="M51" i="274"/>
  <c r="F46" i="274"/>
  <c r="F71" i="274"/>
  <c r="AF164" i="38"/>
  <c r="Y54" i="38"/>
  <c r="C84" i="311"/>
  <c r="E62" i="273"/>
  <c r="X49" i="38"/>
  <c r="AC145" i="38"/>
  <c r="M30" i="38"/>
  <c r="K129" i="38"/>
  <c r="G62" i="231"/>
  <c r="C25" i="311"/>
  <c r="C212" i="311"/>
  <c r="Q23" i="38"/>
  <c r="K58" i="274"/>
  <c r="N133" i="38"/>
  <c r="C390" i="311"/>
  <c r="AD133" i="38"/>
  <c r="C93" i="231"/>
  <c r="H75" i="38"/>
  <c r="C567" i="311"/>
  <c r="K148" i="38"/>
  <c r="G45" i="231"/>
  <c r="L39" i="274"/>
  <c r="AA91" i="38"/>
  <c r="F27" i="230"/>
  <c r="C737" i="311"/>
  <c r="U73" i="38"/>
  <c r="AD34" i="38"/>
  <c r="E107" i="273"/>
  <c r="G17" i="38"/>
  <c r="AB28" i="230"/>
  <c r="C114" i="38"/>
  <c r="AE121" i="38"/>
  <c r="AV17" i="230"/>
  <c r="C1138" i="311"/>
  <c r="L33" i="273"/>
  <c r="F134" i="38"/>
  <c r="W38" i="38"/>
  <c r="E132" i="38"/>
  <c r="K28" i="274"/>
  <c r="C31" i="274"/>
  <c r="X121" i="38"/>
  <c r="R129" i="38"/>
  <c r="E23" i="230"/>
  <c r="H97" i="273"/>
  <c r="R147" i="38"/>
  <c r="M83" i="38"/>
  <c r="E8" i="230"/>
  <c r="F105" i="273"/>
  <c r="V76" i="38"/>
  <c r="H116" i="38"/>
  <c r="O48" i="38"/>
  <c r="O69" i="38"/>
  <c r="AM31" i="230"/>
  <c r="U143" i="38"/>
  <c r="T79" i="38"/>
  <c r="L88" i="38"/>
  <c r="AD136" i="38"/>
  <c r="C469" i="311"/>
  <c r="T150" i="38"/>
  <c r="J71" i="38"/>
  <c r="H53" i="274"/>
  <c r="D98" i="274"/>
  <c r="L72" i="273"/>
  <c r="L51" i="231"/>
  <c r="K37" i="274"/>
  <c r="AE138" i="38"/>
  <c r="E100" i="274"/>
  <c r="D55" i="274"/>
  <c r="S101" i="38"/>
  <c r="S147" i="38"/>
  <c r="L45" i="38"/>
  <c r="F85" i="274"/>
  <c r="H81" i="274"/>
  <c r="AF74" i="38"/>
  <c r="AG84" i="38"/>
  <c r="C1006" i="311"/>
  <c r="E46" i="38"/>
  <c r="L13" i="273"/>
  <c r="Q80" i="38"/>
  <c r="V101" i="38"/>
  <c r="E54" i="274"/>
  <c r="K91" i="231"/>
  <c r="M18" i="38"/>
  <c r="M68" i="274"/>
  <c r="AE17" i="38"/>
  <c r="I56" i="38"/>
  <c r="U124" i="38"/>
  <c r="C59" i="231"/>
  <c r="E116" i="38"/>
  <c r="D30" i="231"/>
  <c r="C647" i="311"/>
  <c r="AD36" i="38"/>
  <c r="E78" i="38"/>
  <c r="L108" i="273"/>
  <c r="X143" i="38"/>
  <c r="E44" i="273"/>
  <c r="G68" i="273"/>
  <c r="K76" i="274"/>
  <c r="G41" i="273"/>
  <c r="J32" i="231"/>
  <c r="J154" i="38"/>
  <c r="AG49" i="38"/>
  <c r="R38" i="38"/>
  <c r="E26" i="38"/>
  <c r="E95" i="38"/>
  <c r="N32" i="38"/>
  <c r="K94" i="273"/>
  <c r="S132" i="38"/>
  <c r="C1118" i="311"/>
  <c r="V29" i="230"/>
  <c r="L108" i="274"/>
  <c r="AA116" i="38"/>
  <c r="C999" i="311"/>
  <c r="E67" i="231"/>
  <c r="F72" i="273"/>
  <c r="H52" i="231"/>
  <c r="AA28" i="230"/>
  <c r="J62" i="273"/>
  <c r="C1057" i="311"/>
  <c r="D103" i="231"/>
  <c r="P144" i="38"/>
  <c r="AE56" i="38"/>
  <c r="C587" i="311"/>
  <c r="AB70" i="38"/>
  <c r="I86" i="38"/>
  <c r="K103" i="231"/>
  <c r="D83" i="38"/>
  <c r="F48" i="231"/>
  <c r="C1322" i="311"/>
  <c r="M9" i="274"/>
  <c r="T130" i="38"/>
  <c r="AF39" i="38"/>
  <c r="H163" i="38"/>
  <c r="I82" i="38"/>
  <c r="C1013" i="311"/>
  <c r="C87" i="231"/>
  <c r="C98" i="311"/>
  <c r="C79" i="273"/>
  <c r="C573" i="311"/>
  <c r="J77" i="231"/>
  <c r="D57" i="273"/>
  <c r="K67" i="231"/>
  <c r="J85" i="273"/>
  <c r="C282" i="311"/>
  <c r="C91" i="274"/>
  <c r="G92" i="231"/>
  <c r="P24" i="38"/>
  <c r="C61" i="273"/>
  <c r="X38" i="38"/>
  <c r="AC82" i="38"/>
  <c r="C57" i="38"/>
  <c r="W61" i="38"/>
  <c r="K42" i="231"/>
  <c r="D15" i="274"/>
  <c r="AB23" i="38"/>
  <c r="D57" i="231"/>
  <c r="K140" i="38"/>
  <c r="S22" i="38"/>
  <c r="R48" i="38"/>
  <c r="K61" i="231"/>
  <c r="C102" i="231"/>
  <c r="C869" i="311"/>
  <c r="P111" i="38"/>
  <c r="F24" i="274"/>
  <c r="L14" i="231"/>
  <c r="AG99" i="38"/>
  <c r="AM5" i="230"/>
  <c r="C602" i="311"/>
  <c r="E61" i="38"/>
  <c r="O97" i="38"/>
  <c r="C590" i="311"/>
  <c r="K25" i="274"/>
  <c r="G88" i="274"/>
  <c r="F13" i="274"/>
  <c r="E29" i="231"/>
  <c r="F47" i="231"/>
  <c r="C1098" i="311"/>
  <c r="F69" i="38"/>
  <c r="AC161" i="38"/>
  <c r="C161" i="38"/>
  <c r="Y162" i="38"/>
  <c r="S157" i="38"/>
  <c r="K93" i="274"/>
  <c r="H47" i="273"/>
  <c r="F81" i="274"/>
  <c r="E151" i="38"/>
  <c r="L66" i="274"/>
  <c r="I26" i="231"/>
  <c r="J49" i="231"/>
  <c r="AB114" i="38"/>
  <c r="K83" i="38"/>
  <c r="D23" i="231"/>
  <c r="Q20" i="38"/>
  <c r="G34" i="274"/>
  <c r="C396" i="311"/>
  <c r="O133" i="38"/>
  <c r="G108" i="38"/>
  <c r="Y20" i="38"/>
  <c r="AA14" i="230"/>
  <c r="AD28" i="38"/>
  <c r="Z35" i="38"/>
  <c r="C39" i="311"/>
  <c r="F17" i="38"/>
  <c r="C20" i="274"/>
  <c r="AF137" i="38"/>
  <c r="E33" i="230"/>
  <c r="C140" i="311"/>
  <c r="L72" i="231"/>
  <c r="U35" i="38"/>
  <c r="L54" i="38"/>
  <c r="F32" i="230"/>
  <c r="Z43" i="38"/>
  <c r="F90" i="274"/>
  <c r="I55" i="274"/>
  <c r="C88" i="311"/>
  <c r="T33" i="38"/>
  <c r="I85" i="273"/>
  <c r="C1315" i="311"/>
  <c r="K103" i="38"/>
  <c r="U9" i="230"/>
  <c r="C307" i="311"/>
  <c r="E140" i="38"/>
  <c r="AA82" i="38"/>
  <c r="L68" i="231"/>
  <c r="C1276" i="311"/>
  <c r="H9" i="273"/>
  <c r="AE132" i="38"/>
  <c r="I19" i="273"/>
  <c r="AD29" i="38"/>
  <c r="K122" i="38"/>
  <c r="D32" i="274"/>
  <c r="C515" i="311"/>
  <c r="K99" i="38"/>
  <c r="K149" i="38"/>
  <c r="Y85" i="38"/>
  <c r="O145" i="38"/>
  <c r="L31" i="273"/>
  <c r="D22" i="273"/>
  <c r="Y35" i="38"/>
  <c r="H50" i="231"/>
  <c r="Z42" i="38"/>
  <c r="G45" i="274"/>
  <c r="J33" i="273"/>
  <c r="C1206" i="311"/>
  <c r="C22" i="231"/>
  <c r="M17" i="274"/>
  <c r="J69" i="231"/>
  <c r="Q110" i="38"/>
  <c r="L86" i="274"/>
  <c r="C309" i="311"/>
  <c r="K155" i="38"/>
  <c r="V24" i="38"/>
  <c r="C926" i="311"/>
  <c r="G47" i="274"/>
  <c r="L137" i="38"/>
  <c r="Q26" i="38"/>
  <c r="N120" i="38"/>
  <c r="D71" i="274"/>
  <c r="D18" i="38"/>
  <c r="M70" i="274"/>
  <c r="C218" i="311"/>
  <c r="F121" i="38"/>
  <c r="M124" i="38"/>
  <c r="U4" i="230"/>
  <c r="G81" i="231"/>
  <c r="E9" i="231"/>
  <c r="D89" i="274"/>
  <c r="C717" i="311"/>
  <c r="Y91" i="38"/>
  <c r="N34" i="38"/>
  <c r="I49" i="38"/>
  <c r="E62" i="231"/>
  <c r="H49" i="38"/>
  <c r="AC69" i="38"/>
  <c r="D20" i="273"/>
  <c r="P39" i="38"/>
  <c r="AA135" i="38"/>
  <c r="I73" i="38"/>
  <c r="C434" i="311"/>
  <c r="C677" i="311"/>
  <c r="Z133" i="38"/>
  <c r="AG137" i="38"/>
  <c r="C858" i="311"/>
  <c r="J86" i="231"/>
  <c r="H84" i="274"/>
  <c r="C169" i="311"/>
  <c r="C29" i="274"/>
  <c r="I84" i="231"/>
  <c r="I23" i="274"/>
  <c r="C860" i="311"/>
  <c r="Q109" i="38"/>
  <c r="Y69" i="38"/>
  <c r="J76" i="273"/>
  <c r="AH34" i="230"/>
  <c r="T148" i="38"/>
  <c r="R40" i="38"/>
  <c r="K44" i="231"/>
  <c r="H34" i="38"/>
  <c r="C192" i="311"/>
  <c r="C22" i="274"/>
  <c r="G149" i="38"/>
  <c r="F107" i="274"/>
  <c r="D58" i="38"/>
  <c r="AA27" i="230"/>
  <c r="L31" i="38"/>
  <c r="AW24" i="230"/>
  <c r="E106" i="231"/>
  <c r="J36" i="273"/>
  <c r="AF52" i="38"/>
  <c r="AD141" i="38"/>
  <c r="I56" i="274"/>
  <c r="J39" i="38"/>
  <c r="X152" i="38"/>
  <c r="X33" i="38"/>
  <c r="K103" i="274"/>
  <c r="O150" i="38"/>
  <c r="E59" i="38"/>
  <c r="M77" i="38"/>
  <c r="U34" i="230"/>
  <c r="S100" i="38"/>
  <c r="D105" i="274"/>
  <c r="F79" i="38"/>
  <c r="I29" i="231"/>
  <c r="N103" i="38"/>
  <c r="N21" i="38"/>
  <c r="K70" i="273"/>
  <c r="D101" i="38"/>
  <c r="F97" i="231"/>
  <c r="G81" i="274"/>
  <c r="D82" i="273"/>
  <c r="Y126" i="38"/>
  <c r="D39" i="231"/>
  <c r="Z141" i="38"/>
  <c r="L63" i="274"/>
  <c r="R50" i="38"/>
  <c r="L27" i="274"/>
  <c r="S70" i="38"/>
  <c r="AD161" i="38"/>
  <c r="E14" i="273"/>
  <c r="S17" i="38"/>
  <c r="F57" i="273"/>
  <c r="AC158" i="38"/>
  <c r="R77" i="38"/>
  <c r="X98" i="38"/>
  <c r="K46" i="38"/>
  <c r="AB133" i="38"/>
  <c r="D81" i="274"/>
  <c r="D81" i="273"/>
  <c r="I50" i="231"/>
  <c r="G40" i="231"/>
  <c r="AC165" i="38"/>
  <c r="G31" i="274"/>
  <c r="I90" i="38"/>
  <c r="K39" i="38"/>
  <c r="Q120" i="38"/>
  <c r="F101" i="231"/>
  <c r="U20" i="38"/>
  <c r="AF144" i="38"/>
  <c r="V129" i="38"/>
  <c r="C71" i="274"/>
  <c r="M84" i="274"/>
  <c r="AH25" i="230"/>
  <c r="L57" i="273"/>
  <c r="AB41" i="38"/>
  <c r="C83" i="231"/>
  <c r="W11" i="230"/>
  <c r="T106" i="38"/>
  <c r="I36" i="274"/>
  <c r="AV32" i="230"/>
  <c r="E23" i="38"/>
  <c r="M19" i="38"/>
  <c r="K10" i="274"/>
  <c r="O129" i="38"/>
  <c r="AB27" i="38"/>
  <c r="L38" i="274"/>
  <c r="C479" i="311"/>
  <c r="L27" i="231"/>
  <c r="W99" i="38"/>
  <c r="D98" i="38"/>
  <c r="U70" i="38"/>
  <c r="C706" i="311"/>
  <c r="AG97" i="38"/>
  <c r="P61" i="38"/>
  <c r="H29" i="273"/>
  <c r="AE115" i="38"/>
  <c r="C493" i="311"/>
  <c r="E141" i="38"/>
  <c r="G18" i="231"/>
  <c r="H28" i="274"/>
  <c r="C33" i="231"/>
  <c r="AA62" i="38"/>
  <c r="E121" i="38"/>
  <c r="AD135" i="38"/>
  <c r="K23" i="274"/>
  <c r="E33" i="231"/>
  <c r="F83" i="273"/>
  <c r="E36" i="273"/>
  <c r="D30" i="273"/>
  <c r="C413" i="311"/>
  <c r="E32" i="230"/>
  <c r="I67" i="273"/>
  <c r="C253" i="311"/>
  <c r="AG139" i="38"/>
  <c r="K29" i="38"/>
  <c r="P92" i="38"/>
  <c r="W133" i="38"/>
  <c r="L165" i="38"/>
  <c r="C688" i="311"/>
  <c r="AA76" i="38"/>
  <c r="AG131" i="38"/>
  <c r="L19" i="274"/>
  <c r="T141" i="38"/>
  <c r="C551" i="311"/>
  <c r="L34" i="273"/>
  <c r="L40" i="274"/>
  <c r="C67" i="231"/>
  <c r="K11" i="274"/>
  <c r="C470" i="311"/>
  <c r="AC110" i="38"/>
  <c r="Q67" i="38"/>
  <c r="C210" i="311"/>
  <c r="E23" i="231"/>
  <c r="C478" i="311"/>
  <c r="T100" i="38"/>
  <c r="K86" i="38"/>
  <c r="I69" i="273"/>
  <c r="L58" i="38"/>
  <c r="E47" i="274"/>
  <c r="E29" i="230"/>
  <c r="X113" i="38"/>
  <c r="J52" i="231"/>
  <c r="C686" i="311"/>
  <c r="M90" i="274"/>
  <c r="AD137" i="38"/>
  <c r="P155" i="38"/>
  <c r="AH8" i="230"/>
  <c r="T80" i="38"/>
  <c r="G126" i="38"/>
  <c r="P130" i="38"/>
  <c r="K46" i="231"/>
  <c r="X78" i="38"/>
  <c r="R64" i="38"/>
  <c r="J20" i="38"/>
  <c r="C983" i="311"/>
  <c r="AF128" i="38"/>
  <c r="L76" i="231"/>
  <c r="P84" i="38"/>
  <c r="F9" i="273"/>
  <c r="AA24" i="38"/>
  <c r="D67" i="274"/>
  <c r="AI8" i="230"/>
  <c r="Q37" i="38"/>
  <c r="C1186" i="311"/>
  <c r="G75" i="274"/>
  <c r="C251" i="311"/>
  <c r="AG112" i="38"/>
  <c r="AC67" i="38"/>
  <c r="AA128" i="38"/>
  <c r="C664" i="311"/>
  <c r="AA34" i="230"/>
  <c r="H82" i="273"/>
  <c r="U33" i="230"/>
  <c r="K40" i="231"/>
  <c r="W62" i="38"/>
  <c r="C115" i="311"/>
  <c r="W58" i="38"/>
  <c r="C530" i="311"/>
  <c r="C99" i="38"/>
  <c r="U40" i="38"/>
  <c r="Y95" i="38"/>
  <c r="AE137" i="38"/>
  <c r="G56" i="231"/>
  <c r="X36" i="38"/>
  <c r="G91" i="38"/>
  <c r="H13" i="274"/>
  <c r="T103" i="38"/>
  <c r="C708" i="311"/>
  <c r="AF120" i="38"/>
  <c r="C137" i="38"/>
  <c r="AD30" i="38"/>
  <c r="Y145" i="38"/>
  <c r="F23" i="38"/>
  <c r="AH24" i="230"/>
  <c r="U44" i="38"/>
  <c r="F26" i="38"/>
  <c r="C142" i="38"/>
  <c r="AA28" i="38"/>
  <c r="H79" i="273"/>
  <c r="K45" i="231"/>
  <c r="I66" i="273"/>
  <c r="Y89" i="38"/>
  <c r="AH10" i="230"/>
  <c r="F92" i="38"/>
  <c r="W23" i="38"/>
  <c r="N64" i="38"/>
  <c r="J30" i="38"/>
  <c r="H45" i="231"/>
  <c r="K35" i="274"/>
  <c r="C50" i="311"/>
  <c r="C77" i="311"/>
  <c r="L65" i="273"/>
  <c r="H84" i="273"/>
  <c r="C1181" i="311"/>
  <c r="Y118" i="38"/>
  <c r="C1293" i="311"/>
  <c r="C1252" i="311"/>
  <c r="G100" i="273"/>
  <c r="AE54" i="38"/>
  <c r="K87" i="274"/>
  <c r="C443" i="311"/>
  <c r="J159" i="38"/>
  <c r="C1209" i="311"/>
  <c r="AN33" i="230"/>
  <c r="AC65" i="38"/>
  <c r="Z125" i="38"/>
  <c r="H70" i="38"/>
  <c r="AD152" i="38"/>
  <c r="V160" i="38"/>
  <c r="V77" i="38"/>
  <c r="I91" i="274"/>
  <c r="C857" i="311"/>
  <c r="I103" i="231"/>
  <c r="H104" i="38"/>
  <c r="L97" i="38"/>
  <c r="F123" i="38"/>
  <c r="H31" i="274"/>
  <c r="H95" i="231"/>
  <c r="AB36" i="38"/>
  <c r="I57" i="38"/>
  <c r="L90" i="38"/>
  <c r="J116" i="38"/>
  <c r="S47" i="38"/>
  <c r="I102" i="38"/>
  <c r="W74" i="38"/>
  <c r="N134" i="38"/>
  <c r="C54" i="274"/>
  <c r="L80" i="231"/>
  <c r="K18" i="38"/>
  <c r="G100" i="38"/>
  <c r="D44" i="273"/>
  <c r="C1326" i="311"/>
  <c r="AF139" i="38"/>
  <c r="O165" i="38"/>
  <c r="G82" i="231"/>
  <c r="C333" i="311"/>
  <c r="J63" i="38"/>
  <c r="F159" i="38"/>
  <c r="AG41" i="38"/>
  <c r="F25" i="38"/>
  <c r="I53" i="273"/>
  <c r="V46" i="38"/>
  <c r="M150" i="38"/>
  <c r="AC124" i="38"/>
  <c r="J70" i="38"/>
  <c r="F50" i="38"/>
  <c r="AA54" i="38"/>
  <c r="C108" i="273"/>
  <c r="D144" i="38"/>
  <c r="E69" i="273"/>
  <c r="L105" i="273"/>
  <c r="AA162" i="38"/>
  <c r="AE33" i="38"/>
  <c r="D56" i="274"/>
  <c r="D13" i="231"/>
  <c r="T28" i="38"/>
  <c r="C1154" i="311"/>
  <c r="K54" i="273"/>
  <c r="L45" i="231"/>
  <c r="K132" i="38"/>
  <c r="I81" i="274"/>
  <c r="C1010" i="311"/>
  <c r="H108" i="273"/>
  <c r="D24" i="273"/>
  <c r="AA33" i="230"/>
  <c r="J83" i="274"/>
  <c r="C15" i="311"/>
  <c r="AF129" i="38"/>
  <c r="C131" i="38"/>
  <c r="H160" i="38"/>
  <c r="Q139" i="38"/>
  <c r="W19" i="38"/>
  <c r="C54" i="231"/>
  <c r="AD93" i="38"/>
  <c r="C62" i="231"/>
  <c r="E21" i="230"/>
  <c r="N157" i="38"/>
  <c r="H14" i="231"/>
  <c r="AA84" i="38"/>
  <c r="AC84" i="38"/>
  <c r="J22" i="231"/>
  <c r="C77" i="38"/>
  <c r="S153" i="38"/>
  <c r="C1054" i="311"/>
  <c r="O93" i="38"/>
  <c r="C40" i="274"/>
  <c r="W25" i="38"/>
  <c r="C503" i="311"/>
  <c r="E127" i="38"/>
  <c r="C614" i="311"/>
  <c r="F53" i="274"/>
  <c r="K47" i="274"/>
  <c r="V5" i="230"/>
  <c r="M106" i="274"/>
  <c r="AC128" i="38"/>
  <c r="AC146" i="38"/>
  <c r="X24" i="38"/>
  <c r="F49" i="274"/>
  <c r="X117" i="38"/>
  <c r="L22" i="231"/>
  <c r="L74" i="231"/>
  <c r="AH19" i="230"/>
  <c r="C920" i="311"/>
  <c r="K34" i="274"/>
  <c r="C228" i="311"/>
  <c r="F22" i="230"/>
  <c r="K105" i="273"/>
  <c r="K44" i="273"/>
  <c r="T88" i="38"/>
  <c r="K96" i="38"/>
  <c r="C785" i="311"/>
  <c r="AG56" i="38"/>
  <c r="J65" i="274"/>
  <c r="C81" i="274"/>
  <c r="L12" i="273"/>
  <c r="C83" i="38"/>
  <c r="O45" i="38"/>
  <c r="J53" i="273"/>
  <c r="H26" i="38"/>
  <c r="Y156" i="38"/>
  <c r="H42" i="273"/>
  <c r="AC120" i="38"/>
  <c r="Y61" i="38"/>
  <c r="C1045" i="311"/>
  <c r="J55" i="274"/>
  <c r="E102" i="274"/>
  <c r="Q101" i="38"/>
  <c r="K51" i="274"/>
  <c r="H52" i="274"/>
  <c r="C36" i="231"/>
  <c r="L126" i="38"/>
  <c r="C42" i="273"/>
  <c r="C565" i="311"/>
  <c r="C690" i="311"/>
  <c r="P143" i="38"/>
  <c r="Q163" i="38"/>
  <c r="L37" i="273"/>
  <c r="X64" i="38"/>
  <c r="AC104" i="38"/>
  <c r="M141" i="38"/>
  <c r="J35" i="273"/>
  <c r="J72" i="38"/>
  <c r="G49" i="274"/>
  <c r="C324" i="311"/>
  <c r="U13" i="230"/>
  <c r="N116" i="38"/>
  <c r="C163" i="311"/>
  <c r="W120" i="38"/>
  <c r="C1302" i="311"/>
  <c r="C70" i="231"/>
  <c r="AD112" i="38"/>
  <c r="C863" i="311"/>
  <c r="C87" i="273"/>
  <c r="F94" i="231"/>
  <c r="O34" i="38"/>
  <c r="AE145" i="38"/>
  <c r="X164" i="38"/>
  <c r="E164" i="38"/>
  <c r="K39" i="273"/>
  <c r="U98" i="38"/>
  <c r="X42" i="38"/>
  <c r="AA97" i="38"/>
  <c r="C1027" i="311"/>
  <c r="Y124" i="38"/>
  <c r="P81" i="38"/>
  <c r="F39" i="231"/>
  <c r="C1239" i="311"/>
  <c r="M40" i="38"/>
  <c r="F32" i="274"/>
  <c r="V165" i="38"/>
  <c r="K49" i="231"/>
  <c r="I28" i="38"/>
  <c r="AB21" i="230"/>
  <c r="H80" i="274"/>
  <c r="AC66" i="38"/>
  <c r="M93" i="274"/>
  <c r="K90" i="274"/>
  <c r="O85" i="38"/>
  <c r="AL31" i="230"/>
  <c r="C86" i="274"/>
  <c r="C874" i="311"/>
  <c r="G98" i="231"/>
  <c r="O58" i="38"/>
  <c r="G83" i="231"/>
  <c r="C738" i="311"/>
  <c r="D129" i="38"/>
  <c r="C719" i="311"/>
  <c r="Q54" i="38"/>
  <c r="O151" i="38"/>
  <c r="E44" i="231"/>
  <c r="I100" i="273"/>
  <c r="K92" i="273"/>
  <c r="E60" i="274"/>
  <c r="N67" i="38"/>
  <c r="C98" i="38"/>
  <c r="C1078" i="311"/>
  <c r="E45" i="38"/>
  <c r="I41" i="273"/>
  <c r="C28" i="311"/>
  <c r="U139" i="38"/>
  <c r="AA25" i="38"/>
  <c r="R102" i="38"/>
  <c r="C31" i="231"/>
  <c r="C865" i="311"/>
  <c r="AD85" i="38"/>
  <c r="C155" i="38"/>
  <c r="F150" i="38"/>
  <c r="P49" i="38"/>
  <c r="J67" i="274"/>
  <c r="U128" i="38"/>
  <c r="H139" i="38"/>
  <c r="L104" i="273"/>
  <c r="D47" i="273"/>
  <c r="V142" i="38"/>
  <c r="H13" i="273"/>
  <c r="D13" i="274"/>
  <c r="C977" i="311"/>
  <c r="AE30" i="38"/>
  <c r="I84" i="274"/>
  <c r="K53" i="273"/>
  <c r="G61" i="231"/>
  <c r="P107" i="38"/>
  <c r="T85" i="38"/>
  <c r="L116" i="38"/>
  <c r="AD31" i="38"/>
  <c r="H89" i="38"/>
  <c r="G25" i="273"/>
  <c r="E69" i="38"/>
  <c r="G107" i="231"/>
  <c r="K144" i="38"/>
  <c r="C44" i="274"/>
  <c r="F42" i="38"/>
  <c r="Y101" i="38"/>
  <c r="O123" i="38"/>
  <c r="F82" i="38"/>
  <c r="N91" i="38"/>
  <c r="I66" i="274"/>
  <c r="AN11" i="230"/>
  <c r="AD147" i="38"/>
  <c r="J61" i="274"/>
  <c r="T110" i="38"/>
  <c r="J80" i="38"/>
  <c r="U24" i="230"/>
  <c r="J80" i="231"/>
  <c r="G60" i="274"/>
  <c r="K96" i="274"/>
  <c r="C190" i="311"/>
  <c r="N95" i="38"/>
  <c r="K69" i="231"/>
  <c r="G69" i="274"/>
  <c r="R82" i="38"/>
  <c r="C29" i="231"/>
  <c r="E135" i="38"/>
  <c r="T162" i="38"/>
  <c r="AC58" i="38"/>
  <c r="I75" i="38"/>
  <c r="C902" i="311"/>
  <c r="X96" i="38"/>
  <c r="F108" i="38"/>
  <c r="C177" i="311"/>
  <c r="C1020" i="311"/>
  <c r="M109" i="38"/>
  <c r="C728" i="311"/>
  <c r="D99" i="231"/>
  <c r="K47" i="273"/>
  <c r="J127" i="38"/>
  <c r="L82" i="231"/>
  <c r="F76" i="231"/>
  <c r="AG154" i="38"/>
  <c r="P56" i="38"/>
  <c r="T35" i="38"/>
  <c r="M36" i="274"/>
  <c r="AN14" i="230"/>
  <c r="C1182" i="311"/>
  <c r="C24" i="311"/>
  <c r="I44" i="231"/>
  <c r="I47" i="274"/>
  <c r="I45" i="274"/>
  <c r="J94" i="38"/>
  <c r="H25" i="273"/>
  <c r="C872" i="311"/>
  <c r="AC39" i="38"/>
  <c r="I27" i="231"/>
  <c r="L45" i="273"/>
  <c r="J29" i="273"/>
  <c r="C86" i="311"/>
  <c r="E67" i="38"/>
  <c r="P113" i="38"/>
  <c r="K89" i="38"/>
  <c r="F98" i="38"/>
  <c r="C817" i="311"/>
  <c r="X99" i="38"/>
  <c r="C52" i="38"/>
  <c r="L22" i="273"/>
  <c r="AI24" i="230"/>
  <c r="E18" i="38"/>
  <c r="C429" i="311"/>
  <c r="C747" i="311"/>
  <c r="J91" i="274"/>
  <c r="L101" i="274"/>
  <c r="C85" i="38"/>
  <c r="R95" i="38"/>
  <c r="O49" i="38"/>
  <c r="D45" i="231"/>
  <c r="U67" i="38"/>
  <c r="M75" i="38"/>
  <c r="J81" i="231"/>
  <c r="G37" i="273"/>
  <c r="C181" i="311"/>
  <c r="W114" i="38"/>
  <c r="S27" i="38"/>
  <c r="S31" i="38"/>
  <c r="K64" i="231"/>
  <c r="AF110" i="38"/>
  <c r="AL13" i="230"/>
  <c r="F108" i="231"/>
  <c r="H69" i="38"/>
  <c r="AA108" i="38"/>
  <c r="I67" i="38"/>
  <c r="H22" i="274"/>
  <c r="L17" i="38"/>
  <c r="L53" i="38"/>
  <c r="D14" i="231"/>
  <c r="L17" i="274"/>
  <c r="D127" i="38"/>
  <c r="H19" i="273"/>
  <c r="C186" i="311"/>
  <c r="M52" i="38"/>
  <c r="E9" i="273"/>
  <c r="I88" i="231"/>
  <c r="J41" i="273"/>
  <c r="AE100" i="38"/>
  <c r="U63" i="38"/>
  <c r="C425" i="311"/>
  <c r="Y24" i="38"/>
  <c r="Q65" i="38"/>
  <c r="F138" i="38"/>
  <c r="J21" i="231"/>
  <c r="C704" i="311"/>
  <c r="J53" i="231"/>
  <c r="D76" i="274"/>
  <c r="D82" i="231"/>
  <c r="AW25" i="230"/>
  <c r="AF93" i="38"/>
  <c r="I69" i="231"/>
  <c r="R125" i="38"/>
  <c r="I37" i="231"/>
  <c r="Q56" i="38"/>
  <c r="G136" i="38"/>
  <c r="L119" i="38"/>
  <c r="I71" i="38"/>
  <c r="Y30" i="38"/>
  <c r="T59" i="38"/>
  <c r="AC116" i="38"/>
  <c r="C65" i="273"/>
  <c r="E90" i="274"/>
  <c r="D64" i="38"/>
  <c r="F34" i="231"/>
  <c r="R49" i="38"/>
  <c r="C1327" i="311"/>
  <c r="K73" i="231"/>
  <c r="E112" i="38"/>
  <c r="V148" i="38"/>
  <c r="E30" i="273"/>
  <c r="C577" i="311"/>
  <c r="L74" i="273"/>
  <c r="L29" i="38"/>
  <c r="I9" i="231"/>
  <c r="I9" i="274"/>
  <c r="I36" i="273"/>
  <c r="Y140" i="38"/>
  <c r="I64" i="231"/>
  <c r="AG157" i="38"/>
  <c r="V32" i="230"/>
  <c r="H26" i="273"/>
  <c r="K106" i="231"/>
  <c r="R111" i="38"/>
  <c r="C293" i="311"/>
  <c r="C385" i="311"/>
  <c r="K52" i="273"/>
  <c r="C77" i="273"/>
  <c r="S38" i="38"/>
  <c r="L61" i="38"/>
  <c r="AF33" i="38"/>
  <c r="P21" i="38"/>
  <c r="C730" i="311"/>
  <c r="X155" i="38"/>
  <c r="G129" i="38"/>
  <c r="S126" i="38"/>
  <c r="L82" i="38"/>
  <c r="X93" i="38"/>
  <c r="AN28" i="230"/>
  <c r="U28" i="38"/>
  <c r="J31" i="231"/>
  <c r="P116" i="38"/>
  <c r="L136" i="38"/>
  <c r="I93" i="273"/>
  <c r="C1320" i="311"/>
  <c r="C393" i="311"/>
  <c r="G61" i="38"/>
  <c r="C1282" i="311"/>
  <c r="W36" i="38"/>
  <c r="S128" i="38"/>
  <c r="N84" i="38"/>
  <c r="R53" i="38"/>
  <c r="G18" i="38"/>
  <c r="L13" i="274"/>
  <c r="C323" i="311"/>
  <c r="F135" i="38"/>
  <c r="L9" i="231"/>
  <c r="AG32" i="38"/>
  <c r="C881" i="311"/>
  <c r="C612" i="311"/>
  <c r="I141" i="38"/>
  <c r="I49" i="274"/>
  <c r="G82" i="273"/>
  <c r="G19" i="274"/>
  <c r="E90" i="38"/>
  <c r="X83" i="38"/>
  <c r="J44" i="38"/>
  <c r="C1300" i="311"/>
  <c r="H45" i="38"/>
  <c r="AG114" i="38"/>
  <c r="AF156" i="38"/>
  <c r="C9" i="231"/>
  <c r="X112" i="38"/>
  <c r="J10" i="274"/>
  <c r="AG18" i="38"/>
  <c r="C1316" i="311"/>
  <c r="K124" i="38"/>
  <c r="K11" i="231"/>
  <c r="G112" i="38"/>
  <c r="C78" i="311"/>
  <c r="U34" i="38"/>
  <c r="I104" i="273"/>
  <c r="T160" i="38"/>
  <c r="J146" i="38"/>
  <c r="Z48" i="38"/>
  <c r="X141" i="38"/>
  <c r="L125" i="38"/>
  <c r="O108" i="38"/>
  <c r="D16" i="273"/>
  <c r="J49" i="38"/>
  <c r="M54" i="38"/>
  <c r="E80" i="273"/>
  <c r="AA30" i="38"/>
  <c r="D99" i="273"/>
  <c r="Z117" i="38"/>
  <c r="L85" i="273"/>
  <c r="AO13" i="230"/>
  <c r="E133" i="38"/>
  <c r="J136" i="38"/>
  <c r="D65" i="274"/>
  <c r="AG144" i="38"/>
  <c r="F107" i="273"/>
  <c r="H62" i="274"/>
  <c r="I60" i="273"/>
  <c r="C122" i="38"/>
  <c r="J104" i="274"/>
  <c r="D17" i="231"/>
  <c r="C147" i="38"/>
  <c r="C374" i="311"/>
  <c r="S151" i="38"/>
  <c r="AF94" i="38"/>
  <c r="C75" i="273"/>
  <c r="I129" i="38"/>
  <c r="AF79" i="38"/>
  <c r="H93" i="274"/>
  <c r="C142" i="311"/>
  <c r="C1134" i="311"/>
  <c r="W88" i="38"/>
  <c r="G107" i="274"/>
  <c r="L118" i="38"/>
  <c r="AH7" i="230"/>
  <c r="Q88" i="38"/>
  <c r="C86" i="231"/>
  <c r="E85" i="231"/>
  <c r="C17" i="273"/>
  <c r="L61" i="231"/>
  <c r="C1141" i="311"/>
  <c r="C1004" i="311"/>
  <c r="I27" i="274"/>
  <c r="AW11" i="230"/>
  <c r="M71" i="274"/>
  <c r="AL25" i="230"/>
  <c r="AB4" i="230"/>
  <c r="T61" i="38"/>
  <c r="C1073" i="311"/>
  <c r="C789" i="311"/>
  <c r="I15" i="231"/>
  <c r="U154" i="38"/>
  <c r="G96" i="274"/>
  <c r="S85" i="38"/>
  <c r="I54" i="38"/>
  <c r="C149" i="38"/>
  <c r="J89" i="274"/>
  <c r="X107" i="38"/>
  <c r="AC118" i="38"/>
  <c r="N142" i="38"/>
  <c r="H52" i="38"/>
  <c r="Y37" i="38"/>
  <c r="C473" i="311"/>
  <c r="O142" i="38"/>
  <c r="K60" i="274"/>
  <c r="C1185" i="311"/>
  <c r="AB25" i="230"/>
  <c r="AD101" i="38"/>
  <c r="C1330" i="311"/>
  <c r="C457" i="311"/>
  <c r="M22" i="38"/>
  <c r="K13" i="273"/>
  <c r="E55" i="274"/>
  <c r="C819" i="311"/>
  <c r="N100" i="38"/>
  <c r="AB53" i="38"/>
  <c r="H20" i="274"/>
  <c r="J121" i="38"/>
  <c r="X23" i="38"/>
  <c r="O132" i="38"/>
  <c r="R24" i="38"/>
  <c r="G59" i="231"/>
  <c r="AL16" i="230"/>
  <c r="Z137" i="38"/>
  <c r="S18" i="38"/>
  <c r="AV21" i="230"/>
  <c r="C1099" i="311"/>
  <c r="AI10" i="230"/>
  <c r="T60" i="38"/>
  <c r="U60" i="38"/>
  <c r="E13" i="273"/>
  <c r="G55" i="231"/>
  <c r="F104" i="231"/>
  <c r="I135" i="38"/>
  <c r="D13" i="273"/>
  <c r="H59" i="273"/>
  <c r="N49" i="38"/>
  <c r="Z109" i="38"/>
  <c r="H90" i="231"/>
  <c r="AN12" i="230"/>
  <c r="V80" i="38"/>
  <c r="Q130" i="38"/>
  <c r="F65" i="231"/>
  <c r="Z88" i="38"/>
  <c r="Y161" i="38"/>
  <c r="G34" i="231"/>
  <c r="I27" i="38"/>
  <c r="T124" i="38"/>
  <c r="H87" i="274"/>
  <c r="E117" i="38"/>
  <c r="C51" i="274"/>
  <c r="C550" i="311"/>
  <c r="Z100" i="38"/>
  <c r="K22" i="274"/>
  <c r="C505" i="311"/>
  <c r="K69" i="274"/>
  <c r="J11" i="274"/>
  <c r="AB26" i="230"/>
  <c r="K51" i="231"/>
  <c r="C45" i="311"/>
  <c r="L100" i="38"/>
  <c r="AC133" i="38"/>
  <c r="D99" i="274"/>
  <c r="C884" i="311"/>
  <c r="AB157" i="38"/>
  <c r="AB115" i="38"/>
  <c r="T113" i="38"/>
  <c r="V16" i="230"/>
  <c r="J98" i="231"/>
  <c r="C1044" i="311"/>
  <c r="C525" i="311"/>
  <c r="M86" i="274"/>
  <c r="C394" i="311"/>
  <c r="AB129" i="38"/>
  <c r="G20" i="273"/>
  <c r="U104" i="38"/>
  <c r="N72" i="38"/>
  <c r="L20" i="38"/>
  <c r="D31" i="38"/>
  <c r="C207" i="311"/>
  <c r="W33" i="230"/>
  <c r="F100" i="274"/>
  <c r="C936" i="311"/>
  <c r="C1310" i="311"/>
  <c r="C108" i="231"/>
  <c r="W34" i="38"/>
  <c r="C20" i="38"/>
  <c r="AF145" i="38"/>
  <c r="M139" i="38"/>
  <c r="M36" i="38"/>
  <c r="C49" i="311"/>
  <c r="C1230" i="311"/>
  <c r="N115" i="38"/>
  <c r="AA79" i="38"/>
  <c r="AV33" i="230"/>
  <c r="D35" i="273"/>
  <c r="AF92" i="38"/>
  <c r="E54" i="38"/>
  <c r="M126" i="38"/>
  <c r="N90" i="38"/>
  <c r="L92" i="231"/>
  <c r="C1011" i="311"/>
  <c r="AB109" i="38"/>
  <c r="F96" i="274"/>
  <c r="D93" i="273"/>
  <c r="R106" i="38"/>
  <c r="F106" i="274"/>
  <c r="V33" i="230"/>
  <c r="P38" i="38"/>
  <c r="C15" i="273"/>
  <c r="C972" i="311"/>
  <c r="R36" i="38"/>
  <c r="C1176" i="311"/>
  <c r="C184" i="311"/>
  <c r="R152" i="38"/>
  <c r="V30" i="38"/>
  <c r="C93" i="311"/>
  <c r="F157" i="38"/>
  <c r="D89" i="38"/>
  <c r="J148" i="38"/>
  <c r="R92" i="38"/>
  <c r="AO18" i="230"/>
  <c r="K76" i="38"/>
  <c r="C24" i="274"/>
  <c r="C1022" i="311"/>
  <c r="F25" i="274"/>
  <c r="C154" i="311"/>
  <c r="C1207" i="311"/>
  <c r="AD88" i="38"/>
  <c r="K108" i="273"/>
  <c r="Y136" i="38"/>
  <c r="M49" i="274"/>
  <c r="E53" i="274"/>
  <c r="C171" i="311"/>
  <c r="Q118" i="38"/>
  <c r="U24" i="38"/>
  <c r="I108" i="274"/>
  <c r="F98" i="273"/>
  <c r="C45" i="231"/>
  <c r="AD72" i="38"/>
  <c r="Q53" i="38"/>
  <c r="C873" i="311"/>
  <c r="C1250" i="311"/>
  <c r="C855" i="311"/>
  <c r="E123" i="38"/>
  <c r="I85" i="231"/>
  <c r="L106" i="38"/>
  <c r="C536" i="311"/>
  <c r="J42" i="274"/>
  <c r="T36" i="38"/>
  <c r="V13" i="230"/>
  <c r="AF51" i="38"/>
  <c r="C1094" i="311"/>
  <c r="C1101" i="311"/>
  <c r="H78" i="38"/>
  <c r="AC74" i="38"/>
  <c r="G50" i="274"/>
  <c r="N148" i="38"/>
  <c r="D164" i="38"/>
  <c r="C35" i="273"/>
  <c r="C893" i="311"/>
  <c r="C966" i="311"/>
  <c r="Y160" i="38"/>
  <c r="E53" i="231"/>
  <c r="C466" i="311"/>
  <c r="Q123" i="38"/>
  <c r="C903" i="311"/>
  <c r="W24" i="38"/>
  <c r="AE68" i="38"/>
  <c r="T125" i="38"/>
  <c r="H87" i="231"/>
  <c r="I24" i="274"/>
  <c r="D21" i="231"/>
  <c r="AE139" i="38"/>
  <c r="M105" i="274"/>
  <c r="G22" i="231"/>
  <c r="I101" i="274"/>
  <c r="I26" i="274"/>
  <c r="AA22" i="230"/>
  <c r="R155" i="38"/>
  <c r="Y18" i="38"/>
  <c r="C246" i="311"/>
  <c r="F40" i="273"/>
  <c r="G94" i="274"/>
  <c r="W156" i="38"/>
  <c r="C560" i="311"/>
  <c r="F27" i="38"/>
  <c r="G131" i="38"/>
  <c r="K160" i="38"/>
  <c r="J75" i="231"/>
  <c r="AD18" i="38"/>
  <c r="C974" i="311"/>
  <c r="K19" i="274"/>
  <c r="O141" i="38"/>
  <c r="H65" i="38"/>
  <c r="C961" i="311"/>
  <c r="AB113" i="38"/>
  <c r="C949" i="311"/>
  <c r="X86" i="38"/>
  <c r="I100" i="274"/>
  <c r="L64" i="273"/>
  <c r="Y110" i="38"/>
  <c r="F77" i="231"/>
  <c r="C1317" i="311"/>
  <c r="U150" i="38"/>
  <c r="E65" i="273"/>
  <c r="C42" i="311"/>
  <c r="G164" i="38"/>
  <c r="K71" i="38"/>
  <c r="K59" i="274"/>
  <c r="AD69" i="38"/>
  <c r="AE43" i="38"/>
  <c r="I68" i="274"/>
  <c r="E142" i="38"/>
  <c r="G70" i="231"/>
  <c r="F94" i="274"/>
  <c r="Q39" i="38"/>
  <c r="G43" i="274"/>
  <c r="U46" i="38"/>
  <c r="AE24" i="38"/>
  <c r="D52" i="231"/>
  <c r="E64" i="38"/>
  <c r="E25" i="273"/>
  <c r="M114" i="38"/>
  <c r="L73" i="273"/>
  <c r="D48" i="231"/>
  <c r="AC134" i="38"/>
  <c r="L47" i="231"/>
  <c r="AG163" i="38"/>
  <c r="G123" i="38"/>
  <c r="C58" i="274"/>
  <c r="F46" i="231"/>
  <c r="AA63" i="38"/>
  <c r="J105" i="274"/>
  <c r="I48" i="38"/>
  <c r="J49" i="273"/>
  <c r="K59" i="273"/>
  <c r="C415" i="311"/>
  <c r="AI14" i="230"/>
  <c r="AF146" i="38"/>
  <c r="C46" i="311"/>
  <c r="G21" i="274"/>
  <c r="N162" i="38"/>
  <c r="H138" i="38"/>
  <c r="N89" i="38"/>
  <c r="D11" i="231"/>
  <c r="H48" i="38"/>
  <c r="AF104" i="38"/>
  <c r="C26" i="38"/>
  <c r="L70" i="273"/>
  <c r="J108" i="231"/>
  <c r="C267" i="311"/>
  <c r="X145" i="38"/>
  <c r="C355" i="311"/>
  <c r="C78" i="38"/>
  <c r="I102" i="273"/>
  <c r="F86" i="274"/>
  <c r="J57" i="231"/>
  <c r="O103" i="38"/>
  <c r="C35" i="231"/>
  <c r="C153" i="311"/>
  <c r="J104" i="273"/>
  <c r="M43" i="274"/>
  <c r="C834" i="311"/>
  <c r="O35" i="38"/>
  <c r="AI4" i="230"/>
  <c r="J46" i="274"/>
  <c r="AE119" i="38"/>
  <c r="C662" i="311"/>
  <c r="D11" i="273"/>
  <c r="R17" i="38"/>
  <c r="Q35" i="38"/>
  <c r="N108" i="38"/>
  <c r="C992" i="311"/>
  <c r="G41" i="274"/>
  <c r="D126" i="38"/>
  <c r="C799" i="311"/>
  <c r="V149" i="38"/>
  <c r="F50" i="274"/>
  <c r="Y47" i="38"/>
  <c r="F107" i="38"/>
  <c r="K63" i="273"/>
  <c r="M118" i="38"/>
  <c r="C213" i="311"/>
  <c r="Z83" i="38"/>
  <c r="Z103" i="38"/>
  <c r="J26" i="274"/>
  <c r="F125" i="38"/>
  <c r="K36" i="38"/>
  <c r="C796" i="311"/>
  <c r="C77" i="274"/>
  <c r="X123" i="38"/>
  <c r="AC144" i="38"/>
  <c r="E82" i="38"/>
  <c r="L43" i="38"/>
  <c r="AB90" i="38"/>
  <c r="Y103" i="38"/>
  <c r="W127" i="38"/>
  <c r="C786" i="311"/>
  <c r="AW30" i="230"/>
  <c r="Q92" i="38"/>
  <c r="F67" i="273"/>
  <c r="H95" i="274"/>
  <c r="J66" i="274"/>
  <c r="G49" i="38"/>
  <c r="AB86" i="38"/>
  <c r="C1213" i="311"/>
  <c r="W31" i="38"/>
  <c r="H155" i="38"/>
  <c r="C625" i="311"/>
  <c r="V102" i="38"/>
  <c r="AW21" i="230"/>
  <c r="C101" i="231"/>
  <c r="AF60" i="38"/>
  <c r="K63" i="231"/>
  <c r="L43" i="273"/>
  <c r="G65" i="274"/>
  <c r="X134" i="38"/>
  <c r="D78" i="38"/>
  <c r="F30" i="38"/>
  <c r="M63" i="38"/>
  <c r="AG43" i="38"/>
  <c r="L91" i="231"/>
  <c r="G49" i="231"/>
  <c r="AE130" i="38"/>
  <c r="AE156" i="38"/>
  <c r="E75" i="231"/>
  <c r="L80" i="274"/>
  <c r="Y109" i="38"/>
  <c r="L43" i="231"/>
  <c r="W28" i="38"/>
  <c r="I77" i="38"/>
  <c r="Y149" i="38"/>
  <c r="Q78" i="38"/>
  <c r="AB146" i="38"/>
  <c r="C743" i="311"/>
  <c r="K97" i="38"/>
  <c r="K9" i="274"/>
  <c r="T102" i="38"/>
  <c r="C644" i="311"/>
  <c r="G65" i="273"/>
  <c r="AE94" i="38"/>
  <c r="C274" i="311"/>
  <c r="C362" i="311"/>
  <c r="AA60" i="38"/>
  <c r="F51" i="274"/>
  <c r="C441" i="311"/>
  <c r="H140" i="38"/>
  <c r="V51" i="38"/>
  <c r="C464" i="311"/>
  <c r="C343" i="311"/>
  <c r="AA6" i="230"/>
  <c r="AB141" i="38"/>
  <c r="AA52" i="38"/>
  <c r="C33" i="311"/>
  <c r="C943" i="311"/>
  <c r="AA11" i="230"/>
  <c r="C1262" i="311"/>
  <c r="C79" i="231"/>
  <c r="AG140" i="38"/>
  <c r="C1243" i="311"/>
  <c r="I73" i="231"/>
  <c r="N151" i="38"/>
  <c r="C463" i="311"/>
  <c r="Y27" i="38"/>
  <c r="I71" i="273"/>
  <c r="C133" i="38"/>
  <c r="V20" i="38"/>
  <c r="F73" i="273"/>
  <c r="C232" i="311"/>
  <c r="C14" i="231"/>
  <c r="O37" i="38"/>
  <c r="C81" i="38"/>
  <c r="R141" i="38"/>
  <c r="Q165" i="38"/>
  <c r="E165" i="38"/>
  <c r="X130" i="38"/>
  <c r="AG75" i="38"/>
  <c r="X163" i="38"/>
  <c r="T20" i="38"/>
  <c r="E36" i="38"/>
  <c r="M88" i="38"/>
  <c r="K42" i="38"/>
  <c r="D135" i="38"/>
  <c r="H112" i="38"/>
  <c r="AE120" i="38"/>
  <c r="AG125" i="38"/>
  <c r="E102" i="231"/>
  <c r="K99" i="273"/>
  <c r="K82" i="274"/>
  <c r="T126" i="38"/>
  <c r="J101" i="231"/>
  <c r="E35" i="231"/>
  <c r="L121" i="38"/>
  <c r="C882" i="311"/>
  <c r="F78" i="231"/>
  <c r="E126" i="38"/>
  <c r="Y51" i="38"/>
  <c r="D108" i="231"/>
  <c r="C129" i="311"/>
  <c r="J105" i="273"/>
  <c r="L76" i="274"/>
  <c r="C1180" i="311"/>
  <c r="J69" i="273"/>
  <c r="J41" i="38"/>
  <c r="G89" i="231"/>
  <c r="AG101" i="38"/>
  <c r="C226" i="311"/>
  <c r="X104" i="38"/>
  <c r="AF147" i="38"/>
  <c r="X51" i="38"/>
  <c r="H55" i="274"/>
  <c r="G25" i="231"/>
  <c r="K43" i="274"/>
  <c r="J130" i="38"/>
  <c r="C64" i="311"/>
  <c r="AG147" i="38"/>
  <c r="V35" i="38"/>
  <c r="E68" i="274"/>
  <c r="AF149" i="38"/>
  <c r="F54" i="273"/>
  <c r="AF73" i="38"/>
  <c r="AG87" i="38"/>
  <c r="W95" i="38"/>
  <c r="AA89" i="38"/>
  <c r="C942" i="311"/>
  <c r="AG65" i="38"/>
  <c r="D69" i="273"/>
  <c r="C313" i="311"/>
  <c r="C1149" i="311"/>
  <c r="H35" i="38"/>
  <c r="C485" i="311"/>
  <c r="H101" i="273"/>
  <c r="C91" i="311"/>
  <c r="V33" i="38"/>
  <c r="C295" i="311"/>
  <c r="C1091" i="311"/>
  <c r="O161" i="38"/>
  <c r="F58" i="274"/>
  <c r="K58" i="231"/>
  <c r="L35" i="273"/>
  <c r="C1025" i="311"/>
  <c r="AF42" i="38"/>
  <c r="C624" i="311"/>
  <c r="C55" i="274"/>
  <c r="AG36" i="38"/>
  <c r="J46" i="231"/>
  <c r="E52" i="231"/>
  <c r="C636" i="311"/>
  <c r="D90" i="273"/>
  <c r="AE81" i="38"/>
  <c r="H88" i="274"/>
  <c r="J90" i="273"/>
  <c r="O62" i="38"/>
  <c r="X165" i="38"/>
  <c r="H101" i="38"/>
  <c r="N27" i="38"/>
  <c r="P154" i="38"/>
  <c r="G127" i="38"/>
  <c r="C1175" i="311"/>
  <c r="L94" i="274"/>
  <c r="P88" i="38"/>
  <c r="E120" i="38"/>
  <c r="F103" i="38"/>
  <c r="C695" i="311"/>
  <c r="C78" i="274"/>
  <c r="C28" i="231"/>
  <c r="AF71" i="38"/>
  <c r="U65" i="38"/>
  <c r="AO11" i="230"/>
  <c r="K50" i="231"/>
  <c r="R89" i="38"/>
  <c r="AH13" i="230"/>
  <c r="J29" i="38"/>
  <c r="L69" i="273"/>
  <c r="P136" i="38"/>
  <c r="J31" i="273"/>
  <c r="M128" i="38"/>
  <c r="O110" i="38"/>
  <c r="C279" i="311"/>
  <c r="C74" i="273"/>
  <c r="I63" i="38"/>
  <c r="C451" i="311"/>
  <c r="G72" i="273"/>
  <c r="U7" i="230"/>
  <c r="AC138" i="38"/>
  <c r="E24" i="273"/>
  <c r="I142" i="38"/>
  <c r="M57" i="38"/>
  <c r="AC155" i="38"/>
  <c r="J64" i="38"/>
  <c r="C26" i="231"/>
  <c r="H62" i="38"/>
  <c r="D33" i="274"/>
  <c r="AF108" i="38"/>
  <c r="F43" i="273"/>
  <c r="P40" i="38"/>
  <c r="C124" i="311"/>
  <c r="K56" i="38"/>
  <c r="AD73" i="38"/>
  <c r="U18" i="38"/>
  <c r="L37" i="231"/>
  <c r="AF37" i="38"/>
  <c r="E143" i="38"/>
  <c r="P62" i="38"/>
  <c r="D91" i="274"/>
  <c r="N165" i="38"/>
  <c r="C127" i="38"/>
  <c r="C59" i="274"/>
  <c r="J87" i="38"/>
  <c r="C49" i="273"/>
  <c r="C760" i="311"/>
  <c r="T49" i="38"/>
  <c r="D94" i="274"/>
  <c r="L56" i="38"/>
  <c r="C917" i="311"/>
  <c r="G64" i="38"/>
  <c r="AC38" i="38"/>
  <c r="K48" i="273"/>
  <c r="K27" i="38"/>
  <c r="C923" i="311"/>
  <c r="G163" i="38"/>
  <c r="G26" i="231"/>
  <c r="O39" i="38"/>
  <c r="W71" i="38"/>
  <c r="AF57" i="38"/>
  <c r="C1261" i="311"/>
  <c r="L55" i="273"/>
  <c r="Z156" i="38"/>
  <c r="T161" i="38"/>
  <c r="W44" i="38"/>
  <c r="G63" i="273"/>
  <c r="G72" i="274"/>
  <c r="C43" i="231"/>
  <c r="AF127" i="38"/>
  <c r="H68" i="38"/>
  <c r="M23" i="274"/>
  <c r="C761" i="311"/>
  <c r="L68" i="274"/>
  <c r="AC62" i="38"/>
  <c r="J33" i="231"/>
  <c r="C367" i="311"/>
  <c r="V65" i="38"/>
  <c r="D97" i="231"/>
  <c r="G113" i="38"/>
  <c r="Q46" i="38"/>
  <c r="K83" i="274"/>
  <c r="AG155" i="38"/>
  <c r="AD19" i="38"/>
  <c r="V135" i="38"/>
  <c r="F17" i="230"/>
  <c r="O157" i="38"/>
  <c r="K138" i="38"/>
  <c r="C506" i="311"/>
  <c r="F28" i="231"/>
  <c r="C354" i="311"/>
  <c r="C59" i="273"/>
  <c r="AH4" i="230"/>
  <c r="C878" i="311"/>
  <c r="M107" i="38"/>
  <c r="AO27" i="230"/>
  <c r="F110" i="38"/>
  <c r="J24" i="38"/>
  <c r="T84" i="38"/>
  <c r="L71" i="38"/>
  <c r="C1089" i="311"/>
  <c r="C53" i="311"/>
  <c r="C301" i="311"/>
  <c r="C1199" i="311"/>
  <c r="J74" i="274"/>
  <c r="K37" i="231"/>
  <c r="R117" i="38"/>
  <c r="C509" i="311"/>
  <c r="L95" i="231"/>
  <c r="D107" i="273"/>
  <c r="W37" i="38"/>
  <c r="H75" i="273"/>
  <c r="E63" i="231"/>
  <c r="C1088" i="311"/>
  <c r="D46" i="273"/>
  <c r="H99" i="274"/>
  <c r="C899" i="311"/>
  <c r="I112" i="38"/>
  <c r="I113" i="38"/>
  <c r="I67" i="274"/>
  <c r="E68" i="38"/>
  <c r="T142" i="38"/>
  <c r="AB63" i="38"/>
  <c r="C642" i="311"/>
  <c r="E54" i="273"/>
  <c r="E108" i="274"/>
  <c r="C381" i="311"/>
  <c r="C1275" i="311"/>
  <c r="E119" i="38"/>
  <c r="L100" i="231"/>
  <c r="D47" i="38"/>
  <c r="K147" i="38"/>
  <c r="J44" i="273"/>
  <c r="X103" i="38"/>
  <c r="Y158" i="38"/>
  <c r="P83" i="38"/>
  <c r="D141" i="38"/>
  <c r="C531" i="311"/>
  <c r="F156" i="38"/>
  <c r="C924" i="311"/>
  <c r="C71" i="231"/>
  <c r="F96" i="273"/>
  <c r="C1321" i="311"/>
  <c r="F40" i="274"/>
  <c r="M38" i="38"/>
  <c r="F70" i="38"/>
  <c r="AC122" i="38"/>
  <c r="C59" i="311"/>
  <c r="AL11" i="230"/>
  <c r="E73" i="274"/>
  <c r="V147" i="38"/>
  <c r="AD39" i="38"/>
  <c r="F12" i="273"/>
  <c r="G48" i="231"/>
  <c r="L99" i="273"/>
  <c r="C793" i="311"/>
  <c r="N139" i="38"/>
  <c r="I78" i="38"/>
  <c r="X92" i="38"/>
  <c r="P150" i="38"/>
  <c r="K18" i="231"/>
  <c r="D67" i="231"/>
  <c r="C84" i="231"/>
  <c r="J100" i="231"/>
  <c r="W22" i="230"/>
  <c r="M85" i="274"/>
  <c r="C524" i="311"/>
  <c r="L59" i="231"/>
  <c r="W15" i="230"/>
  <c r="V128" i="38"/>
  <c r="C453" i="311"/>
  <c r="I126" i="38"/>
  <c r="D91" i="273"/>
  <c r="E109" i="38"/>
  <c r="K79" i="274"/>
  <c r="T140" i="38"/>
  <c r="W163" i="38"/>
  <c r="Z155" i="38"/>
  <c r="J77" i="274"/>
  <c r="G53" i="273"/>
  <c r="I90" i="231"/>
  <c r="AA18" i="230"/>
  <c r="K32" i="38"/>
  <c r="O17" i="38"/>
  <c r="R39" i="38"/>
  <c r="W151" i="38"/>
  <c r="J59" i="38"/>
  <c r="H31" i="273"/>
  <c r="T55" i="38"/>
  <c r="C941" i="311"/>
  <c r="V131" i="38"/>
  <c r="G89" i="38"/>
  <c r="V122" i="38"/>
  <c r="AH21" i="230"/>
  <c r="D155" i="38"/>
  <c r="I55" i="231"/>
  <c r="S162" i="38"/>
  <c r="J143" i="38"/>
  <c r="P128" i="38"/>
  <c r="J67" i="231"/>
  <c r="S105" i="38"/>
  <c r="AB28" i="38"/>
  <c r="H144" i="38"/>
  <c r="H41" i="273"/>
  <c r="AO12" i="230"/>
  <c r="E101" i="273"/>
  <c r="C461" i="311"/>
  <c r="I105" i="274"/>
  <c r="H23" i="274"/>
  <c r="T50" i="38"/>
  <c r="D75" i="38"/>
  <c r="K108" i="231"/>
  <c r="G37" i="274"/>
  <c r="Z140" i="38"/>
  <c r="S42" i="38"/>
  <c r="S92" i="38"/>
  <c r="Y147" i="38"/>
  <c r="C854" i="311"/>
  <c r="AW10" i="230"/>
  <c r="G95" i="274"/>
  <c r="AC156" i="38"/>
  <c r="I31" i="273"/>
  <c r="C82" i="273"/>
  <c r="K143" i="38"/>
  <c r="D102" i="38"/>
  <c r="L85" i="231"/>
  <c r="C460" i="311"/>
  <c r="K87" i="273"/>
  <c r="AG121" i="38"/>
  <c r="F62" i="231"/>
  <c r="J23" i="231"/>
  <c r="AD70" i="38"/>
  <c r="E79" i="38"/>
  <c r="I52" i="38"/>
  <c r="T93" i="38"/>
  <c r="I87" i="274"/>
  <c r="W5" i="230"/>
  <c r="P28" i="38"/>
  <c r="J134" i="38"/>
  <c r="C225" i="311"/>
  <c r="F66" i="273"/>
  <c r="AG91" i="38"/>
  <c r="E160" i="38"/>
  <c r="AB22" i="230"/>
  <c r="G42" i="38"/>
  <c r="AA16" i="230"/>
  <c r="L40" i="38"/>
  <c r="AG141" i="38"/>
  <c r="C18" i="231"/>
  <c r="AB17" i="230"/>
  <c r="AC36" i="38"/>
  <c r="M17" i="38"/>
  <c r="D80" i="273"/>
  <c r="I36" i="231"/>
  <c r="P140" i="38"/>
  <c r="G52" i="273"/>
  <c r="E74" i="231"/>
  <c r="C85" i="273"/>
  <c r="J79" i="273"/>
  <c r="E157" i="38"/>
  <c r="P149" i="38"/>
  <c r="K99" i="231"/>
  <c r="AA70" i="38"/>
  <c r="C70" i="38"/>
  <c r="AD22" i="38"/>
  <c r="AE103" i="38"/>
  <c r="M53" i="274"/>
  <c r="AM4" i="230"/>
  <c r="X68" i="38"/>
  <c r="AE99" i="38"/>
  <c r="M82" i="274"/>
  <c r="Q91" i="38"/>
  <c r="C1211" i="311"/>
  <c r="J100" i="38"/>
  <c r="K19" i="273"/>
  <c r="E21" i="273"/>
  <c r="C92" i="273"/>
  <c r="P22" i="38"/>
  <c r="S165" i="38"/>
  <c r="AE45" i="38"/>
  <c r="C775" i="311"/>
  <c r="G38" i="273"/>
  <c r="I119" i="38"/>
  <c r="M32" i="274"/>
  <c r="C161" i="311"/>
  <c r="AF126" i="38"/>
  <c r="F44" i="274"/>
  <c r="AO24" i="230"/>
  <c r="AW19" i="230"/>
  <c r="C230" i="311"/>
  <c r="S158" i="38"/>
  <c r="I65" i="38"/>
  <c r="C1192" i="311"/>
  <c r="G104" i="231"/>
  <c r="AB48" i="38"/>
  <c r="C26" i="311"/>
  <c r="C378" i="311"/>
  <c r="R41" i="38"/>
  <c r="O52" i="38"/>
  <c r="L26" i="273"/>
  <c r="D79" i="231"/>
  <c r="T77" i="38"/>
  <c r="AF134" i="38"/>
  <c r="H131" i="38"/>
  <c r="R20" i="38"/>
  <c r="D17" i="274"/>
  <c r="AA137" i="38"/>
  <c r="D139" i="38"/>
  <c r="D41" i="231"/>
  <c r="N128" i="38"/>
  <c r="AB57" i="38"/>
  <c r="W35" i="38"/>
  <c r="N114" i="38"/>
  <c r="L32" i="273"/>
  <c r="AB47" i="38"/>
  <c r="J74" i="38"/>
  <c r="D37" i="273"/>
  <c r="AO19" i="230"/>
  <c r="AB98" i="38"/>
  <c r="K81" i="231"/>
  <c r="AA59" i="38"/>
  <c r="L36" i="274"/>
  <c r="C989" i="311"/>
  <c r="W7" i="230"/>
  <c r="K14" i="273"/>
  <c r="H85" i="231"/>
  <c r="G159" i="38"/>
  <c r="C895" i="311"/>
  <c r="L98" i="274"/>
  <c r="C188" i="311"/>
  <c r="AG30" i="38"/>
  <c r="C898" i="311"/>
  <c r="Z59" i="38"/>
  <c r="D76" i="231"/>
  <c r="K82" i="273"/>
  <c r="O125" i="38"/>
  <c r="T115" i="38"/>
  <c r="G99" i="273"/>
  <c r="H23" i="231"/>
  <c r="D42" i="231"/>
  <c r="J141" i="38"/>
  <c r="J67" i="38"/>
  <c r="D87" i="231"/>
  <c r="F58" i="38"/>
  <c r="I51" i="273"/>
  <c r="F18" i="230"/>
  <c r="AO16" i="230"/>
  <c r="K66" i="274"/>
  <c r="M153" i="38"/>
  <c r="AN4" i="230"/>
  <c r="L50" i="231"/>
  <c r="K87" i="231"/>
  <c r="C1169" i="311"/>
  <c r="M26" i="38"/>
  <c r="AW33" i="230"/>
  <c r="C956" i="311"/>
  <c r="H49" i="274"/>
  <c r="M23" i="38"/>
  <c r="L35" i="38"/>
  <c r="I83" i="274"/>
  <c r="C1267" i="311"/>
  <c r="G9" i="231"/>
  <c r="AD159" i="38"/>
  <c r="J40" i="273"/>
  <c r="I11" i="231"/>
  <c r="H26" i="231"/>
  <c r="C176" i="311"/>
  <c r="C256" i="311"/>
  <c r="H29" i="274"/>
  <c r="C1090" i="311"/>
  <c r="C1064" i="311"/>
  <c r="U27" i="38"/>
  <c r="H61" i="273"/>
  <c r="U138" i="38"/>
  <c r="K110" i="38"/>
  <c r="AA121" i="38"/>
  <c r="C1266" i="311"/>
  <c r="D85" i="38"/>
  <c r="F146" i="38"/>
  <c r="I47" i="273"/>
  <c r="V104" i="38"/>
  <c r="F71" i="273"/>
  <c r="C1151" i="311"/>
  <c r="F153" i="38"/>
  <c r="C840" i="311"/>
  <c r="X151" i="38"/>
  <c r="N105" i="38"/>
  <c r="E71" i="38"/>
  <c r="AW31" i="230"/>
  <c r="K137" i="38"/>
  <c r="C889" i="311"/>
  <c r="J162" i="38"/>
  <c r="F92" i="273"/>
  <c r="AD52" i="38"/>
  <c r="I109" i="38"/>
  <c r="Z152" i="38"/>
  <c r="E57" i="231"/>
  <c r="C1030" i="311"/>
  <c r="S99" i="38"/>
  <c r="X100" i="38"/>
  <c r="C1028" i="311"/>
  <c r="W90" i="38"/>
  <c r="G58" i="231"/>
  <c r="E16" i="230"/>
  <c r="G68" i="274"/>
  <c r="U159" i="38"/>
  <c r="E78" i="274"/>
  <c r="L34" i="38"/>
  <c r="D44" i="231"/>
  <c r="P115" i="38"/>
  <c r="E37" i="274"/>
  <c r="AG26" i="38"/>
  <c r="M37" i="38"/>
  <c r="D80" i="231"/>
  <c r="J22" i="274"/>
  <c r="F21" i="38"/>
  <c r="O127" i="38"/>
  <c r="AF112" i="38"/>
  <c r="U161" i="38"/>
  <c r="W22" i="38"/>
  <c r="F22" i="38"/>
  <c r="AD119" i="38"/>
  <c r="AF30" i="38"/>
  <c r="C193" i="311"/>
  <c r="AA158" i="38"/>
  <c r="AE105" i="38"/>
  <c r="I106" i="274"/>
  <c r="AM9" i="230"/>
  <c r="G37" i="38"/>
  <c r="K40" i="274"/>
  <c r="U37" i="38"/>
  <c r="AG77" i="38"/>
  <c r="L140" i="38"/>
  <c r="W123" i="38"/>
  <c r="C851" i="311"/>
  <c r="L39" i="231"/>
  <c r="E25" i="231"/>
  <c r="I64" i="274"/>
  <c r="C104" i="311"/>
  <c r="C146" i="311"/>
  <c r="L21" i="231"/>
  <c r="F57" i="38"/>
  <c r="AC49" i="38"/>
  <c r="AE163" i="38"/>
  <c r="C202" i="311"/>
  <c r="W108" i="38"/>
  <c r="D120" i="38"/>
  <c r="H18" i="231"/>
  <c r="L146" i="38"/>
  <c r="H66" i="273"/>
  <c r="L32" i="231"/>
  <c r="J164" i="38"/>
  <c r="L12" i="231"/>
  <c r="C73" i="38"/>
  <c r="AC98" i="38"/>
  <c r="I40" i="38"/>
  <c r="O91" i="38"/>
  <c r="S134" i="38"/>
  <c r="AC164" i="38"/>
  <c r="AD47" i="38"/>
  <c r="I58" i="274"/>
  <c r="P18" i="38"/>
  <c r="D72" i="274"/>
  <c r="S140" i="38"/>
  <c r="G75" i="273"/>
  <c r="Z86" i="38"/>
  <c r="U130" i="38"/>
  <c r="W101" i="38"/>
  <c r="N71" i="38"/>
  <c r="F19" i="231"/>
  <c r="N147" i="38"/>
  <c r="AB108" i="38"/>
  <c r="M70" i="38"/>
  <c r="I63" i="274"/>
  <c r="J56" i="231"/>
  <c r="C1092" i="311"/>
  <c r="I65" i="274"/>
  <c r="H42" i="274"/>
  <c r="K43" i="273"/>
  <c r="H98" i="38"/>
  <c r="K70" i="274"/>
  <c r="D23" i="38"/>
  <c r="AE112" i="38"/>
  <c r="E83" i="273"/>
  <c r="J29" i="231"/>
  <c r="F48" i="274"/>
  <c r="F14" i="274"/>
  <c r="L63" i="273"/>
  <c r="L25" i="231"/>
  <c r="AE108" i="38"/>
  <c r="AB21" i="38"/>
  <c r="C144" i="311"/>
  <c r="O144" i="38"/>
  <c r="I160" i="38"/>
  <c r="Q55" i="38"/>
  <c r="AF66" i="38"/>
  <c r="C88" i="273"/>
  <c r="M63" i="274"/>
  <c r="U83" i="38"/>
  <c r="V27" i="230"/>
  <c r="D29" i="274"/>
  <c r="AE72" i="38"/>
  <c r="D35" i="38"/>
  <c r="C853" i="311"/>
  <c r="C1306" i="311"/>
  <c r="Q97" i="38"/>
  <c r="H151" i="38"/>
  <c r="V22" i="230"/>
  <c r="W161" i="38"/>
  <c r="Y129" i="38"/>
  <c r="AA125" i="38"/>
  <c r="C68" i="273"/>
  <c r="W157" i="38"/>
  <c r="C90" i="274"/>
  <c r="M42" i="38"/>
  <c r="J24" i="231"/>
  <c r="D59" i="231"/>
  <c r="C71" i="273"/>
  <c r="R72" i="38"/>
  <c r="F69" i="231"/>
  <c r="C1283" i="311"/>
  <c r="C969" i="311"/>
  <c r="D92" i="231"/>
  <c r="L78" i="274"/>
  <c r="C499" i="311"/>
  <c r="K11" i="273"/>
  <c r="H24" i="274"/>
  <c r="C523" i="311"/>
  <c r="G91" i="274"/>
  <c r="AC48" i="38"/>
  <c r="AE161" i="38"/>
  <c r="AE157" i="38"/>
  <c r="E50" i="273"/>
  <c r="O166" i="38"/>
  <c r="AE18" i="38"/>
  <c r="C57" i="274"/>
  <c r="I40" i="273"/>
  <c r="G34" i="273"/>
  <c r="E49" i="231"/>
  <c r="H89" i="274"/>
  <c r="M148" i="38"/>
  <c r="I110" i="38"/>
  <c r="U49" i="38"/>
  <c r="J57" i="274"/>
  <c r="G132" i="38"/>
  <c r="W20" i="38"/>
  <c r="T53" i="38"/>
  <c r="K97" i="231"/>
  <c r="P91" i="38"/>
  <c r="C859" i="311"/>
  <c r="H23" i="273"/>
  <c r="I38" i="38"/>
  <c r="AI12" i="230"/>
  <c r="L79" i="231"/>
  <c r="Z60" i="38"/>
  <c r="I12" i="231"/>
  <c r="F24" i="231"/>
  <c r="F17" i="231"/>
  <c r="I144" i="38"/>
  <c r="K48" i="274"/>
  <c r="X135" i="38"/>
  <c r="I65" i="273"/>
  <c r="E65" i="231"/>
  <c r="C13" i="274"/>
  <c r="E88" i="231"/>
  <c r="C526" i="311"/>
  <c r="C436" i="311"/>
  <c r="P112" i="38"/>
  <c r="C435" i="311"/>
  <c r="M104" i="38"/>
  <c r="G104" i="38"/>
  <c r="H11" i="273"/>
  <c r="AA78" i="38"/>
  <c r="E96" i="273"/>
  <c r="C1329" i="311"/>
  <c r="W29" i="38"/>
  <c r="I35" i="274"/>
  <c r="G47" i="273"/>
  <c r="I104" i="231"/>
  <c r="J99" i="231"/>
  <c r="S45" i="38"/>
  <c r="M145" i="38"/>
  <c r="G106" i="274"/>
  <c r="F26" i="273"/>
  <c r="I23" i="231"/>
  <c r="U121" i="38"/>
  <c r="F37" i="231"/>
  <c r="J19" i="274"/>
  <c r="K115" i="38"/>
  <c r="Z54" i="38"/>
  <c r="C533" i="311"/>
  <c r="D140" i="38"/>
  <c r="P20" i="38"/>
  <c r="L162" i="38"/>
  <c r="C756" i="311"/>
  <c r="U58" i="38"/>
  <c r="I97" i="38"/>
  <c r="M31" i="38"/>
  <c r="U158" i="38"/>
  <c r="T154" i="38"/>
  <c r="C1241" i="311"/>
  <c r="S59" i="38"/>
  <c r="U101" i="38"/>
  <c r="AI22" i="230"/>
  <c r="U26" i="38"/>
  <c r="E36" i="231"/>
  <c r="U18" i="230"/>
  <c r="C1162" i="311"/>
  <c r="C430" i="311"/>
  <c r="M81" i="274"/>
  <c r="C336" i="311"/>
  <c r="J54" i="273"/>
  <c r="AB82" i="38"/>
  <c r="F93" i="274"/>
  <c r="C96" i="231"/>
  <c r="H17" i="231"/>
  <c r="AE151" i="38"/>
  <c r="W56" i="38"/>
  <c r="C278" i="311"/>
  <c r="G46" i="38"/>
  <c r="AD111" i="38"/>
  <c r="AL32" i="230"/>
  <c r="K30" i="231"/>
  <c r="AE49" i="38"/>
  <c r="G85" i="273"/>
  <c r="O78" i="38"/>
  <c r="T116" i="38"/>
  <c r="O73" i="38"/>
  <c r="AD60" i="38"/>
  <c r="F92" i="231"/>
  <c r="C158" i="311"/>
  <c r="AA13" i="230"/>
  <c r="Z166" i="38"/>
  <c r="D128" i="38"/>
  <c r="C419" i="311"/>
  <c r="N42" i="38"/>
  <c r="L47" i="273"/>
  <c r="C21" i="274"/>
  <c r="K57" i="38"/>
  <c r="Q62" i="38"/>
  <c r="D9" i="273"/>
  <c r="C48" i="231"/>
  <c r="K10" i="231"/>
  <c r="C61" i="274"/>
  <c r="C163" i="38"/>
  <c r="F60" i="273"/>
  <c r="C1217" i="311"/>
  <c r="L53" i="274"/>
  <c r="D31" i="274"/>
  <c r="N126" i="38"/>
  <c r="X90" i="38"/>
  <c r="U10" i="230"/>
  <c r="U96" i="38"/>
  <c r="K112" i="38"/>
  <c r="F140" i="38"/>
  <c r="P34" i="38"/>
  <c r="C36" i="273"/>
  <c r="C790" i="311"/>
  <c r="H130" i="38"/>
  <c r="C1105" i="311"/>
  <c r="F143" i="38"/>
  <c r="F36" i="231"/>
  <c r="C51" i="273"/>
  <c r="I17" i="38"/>
  <c r="L36" i="231"/>
  <c r="Z122" i="38"/>
  <c r="AA67" i="38"/>
  <c r="J100" i="273"/>
  <c r="D38" i="274"/>
  <c r="I131" i="38"/>
  <c r="Q82" i="38"/>
  <c r="E80" i="38"/>
  <c r="C948" i="311"/>
  <c r="AA20" i="38"/>
  <c r="L67" i="274"/>
  <c r="F101" i="273"/>
  <c r="C20" i="311"/>
  <c r="AF46" i="38"/>
  <c r="AB15" i="230"/>
  <c r="E21" i="38"/>
  <c r="F81" i="231"/>
  <c r="K154" i="38"/>
  <c r="AD108" i="38"/>
  <c r="R99" i="38"/>
  <c r="C106" i="311"/>
  <c r="S48" i="38"/>
  <c r="AV23" i="230"/>
  <c r="P68" i="38"/>
  <c r="M123" i="38"/>
  <c r="C982" i="311"/>
  <c r="K75" i="38"/>
  <c r="C813" i="311"/>
  <c r="J132" i="38"/>
  <c r="L18" i="274"/>
  <c r="C637" i="311"/>
  <c r="C64" i="38"/>
  <c r="F28" i="38"/>
  <c r="F33" i="230"/>
  <c r="W164" i="38"/>
  <c r="L135" i="38"/>
  <c r="C1333" i="311"/>
  <c r="AB105" i="38"/>
  <c r="AD62" i="38"/>
  <c r="S58" i="38"/>
  <c r="AA141" i="38"/>
  <c r="E92" i="38"/>
  <c r="F29" i="231"/>
  <c r="C774" i="311"/>
  <c r="I12" i="274"/>
  <c r="C68" i="231"/>
  <c r="C811" i="311"/>
  <c r="L60" i="231"/>
  <c r="H73" i="274"/>
  <c r="D88" i="273"/>
  <c r="R83" i="38"/>
  <c r="C231" i="311"/>
  <c r="K42" i="273"/>
  <c r="H71" i="273"/>
  <c r="C102" i="274"/>
  <c r="AA99" i="38"/>
  <c r="C83" i="273"/>
  <c r="E72" i="231"/>
  <c r="C59" i="38"/>
  <c r="C827" i="311"/>
  <c r="H104" i="274"/>
  <c r="J94" i="274"/>
  <c r="Z26" i="38"/>
  <c r="AG143" i="38"/>
  <c r="Z161" i="38"/>
  <c r="Y120" i="38"/>
  <c r="C559" i="311"/>
  <c r="C399" i="311"/>
  <c r="AC56" i="38"/>
  <c r="I15" i="273"/>
  <c r="H72" i="273"/>
  <c r="H82" i="38"/>
  <c r="D15" i="231"/>
  <c r="G34" i="38"/>
  <c r="I155" i="38"/>
  <c r="N137" i="38"/>
  <c r="C408" i="311"/>
  <c r="J81" i="38"/>
  <c r="C90" i="38"/>
  <c r="U38" i="38"/>
  <c r="C25" i="273"/>
  <c r="D34" i="38"/>
  <c r="Q113" i="38"/>
  <c r="F47" i="38"/>
  <c r="AB144" i="38"/>
  <c r="Q134" i="38"/>
  <c r="N106" i="38"/>
  <c r="AD154" i="38"/>
  <c r="G104" i="274"/>
  <c r="L55" i="38"/>
  <c r="F116" i="38"/>
  <c r="I28" i="273"/>
  <c r="C9" i="273"/>
  <c r="C292" i="311"/>
  <c r="H55" i="38"/>
  <c r="U30" i="230"/>
  <c r="W28" i="230"/>
  <c r="W116" i="38"/>
  <c r="N96" i="38"/>
  <c r="R108" i="38"/>
  <c r="E17" i="273"/>
  <c r="U92" i="38"/>
  <c r="H57" i="231"/>
  <c r="H158" i="38"/>
  <c r="C955" i="311"/>
  <c r="C111" i="38"/>
  <c r="AO22" i="230"/>
  <c r="C87" i="38"/>
  <c r="Z104" i="38"/>
  <c r="G85" i="274"/>
  <c r="F115" i="38"/>
  <c r="AB31" i="230"/>
  <c r="C689" i="311"/>
  <c r="W9" i="230"/>
  <c r="C75" i="38"/>
  <c r="C768" i="311"/>
  <c r="F28" i="274"/>
  <c r="AL34" i="230"/>
  <c r="F75" i="38"/>
  <c r="C93" i="274"/>
  <c r="H109" i="38"/>
  <c r="Q69" i="38"/>
  <c r="G58" i="273"/>
  <c r="AA33" i="38"/>
  <c r="C12" i="274"/>
  <c r="D102" i="231"/>
  <c r="K90" i="231"/>
  <c r="T27" i="38"/>
  <c r="P102" i="38"/>
  <c r="J102" i="273"/>
  <c r="R132" i="38"/>
  <c r="AC151" i="38"/>
  <c r="L41" i="274"/>
  <c r="V134" i="38"/>
  <c r="C932" i="311"/>
  <c r="C1082" i="311"/>
  <c r="C13" i="311"/>
  <c r="R66" i="38"/>
  <c r="D84" i="273"/>
  <c r="C635" i="311"/>
  <c r="C682" i="311"/>
  <c r="AM25" i="230"/>
  <c r="J66" i="273"/>
  <c r="AB128" i="38"/>
  <c r="C107" i="311"/>
  <c r="W49" i="38"/>
  <c r="E61" i="273"/>
  <c r="G67" i="274"/>
  <c r="E42" i="273"/>
  <c r="Q50" i="38"/>
  <c r="C843" i="311"/>
  <c r="AA85" i="38"/>
  <c r="W110" i="38"/>
  <c r="Q129" i="38"/>
  <c r="C340" i="311"/>
  <c r="C15" i="231"/>
  <c r="C36" i="274"/>
  <c r="W66" i="38"/>
  <c r="H67" i="273"/>
  <c r="I42" i="273"/>
  <c r="C944" i="311"/>
  <c r="AC29" i="38"/>
  <c r="AC112" i="38"/>
  <c r="AF109" i="38"/>
  <c r="C99" i="311"/>
  <c r="F145" i="38"/>
  <c r="U66" i="38"/>
  <c r="C1204" i="311"/>
  <c r="U5" i="230"/>
  <c r="AD150" i="38"/>
  <c r="D78" i="273"/>
  <c r="L77" i="273"/>
  <c r="C622" i="311"/>
  <c r="C134" i="311"/>
  <c r="R145" i="38"/>
  <c r="L94" i="38"/>
  <c r="Z46" i="38"/>
  <c r="F54" i="38"/>
  <c r="R130" i="38"/>
  <c r="I41" i="274"/>
  <c r="S103" i="38"/>
  <c r="AC61" i="38"/>
  <c r="G143" i="38"/>
  <c r="M94" i="274"/>
  <c r="L122" i="38"/>
  <c r="G14" i="273"/>
  <c r="F148" i="38"/>
  <c r="J56" i="274"/>
  <c r="AB160" i="38"/>
  <c r="I16" i="274"/>
  <c r="C1212" i="311"/>
  <c r="C772" i="311"/>
  <c r="AC32" i="38"/>
  <c r="S82" i="38"/>
  <c r="X87" i="38"/>
  <c r="C1193" i="311"/>
  <c r="L63" i="38"/>
  <c r="AD43" i="38"/>
  <c r="H47" i="274"/>
  <c r="J54" i="38"/>
  <c r="M58" i="38"/>
  <c r="Z149" i="38"/>
  <c r="E67" i="273"/>
  <c r="E10" i="273"/>
  <c r="D49" i="38"/>
  <c r="Q127" i="38"/>
  <c r="C1274" i="311"/>
  <c r="I77" i="273"/>
  <c r="H57" i="273"/>
  <c r="I11" i="273"/>
  <c r="E29" i="274"/>
  <c r="K74" i="231"/>
  <c r="C344" i="311"/>
  <c r="K26" i="274"/>
  <c r="D23" i="273"/>
  <c r="M83" i="274"/>
  <c r="C513" i="311"/>
  <c r="C973" i="311"/>
  <c r="I79" i="231"/>
  <c r="F10" i="273"/>
  <c r="H87" i="273"/>
  <c r="L56" i="231"/>
  <c r="R21" i="38"/>
  <c r="F39" i="274"/>
  <c r="J72" i="274"/>
  <c r="S33" i="38"/>
  <c r="D77" i="274"/>
  <c r="C76" i="311"/>
  <c r="J40" i="231"/>
  <c r="C63" i="274"/>
  <c r="F162" i="38"/>
  <c r="K86" i="274"/>
  <c r="H50" i="274"/>
  <c r="C310" i="311"/>
  <c r="J33" i="274"/>
  <c r="W146" i="38"/>
  <c r="AO33" i="230"/>
  <c r="I51" i="38"/>
  <c r="C939" i="311"/>
  <c r="I88" i="273"/>
  <c r="C1234" i="311"/>
  <c r="I64" i="273"/>
  <c r="I72" i="274"/>
  <c r="F84" i="274"/>
  <c r="G106" i="38"/>
  <c r="K93" i="38"/>
  <c r="E80" i="274"/>
  <c r="H26" i="274"/>
  <c r="AV31" i="230"/>
  <c r="AG158" i="38"/>
  <c r="M66" i="274"/>
  <c r="G116" i="38"/>
  <c r="AV4" i="230"/>
  <c r="I50" i="274"/>
  <c r="H115" i="38"/>
  <c r="C1332" i="311"/>
  <c r="F36" i="38"/>
  <c r="AD104" i="38"/>
  <c r="M43" i="38"/>
  <c r="K102" i="273"/>
  <c r="AH11" i="230"/>
  <c r="X54" i="38"/>
  <c r="AB92" i="38"/>
  <c r="R121" i="38"/>
  <c r="N85" i="38"/>
  <c r="C1236" i="311"/>
  <c r="Q86" i="38"/>
  <c r="C831" i="311"/>
  <c r="M60" i="274"/>
  <c r="C1214" i="311"/>
  <c r="H88" i="38"/>
  <c r="U31" i="38"/>
  <c r="P129" i="38"/>
  <c r="J15" i="231"/>
  <c r="E95" i="273"/>
  <c r="AB72" i="38"/>
  <c r="C504" i="311"/>
  <c r="S43" i="38"/>
  <c r="C714" i="311"/>
  <c r="D102" i="274"/>
  <c r="L28" i="273"/>
  <c r="C915" i="311"/>
  <c r="C382" i="311"/>
  <c r="K151" i="38"/>
  <c r="C792" i="311"/>
  <c r="K84" i="274"/>
  <c r="C1048" i="311"/>
  <c r="D100" i="273"/>
  <c r="K165" i="38"/>
  <c r="AH18" i="230"/>
  <c r="AG119" i="38"/>
  <c r="C574" i="311"/>
  <c r="G73" i="273"/>
  <c r="C39" i="273"/>
  <c r="AO9" i="230"/>
  <c r="O117" i="38"/>
  <c r="C20" i="231"/>
  <c r="AB30" i="38"/>
  <c r="K146" i="38"/>
  <c r="E15" i="230"/>
  <c r="E28" i="274"/>
  <c r="C1033" i="311"/>
  <c r="C36" i="38"/>
  <c r="C263" i="311"/>
  <c r="N110" i="38"/>
  <c r="C10" i="273"/>
  <c r="G18" i="274"/>
  <c r="AF56" i="38"/>
  <c r="AG92" i="38"/>
  <c r="C486" i="311"/>
  <c r="E23" i="274"/>
  <c r="AA164" i="38"/>
  <c r="N74" i="38"/>
  <c r="D60" i="274"/>
  <c r="C1037" i="311"/>
  <c r="D65" i="38"/>
  <c r="I98" i="38"/>
  <c r="M76" i="38"/>
  <c r="C512" i="311"/>
  <c r="D38" i="38"/>
  <c r="C97" i="38"/>
  <c r="L24" i="231"/>
  <c r="L100" i="273"/>
  <c r="K43" i="231"/>
  <c r="W125" i="38"/>
  <c r="H70" i="274"/>
  <c r="L99" i="231"/>
  <c r="I85" i="38"/>
  <c r="AE67" i="38"/>
  <c r="I92" i="273"/>
  <c r="W81" i="38"/>
  <c r="G72" i="231"/>
  <c r="C426" i="311"/>
  <c r="W31" i="230"/>
  <c r="C423" i="311"/>
  <c r="H36" i="274"/>
  <c r="K98" i="231"/>
  <c r="L67" i="38"/>
  <c r="W138" i="38"/>
  <c r="C44" i="311"/>
  <c r="D98" i="273"/>
  <c r="W97" i="38"/>
  <c r="C10" i="274"/>
  <c r="H73" i="231"/>
  <c r="K92" i="274"/>
  <c r="D68" i="273"/>
  <c r="E32" i="231"/>
  <c r="C358" i="311"/>
  <c r="L46" i="274"/>
  <c r="F8" i="230"/>
  <c r="C586" i="311"/>
  <c r="L26" i="38"/>
  <c r="H106" i="273"/>
  <c r="C1052" i="311"/>
  <c r="C57" i="311"/>
  <c r="F89" i="38"/>
  <c r="C1051" i="311"/>
  <c r="V41" i="38"/>
  <c r="I71" i="231"/>
  <c r="AC33" i="38"/>
  <c r="C1164" i="311"/>
  <c r="M90" i="38"/>
  <c r="F20" i="38"/>
  <c r="M20" i="38"/>
  <c r="C777" i="311"/>
  <c r="C48" i="311"/>
  <c r="G31" i="273"/>
  <c r="M104" i="274"/>
  <c r="AF41" i="38"/>
  <c r="C553" i="311"/>
  <c r="F35" i="274"/>
  <c r="F26" i="274"/>
  <c r="AA29" i="38"/>
  <c r="E65" i="38"/>
  <c r="AN32" i="230"/>
  <c r="E10" i="274"/>
  <c r="D72" i="231"/>
  <c r="O160" i="38"/>
  <c r="F15" i="230"/>
  <c r="G104" i="273"/>
  <c r="AD134" i="38"/>
  <c r="O126" i="38"/>
  <c r="G10" i="231"/>
  <c r="N93" i="38"/>
  <c r="K22" i="273"/>
  <c r="M108" i="274"/>
  <c r="G60" i="38"/>
  <c r="E57" i="274"/>
  <c r="V12" i="230"/>
  <c r="H73" i="38"/>
  <c r="J48" i="231"/>
  <c r="U151" i="38"/>
  <c r="E107" i="274"/>
  <c r="E20" i="230"/>
  <c r="D111" i="38"/>
  <c r="G35" i="231"/>
  <c r="L49" i="231"/>
  <c r="C90" i="273"/>
  <c r="S75" i="38"/>
  <c r="O40" i="38"/>
  <c r="M95" i="38"/>
  <c r="AB32" i="38"/>
  <c r="D80" i="38"/>
  <c r="C371" i="311"/>
  <c r="I76" i="231"/>
  <c r="N60" i="38"/>
  <c r="C906" i="311"/>
  <c r="F68" i="231"/>
  <c r="Y39" i="38"/>
  <c r="C328" i="311"/>
  <c r="C1191" i="311"/>
  <c r="V146" i="38"/>
  <c r="Z138" i="38"/>
  <c r="F37" i="274"/>
  <c r="K150" i="38"/>
  <c r="I27" i="273"/>
  <c r="S150" i="38"/>
  <c r="AG93" i="38"/>
  <c r="L44" i="38"/>
  <c r="S163" i="38"/>
  <c r="K38" i="231"/>
  <c r="I65" i="231"/>
  <c r="H95" i="273"/>
  <c r="R96" i="38"/>
  <c r="U119" i="38"/>
  <c r="M49" i="38"/>
  <c r="I10" i="274"/>
  <c r="C143" i="311"/>
  <c r="G166" i="38"/>
  <c r="H99" i="231"/>
  <c r="K21" i="38"/>
  <c r="J50" i="273"/>
  <c r="C18" i="38"/>
  <c r="X74" i="38"/>
  <c r="O51" i="38"/>
  <c r="C110" i="311"/>
  <c r="F86" i="38"/>
  <c r="K31" i="274"/>
  <c r="G139" i="38"/>
  <c r="AF53" i="38"/>
  <c r="C1107" i="311"/>
  <c r="E48" i="38"/>
  <c r="C725" i="311"/>
  <c r="L72" i="274"/>
  <c r="L108" i="231"/>
  <c r="C696" i="311"/>
  <c r="I25" i="38"/>
  <c r="M116" i="38"/>
  <c r="Q153" i="38"/>
  <c r="D87" i="38"/>
  <c r="U45" i="38"/>
  <c r="I104" i="274"/>
  <c r="C1301" i="311"/>
  <c r="J35" i="38"/>
  <c r="H61" i="274"/>
  <c r="M111" i="38"/>
  <c r="C668" i="311"/>
  <c r="H46" i="38"/>
  <c r="G71" i="274"/>
  <c r="AE135" i="38"/>
  <c r="P85" i="38"/>
  <c r="AE26" i="38"/>
  <c r="E53" i="273"/>
  <c r="F113" i="38"/>
  <c r="C361" i="311"/>
  <c r="AI11" i="230"/>
  <c r="AB149" i="38"/>
  <c r="G65" i="38"/>
  <c r="J19" i="273"/>
  <c r="AB71" i="38"/>
  <c r="L54" i="231"/>
  <c r="U76" i="38"/>
  <c r="D50" i="274"/>
  <c r="J42" i="273"/>
  <c r="L92" i="38"/>
  <c r="C480" i="311"/>
  <c r="K62" i="274"/>
  <c r="AI20" i="230"/>
  <c r="AB74" i="38"/>
  <c r="O63" i="38"/>
  <c r="K61" i="273"/>
  <c r="C101" i="38"/>
  <c r="J74" i="273"/>
  <c r="T120" i="38"/>
  <c r="C409" i="311"/>
  <c r="D71" i="231"/>
  <c r="H80" i="38"/>
  <c r="AD138" i="38"/>
  <c r="C346" i="311"/>
  <c r="D97" i="273"/>
  <c r="C94" i="231"/>
  <c r="W142" i="38"/>
  <c r="D103" i="274"/>
  <c r="C418" i="311"/>
  <c r="V143" i="38"/>
  <c r="AG79" i="38"/>
  <c r="H64" i="274"/>
  <c r="C1085" i="311"/>
  <c r="Z132" i="38"/>
  <c r="M151" i="38"/>
  <c r="S78" i="38"/>
  <c r="F49" i="273"/>
  <c r="O59" i="38"/>
  <c r="AF158" i="38"/>
  <c r="AW7" i="230"/>
  <c r="G69" i="231"/>
  <c r="C1069" i="311"/>
  <c r="L107" i="38"/>
  <c r="D106" i="38"/>
  <c r="AF101" i="38"/>
  <c r="C114" i="311"/>
  <c r="G109" i="38"/>
  <c r="N125" i="38"/>
  <c r="AI5" i="230"/>
  <c r="AC24" i="38"/>
  <c r="E47" i="231"/>
  <c r="F22" i="231"/>
  <c r="AN25" i="230"/>
  <c r="Y53" i="38"/>
  <c r="G51" i="231"/>
  <c r="Q151" i="38"/>
  <c r="AA146" i="38"/>
  <c r="E77" i="231"/>
  <c r="AM15" i="230"/>
  <c r="S160" i="38"/>
  <c r="I19" i="38"/>
  <c r="U103" i="38"/>
  <c r="P121" i="38"/>
  <c r="J22" i="38"/>
  <c r="L82" i="274"/>
  <c r="C56" i="273"/>
  <c r="M62" i="274"/>
  <c r="C104" i="38"/>
  <c r="K108" i="38"/>
  <c r="C185" i="311"/>
  <c r="F75" i="273"/>
  <c r="V4" i="230"/>
  <c r="J144" i="38"/>
  <c r="C214" i="311"/>
  <c r="H100" i="274"/>
  <c r="G117" i="38"/>
  <c r="S37" i="38"/>
  <c r="C1224" i="311"/>
  <c r="C1190" i="311"/>
  <c r="C136" i="311"/>
  <c r="K156" i="38"/>
  <c r="Z146" i="38"/>
  <c r="C67" i="273"/>
  <c r="L88" i="273"/>
  <c r="I76" i="273"/>
  <c r="R165" i="38"/>
  <c r="G161" i="38"/>
  <c r="D16" i="274"/>
  <c r="D159" i="38"/>
  <c r="AF154" i="38"/>
  <c r="P30" i="38"/>
  <c r="U72" i="38"/>
  <c r="L101" i="38"/>
  <c r="G92" i="38"/>
  <c r="G25" i="38"/>
  <c r="H36" i="38"/>
  <c r="H37" i="274"/>
  <c r="G53" i="231"/>
  <c r="L49" i="273"/>
  <c r="V60" i="38"/>
  <c r="C1307" i="311"/>
  <c r="C72" i="231"/>
  <c r="R34" i="38"/>
  <c r="F86" i="231"/>
  <c r="D91" i="231"/>
  <c r="R28" i="38"/>
  <c r="U87" i="38"/>
  <c r="AA51" i="38"/>
  <c r="D51" i="274"/>
  <c r="I70" i="273"/>
  <c r="U71" i="38"/>
  <c r="I89" i="274"/>
  <c r="AF102" i="38"/>
  <c r="E94" i="38"/>
  <c r="Z108" i="38"/>
  <c r="N43" i="38"/>
  <c r="K93" i="273"/>
  <c r="AC166" i="38"/>
  <c r="G73" i="38"/>
  <c r="V97" i="38"/>
  <c r="S129" i="38"/>
  <c r="AO17" i="230"/>
  <c r="T131" i="38"/>
  <c r="O135" i="38"/>
  <c r="L28" i="231"/>
  <c r="E6" i="230"/>
  <c r="AE41" i="38"/>
  <c r="AB142" i="38"/>
  <c r="F47" i="274"/>
  <c r="I100" i="38"/>
  <c r="E24" i="230"/>
  <c r="R52" i="38"/>
  <c r="C800" i="311"/>
  <c r="F132" i="38"/>
  <c r="C804" i="311"/>
  <c r="G17" i="274"/>
  <c r="K26" i="231"/>
  <c r="C156" i="38"/>
  <c r="O88" i="38"/>
  <c r="C498" i="311"/>
  <c r="T63" i="38"/>
  <c r="V133" i="38"/>
  <c r="AA80" i="38"/>
  <c r="C803" i="311"/>
  <c r="AD65" i="38"/>
  <c r="AC91" i="38"/>
  <c r="Q18" i="38"/>
  <c r="K66" i="273"/>
  <c r="AB16" i="230"/>
  <c r="AF115" i="38"/>
  <c r="M29" i="274"/>
  <c r="H11" i="231"/>
  <c r="C1110" i="311"/>
  <c r="E26" i="273"/>
  <c r="C1328" i="311"/>
  <c r="Y154" i="38"/>
  <c r="C95" i="274"/>
  <c r="C95" i="273"/>
  <c r="AO10" i="230"/>
  <c r="Y113" i="38"/>
  <c r="J82" i="38"/>
  <c r="C871" i="311"/>
  <c r="C105" i="38"/>
  <c r="G33" i="273"/>
  <c r="S102" i="38"/>
  <c r="E32" i="273"/>
  <c r="O65" i="38"/>
  <c r="H85" i="273"/>
  <c r="K91" i="38"/>
  <c r="K84" i="38"/>
  <c r="J98" i="38"/>
  <c r="E149" i="38"/>
  <c r="H54" i="274"/>
  <c r="C1281" i="311"/>
  <c r="C70" i="274"/>
  <c r="C605" i="311"/>
  <c r="C62" i="311"/>
  <c r="G28" i="38"/>
  <c r="I58" i="231"/>
  <c r="E15" i="274"/>
  <c r="W106" i="38"/>
  <c r="C632" i="311"/>
  <c r="AV13" i="230"/>
  <c r="F27" i="273"/>
  <c r="AB123" i="38"/>
  <c r="R114" i="38"/>
  <c r="U141" i="38"/>
  <c r="C798" i="311"/>
  <c r="V95" i="38"/>
  <c r="Q160" i="38"/>
  <c r="C1128" i="311"/>
  <c r="P47" i="38"/>
  <c r="C779" i="311"/>
  <c r="AL21" i="230"/>
  <c r="P31" i="38"/>
  <c r="I159" i="38"/>
  <c r="M48" i="38"/>
  <c r="C91" i="38"/>
  <c r="C270" i="311"/>
  <c r="J46" i="38"/>
  <c r="E91" i="38"/>
  <c r="C122" i="311"/>
  <c r="C713" i="311"/>
  <c r="Z160" i="38"/>
  <c r="C138" i="38"/>
  <c r="AD148" i="38"/>
  <c r="K35" i="231"/>
  <c r="D98" i="231"/>
  <c r="N51" i="38"/>
  <c r="X150" i="38"/>
  <c r="F41" i="38"/>
  <c r="I107" i="231"/>
  <c r="C104" i="231"/>
  <c r="C300" i="311"/>
  <c r="K88" i="273"/>
  <c r="M98" i="274"/>
  <c r="C63" i="231"/>
  <c r="Q29" i="38"/>
  <c r="AC163" i="38"/>
  <c r="E31" i="231"/>
  <c r="J11" i="273"/>
  <c r="AE61" i="38"/>
  <c r="L79" i="273"/>
  <c r="Y73" i="38"/>
  <c r="C847" i="311"/>
  <c r="C1218" i="311"/>
  <c r="N25" i="38"/>
  <c r="C812" i="311"/>
  <c r="K44" i="38"/>
  <c r="C629" i="311"/>
  <c r="AM11" i="230"/>
  <c r="K33" i="273"/>
  <c r="G13" i="273"/>
  <c r="C117" i="311"/>
  <c r="Q96" i="38"/>
  <c r="G114" i="38"/>
  <c r="AI6" i="230"/>
  <c r="C208" i="311"/>
  <c r="AA117" i="38"/>
  <c r="E36" i="274"/>
  <c r="D138" i="38"/>
  <c r="M73" i="38"/>
  <c r="T52" i="38"/>
  <c r="AF22" i="38"/>
  <c r="D100" i="231"/>
  <c r="J47" i="273"/>
  <c r="T107" i="38"/>
  <c r="I49" i="273"/>
  <c r="E84" i="38"/>
  <c r="AB121" i="38"/>
  <c r="X52" i="38"/>
  <c r="J12" i="231"/>
  <c r="AA140" i="38"/>
  <c r="F34" i="38"/>
  <c r="C306" i="311"/>
  <c r="K25" i="273"/>
  <c r="F17" i="273"/>
  <c r="C121" i="311"/>
  <c r="C887" i="311"/>
  <c r="V36" i="38"/>
  <c r="C49" i="274"/>
  <c r="V69" i="38"/>
  <c r="AF160" i="38"/>
  <c r="F67" i="38"/>
  <c r="S32" i="38"/>
  <c r="C123" i="311"/>
  <c r="AA102" i="38"/>
  <c r="E161" i="38"/>
  <c r="F79" i="274"/>
  <c r="AB156" i="38"/>
  <c r="L14" i="273"/>
  <c r="D36" i="38"/>
  <c r="P94" i="38"/>
  <c r="F14" i="273"/>
  <c r="H75" i="274"/>
  <c r="H92" i="38"/>
  <c r="N69" i="38"/>
  <c r="S73" i="38"/>
  <c r="C377" i="311"/>
  <c r="X82" i="38"/>
  <c r="F103" i="274"/>
  <c r="C56" i="311"/>
  <c r="AF148" i="38"/>
  <c r="J80" i="274"/>
  <c r="T67" i="38"/>
  <c r="F152" i="38"/>
  <c r="I91" i="38"/>
  <c r="C1100" i="311"/>
  <c r="P79" i="38"/>
  <c r="P93" i="38"/>
  <c r="D30" i="274"/>
  <c r="J60" i="273"/>
  <c r="AB61" i="38"/>
  <c r="C23" i="273"/>
  <c r="Y70" i="38"/>
  <c r="AF20" i="38"/>
  <c r="I21" i="231"/>
  <c r="AG94" i="38"/>
  <c r="P106" i="38"/>
  <c r="I32" i="273"/>
  <c r="G122" i="38"/>
  <c r="D107" i="274"/>
  <c r="S108" i="38"/>
  <c r="J34" i="231"/>
  <c r="H27" i="274"/>
  <c r="D156" i="38"/>
  <c r="H103" i="231"/>
  <c r="V49" i="38"/>
  <c r="E47" i="38"/>
  <c r="AD124" i="38"/>
  <c r="C195" i="311"/>
  <c r="P103" i="38"/>
  <c r="C4" i="311"/>
  <c r="AC26" i="38"/>
  <c r="K116" i="38"/>
  <c r="K83" i="273"/>
  <c r="E88" i="38"/>
  <c r="I91" i="231"/>
  <c r="D22" i="231"/>
  <c r="J9" i="231"/>
  <c r="C92" i="38"/>
  <c r="E85" i="38"/>
  <c r="K81" i="274"/>
  <c r="G46" i="273"/>
  <c r="N149" i="38"/>
  <c r="H122" i="38"/>
  <c r="X139" i="38"/>
  <c r="M165" i="38"/>
  <c r="C1166" i="311"/>
  <c r="K118" i="38"/>
  <c r="U82" i="38"/>
  <c r="AB81" i="38"/>
  <c r="AE152" i="38"/>
  <c r="M156" i="38"/>
  <c r="E37" i="38"/>
  <c r="J106" i="38"/>
  <c r="C38" i="231"/>
  <c r="AB100" i="38"/>
  <c r="V30" i="230"/>
  <c r="Z18" i="38"/>
  <c r="J63" i="273"/>
  <c r="K41" i="273"/>
  <c r="C641" i="311"/>
  <c r="L83" i="38"/>
  <c r="C823" i="311"/>
  <c r="C1249" i="311"/>
  <c r="D34" i="231"/>
  <c r="C339" i="311"/>
  <c r="M149" i="38"/>
  <c r="Y75" i="38"/>
  <c r="X50" i="38"/>
  <c r="D113" i="38"/>
  <c r="E104" i="38"/>
  <c r="H40" i="231"/>
  <c r="H53" i="38"/>
  <c r="C694" i="311"/>
  <c r="G76" i="274"/>
  <c r="E71" i="273"/>
  <c r="C900" i="311"/>
  <c r="K95" i="273"/>
  <c r="L19" i="273"/>
  <c r="E103" i="38"/>
  <c r="I15" i="274"/>
  <c r="C557" i="311"/>
  <c r="L17" i="273"/>
  <c r="K107" i="274"/>
  <c r="H87" i="38"/>
  <c r="E97" i="231"/>
  <c r="M14" i="274"/>
  <c r="C1227" i="311"/>
  <c r="T24" i="38"/>
  <c r="X138" i="38"/>
  <c r="E104" i="231"/>
  <c r="D19" i="274"/>
  <c r="F6" i="230"/>
  <c r="E48" i="273"/>
  <c r="X89" i="38"/>
  <c r="C501" i="311"/>
  <c r="D41" i="273"/>
  <c r="AN27" i="230"/>
  <c r="G95" i="273"/>
  <c r="D60" i="231"/>
  <c r="U39" i="38"/>
  <c r="I145" i="38"/>
  <c r="AW29" i="230"/>
  <c r="AG67" i="38"/>
  <c r="N47" i="38"/>
  <c r="L46" i="38"/>
  <c r="C835" i="311"/>
  <c r="D80" i="274"/>
  <c r="AB139" i="38"/>
  <c r="O24" i="38"/>
  <c r="E97" i="273"/>
  <c r="M47" i="274"/>
  <c r="R58" i="38"/>
  <c r="C335" i="311"/>
  <c r="AA58" i="38"/>
  <c r="H92" i="231"/>
  <c r="C97" i="231"/>
  <c r="J90" i="231"/>
  <c r="X72" i="38"/>
  <c r="C166" i="311"/>
  <c r="G102" i="273"/>
  <c r="D55" i="273"/>
  <c r="J37" i="273"/>
  <c r="C316" i="311"/>
  <c r="F21" i="230"/>
  <c r="W21" i="230"/>
  <c r="J52" i="274"/>
  <c r="I57" i="274"/>
  <c r="AV15" i="230"/>
  <c r="R162" i="38"/>
  <c r="L97" i="273"/>
  <c r="S66" i="38"/>
  <c r="F33" i="273"/>
  <c r="K95" i="38"/>
  <c r="G39" i="38"/>
  <c r="C120" i="311"/>
  <c r="F34" i="230"/>
  <c r="C594" i="311"/>
  <c r="J64" i="274"/>
  <c r="C152" i="38"/>
  <c r="V96" i="38"/>
  <c r="C92" i="274"/>
  <c r="H65" i="231"/>
  <c r="P41" i="38"/>
  <c r="C724" i="311"/>
  <c r="C39" i="38"/>
  <c r="H20" i="231"/>
  <c r="C164" i="311"/>
  <c r="AG122" i="38"/>
  <c r="V34" i="38"/>
  <c r="T70" i="38"/>
  <c r="AD24" i="38"/>
  <c r="Y26" i="38"/>
  <c r="D121" i="38"/>
  <c r="V21" i="230"/>
  <c r="G93" i="273"/>
  <c r="C1165" i="311"/>
  <c r="I34" i="38"/>
  <c r="I20" i="38"/>
  <c r="K83" i="231"/>
  <c r="O104" i="38"/>
  <c r="E51" i="273"/>
  <c r="C650" i="311"/>
  <c r="J114" i="38"/>
  <c r="AD142" i="38"/>
  <c r="AA132" i="38"/>
  <c r="M98" i="38"/>
  <c r="H37" i="38"/>
  <c r="K68" i="273"/>
  <c r="D152" i="38"/>
  <c r="L31" i="231"/>
  <c r="O38" i="38"/>
  <c r="AA65" i="38"/>
  <c r="V83" i="38"/>
  <c r="C780" i="311"/>
  <c r="E58" i="38"/>
  <c r="H42" i="231"/>
  <c r="K80" i="38"/>
  <c r="K90" i="273"/>
  <c r="Z130" i="38"/>
  <c r="D81" i="38"/>
  <c r="F107" i="231"/>
  <c r="AG106" i="38"/>
  <c r="J43" i="38"/>
  <c r="V161" i="38"/>
  <c r="F30" i="273"/>
  <c r="H62" i="231"/>
  <c r="D103" i="273"/>
  <c r="L148" i="38"/>
  <c r="F31" i="274"/>
  <c r="M131" i="38"/>
  <c r="C802" i="311"/>
  <c r="K104" i="273"/>
  <c r="C42" i="38"/>
  <c r="F62" i="274"/>
  <c r="C33" i="273"/>
  <c r="R160" i="38"/>
  <c r="E59" i="274"/>
  <c r="X53" i="38"/>
  <c r="AL12" i="230"/>
  <c r="C633" i="311"/>
  <c r="K17" i="38"/>
  <c r="O18" i="38"/>
  <c r="D118" i="38"/>
  <c r="I96" i="274"/>
  <c r="C1159" i="311"/>
  <c r="C962" i="311"/>
  <c r="Y72" i="38"/>
  <c r="F97" i="274"/>
  <c r="AA24" i="230"/>
  <c r="J61" i="231"/>
  <c r="E38" i="274"/>
  <c r="F32" i="38"/>
  <c r="L44" i="231"/>
  <c r="X88" i="38"/>
  <c r="X85" i="38"/>
  <c r="E29" i="38"/>
  <c r="AE38" i="38"/>
  <c r="H90" i="38"/>
  <c r="AA53" i="38"/>
  <c r="C829" i="311"/>
  <c r="I25" i="231"/>
  <c r="AG136" i="38"/>
  <c r="AL29" i="230"/>
  <c r="L83" i="274"/>
  <c r="C10" i="231"/>
  <c r="J110" i="38"/>
  <c r="G62" i="273"/>
  <c r="C37" i="38"/>
  <c r="D37" i="38"/>
  <c r="AG76" i="38"/>
  <c r="AB60" i="38"/>
  <c r="E34" i="38"/>
  <c r="AD96" i="38"/>
  <c r="C667" i="311"/>
  <c r="Z61" i="38"/>
  <c r="AC25" i="38"/>
  <c r="K66" i="38"/>
  <c r="C1035" i="311"/>
  <c r="E103" i="274"/>
  <c r="C321" i="311"/>
  <c r="AG118" i="38"/>
  <c r="X140" i="38"/>
  <c r="C347" i="311"/>
  <c r="AD165" i="38"/>
  <c r="G32" i="38"/>
  <c r="L102" i="273"/>
  <c r="G93" i="274"/>
  <c r="C49" i="38"/>
  <c r="H118" i="38"/>
  <c r="H164" i="38"/>
  <c r="AC27" i="38"/>
  <c r="G45" i="273"/>
  <c r="J85" i="38"/>
  <c r="C141" i="38"/>
  <c r="L106" i="231"/>
  <c r="C113" i="38"/>
  <c r="AE86" i="38"/>
  <c r="K27" i="231"/>
  <c r="C723" i="311"/>
  <c r="I38" i="273"/>
  <c r="F5" i="230"/>
  <c r="K34" i="273"/>
  <c r="AC87" i="38"/>
  <c r="C65" i="311"/>
  <c r="J117" i="38"/>
  <c r="C963" i="311"/>
  <c r="AB134" i="38"/>
  <c r="J11" i="231"/>
  <c r="M53" i="38"/>
  <c r="C481" i="311"/>
  <c r="C84" i="273"/>
  <c r="U8" i="230"/>
  <c r="C659" i="311"/>
  <c r="G101" i="231"/>
  <c r="L21" i="273"/>
  <c r="AF98" i="38"/>
  <c r="C411" i="311"/>
  <c r="J37" i="231"/>
  <c r="C684" i="311"/>
  <c r="I99" i="38"/>
  <c r="AH28" i="230"/>
  <c r="H27" i="273"/>
  <c r="M60" i="38"/>
  <c r="J160" i="38"/>
  <c r="C519" i="311"/>
  <c r="G57" i="231"/>
  <c r="V126" i="38"/>
  <c r="C1314" i="311"/>
  <c r="C11" i="274"/>
  <c r="N57" i="38"/>
  <c r="C252" i="311"/>
  <c r="C204" i="311"/>
  <c r="C322" i="311"/>
  <c r="D52" i="273"/>
  <c r="J48" i="273"/>
  <c r="AD20" i="38"/>
  <c r="H159" i="38"/>
  <c r="N28" i="38"/>
  <c r="C1271" i="311"/>
  <c r="AB102" i="38"/>
  <c r="C487" i="311"/>
  <c r="AM28" i="230"/>
  <c r="I165" i="38"/>
  <c r="I100" i="231"/>
  <c r="E18" i="273"/>
  <c r="E152" i="38"/>
  <c r="F68" i="38"/>
  <c r="C317" i="311"/>
  <c r="F58" i="273"/>
  <c r="E24" i="38"/>
  <c r="U110" i="38"/>
  <c r="T119" i="38"/>
  <c r="AG142" i="38"/>
  <c r="M77" i="274"/>
  <c r="G93" i="38"/>
  <c r="R113" i="38"/>
  <c r="I101" i="231"/>
  <c r="C1246" i="311"/>
  <c r="C908" i="311"/>
  <c r="V23" i="38"/>
  <c r="F7" i="230"/>
  <c r="C31" i="38"/>
  <c r="I48" i="274"/>
  <c r="W89" i="38"/>
  <c r="O57" i="38"/>
  <c r="O101" i="38"/>
  <c r="U62" i="38"/>
  <c r="F10" i="274"/>
  <c r="G69" i="273"/>
  <c r="O131" i="38"/>
  <c r="Z129" i="38"/>
  <c r="J17" i="231"/>
  <c r="E129" i="38"/>
  <c r="V110" i="38"/>
  <c r="D10" i="231"/>
  <c r="AA31" i="38"/>
  <c r="R51" i="38"/>
  <c r="L10" i="274"/>
  <c r="C763" i="311"/>
  <c r="AC21" i="38"/>
  <c r="J70" i="231"/>
  <c r="AA66" i="38"/>
  <c r="P55" i="38"/>
  <c r="C830" i="311"/>
  <c r="AL23" i="230"/>
  <c r="O120" i="38"/>
  <c r="AE141" i="38"/>
  <c r="H83" i="38"/>
  <c r="U22" i="38"/>
  <c r="AC34" i="38"/>
  <c r="G146" i="38"/>
  <c r="C1178" i="311"/>
  <c r="F26" i="230"/>
  <c r="J84" i="273"/>
  <c r="C797" i="311"/>
  <c r="X106" i="38"/>
  <c r="K55" i="273"/>
  <c r="AA45" i="38"/>
  <c r="AE146" i="38"/>
  <c r="AC123" i="38"/>
  <c r="I77" i="274"/>
  <c r="C11" i="311"/>
  <c r="F20" i="231"/>
  <c r="I70" i="38"/>
  <c r="C75" i="231"/>
  <c r="C72" i="38"/>
  <c r="AB140" i="38"/>
  <c r="Z66" i="38"/>
  <c r="C980" i="311"/>
  <c r="R75" i="38"/>
  <c r="M125" i="38"/>
  <c r="AA26" i="38"/>
  <c r="V20" i="230"/>
  <c r="V24" i="230"/>
  <c r="H30" i="274"/>
  <c r="S20" i="38"/>
  <c r="F77" i="273"/>
  <c r="G77" i="274"/>
  <c r="C1039" i="311"/>
  <c r="J166" i="38"/>
  <c r="Z81" i="38"/>
  <c r="E41" i="274"/>
  <c r="AB20" i="230"/>
  <c r="C912" i="311"/>
  <c r="J38" i="38"/>
  <c r="C178" i="311"/>
  <c r="P166" i="38"/>
  <c r="Y121" i="38"/>
  <c r="C40" i="231"/>
  <c r="M152" i="38"/>
  <c r="C497" i="311"/>
  <c r="L34" i="231"/>
  <c r="C149" i="311"/>
  <c r="I89" i="231"/>
  <c r="E162" i="38"/>
  <c r="C1147" i="311"/>
  <c r="C1187" i="311"/>
  <c r="F76" i="38"/>
  <c r="O84" i="38"/>
  <c r="C569" i="311"/>
  <c r="AG123" i="38"/>
  <c r="Q68" i="38"/>
  <c r="H10" i="273"/>
  <c r="C24" i="273"/>
  <c r="AG59" i="38"/>
  <c r="AG83" i="38"/>
  <c r="K153" i="38"/>
  <c r="D95" i="273"/>
  <c r="D70" i="231"/>
  <c r="L36" i="38"/>
  <c r="AA8" i="230"/>
  <c r="C69" i="38"/>
  <c r="J157" i="38"/>
  <c r="J97" i="38"/>
  <c r="C60" i="273"/>
  <c r="C1208" i="311"/>
  <c r="S68" i="38"/>
  <c r="N101" i="38"/>
  <c r="V56" i="38"/>
  <c r="I95" i="231"/>
  <c r="H104" i="273"/>
  <c r="Z99" i="38"/>
  <c r="L62" i="231"/>
  <c r="AB162" i="38"/>
  <c r="M86" i="38"/>
  <c r="M99" i="274"/>
  <c r="K78" i="38"/>
  <c r="AD42" i="38"/>
  <c r="H18" i="274"/>
  <c r="F21" i="274"/>
  <c r="D52" i="38"/>
  <c r="E57" i="38"/>
  <c r="C46" i="273"/>
  <c r="L68" i="38"/>
  <c r="C445" i="311"/>
  <c r="L108" i="38"/>
  <c r="C352" i="311"/>
  <c r="C520" i="311"/>
  <c r="C1201" i="311"/>
  <c r="V28" i="230"/>
  <c r="H67" i="231"/>
  <c r="J79" i="231"/>
  <c r="G92" i="274"/>
  <c r="Y38" i="38"/>
  <c r="V31" i="230"/>
  <c r="D136" i="38"/>
  <c r="Z52" i="38"/>
  <c r="E101" i="274"/>
  <c r="AG71" i="38"/>
  <c r="C919" i="311"/>
  <c r="AF111" i="38"/>
  <c r="L24" i="38"/>
  <c r="AA41" i="38"/>
  <c r="F22" i="274"/>
  <c r="W30" i="38"/>
  <c r="E61" i="274"/>
  <c r="C30" i="273"/>
  <c r="AC77" i="38"/>
  <c r="O64" i="38"/>
  <c r="G81" i="273"/>
  <c r="AE84" i="38"/>
  <c r="C1146" i="311"/>
  <c r="F94" i="38"/>
  <c r="Z47" i="38"/>
  <c r="O124" i="38"/>
  <c r="C807" i="311"/>
  <c r="AC46" i="38"/>
  <c r="C283" i="311"/>
  <c r="C60" i="38"/>
  <c r="S71" i="38"/>
  <c r="AF25" i="38"/>
  <c r="G17" i="273"/>
  <c r="F103" i="273"/>
  <c r="C32" i="38"/>
  <c r="H137" i="38"/>
  <c r="AB50" i="38"/>
  <c r="E50" i="231"/>
  <c r="W59" i="38"/>
  <c r="AC90" i="38"/>
  <c r="C615" i="311"/>
  <c r="AF80" i="38"/>
  <c r="E122" i="38"/>
  <c r="D116" i="38"/>
  <c r="F70" i="231"/>
  <c r="G27" i="274"/>
  <c r="C116" i="38"/>
  <c r="R22" i="38"/>
  <c r="I82" i="231"/>
  <c r="W41" i="38"/>
  <c r="M28" i="38"/>
  <c r="I13" i="273"/>
  <c r="H53" i="273"/>
  <c r="AB155" i="38"/>
  <c r="M54" i="274"/>
  <c r="AI30" i="230"/>
  <c r="N18" i="38"/>
  <c r="H36" i="273"/>
  <c r="J51" i="273"/>
  <c r="J74" i="231"/>
  <c r="F16" i="230"/>
  <c r="AG44" i="38"/>
  <c r="F33" i="274"/>
  <c r="J48" i="274"/>
  <c r="H97" i="38"/>
  <c r="AC111" i="38"/>
  <c r="D43" i="231"/>
  <c r="AF70" i="38"/>
  <c r="E56" i="274"/>
  <c r="C754" i="311"/>
  <c r="AO31" i="230"/>
  <c r="E75" i="273"/>
  <c r="L96" i="38"/>
  <c r="H93" i="273"/>
  <c r="AA127" i="38"/>
  <c r="N122" i="38"/>
  <c r="AN26" i="230"/>
  <c r="AA31" i="230"/>
  <c r="C7" i="311"/>
  <c r="F163" i="38"/>
  <c r="L11" i="273"/>
  <c r="H57" i="274"/>
  <c r="E10" i="230"/>
  <c r="K31" i="38"/>
  <c r="D115" i="38"/>
  <c r="D74" i="273"/>
  <c r="V118" i="38"/>
  <c r="H103" i="274"/>
  <c r="F95" i="38"/>
  <c r="C661" i="311"/>
  <c r="V141" i="38"/>
  <c r="C99" i="274"/>
  <c r="X126" i="38"/>
  <c r="G102" i="38"/>
  <c r="L158" i="38"/>
  <c r="C741" i="311"/>
  <c r="AV27" i="230"/>
  <c r="J43" i="273"/>
  <c r="N113" i="38"/>
  <c r="AA113" i="38"/>
  <c r="G47" i="231"/>
  <c r="H33" i="38"/>
  <c r="C1041" i="311"/>
  <c r="Z147" i="38"/>
  <c r="G150" i="38"/>
  <c r="D108" i="38"/>
  <c r="C197" i="311"/>
  <c r="C416" i="311"/>
  <c r="Q102" i="38"/>
  <c r="M112" i="38"/>
  <c r="G95" i="231"/>
  <c r="L163" i="38"/>
  <c r="F53" i="273"/>
  <c r="H162" i="38"/>
  <c r="P57" i="38"/>
  <c r="K46" i="273"/>
  <c r="O106" i="38"/>
  <c r="G68" i="38"/>
  <c r="J82" i="273"/>
  <c r="T117" i="38"/>
  <c r="E55" i="38"/>
  <c r="S161" i="38"/>
  <c r="AB136" i="38"/>
  <c r="S51" i="38"/>
  <c r="E12" i="231"/>
  <c r="X80" i="38"/>
  <c r="H21" i="231"/>
  <c r="L64" i="274"/>
  <c r="AW34" i="230"/>
  <c r="AB96" i="38"/>
  <c r="W109" i="38"/>
  <c r="E85" i="274"/>
  <c r="AB111" i="38"/>
  <c r="S54" i="38"/>
  <c r="AF143" i="38"/>
  <c r="H56" i="273"/>
  <c r="C1296" i="311"/>
  <c r="J23" i="274"/>
  <c r="T78" i="38"/>
  <c r="G110" i="38"/>
  <c r="I103" i="273"/>
  <c r="D14" i="273"/>
  <c r="C850" i="311"/>
  <c r="P104" i="38"/>
  <c r="H15" i="273"/>
  <c r="K130" i="38"/>
  <c r="E51" i="274"/>
  <c r="L34" i="274"/>
  <c r="M62" i="38"/>
  <c r="X102" i="38"/>
  <c r="C1318" i="311"/>
  <c r="C51" i="38"/>
  <c r="C100" i="231"/>
  <c r="C547" i="311"/>
  <c r="AB22" i="38"/>
  <c r="C166" i="38"/>
  <c r="C1106" i="311"/>
  <c r="C1319" i="311"/>
  <c r="M26" i="274"/>
  <c r="C1163" i="311"/>
  <c r="G103" i="38"/>
  <c r="J104" i="38"/>
  <c r="AM13" i="230"/>
  <c r="AC57" i="38"/>
  <c r="F11" i="273"/>
  <c r="C50" i="273"/>
  <c r="C215" i="311"/>
  <c r="AE83" i="38"/>
  <c r="C1076" i="311"/>
  <c r="I105" i="231"/>
  <c r="C794" i="311"/>
  <c r="AB59" i="38"/>
  <c r="H38" i="274"/>
  <c r="F81" i="38"/>
  <c r="I84" i="38"/>
  <c r="J89" i="38"/>
  <c r="I92" i="38"/>
  <c r="I24" i="231"/>
  <c r="E11" i="273"/>
  <c r="K18" i="274"/>
  <c r="H63" i="273"/>
  <c r="W78" i="38"/>
  <c r="K119" i="38"/>
  <c r="F45" i="274"/>
  <c r="R70" i="38"/>
  <c r="M89" i="38"/>
  <c r="F55" i="274"/>
  <c r="C85" i="311"/>
  <c r="D109" i="38"/>
  <c r="AB29" i="38"/>
  <c r="S41" i="38"/>
  <c r="E31" i="230"/>
  <c r="E22" i="274"/>
  <c r="I104" i="38"/>
  <c r="E50" i="38"/>
  <c r="T101" i="38"/>
  <c r="C311" i="311"/>
  <c r="O94" i="38"/>
  <c r="D146" i="38"/>
  <c r="I47" i="38"/>
  <c r="J62" i="231"/>
  <c r="C1172" i="311"/>
  <c r="G157" i="38"/>
  <c r="D73" i="231"/>
  <c r="U149" i="38"/>
  <c r="AD140" i="38"/>
  <c r="G97" i="273"/>
  <c r="F39" i="273"/>
  <c r="G125" i="38"/>
  <c r="W94" i="38"/>
  <c r="J63" i="274"/>
  <c r="C53" i="274"/>
  <c r="L93" i="273"/>
  <c r="C237" i="311"/>
  <c r="R140" i="38"/>
  <c r="V47" i="38"/>
  <c r="C1220" i="311"/>
  <c r="C946" i="311"/>
  <c r="C8" i="311"/>
  <c r="AF113" i="38"/>
  <c r="J79" i="274"/>
  <c r="D32" i="273"/>
  <c r="V19" i="230"/>
  <c r="C157" i="311"/>
  <c r="U6" i="230"/>
  <c r="F95" i="231"/>
  <c r="C99" i="231"/>
  <c r="L90" i="273"/>
  <c r="D100" i="38"/>
  <c r="Q144" i="38"/>
  <c r="C107" i="231"/>
  <c r="C152" i="311"/>
  <c r="AF161" i="38"/>
  <c r="AN19" i="230"/>
  <c r="U135" i="38"/>
  <c r="C1058" i="311"/>
  <c r="V132" i="38"/>
  <c r="C1263" i="311"/>
  <c r="L123" i="38"/>
  <c r="C596" i="311"/>
  <c r="T144" i="38"/>
  <c r="C42" i="274"/>
  <c r="AB18" i="230"/>
  <c r="C1071" i="311"/>
  <c r="W14" i="230"/>
  <c r="D61" i="231"/>
  <c r="X29" i="38"/>
  <c r="AH12" i="230"/>
  <c r="C47" i="38"/>
  <c r="J138" i="38"/>
  <c r="D40" i="231"/>
  <c r="H98" i="274"/>
  <c r="S49" i="38"/>
  <c r="K74" i="274"/>
  <c r="C52" i="274"/>
  <c r="V11" i="230"/>
  <c r="C541" i="311"/>
  <c r="L117" i="38"/>
  <c r="C990" i="311"/>
  <c r="C96" i="38"/>
  <c r="T138" i="38"/>
  <c r="H40" i="274"/>
  <c r="P137" i="38"/>
  <c r="L166" i="38"/>
  <c r="C562" i="311"/>
  <c r="E34" i="273"/>
  <c r="H36" i="231"/>
  <c r="E43" i="274"/>
  <c r="M61" i="274"/>
  <c r="U41" i="38"/>
  <c r="Z96" i="38"/>
  <c r="H114" i="38"/>
  <c r="AG51" i="38"/>
  <c r="Q28" i="38"/>
  <c r="AC153" i="38"/>
  <c r="C542" i="311"/>
  <c r="C1139" i="311"/>
  <c r="K59" i="231"/>
  <c r="C449" i="311"/>
  <c r="G76" i="231"/>
  <c r="Y159" i="38"/>
  <c r="C332" i="311"/>
  <c r="I57" i="273"/>
  <c r="C366" i="311"/>
  <c r="W140" i="38"/>
  <c r="C194" i="311"/>
  <c r="X144" i="38"/>
  <c r="O96" i="38"/>
  <c r="AE143" i="38"/>
  <c r="H68" i="274"/>
  <c r="AA4" i="230"/>
  <c r="AB24" i="38"/>
  <c r="I33" i="38"/>
  <c r="AA61" i="38"/>
  <c r="C61" i="38"/>
  <c r="I118" i="38"/>
  <c r="C929" i="311"/>
  <c r="K30" i="274"/>
  <c r="F45" i="273"/>
  <c r="K90" i="38"/>
  <c r="AB18" i="38"/>
  <c r="C157" i="38"/>
  <c r="Y25" i="38"/>
  <c r="C693" i="311"/>
  <c r="E97" i="38"/>
  <c r="G39" i="231"/>
  <c r="G21" i="38"/>
  <c r="C50" i="231"/>
  <c r="D75" i="231"/>
  <c r="D76" i="273"/>
  <c r="AB49" i="38"/>
  <c r="S164" i="38"/>
  <c r="W24" i="230"/>
  <c r="I60" i="38"/>
  <c r="V67" i="38"/>
  <c r="AG107" i="38"/>
  <c r="Q111" i="38"/>
  <c r="F94" i="273"/>
  <c r="C701" i="311"/>
  <c r="K95" i="274"/>
  <c r="C537" i="311"/>
  <c r="X70" i="38"/>
  <c r="AD129" i="38"/>
  <c r="M82" i="38"/>
  <c r="M110" i="38"/>
  <c r="I51" i="274"/>
  <c r="AW9" i="230"/>
  <c r="AD41" i="38"/>
  <c r="C1255" i="311"/>
  <c r="C139" i="311"/>
  <c r="K111" i="38"/>
  <c r="C905" i="311"/>
  <c r="J84" i="231"/>
  <c r="L19" i="231"/>
  <c r="F62" i="273"/>
  <c r="F105" i="231"/>
  <c r="L157" i="38"/>
  <c r="Z118" i="38"/>
  <c r="D66" i="38"/>
  <c r="C262" i="311"/>
  <c r="C31" i="273"/>
  <c r="C581" i="311"/>
  <c r="AF151" i="38"/>
  <c r="C491" i="311"/>
  <c r="AA130" i="38"/>
  <c r="AF48" i="38"/>
  <c r="P69" i="38"/>
  <c r="C922" i="311"/>
  <c r="H59" i="274"/>
  <c r="C556" i="311"/>
  <c r="I96" i="273"/>
  <c r="N87" i="38"/>
  <c r="O55" i="38"/>
  <c r="C500" i="311"/>
  <c r="R90" i="38"/>
  <c r="S23" i="38"/>
  <c r="R65" i="38"/>
  <c r="C341" i="311"/>
  <c r="D149" i="38"/>
  <c r="AA122" i="38"/>
  <c r="AA112" i="38"/>
  <c r="X30" i="38"/>
  <c r="H38" i="38"/>
  <c r="J32" i="273"/>
  <c r="H150" i="38"/>
  <c r="I59" i="273"/>
  <c r="U95" i="38"/>
  <c r="J88" i="231"/>
  <c r="C549" i="311"/>
  <c r="N156" i="38"/>
  <c r="L78" i="273"/>
  <c r="C102" i="273"/>
  <c r="Y144" i="38"/>
  <c r="E58" i="274"/>
  <c r="H65" i="273"/>
  <c r="K133" i="38"/>
  <c r="U21" i="38"/>
  <c r="C953" i="311"/>
  <c r="I101" i="273"/>
  <c r="C1023" i="311"/>
  <c r="K77" i="38"/>
  <c r="AN6" i="230"/>
  <c r="I95" i="38"/>
  <c r="Z119" i="38"/>
  <c r="G33" i="38"/>
  <c r="J91" i="231"/>
  <c r="M146" i="38"/>
  <c r="AC70" i="38"/>
  <c r="AB51" i="38"/>
  <c r="C1043" i="311"/>
  <c r="I25" i="273"/>
  <c r="H89" i="231"/>
  <c r="K21" i="273"/>
  <c r="C379" i="311"/>
  <c r="U106" i="38"/>
  <c r="U15" i="230"/>
  <c r="K33" i="274"/>
  <c r="AG151" i="38"/>
  <c r="C93" i="38"/>
  <c r="C146" i="38"/>
  <c r="C652" i="311"/>
  <c r="AB112" i="38"/>
  <c r="Y60" i="38"/>
  <c r="AD59" i="38"/>
  <c r="J70" i="273"/>
  <c r="M39" i="38"/>
  <c r="D37" i="274"/>
  <c r="L100" i="274"/>
  <c r="I62" i="273"/>
  <c r="C139" i="38"/>
  <c r="F82" i="231"/>
  <c r="U86" i="38"/>
  <c r="N41" i="38"/>
  <c r="L103" i="274"/>
  <c r="M115" i="38"/>
  <c r="E20" i="273"/>
  <c r="J65" i="231"/>
  <c r="F79" i="231"/>
  <c r="E5" i="230"/>
  <c r="V42" i="38"/>
  <c r="C18" i="274"/>
  <c r="T39" i="38"/>
  <c r="G43" i="231"/>
  <c r="F61" i="273"/>
  <c r="E85" i="273"/>
  <c r="AE20" i="38"/>
  <c r="C32" i="274"/>
  <c r="J15" i="273"/>
  <c r="Q155" i="38"/>
  <c r="L89" i="231"/>
  <c r="W60" i="38"/>
  <c r="H23" i="38"/>
  <c r="C720" i="311"/>
  <c r="X137" i="38"/>
  <c r="AM24" i="230"/>
  <c r="O36" i="38"/>
  <c r="G10" i="273"/>
  <c r="G160" i="38"/>
  <c r="L83" i="231"/>
  <c r="J14" i="273"/>
  <c r="F14" i="231"/>
  <c r="S136" i="38"/>
  <c r="C1018" i="311"/>
  <c r="I96" i="38"/>
  <c r="L44" i="273"/>
  <c r="C484" i="311"/>
  <c r="C669" i="311"/>
  <c r="F88" i="38"/>
  <c r="C611" i="311"/>
  <c r="AG152" i="38"/>
  <c r="AG86" i="38"/>
  <c r="G36" i="273"/>
  <c r="G22" i="38"/>
  <c r="H106" i="38"/>
  <c r="C909" i="311"/>
  <c r="T30" i="38"/>
  <c r="U156" i="38"/>
  <c r="G97" i="38"/>
  <c r="AC117" i="38"/>
  <c r="G21" i="231"/>
  <c r="J97" i="231"/>
  <c r="D24" i="231"/>
  <c r="C1171" i="311"/>
  <c r="AG116" i="38"/>
  <c r="L77" i="38"/>
  <c r="T109" i="38"/>
  <c r="E11" i="231"/>
  <c r="I72" i="231"/>
  <c r="V159" i="38"/>
  <c r="J76" i="231"/>
  <c r="G56" i="273"/>
  <c r="AB120" i="38"/>
  <c r="AB104" i="38"/>
  <c r="T152" i="38"/>
  <c r="W20" i="230"/>
  <c r="F102" i="274"/>
  <c r="L53" i="273"/>
  <c r="AG148" i="38"/>
  <c r="I162" i="38"/>
  <c r="C392" i="311"/>
  <c r="Y99" i="38"/>
  <c r="F13" i="231"/>
  <c r="W53" i="38"/>
  <c r="Y36" i="38"/>
  <c r="G66" i="273"/>
  <c r="R164" i="38"/>
  <c r="F96" i="38"/>
  <c r="C1158" i="311"/>
  <c r="G105" i="274"/>
  <c r="K67" i="38"/>
  <c r="D53" i="38"/>
  <c r="U78" i="38"/>
  <c r="L70" i="231"/>
  <c r="C934" i="311"/>
  <c r="U48" i="38"/>
  <c r="X44" i="38"/>
  <c r="AL4" i="230"/>
  <c r="X116" i="38"/>
  <c r="AD82" i="38"/>
  <c r="P75" i="38"/>
  <c r="C43" i="311"/>
  <c r="M92" i="38"/>
  <c r="C12" i="273"/>
  <c r="W72" i="38"/>
  <c r="C997" i="311"/>
  <c r="M129" i="38"/>
  <c r="T29" i="38"/>
  <c r="E96" i="38"/>
  <c r="E47" i="273"/>
  <c r="C981" i="311"/>
  <c r="G15" i="274"/>
  <c r="F95" i="273"/>
  <c r="AD94" i="38"/>
  <c r="J151" i="38"/>
  <c r="T112" i="38"/>
  <c r="H56" i="231"/>
  <c r="F46" i="273"/>
  <c r="H95" i="38"/>
  <c r="K55" i="231"/>
  <c r="F56" i="38"/>
  <c r="C22" i="38"/>
  <c r="S39" i="38"/>
  <c r="O130" i="38"/>
  <c r="C37" i="311"/>
  <c r="AD32" i="38"/>
  <c r="G43" i="273"/>
  <c r="I59" i="38"/>
  <c r="L23" i="38"/>
  <c r="V90" i="38"/>
  <c r="L93" i="231"/>
  <c r="P158" i="38"/>
  <c r="C21" i="311"/>
  <c r="AB65" i="38"/>
  <c r="J87" i="274"/>
  <c r="J19" i="231"/>
  <c r="C314" i="311"/>
  <c r="L49" i="38"/>
  <c r="F75" i="274"/>
  <c r="AA129" i="38"/>
  <c r="D166" i="38"/>
  <c r="G79" i="273"/>
  <c r="T86" i="38"/>
  <c r="D94" i="38"/>
  <c r="F54" i="231"/>
  <c r="T54" i="38"/>
  <c r="AF114" i="38"/>
  <c r="AC45" i="38"/>
  <c r="J10" i="231"/>
  <c r="L128" i="38"/>
  <c r="K24" i="274"/>
  <c r="J98" i="274"/>
  <c r="D56" i="231"/>
  <c r="C17" i="274"/>
  <c r="K42" i="274"/>
  <c r="H44" i="274"/>
  <c r="M30" i="274"/>
  <c r="W118" i="38"/>
  <c r="C892" i="311"/>
  <c r="C289" i="311"/>
  <c r="G67" i="38"/>
  <c r="H48" i="231"/>
  <c r="C964" i="311"/>
  <c r="L58" i="231"/>
  <c r="C95" i="231"/>
  <c r="M69" i="274"/>
  <c r="K61" i="38"/>
  <c r="G78" i="231"/>
  <c r="Y19" i="38"/>
  <c r="I46" i="38"/>
  <c r="K97" i="274"/>
  <c r="Z51" i="38"/>
  <c r="Y134" i="38"/>
  <c r="AE34" i="38"/>
  <c r="K47" i="231"/>
  <c r="AG133" i="38"/>
  <c r="AE25" i="38"/>
  <c r="AB76" i="38"/>
  <c r="D28" i="231"/>
  <c r="C100" i="38"/>
  <c r="D51" i="231"/>
  <c r="X158" i="38"/>
  <c r="Y151" i="38"/>
  <c r="L98" i="231"/>
  <c r="Z21" i="38"/>
  <c r="AG68" i="38"/>
  <c r="U11" i="230"/>
  <c r="AE63" i="38"/>
  <c r="C106" i="273"/>
  <c r="H101" i="231"/>
  <c r="H98" i="273"/>
  <c r="D46" i="231"/>
  <c r="H105" i="274"/>
  <c r="AD113" i="38"/>
  <c r="M50" i="274"/>
  <c r="I75" i="274"/>
  <c r="E39" i="38"/>
  <c r="C236" i="311"/>
  <c r="Y150" i="38"/>
  <c r="K86" i="273"/>
  <c r="H54" i="38"/>
  <c r="E91" i="274"/>
  <c r="I73" i="274"/>
  <c r="AA163" i="38"/>
  <c r="C769" i="311"/>
  <c r="U125" i="38"/>
  <c r="E60" i="273"/>
  <c r="J13" i="273"/>
  <c r="AE124" i="38"/>
  <c r="AH5" i="230"/>
  <c r="M16" i="274"/>
  <c r="C422" i="311"/>
  <c r="L65" i="231"/>
  <c r="G86" i="274"/>
  <c r="AE19" i="38"/>
  <c r="F77" i="274"/>
  <c r="K23" i="231"/>
  <c r="C675" i="311"/>
  <c r="AG70" i="38"/>
  <c r="Q71" i="38"/>
  <c r="K59" i="38"/>
  <c r="C1009" i="311"/>
  <c r="S88" i="38"/>
  <c r="O122" i="38"/>
  <c r="K161" i="38"/>
  <c r="R124" i="38"/>
  <c r="G107" i="38"/>
  <c r="H67" i="274"/>
  <c r="M27" i="38"/>
  <c r="J83" i="231"/>
  <c r="Z134" i="38"/>
  <c r="J36" i="38"/>
  <c r="C421" i="311"/>
  <c r="G82" i="274"/>
  <c r="E105" i="38"/>
  <c r="C75" i="274"/>
  <c r="C248" i="311"/>
  <c r="J15" i="274"/>
  <c r="AB84" i="38"/>
  <c r="AF86" i="38"/>
  <c r="F32" i="231"/>
  <c r="F28" i="273"/>
  <c r="K16" i="274"/>
  <c r="AC119" i="38"/>
  <c r="I138" i="38"/>
  <c r="S28" i="38"/>
  <c r="R85" i="38"/>
  <c r="D85" i="273"/>
  <c r="C1070" i="311"/>
  <c r="C89" i="38"/>
  <c r="X119" i="38"/>
  <c r="J9" i="274"/>
  <c r="D54" i="273"/>
  <c r="E43" i="273"/>
  <c r="C751" i="311"/>
  <c r="L22" i="38"/>
  <c r="AD103" i="38"/>
  <c r="P152" i="38"/>
  <c r="J105" i="231"/>
  <c r="H86" i="231"/>
  <c r="N166" i="38"/>
  <c r="E22" i="230"/>
  <c r="D96" i="231"/>
  <c r="C870" i="311"/>
  <c r="AG164" i="38"/>
  <c r="AB152" i="38"/>
  <c r="I79" i="273"/>
  <c r="T17" i="38"/>
  <c r="J94" i="273"/>
  <c r="AE113" i="38"/>
  <c r="G50" i="273"/>
  <c r="Y143" i="38"/>
  <c r="U29" i="230"/>
  <c r="U59" i="38"/>
  <c r="X40" i="38"/>
  <c r="AF19" i="38"/>
  <c r="AD144" i="38"/>
  <c r="N80" i="38"/>
  <c r="I106" i="38"/>
  <c r="E89" i="231"/>
  <c r="C302" i="311"/>
  <c r="H96" i="38"/>
  <c r="C286" i="311"/>
  <c r="F23" i="231"/>
  <c r="C452" i="311"/>
  <c r="L81" i="38"/>
  <c r="E158" i="38"/>
  <c r="AG156" i="38"/>
  <c r="AB83" i="38"/>
  <c r="I19" i="274"/>
  <c r="J158" i="38"/>
  <c r="M142" i="38"/>
  <c r="D26" i="273"/>
  <c r="S87" i="38"/>
  <c r="C532" i="311"/>
  <c r="H72" i="231"/>
  <c r="L85" i="274"/>
  <c r="E42" i="274"/>
  <c r="C216" i="311"/>
  <c r="P74" i="38"/>
  <c r="X147" i="38"/>
  <c r="L90" i="231"/>
  <c r="C1203" i="311"/>
  <c r="X32" i="38"/>
  <c r="J103" i="274"/>
  <c r="J21" i="273"/>
  <c r="AD99" i="38"/>
  <c r="I72" i="273"/>
  <c r="R149" i="38"/>
  <c r="W144" i="38"/>
  <c r="D74" i="231"/>
  <c r="E70" i="231"/>
  <c r="R84" i="38"/>
  <c r="E75" i="274"/>
  <c r="I24" i="38"/>
  <c r="L9" i="274"/>
  <c r="AW14" i="230"/>
  <c r="C842" i="311"/>
  <c r="C766" i="311"/>
  <c r="AW4" i="230"/>
  <c r="G30" i="274"/>
  <c r="E84" i="231"/>
  <c r="C17" i="231"/>
  <c r="N70" i="38"/>
  <c r="D47" i="231"/>
  <c r="AC17" i="38"/>
  <c r="AI21" i="230"/>
  <c r="K32" i="231"/>
  <c r="AE126" i="38"/>
  <c r="G23" i="231"/>
  <c r="L66" i="231"/>
  <c r="J55" i="38"/>
  <c r="G30" i="38"/>
  <c r="T65" i="38"/>
  <c r="U133" i="38"/>
  <c r="C372" i="311"/>
  <c r="AG103" i="38"/>
  <c r="F26" i="231"/>
  <c r="V6" i="230"/>
  <c r="E12" i="273"/>
  <c r="L94" i="231"/>
  <c r="C79" i="38"/>
  <c r="AF28" i="38"/>
  <c r="K43" i="38"/>
  <c r="Y56" i="38"/>
  <c r="F36" i="274"/>
  <c r="J108" i="273"/>
  <c r="C582" i="311"/>
  <c r="C1016" i="311"/>
  <c r="C100" i="311"/>
  <c r="V78" i="38"/>
  <c r="J22" i="273"/>
  <c r="Z22" i="38"/>
  <c r="M81" i="38"/>
  <c r="M103" i="274"/>
  <c r="AB24" i="230"/>
  <c r="AC53" i="38"/>
  <c r="C243" i="311"/>
  <c r="C844" i="311"/>
  <c r="H48" i="274"/>
  <c r="C135" i="38"/>
  <c r="C442" i="311"/>
  <c r="Y96" i="38"/>
  <c r="Q136" i="38"/>
  <c r="E13" i="231"/>
  <c r="F161" i="38"/>
  <c r="C876" i="311"/>
  <c r="G83" i="273"/>
  <c r="AG88" i="38"/>
  <c r="AF36" i="38"/>
  <c r="V164" i="38"/>
  <c r="C595" i="311"/>
  <c r="I93" i="274"/>
  <c r="F19" i="230"/>
  <c r="I31" i="274"/>
  <c r="Q122" i="38"/>
  <c r="K97" i="273"/>
  <c r="K15" i="273"/>
  <c r="R79" i="38"/>
  <c r="H146" i="38"/>
  <c r="C945" i="311"/>
  <c r="C64" i="231"/>
  <c r="V38" i="38"/>
  <c r="S29" i="38"/>
  <c r="C209" i="311"/>
  <c r="H142" i="38"/>
  <c r="K56" i="231"/>
  <c r="L42" i="231"/>
  <c r="Q34" i="38"/>
  <c r="K61" i="274"/>
  <c r="AF40" i="38"/>
  <c r="U33" i="38"/>
  <c r="K93" i="231"/>
  <c r="Z69" i="38"/>
  <c r="AI31" i="230"/>
  <c r="C687" i="311"/>
  <c r="C410" i="311"/>
  <c r="I74" i="231"/>
  <c r="K51" i="273"/>
  <c r="I61" i="273"/>
  <c r="H63" i="231"/>
  <c r="E33" i="274"/>
  <c r="AL20" i="230"/>
  <c r="I44" i="273"/>
  <c r="E55" i="273"/>
  <c r="E92" i="273"/>
  <c r="G29" i="273"/>
  <c r="G99" i="231"/>
  <c r="C298" i="311"/>
  <c r="Z150" i="38"/>
  <c r="N130" i="38"/>
  <c r="G42" i="274"/>
  <c r="V68" i="38"/>
  <c r="J37" i="274"/>
  <c r="K44" i="274"/>
  <c r="J35" i="231"/>
  <c r="J102" i="274"/>
  <c r="I56" i="231"/>
  <c r="N145" i="38"/>
  <c r="F52" i="38"/>
  <c r="W75" i="38"/>
  <c r="M24" i="38"/>
  <c r="D21" i="38"/>
  <c r="I17" i="274"/>
  <c r="K141" i="38"/>
  <c r="D160" i="38"/>
  <c r="P108" i="38"/>
  <c r="R31" i="38"/>
  <c r="C129" i="38"/>
  <c r="L37" i="38"/>
  <c r="I158" i="38"/>
  <c r="AO4" i="230"/>
  <c r="D86" i="274"/>
  <c r="N102" i="38"/>
  <c r="X55" i="38"/>
  <c r="O114" i="38"/>
  <c r="L9" i="273"/>
  <c r="J32" i="274"/>
  <c r="Y88" i="38"/>
  <c r="AB163" i="38"/>
  <c r="J65" i="38"/>
  <c r="M45" i="38"/>
  <c r="I63" i="231"/>
  <c r="P141" i="38"/>
  <c r="Z121" i="38"/>
  <c r="I75" i="231"/>
  <c r="X153" i="38"/>
  <c r="C110" i="38"/>
  <c r="AC159" i="38"/>
  <c r="C21" i="273"/>
  <c r="G75" i="231"/>
  <c r="C1060" i="311"/>
  <c r="R146" i="38"/>
  <c r="R98" i="38"/>
  <c r="AD116" i="38"/>
  <c r="N152" i="38"/>
  <c r="D24" i="274"/>
  <c r="C1029" i="311"/>
  <c r="AB125" i="38"/>
  <c r="F27" i="274"/>
  <c r="C150" i="311"/>
  <c r="F76" i="274"/>
  <c r="I139" i="38"/>
  <c r="K74" i="273"/>
  <c r="E110" i="38"/>
  <c r="J20" i="273"/>
  <c r="AB44" i="38"/>
  <c r="D43" i="273"/>
  <c r="P45" i="38"/>
  <c r="O115" i="38"/>
  <c r="G144" i="38"/>
  <c r="P96" i="38"/>
  <c r="E79" i="231"/>
  <c r="I25" i="274"/>
  <c r="C155" i="311"/>
  <c r="D75" i="274"/>
  <c r="L81" i="273"/>
  <c r="AB87" i="38"/>
  <c r="I88" i="274"/>
  <c r="Z159" i="38"/>
  <c r="AF62" i="38"/>
  <c r="D74" i="38"/>
  <c r="L127" i="38"/>
  <c r="J35" i="274"/>
  <c r="V39" i="38"/>
  <c r="H46" i="231"/>
  <c r="R46" i="38"/>
  <c r="AD75" i="38"/>
  <c r="N20" i="38"/>
  <c r="AF142" i="38"/>
  <c r="Y42" i="38"/>
  <c r="AB161" i="38"/>
  <c r="M159" i="38"/>
  <c r="F84" i="231"/>
  <c r="C297" i="311"/>
  <c r="K54" i="274"/>
  <c r="E50" i="274"/>
  <c r="I16" i="231"/>
  <c r="H30" i="273"/>
  <c r="C96" i="274"/>
  <c r="L73" i="274"/>
  <c r="C698" i="311"/>
  <c r="F102" i="231"/>
  <c r="C735" i="311"/>
  <c r="E101" i="231"/>
  <c r="L101" i="273"/>
  <c r="AA105" i="38"/>
  <c r="S94" i="38"/>
  <c r="C40" i="273"/>
  <c r="AA90" i="38"/>
  <c r="Y141" i="38"/>
  <c r="G44" i="231"/>
  <c r="Y87" i="38"/>
  <c r="E78" i="231"/>
  <c r="H47" i="231"/>
  <c r="C32" i="273"/>
  <c r="J9" i="273"/>
  <c r="K70" i="38"/>
  <c r="D50" i="38"/>
  <c r="C18" i="273"/>
  <c r="G84" i="38"/>
  <c r="F44" i="231"/>
  <c r="I103" i="38"/>
  <c r="Y58" i="38"/>
  <c r="AA77" i="38"/>
  <c r="C47" i="311"/>
  <c r="H54" i="273"/>
  <c r="J16" i="273"/>
  <c r="C89" i="273"/>
  <c r="Y65" i="38"/>
  <c r="E103" i="273"/>
  <c r="U89" i="38"/>
  <c r="AG115" i="38"/>
  <c r="F16" i="274"/>
  <c r="E38" i="38"/>
  <c r="V64" i="38"/>
  <c r="F52" i="274"/>
  <c r="C62" i="274"/>
  <c r="E56" i="231"/>
  <c r="F59" i="273"/>
  <c r="U19" i="38"/>
  <c r="J41" i="231"/>
  <c r="H40" i="273"/>
  <c r="AV19" i="230"/>
  <c r="E18" i="231"/>
  <c r="AA57" i="38"/>
  <c r="V138" i="38"/>
  <c r="P97" i="38"/>
  <c r="I59" i="231"/>
  <c r="J34" i="38"/>
  <c r="J56" i="273"/>
  <c r="AF32" i="38"/>
  <c r="G86" i="38"/>
  <c r="J147" i="38"/>
  <c r="V153" i="38"/>
  <c r="S145" i="38"/>
  <c r="C1072" i="311"/>
  <c r="AM20" i="230"/>
  <c r="AB11" i="230"/>
  <c r="C80" i="311"/>
  <c r="X133" i="38"/>
  <c r="C1080" i="311"/>
  <c r="C105" i="273"/>
  <c r="I36" i="38"/>
  <c r="O121" i="38"/>
  <c r="E130" i="38"/>
  <c r="E42" i="231"/>
  <c r="F11" i="230"/>
  <c r="R115" i="38"/>
  <c r="H101" i="274"/>
  <c r="C1258" i="311"/>
  <c r="C19" i="274"/>
  <c r="Z58" i="38"/>
  <c r="D82" i="274"/>
  <c r="J28" i="273"/>
  <c r="C140" i="38"/>
  <c r="F41" i="273"/>
  <c r="AE116" i="38"/>
  <c r="M163" i="38"/>
  <c r="E73" i="273"/>
  <c r="C1179" i="311"/>
  <c r="J58" i="273"/>
  <c r="F78" i="38"/>
  <c r="K12" i="274"/>
  <c r="F15" i="273"/>
  <c r="C1130" i="311"/>
  <c r="O21" i="38"/>
  <c r="J25" i="273"/>
  <c r="C104" i="273"/>
  <c r="W107" i="38"/>
  <c r="C1259" i="311"/>
  <c r="K24" i="38"/>
  <c r="X75" i="38"/>
  <c r="F24" i="38"/>
  <c r="AE71" i="38"/>
  <c r="AA26" i="230"/>
  <c r="G17" i="231"/>
  <c r="M119" i="38"/>
  <c r="I31" i="231"/>
  <c r="P63" i="38"/>
  <c r="AB164" i="38"/>
  <c r="F59" i="231"/>
  <c r="AH20" i="230"/>
  <c r="I54" i="273"/>
  <c r="P37" i="38"/>
  <c r="J38" i="274"/>
  <c r="D44" i="274"/>
  <c r="J68" i="38"/>
  <c r="AA142" i="38"/>
  <c r="Z40" i="38"/>
  <c r="T139" i="38"/>
  <c r="AO34" i="230"/>
  <c r="P48" i="38"/>
  <c r="D59" i="274"/>
  <c r="U102" i="38"/>
  <c r="V86" i="38"/>
  <c r="AB34" i="38"/>
  <c r="W69" i="38"/>
  <c r="I38" i="274"/>
  <c r="C404" i="311"/>
  <c r="M97" i="274"/>
  <c r="Y33" i="38"/>
  <c r="C55" i="311"/>
  <c r="L101" i="231"/>
  <c r="AE160" i="38"/>
  <c r="U107" i="38"/>
  <c r="C1000" i="311"/>
  <c r="G45" i="38"/>
  <c r="C260" i="311"/>
  <c r="E37" i="273"/>
  <c r="AB58" i="38"/>
  <c r="H78" i="231"/>
  <c r="U17" i="230"/>
  <c r="L18" i="38"/>
  <c r="AF116" i="38"/>
  <c r="AA32" i="230"/>
  <c r="F72" i="231"/>
  <c r="AH30" i="230"/>
  <c r="AD84" i="38"/>
  <c r="AO7" i="230"/>
  <c r="F55" i="273"/>
  <c r="AH22" i="230"/>
  <c r="C1108" i="311"/>
  <c r="G60" i="231"/>
  <c r="C76" i="231"/>
  <c r="H71" i="231"/>
  <c r="G121" i="38"/>
  <c r="L50" i="38"/>
  <c r="C998" i="311"/>
  <c r="E70" i="274"/>
  <c r="C107" i="38"/>
  <c r="J64" i="273"/>
  <c r="X129" i="38"/>
  <c r="AF61" i="38"/>
  <c r="AE128" i="38"/>
  <c r="D34" i="274"/>
  <c r="C168" i="311"/>
  <c r="AB93" i="38"/>
  <c r="C147" i="311"/>
  <c r="W103" i="38"/>
  <c r="J17" i="274"/>
  <c r="P50" i="38"/>
  <c r="E64" i="273"/>
  <c r="I45" i="273"/>
  <c r="P26" i="38"/>
  <c r="J57" i="38"/>
  <c r="AD74" i="38"/>
  <c r="L104" i="38"/>
  <c r="AE153" i="38"/>
  <c r="AF99" i="38"/>
  <c r="C101" i="273"/>
  <c r="AD117" i="38"/>
  <c r="M47" i="38"/>
  <c r="O23" i="38"/>
  <c r="E48" i="231"/>
  <c r="K65" i="231"/>
  <c r="L82" i="273"/>
  <c r="AA22" i="38"/>
  <c r="E64" i="231"/>
  <c r="E19" i="273"/>
  <c r="H40" i="38"/>
  <c r="Y83" i="38"/>
  <c r="J20" i="274"/>
  <c r="C32" i="311"/>
  <c r="C100" i="273"/>
  <c r="C1160" i="311"/>
  <c r="G12" i="274"/>
  <c r="F36" i="273"/>
  <c r="J30" i="231"/>
  <c r="S57" i="38"/>
  <c r="C107" i="274"/>
  <c r="J36" i="231"/>
  <c r="J64" i="231"/>
  <c r="N23" i="38"/>
  <c r="F84" i="38"/>
  <c r="G66" i="231"/>
  <c r="C958" i="311"/>
  <c r="I24" i="273"/>
  <c r="E93" i="38"/>
  <c r="AD81" i="38"/>
  <c r="F103" i="231"/>
  <c r="F73" i="38"/>
  <c r="Z75" i="38"/>
  <c r="Y57" i="38"/>
  <c r="AE77" i="38"/>
  <c r="N50" i="38"/>
  <c r="K58" i="38"/>
  <c r="E40" i="38"/>
  <c r="E49" i="38"/>
  <c r="K50" i="38"/>
  <c r="G81" i="38"/>
  <c r="E49" i="274"/>
  <c r="W80" i="38"/>
  <c r="AW5" i="230"/>
  <c r="U90" i="38"/>
  <c r="K82" i="38"/>
  <c r="AF89" i="38"/>
  <c r="J145" i="38"/>
  <c r="L85" i="38"/>
  <c r="D79" i="274"/>
  <c r="D125" i="38"/>
  <c r="O155" i="38"/>
  <c r="AB6" i="230"/>
  <c r="F166" i="38"/>
  <c r="AG66" i="38"/>
  <c r="C294" i="311"/>
  <c r="H127" i="38"/>
  <c r="C439" i="311"/>
  <c r="F127" i="38"/>
  <c r="E150" i="38"/>
  <c r="R159" i="38"/>
  <c r="Y64" i="38"/>
  <c r="W29" i="230"/>
  <c r="AG28" i="38"/>
  <c r="AA93" i="38"/>
  <c r="K106" i="38"/>
  <c r="E97" i="274"/>
  <c r="K16" i="273"/>
  <c r="C183" i="311"/>
  <c r="Z82" i="38"/>
  <c r="L40" i="231"/>
  <c r="C1050" i="311"/>
  <c r="K78" i="273"/>
  <c r="J68" i="273"/>
  <c r="C107" i="273"/>
  <c r="D70" i="38"/>
  <c r="C65" i="231"/>
  <c r="I91" i="273"/>
  <c r="V152" i="38"/>
  <c r="J27" i="231"/>
  <c r="AB29" i="230"/>
  <c r="H77" i="231"/>
  <c r="G36" i="274"/>
  <c r="E131" i="38"/>
  <c r="AL24" i="230"/>
  <c r="AG150" i="38"/>
  <c r="Q83" i="38"/>
  <c r="J18" i="231"/>
  <c r="J78" i="231"/>
  <c r="W154" i="38"/>
  <c r="AC41" i="38"/>
  <c r="L96" i="274"/>
  <c r="AB165" i="38"/>
  <c r="I87" i="231"/>
  <c r="C81" i="311"/>
  <c r="D67" i="273"/>
  <c r="I42" i="38"/>
  <c r="L62" i="274"/>
  <c r="I43" i="273"/>
  <c r="D112" i="38"/>
  <c r="S130" i="38"/>
  <c r="I68" i="273"/>
  <c r="C516" i="311"/>
  <c r="K105" i="38"/>
  <c r="G46" i="274"/>
  <c r="P164" i="38"/>
  <c r="F87" i="274"/>
  <c r="Y41" i="38"/>
  <c r="T76" i="38"/>
  <c r="K30" i="38"/>
  <c r="AG57" i="38"/>
  <c r="R26" i="38"/>
  <c r="U42" i="38"/>
  <c r="I117" i="38"/>
  <c r="AA73" i="38"/>
  <c r="J62" i="38"/>
  <c r="C1237" i="311"/>
  <c r="L113" i="38"/>
  <c r="C249" i="311"/>
  <c r="P23" i="38"/>
  <c r="AF44" i="38"/>
  <c r="G124" i="38"/>
  <c r="AC35" i="38"/>
  <c r="H43" i="231"/>
  <c r="F49" i="231"/>
  <c r="AE42" i="38"/>
  <c r="K82" i="231"/>
  <c r="K152" i="38"/>
  <c r="AD80" i="38"/>
  <c r="AV30" i="230"/>
  <c r="C597" i="311"/>
  <c r="G26" i="273"/>
  <c r="AI15" i="230"/>
  <c r="Y46" i="38"/>
  <c r="T41" i="38"/>
  <c r="H43" i="273"/>
  <c r="D37" i="231"/>
  <c r="W43" i="38"/>
  <c r="Z90" i="38"/>
  <c r="H105" i="38"/>
  <c r="R45" i="38"/>
  <c r="Q49" i="38"/>
  <c r="M55" i="274"/>
  <c r="O22" i="38"/>
  <c r="AD130" i="38"/>
  <c r="C521" i="311"/>
  <c r="AG64" i="38"/>
  <c r="H21" i="274"/>
  <c r="X27" i="38"/>
  <c r="H107" i="274"/>
  <c r="O128" i="38"/>
  <c r="C296" i="311"/>
  <c r="O134" i="38"/>
  <c r="Q84" i="38"/>
  <c r="K79" i="231"/>
  <c r="C965" i="311"/>
  <c r="E43" i="231"/>
  <c r="AC59" i="38"/>
  <c r="L48" i="231"/>
  <c r="H104" i="231"/>
  <c r="X95" i="38"/>
  <c r="V117" i="38"/>
  <c r="C1155" i="311"/>
  <c r="S143" i="38"/>
  <c r="K64" i="273"/>
  <c r="Z78" i="38"/>
  <c r="D51" i="273"/>
  <c r="I78" i="231"/>
  <c r="D77" i="273"/>
  <c r="N46" i="38"/>
  <c r="H92" i="273"/>
  <c r="J86" i="273"/>
  <c r="H82" i="274"/>
  <c r="W83" i="38"/>
  <c r="D105" i="273"/>
  <c r="S44" i="38"/>
  <c r="T94" i="38"/>
  <c r="AC160" i="38"/>
  <c r="L73" i="231"/>
  <c r="AB13" i="230"/>
  <c r="D148" i="38"/>
  <c r="AC19" i="38"/>
  <c r="L92" i="274"/>
  <c r="AE148" i="38"/>
  <c r="AW23" i="230"/>
  <c r="H81" i="231"/>
  <c r="H61" i="38"/>
  <c r="G30" i="273"/>
  <c r="Y133" i="38"/>
  <c r="C620" i="311"/>
  <c r="D132" i="38"/>
  <c r="AF69" i="38"/>
  <c r="R120" i="38"/>
  <c r="I93" i="231"/>
  <c r="X148" i="38"/>
  <c r="C15" i="274"/>
  <c r="C1021" i="311"/>
  <c r="L120" i="38"/>
  <c r="C750" i="311"/>
  <c r="L93" i="38"/>
  <c r="D88" i="231"/>
  <c r="M122" i="38"/>
  <c r="F45" i="231"/>
  <c r="AE110" i="38"/>
  <c r="C757" i="311"/>
  <c r="W121" i="38"/>
  <c r="K71" i="273"/>
  <c r="S115" i="38"/>
  <c r="M135" i="38"/>
  <c r="M154" i="38"/>
  <c r="M78" i="274"/>
  <c r="S109" i="38"/>
  <c r="C970" i="311"/>
  <c r="O86" i="38"/>
  <c r="J81" i="274"/>
  <c r="C432" i="311"/>
  <c r="L61" i="274"/>
  <c r="Y49" i="38"/>
  <c r="M72" i="274"/>
  <c r="AG23" i="38"/>
  <c r="F69" i="273"/>
  <c r="V54" i="38"/>
  <c r="C199" i="311"/>
  <c r="AF34" i="38"/>
  <c r="V45" i="38"/>
  <c r="G46" i="231"/>
  <c r="L60" i="38"/>
  <c r="C100" i="274"/>
  <c r="K68" i="231"/>
  <c r="F29" i="230"/>
  <c r="I122" i="38"/>
  <c r="D12" i="273"/>
  <c r="J103" i="231"/>
  <c r="AE53" i="38"/>
  <c r="L30" i="231"/>
  <c r="G88" i="38"/>
  <c r="C417" i="311"/>
  <c r="C1244" i="311"/>
  <c r="G96" i="231"/>
  <c r="C112" i="38"/>
  <c r="H161" i="38"/>
  <c r="K103" i="273"/>
  <c r="U152" i="38"/>
  <c r="AO32" i="230"/>
  <c r="D41" i="38"/>
  <c r="C1309" i="311"/>
  <c r="F24" i="230"/>
  <c r="D61" i="38"/>
  <c r="F64" i="231"/>
  <c r="N129" i="38"/>
  <c r="K88" i="274"/>
  <c r="F35" i="38"/>
  <c r="C65" i="38"/>
  <c r="C1143" i="311"/>
  <c r="C23" i="38"/>
  <c r="F15" i="274"/>
  <c r="K48" i="38"/>
  <c r="F56" i="274"/>
  <c r="J14" i="274"/>
  <c r="K94" i="274"/>
  <c r="M158" i="38"/>
  <c r="C1265" i="311"/>
  <c r="R156" i="38"/>
  <c r="AD157" i="38"/>
  <c r="C63" i="311"/>
  <c r="Z116" i="38"/>
  <c r="M113" i="38"/>
  <c r="U75" i="38"/>
  <c r="C329" i="311"/>
  <c r="I41" i="38"/>
  <c r="C72" i="274"/>
  <c r="C709" i="311"/>
  <c r="AF64" i="38"/>
  <c r="F73" i="231"/>
  <c r="G89" i="273"/>
  <c r="L89" i="273"/>
  <c r="L86" i="38"/>
  <c r="Z93" i="38"/>
  <c r="C978" i="311"/>
  <c r="T32" i="38"/>
  <c r="AG110" i="38"/>
  <c r="AA126" i="38"/>
  <c r="C318" i="311"/>
  <c r="U57" i="38"/>
  <c r="K12" i="231"/>
  <c r="C60" i="311"/>
  <c r="H17" i="38"/>
  <c r="D133" i="38"/>
  <c r="V70" i="38"/>
  <c r="Y92" i="38"/>
  <c r="C1036" i="311"/>
  <c r="V157" i="38"/>
  <c r="H33" i="274"/>
  <c r="T156" i="38"/>
  <c r="K19" i="38"/>
  <c r="AA30" i="230"/>
  <c r="G24" i="231"/>
  <c r="H113" i="38"/>
  <c r="C1142" i="311"/>
  <c r="E74" i="273"/>
  <c r="D28" i="274"/>
  <c r="C19" i="231"/>
  <c r="D61" i="274"/>
  <c r="I49" i="231"/>
  <c r="I35" i="231"/>
  <c r="I31" i="38"/>
  <c r="AE142" i="38"/>
  <c r="C1231" i="311"/>
  <c r="U153" i="38"/>
  <c r="H165" i="38"/>
  <c r="C305" i="311"/>
  <c r="C548" i="311"/>
  <c r="D22" i="274"/>
  <c r="V116" i="38"/>
  <c r="M71" i="38"/>
  <c r="I114" i="38"/>
  <c r="C1195" i="311"/>
  <c r="G64" i="274"/>
  <c r="I107" i="273"/>
  <c r="J140" i="38"/>
  <c r="C459" i="311"/>
  <c r="T91" i="38"/>
  <c r="P89" i="38"/>
  <c r="O82" i="38"/>
  <c r="AA159" i="38"/>
  <c r="I53" i="231"/>
  <c r="C987" i="311"/>
  <c r="J82" i="231"/>
  <c r="E30" i="38"/>
  <c r="P105" i="38"/>
  <c r="AD33" i="38"/>
  <c r="C35" i="274"/>
  <c r="S139" i="38"/>
  <c r="C91" i="231"/>
  <c r="W160" i="38"/>
  <c r="R57" i="38"/>
  <c r="T159" i="38"/>
  <c r="J150" i="38"/>
  <c r="F40" i="231"/>
  <c r="J43" i="274"/>
  <c r="C880" i="311"/>
  <c r="E30" i="274"/>
  <c r="F50" i="231"/>
  <c r="L15" i="231"/>
  <c r="Z19" i="38"/>
  <c r="H9" i="274"/>
  <c r="L63" i="231"/>
  <c r="C477" i="311"/>
  <c r="P95" i="38"/>
  <c r="AV5" i="230"/>
  <c r="AB116" i="38"/>
  <c r="H53" i="231"/>
  <c r="U94" i="38"/>
  <c r="C414" i="311"/>
  <c r="D103" i="38"/>
  <c r="M35" i="38"/>
  <c r="C254" i="311"/>
  <c r="C1119" i="311"/>
  <c r="E46" i="274"/>
  <c r="X31" i="38"/>
  <c r="M73" i="274"/>
  <c r="AC71" i="38"/>
  <c r="E22" i="231"/>
  <c r="S111" i="38"/>
  <c r="E39" i="274"/>
  <c r="C103" i="273"/>
  <c r="J13" i="274"/>
  <c r="F31" i="230"/>
  <c r="I55" i="38"/>
  <c r="AD21" i="38"/>
  <c r="X37" i="38"/>
  <c r="AD66" i="38"/>
  <c r="E75" i="38"/>
  <c r="AE92" i="38"/>
  <c r="C66" i="274"/>
  <c r="C1299" i="311"/>
  <c r="C1294" i="311"/>
  <c r="D56" i="273"/>
  <c r="F154" i="38"/>
  <c r="N68" i="38"/>
  <c r="C1177" i="311"/>
  <c r="Y139" i="38"/>
  <c r="C164" i="38"/>
  <c r="M100" i="38"/>
  <c r="G82" i="38"/>
  <c r="L28" i="38"/>
  <c r="C80" i="231"/>
  <c r="T108" i="38"/>
  <c r="E72" i="38"/>
  <c r="C726" i="311"/>
  <c r="I40" i="231"/>
  <c r="Q89" i="38"/>
  <c r="O136" i="38"/>
  <c r="F151" i="38"/>
  <c r="J84" i="38"/>
  <c r="AA29" i="230"/>
  <c r="D162" i="38"/>
  <c r="L25" i="38"/>
  <c r="E108" i="231"/>
  <c r="N88" i="38"/>
  <c r="M160" i="38"/>
  <c r="C33" i="274"/>
  <c r="J78" i="274"/>
  <c r="Q166" i="38"/>
  <c r="H85" i="274"/>
  <c r="X20" i="38"/>
  <c r="C593" i="311"/>
  <c r="AC126" i="38"/>
  <c r="I94" i="273"/>
  <c r="C359" i="311"/>
  <c r="F80" i="38"/>
  <c r="G78" i="38"/>
  <c r="F23" i="230"/>
  <c r="J119" i="38"/>
  <c r="C44" i="38"/>
  <c r="L106" i="273"/>
  <c r="T153" i="38"/>
  <c r="H106" i="231"/>
  <c r="P162" i="38"/>
  <c r="Q93" i="38"/>
  <c r="W18" i="38"/>
  <c r="C57" i="273"/>
  <c r="AV26" i="230"/>
  <c r="E86" i="273"/>
  <c r="L26" i="231"/>
  <c r="H143" i="38"/>
  <c r="AC47" i="38"/>
  <c r="E71" i="231"/>
  <c r="D55" i="38"/>
  <c r="K15" i="274"/>
  <c r="C103" i="311"/>
  <c r="F117" i="38"/>
  <c r="AF100" i="38"/>
  <c r="C29" i="311"/>
  <c r="V144" i="38"/>
  <c r="L32" i="38"/>
  <c r="I84" i="273"/>
  <c r="I106" i="273"/>
  <c r="C353" i="311"/>
  <c r="U126" i="38"/>
  <c r="D82" i="38"/>
  <c r="C384" i="311"/>
  <c r="AF96" i="38"/>
  <c r="J59" i="273"/>
  <c r="I42" i="231"/>
  <c r="C89" i="274"/>
  <c r="G32" i="231"/>
  <c r="L57" i="38"/>
  <c r="AE23" i="38"/>
  <c r="I55" i="273"/>
  <c r="K104" i="38"/>
  <c r="F39" i="38"/>
  <c r="C702" i="311"/>
  <c r="N78" i="38"/>
  <c r="G88" i="231"/>
  <c r="C529" i="311"/>
  <c r="C180" i="311"/>
  <c r="C1247" i="311"/>
  <c r="W33" i="38"/>
  <c r="AN13" i="230"/>
  <c r="AG29" i="38"/>
  <c r="D21" i="273"/>
  <c r="Z107" i="38"/>
  <c r="R73" i="38"/>
  <c r="C10" i="311"/>
  <c r="E19" i="274"/>
  <c r="D34" i="273"/>
  <c r="F65" i="38"/>
  <c r="J73" i="231"/>
  <c r="E21" i="274"/>
  <c r="AO8" i="230"/>
  <c r="T129" i="38"/>
  <c r="AE73" i="38"/>
  <c r="F76" i="273"/>
  <c r="C1144" i="311"/>
  <c r="K80" i="273"/>
  <c r="S146" i="38"/>
  <c r="G102" i="274"/>
  <c r="Z71" i="38"/>
  <c r="H12" i="274"/>
  <c r="F102" i="38"/>
  <c r="L91" i="273"/>
  <c r="I77" i="231"/>
  <c r="Y114" i="38"/>
  <c r="D58" i="273"/>
  <c r="D123" i="38"/>
  <c r="G50" i="231"/>
  <c r="J10" i="273"/>
  <c r="AC132" i="38"/>
  <c r="AG62" i="38"/>
  <c r="K123" i="38"/>
  <c r="C82" i="38"/>
  <c r="Z39" i="38"/>
  <c r="K136" i="38"/>
  <c r="AA104" i="38"/>
  <c r="R122" i="38"/>
  <c r="AC60" i="38"/>
  <c r="C474" i="311"/>
  <c r="N73" i="38"/>
  <c r="X39" i="38"/>
  <c r="Q48" i="38"/>
  <c r="L77" i="231"/>
  <c r="E70" i="38"/>
  <c r="D70" i="273"/>
  <c r="D65" i="273"/>
  <c r="AB151" i="38"/>
  <c r="AD50" i="38"/>
  <c r="R126" i="38"/>
  <c r="D17" i="273"/>
  <c r="S98" i="38"/>
  <c r="N33" i="38"/>
  <c r="F89" i="231"/>
  <c r="AV18" i="230"/>
  <c r="H121" i="38"/>
  <c r="Q51" i="38"/>
  <c r="C1235" i="311"/>
  <c r="AF47" i="38"/>
  <c r="D70" i="274"/>
  <c r="N153" i="38"/>
  <c r="AA17" i="38"/>
  <c r="C223" i="311"/>
  <c r="AA107" i="38"/>
  <c r="AG73" i="38"/>
  <c r="T164" i="38"/>
  <c r="C73" i="231"/>
  <c r="U105" i="38"/>
  <c r="P145" i="38"/>
  <c r="U109" i="38"/>
  <c r="C105" i="311"/>
  <c r="K106" i="274"/>
  <c r="O95" i="38"/>
  <c r="Y100" i="38"/>
  <c r="T47" i="38"/>
  <c r="C600" i="311"/>
  <c r="P54" i="38"/>
  <c r="AA49" i="38"/>
  <c r="V63" i="38"/>
  <c r="E14" i="231"/>
  <c r="AD155" i="38"/>
  <c r="C30" i="311"/>
  <c r="J54" i="231"/>
  <c r="C1202" i="311"/>
  <c r="R112" i="38"/>
  <c r="H74" i="38"/>
  <c r="E88" i="274"/>
  <c r="L59" i="274"/>
  <c r="O26" i="38"/>
  <c r="E34" i="274"/>
  <c r="Y132" i="38"/>
  <c r="W27" i="38"/>
  <c r="C280" i="311"/>
  <c r="G76" i="38"/>
  <c r="AC157" i="38"/>
  <c r="K73" i="274"/>
  <c r="C288" i="311"/>
  <c r="AD105" i="38"/>
  <c r="L59" i="38"/>
  <c r="U50" i="38"/>
  <c r="C98" i="273"/>
  <c r="C118" i="38"/>
  <c r="D43" i="38"/>
  <c r="I20" i="273"/>
  <c r="I53" i="38"/>
  <c r="AF58" i="38"/>
  <c r="K162" i="38"/>
  <c r="AE164" i="38"/>
  <c r="V74" i="38"/>
  <c r="AC92" i="38"/>
  <c r="T66" i="38"/>
  <c r="K71" i="231"/>
  <c r="S89" i="38"/>
  <c r="C576" i="311"/>
  <c r="O29" i="38"/>
  <c r="D108" i="273"/>
  <c r="I39" i="273"/>
  <c r="AF118" i="38"/>
  <c r="C330" i="311"/>
  <c r="AH31" i="230"/>
  <c r="W111" i="38"/>
  <c r="M46" i="274"/>
  <c r="C1001" i="311"/>
  <c r="L91" i="38"/>
  <c r="AV8" i="230"/>
  <c r="J63" i="231"/>
  <c r="C400" i="311"/>
  <c r="AV14" i="230"/>
  <c r="AE55" i="38"/>
  <c r="L48" i="38"/>
  <c r="AA23" i="38"/>
  <c r="AM6" i="230"/>
  <c r="X154" i="38"/>
  <c r="C1005" i="311"/>
  <c r="N39" i="38"/>
  <c r="R27" i="38"/>
  <c r="H43" i="38"/>
  <c r="G103" i="274"/>
  <c r="H25" i="274"/>
  <c r="C402" i="311"/>
  <c r="J69" i="38"/>
  <c r="T58" i="38"/>
  <c r="K21" i="231"/>
  <c r="K66" i="231"/>
  <c r="U80" i="38"/>
  <c r="O30" i="38"/>
  <c r="Z98" i="38"/>
  <c r="E14" i="274"/>
  <c r="AG138" i="38"/>
  <c r="C43" i="274"/>
  <c r="G29" i="231"/>
  <c r="G12" i="231"/>
  <c r="L76" i="38"/>
  <c r="C822" i="311"/>
  <c r="Q148" i="38"/>
  <c r="F37" i="38"/>
  <c r="C1102" i="311"/>
  <c r="G62" i="274"/>
  <c r="H86" i="38"/>
  <c r="Q137" i="38"/>
  <c r="C610" i="311"/>
  <c r="D9" i="231"/>
  <c r="D62" i="38"/>
  <c r="H76" i="274"/>
  <c r="F58" i="231"/>
  <c r="AD156" i="38"/>
  <c r="L95" i="274"/>
  <c r="AD78" i="38"/>
  <c r="I10" i="231"/>
  <c r="AV24" i="230"/>
  <c r="E100" i="273"/>
  <c r="C162" i="311"/>
  <c r="F20" i="273"/>
  <c r="AD71" i="38"/>
  <c r="C544" i="311"/>
  <c r="AO20" i="230"/>
  <c r="F83" i="38"/>
  <c r="U123" i="38"/>
  <c r="S154" i="38"/>
  <c r="S149" i="38"/>
  <c r="AC28" i="38"/>
  <c r="AD87" i="38"/>
  <c r="U25" i="230"/>
  <c r="AH27" i="230"/>
  <c r="P131" i="38"/>
  <c r="N63" i="38"/>
  <c r="W19" i="230"/>
  <c r="AD54" i="38"/>
  <c r="C320" i="311"/>
  <c r="L42" i="273"/>
  <c r="AM8" i="230"/>
  <c r="C508" i="311"/>
  <c r="E13" i="274"/>
  <c r="Y40" i="38"/>
  <c r="D12" i="231"/>
  <c r="F20" i="230"/>
  <c r="O75" i="38"/>
  <c r="J28" i="231"/>
  <c r="F48" i="38"/>
  <c r="Q141" i="38"/>
  <c r="F83" i="231"/>
  <c r="C82" i="311"/>
  <c r="U28" i="230"/>
  <c r="F66" i="274"/>
  <c r="L72" i="38"/>
  <c r="L17" i="231"/>
  <c r="C1040" i="311"/>
  <c r="AG96" i="38"/>
  <c r="D90" i="274"/>
  <c r="J75" i="38"/>
  <c r="X77" i="38"/>
  <c r="E40" i="274"/>
  <c r="U56" i="38"/>
  <c r="K101" i="38"/>
  <c r="H125" i="38"/>
  <c r="J89" i="273"/>
  <c r="J73" i="38"/>
  <c r="C1127" i="311"/>
  <c r="C112" i="311"/>
  <c r="D124" i="38"/>
  <c r="H22" i="38"/>
  <c r="S148" i="38"/>
  <c r="L152" i="38"/>
  <c r="C1254" i="311"/>
  <c r="W104" i="38"/>
  <c r="F34" i="273"/>
  <c r="AA109" i="38"/>
  <c r="X28" i="38"/>
  <c r="C1312" i="311"/>
  <c r="X21" i="38"/>
  <c r="Z101" i="38"/>
  <c r="D33" i="273"/>
  <c r="H80" i="273"/>
  <c r="AD77" i="38"/>
  <c r="AB12" i="230"/>
  <c r="E57" i="273"/>
  <c r="C837" i="311"/>
  <c r="AE89" i="38"/>
  <c r="F47" i="273"/>
  <c r="AW15" i="230"/>
  <c r="M33" i="38"/>
  <c r="C1280" i="311"/>
  <c r="C91" i="273"/>
  <c r="E28" i="230"/>
  <c r="C98" i="274"/>
  <c r="AA37" i="38"/>
  <c r="C397" i="311"/>
  <c r="K125" i="38"/>
  <c r="D20" i="231"/>
  <c r="C918" i="311"/>
  <c r="D87" i="273"/>
  <c r="AB35" i="38"/>
  <c r="N29" i="38"/>
  <c r="D143" i="38"/>
  <c r="S36" i="38"/>
  <c r="K29" i="231"/>
  <c r="AF107" i="38"/>
  <c r="Z56" i="38"/>
  <c r="C125" i="311"/>
  <c r="T114" i="38"/>
  <c r="AF18" i="38"/>
  <c r="I53" i="274"/>
  <c r="S60" i="38"/>
  <c r="O72" i="38"/>
  <c r="J125" i="38"/>
  <c r="AE21" i="38"/>
  <c r="M10" i="274"/>
  <c r="V7" i="230"/>
  <c r="C102" i="38"/>
  <c r="C82" i="231"/>
  <c r="AA92" i="38"/>
  <c r="H30" i="231"/>
  <c r="V57" i="38"/>
  <c r="U19" i="230"/>
  <c r="AB95" i="38"/>
  <c r="K98" i="274"/>
  <c r="AA138" i="38"/>
  <c r="H69" i="274"/>
  <c r="N118" i="38"/>
  <c r="M96" i="274"/>
  <c r="C67" i="311"/>
  <c r="J60" i="231"/>
  <c r="Z153" i="38"/>
  <c r="Z112" i="38"/>
  <c r="K69" i="273"/>
  <c r="E45" i="273"/>
  <c r="G145" i="38"/>
  <c r="G77" i="231"/>
  <c r="V18" i="230"/>
  <c r="U52" i="38"/>
  <c r="D25" i="274"/>
  <c r="W98" i="38"/>
  <c r="N99" i="38"/>
  <c r="AE59" i="38"/>
  <c r="D33" i="38"/>
  <c r="C196" i="311"/>
  <c r="C17" i="311"/>
  <c r="Z124" i="38"/>
  <c r="L27" i="273"/>
  <c r="J34" i="274"/>
  <c r="H10" i="231"/>
  <c r="M44" i="38"/>
  <c r="I121" i="38"/>
  <c r="C158" i="38"/>
  <c r="M57" i="274"/>
  <c r="J70" i="274"/>
  <c r="R37" i="38"/>
  <c r="C391" i="311"/>
  <c r="AH33" i="230"/>
  <c r="L64" i="38"/>
  <c r="P147" i="38"/>
  <c r="Q70" i="38"/>
  <c r="G80" i="274"/>
  <c r="I54" i="274"/>
  <c r="K56" i="274"/>
  <c r="C712" i="311"/>
  <c r="C82" i="274"/>
  <c r="Z123" i="38"/>
  <c r="AA118" i="38"/>
  <c r="R87" i="38"/>
  <c r="F102" i="273"/>
  <c r="M13" i="274"/>
  <c r="I103" i="274"/>
  <c r="N83" i="38"/>
  <c r="AA69" i="38"/>
  <c r="D50" i="273"/>
  <c r="C198" i="311"/>
  <c r="K89" i="273"/>
  <c r="O140" i="38"/>
  <c r="C627" i="311"/>
  <c r="AC94" i="38"/>
  <c r="C683" i="311"/>
  <c r="F16" i="231"/>
  <c r="C50" i="274"/>
  <c r="D19" i="38"/>
  <c r="K17" i="231"/>
  <c r="AC31" i="38"/>
  <c r="D64" i="273"/>
  <c r="J72" i="231"/>
  <c r="C162" i="38"/>
  <c r="K99" i="274"/>
  <c r="J38" i="273"/>
  <c r="C74" i="274"/>
  <c r="P46" i="38"/>
  <c r="AE87" i="38"/>
  <c r="J69" i="274"/>
  <c r="AB85" i="38"/>
  <c r="C81" i="231"/>
  <c r="Z73" i="38"/>
  <c r="Z76" i="38"/>
  <c r="Z115" i="38"/>
  <c r="L77" i="274"/>
  <c r="R139" i="38"/>
  <c r="AA134" i="38"/>
  <c r="J23" i="273"/>
  <c r="AD160" i="38"/>
  <c r="V139" i="38"/>
  <c r="F41" i="231"/>
  <c r="C699" i="311"/>
  <c r="AV20" i="230"/>
  <c r="C403" i="311"/>
  <c r="I28" i="231"/>
  <c r="Y52" i="38"/>
  <c r="AM27" i="230"/>
  <c r="Z151" i="38"/>
  <c r="N121" i="38"/>
  <c r="I52" i="273"/>
  <c r="AB127" i="38"/>
  <c r="X159" i="38"/>
  <c r="G147" i="38"/>
  <c r="L48" i="274"/>
  <c r="C5" i="311"/>
  <c r="C18" i="311"/>
  <c r="K81" i="38"/>
  <c r="D71" i="38"/>
  <c r="J95" i="38"/>
  <c r="H18" i="38"/>
  <c r="C773" i="311"/>
  <c r="AA151" i="38"/>
  <c r="C446" i="311"/>
  <c r="C1257" i="311"/>
  <c r="C626" i="311"/>
  <c r="C1034" i="311"/>
  <c r="Y165" i="38"/>
  <c r="G80" i="273"/>
  <c r="D45" i="273"/>
  <c r="AI7" i="230"/>
  <c r="AE107" i="38"/>
  <c r="U127" i="38"/>
  <c r="C345" i="311"/>
  <c r="T44" i="38"/>
  <c r="C287" i="311"/>
  <c r="Q30" i="38"/>
  <c r="V82" i="38"/>
  <c r="E15" i="273"/>
  <c r="J89" i="231"/>
  <c r="G19" i="231"/>
  <c r="H56" i="38"/>
  <c r="K75" i="274"/>
  <c r="H82" i="231"/>
  <c r="C35" i="311"/>
  <c r="H59" i="38"/>
  <c r="Q99" i="38"/>
  <c r="AD86" i="38"/>
  <c r="H22" i="231"/>
  <c r="AF155" i="38"/>
  <c r="N124" i="38"/>
  <c r="H10" i="274"/>
  <c r="C746" i="311"/>
  <c r="C1067" i="311"/>
  <c r="O100" i="38"/>
  <c r="AI23" i="230"/>
  <c r="K28" i="38"/>
  <c r="S135" i="38"/>
  <c r="AN9" i="230"/>
  <c r="C563" i="311"/>
  <c r="D10" i="273"/>
  <c r="AA101" i="38"/>
  <c r="L105" i="274"/>
  <c r="N31" i="38"/>
  <c r="C931" i="311"/>
  <c r="C985" i="311"/>
  <c r="G130" i="38"/>
  <c r="I43" i="231"/>
  <c r="AE79" i="38"/>
  <c r="T151" i="38"/>
  <c r="C447" i="311"/>
  <c r="C1253" i="311"/>
  <c r="AF131" i="38"/>
  <c r="C106" i="274"/>
  <c r="J73" i="274"/>
  <c r="K22" i="38"/>
  <c r="C141" i="311"/>
  <c r="M84" i="38"/>
  <c r="C1153" i="311"/>
  <c r="F93" i="231"/>
  <c r="E148" i="38"/>
  <c r="M166" i="38"/>
  <c r="K101" i="274"/>
  <c r="X111" i="38"/>
  <c r="C60" i="274"/>
  <c r="F68" i="274"/>
  <c r="H41" i="231"/>
  <c r="I97" i="231"/>
  <c r="Q27" i="38"/>
  <c r="F155" i="38"/>
  <c r="C334" i="311"/>
  <c r="F31" i="231"/>
  <c r="C643" i="311"/>
  <c r="F142" i="38"/>
  <c r="C47" i="274"/>
  <c r="Z67" i="38"/>
  <c r="C679" i="311"/>
  <c r="C681" i="311"/>
  <c r="AD153" i="38"/>
  <c r="AG111" i="38"/>
  <c r="Y138" i="38"/>
  <c r="J43" i="231"/>
  <c r="C407" i="311"/>
  <c r="D27" i="38"/>
  <c r="C518" i="311"/>
  <c r="I23" i="38"/>
  <c r="S56" i="38"/>
  <c r="K53" i="274"/>
  <c r="W136" i="38"/>
  <c r="I88" i="38"/>
  <c r="H16" i="274"/>
  <c r="C1221" i="311"/>
  <c r="G97" i="231"/>
  <c r="I28" i="274"/>
  <c r="H134" i="38"/>
  <c r="S91" i="38"/>
  <c r="F99" i="231"/>
  <c r="V25" i="230"/>
  <c r="C947" i="311"/>
  <c r="Z111" i="38"/>
  <c r="C937" i="311"/>
  <c r="J101" i="273"/>
  <c r="K40" i="273"/>
  <c r="F82" i="274"/>
  <c r="AE57" i="38"/>
  <c r="M52" i="274"/>
  <c r="M65" i="274"/>
  <c r="V29" i="38"/>
  <c r="K38" i="274"/>
  <c r="D48" i="273"/>
  <c r="C1228" i="311"/>
  <c r="G36" i="231"/>
  <c r="D22" i="38"/>
  <c r="C433" i="311"/>
  <c r="C836" i="311"/>
  <c r="G44" i="273"/>
  <c r="H9" i="231"/>
  <c r="Q121" i="38"/>
  <c r="F64" i="38"/>
  <c r="P73" i="38"/>
  <c r="AG37" i="38"/>
  <c r="AD166" i="38"/>
  <c r="J77" i="273"/>
  <c r="V58" i="38"/>
  <c r="H93" i="38"/>
  <c r="D36" i="273"/>
  <c r="G58" i="38"/>
  <c r="C128" i="38"/>
  <c r="C545" i="311"/>
  <c r="C538" i="311"/>
  <c r="AA145" i="38"/>
  <c r="S106" i="38"/>
  <c r="AF54" i="38"/>
  <c r="J19" i="38"/>
  <c r="K158" i="38"/>
  <c r="L39" i="38"/>
  <c r="AO21" i="230"/>
  <c r="E83" i="274"/>
  <c r="C957" i="311"/>
  <c r="G31" i="231"/>
  <c r="AW20" i="230"/>
  <c r="L59" i="273"/>
  <c r="U22" i="230"/>
  <c r="N164" i="38"/>
  <c r="F80" i="231"/>
  <c r="AG117" i="38"/>
  <c r="C1295" i="311"/>
  <c r="C815" i="311"/>
  <c r="AC93" i="38"/>
  <c r="C833" i="311"/>
  <c r="AF141" i="38"/>
  <c r="N119" i="38"/>
  <c r="C398" i="311"/>
  <c r="K100" i="274"/>
  <c r="I143" i="38"/>
  <c r="C670" i="311"/>
  <c r="C281" i="311"/>
  <c r="G78" i="274"/>
  <c r="L87" i="273"/>
  <c r="N131" i="38"/>
  <c r="L80" i="38"/>
  <c r="AA21" i="230"/>
  <c r="R109" i="38"/>
  <c r="H145" i="38"/>
  <c r="J87" i="231"/>
  <c r="U16" i="230"/>
  <c r="H11" i="274"/>
  <c r="F106" i="273"/>
  <c r="E147" i="38"/>
  <c r="D32" i="231"/>
  <c r="Z95" i="38"/>
  <c r="E76" i="273"/>
  <c r="I81" i="273"/>
  <c r="C420" i="311"/>
  <c r="U21" i="230"/>
  <c r="E87" i="231"/>
  <c r="G74" i="274"/>
  <c r="C1334" i="311"/>
  <c r="M79" i="38"/>
  <c r="AD151" i="38"/>
  <c r="O139" i="38"/>
  <c r="AG120" i="38"/>
  <c r="F92" i="274"/>
  <c r="K45" i="273"/>
  <c r="R163" i="38"/>
  <c r="X136" i="38"/>
  <c r="L129" i="38"/>
  <c r="I101" i="38"/>
  <c r="AL10" i="230"/>
  <c r="D78" i="231"/>
  <c r="F120" i="38"/>
  <c r="D131" i="38"/>
  <c r="P66" i="38"/>
  <c r="H25" i="38"/>
  <c r="D83" i="274"/>
  <c r="AD132" i="38"/>
  <c r="C365" i="311"/>
  <c r="H98" i="231"/>
  <c r="Z164" i="38"/>
  <c r="Y21" i="38"/>
  <c r="Q125" i="38"/>
  <c r="K78" i="231"/>
  <c r="M91" i="38"/>
  <c r="G33" i="274"/>
  <c r="C165" i="38"/>
  <c r="C86" i="38"/>
  <c r="Q104" i="38"/>
  <c r="L43" i="274"/>
  <c r="E104" i="274"/>
  <c r="L99" i="38"/>
  <c r="C312" i="311"/>
  <c r="D107" i="231"/>
  <c r="Z158" i="38"/>
  <c r="C55" i="38"/>
  <c r="H39" i="273"/>
  <c r="L66" i="273"/>
  <c r="AF81" i="38"/>
  <c r="H81" i="273"/>
  <c r="J83" i="273"/>
  <c r="C839" i="311"/>
  <c r="C150" i="38"/>
  <c r="G59" i="273"/>
  <c r="P165" i="38"/>
  <c r="C357" i="311"/>
  <c r="L141" i="38"/>
  <c r="C45" i="273"/>
  <c r="E52" i="273"/>
  <c r="AF138" i="38"/>
  <c r="H94" i="273"/>
  <c r="M48" i="274"/>
  <c r="W17" i="230"/>
  <c r="AD46" i="38"/>
  <c r="C771" i="311"/>
  <c r="C928" i="311"/>
  <c r="C657" i="311"/>
  <c r="AE44" i="38"/>
  <c r="AC131" i="38"/>
  <c r="D99" i="38"/>
  <c r="AD79" i="38"/>
  <c r="D16" i="231"/>
  <c r="K22" i="231"/>
  <c r="F98" i="274"/>
  <c r="E23" i="273"/>
  <c r="L161" i="38"/>
  <c r="J91" i="273"/>
  <c r="AB25" i="38"/>
  <c r="M41" i="274"/>
  <c r="C273" i="311"/>
  <c r="U137" i="38"/>
  <c r="AG165" i="38"/>
  <c r="J30" i="274"/>
  <c r="Q41" i="38"/>
  <c r="Q74" i="38"/>
  <c r="C913" i="311"/>
  <c r="C88" i="274"/>
  <c r="L115" i="38"/>
  <c r="G100" i="274"/>
  <c r="D92" i="38"/>
  <c r="X66" i="38"/>
  <c r="G22" i="274"/>
  <c r="T56" i="38"/>
  <c r="G28" i="231"/>
  <c r="F43" i="231"/>
  <c r="J20" i="231"/>
  <c r="I81" i="231"/>
  <c r="C16" i="274"/>
  <c r="C380" i="311"/>
  <c r="E163" i="38"/>
  <c r="M37" i="274"/>
  <c r="G48" i="38"/>
  <c r="J133" i="38"/>
  <c r="M35" i="274"/>
  <c r="W4" i="230"/>
  <c r="H91" i="273"/>
  <c r="M11" i="274"/>
  <c r="AF49" i="38"/>
  <c r="L15" i="274"/>
  <c r="AB106" i="38"/>
  <c r="E17" i="274"/>
  <c r="AC105" i="38"/>
  <c r="I22" i="38"/>
  <c r="D69" i="231"/>
  <c r="AI19" i="230"/>
  <c r="AF106" i="38"/>
  <c r="AA165" i="38"/>
  <c r="D38" i="231"/>
  <c r="G24" i="273"/>
  <c r="C217" i="311"/>
  <c r="AO15" i="230"/>
  <c r="K131" i="38"/>
  <c r="I43" i="274"/>
  <c r="E98" i="231"/>
  <c r="P82" i="38"/>
  <c r="Q58" i="38"/>
  <c r="G133" i="38"/>
  <c r="G79" i="274"/>
  <c r="H77" i="274"/>
  <c r="J54" i="274"/>
  <c r="K85" i="274"/>
  <c r="I90" i="274"/>
  <c r="D31" i="273"/>
  <c r="C925" i="311"/>
  <c r="C30" i="38"/>
  <c r="Y102" i="38"/>
  <c r="C960" i="311"/>
  <c r="AI32" i="230"/>
  <c r="F10" i="231"/>
  <c r="W134" i="38"/>
  <c r="D45" i="38"/>
  <c r="AA46" i="38"/>
  <c r="N53" i="38"/>
  <c r="AD139" i="38"/>
  <c r="C825" i="311"/>
  <c r="R80" i="38"/>
  <c r="M107" i="274"/>
  <c r="C1077" i="311"/>
  <c r="N52" i="38"/>
  <c r="C665" i="311"/>
  <c r="I22" i="231"/>
  <c r="J47" i="231"/>
  <c r="J12" i="274"/>
  <c r="AF123" i="38"/>
  <c r="I86" i="273"/>
  <c r="N77" i="38"/>
  <c r="AN18" i="230"/>
  <c r="K35" i="38"/>
  <c r="X97" i="38"/>
  <c r="C1053" i="311"/>
  <c r="E59" i="273"/>
  <c r="C1292" i="311"/>
  <c r="G50" i="38"/>
  <c r="L102" i="231"/>
  <c r="L138" i="38"/>
  <c r="G98" i="273"/>
  <c r="L110" i="38"/>
  <c r="K49" i="38"/>
  <c r="AE40" i="38"/>
  <c r="H55" i="231"/>
  <c r="C49" i="231"/>
  <c r="K26" i="38"/>
  <c r="J93" i="274"/>
  <c r="G101" i="38"/>
  <c r="E63" i="273"/>
  <c r="C927" i="311"/>
  <c r="U132" i="38"/>
  <c r="O116" i="38"/>
  <c r="AB107" i="38"/>
  <c r="C552" i="311"/>
  <c r="AD63" i="38"/>
  <c r="C1225" i="311"/>
  <c r="Z45" i="38"/>
  <c r="AA157" i="38"/>
  <c r="N36" i="38"/>
  <c r="H96" i="273"/>
  <c r="Z23" i="38"/>
  <c r="C507" i="311"/>
  <c r="L46" i="273"/>
  <c r="AE166" i="38"/>
  <c r="O61" i="38"/>
  <c r="C655" i="311"/>
  <c r="C722" i="311"/>
  <c r="M58" i="274"/>
  <c r="H78" i="274"/>
  <c r="D29" i="38"/>
  <c r="Z165" i="38"/>
  <c r="S124" i="38"/>
  <c r="K47" i="38"/>
  <c r="E98" i="38"/>
  <c r="C739" i="311"/>
  <c r="AE95" i="38"/>
  <c r="C1019" i="311"/>
  <c r="AF124" i="38"/>
  <c r="O163" i="38"/>
  <c r="H102" i="273"/>
  <c r="C578" i="311"/>
  <c r="I99" i="231"/>
  <c r="AD25" i="38"/>
  <c r="L160" i="38"/>
  <c r="AF135" i="38"/>
  <c r="I107" i="38"/>
  <c r="C604" i="311"/>
  <c r="H128" i="38"/>
  <c r="C134" i="38"/>
  <c r="E92" i="231"/>
  <c r="H91" i="231"/>
  <c r="I19" i="231"/>
  <c r="C975" i="311"/>
  <c r="D66" i="231"/>
  <c r="K85" i="273"/>
  <c r="P90" i="38"/>
  <c r="AA17" i="230"/>
  <c r="AE58" i="38"/>
  <c r="D158" i="38"/>
  <c r="E66" i="273"/>
  <c r="U12" i="230"/>
  <c r="C510" i="311"/>
  <c r="AD128" i="38"/>
  <c r="AA123" i="38"/>
  <c r="AG54" i="38"/>
  <c r="C649" i="311"/>
  <c r="U64" i="38"/>
  <c r="I108" i="273"/>
  <c r="AE27" i="38"/>
  <c r="F91" i="231"/>
  <c r="C60" i="231"/>
  <c r="K28" i="273"/>
  <c r="C41" i="274"/>
  <c r="J52" i="273"/>
  <c r="C182" i="311"/>
  <c r="K114" i="38"/>
  <c r="C63" i="273"/>
  <c r="AW12" i="230"/>
  <c r="AG34" i="38"/>
  <c r="F64" i="274"/>
  <c r="AF35" i="38"/>
  <c r="P146" i="38"/>
  <c r="L106" i="274"/>
  <c r="C88" i="38"/>
  <c r="AB43" i="38"/>
  <c r="F61" i="38"/>
  <c r="S97" i="38"/>
  <c r="C806" i="311"/>
  <c r="L23" i="274"/>
  <c r="D96" i="273"/>
  <c r="F16" i="273"/>
  <c r="D153" i="38"/>
  <c r="N136" i="38"/>
  <c r="Y94" i="38"/>
  <c r="AB132" i="38"/>
  <c r="P87" i="38"/>
  <c r="F79" i="273"/>
  <c r="C648" i="311"/>
  <c r="N66" i="38"/>
  <c r="Y68" i="38"/>
  <c r="AG31" i="38"/>
  <c r="N98" i="38"/>
  <c r="F37" i="273"/>
  <c r="C52" i="311"/>
  <c r="C58" i="273"/>
  <c r="H166" i="38"/>
  <c r="D93" i="274"/>
  <c r="I108" i="38"/>
  <c r="Z65" i="38"/>
  <c r="H106" i="274"/>
  <c r="C211" i="311"/>
  <c r="T46" i="38"/>
  <c r="Q45" i="38"/>
  <c r="H29" i="38"/>
  <c r="I66" i="38"/>
  <c r="K56" i="273"/>
  <c r="R97" i="38"/>
  <c r="C135" i="311"/>
  <c r="L32" i="274"/>
  <c r="L80" i="273"/>
  <c r="C1056" i="311"/>
  <c r="AE134" i="38"/>
  <c r="C1133" i="311"/>
  <c r="AG72" i="38"/>
  <c r="C12" i="231"/>
  <c r="D23" i="274"/>
  <c r="F18" i="231"/>
  <c r="I18" i="231"/>
  <c r="AA152" i="38"/>
  <c r="F89" i="273"/>
  <c r="K41" i="38"/>
  <c r="D63" i="38"/>
  <c r="V166" i="38"/>
  <c r="M97" i="38"/>
  <c r="F147" i="38"/>
  <c r="AB69" i="38"/>
  <c r="AB20" i="38"/>
  <c r="C69" i="231"/>
  <c r="AD89" i="38"/>
  <c r="AE129" i="38"/>
  <c r="AE150" i="38"/>
  <c r="C781" i="311"/>
  <c r="C94" i="311"/>
  <c r="X114" i="38"/>
  <c r="AV10" i="230"/>
  <c r="L52" i="273"/>
  <c r="AG100" i="38"/>
  <c r="Q90" i="38"/>
  <c r="D66" i="273"/>
  <c r="AD17" i="38"/>
  <c r="G49" i="273"/>
  <c r="Y146" i="38"/>
  <c r="AA9" i="230"/>
  <c r="AE149" i="38"/>
  <c r="S121" i="38"/>
  <c r="H156" i="38"/>
  <c r="H42" i="38"/>
  <c r="G44" i="38"/>
  <c r="J21" i="274"/>
  <c r="C172" i="311"/>
  <c r="N45" i="38"/>
  <c r="L88" i="231"/>
  <c r="O28" i="38"/>
  <c r="V75" i="38"/>
  <c r="AW6" i="230"/>
  <c r="K23" i="38"/>
  <c r="F126" i="38"/>
  <c r="G12" i="273"/>
  <c r="S113" i="38"/>
  <c r="AB89" i="38"/>
  <c r="V87" i="38"/>
  <c r="AI13" i="230"/>
  <c r="P138" i="38"/>
  <c r="C1197" i="311"/>
  <c r="S96" i="38"/>
  <c r="H56" i="274"/>
  <c r="AE109" i="38"/>
  <c r="E92" i="274"/>
  <c r="H108" i="231"/>
  <c r="D106" i="231"/>
  <c r="D25" i="38"/>
  <c r="C27" i="311"/>
  <c r="H32" i="38"/>
  <c r="P101" i="38"/>
  <c r="F20" i="274"/>
  <c r="G38" i="231"/>
  <c r="L62" i="273"/>
  <c r="L74" i="274"/>
  <c r="K13" i="231"/>
  <c r="Q31" i="38"/>
  <c r="F95" i="274"/>
  <c r="K14" i="231"/>
  <c r="AD67" i="38"/>
  <c r="K107" i="38"/>
  <c r="K25" i="38"/>
  <c r="I60" i="231"/>
  <c r="AE35" i="38"/>
  <c r="G66" i="38"/>
  <c r="AC79" i="38"/>
  <c r="AF72" i="38"/>
  <c r="L142" i="38"/>
  <c r="E31" i="38"/>
  <c r="G11" i="274"/>
  <c r="D105" i="38"/>
  <c r="AC44" i="38"/>
  <c r="I35" i="38"/>
  <c r="O152" i="38"/>
  <c r="U166" i="38"/>
  <c r="C101" i="274"/>
  <c r="F67" i="274"/>
  <c r="K36" i="273"/>
  <c r="C27" i="273"/>
  <c r="C584" i="311"/>
  <c r="K41" i="231"/>
  <c r="C1103" i="311"/>
  <c r="S84" i="38"/>
  <c r="S112" i="38"/>
  <c r="E20" i="231"/>
  <c r="AC97" i="38"/>
  <c r="X76" i="38"/>
  <c r="C514" i="311"/>
  <c r="AB67" i="38"/>
  <c r="N158" i="38"/>
  <c r="P33" i="38"/>
  <c r="C454" i="311"/>
  <c r="C331" i="311"/>
  <c r="E9" i="230"/>
  <c r="C383" i="311"/>
  <c r="C861" i="311"/>
  <c r="D29" i="273"/>
  <c r="C431" i="311"/>
  <c r="E26" i="274"/>
  <c r="H107" i="38"/>
  <c r="AE122" i="38"/>
  <c r="L16" i="273"/>
  <c r="C765" i="311"/>
  <c r="E95" i="274"/>
  <c r="AD163" i="38"/>
  <c r="K81" i="273"/>
  <c r="W117" i="38"/>
  <c r="C458" i="311"/>
  <c r="M143" i="38"/>
  <c r="AI18" i="230"/>
  <c r="O41" i="38"/>
  <c r="C601" i="311"/>
  <c r="F73" i="274"/>
  <c r="G16" i="231"/>
  <c r="Z70" i="38"/>
  <c r="D78" i="274"/>
  <c r="M69" i="38"/>
  <c r="D49" i="231"/>
  <c r="C28" i="273"/>
  <c r="AD64" i="38"/>
  <c r="J107" i="273"/>
  <c r="AG45" i="38"/>
  <c r="F96" i="231"/>
  <c r="W119" i="38"/>
  <c r="AF78" i="38"/>
  <c r="U51" i="38"/>
  <c r="W8" i="230"/>
  <c r="K38" i="38"/>
  <c r="C108" i="274"/>
  <c r="F65" i="274"/>
  <c r="Q47" i="38"/>
  <c r="G44" i="274"/>
  <c r="H97" i="274"/>
  <c r="J40" i="274"/>
  <c r="N146" i="38"/>
  <c r="G96" i="273"/>
  <c r="F41" i="274"/>
  <c r="K10" i="273"/>
  <c r="F83" i="274"/>
  <c r="R151" i="38"/>
  <c r="U118" i="38"/>
  <c r="Q77" i="38"/>
  <c r="Q106" i="38"/>
  <c r="AG22" i="38"/>
  <c r="E35" i="274"/>
  <c r="AB166" i="38"/>
  <c r="C877" i="311"/>
  <c r="V18" i="38"/>
  <c r="C74" i="38"/>
  <c r="D108" i="274"/>
  <c r="G55" i="273"/>
  <c r="Y98" i="38"/>
  <c r="J67" i="273"/>
  <c r="I30" i="38"/>
  <c r="H17" i="274"/>
  <c r="X156" i="38"/>
  <c r="Y23" i="38"/>
  <c r="I13" i="274"/>
  <c r="C148" i="38"/>
  <c r="G88" i="273"/>
  <c r="E82" i="273"/>
  <c r="Z91" i="38"/>
  <c r="M106" i="38"/>
  <c r="K19" i="231"/>
  <c r="N79" i="38"/>
  <c r="D48" i="38"/>
  <c r="G27" i="231"/>
  <c r="W67" i="38"/>
  <c r="V32" i="38"/>
  <c r="C787" i="311"/>
  <c r="Z80" i="38"/>
  <c r="D88" i="274"/>
  <c r="E33" i="38"/>
  <c r="AN22" i="230"/>
  <c r="E105" i="231"/>
  <c r="C73" i="274"/>
  <c r="Q94" i="38"/>
  <c r="W147" i="38"/>
  <c r="C303" i="311"/>
  <c r="C810" i="311"/>
  <c r="C51" i="311"/>
  <c r="AL15" i="230"/>
  <c r="C716" i="311"/>
  <c r="D40" i="274"/>
  <c r="C13" i="273"/>
  <c r="C62" i="273"/>
  <c r="H68" i="273"/>
  <c r="AB158" i="38"/>
  <c r="C462" i="311"/>
  <c r="C70" i="273"/>
  <c r="R29" i="38"/>
  <c r="J87" i="273"/>
  <c r="R144" i="38"/>
  <c r="D66" i="274"/>
  <c r="C1240" i="311"/>
  <c r="C108" i="38"/>
  <c r="C678" i="311"/>
  <c r="C72" i="311"/>
  <c r="E62" i="274"/>
  <c r="W73" i="38"/>
  <c r="C33" i="38"/>
  <c r="C1111" i="311"/>
  <c r="Q105" i="38"/>
  <c r="J45" i="38"/>
  <c r="O46" i="38"/>
  <c r="AM30" i="230"/>
  <c r="R44" i="38"/>
  <c r="D31" i="231"/>
  <c r="S120" i="38"/>
  <c r="I58" i="273"/>
  <c r="AG47" i="38"/>
  <c r="L61" i="273"/>
  <c r="AD35" i="38"/>
  <c r="J61" i="273"/>
  <c r="R137" i="38"/>
  <c r="J49" i="274"/>
  <c r="N109" i="38"/>
  <c r="C762" i="311"/>
  <c r="U147" i="38"/>
  <c r="D54" i="274"/>
  <c r="C885" i="311"/>
  <c r="W113" i="38"/>
  <c r="C864" i="311"/>
  <c r="E155" i="38"/>
  <c r="E20" i="38"/>
  <c r="C105" i="274"/>
  <c r="F21" i="273"/>
  <c r="K20" i="38"/>
  <c r="F13" i="273"/>
  <c r="E37" i="231"/>
  <c r="F97" i="273"/>
  <c r="G53" i="274"/>
  <c r="AB17" i="38"/>
  <c r="AG130" i="38"/>
  <c r="V71" i="38"/>
  <c r="E40" i="231"/>
  <c r="AG104" i="38"/>
  <c r="C988" i="311"/>
  <c r="J73" i="273"/>
  <c r="C1245" i="311"/>
  <c r="J17" i="38"/>
  <c r="I52" i="231"/>
  <c r="AD125" i="38"/>
  <c r="L87" i="274"/>
  <c r="E134" i="38"/>
  <c r="K53" i="38"/>
  <c r="AG124" i="38"/>
  <c r="C776" i="311"/>
  <c r="J18" i="274"/>
  <c r="U32" i="230"/>
  <c r="D24" i="38"/>
  <c r="F29" i="273"/>
  <c r="S80" i="38"/>
  <c r="V162" i="38"/>
  <c r="AG153" i="38"/>
  <c r="E17" i="38"/>
  <c r="F85" i="231"/>
  <c r="W126" i="38"/>
  <c r="E61" i="231"/>
  <c r="G20" i="231"/>
  <c r="H72" i="38"/>
  <c r="L54" i="274"/>
  <c r="C715" i="311"/>
  <c r="D130" i="38"/>
  <c r="I69" i="274"/>
  <c r="L57" i="274"/>
  <c r="C11" i="273"/>
  <c r="W100" i="38"/>
  <c r="C299" i="311"/>
  <c r="AE60" i="38"/>
  <c r="AD37" i="38"/>
  <c r="AG46" i="38"/>
  <c r="Y79" i="38"/>
  <c r="N40" i="38"/>
  <c r="H99" i="273"/>
  <c r="K53" i="231"/>
  <c r="F104" i="273"/>
  <c r="F70" i="273"/>
  <c r="F22" i="273"/>
  <c r="G69" i="38"/>
  <c r="N150" i="38"/>
  <c r="AF83" i="38"/>
  <c r="W6" i="230"/>
  <c r="J25" i="38"/>
  <c r="L87" i="38"/>
  <c r="G70" i="273"/>
  <c r="G74" i="38"/>
  <c r="E89" i="38"/>
  <c r="AA114" i="38"/>
  <c r="AE98" i="38"/>
  <c r="E25" i="230"/>
  <c r="C97" i="311"/>
  <c r="E58" i="273"/>
  <c r="X110" i="38"/>
  <c r="AE118" i="38"/>
  <c r="E106" i="38"/>
  <c r="E28" i="38"/>
  <c r="D68" i="231"/>
  <c r="W155" i="38"/>
  <c r="AD91" i="38"/>
  <c r="C338" i="311"/>
  <c r="G40" i="274"/>
  <c r="D106" i="274"/>
  <c r="J45" i="231"/>
  <c r="O80" i="38"/>
  <c r="J163" i="38"/>
  <c r="H34" i="273"/>
  <c r="F51" i="38"/>
  <c r="AF77" i="38"/>
  <c r="D48" i="274"/>
  <c r="K117" i="38"/>
  <c r="C894" i="311"/>
  <c r="AH17" i="230"/>
  <c r="E101" i="38"/>
  <c r="AA153" i="38"/>
  <c r="C603" i="311"/>
  <c r="V136" i="38"/>
  <c r="C79" i="311"/>
  <c r="AE76" i="38"/>
  <c r="C1222" i="311"/>
  <c r="V100" i="38"/>
  <c r="S61" i="38"/>
  <c r="P52" i="38"/>
  <c r="I13" i="231"/>
  <c r="C621" i="311"/>
  <c r="AF55" i="38"/>
  <c r="E84" i="274"/>
  <c r="AA40" i="38"/>
  <c r="Z145" i="38"/>
  <c r="D26" i="38"/>
  <c r="W18" i="230"/>
  <c r="F43" i="274"/>
  <c r="H111" i="38"/>
  <c r="J75" i="273"/>
  <c r="AC137" i="38"/>
  <c r="D58" i="274"/>
  <c r="C308" i="311"/>
  <c r="X67" i="38"/>
  <c r="R105" i="38"/>
  <c r="AB66" i="38"/>
  <c r="R86" i="38"/>
  <c r="F101" i="38"/>
  <c r="E111" i="38"/>
  <c r="Q21" i="38"/>
  <c r="E52" i="274"/>
  <c r="Q59" i="38"/>
  <c r="D46" i="38"/>
  <c r="D53" i="274"/>
  <c r="E77" i="38"/>
  <c r="O105" i="38"/>
  <c r="AG132" i="38"/>
  <c r="J105" i="38"/>
  <c r="L55" i="231"/>
  <c r="C1264" i="311"/>
  <c r="C1014" i="311"/>
  <c r="J50" i="231"/>
  <c r="Y119" i="38"/>
  <c r="I33" i="231"/>
  <c r="E20" i="274"/>
  <c r="L124" i="38"/>
  <c r="AE155" i="38"/>
  <c r="AE91" i="38"/>
  <c r="C16" i="231"/>
  <c r="C125" i="38"/>
  <c r="AG21" i="38"/>
  <c r="H13" i="231"/>
  <c r="AG38" i="38"/>
  <c r="K9" i="273"/>
  <c r="X118" i="38"/>
  <c r="C742" i="311"/>
  <c r="T118" i="38"/>
  <c r="G107" i="273"/>
  <c r="X124" i="38"/>
  <c r="F72" i="274"/>
  <c r="C564" i="311"/>
  <c r="C734" i="311"/>
  <c r="T111" i="38"/>
  <c r="C79" i="274"/>
  <c r="N112" i="38"/>
  <c r="D97" i="274"/>
  <c r="K64" i="38"/>
  <c r="V8" i="230"/>
  <c r="I45" i="38"/>
  <c r="W132" i="38"/>
  <c r="J129" i="38"/>
  <c r="R138" i="38"/>
  <c r="AA133" i="38"/>
  <c r="P119" i="38"/>
  <c r="N159" i="38"/>
  <c r="Q116" i="38"/>
  <c r="D60" i="273"/>
  <c r="T121" i="38"/>
  <c r="C285" i="311"/>
  <c r="P76" i="38"/>
  <c r="AA55" i="38"/>
  <c r="AE70" i="38"/>
  <c r="F48" i="273"/>
  <c r="K84" i="273"/>
  <c r="AA7" i="230"/>
  <c r="F42" i="273"/>
  <c r="AC113" i="38"/>
  <c r="AG145" i="38"/>
  <c r="C572" i="311"/>
  <c r="U32" i="38"/>
  <c r="P127" i="38"/>
  <c r="D29" i="231"/>
  <c r="J58" i="231"/>
  <c r="W96" i="38"/>
  <c r="Y34" i="38"/>
  <c r="C901" i="311"/>
  <c r="AG82" i="38"/>
  <c r="G43" i="38"/>
  <c r="E21" i="231"/>
  <c r="C448" i="311"/>
  <c r="H99" i="38"/>
  <c r="H46" i="273"/>
  <c r="R61" i="38"/>
  <c r="I137" i="38"/>
  <c r="E98" i="274"/>
  <c r="C848" i="311"/>
  <c r="D42" i="38"/>
  <c r="E105" i="274"/>
  <c r="I70" i="231"/>
  <c r="H27" i="38"/>
  <c r="W27" i="230"/>
  <c r="C66" i="38"/>
  <c r="H16" i="231"/>
  <c r="W26" i="230"/>
  <c r="W57" i="38"/>
  <c r="AA94" i="38"/>
  <c r="C849" i="311"/>
  <c r="C1135" i="311"/>
  <c r="J106" i="231"/>
  <c r="AA5" i="230"/>
  <c r="F89" i="274"/>
  <c r="C11" i="231"/>
  <c r="L107" i="273"/>
  <c r="K145" i="38"/>
  <c r="D90" i="231"/>
  <c r="U36" i="38"/>
  <c r="M31" i="274"/>
  <c r="C1288" i="311"/>
  <c r="C61" i="231"/>
  <c r="AV22" i="230"/>
  <c r="N61" i="38"/>
  <c r="J92" i="273"/>
  <c r="AA21" i="38"/>
  <c r="S133" i="38"/>
  <c r="C1226" i="311"/>
  <c r="Y131" i="38"/>
  <c r="C1125" i="311"/>
  <c r="C244" i="311"/>
  <c r="L20" i="273"/>
  <c r="F77" i="38"/>
  <c r="J92" i="231"/>
  <c r="L58" i="274"/>
  <c r="AE37" i="38"/>
  <c r="Q43" i="38"/>
  <c r="M50" i="38"/>
  <c r="G56" i="274"/>
  <c r="C41" i="273"/>
  <c r="L81" i="231"/>
  <c r="W82" i="38"/>
  <c r="C653" i="311"/>
  <c r="H58" i="274"/>
  <c r="E159" i="38"/>
  <c r="AB19" i="38"/>
  <c r="V21" i="38"/>
  <c r="I97" i="274"/>
  <c r="L69" i="38"/>
  <c r="C617" i="311"/>
  <c r="AF166" i="38"/>
  <c r="AB137" i="38"/>
  <c r="E11" i="274"/>
  <c r="G56" i="38"/>
  <c r="W86" i="38"/>
  <c r="T137" i="38"/>
  <c r="AB33" i="230"/>
  <c r="C95" i="38"/>
  <c r="G27" i="273"/>
  <c r="I149" i="38"/>
  <c r="M88" i="274"/>
  <c r="F100" i="231"/>
  <c r="F12" i="230"/>
  <c r="F51" i="231"/>
  <c r="D73" i="38"/>
  <c r="E41" i="231"/>
  <c r="AE22" i="38"/>
  <c r="C1183" i="311"/>
  <c r="C29" i="273"/>
  <c r="N94" i="38"/>
  <c r="F19" i="273"/>
  <c r="C979" i="311"/>
  <c r="C54" i="311"/>
  <c r="AE65" i="38"/>
  <c r="C783" i="311"/>
  <c r="H32" i="274"/>
  <c r="K17" i="274"/>
  <c r="O54" i="38"/>
  <c r="C337" i="311"/>
  <c r="F65" i="273"/>
  <c r="E56" i="273"/>
  <c r="C36" i="311"/>
  <c r="AH14" i="230"/>
  <c r="H74" i="274"/>
  <c r="K109" i="38"/>
  <c r="AA15" i="230"/>
  <c r="I46" i="231"/>
  <c r="AF136" i="38"/>
  <c r="AC86" i="38"/>
  <c r="E80" i="231"/>
  <c r="P80" i="38"/>
  <c r="Q156" i="38"/>
  <c r="C707" i="311"/>
  <c r="I151" i="38"/>
  <c r="U61" i="38"/>
  <c r="J90" i="38"/>
  <c r="N56" i="38"/>
  <c r="W48" i="38"/>
  <c r="G71" i="38"/>
  <c r="E16" i="274"/>
  <c r="C628" i="311"/>
  <c r="H83" i="231"/>
  <c r="J45" i="274"/>
  <c r="AI33" i="230"/>
  <c r="M99" i="38"/>
  <c r="AH6" i="230"/>
  <c r="L35" i="274"/>
  <c r="E42" i="38"/>
  <c r="AC88" i="38"/>
  <c r="H100" i="273"/>
  <c r="I78" i="273"/>
  <c r="C697" i="311"/>
  <c r="I153" i="38"/>
  <c r="M12" i="274"/>
  <c r="O107" i="38"/>
  <c r="C19" i="38"/>
  <c r="J77" i="38"/>
  <c r="AC64" i="38"/>
  <c r="E34" i="231"/>
  <c r="E44" i="274"/>
  <c r="L44" i="274"/>
  <c r="C845" i="311"/>
  <c r="C543" i="311"/>
  <c r="Z37" i="38"/>
  <c r="U53" i="38"/>
  <c r="AF29" i="38"/>
  <c r="I26" i="38"/>
  <c r="P86" i="38"/>
  <c r="Y44" i="38"/>
  <c r="H79" i="231"/>
  <c r="T82" i="38"/>
  <c r="E76" i="274"/>
  <c r="J55" i="231"/>
  <c r="W139" i="38"/>
  <c r="M41" i="38"/>
  <c r="L65" i="38"/>
  <c r="AF88" i="38"/>
  <c r="C821" i="311"/>
  <c r="L134" i="38"/>
  <c r="G94" i="38"/>
  <c r="AL33" i="230"/>
  <c r="C21" i="38"/>
  <c r="U91" i="38"/>
  <c r="Z136" i="38"/>
  <c r="C1174" i="311"/>
  <c r="W112" i="38"/>
  <c r="AW22" i="230"/>
  <c r="L103" i="273"/>
  <c r="H32" i="231"/>
  <c r="H54" i="231"/>
  <c r="V88" i="38"/>
  <c r="K107" i="273"/>
  <c r="M56" i="274"/>
  <c r="C203" i="311"/>
  <c r="K33" i="231"/>
  <c r="Y108" i="38"/>
  <c r="I94" i="231"/>
  <c r="H61" i="231"/>
  <c r="H37" i="273"/>
  <c r="F32" i="273"/>
  <c r="AB119" i="38"/>
  <c r="Z25" i="38"/>
  <c r="C368" i="311"/>
  <c r="Z144" i="38"/>
  <c r="C1074" i="311"/>
  <c r="C126" i="38"/>
  <c r="H154" i="38"/>
  <c r="E51" i="231"/>
  <c r="H44" i="231"/>
  <c r="G86" i="273"/>
  <c r="I68" i="231"/>
  <c r="C1055" i="311"/>
  <c r="Y105" i="38"/>
  <c r="M34" i="274"/>
  <c r="I76" i="274"/>
  <c r="H44" i="273"/>
  <c r="S95" i="38"/>
  <c r="K26" i="273"/>
  <c r="F30" i="231"/>
  <c r="AB62" i="38"/>
  <c r="C22" i="311"/>
  <c r="M18" i="274"/>
  <c r="J33" i="38"/>
  <c r="C80" i="38"/>
  <c r="F25" i="230"/>
  <c r="C568" i="311"/>
  <c r="I64" i="38"/>
  <c r="E94" i="274"/>
  <c r="L42" i="38"/>
  <c r="L68" i="273"/>
  <c r="G63" i="231"/>
  <c r="AD127" i="38"/>
  <c r="M87" i="38"/>
  <c r="X45" i="38"/>
  <c r="AI9" i="230"/>
  <c r="J99" i="38"/>
  <c r="AC30" i="38"/>
  <c r="U30" i="38"/>
  <c r="E27" i="274"/>
  <c r="L84" i="38"/>
  <c r="U23" i="230"/>
  <c r="P35" i="38"/>
  <c r="AE162" i="38"/>
  <c r="AA124" i="38"/>
  <c r="AD100" i="38"/>
  <c r="AD115" i="38"/>
  <c r="F30" i="230"/>
  <c r="AA103" i="38"/>
  <c r="I148" i="38"/>
  <c r="G19" i="273"/>
  <c r="G84" i="274"/>
  <c r="J68" i="231"/>
  <c r="H20" i="38"/>
  <c r="C1223" i="311"/>
  <c r="Z31" i="38"/>
  <c r="J108" i="274"/>
  <c r="H30" i="38"/>
  <c r="AD102" i="38"/>
  <c r="K33" i="38"/>
  <c r="AD149" i="38"/>
  <c r="C1063" i="311"/>
  <c r="C938" i="311"/>
  <c r="C31" i="311"/>
  <c r="F23" i="273"/>
  <c r="C144" i="38"/>
  <c r="K134" i="38"/>
  <c r="C86" i="273"/>
  <c r="E66" i="231"/>
  <c r="S50" i="38"/>
  <c r="AC20" i="38"/>
  <c r="G55" i="274"/>
  <c r="AB45" i="38"/>
  <c r="E34" i="230"/>
  <c r="G75" i="38"/>
  <c r="L84" i="273"/>
  <c r="I21" i="273"/>
  <c r="K52" i="274"/>
  <c r="Q145" i="38"/>
  <c r="E52" i="38"/>
  <c r="D41" i="274"/>
  <c r="Q124" i="38"/>
  <c r="W87" i="38"/>
  <c r="X127" i="38"/>
  <c r="T62" i="38"/>
  <c r="U84" i="38"/>
  <c r="W25" i="230"/>
  <c r="F55" i="231"/>
  <c r="H39" i="38"/>
  <c r="E29" i="273"/>
  <c r="H88" i="273"/>
  <c r="C83" i="274"/>
  <c r="E74" i="274"/>
  <c r="AB54" i="38"/>
  <c r="L57" i="231"/>
  <c r="AC43" i="38"/>
  <c r="J21" i="38"/>
  <c r="C47" i="273"/>
  <c r="D83" i="273"/>
  <c r="AW16" i="230"/>
  <c r="O112" i="38"/>
  <c r="C201" i="311"/>
  <c r="J71" i="273"/>
  <c r="C1096" i="311"/>
  <c r="M89" i="274"/>
  <c r="C268" i="311"/>
  <c r="Q164" i="38"/>
  <c r="C1170" i="311"/>
  <c r="F63" i="38"/>
  <c r="Q98" i="38"/>
  <c r="C784" i="311"/>
  <c r="Y43" i="38"/>
  <c r="R23" i="38"/>
  <c r="G83" i="274"/>
  <c r="AG134" i="38"/>
  <c r="N24" i="38"/>
  <c r="J57" i="273"/>
  <c r="C691" i="311"/>
  <c r="I108" i="231"/>
  <c r="C1311" i="311"/>
  <c r="G51" i="273"/>
  <c r="H70" i="273"/>
  <c r="AC136" i="38"/>
  <c r="AC83" i="38"/>
  <c r="D39" i="273"/>
  <c r="U129" i="38"/>
  <c r="V106" i="38"/>
  <c r="AD106" i="38"/>
  <c r="G91" i="273"/>
  <c r="C1137" i="311"/>
  <c r="AM14" i="230"/>
  <c r="O44" i="38"/>
  <c r="J46" i="273"/>
  <c r="X101" i="38"/>
  <c r="L30" i="273"/>
  <c r="R76" i="38"/>
  <c r="P160" i="38"/>
  <c r="G67" i="273"/>
  <c r="F85" i="273"/>
  <c r="C73" i="311"/>
  <c r="F35" i="273"/>
  <c r="D62" i="231"/>
  <c r="M29" i="38"/>
  <c r="AB42" i="38"/>
  <c r="H157" i="38"/>
  <c r="C103" i="274"/>
  <c r="T143" i="38"/>
  <c r="AD145" i="38"/>
  <c r="K72" i="38"/>
  <c r="C767" i="311"/>
  <c r="D68" i="38"/>
  <c r="E70" i="273"/>
  <c r="F97" i="38"/>
  <c r="G98" i="38"/>
  <c r="T90" i="38"/>
  <c r="C1248" i="311"/>
  <c r="J156" i="38"/>
  <c r="AG162" i="38"/>
  <c r="Z85" i="38"/>
  <c r="K34" i="38"/>
  <c r="J59" i="231"/>
  <c r="C1238" i="311"/>
  <c r="C87" i="274"/>
  <c r="AC89" i="38"/>
  <c r="R42" i="38"/>
  <c r="N123" i="38"/>
  <c r="M103" i="38"/>
  <c r="Z102" i="38"/>
  <c r="AG113" i="38"/>
  <c r="L41" i="273"/>
  <c r="S104" i="38"/>
  <c r="K50" i="274"/>
  <c r="U27" i="230"/>
  <c r="E145" i="38"/>
  <c r="I32" i="38"/>
  <c r="C53" i="273"/>
  <c r="C62" i="38"/>
  <c r="W46" i="38"/>
  <c r="H63" i="38"/>
  <c r="F100" i="38"/>
  <c r="C43" i="273"/>
  <c r="L76" i="273"/>
  <c r="H43" i="274"/>
  <c r="C19" i="273"/>
  <c r="Q61" i="38"/>
  <c r="E99" i="273"/>
  <c r="G25" i="274"/>
  <c r="D57" i="38"/>
  <c r="AI34" i="230"/>
  <c r="C483" i="311"/>
  <c r="H75" i="231"/>
  <c r="AG149" i="38"/>
  <c r="E4" i="230"/>
  <c r="Q76" i="38"/>
  <c r="AA75" i="38"/>
  <c r="I16" i="273"/>
  <c r="C48" i="38"/>
  <c r="M79" i="274"/>
  <c r="K100" i="273"/>
  <c r="Z126" i="38"/>
  <c r="H108" i="38"/>
  <c r="Z89" i="38"/>
  <c r="C179" i="311"/>
  <c r="AI29" i="230"/>
  <c r="I105" i="273"/>
  <c r="Z110" i="38"/>
  <c r="K16" i="231"/>
  <c r="AN15" i="230"/>
  <c r="W152" i="38"/>
  <c r="I22" i="274"/>
  <c r="D101" i="273"/>
  <c r="Z84" i="38"/>
  <c r="C154" i="38"/>
  <c r="AA10" i="230"/>
  <c r="D28" i="38"/>
  <c r="C589" i="311"/>
  <c r="Z57" i="38"/>
  <c r="I67" i="231"/>
  <c r="H57" i="38"/>
  <c r="R157" i="38"/>
  <c r="E67" i="274"/>
  <c r="I68" i="38"/>
  <c r="L71" i="231"/>
  <c r="C1331" i="311"/>
  <c r="M132" i="38"/>
  <c r="D59" i="273"/>
  <c r="C528" i="311"/>
  <c r="W129" i="38"/>
  <c r="D10" i="274"/>
  <c r="F88" i="274"/>
  <c r="T87" i="38"/>
  <c r="J12" i="273"/>
  <c r="P19" i="38"/>
  <c r="H34" i="274"/>
  <c r="D20" i="274"/>
  <c r="J39" i="231"/>
  <c r="L67" i="231"/>
  <c r="C1196" i="311"/>
  <c r="C40" i="38"/>
  <c r="G74" i="273"/>
  <c r="C65" i="274"/>
  <c r="E139" i="38"/>
  <c r="D42" i="274"/>
  <c r="E86" i="38"/>
  <c r="D104" i="274"/>
  <c r="D101" i="231"/>
  <c r="G142" i="38"/>
  <c r="H50" i="273"/>
  <c r="E82" i="274"/>
  <c r="AC154" i="38"/>
  <c r="I26" i="273"/>
  <c r="F60" i="38"/>
  <c r="C1075" i="311"/>
  <c r="R101" i="38"/>
  <c r="AE64" i="38"/>
  <c r="M101" i="38"/>
  <c r="H48" i="273"/>
  <c r="H135" i="38"/>
  <c r="AA96" i="38"/>
  <c r="R35" i="38"/>
  <c r="F51" i="273"/>
  <c r="AD53" i="38"/>
  <c r="D28" i="273"/>
  <c r="V31" i="38"/>
  <c r="AE47" i="38"/>
  <c r="H83" i="274"/>
  <c r="D40" i="273"/>
  <c r="C206" i="311"/>
  <c r="C940" i="311"/>
  <c r="Y107" i="38"/>
  <c r="C90" i="311"/>
  <c r="F17" i="274"/>
  <c r="F61" i="231"/>
  <c r="V119" i="38"/>
  <c r="K49" i="273"/>
  <c r="I86" i="274"/>
  <c r="E16" i="273"/>
  <c r="K40" i="38"/>
  <c r="AD162" i="38"/>
  <c r="S86" i="38"/>
  <c r="J50" i="38"/>
  <c r="Z139" i="38"/>
  <c r="C68" i="38"/>
  <c r="C90" i="231"/>
  <c r="I12" i="273"/>
  <c r="AC72" i="38"/>
  <c r="H126" i="38"/>
  <c r="AB77" i="38"/>
  <c r="E59" i="231"/>
  <c r="W32" i="38"/>
  <c r="S107" i="38"/>
  <c r="AC107" i="38"/>
  <c r="E15" i="231"/>
  <c r="H84" i="231"/>
  <c r="G32" i="274"/>
  <c r="J45" i="273"/>
  <c r="K69" i="38"/>
  <c r="G87" i="273"/>
  <c r="C73" i="273"/>
  <c r="C1093" i="311"/>
  <c r="X115" i="38"/>
  <c r="D27" i="273"/>
  <c r="E56" i="38"/>
  <c r="L86" i="273"/>
  <c r="H100" i="38"/>
  <c r="F80" i="274"/>
  <c r="G48" i="274"/>
  <c r="X17" i="38"/>
  <c r="O156" i="38"/>
  <c r="R148" i="38"/>
  <c r="J68" i="274"/>
  <c r="C1122" i="311"/>
  <c r="L29" i="231"/>
  <c r="AE82" i="38"/>
  <c r="C16" i="273"/>
  <c r="C106" i="38"/>
  <c r="AF152" i="38"/>
  <c r="C482" i="311"/>
  <c r="E24" i="231"/>
  <c r="S25" i="38"/>
  <c r="V91" i="38"/>
  <c r="J66" i="231"/>
  <c r="J108" i="38"/>
  <c r="J78" i="38"/>
  <c r="C1136" i="311"/>
  <c r="G87" i="231"/>
  <c r="H83" i="273"/>
  <c r="C349" i="311"/>
  <c r="H107" i="273"/>
  <c r="O47" i="38"/>
  <c r="Q63" i="38"/>
  <c r="J112" i="38"/>
  <c r="T149" i="38"/>
  <c r="C1145" i="311"/>
  <c r="U120" i="38"/>
  <c r="Z92" i="38"/>
  <c r="M59" i="274"/>
  <c r="Y28" i="38"/>
  <c r="I34" i="273"/>
  <c r="C591" i="311"/>
  <c r="S159" i="38"/>
  <c r="C41" i="231"/>
  <c r="AD58" i="38"/>
  <c r="Q36" i="38"/>
  <c r="V25" i="38"/>
  <c r="G37" i="231"/>
  <c r="E83" i="38"/>
  <c r="I39" i="274"/>
  <c r="C1167" i="311"/>
  <c r="C883" i="311"/>
  <c r="L93" i="274"/>
  <c r="T158" i="38"/>
  <c r="P71" i="38"/>
  <c r="I164" i="38"/>
  <c r="G61" i="274"/>
  <c r="O119" i="38"/>
  <c r="AO30" i="230"/>
  <c r="H33" i="273"/>
  <c r="C782" i="311"/>
  <c r="C1289" i="311"/>
  <c r="U165" i="38"/>
  <c r="K84" i="231"/>
  <c r="C996" i="311"/>
  <c r="D25" i="273"/>
  <c r="E26" i="230"/>
  <c r="K23" i="273"/>
  <c r="D81" i="231"/>
  <c r="E73" i="231"/>
  <c r="Y82" i="38"/>
  <c r="W26" i="38"/>
  <c r="AN30" i="230"/>
  <c r="C808" i="311"/>
  <c r="T132" i="38"/>
  <c r="Q42" i="38"/>
  <c r="C52" i="231"/>
  <c r="AE88" i="38"/>
  <c r="I71" i="274"/>
  <c r="Q87" i="38"/>
  <c r="AG135" i="38"/>
  <c r="AI16" i="230"/>
  <c r="W39" i="38"/>
  <c r="W23" i="230"/>
  <c r="C959" i="311"/>
  <c r="X109" i="38"/>
  <c r="G39" i="273"/>
  <c r="C828" i="311"/>
  <c r="C85" i="231"/>
  <c r="C145" i="38"/>
  <c r="AV9" i="230"/>
  <c r="W70" i="38"/>
  <c r="E124" i="38"/>
  <c r="X19" i="38"/>
  <c r="F71" i="231"/>
  <c r="G11" i="231"/>
  <c r="I127" i="38"/>
  <c r="C130" i="311"/>
  <c r="H21" i="273"/>
  <c r="G158" i="38"/>
  <c r="G30" i="231"/>
  <c r="D45" i="274"/>
  <c r="C1017" i="311"/>
  <c r="V124" i="38"/>
  <c r="H76" i="273"/>
  <c r="C55" i="273"/>
  <c r="X120" i="38"/>
  <c r="H41" i="274"/>
  <c r="F56" i="273"/>
  <c r="K62" i="38"/>
  <c r="T92" i="38"/>
  <c r="E76" i="231"/>
  <c r="M64" i="38"/>
  <c r="C437" i="311"/>
  <c r="C1260" i="311"/>
  <c r="AC150" i="38"/>
  <c r="L56" i="273"/>
  <c r="C9" i="311"/>
  <c r="K14" i="274"/>
  <c r="E38" i="231"/>
  <c r="C63" i="38"/>
  <c r="C921" i="311"/>
  <c r="AB73" i="38"/>
  <c r="C438" i="311"/>
  <c r="D35" i="274"/>
  <c r="K85" i="38"/>
  <c r="AB153" i="38"/>
  <c r="N135" i="38"/>
  <c r="Z29" i="38"/>
  <c r="M46" i="38"/>
  <c r="F18" i="274"/>
  <c r="AE66" i="38"/>
  <c r="K72" i="273"/>
  <c r="G101" i="274"/>
  <c r="R119" i="38"/>
  <c r="D107" i="38"/>
  <c r="C97" i="273"/>
  <c r="N132" i="38"/>
  <c r="E46" i="273"/>
  <c r="J79" i="38"/>
  <c r="X47" i="38"/>
  <c r="O19" i="38"/>
  <c r="Z34" i="38"/>
  <c r="AC129" i="38"/>
  <c r="AW32" i="230"/>
  <c r="D104" i="231"/>
  <c r="V108" i="38"/>
  <c r="AG42" i="38"/>
  <c r="N111" i="38"/>
  <c r="V158" i="38"/>
  <c r="AC40" i="38"/>
  <c r="G40" i="273"/>
  <c r="C97" i="274"/>
  <c r="I132" i="38"/>
  <c r="J120" i="38"/>
  <c r="AA47" i="38"/>
  <c r="Z105" i="38"/>
  <c r="AC140" i="38"/>
  <c r="F46" i="38"/>
  <c r="J96" i="274"/>
  <c r="J58" i="38"/>
  <c r="L28" i="274"/>
  <c r="AA44" i="38"/>
  <c r="AE52" i="38"/>
  <c r="L16" i="231"/>
  <c r="G15" i="231"/>
  <c r="O146" i="38"/>
  <c r="Z87" i="38"/>
  <c r="I147" i="38"/>
  <c r="K79" i="273"/>
  <c r="D93" i="231"/>
  <c r="Y32" i="38"/>
  <c r="C348" i="311"/>
  <c r="S24" i="38"/>
  <c r="I156" i="38"/>
  <c r="T74" i="38"/>
  <c r="C1184" i="311"/>
  <c r="H64" i="231"/>
  <c r="AG80" i="38"/>
  <c r="K41" i="274"/>
  <c r="O56" i="38"/>
  <c r="K106" i="273"/>
  <c r="M78" i="38"/>
  <c r="J95" i="231"/>
  <c r="AB80" i="38"/>
  <c r="Q112" i="38"/>
  <c r="O83" i="38"/>
  <c r="L114" i="38"/>
  <c r="AC42" i="38"/>
  <c r="L83" i="273"/>
  <c r="G85" i="231"/>
  <c r="M161" i="38"/>
  <c r="C968" i="311"/>
  <c r="AB159" i="38"/>
  <c r="K32" i="273"/>
  <c r="G53" i="38"/>
  <c r="C733" i="311"/>
  <c r="F112" i="38"/>
  <c r="C950" i="311"/>
  <c r="AG81" i="38"/>
  <c r="V93" i="38"/>
  <c r="H88" i="231"/>
  <c r="J76" i="38"/>
  <c r="V10" i="230"/>
  <c r="C26" i="273"/>
  <c r="AA111" i="38"/>
  <c r="AE165" i="38"/>
  <c r="P117" i="38"/>
  <c r="U69" i="38"/>
  <c r="Q75" i="38"/>
  <c r="H69" i="273"/>
  <c r="U74" i="38"/>
  <c r="V140" i="38"/>
  <c r="V94" i="38"/>
  <c r="Y84" i="38"/>
  <c r="I83" i="273"/>
  <c r="C266" i="311"/>
  <c r="AA136" i="38"/>
  <c r="K95" i="231"/>
  <c r="I96" i="231"/>
  <c r="AL9" i="230"/>
  <c r="AA35" i="38"/>
  <c r="I152" i="38"/>
  <c r="Z72" i="38"/>
  <c r="T75" i="38"/>
  <c r="F38" i="273"/>
  <c r="T73" i="38"/>
  <c r="G90" i="38"/>
  <c r="C910" i="311"/>
  <c r="K157" i="38"/>
  <c r="Z41" i="38"/>
  <c r="K58" i="273"/>
  <c r="I34" i="274"/>
  <c r="M102" i="38"/>
  <c r="Q24" i="38"/>
  <c r="R91" i="38"/>
  <c r="H64" i="273"/>
  <c r="G73" i="274"/>
  <c r="D79" i="38"/>
  <c r="T166" i="38"/>
  <c r="AF45" i="38"/>
  <c r="S69" i="38"/>
  <c r="AA38" i="38"/>
  <c r="M164" i="38"/>
  <c r="C250" i="311"/>
  <c r="L51" i="273"/>
  <c r="C221" i="311"/>
  <c r="G18" i="273"/>
  <c r="G98" i="274"/>
  <c r="L153" i="38"/>
  <c r="H124" i="38"/>
  <c r="C37" i="274"/>
  <c r="E41" i="38"/>
  <c r="I80" i="38"/>
  <c r="H148" i="38"/>
  <c r="F35" i="231"/>
  <c r="T51" i="38"/>
  <c r="E63" i="274"/>
  <c r="AF65" i="38"/>
  <c r="W13" i="230"/>
  <c r="AF157" i="38"/>
  <c r="Q52" i="38"/>
  <c r="C170" i="311"/>
  <c r="AN21" i="230"/>
  <c r="U122" i="38"/>
  <c r="C137" i="311"/>
  <c r="N35" i="38"/>
  <c r="AA12" i="230"/>
  <c r="M138" i="38"/>
  <c r="AN31" i="230"/>
  <c r="AC99" i="38"/>
  <c r="D119" i="38"/>
  <c r="AC115" i="38"/>
  <c r="E72" i="274"/>
  <c r="Z49" i="38"/>
  <c r="L58" i="273"/>
  <c r="D163" i="38"/>
  <c r="K57" i="231"/>
  <c r="D86" i="231"/>
  <c r="F99" i="273"/>
  <c r="Q135" i="38"/>
  <c r="D90" i="38"/>
  <c r="AA166" i="38"/>
  <c r="AC149" i="38"/>
  <c r="J26" i="273"/>
  <c r="AB91" i="38"/>
  <c r="E93" i="231"/>
  <c r="C151" i="311"/>
  <c r="C1323" i="311"/>
  <c r="F122" i="38"/>
  <c r="T97" i="38"/>
  <c r="R33" i="38"/>
  <c r="U99" i="38"/>
  <c r="L104" i="231"/>
  <c r="C471" i="311"/>
  <c r="V105" i="38"/>
  <c r="I18" i="38"/>
  <c r="M38" i="274"/>
  <c r="F106" i="231"/>
  <c r="AC52" i="38"/>
  <c r="X56" i="38"/>
  <c r="H28" i="273"/>
  <c r="L40" i="273"/>
  <c r="M42" i="274"/>
  <c r="J152" i="38"/>
  <c r="W131" i="38"/>
  <c r="C81" i="273"/>
  <c r="C868" i="311"/>
  <c r="C1129" i="311"/>
  <c r="C406" i="311"/>
  <c r="C16" i="311"/>
  <c r="R107" i="38"/>
  <c r="H38" i="273"/>
  <c r="F137" i="38"/>
  <c r="E17" i="231"/>
  <c r="K77" i="274"/>
  <c r="J53" i="274"/>
  <c r="O60" i="38"/>
  <c r="J75" i="274"/>
  <c r="C23" i="311"/>
  <c r="C58" i="231"/>
  <c r="AM33" i="230"/>
  <c r="Q57" i="38"/>
  <c r="H90" i="274"/>
  <c r="D36" i="274"/>
  <c r="AB126" i="38"/>
  <c r="D84" i="38"/>
  <c r="G108" i="231"/>
  <c r="F75" i="231"/>
  <c r="F85" i="38"/>
  <c r="F31" i="273"/>
  <c r="G57" i="38"/>
  <c r="AF76" i="38"/>
  <c r="C224" i="311"/>
  <c r="J30" i="273"/>
  <c r="C386" i="311"/>
  <c r="D84" i="274"/>
  <c r="O79" i="38"/>
  <c r="AF21" i="38"/>
  <c r="E102" i="273"/>
  <c r="L38" i="231"/>
  <c r="R62" i="38"/>
  <c r="V107" i="38"/>
  <c r="Z157" i="38"/>
  <c r="C727" i="311"/>
  <c r="F9" i="274"/>
  <c r="F34" i="274"/>
  <c r="C364" i="311"/>
  <c r="AD122" i="38"/>
  <c r="AD114" i="38"/>
  <c r="E10" i="231"/>
  <c r="F165" i="38"/>
  <c r="T127" i="38"/>
  <c r="C1032" i="311"/>
  <c r="Q64" i="38"/>
  <c r="H50" i="38"/>
  <c r="T26" i="38"/>
  <c r="D95" i="274"/>
  <c r="AG102" i="38"/>
  <c r="J137" i="38"/>
  <c r="E84" i="273"/>
  <c r="C476" i="311"/>
  <c r="L67" i="273"/>
  <c r="H97" i="231"/>
  <c r="V34" i="230"/>
  <c r="AL28" i="230"/>
  <c r="I47" i="231"/>
  <c r="P58" i="38"/>
  <c r="J94" i="231"/>
  <c r="Z127" i="38"/>
  <c r="M100" i="274"/>
  <c r="AA131" i="38"/>
  <c r="P67" i="38"/>
  <c r="E12" i="230"/>
  <c r="I89" i="273"/>
  <c r="L147" i="38"/>
  <c r="K64" i="274"/>
  <c r="D69" i="274"/>
  <c r="C1285" i="311"/>
  <c r="L18" i="231"/>
  <c r="Y77" i="38"/>
  <c r="M133" i="38"/>
  <c r="K38" i="273"/>
  <c r="E25" i="38"/>
  <c r="K18" i="273"/>
  <c r="H12" i="273"/>
  <c r="L50" i="274"/>
  <c r="G52" i="38"/>
  <c r="E72" i="273"/>
  <c r="C1290" i="311"/>
  <c r="I60" i="274"/>
  <c r="C598" i="311"/>
  <c r="O111" i="38"/>
  <c r="D77" i="38"/>
  <c r="M44" i="274"/>
  <c r="I14" i="274"/>
  <c r="K128" i="38"/>
  <c r="H123" i="38"/>
  <c r="Y128" i="38"/>
  <c r="Q157" i="38"/>
  <c r="I48" i="273"/>
  <c r="C28" i="274"/>
  <c r="AA48" i="38"/>
  <c r="N76" i="38"/>
  <c r="E28" i="231"/>
  <c r="AB75" i="38"/>
  <c r="G38" i="38"/>
  <c r="F53" i="231"/>
  <c r="M24" i="274"/>
  <c r="E18" i="230"/>
  <c r="AB7" i="230"/>
  <c r="L95" i="273"/>
  <c r="G24" i="274"/>
  <c r="AD55" i="38"/>
  <c r="C276" i="311"/>
  <c r="P125" i="38"/>
  <c r="I115" i="38"/>
  <c r="C123" i="38"/>
  <c r="K62" i="273"/>
  <c r="M127" i="38"/>
  <c r="C935" i="311"/>
  <c r="C1002" i="311"/>
  <c r="AW8" i="230"/>
  <c r="C50" i="38"/>
  <c r="E86" i="231"/>
  <c r="D114" i="38"/>
  <c r="G40" i="38"/>
  <c r="S125" i="38"/>
  <c r="L164" i="38"/>
  <c r="M34" i="38"/>
  <c r="D93" i="38"/>
  <c r="E18" i="274"/>
  <c r="J92" i="38"/>
  <c r="C1012" i="311"/>
  <c r="O43" i="38"/>
  <c r="C94" i="38"/>
  <c r="I94" i="38"/>
  <c r="E100" i="231"/>
  <c r="I76" i="38"/>
  <c r="G95" i="38"/>
  <c r="F84" i="273"/>
  <c r="Q152" i="38"/>
  <c r="Y148" i="38"/>
  <c r="C41" i="38"/>
  <c r="AC50" i="38"/>
  <c r="C1232" i="311"/>
  <c r="D39" i="274"/>
  <c r="U140" i="38"/>
  <c r="H103" i="38"/>
  <c r="H105" i="273"/>
  <c r="K55" i="38"/>
  <c r="AD56" i="38"/>
  <c r="D32" i="38"/>
  <c r="S152" i="38"/>
  <c r="AB154" i="38"/>
  <c r="L159" i="38"/>
  <c r="C856" i="311"/>
  <c r="E32" i="38"/>
  <c r="F33" i="231"/>
  <c r="U14" i="230"/>
  <c r="H153" i="38"/>
  <c r="H74" i="273"/>
  <c r="X122" i="38"/>
  <c r="T40" i="38"/>
  <c r="F141" i="38"/>
  <c r="M51" i="38"/>
  <c r="K65" i="274"/>
  <c r="U85" i="38"/>
  <c r="I32" i="274"/>
  <c r="H89" i="273"/>
  <c r="C623" i="311"/>
  <c r="AG58" i="38"/>
  <c r="F91" i="273"/>
  <c r="S72" i="38"/>
  <c r="T43" i="38"/>
  <c r="J101" i="38"/>
  <c r="J91" i="38"/>
  <c r="S74" i="38"/>
  <c r="K12" i="273"/>
  <c r="K121" i="38"/>
  <c r="L39" i="273"/>
  <c r="AL22" i="230"/>
  <c r="C80" i="274"/>
  <c r="AG85" i="38"/>
  <c r="K54" i="231"/>
  <c r="AC37" i="38"/>
  <c r="C638" i="311"/>
  <c r="AC68" i="38"/>
  <c r="C28" i="38"/>
  <c r="G47" i="38"/>
  <c r="C389" i="311"/>
  <c r="M95" i="274"/>
  <c r="I99" i="273"/>
  <c r="I111" i="38"/>
  <c r="D96" i="274"/>
  <c r="C1287" i="311"/>
  <c r="C351" i="311"/>
  <c r="AO23" i="230"/>
  <c r="J27" i="273"/>
  <c r="F64" i="273"/>
  <c r="X108" i="38"/>
  <c r="X132" i="38"/>
  <c r="F98" i="231"/>
  <c r="U17" i="38"/>
  <c r="V99" i="38"/>
  <c r="C99" i="273"/>
  <c r="I70" i="274"/>
  <c r="C1205" i="311"/>
  <c r="W10" i="230"/>
  <c r="W137" i="38"/>
  <c r="X79" i="38"/>
  <c r="C102" i="311"/>
  <c r="C511" i="311"/>
  <c r="D55" i="231"/>
  <c r="C674" i="311"/>
  <c r="C1324" i="311"/>
  <c r="H79" i="274"/>
  <c r="D51" i="38"/>
  <c r="J93" i="273"/>
  <c r="H96" i="231"/>
  <c r="J44" i="274"/>
  <c r="L31" i="274"/>
  <c r="V50" i="38"/>
  <c r="AG55" i="38"/>
  <c r="W153" i="38"/>
  <c r="D42" i="273"/>
  <c r="C369" i="311"/>
  <c r="N144" i="38"/>
  <c r="AC95" i="38"/>
  <c r="G90" i="231"/>
  <c r="Y31" i="38"/>
  <c r="Q32" i="38"/>
  <c r="AC102" i="38"/>
  <c r="H102" i="231"/>
  <c r="C80" i="273"/>
  <c r="AF117" i="38"/>
  <c r="L49" i="274"/>
  <c r="C104" i="274"/>
  <c r="G111" i="38"/>
  <c r="C1152" i="311"/>
  <c r="AA42" i="38"/>
  <c r="T105" i="38"/>
  <c r="H19" i="231"/>
  <c r="I48" i="231"/>
  <c r="D57" i="274"/>
  <c r="Y125" i="38"/>
  <c r="H141" i="38"/>
  <c r="Z64" i="38"/>
  <c r="L75" i="231"/>
  <c r="I95" i="273"/>
  <c r="D87" i="274"/>
  <c r="E22" i="273"/>
  <c r="C555" i="311"/>
  <c r="I61" i="38"/>
  <c r="L62" i="38"/>
  <c r="L38" i="273"/>
  <c r="E144" i="38"/>
  <c r="J96" i="38"/>
  <c r="AG53" i="38"/>
  <c r="G70" i="274"/>
  <c r="D154" i="38"/>
  <c r="E94" i="231"/>
  <c r="D14" i="274"/>
  <c r="AB117" i="38"/>
  <c r="L132" i="38"/>
  <c r="P44" i="38"/>
  <c r="D62" i="273"/>
  <c r="AL8" i="230"/>
  <c r="C14" i="274"/>
  <c r="Q79" i="38"/>
  <c r="C490" i="311"/>
  <c r="P27" i="38"/>
  <c r="J103" i="38"/>
  <c r="G103" i="231"/>
  <c r="O76" i="38"/>
  <c r="AW17" i="230"/>
  <c r="N143" i="38"/>
  <c r="E115" i="38"/>
  <c r="AE111" i="38"/>
  <c r="C1132" i="311"/>
  <c r="D161" i="38"/>
  <c r="Y135" i="38"/>
  <c r="L150" i="38"/>
  <c r="C41" i="311"/>
  <c r="C1116" i="311"/>
  <c r="R78" i="38"/>
  <c r="G92" i="273"/>
  <c r="C93" i="273"/>
  <c r="L33" i="231"/>
  <c r="E14" i="230"/>
  <c r="I79" i="38"/>
  <c r="F74" i="274"/>
  <c r="M64" i="274"/>
  <c r="M101" i="274"/>
  <c r="F114" i="38"/>
  <c r="E31" i="273"/>
  <c r="AN5" i="230"/>
  <c r="H66" i="274"/>
  <c r="C53" i="231"/>
  <c r="AC76" i="38"/>
  <c r="J71" i="274"/>
  <c r="P142" i="38"/>
  <c r="S90" i="38"/>
  <c r="C1068" i="311"/>
  <c r="L42" i="274"/>
  <c r="K108" i="274"/>
  <c r="C527" i="311"/>
  <c r="X142" i="38"/>
  <c r="L60" i="273"/>
  <c r="K139" i="38"/>
  <c r="AA39" i="38"/>
  <c r="W16" i="230"/>
  <c r="AI28" i="230"/>
  <c r="D17" i="38"/>
  <c r="C801" i="311"/>
  <c r="M134" i="38"/>
  <c r="D38" i="273"/>
  <c r="M80" i="274"/>
  <c r="K28" i="231"/>
  <c r="I34" i="231"/>
  <c r="AE39" i="38"/>
  <c r="C14" i="273"/>
  <c r="I98" i="274"/>
  <c r="C1123" i="311"/>
  <c r="E96" i="274"/>
  <c r="P72" i="38"/>
  <c r="G54" i="274"/>
  <c r="C37" i="273"/>
  <c r="C1325" i="311"/>
  <c r="E39" i="273"/>
  <c r="C1131" i="311"/>
  <c r="K68" i="274"/>
  <c r="H51" i="274"/>
  <c r="P126" i="38"/>
  <c r="AC147" i="38"/>
  <c r="N141" i="38"/>
  <c r="L52" i="274"/>
  <c r="C749" i="311"/>
  <c r="O154" i="38"/>
  <c r="C1083" i="311"/>
  <c r="K80" i="274"/>
  <c r="I56" i="273"/>
  <c r="U155" i="38"/>
  <c r="C56" i="231"/>
  <c r="V156" i="38"/>
  <c r="C9" i="274"/>
  <c r="AD123" i="38"/>
  <c r="C1114" i="311"/>
  <c r="C1046" i="311"/>
  <c r="C592" i="311"/>
  <c r="C1173" i="311"/>
  <c r="C34" i="274"/>
  <c r="F14" i="230"/>
  <c r="C468" i="311"/>
  <c r="J59" i="274"/>
  <c r="S52" i="38"/>
  <c r="C412" i="311"/>
  <c r="H62" i="273"/>
  <c r="AG159" i="38"/>
  <c r="D76" i="38"/>
  <c r="C173" i="311"/>
  <c r="R71" i="38"/>
  <c r="AA27" i="38"/>
  <c r="AA119" i="38"/>
  <c r="C46" i="274"/>
  <c r="L81" i="274"/>
  <c r="U116" i="38"/>
  <c r="G11" i="273"/>
  <c r="F91" i="274"/>
  <c r="J53" i="38"/>
  <c r="O90" i="38"/>
  <c r="C57" i="231"/>
  <c r="F42" i="274"/>
  <c r="H68" i="231"/>
  <c r="AE106" i="38"/>
  <c r="U160" i="38"/>
  <c r="S166" i="38"/>
  <c r="C370" i="311"/>
  <c r="C46" i="231"/>
  <c r="J50" i="274"/>
  <c r="F82" i="273"/>
  <c r="C465" i="311"/>
  <c r="C160" i="38"/>
  <c r="W40" i="38"/>
  <c r="W165" i="38"/>
  <c r="O92" i="38"/>
  <c r="I74" i="274"/>
  <c r="AL26" i="230"/>
  <c r="U97" i="38"/>
  <c r="C852" i="311"/>
  <c r="F66" i="231"/>
  <c r="C1062" i="311"/>
  <c r="AA74" i="38"/>
  <c r="AC78" i="38"/>
  <c r="I40" i="274"/>
  <c r="V121" i="38"/>
  <c r="C1279" i="311"/>
  <c r="Z68" i="38"/>
  <c r="M105" i="38"/>
  <c r="G90" i="274"/>
  <c r="AG108" i="38"/>
  <c r="L30" i="38"/>
  <c r="AA148" i="38"/>
  <c r="E55" i="231"/>
  <c r="AF67" i="38"/>
  <c r="W105" i="38"/>
  <c r="G15" i="273"/>
  <c r="AF121" i="38"/>
  <c r="AV25" i="230"/>
  <c r="O158" i="38"/>
  <c r="F88" i="273"/>
  <c r="M15" i="274"/>
  <c r="C290" i="311"/>
  <c r="AD143" i="38"/>
  <c r="D53" i="273"/>
  <c r="AD97" i="38"/>
  <c r="G135" i="38"/>
  <c r="L30" i="274"/>
  <c r="F63" i="273"/>
  <c r="L94" i="273"/>
  <c r="G105" i="273"/>
  <c r="V15" i="230"/>
  <c r="S79" i="38"/>
  <c r="D134" i="38"/>
  <c r="H35" i="231"/>
  <c r="C832" i="311"/>
  <c r="H60" i="273"/>
  <c r="C732" i="311"/>
  <c r="H39" i="231"/>
  <c r="L95" i="38"/>
  <c r="AE36" i="38"/>
  <c r="K25" i="231"/>
  <c r="E35" i="273"/>
  <c r="F90" i="231"/>
  <c r="H28" i="38"/>
  <c r="J88" i="38"/>
  <c r="J14" i="231"/>
  <c r="C896" i="311"/>
  <c r="D85" i="274"/>
  <c r="C84" i="38"/>
  <c r="AG33" i="38"/>
  <c r="Y86" i="38"/>
  <c r="C841" i="311"/>
  <c r="Z30" i="38"/>
  <c r="I94" i="274"/>
  <c r="C271" i="311"/>
  <c r="I42" i="274"/>
  <c r="O33" i="38"/>
  <c r="V17" i="230"/>
  <c r="T69" i="38"/>
  <c r="C489" i="311"/>
  <c r="W84" i="38"/>
  <c r="AA98" i="38"/>
  <c r="H31" i="231"/>
  <c r="S34" i="38"/>
  <c r="AV29" i="230"/>
  <c r="N82" i="38"/>
  <c r="H47" i="38"/>
  <c r="Y130" i="38"/>
  <c r="M21" i="274"/>
  <c r="C718" i="311"/>
  <c r="R60" i="38"/>
  <c r="K77" i="273"/>
  <c r="C238" i="311"/>
  <c r="C153" i="38"/>
  <c r="W159" i="38"/>
  <c r="C106" i="231"/>
  <c r="C866" i="311"/>
  <c r="E32" i="274"/>
  <c r="G72" i="38"/>
  <c r="F29" i="274"/>
  <c r="AN8" i="230"/>
  <c r="C846" i="311"/>
  <c r="N127" i="38"/>
  <c r="C1126" i="311"/>
  <c r="AG127" i="38"/>
  <c r="AD98" i="38"/>
  <c r="C356" i="311"/>
  <c r="U93" i="38"/>
  <c r="P43" i="38"/>
  <c r="M72" i="38"/>
  <c r="C472" i="311"/>
  <c r="F164" i="38"/>
  <c r="K70" i="231"/>
  <c r="K51" i="38"/>
  <c r="AG105" i="38"/>
  <c r="L98" i="38"/>
  <c r="AB103" i="38"/>
  <c r="K105" i="274"/>
  <c r="K72" i="274"/>
  <c r="C575" i="311"/>
  <c r="C38" i="38"/>
  <c r="C1298" i="311"/>
  <c r="C376" i="311"/>
  <c r="AC127" i="38"/>
  <c r="Q60" i="38"/>
  <c r="V120" i="38"/>
  <c r="D49" i="274"/>
  <c r="H60" i="231"/>
  <c r="P118" i="38"/>
  <c r="J115" i="38"/>
  <c r="R19" i="38"/>
  <c r="I37" i="274"/>
  <c r="AE117" i="38"/>
  <c r="J99" i="273"/>
  <c r="P17" i="38"/>
  <c r="M25" i="274"/>
  <c r="U81" i="38"/>
  <c r="AA149" i="38"/>
  <c r="D21" i="274"/>
  <c r="C710" i="311"/>
  <c r="C952" i="311"/>
  <c r="V48" i="38"/>
  <c r="AB135" i="38"/>
  <c r="L51" i="38"/>
  <c r="AH23" i="230"/>
  <c r="AF87" i="38"/>
  <c r="C118" i="311"/>
  <c r="AA18" i="38"/>
  <c r="K17" i="273"/>
  <c r="C1086" i="311"/>
  <c r="AM22" i="230"/>
  <c r="R127" i="38"/>
  <c r="Q103" i="38"/>
  <c r="H79" i="38"/>
  <c r="L21" i="38"/>
  <c r="F56" i="231"/>
  <c r="Q161" i="38"/>
  <c r="W21" i="38"/>
  <c r="C1049" i="311"/>
  <c r="AC73" i="38"/>
  <c r="J52" i="38"/>
  <c r="AC51" i="38"/>
  <c r="Z142" i="38"/>
  <c r="U20" i="230"/>
  <c r="C46" i="38"/>
  <c r="AL30" i="230"/>
  <c r="G31" i="38"/>
  <c r="H67" i="38"/>
  <c r="I10" i="273"/>
  <c r="C52" i="273"/>
  <c r="D71" i="273"/>
  <c r="D62" i="274"/>
  <c r="I20" i="274"/>
  <c r="AD107" i="38"/>
  <c r="D54" i="231"/>
  <c r="L33" i="274"/>
  <c r="AL19" i="230"/>
  <c r="C1270" i="311"/>
  <c r="F45" i="38"/>
  <c r="C39" i="274"/>
  <c r="C75" i="311"/>
  <c r="V154" i="38"/>
  <c r="C98" i="231"/>
  <c r="AD158" i="38"/>
  <c r="Y153" i="38"/>
  <c r="L33" i="38"/>
  <c r="F144" i="38"/>
  <c r="C795" i="311"/>
  <c r="W102" i="38"/>
  <c r="C1242" i="311"/>
  <c r="K89" i="274"/>
  <c r="D12" i="274"/>
  <c r="AG126" i="38"/>
  <c r="F133" i="38"/>
  <c r="C269" i="311"/>
  <c r="G59" i="274"/>
  <c r="F105" i="38"/>
  <c r="C1097" i="311"/>
  <c r="AN10" i="230"/>
  <c r="K98" i="38"/>
  <c r="K13" i="274"/>
  <c r="N44" i="38"/>
  <c r="M155" i="38"/>
  <c r="AA143" i="38"/>
  <c r="C820" i="311"/>
  <c r="I82" i="273"/>
  <c r="C904" i="311"/>
  <c r="O74" i="38"/>
  <c r="M91" i="274"/>
  <c r="D97" i="38"/>
  <c r="K34" i="231"/>
  <c r="K92" i="38"/>
  <c r="K113" i="38"/>
  <c r="V114" i="38"/>
  <c r="U164" i="38"/>
  <c r="I116" i="38"/>
  <c r="L46" i="231"/>
  <c r="C84" i="274"/>
  <c r="V81" i="38"/>
  <c r="Y142" i="38"/>
  <c r="H77" i="273"/>
  <c r="Q81" i="38"/>
  <c r="C579" i="311"/>
  <c r="H91" i="274"/>
  <c r="P153" i="38"/>
  <c r="D35" i="231"/>
  <c r="G65" i="231"/>
  <c r="W79" i="38"/>
  <c r="D19" i="231"/>
  <c r="L41" i="38"/>
  <c r="C814" i="311"/>
  <c r="J66" i="38"/>
  <c r="H94" i="38"/>
  <c r="G9" i="273"/>
  <c r="J107" i="274"/>
  <c r="K37" i="38"/>
  <c r="H117" i="38"/>
  <c r="J118" i="38"/>
  <c r="J36" i="274"/>
  <c r="G29" i="38"/>
  <c r="F149" i="38"/>
  <c r="X34" i="38"/>
  <c r="U25" i="38"/>
  <c r="Z24" i="38"/>
  <c r="I87" i="38"/>
  <c r="C66" i="311"/>
  <c r="O81" i="38"/>
  <c r="H55" i="273"/>
  <c r="AF23" i="38"/>
  <c r="C259" i="311"/>
  <c r="C444" i="311"/>
  <c r="P132" i="38"/>
  <c r="G54" i="38"/>
  <c r="R131" i="38"/>
  <c r="Z63" i="38"/>
  <c r="X65" i="38"/>
  <c r="G16" i="274"/>
  <c r="H58" i="231"/>
  <c r="T23" i="38"/>
  <c r="N86" i="38"/>
  <c r="M157" i="38"/>
  <c r="V85" i="38"/>
  <c r="Z28" i="38"/>
  <c r="M40" i="274"/>
  <c r="C76" i="273"/>
  <c r="N38" i="38"/>
  <c r="AM29" i="230"/>
  <c r="C68" i="274"/>
  <c r="W158" i="38"/>
  <c r="F52" i="273"/>
  <c r="U23" i="38"/>
  <c r="AC101" i="38"/>
  <c r="L143" i="38"/>
  <c r="C630" i="311"/>
  <c r="M108" i="38"/>
  <c r="D89" i="273"/>
  <c r="G23" i="273"/>
  <c r="P114" i="38"/>
  <c r="J78" i="273"/>
  <c r="D86" i="273"/>
  <c r="L24" i="273"/>
  <c r="P110" i="38"/>
  <c r="C66" i="231"/>
  <c r="X73" i="38"/>
  <c r="H45" i="274"/>
  <c r="I33" i="274"/>
  <c r="AA64" i="38"/>
  <c r="C44" i="231"/>
  <c r="K24" i="231"/>
  <c r="G14" i="231"/>
  <c r="F80" i="273"/>
  <c r="C583" i="311"/>
  <c r="Z27" i="38"/>
  <c r="F42" i="231"/>
  <c r="X59" i="38"/>
  <c r="E49" i="273"/>
  <c r="C20" i="273"/>
  <c r="V19" i="38"/>
  <c r="H15" i="231"/>
  <c r="I89" i="38"/>
  <c r="D72" i="273"/>
  <c r="G120" i="38"/>
  <c r="H24" i="38"/>
  <c r="G140" i="38"/>
  <c r="C45" i="38"/>
  <c r="C933" i="311"/>
  <c r="AW26" i="230"/>
  <c r="V84" i="38"/>
  <c r="H136" i="38"/>
  <c r="C261" i="311"/>
  <c r="S141" i="38"/>
  <c r="C38" i="273"/>
  <c r="J60" i="38"/>
  <c r="T25" i="38"/>
  <c r="S30" i="38"/>
  <c r="AN20" i="230"/>
  <c r="AB31" i="38"/>
  <c r="C128" i="311"/>
  <c r="M27" i="274"/>
  <c r="D50" i="231"/>
  <c r="C88" i="231"/>
  <c r="AB99" i="38"/>
  <c r="G151" i="38"/>
  <c r="F93" i="273"/>
  <c r="I161" i="38"/>
  <c r="S83" i="38"/>
  <c r="J101" i="274"/>
  <c r="C879" i="311"/>
  <c r="L19" i="38"/>
  <c r="G84" i="231"/>
  <c r="K20" i="273"/>
  <c r="J51" i="274"/>
  <c r="Q107" i="38"/>
  <c r="V44" i="38"/>
  <c r="AG17" i="38"/>
  <c r="F27" i="231"/>
  <c r="C993" i="311"/>
  <c r="AF63" i="38"/>
  <c r="T104" i="38"/>
  <c r="J97" i="274"/>
  <c r="C68" i="311"/>
  <c r="C1308" i="311"/>
  <c r="AD45" i="38"/>
  <c r="C304" i="311"/>
  <c r="C1095" i="311"/>
  <c r="P100" i="38"/>
  <c r="T123" i="38"/>
  <c r="G10" i="274"/>
  <c r="AG78" i="38"/>
  <c r="H58" i="38"/>
  <c r="Y93" i="38"/>
  <c r="L89" i="38"/>
  <c r="T37" i="38"/>
  <c r="C540" i="311"/>
  <c r="I62" i="38"/>
  <c r="F101" i="274"/>
  <c r="G33" i="231"/>
  <c r="C554" i="311"/>
  <c r="Q128" i="38"/>
  <c r="M93" i="38"/>
  <c r="C867" i="311"/>
  <c r="F9" i="231"/>
  <c r="K104" i="231"/>
  <c r="AE147" i="38"/>
  <c r="Y48" i="38"/>
  <c r="Q22" i="38"/>
  <c r="J41" i="274"/>
  <c r="C971" i="311"/>
  <c r="X43" i="38"/>
  <c r="H129" i="38"/>
  <c r="C159" i="311"/>
  <c r="V155" i="38"/>
  <c r="D53" i="231"/>
  <c r="E99" i="231"/>
  <c r="V23" i="230"/>
  <c r="E81" i="274"/>
  <c r="L50" i="273"/>
  <c r="K100" i="38"/>
  <c r="J88" i="274"/>
  <c r="AG25" i="38"/>
  <c r="L29" i="274"/>
  <c r="D67" i="38"/>
  <c r="AD164" i="38"/>
  <c r="AC75" i="38"/>
  <c r="C240" i="311"/>
  <c r="E58" i="231"/>
  <c r="F19" i="38"/>
  <c r="F74" i="231"/>
  <c r="N58" i="38"/>
  <c r="C672" i="311"/>
  <c r="AF68" i="38"/>
  <c r="M75" i="274"/>
  <c r="D47" i="274"/>
  <c r="C119" i="311"/>
  <c r="C1047" i="311"/>
  <c r="J86" i="274"/>
  <c r="K31" i="273"/>
  <c r="L64" i="231"/>
  <c r="G63" i="38"/>
  <c r="X22" i="38"/>
  <c r="Y29" i="38"/>
  <c r="I90" i="273"/>
  <c r="AG27" i="38"/>
  <c r="D157" i="38"/>
  <c r="F88" i="231"/>
  <c r="I92" i="274"/>
  <c r="C174" i="311"/>
  <c r="C1303" i="311"/>
  <c r="AG95" i="38"/>
  <c r="H69" i="231"/>
  <c r="E90" i="273"/>
  <c r="AH32" i="230"/>
  <c r="V115" i="38"/>
  <c r="J102" i="38"/>
  <c r="Q159" i="38"/>
  <c r="Z77" i="38"/>
  <c r="AA36" i="38"/>
  <c r="L35" i="231"/>
  <c r="AF75" i="38"/>
  <c r="C502" i="311"/>
  <c r="F29" i="38"/>
  <c r="E12" i="274"/>
  <c r="AF50" i="38"/>
  <c r="AN17" i="230"/>
  <c r="E113" i="38"/>
  <c r="C1008" i="311"/>
  <c r="K102" i="38"/>
  <c r="F33" i="38"/>
  <c r="C645" i="311"/>
  <c r="C71" i="311"/>
  <c r="V37" i="38"/>
  <c r="L24" i="274"/>
  <c r="R136" i="38"/>
  <c r="C3" i="311"/>
  <c r="F62" i="38"/>
  <c r="G54" i="231"/>
  <c r="M92" i="274"/>
  <c r="C89" i="311"/>
  <c r="AA50" i="38"/>
  <c r="T64" i="38"/>
  <c r="AB39" i="38"/>
  <c r="C671" i="311"/>
  <c r="C427" i="311"/>
  <c r="K85" i="231"/>
  <c r="L20" i="274"/>
  <c r="C995" i="311"/>
  <c r="S55" i="38"/>
  <c r="C1161" i="311"/>
  <c r="J149" i="38"/>
  <c r="J106" i="274"/>
  <c r="F99" i="38"/>
  <c r="D89" i="231"/>
  <c r="I29" i="273"/>
  <c r="E9" i="274"/>
  <c r="J16" i="231"/>
  <c r="G57" i="273"/>
  <c r="AB14" i="230"/>
  <c r="D83" i="231"/>
  <c r="J161" i="38"/>
  <c r="E19" i="231"/>
  <c r="C1291" i="311"/>
  <c r="AD27" i="38"/>
  <c r="G77" i="273"/>
  <c r="K31" i="231"/>
  <c r="AN29" i="230"/>
  <c r="Y106" i="38"/>
  <c r="X41" i="38"/>
  <c r="R25" i="38"/>
  <c r="K48" i="231"/>
  <c r="P124" i="38"/>
  <c r="R56" i="38"/>
  <c r="H119" i="38"/>
  <c r="J95" i="274"/>
  <c r="J90" i="274"/>
  <c r="H108" i="274"/>
  <c r="AE101" i="38"/>
  <c r="C1061" i="311"/>
  <c r="G70" i="38"/>
  <c r="L79" i="38"/>
  <c r="V55" i="38"/>
  <c r="AD23" i="38"/>
  <c r="F4" i="230"/>
  <c r="C92" i="231"/>
  <c r="L12" i="274"/>
  <c r="M28" i="274"/>
  <c r="P59" i="38"/>
  <c r="V27" i="38"/>
  <c r="E108" i="38"/>
  <c r="C44" i="273"/>
  <c r="G91" i="231"/>
  <c r="I58" i="38"/>
  <c r="J24" i="273"/>
  <c r="J47" i="38"/>
  <c r="E74" i="38"/>
  <c r="Y163" i="38"/>
  <c r="C770" i="311"/>
  <c r="N104" i="38"/>
  <c r="AF162" i="38"/>
  <c r="S122" i="38"/>
  <c r="C1233" i="311"/>
  <c r="J135" i="38"/>
  <c r="H71" i="38"/>
  <c r="J34" i="273"/>
  <c r="J42" i="38"/>
  <c r="T22" i="38"/>
  <c r="F55" i="38"/>
  <c r="AO6" i="230"/>
  <c r="C914" i="311"/>
  <c r="T128" i="38"/>
  <c r="C187" i="311"/>
  <c r="H133" i="38"/>
  <c r="G106" i="231"/>
  <c r="C986" i="311"/>
  <c r="I80" i="273"/>
  <c r="P64" i="38"/>
  <c r="S144" i="38"/>
  <c r="L60" i="274"/>
  <c r="G115" i="38"/>
  <c r="U146" i="38"/>
  <c r="Y55" i="38"/>
  <c r="H86" i="274"/>
  <c r="Q143" i="38"/>
  <c r="L102" i="38"/>
  <c r="H81" i="38"/>
  <c r="AE131" i="38"/>
  <c r="E108" i="273"/>
  <c r="U108" i="38"/>
  <c r="E96" i="231"/>
  <c r="C94" i="273"/>
  <c r="AA147" i="38"/>
  <c r="Q85" i="38"/>
  <c r="C660" i="311"/>
  <c r="AO5" i="230"/>
  <c r="C229" i="311"/>
  <c r="H59" i="231"/>
  <c r="G78" i="273"/>
  <c r="E35" i="38"/>
  <c r="C56" i="274"/>
  <c r="F25" i="231"/>
  <c r="J131" i="38"/>
  <c r="U117" i="38"/>
  <c r="L71" i="274"/>
  <c r="F57" i="274"/>
  <c r="AM16" i="230"/>
  <c r="AG128" i="38"/>
  <c r="C45" i="274"/>
  <c r="C120" i="38"/>
  <c r="AF24" i="38"/>
  <c r="C759" i="311"/>
  <c r="C745" i="311"/>
  <c r="C34" i="231"/>
  <c r="F158" i="38"/>
  <c r="G74" i="231"/>
  <c r="F38" i="38"/>
  <c r="C1168" i="311"/>
  <c r="H96" i="274"/>
  <c r="J31" i="274"/>
  <c r="C74" i="311"/>
  <c r="Z38" i="38"/>
  <c r="D77" i="231"/>
  <c r="T31" i="38"/>
  <c r="V125" i="38"/>
  <c r="I154" i="38"/>
  <c r="AH29" i="230"/>
  <c r="K39" i="231"/>
  <c r="C315" i="311"/>
  <c r="C897" i="311"/>
  <c r="V73" i="38"/>
  <c r="AE46" i="38"/>
  <c r="E26" i="231"/>
  <c r="L84" i="231"/>
  <c r="AO29" i="230"/>
  <c r="E94" i="273"/>
  <c r="C1278" i="311"/>
  <c r="AF119" i="38"/>
  <c r="AB68" i="38"/>
  <c r="W91" i="38"/>
  <c r="C388" i="311"/>
  <c r="K71" i="274"/>
  <c r="C440" i="311"/>
  <c r="C805" i="311"/>
  <c r="U68" i="38"/>
  <c r="Z120" i="38"/>
  <c r="J71" i="231"/>
  <c r="I166" i="38"/>
  <c r="AB33" i="38"/>
  <c r="AE74" i="38"/>
  <c r="K21" i="274"/>
  <c r="Z106" i="38"/>
  <c r="W148" i="38"/>
  <c r="W51" i="38"/>
  <c r="AE62" i="38"/>
  <c r="D40" i="38"/>
  <c r="H60" i="38"/>
  <c r="C96" i="273"/>
  <c r="F12" i="274"/>
  <c r="W34" i="230"/>
  <c r="G14" i="274"/>
  <c r="G64" i="273"/>
  <c r="H52" i="273"/>
  <c r="L130" i="38"/>
  <c r="AG161" i="38"/>
  <c r="I22" i="273"/>
  <c r="C658" i="311"/>
  <c r="F25" i="273"/>
  <c r="H12" i="231"/>
  <c r="G100" i="231"/>
  <c r="D95" i="38"/>
  <c r="AA155" i="38"/>
  <c r="I120" i="38"/>
  <c r="Z20" i="38"/>
  <c r="M22" i="274"/>
  <c r="I57" i="231"/>
  <c r="Y97" i="38"/>
  <c r="AA34" i="38"/>
  <c r="AG63" i="38"/>
  <c r="L11" i="231"/>
  <c r="L37" i="274"/>
  <c r="I51" i="231"/>
  <c r="K80" i="231"/>
  <c r="R158" i="38"/>
  <c r="H66" i="231"/>
  <c r="D15" i="273"/>
  <c r="C220" i="311"/>
  <c r="T165" i="38"/>
  <c r="AC103" i="38"/>
  <c r="T157" i="38"/>
  <c r="V150" i="38"/>
  <c r="C27" i="274"/>
  <c r="T68" i="38"/>
  <c r="L69" i="231"/>
  <c r="F67" i="231"/>
  <c r="C1024" i="311"/>
  <c r="O164" i="38"/>
  <c r="C692" i="311"/>
  <c r="AL7" i="230"/>
  <c r="J28" i="38"/>
  <c r="C272" i="311"/>
  <c r="AM10" i="230"/>
  <c r="Y115" i="38"/>
  <c r="W63" i="38"/>
  <c r="AC54" i="38"/>
  <c r="E22" i="38"/>
  <c r="M55" i="38"/>
  <c r="AG146" i="38"/>
  <c r="G105" i="231"/>
  <c r="C360" i="311"/>
  <c r="T155" i="38"/>
  <c r="M140" i="38"/>
  <c r="AL14" i="230"/>
  <c r="H85" i="38"/>
  <c r="N54" i="38"/>
  <c r="L149" i="38"/>
  <c r="P159" i="38"/>
  <c r="X58" i="38"/>
  <c r="C818" i="311"/>
  <c r="Q38" i="38"/>
  <c r="V89" i="38"/>
  <c r="AG20" i="38"/>
  <c r="C1189" i="311"/>
  <c r="H77" i="38"/>
  <c r="P78" i="38"/>
  <c r="O31" i="38"/>
  <c r="E25" i="274"/>
  <c r="AC108" i="38"/>
  <c r="AB55" i="38"/>
  <c r="I52" i="274"/>
  <c r="L14" i="274"/>
  <c r="N59" i="38"/>
  <c r="L73" i="38"/>
  <c r="C608" i="311"/>
  <c r="L104" i="274"/>
  <c r="C69" i="273"/>
  <c r="G128" i="38"/>
  <c r="I38" i="231"/>
  <c r="F10" i="230"/>
  <c r="AE80" i="38"/>
  <c r="O109" i="38"/>
  <c r="C450" i="311"/>
  <c r="I14" i="231"/>
  <c r="E106" i="274"/>
  <c r="S93" i="38"/>
  <c r="Q149" i="38"/>
  <c r="I163" i="38"/>
  <c r="C42" i="231"/>
  <c r="J25" i="274"/>
  <c r="Z162" i="38"/>
  <c r="L96" i="273"/>
  <c r="K75" i="273"/>
  <c r="C558" i="311"/>
  <c r="D52" i="274"/>
  <c r="AF122" i="38"/>
  <c r="D165" i="38"/>
  <c r="C1081" i="311"/>
  <c r="H27" i="231"/>
  <c r="C151" i="38"/>
  <c r="AE93" i="38"/>
  <c r="AB143" i="38"/>
  <c r="AI26" i="230"/>
  <c r="C14" i="311"/>
  <c r="C907" i="311"/>
  <c r="Q44" i="38"/>
  <c r="F61" i="274"/>
  <c r="C116" i="311"/>
  <c r="C1156" i="311"/>
  <c r="AB23" i="230"/>
  <c r="S19" i="38"/>
  <c r="C752" i="311"/>
  <c r="C401" i="311"/>
  <c r="C1268" i="311"/>
  <c r="I102" i="231"/>
  <c r="C791" i="311"/>
  <c r="P161" i="38"/>
  <c r="V9" i="230"/>
  <c r="E107" i="38"/>
  <c r="S110" i="38"/>
  <c r="C838" i="311"/>
  <c r="I21" i="38"/>
  <c r="G99" i="38"/>
  <c r="AO25" i="230"/>
  <c r="N161" i="38"/>
  <c r="K126" i="38"/>
  <c r="N92" i="38"/>
  <c r="AD49" i="38"/>
  <c r="C705" i="311"/>
  <c r="L112" i="38"/>
  <c r="F78" i="274"/>
  <c r="C875" i="311"/>
  <c r="C1313" i="311"/>
  <c r="AV7" i="230"/>
  <c r="G27" i="38"/>
  <c r="C1219" i="311"/>
  <c r="G38" i="274"/>
  <c r="J27" i="274"/>
  <c r="E93" i="274"/>
  <c r="I87" i="273"/>
  <c r="G102" i="231"/>
  <c r="D25" i="231"/>
  <c r="R47" i="38"/>
  <c r="E30" i="231"/>
  <c r="K101" i="273"/>
  <c r="G36" i="38"/>
  <c r="L86" i="231"/>
  <c r="F90" i="38"/>
  <c r="U136" i="38"/>
  <c r="D73" i="274"/>
  <c r="U144" i="38"/>
  <c r="U141" i="272" l="1"/>
  <c r="F95" i="272"/>
  <c r="G41" i="272"/>
  <c r="R52" i="272"/>
  <c r="D1219" i="311"/>
  <c r="E1219" i="311" s="1"/>
  <c r="G32" i="272"/>
  <c r="D1313" i="311"/>
  <c r="E1313" i="311" s="1"/>
  <c r="D875" i="311"/>
  <c r="E875" i="311" s="1"/>
  <c r="L117" i="272"/>
  <c r="D705" i="311"/>
  <c r="E705" i="311" s="1"/>
  <c r="AD54" i="272"/>
  <c r="N97" i="272"/>
  <c r="K131" i="272"/>
  <c r="G104" i="272"/>
  <c r="I26" i="272"/>
  <c r="D838" i="311"/>
  <c r="E838" i="311" s="1"/>
  <c r="S115" i="272"/>
  <c r="E112" i="272"/>
  <c r="D791" i="311"/>
  <c r="E791" i="311" s="1"/>
  <c r="D1268" i="311"/>
  <c r="E1268" i="311" s="1"/>
  <c r="D401" i="311"/>
  <c r="E401" i="311" s="1"/>
  <c r="D752" i="311"/>
  <c r="E752" i="311" s="1"/>
  <c r="S24" i="272"/>
  <c r="D1156" i="311"/>
  <c r="E1156" i="311" s="1"/>
  <c r="D116" i="311"/>
  <c r="E116" i="311" s="1"/>
  <c r="Q49" i="272"/>
  <c r="D907" i="311"/>
  <c r="E907" i="311" s="1"/>
  <c r="D14" i="311"/>
  <c r="E14" i="311" s="1"/>
  <c r="AE98" i="272"/>
  <c r="D1081" i="311"/>
  <c r="E1081" i="311" s="1"/>
  <c r="AF127" i="272"/>
  <c r="D558" i="311"/>
  <c r="E558" i="311" s="1"/>
  <c r="S98" i="272"/>
  <c r="D450" i="311"/>
  <c r="E450" i="311" s="1"/>
  <c r="O114" i="272"/>
  <c r="AE85" i="272"/>
  <c r="G133" i="272"/>
  <c r="D608" i="311"/>
  <c r="E608" i="311" s="1"/>
  <c r="L78" i="272"/>
  <c r="N64" i="272"/>
  <c r="AB60" i="272"/>
  <c r="AC113" i="272"/>
  <c r="O36" i="272"/>
  <c r="P83" i="272"/>
  <c r="H82" i="272"/>
  <c r="D1189" i="311"/>
  <c r="E1189" i="311" s="1"/>
  <c r="AG25" i="272"/>
  <c r="V94" i="272"/>
  <c r="Q43" i="272"/>
  <c r="D818" i="311"/>
  <c r="E818" i="311" s="1"/>
  <c r="X63" i="272"/>
  <c r="N59" i="272"/>
  <c r="H90" i="272"/>
  <c r="D360" i="311"/>
  <c r="E360" i="311" s="1"/>
  <c r="M60" i="272"/>
  <c r="E27" i="272"/>
  <c r="AC59" i="272"/>
  <c r="W68" i="272"/>
  <c r="Y120" i="272"/>
  <c r="D272" i="311"/>
  <c r="J33" i="272"/>
  <c r="D692" i="311"/>
  <c r="E692" i="311" s="1"/>
  <c r="D1024" i="311"/>
  <c r="T73" i="272"/>
  <c r="AC108" i="272"/>
  <c r="D220" i="311"/>
  <c r="E220" i="311" s="1"/>
  <c r="AG68" i="272"/>
  <c r="AA39" i="272"/>
  <c r="Y102" i="272"/>
  <c r="Z25" i="272"/>
  <c r="I125" i="272"/>
  <c r="D100" i="272"/>
  <c r="D658" i="311"/>
  <c r="E658" i="311" s="1"/>
  <c r="L135" i="272"/>
  <c r="H65" i="272"/>
  <c r="D45" i="272"/>
  <c r="AE67" i="272"/>
  <c r="W56" i="272"/>
  <c r="Z111" i="272"/>
  <c r="AE79" i="272"/>
  <c r="AB38" i="272"/>
  <c r="Z125" i="272"/>
  <c r="U73" i="272"/>
  <c r="D805" i="311"/>
  <c r="E805" i="311" s="1"/>
  <c r="D440" i="311"/>
  <c r="E440" i="311" s="1"/>
  <c r="D388" i="311"/>
  <c r="E388" i="311" s="1"/>
  <c r="W96" i="272"/>
  <c r="AB73" i="272"/>
  <c r="AF124" i="272"/>
  <c r="D1278" i="311"/>
  <c r="E1278" i="311" s="1"/>
  <c r="AE51" i="272"/>
  <c r="V78" i="272"/>
  <c r="D897" i="311"/>
  <c r="D315" i="311"/>
  <c r="E315" i="311" s="1"/>
  <c r="V130" i="272"/>
  <c r="T36" i="272"/>
  <c r="Z43" i="272"/>
  <c r="D74" i="311"/>
  <c r="E74" i="311" s="1"/>
  <c r="D1168" i="311"/>
  <c r="E1168" i="311" s="1"/>
  <c r="F43" i="272"/>
  <c r="D745" i="311"/>
  <c r="E745" i="311" s="1"/>
  <c r="D759" i="311"/>
  <c r="E759" i="311" s="1"/>
  <c r="AF29" i="272"/>
  <c r="C125" i="272"/>
  <c r="AG133" i="272"/>
  <c r="U122" i="272"/>
  <c r="J136" i="272"/>
  <c r="E40" i="272"/>
  <c r="D229" i="311"/>
  <c r="D660" i="311"/>
  <c r="E660" i="311" s="1"/>
  <c r="Q90" i="272"/>
  <c r="U113" i="272"/>
  <c r="AE136" i="272"/>
  <c r="H86" i="272"/>
  <c r="L107" i="272"/>
  <c r="Y60" i="272"/>
  <c r="G120" i="272"/>
  <c r="P69" i="272"/>
  <c r="D986" i="311"/>
  <c r="E986" i="311" s="1"/>
  <c r="H138" i="272"/>
  <c r="D187" i="311"/>
  <c r="E187" i="311" s="1"/>
  <c r="T133" i="272"/>
  <c r="D914" i="311"/>
  <c r="E914" i="311" s="1"/>
  <c r="F60" i="272"/>
  <c r="T27" i="272"/>
  <c r="J47" i="272"/>
  <c r="H76" i="272"/>
  <c r="J140" i="272"/>
  <c r="D1233" i="311"/>
  <c r="E1233" i="311" s="1"/>
  <c r="S127" i="272"/>
  <c r="N109" i="272"/>
  <c r="D770" i="311"/>
  <c r="E770" i="311" s="1"/>
  <c r="E79" i="272"/>
  <c r="J52" i="272"/>
  <c r="I63" i="272"/>
  <c r="E113" i="272"/>
  <c r="V32" i="272"/>
  <c r="P64" i="272"/>
  <c r="AD28" i="272"/>
  <c r="V60" i="272"/>
  <c r="L84" i="272"/>
  <c r="G75" i="272"/>
  <c r="D1061" i="311"/>
  <c r="E1061" i="311" s="1"/>
  <c r="AE106" i="272"/>
  <c r="H124" i="272"/>
  <c r="R61" i="272"/>
  <c r="P129" i="272"/>
  <c r="R30" i="272"/>
  <c r="X46" i="272"/>
  <c r="Y111" i="272"/>
  <c r="AD32" i="272"/>
  <c r="D1291" i="311"/>
  <c r="E1291" i="311" s="1"/>
  <c r="F104" i="272"/>
  <c r="D1161" i="311"/>
  <c r="E1161" i="311" s="1"/>
  <c r="S60" i="272"/>
  <c r="D995" i="311"/>
  <c r="E995" i="311" s="1"/>
  <c r="D427" i="311"/>
  <c r="E427" i="311" s="1"/>
  <c r="D671" i="311"/>
  <c r="E671" i="311" s="1"/>
  <c r="AB44" i="272"/>
  <c r="T69" i="272"/>
  <c r="AA55" i="272"/>
  <c r="D89" i="311"/>
  <c r="E89" i="311" s="1"/>
  <c r="F67" i="272"/>
  <c r="D3" i="311"/>
  <c r="R141" i="272"/>
  <c r="V42" i="272"/>
  <c r="D71" i="311"/>
  <c r="E71" i="311" s="1"/>
  <c r="D645" i="311"/>
  <c r="E645" i="311" s="1"/>
  <c r="F38" i="272"/>
  <c r="K107" i="272"/>
  <c r="D1008" i="311"/>
  <c r="E1008" i="311" s="1"/>
  <c r="E118" i="272"/>
  <c r="AF55" i="272"/>
  <c r="F34" i="272"/>
  <c r="D502" i="311"/>
  <c r="E502" i="311" s="1"/>
  <c r="AF80" i="272"/>
  <c r="AA41" i="272"/>
  <c r="Z82" i="272"/>
  <c r="J107" i="272"/>
  <c r="V120" i="272"/>
  <c r="AG100" i="272"/>
  <c r="D1303" i="311"/>
  <c r="E1303" i="311" s="1"/>
  <c r="D174" i="311"/>
  <c r="E174" i="311" s="1"/>
  <c r="AG32" i="272"/>
  <c r="Y34" i="272"/>
  <c r="X27" i="272"/>
  <c r="G68" i="272"/>
  <c r="D1047" i="311"/>
  <c r="E1047" i="311" s="1"/>
  <c r="D119" i="311"/>
  <c r="E119" i="311" s="1"/>
  <c r="AF73" i="272"/>
  <c r="D672" i="311"/>
  <c r="E672" i="311" s="1"/>
  <c r="N63" i="272"/>
  <c r="F24" i="272"/>
  <c r="D240" i="311"/>
  <c r="E240" i="311" s="1"/>
  <c r="AC80" i="272"/>
  <c r="D72" i="272"/>
  <c r="AG30" i="272"/>
  <c r="K105" i="272"/>
  <c r="D159" i="311"/>
  <c r="E159" i="311" s="1"/>
  <c r="H134" i="272"/>
  <c r="X48" i="272"/>
  <c r="D971" i="311"/>
  <c r="E971" i="311" s="1"/>
  <c r="Q27" i="272"/>
  <c r="Y53" i="272"/>
  <c r="D867" i="311"/>
  <c r="E867" i="311" s="1"/>
  <c r="M98" i="272"/>
  <c r="Q133" i="272"/>
  <c r="D554" i="311"/>
  <c r="E554" i="311" s="1"/>
  <c r="I67" i="272"/>
  <c r="D540" i="311"/>
  <c r="E540" i="311" s="1"/>
  <c r="T42" i="272"/>
  <c r="L94" i="272"/>
  <c r="Y98" i="272"/>
  <c r="H63" i="272"/>
  <c r="AG83" i="272"/>
  <c r="T128" i="272"/>
  <c r="P105" i="272"/>
  <c r="D1095" i="311"/>
  <c r="E1095" i="311" s="1"/>
  <c r="D304" i="311"/>
  <c r="E304" i="311" s="1"/>
  <c r="AD50" i="272"/>
  <c r="D1308" i="311"/>
  <c r="E1308" i="311" s="1"/>
  <c r="D68" i="311"/>
  <c r="E68" i="311" s="1"/>
  <c r="T109" i="272"/>
  <c r="AF68" i="272"/>
  <c r="D993" i="311"/>
  <c r="E993" i="311" s="1"/>
  <c r="AG13" i="38"/>
  <c r="AG9" i="38"/>
  <c r="AG8" i="38"/>
  <c r="AG12" i="38"/>
  <c r="AG14" i="38"/>
  <c r="AG11" i="38"/>
  <c r="AG22" i="272"/>
  <c r="AG10" i="38"/>
  <c r="V49" i="272"/>
  <c r="Q112" i="272"/>
  <c r="L24" i="272"/>
  <c r="D879" i="311"/>
  <c r="E879" i="311" s="1"/>
  <c r="S88" i="272"/>
  <c r="AB104" i="272"/>
  <c r="D128" i="311"/>
  <c r="E128" i="311" s="1"/>
  <c r="AB36" i="272"/>
  <c r="S35" i="272"/>
  <c r="T30" i="272"/>
  <c r="J65" i="272"/>
  <c r="D261" i="311"/>
  <c r="E261" i="311" s="1"/>
  <c r="H141" i="272"/>
  <c r="V89" i="272"/>
  <c r="D933" i="311"/>
  <c r="E933" i="311" s="1"/>
  <c r="C50" i="272"/>
  <c r="H29" i="272"/>
  <c r="G125" i="272"/>
  <c r="I94" i="272"/>
  <c r="V24" i="272"/>
  <c r="X64" i="272"/>
  <c r="Z32" i="272"/>
  <c r="D583" i="311"/>
  <c r="AA69" i="272"/>
  <c r="X78" i="272"/>
  <c r="P115" i="272"/>
  <c r="P119" i="272"/>
  <c r="M113" i="272"/>
  <c r="D630" i="311"/>
  <c r="E630" i="311" s="1"/>
  <c r="AC106" i="272"/>
  <c r="U28" i="272"/>
  <c r="N43" i="272"/>
  <c r="Z33" i="272"/>
  <c r="V90" i="272"/>
  <c r="N91" i="272"/>
  <c r="T28" i="272"/>
  <c r="X70" i="272"/>
  <c r="Z68" i="272"/>
  <c r="R136" i="272"/>
  <c r="G59" i="272"/>
  <c r="P137" i="272"/>
  <c r="D444" i="311"/>
  <c r="E444" i="311" s="1"/>
  <c r="D259" i="311"/>
  <c r="E259" i="311" s="1"/>
  <c r="AF28" i="272"/>
  <c r="O86" i="272"/>
  <c r="D66" i="311"/>
  <c r="E66" i="311" s="1"/>
  <c r="I92" i="272"/>
  <c r="Z29" i="272"/>
  <c r="U30" i="272"/>
  <c r="X39" i="272"/>
  <c r="G34" i="272"/>
  <c r="J123" i="272"/>
  <c r="H122" i="272"/>
  <c r="K42" i="272"/>
  <c r="H99" i="272"/>
  <c r="J71" i="272"/>
  <c r="D814" i="311"/>
  <c r="E814" i="311" s="1"/>
  <c r="L46" i="272"/>
  <c r="W84" i="272"/>
  <c r="D579" i="311"/>
  <c r="E579" i="311" s="1"/>
  <c r="Q86" i="272"/>
  <c r="V86" i="272"/>
  <c r="I121" i="272"/>
  <c r="V119" i="272"/>
  <c r="K118" i="272"/>
  <c r="K97" i="272"/>
  <c r="D102" i="272"/>
  <c r="O79" i="272"/>
  <c r="D904" i="311"/>
  <c r="E904" i="311" s="1"/>
  <c r="D820" i="311"/>
  <c r="E820" i="311" s="1"/>
  <c r="N49" i="272"/>
  <c r="K103" i="272"/>
  <c r="D1097" i="311"/>
  <c r="E1097" i="311" s="1"/>
  <c r="F110" i="272"/>
  <c r="D269" i="311"/>
  <c r="F138" i="272"/>
  <c r="AG131" i="272"/>
  <c r="D1242" i="311"/>
  <c r="E1242" i="311" s="1"/>
  <c r="W107" i="272"/>
  <c r="D795" i="311"/>
  <c r="E795" i="311" s="1"/>
  <c r="L38" i="272"/>
  <c r="D75" i="311"/>
  <c r="E75" i="311" s="1"/>
  <c r="F50" i="272"/>
  <c r="D1270" i="311"/>
  <c r="E1270" i="311" s="1"/>
  <c r="AD112" i="272"/>
  <c r="H72" i="272"/>
  <c r="G36" i="272"/>
  <c r="C51" i="272"/>
  <c r="X20" i="230"/>
  <c r="Y20" i="230" s="1"/>
  <c r="AC56" i="272"/>
  <c r="J57" i="272"/>
  <c r="AC78" i="272"/>
  <c r="D1049" i="311"/>
  <c r="E1049" i="311" s="1"/>
  <c r="W26" i="272"/>
  <c r="L26" i="272"/>
  <c r="H84" i="272"/>
  <c r="Q108" i="272"/>
  <c r="R132" i="272"/>
  <c r="D1086" i="311"/>
  <c r="E1086" i="311" s="1"/>
  <c r="AA23" i="272"/>
  <c r="D118" i="311"/>
  <c r="E118" i="311" s="1"/>
  <c r="AF92" i="272"/>
  <c r="L56" i="272"/>
  <c r="AB140" i="272"/>
  <c r="V53" i="272"/>
  <c r="D952" i="311"/>
  <c r="E952" i="311" s="1"/>
  <c r="D710" i="311"/>
  <c r="E710" i="311" s="1"/>
  <c r="U86" i="272"/>
  <c r="P22" i="272"/>
  <c r="P14" i="38"/>
  <c r="P12" i="38"/>
  <c r="P11" i="38"/>
  <c r="P8" i="38"/>
  <c r="P9" i="38"/>
  <c r="P10" i="38"/>
  <c r="P13" i="38"/>
  <c r="AE122" i="272"/>
  <c r="R24" i="272"/>
  <c r="J120" i="272"/>
  <c r="P123" i="272"/>
  <c r="V125" i="272"/>
  <c r="Q65" i="272"/>
  <c r="AC132" i="272"/>
  <c r="D376" i="311"/>
  <c r="E376" i="311" s="1"/>
  <c r="D1298" i="311"/>
  <c r="E1298" i="311" s="1"/>
  <c r="C43" i="272"/>
  <c r="D575" i="311"/>
  <c r="E575" i="311" s="1"/>
  <c r="AB108" i="272"/>
  <c r="L103" i="272"/>
  <c r="AG110" i="272"/>
  <c r="K56" i="272"/>
  <c r="D472" i="311"/>
  <c r="E472" i="311" s="1"/>
  <c r="M77" i="272"/>
  <c r="P48" i="272"/>
  <c r="U98" i="272"/>
  <c r="D356" i="311"/>
  <c r="E356" i="311" s="1"/>
  <c r="AD103" i="272"/>
  <c r="AG132" i="272"/>
  <c r="D1126" i="311"/>
  <c r="E1126" i="311" s="1"/>
  <c r="N132" i="272"/>
  <c r="D846" i="311"/>
  <c r="E846" i="311" s="1"/>
  <c r="G77" i="272"/>
  <c r="D866" i="311"/>
  <c r="E866" i="311" s="1"/>
  <c r="D238" i="311"/>
  <c r="E238" i="311" s="1"/>
  <c r="R65" i="272"/>
  <c r="D718" i="311"/>
  <c r="E718" i="311" s="1"/>
  <c r="Y135" i="272"/>
  <c r="H52" i="272"/>
  <c r="N87" i="272"/>
  <c r="S39" i="272"/>
  <c r="AA103" i="272"/>
  <c r="W89" i="272"/>
  <c r="D489" i="311"/>
  <c r="E489" i="311" s="1"/>
  <c r="T74" i="272"/>
  <c r="O38" i="272"/>
  <c r="D271" i="311"/>
  <c r="E271" i="311" s="1"/>
  <c r="Z35" i="272"/>
  <c r="D841" i="311"/>
  <c r="E841" i="311" s="1"/>
  <c r="Y91" i="272"/>
  <c r="AG38" i="272"/>
  <c r="C89" i="272"/>
  <c r="D896" i="311"/>
  <c r="E896" i="311" s="1"/>
  <c r="J93" i="272"/>
  <c r="H33" i="272"/>
  <c r="AE41" i="272"/>
  <c r="L100" i="272"/>
  <c r="D732" i="311"/>
  <c r="E732" i="311" s="1"/>
  <c r="D832" i="311"/>
  <c r="E832" i="311" s="1"/>
  <c r="D139" i="272"/>
  <c r="S84" i="272"/>
  <c r="G140" i="272"/>
  <c r="AD102" i="272"/>
  <c r="D290" i="311"/>
  <c r="AF126" i="272"/>
  <c r="W110" i="272"/>
  <c r="AF72" i="272"/>
  <c r="L35" i="272"/>
  <c r="AG113" i="272"/>
  <c r="M110" i="272"/>
  <c r="Z73" i="272"/>
  <c r="D1279" i="311"/>
  <c r="E1279" i="311" s="1"/>
  <c r="V126" i="272"/>
  <c r="AC83" i="272"/>
  <c r="AA79" i="272"/>
  <c r="D1062" i="311"/>
  <c r="E1062" i="311" s="1"/>
  <c r="D852" i="311"/>
  <c r="E852" i="311" s="1"/>
  <c r="U102" i="272"/>
  <c r="O97" i="272"/>
  <c r="W45" i="272"/>
  <c r="D465" i="311"/>
  <c r="E465" i="311" s="1"/>
  <c r="D370" i="311"/>
  <c r="E370" i="311" s="1"/>
  <c r="AE111" i="272"/>
  <c r="O95" i="272"/>
  <c r="J58" i="272"/>
  <c r="U121" i="272"/>
  <c r="AA124" i="272"/>
  <c r="AA32" i="272"/>
  <c r="R76" i="272"/>
  <c r="D173" i="311"/>
  <c r="E173" i="311" s="1"/>
  <c r="D81" i="272"/>
  <c r="D412" i="311"/>
  <c r="E412" i="311" s="1"/>
  <c r="S57" i="272"/>
  <c r="D468" i="311"/>
  <c r="E468" i="311" s="1"/>
  <c r="D1173" i="311"/>
  <c r="D592" i="311"/>
  <c r="E592" i="311" s="1"/>
  <c r="D1046" i="311"/>
  <c r="E1046" i="311" s="1"/>
  <c r="D1114" i="311"/>
  <c r="E1114" i="311" s="1"/>
  <c r="AD128" i="272"/>
  <c r="D1083" i="311"/>
  <c r="E1083" i="311" s="1"/>
  <c r="D749" i="311"/>
  <c r="E749" i="311" s="1"/>
  <c r="P131" i="272"/>
  <c r="D1131" i="311"/>
  <c r="D1325" i="311"/>
  <c r="E1325" i="311" s="1"/>
  <c r="P77" i="272"/>
  <c r="D1123" i="311"/>
  <c r="E1123" i="311" s="1"/>
  <c r="AE44" i="272"/>
  <c r="M139" i="272"/>
  <c r="D801" i="311"/>
  <c r="E801" i="311" s="1"/>
  <c r="D10" i="38"/>
  <c r="D9" i="38"/>
  <c r="D13" i="38"/>
  <c r="D22" i="272"/>
  <c r="D14" i="38"/>
  <c r="D12" i="38"/>
  <c r="D11" i="38"/>
  <c r="D8" i="38"/>
  <c r="D15" i="38" s="1"/>
  <c r="AA44" i="272"/>
  <c r="K144" i="272"/>
  <c r="D527" i="311"/>
  <c r="D1068" i="311"/>
  <c r="E1068" i="311" s="1"/>
  <c r="S95" i="272"/>
  <c r="AC81" i="272"/>
  <c r="F119" i="272"/>
  <c r="I84" i="272"/>
  <c r="R83" i="272"/>
  <c r="D1116" i="311"/>
  <c r="E1116" i="311" s="1"/>
  <c r="D41" i="311"/>
  <c r="E41" i="311" s="1"/>
  <c r="Y140" i="272"/>
  <c r="D1132" i="311"/>
  <c r="E1132" i="311" s="1"/>
  <c r="AE116" i="272"/>
  <c r="E120" i="272"/>
  <c r="O81" i="272"/>
  <c r="J108" i="272"/>
  <c r="P32" i="272"/>
  <c r="D490" i="311"/>
  <c r="E490" i="311" s="1"/>
  <c r="Q84" i="272"/>
  <c r="P49" i="272"/>
  <c r="L137" i="272"/>
  <c r="AB122" i="272"/>
  <c r="AG58" i="272"/>
  <c r="J101" i="272"/>
  <c r="L67" i="272"/>
  <c r="I66" i="272"/>
  <c r="D555" i="311"/>
  <c r="E555" i="311" s="1"/>
  <c r="Z69" i="272"/>
  <c r="Y130" i="272"/>
  <c r="T110" i="272"/>
  <c r="AA47" i="272"/>
  <c r="D1152" i="311"/>
  <c r="E1152" i="311" s="1"/>
  <c r="G116" i="272"/>
  <c r="AF122" i="272"/>
  <c r="AC107" i="272"/>
  <c r="Q37" i="272"/>
  <c r="Y36" i="272"/>
  <c r="AC100" i="272"/>
  <c r="D369" i="311"/>
  <c r="E369" i="311" s="1"/>
  <c r="AG60" i="272"/>
  <c r="V55" i="272"/>
  <c r="D56" i="272"/>
  <c r="D1324" i="311"/>
  <c r="E1324" i="311" s="1"/>
  <c r="D674" i="311"/>
  <c r="E674" i="311" s="1"/>
  <c r="D511" i="311"/>
  <c r="E511" i="311" s="1"/>
  <c r="D102" i="311"/>
  <c r="E102" i="311" s="1"/>
  <c r="X84" i="272"/>
  <c r="W142" i="272"/>
  <c r="D1205" i="311"/>
  <c r="E1205" i="311" s="1"/>
  <c r="V104" i="272"/>
  <c r="U9" i="38"/>
  <c r="U11" i="38"/>
  <c r="U22" i="272"/>
  <c r="U10" i="38"/>
  <c r="U8" i="38"/>
  <c r="U12" i="38"/>
  <c r="U13" i="38"/>
  <c r="U14" i="38"/>
  <c r="X137" i="272"/>
  <c r="X113" i="272"/>
  <c r="D351" i="311"/>
  <c r="E351" i="311" s="1"/>
  <c r="D1287" i="311"/>
  <c r="E1287" i="311" s="1"/>
  <c r="I116" i="272"/>
  <c r="D389" i="311"/>
  <c r="E389" i="311" s="1"/>
  <c r="G52" i="272"/>
  <c r="C33" i="272"/>
  <c r="AC73" i="272"/>
  <c r="D638" i="311"/>
  <c r="E638" i="311" s="1"/>
  <c r="AC42" i="272"/>
  <c r="AG90" i="272"/>
  <c r="K126" i="272"/>
  <c r="S79" i="272"/>
  <c r="J96" i="272"/>
  <c r="J106" i="272"/>
  <c r="T48" i="272"/>
  <c r="S77" i="272"/>
  <c r="AG63" i="272"/>
  <c r="D623" i="311"/>
  <c r="E623" i="311" s="1"/>
  <c r="U90" i="272"/>
  <c r="M56" i="272"/>
  <c r="T45" i="272"/>
  <c r="X127" i="272"/>
  <c r="X14" i="230"/>
  <c r="Y14" i="230" s="1"/>
  <c r="E37" i="272"/>
  <c r="D856" i="311"/>
  <c r="E856" i="311" s="1"/>
  <c r="D37" i="272"/>
  <c r="AD61" i="272"/>
  <c r="K60" i="272"/>
  <c r="H108" i="272"/>
  <c r="D1232" i="311"/>
  <c r="E1232" i="311" s="1"/>
  <c r="AC55" i="272"/>
  <c r="C46" i="272"/>
  <c r="G100" i="272"/>
  <c r="I81" i="272"/>
  <c r="I99" i="272"/>
  <c r="C99" i="272"/>
  <c r="O48" i="272"/>
  <c r="D1012" i="311"/>
  <c r="E1012" i="311" s="1"/>
  <c r="J97" i="272"/>
  <c r="D98" i="272"/>
  <c r="M39" i="272"/>
  <c r="S130" i="272"/>
  <c r="G45" i="272"/>
  <c r="D119" i="272"/>
  <c r="C55" i="272"/>
  <c r="D1002" i="311"/>
  <c r="E1002" i="311" s="1"/>
  <c r="D935" i="311"/>
  <c r="E935" i="311" s="1"/>
  <c r="M132" i="272"/>
  <c r="C128" i="272"/>
  <c r="I120" i="272"/>
  <c r="P130" i="272"/>
  <c r="D276" i="311"/>
  <c r="E276" i="311" s="1"/>
  <c r="AD60" i="272"/>
  <c r="G43" i="272"/>
  <c r="AB80" i="272"/>
  <c r="N81" i="272"/>
  <c r="AA53" i="272"/>
  <c r="Y133" i="272"/>
  <c r="H128" i="272"/>
  <c r="K133" i="272"/>
  <c r="D82" i="272"/>
  <c r="O116" i="272"/>
  <c r="D598" i="311"/>
  <c r="E598" i="311" s="1"/>
  <c r="D1290" i="311"/>
  <c r="E1290" i="311" s="1"/>
  <c r="G57" i="272"/>
  <c r="E30" i="272"/>
  <c r="M138" i="272"/>
  <c r="Y82" i="272"/>
  <c r="D1285" i="311"/>
  <c r="E1285" i="311" s="1"/>
  <c r="P72" i="272"/>
  <c r="AA136" i="272"/>
  <c r="Z132" i="272"/>
  <c r="P63" i="272"/>
  <c r="D476" i="311"/>
  <c r="E476" i="311" s="1"/>
  <c r="J142" i="272"/>
  <c r="AG107" i="272"/>
  <c r="T31" i="272"/>
  <c r="H55" i="272"/>
  <c r="Q69" i="272"/>
  <c r="D1032" i="311"/>
  <c r="E1032" i="311" s="1"/>
  <c r="T132" i="272"/>
  <c r="AD119" i="272"/>
  <c r="AD127" i="272"/>
  <c r="D364" i="311"/>
  <c r="E364" i="311" s="1"/>
  <c r="D727" i="311"/>
  <c r="E727" i="311" s="1"/>
  <c r="V112" i="272"/>
  <c r="R67" i="272"/>
  <c r="AF26" i="272"/>
  <c r="O84" i="272"/>
  <c r="D386" i="311"/>
  <c r="E386" i="311" s="1"/>
  <c r="D224" i="311"/>
  <c r="AF81" i="272"/>
  <c r="G62" i="272"/>
  <c r="F90" i="272"/>
  <c r="D89" i="272"/>
  <c r="AB131" i="272"/>
  <c r="Q62" i="272"/>
  <c r="D23" i="311"/>
  <c r="E23" i="311" s="1"/>
  <c r="O65" i="272"/>
  <c r="F142" i="272"/>
  <c r="R112" i="272"/>
  <c r="D16" i="311"/>
  <c r="E16" i="311" s="1"/>
  <c r="D406" i="311"/>
  <c r="E406" i="311" s="1"/>
  <c r="D1129" i="311"/>
  <c r="E1129" i="311" s="1"/>
  <c r="D868" i="311"/>
  <c r="E868" i="311" s="1"/>
  <c r="W136" i="272"/>
  <c r="X61" i="272"/>
  <c r="AC57" i="272"/>
  <c r="I23" i="272"/>
  <c r="V110" i="272"/>
  <c r="D471" i="311"/>
  <c r="E471" i="311" s="1"/>
  <c r="U104" i="272"/>
  <c r="R38" i="272"/>
  <c r="T102" i="272"/>
  <c r="F127" i="272"/>
  <c r="D1323" i="311"/>
  <c r="E1323" i="311" s="1"/>
  <c r="D151" i="311"/>
  <c r="E151" i="311" s="1"/>
  <c r="AB96" i="272"/>
  <c r="D95" i="272"/>
  <c r="Q140" i="272"/>
  <c r="Z54" i="272"/>
  <c r="AC120" i="272"/>
  <c r="D124" i="272"/>
  <c r="AC104" i="272"/>
  <c r="M143" i="272"/>
  <c r="N40" i="272"/>
  <c r="D137" i="311"/>
  <c r="E137" i="311" s="1"/>
  <c r="U127" i="272"/>
  <c r="D170" i="311"/>
  <c r="E170" i="311" s="1"/>
  <c r="Q57" i="272"/>
  <c r="AF70" i="272"/>
  <c r="T56" i="272"/>
  <c r="I85" i="272"/>
  <c r="E46" i="272"/>
  <c r="H129" i="272"/>
  <c r="D221" i="311"/>
  <c r="D250" i="311"/>
  <c r="E250" i="311" s="1"/>
  <c r="AA43" i="272"/>
  <c r="S74" i="272"/>
  <c r="AF50" i="272"/>
  <c r="D84" i="272"/>
  <c r="R96" i="272"/>
  <c r="Q29" i="272"/>
  <c r="M107" i="272"/>
  <c r="Z46" i="272"/>
  <c r="D910" i="311"/>
  <c r="E910" i="311" s="1"/>
  <c r="G95" i="272"/>
  <c r="T78" i="272"/>
  <c r="T80" i="272"/>
  <c r="Z77" i="272"/>
  <c r="AA40" i="272"/>
  <c r="AA141" i="272"/>
  <c r="D266" i="311"/>
  <c r="E266" i="311" s="1"/>
  <c r="Y89" i="272"/>
  <c r="V99" i="272"/>
  <c r="U79" i="272"/>
  <c r="Q80" i="272"/>
  <c r="U74" i="272"/>
  <c r="P122" i="272"/>
  <c r="AA116" i="272"/>
  <c r="J81" i="272"/>
  <c r="V98" i="272"/>
  <c r="AG86" i="272"/>
  <c r="D950" i="311"/>
  <c r="E950" i="311" s="1"/>
  <c r="F117" i="272"/>
  <c r="D733" i="311"/>
  <c r="E733" i="311" s="1"/>
  <c r="G58" i="272"/>
  <c r="D968" i="311"/>
  <c r="E968" i="311" s="1"/>
  <c r="AC47" i="272"/>
  <c r="L119" i="272"/>
  <c r="O88" i="272"/>
  <c r="Q117" i="272"/>
  <c r="AB85" i="272"/>
  <c r="M83" i="272"/>
  <c r="O61" i="272"/>
  <c r="AG85" i="272"/>
  <c r="D1184" i="311"/>
  <c r="E1184" i="311" s="1"/>
  <c r="T79" i="272"/>
  <c r="S29" i="272"/>
  <c r="D348" i="311"/>
  <c r="E348" i="311" s="1"/>
  <c r="Y37" i="272"/>
  <c r="Z92" i="272"/>
  <c r="AE57" i="272"/>
  <c r="AA49" i="272"/>
  <c r="J63" i="272"/>
  <c r="F51" i="272"/>
  <c r="Z110" i="272"/>
  <c r="AA52" i="272"/>
  <c r="J125" i="272"/>
  <c r="I137" i="272"/>
  <c r="AC45" i="272"/>
  <c r="N116" i="272"/>
  <c r="AG47" i="272"/>
  <c r="V113" i="272"/>
  <c r="AC134" i="272"/>
  <c r="Z39" i="272"/>
  <c r="O24" i="272"/>
  <c r="X52" i="272"/>
  <c r="J84" i="272"/>
  <c r="N137" i="272"/>
  <c r="D112" i="272"/>
  <c r="R124" i="272"/>
  <c r="AE71" i="272"/>
  <c r="M51" i="272"/>
  <c r="Z34" i="272"/>
  <c r="N140" i="272"/>
  <c r="K90" i="272"/>
  <c r="D438" i="311"/>
  <c r="E438" i="311" s="1"/>
  <c r="AB78" i="272"/>
  <c r="D921" i="311"/>
  <c r="E921" i="311" s="1"/>
  <c r="C68" i="272"/>
  <c r="D9" i="311"/>
  <c r="D1260" i="311"/>
  <c r="E1260" i="311" s="1"/>
  <c r="D437" i="311"/>
  <c r="E437" i="311" s="1"/>
  <c r="M69" i="272"/>
  <c r="T97" i="272"/>
  <c r="K67" i="272"/>
  <c r="X125" i="272"/>
  <c r="V129" i="272"/>
  <c r="D1017" i="311"/>
  <c r="E1017" i="311" s="1"/>
  <c r="D130" i="311"/>
  <c r="E130" i="311" s="1"/>
  <c r="I132" i="272"/>
  <c r="X24" i="272"/>
  <c r="E129" i="272"/>
  <c r="W75" i="272"/>
  <c r="D828" i="311"/>
  <c r="X114" i="272"/>
  <c r="D959" i="311"/>
  <c r="E959" i="311" s="1"/>
  <c r="W44" i="272"/>
  <c r="AG140" i="272"/>
  <c r="Q92" i="272"/>
  <c r="AE93" i="272"/>
  <c r="Q47" i="272"/>
  <c r="T137" i="272"/>
  <c r="D808" i="311"/>
  <c r="E808" i="311" s="1"/>
  <c r="W31" i="272"/>
  <c r="Y87" i="272"/>
  <c r="D996" i="311"/>
  <c r="E996" i="311" s="1"/>
  <c r="D1289" i="311"/>
  <c r="E1289" i="311" s="1"/>
  <c r="D782" i="311"/>
  <c r="E782" i="311" s="1"/>
  <c r="O124" i="272"/>
  <c r="P76" i="272"/>
  <c r="D883" i="311"/>
  <c r="E883" i="311" s="1"/>
  <c r="D1167" i="311"/>
  <c r="E1167" i="311" s="1"/>
  <c r="E88" i="272"/>
  <c r="V30" i="272"/>
  <c r="Q41" i="272"/>
  <c r="AD63" i="272"/>
  <c r="D591" i="311"/>
  <c r="Y33" i="272"/>
  <c r="Z97" i="272"/>
  <c r="U125" i="272"/>
  <c r="D1145" i="311"/>
  <c r="E1145" i="311" s="1"/>
  <c r="J117" i="272"/>
  <c r="Q68" i="272"/>
  <c r="O52" i="272"/>
  <c r="D349" i="311"/>
  <c r="E349" i="311" s="1"/>
  <c r="D1136" i="311"/>
  <c r="E1136" i="311" s="1"/>
  <c r="J83" i="272"/>
  <c r="J113" i="272"/>
  <c r="V96" i="272"/>
  <c r="S30" i="272"/>
  <c r="D482" i="311"/>
  <c r="E482" i="311" s="1"/>
  <c r="C111" i="272"/>
  <c r="AE87" i="272"/>
  <c r="D1122" i="311"/>
  <c r="E1122" i="311" s="1"/>
  <c r="X10" i="38"/>
  <c r="X11" i="38"/>
  <c r="X22" i="272"/>
  <c r="X12" i="38"/>
  <c r="X13" i="38"/>
  <c r="X14" i="38"/>
  <c r="X8" i="38"/>
  <c r="X15" i="38" s="1"/>
  <c r="X9" i="38"/>
  <c r="H105" i="272"/>
  <c r="E61" i="272"/>
  <c r="X120" i="272"/>
  <c r="D1093" i="311"/>
  <c r="E1093" i="311" s="1"/>
  <c r="K74" i="272"/>
  <c r="AC112" i="272"/>
  <c r="S112" i="272"/>
  <c r="W37" i="272"/>
  <c r="AB82" i="272"/>
  <c r="H131" i="272"/>
  <c r="AC77" i="272"/>
  <c r="C73" i="272"/>
  <c r="Z144" i="272"/>
  <c r="J55" i="272"/>
  <c r="S91" i="272"/>
  <c r="K45" i="272"/>
  <c r="V124" i="272"/>
  <c r="D90" i="311"/>
  <c r="E90" i="311" s="1"/>
  <c r="Y112" i="272"/>
  <c r="D940" i="311"/>
  <c r="E940" i="311" s="1"/>
  <c r="D206" i="311"/>
  <c r="E206" i="311" s="1"/>
  <c r="AE52" i="272"/>
  <c r="V36" i="272"/>
  <c r="AD58" i="272"/>
  <c r="R40" i="272"/>
  <c r="AA101" i="272"/>
  <c r="H140" i="272"/>
  <c r="M106" i="272"/>
  <c r="AE69" i="272"/>
  <c r="R106" i="272"/>
  <c r="D1075" i="311"/>
  <c r="E1075" i="311" s="1"/>
  <c r="F65" i="272"/>
  <c r="E91" i="272"/>
  <c r="E144" i="272"/>
  <c r="C45" i="272"/>
  <c r="D1196" i="311"/>
  <c r="E1196" i="311" s="1"/>
  <c r="P24" i="272"/>
  <c r="T92" i="272"/>
  <c r="W134" i="272"/>
  <c r="D528" i="311"/>
  <c r="M137" i="272"/>
  <c r="D1331" i="311"/>
  <c r="E1331" i="311" s="1"/>
  <c r="I73" i="272"/>
  <c r="H62" i="272"/>
  <c r="Z62" i="272"/>
  <c r="D589" i="311"/>
  <c r="E589" i="311" s="1"/>
  <c r="D33" i="272"/>
  <c r="Z89" i="272"/>
  <c r="Z115" i="272"/>
  <c r="D179" i="311"/>
  <c r="E179" i="311" s="1"/>
  <c r="Z94" i="272"/>
  <c r="H113" i="272"/>
  <c r="Z131" i="272"/>
  <c r="C53" i="272"/>
  <c r="AA80" i="272"/>
  <c r="Q81" i="272"/>
  <c r="D483" i="311"/>
  <c r="E483" i="311" s="1"/>
  <c r="D62" i="272"/>
  <c r="Q66" i="272"/>
  <c r="F105" i="272"/>
  <c r="H68" i="272"/>
  <c r="W51" i="272"/>
  <c r="C67" i="272"/>
  <c r="I37" i="272"/>
  <c r="X27" i="230"/>
  <c r="Y27" i="230" s="1"/>
  <c r="S109" i="272"/>
  <c r="AG118" i="272"/>
  <c r="Z107" i="272"/>
  <c r="M108" i="272"/>
  <c r="N128" i="272"/>
  <c r="R47" i="272"/>
  <c r="AC94" i="272"/>
  <c r="D1238" i="311"/>
  <c r="E1238" i="311" s="1"/>
  <c r="K39" i="272"/>
  <c r="Z90" i="272"/>
  <c r="D1248" i="311"/>
  <c r="E1248" i="311" s="1"/>
  <c r="T95" i="272"/>
  <c r="G103" i="272"/>
  <c r="F102" i="272"/>
  <c r="D73" i="272"/>
  <c r="D767" i="311"/>
  <c r="E767" i="311" s="1"/>
  <c r="K77" i="272"/>
  <c r="AB47" i="272"/>
  <c r="M34" i="272"/>
  <c r="D73" i="311"/>
  <c r="E73" i="311" s="1"/>
  <c r="R81" i="272"/>
  <c r="X106" i="272"/>
  <c r="O49" i="272"/>
  <c r="D1137" i="311"/>
  <c r="E1137" i="311" s="1"/>
  <c r="AD111" i="272"/>
  <c r="V111" i="272"/>
  <c r="U134" i="272"/>
  <c r="AC88" i="272"/>
  <c r="AC141" i="272"/>
  <c r="D1311" i="311"/>
  <c r="E1311" i="311" s="1"/>
  <c r="D691" i="311"/>
  <c r="E691" i="311" s="1"/>
  <c r="N29" i="272"/>
  <c r="AG139" i="272"/>
  <c r="R28" i="272"/>
  <c r="Y48" i="272"/>
  <c r="D784" i="311"/>
  <c r="E784" i="311" s="1"/>
  <c r="Q103" i="272"/>
  <c r="F68" i="272"/>
  <c r="D1170" i="311"/>
  <c r="E1170" i="311" s="1"/>
  <c r="D268" i="311"/>
  <c r="E268" i="311" s="1"/>
  <c r="D1096" i="311"/>
  <c r="E1096" i="311" s="1"/>
  <c r="D201" i="311"/>
  <c r="E201" i="311" s="1"/>
  <c r="O117" i="272"/>
  <c r="J26" i="272"/>
  <c r="AC48" i="272"/>
  <c r="AB59" i="272"/>
  <c r="H44" i="272"/>
  <c r="U89" i="272"/>
  <c r="T67" i="272"/>
  <c r="X132" i="272"/>
  <c r="W92" i="272"/>
  <c r="Q129" i="272"/>
  <c r="E57" i="272"/>
  <c r="G80" i="272"/>
  <c r="AB50" i="272"/>
  <c r="AC25" i="272"/>
  <c r="S55" i="272"/>
  <c r="K139" i="272"/>
  <c r="D31" i="311"/>
  <c r="E31" i="311" s="1"/>
  <c r="D938" i="311"/>
  <c r="E938" i="311" s="1"/>
  <c r="D1063" i="311"/>
  <c r="E1063" i="311" s="1"/>
  <c r="K38" i="272"/>
  <c r="AD107" i="272"/>
  <c r="H35" i="272"/>
  <c r="Z36" i="272"/>
  <c r="D1223" i="311"/>
  <c r="E1223" i="311" s="1"/>
  <c r="H25" i="272"/>
  <c r="AA108" i="272"/>
  <c r="AD120" i="272"/>
  <c r="AD105" i="272"/>
  <c r="AA129" i="272"/>
  <c r="P40" i="272"/>
  <c r="X23" i="230"/>
  <c r="Y23" i="230" s="1"/>
  <c r="L89" i="272"/>
  <c r="U35" i="272"/>
  <c r="AC35" i="272"/>
  <c r="J104" i="272"/>
  <c r="X50" i="272"/>
  <c r="M92" i="272"/>
  <c r="AD132" i="272"/>
  <c r="L47" i="272"/>
  <c r="I69" i="272"/>
  <c r="D568" i="311"/>
  <c r="C85" i="272"/>
  <c r="J38" i="272"/>
  <c r="D22" i="311"/>
  <c r="E22" i="311" s="1"/>
  <c r="AB67" i="272"/>
  <c r="S100" i="272"/>
  <c r="Y110" i="272"/>
  <c r="D1055" i="311"/>
  <c r="E1055" i="311" s="1"/>
  <c r="C131" i="272"/>
  <c r="D1074" i="311"/>
  <c r="E1074" i="311" s="1"/>
  <c r="D368" i="311"/>
  <c r="E368" i="311" s="1"/>
  <c r="Z30" i="272"/>
  <c r="AB124" i="272"/>
  <c r="Y113" i="272"/>
  <c r="D203" i="311"/>
  <c r="E203" i="311" s="1"/>
  <c r="V93" i="272"/>
  <c r="W117" i="272"/>
  <c r="D1174" i="311"/>
  <c r="E1174" i="311" s="1"/>
  <c r="Z141" i="272"/>
  <c r="U96" i="272"/>
  <c r="C26" i="272"/>
  <c r="G99" i="272"/>
  <c r="L139" i="272"/>
  <c r="D821" i="311"/>
  <c r="E821" i="311" s="1"/>
  <c r="AF93" i="272"/>
  <c r="L70" i="272"/>
  <c r="M46" i="272"/>
  <c r="W144" i="272"/>
  <c r="T87" i="272"/>
  <c r="Y49" i="272"/>
  <c r="P91" i="272"/>
  <c r="I31" i="272"/>
  <c r="AF34" i="272"/>
  <c r="U58" i="272"/>
  <c r="Z42" i="272"/>
  <c r="D543" i="311"/>
  <c r="E543" i="311" s="1"/>
  <c r="D845" i="311"/>
  <c r="E845" i="311" s="1"/>
  <c r="AC69" i="272"/>
  <c r="J82" i="272"/>
  <c r="C24" i="272"/>
  <c r="O112" i="272"/>
  <c r="D697" i="311"/>
  <c r="E697" i="311" s="1"/>
  <c r="AC93" i="272"/>
  <c r="E47" i="272"/>
  <c r="M104" i="272"/>
  <c r="D628" i="311"/>
  <c r="E628" i="311" s="1"/>
  <c r="G76" i="272"/>
  <c r="W53" i="272"/>
  <c r="N61" i="272"/>
  <c r="J95" i="272"/>
  <c r="U66" i="272"/>
  <c r="D707" i="311"/>
  <c r="E707" i="311" s="1"/>
  <c r="P85" i="272"/>
  <c r="AC91" i="272"/>
  <c r="AF141" i="272"/>
  <c r="K114" i="272"/>
  <c r="D36" i="311"/>
  <c r="E36" i="311" s="1"/>
  <c r="D337" i="311"/>
  <c r="E337" i="311" s="1"/>
  <c r="O59" i="272"/>
  <c r="D783" i="311"/>
  <c r="E783" i="311" s="1"/>
  <c r="AE70" i="272"/>
  <c r="D54" i="311"/>
  <c r="E54" i="311" s="1"/>
  <c r="D979" i="311"/>
  <c r="E979" i="311" s="1"/>
  <c r="N99" i="272"/>
  <c r="D1183" i="311"/>
  <c r="E1183" i="311" s="1"/>
  <c r="AE27" i="272"/>
  <c r="D78" i="272"/>
  <c r="C100" i="272"/>
  <c r="T142" i="272"/>
  <c r="W91" i="272"/>
  <c r="G61" i="272"/>
  <c r="AB142" i="272"/>
  <c r="D617" i="311"/>
  <c r="E617" i="311" s="1"/>
  <c r="L74" i="272"/>
  <c r="V26" i="272"/>
  <c r="AB24" i="272"/>
  <c r="D653" i="311"/>
  <c r="E653" i="311" s="1"/>
  <c r="W87" i="272"/>
  <c r="M55" i="272"/>
  <c r="Q48" i="272"/>
  <c r="AE42" i="272"/>
  <c r="F82" i="272"/>
  <c r="D244" i="311"/>
  <c r="E244" i="311" s="1"/>
  <c r="D1125" i="311"/>
  <c r="E1125" i="311" s="1"/>
  <c r="Y136" i="272"/>
  <c r="D1226" i="311"/>
  <c r="E1226" i="311" s="1"/>
  <c r="S138" i="272"/>
  <c r="AA26" i="272"/>
  <c r="N66" i="272"/>
  <c r="D1288" i="311"/>
  <c r="E1288" i="311" s="1"/>
  <c r="U41" i="272"/>
  <c r="D1135" i="311"/>
  <c r="E1135" i="311" s="1"/>
  <c r="D849" i="311"/>
  <c r="E849" i="311" s="1"/>
  <c r="AA99" i="272"/>
  <c r="W62" i="272"/>
  <c r="C71" i="272"/>
  <c r="H32" i="272"/>
  <c r="D47" i="272"/>
  <c r="D848" i="311"/>
  <c r="E848" i="311" s="1"/>
  <c r="I142" i="272"/>
  <c r="R66" i="272"/>
  <c r="H104" i="272"/>
  <c r="D448" i="311"/>
  <c r="E448" i="311" s="1"/>
  <c r="G48" i="272"/>
  <c r="AG87" i="272"/>
  <c r="D901" i="311"/>
  <c r="E901" i="311" s="1"/>
  <c r="Y39" i="272"/>
  <c r="W101" i="272"/>
  <c r="P132" i="272"/>
  <c r="U37" i="272"/>
  <c r="D572" i="311"/>
  <c r="AC118" i="272"/>
  <c r="AE75" i="272"/>
  <c r="AA60" i="272"/>
  <c r="P81" i="272"/>
  <c r="D285" i="311"/>
  <c r="T126" i="272"/>
  <c r="Q121" i="272"/>
  <c r="P124" i="272"/>
  <c r="AA138" i="272"/>
  <c r="R143" i="272"/>
  <c r="J134" i="272"/>
  <c r="W137" i="272"/>
  <c r="I50" i="272"/>
  <c r="K69" i="272"/>
  <c r="N117" i="272"/>
  <c r="T116" i="272"/>
  <c r="D734" i="311"/>
  <c r="E734" i="311" s="1"/>
  <c r="D564" i="311"/>
  <c r="E564" i="311" s="1"/>
  <c r="X129" i="272"/>
  <c r="T123" i="272"/>
  <c r="D742" i="311"/>
  <c r="E742" i="311" s="1"/>
  <c r="X123" i="272"/>
  <c r="AG43" i="272"/>
  <c r="AG26" i="272"/>
  <c r="C130" i="272"/>
  <c r="AE96" i="272"/>
  <c r="L129" i="272"/>
  <c r="Y124" i="272"/>
  <c r="D1014" i="311"/>
  <c r="E1014" i="311" s="1"/>
  <c r="D1264" i="311"/>
  <c r="E1264" i="311" s="1"/>
  <c r="J110" i="272"/>
  <c r="AG137" i="272"/>
  <c r="O110" i="272"/>
  <c r="E82" i="272"/>
  <c r="D51" i="272"/>
  <c r="Q64" i="272"/>
  <c r="Q26" i="272"/>
  <c r="E116" i="272"/>
  <c r="F106" i="272"/>
  <c r="R91" i="272"/>
  <c r="AB71" i="272"/>
  <c r="R110" i="272"/>
  <c r="X72" i="272"/>
  <c r="D308" i="311"/>
  <c r="E308" i="311" s="1"/>
  <c r="AC142" i="272"/>
  <c r="H116" i="272"/>
  <c r="D31" i="272"/>
  <c r="AA45" i="272"/>
  <c r="AF60" i="272"/>
  <c r="D621" i="311"/>
  <c r="E621" i="311" s="1"/>
  <c r="P57" i="272"/>
  <c r="S66" i="272"/>
  <c r="V105" i="272"/>
  <c r="D1222" i="311"/>
  <c r="E1222" i="311" s="1"/>
  <c r="AE81" i="272"/>
  <c r="D79" i="311"/>
  <c r="E79" i="311" s="1"/>
  <c r="V141" i="272"/>
  <c r="D603" i="311"/>
  <c r="E603" i="311" s="1"/>
  <c r="E106" i="272"/>
  <c r="D894" i="311"/>
  <c r="E894" i="311" s="1"/>
  <c r="K122" i="272"/>
  <c r="AF82" i="272"/>
  <c r="F56" i="272"/>
  <c r="O85" i="272"/>
  <c r="D338" i="311"/>
  <c r="E338" i="311" s="1"/>
  <c r="AD96" i="272"/>
  <c r="E33" i="272"/>
  <c r="E111" i="272"/>
  <c r="AE123" i="272"/>
  <c r="X115" i="272"/>
  <c r="D97" i="311"/>
  <c r="E97" i="311" s="1"/>
  <c r="AE103" i="272"/>
  <c r="AA119" i="272"/>
  <c r="E94" i="272"/>
  <c r="G79" i="272"/>
  <c r="L92" i="272"/>
  <c r="J30" i="272"/>
  <c r="AF88" i="272"/>
  <c r="G74" i="272"/>
  <c r="N45" i="272"/>
  <c r="Y84" i="272"/>
  <c r="AG51" i="272"/>
  <c r="AD42" i="272"/>
  <c r="AE65" i="272"/>
  <c r="D299" i="311"/>
  <c r="E299" i="311" s="1"/>
  <c r="W105" i="272"/>
  <c r="D135" i="272"/>
  <c r="D715" i="311"/>
  <c r="E715" i="311" s="1"/>
  <c r="H77" i="272"/>
  <c r="W131" i="272"/>
  <c r="E9" i="38"/>
  <c r="E10" i="38"/>
  <c r="E12" i="38"/>
  <c r="E14" i="38"/>
  <c r="E11" i="38"/>
  <c r="E8" i="38"/>
  <c r="E13" i="38"/>
  <c r="E22" i="272"/>
  <c r="S85" i="272"/>
  <c r="D29" i="272"/>
  <c r="X32" i="230"/>
  <c r="Y32" i="230" s="1"/>
  <c r="D776" i="311"/>
  <c r="E776" i="311" s="1"/>
  <c r="AG129" i="272"/>
  <c r="K58" i="272"/>
  <c r="E139" i="272"/>
  <c r="AD130" i="272"/>
  <c r="J10" i="38"/>
  <c r="J8" i="38"/>
  <c r="J11" i="38"/>
  <c r="J13" i="38"/>
  <c r="J9" i="38"/>
  <c r="J14" i="38"/>
  <c r="J22" i="272"/>
  <c r="J12" i="38"/>
  <c r="D1245" i="311"/>
  <c r="E1245" i="311" s="1"/>
  <c r="D988" i="311"/>
  <c r="E988" i="311" s="1"/>
  <c r="AG109" i="272"/>
  <c r="V76" i="272"/>
  <c r="AG135" i="272"/>
  <c r="AB22" i="272"/>
  <c r="AB10" i="38"/>
  <c r="AB11" i="38"/>
  <c r="AB9" i="38"/>
  <c r="AB12" i="38"/>
  <c r="AB13" i="38"/>
  <c r="AB14" i="38"/>
  <c r="AB8" i="38"/>
  <c r="AB15" i="38" s="1"/>
  <c r="K25" i="272"/>
  <c r="E25" i="272"/>
  <c r="D864" i="311"/>
  <c r="E864" i="311" s="1"/>
  <c r="W118" i="272"/>
  <c r="D885" i="311"/>
  <c r="E885" i="311" s="1"/>
  <c r="D762" i="311"/>
  <c r="E762" i="311" s="1"/>
  <c r="N114" i="272"/>
  <c r="R142" i="272"/>
  <c r="AD40" i="272"/>
  <c r="AG52" i="272"/>
  <c r="S125" i="272"/>
  <c r="R49" i="272"/>
  <c r="O51" i="272"/>
  <c r="J50" i="272"/>
  <c r="Q110" i="272"/>
  <c r="D1111" i="311"/>
  <c r="E1111" i="311" s="1"/>
  <c r="C38" i="272"/>
  <c r="W78" i="272"/>
  <c r="D72" i="311"/>
  <c r="E72" i="311" s="1"/>
  <c r="D678" i="311"/>
  <c r="E678" i="311" s="1"/>
  <c r="C113" i="272"/>
  <c r="D1240" i="311"/>
  <c r="E1240" i="311" s="1"/>
  <c r="R34" i="272"/>
  <c r="D462" i="311"/>
  <c r="E462" i="311" s="1"/>
  <c r="D716" i="311"/>
  <c r="E716" i="311" s="1"/>
  <c r="D51" i="311"/>
  <c r="D810" i="311"/>
  <c r="E810" i="311" s="1"/>
  <c r="D303" i="311"/>
  <c r="E303" i="311" s="1"/>
  <c r="Q99" i="272"/>
  <c r="E38" i="272"/>
  <c r="Z85" i="272"/>
  <c r="D787" i="311"/>
  <c r="E787" i="311" s="1"/>
  <c r="V37" i="272"/>
  <c r="W72" i="272"/>
  <c r="D53" i="272"/>
  <c r="N84" i="272"/>
  <c r="M111" i="272"/>
  <c r="Z96" i="272"/>
  <c r="Y28" i="272"/>
  <c r="I35" i="272"/>
  <c r="Y103" i="272"/>
  <c r="C79" i="272"/>
  <c r="V12" i="38"/>
  <c r="V11" i="38"/>
  <c r="V9" i="38"/>
  <c r="V10" i="38"/>
  <c r="V13" i="38"/>
  <c r="V23" i="272"/>
  <c r="V8" i="38"/>
  <c r="V14" i="38"/>
  <c r="D877" i="311"/>
  <c r="E877" i="311" s="1"/>
  <c r="AG27" i="272"/>
  <c r="Q111" i="272"/>
  <c r="Q82" i="272"/>
  <c r="U123" i="272"/>
  <c r="Q52" i="272"/>
  <c r="K43" i="272"/>
  <c r="U56" i="272"/>
  <c r="AF83" i="272"/>
  <c r="W124" i="272"/>
  <c r="AG50" i="272"/>
  <c r="AD69" i="272"/>
  <c r="M74" i="272"/>
  <c r="Z75" i="272"/>
  <c r="D601" i="311"/>
  <c r="E601" i="311" s="1"/>
  <c r="O46" i="272"/>
  <c r="D458" i="311"/>
  <c r="E458" i="311" s="1"/>
  <c r="W122" i="272"/>
  <c r="D765" i="311"/>
  <c r="E765" i="311" s="1"/>
  <c r="AE127" i="272"/>
  <c r="H112" i="272"/>
  <c r="D431" i="311"/>
  <c r="E431" i="311" s="1"/>
  <c r="D861" i="311"/>
  <c r="E861" i="311" s="1"/>
  <c r="D383" i="311"/>
  <c r="E383" i="311" s="1"/>
  <c r="D331" i="311"/>
  <c r="E331" i="311" s="1"/>
  <c r="D454" i="311"/>
  <c r="E454" i="311" s="1"/>
  <c r="P38" i="272"/>
  <c r="AB72" i="272"/>
  <c r="D514" i="311"/>
  <c r="E514" i="311" s="1"/>
  <c r="X81" i="272"/>
  <c r="AC102" i="272"/>
  <c r="S117" i="272"/>
  <c r="S89" i="272"/>
  <c r="D1103" i="311"/>
  <c r="E1103" i="311" s="1"/>
  <c r="D584" i="311"/>
  <c r="E584" i="311" s="1"/>
  <c r="I40" i="272"/>
  <c r="AC49" i="272"/>
  <c r="D110" i="272"/>
  <c r="E36" i="272"/>
  <c r="AF77" i="272"/>
  <c r="AC84" i="272"/>
  <c r="G71" i="272"/>
  <c r="AE40" i="272"/>
  <c r="K30" i="272"/>
  <c r="K112" i="272"/>
  <c r="AD72" i="272"/>
  <c r="Q36" i="272"/>
  <c r="P106" i="272"/>
  <c r="H37" i="272"/>
  <c r="D27" i="311"/>
  <c r="E27" i="311" s="1"/>
  <c r="D30" i="272"/>
  <c r="AE114" i="272"/>
  <c r="S101" i="272"/>
  <c r="D1197" i="311"/>
  <c r="E1197" i="311" s="1"/>
  <c r="P143" i="272"/>
  <c r="V92" i="272"/>
  <c r="AB94" i="272"/>
  <c r="S118" i="272"/>
  <c r="F131" i="272"/>
  <c r="K28" i="272"/>
  <c r="V80" i="272"/>
  <c r="O33" i="272"/>
  <c r="N50" i="272"/>
  <c r="D172" i="311"/>
  <c r="E172" i="311" s="1"/>
  <c r="G49" i="272"/>
  <c r="H47" i="272"/>
  <c r="S126" i="272"/>
  <c r="AD9" i="38"/>
  <c r="AD10" i="38"/>
  <c r="AD14" i="38"/>
  <c r="AD13" i="38"/>
  <c r="AD8" i="38"/>
  <c r="AD11" i="38"/>
  <c r="AD22" i="272"/>
  <c r="AD12" i="38"/>
  <c r="Q95" i="272"/>
  <c r="AG105" i="272"/>
  <c r="X119" i="272"/>
  <c r="D94" i="311"/>
  <c r="D781" i="311"/>
  <c r="E781" i="311" s="1"/>
  <c r="AE134" i="272"/>
  <c r="AD94" i="272"/>
  <c r="AB25" i="272"/>
  <c r="AB74" i="272"/>
  <c r="M102" i="272"/>
  <c r="D68" i="272"/>
  <c r="K46" i="272"/>
  <c r="AG77" i="272"/>
  <c r="D1133" i="311"/>
  <c r="E1133" i="311" s="1"/>
  <c r="AE139" i="272"/>
  <c r="D1056" i="311"/>
  <c r="E1056" i="311" s="1"/>
  <c r="D135" i="311"/>
  <c r="E135" i="311" s="1"/>
  <c r="R102" i="272"/>
  <c r="I71" i="272"/>
  <c r="H34" i="272"/>
  <c r="Q50" i="272"/>
  <c r="T51" i="272"/>
  <c r="D211" i="311"/>
  <c r="E211" i="311" s="1"/>
  <c r="Z70" i="272"/>
  <c r="I113" i="272"/>
  <c r="D52" i="311"/>
  <c r="N103" i="272"/>
  <c r="AG36" i="272"/>
  <c r="Y73" i="272"/>
  <c r="N71" i="272"/>
  <c r="D648" i="311"/>
  <c r="E648" i="311" s="1"/>
  <c r="P92" i="272"/>
  <c r="AB137" i="272"/>
  <c r="Y99" i="272"/>
  <c r="N141" i="272"/>
  <c r="D806" i="311"/>
  <c r="E806" i="311" s="1"/>
  <c r="S102" i="272"/>
  <c r="F66" i="272"/>
  <c r="AB48" i="272"/>
  <c r="C93" i="272"/>
  <c r="AF40" i="272"/>
  <c r="AG39" i="272"/>
  <c r="K119" i="272"/>
  <c r="D182" i="311"/>
  <c r="E182" i="311" s="1"/>
  <c r="AE32" i="272"/>
  <c r="U69" i="272"/>
  <c r="D649" i="311"/>
  <c r="E649" i="311" s="1"/>
  <c r="AG59" i="272"/>
  <c r="AA128" i="272"/>
  <c r="AD133" i="272"/>
  <c r="D510" i="311"/>
  <c r="E510" i="311" s="1"/>
  <c r="X12" i="230"/>
  <c r="Y12" i="230" s="1"/>
  <c r="AE63" i="272"/>
  <c r="P95" i="272"/>
  <c r="D975" i="311"/>
  <c r="E975" i="311" s="1"/>
  <c r="C139" i="272"/>
  <c r="H133" i="272"/>
  <c r="D604" i="311"/>
  <c r="E604" i="311" s="1"/>
  <c r="I112" i="272"/>
  <c r="AF140" i="272"/>
  <c r="AD30" i="272"/>
  <c r="D578" i="311"/>
  <c r="E578" i="311" s="1"/>
  <c r="AF129" i="272"/>
  <c r="D1019" i="311"/>
  <c r="E1019" i="311" s="1"/>
  <c r="AE100" i="272"/>
  <c r="D739" i="311"/>
  <c r="E739" i="311" s="1"/>
  <c r="E103" i="272"/>
  <c r="K52" i="272"/>
  <c r="S129" i="272"/>
  <c r="D34" i="272"/>
  <c r="D722" i="311"/>
  <c r="E722" i="311" s="1"/>
  <c r="D655" i="311"/>
  <c r="E655" i="311" s="1"/>
  <c r="O66" i="272"/>
  <c r="D507" i="311"/>
  <c r="E507" i="311" s="1"/>
  <c r="Z28" i="272"/>
  <c r="N41" i="272"/>
  <c r="Z50" i="272"/>
  <c r="D1225" i="311"/>
  <c r="E1225" i="311" s="1"/>
  <c r="AD68" i="272"/>
  <c r="D552" i="311"/>
  <c r="E552" i="311" s="1"/>
  <c r="AB112" i="272"/>
  <c r="O121" i="272"/>
  <c r="U137" i="272"/>
  <c r="D927" i="311"/>
  <c r="E927" i="311" s="1"/>
  <c r="G106" i="272"/>
  <c r="K31" i="272"/>
  <c r="AE45" i="272"/>
  <c r="K54" i="272"/>
  <c r="L115" i="272"/>
  <c r="L143" i="272"/>
  <c r="G55" i="272"/>
  <c r="D1292" i="311"/>
  <c r="E1292" i="311" s="1"/>
  <c r="D1053" i="311"/>
  <c r="E1053" i="311" s="1"/>
  <c r="X102" i="272"/>
  <c r="K40" i="272"/>
  <c r="N82" i="272"/>
  <c r="AF128" i="272"/>
  <c r="D665" i="311"/>
  <c r="E665" i="311" s="1"/>
  <c r="N57" i="272"/>
  <c r="D1077" i="311"/>
  <c r="E1077" i="311" s="1"/>
  <c r="R85" i="272"/>
  <c r="D825" i="311"/>
  <c r="E825" i="311" s="1"/>
  <c r="AD144" i="272"/>
  <c r="N58" i="272"/>
  <c r="AA51" i="272"/>
  <c r="D50" i="272"/>
  <c r="W139" i="272"/>
  <c r="D960" i="311"/>
  <c r="E960" i="311" s="1"/>
  <c r="Y107" i="272"/>
  <c r="C35" i="272"/>
  <c r="D925" i="311"/>
  <c r="E925" i="311" s="1"/>
  <c r="G138" i="272"/>
  <c r="Q63" i="272"/>
  <c r="P87" i="272"/>
  <c r="K136" i="272"/>
  <c r="D217" i="311"/>
  <c r="E217" i="311" s="1"/>
  <c r="AF111" i="272"/>
  <c r="I27" i="272"/>
  <c r="AC110" i="272"/>
  <c r="AB111" i="272"/>
  <c r="AF54" i="272"/>
  <c r="J138" i="272"/>
  <c r="G53" i="272"/>
  <c r="D380" i="311"/>
  <c r="E380" i="311" s="1"/>
  <c r="T61" i="272"/>
  <c r="X71" i="272"/>
  <c r="D97" i="272"/>
  <c r="L120" i="272"/>
  <c r="D913" i="311"/>
  <c r="E913" i="311" s="1"/>
  <c r="Q79" i="272"/>
  <c r="Q46" i="272"/>
  <c r="U142" i="272"/>
  <c r="D273" i="311"/>
  <c r="AB30" i="272"/>
  <c r="AD84" i="272"/>
  <c r="D104" i="272"/>
  <c r="AC136" i="272"/>
  <c r="AE49" i="272"/>
  <c r="D657" i="311"/>
  <c r="E657" i="311" s="1"/>
  <c r="D928" i="311"/>
  <c r="E928" i="311" s="1"/>
  <c r="D771" i="311"/>
  <c r="E771" i="311" s="1"/>
  <c r="AD51" i="272"/>
  <c r="AF143" i="272"/>
  <c r="D357" i="311"/>
  <c r="E357" i="311" s="1"/>
  <c r="D839" i="311"/>
  <c r="E839" i="311" s="1"/>
  <c r="AF86" i="272"/>
  <c r="C60" i="272"/>
  <c r="D312" i="311"/>
  <c r="E312" i="311" s="1"/>
  <c r="L104" i="272"/>
  <c r="Q109" i="272"/>
  <c r="C91" i="272"/>
  <c r="M96" i="272"/>
  <c r="Q130" i="272"/>
  <c r="Y26" i="272"/>
  <c r="D365" i="311"/>
  <c r="E365" i="311" s="1"/>
  <c r="AD137" i="272"/>
  <c r="H30" i="272"/>
  <c r="P71" i="272"/>
  <c r="D136" i="272"/>
  <c r="F125" i="272"/>
  <c r="I106" i="272"/>
  <c r="L134" i="272"/>
  <c r="X141" i="272"/>
  <c r="AG125" i="272"/>
  <c r="O144" i="272"/>
  <c r="M84" i="272"/>
  <c r="D1334" i="311"/>
  <c r="E1334" i="311" s="1"/>
  <c r="X21" i="230"/>
  <c r="Y21" i="230" s="1"/>
  <c r="D420" i="311"/>
  <c r="E420" i="311" s="1"/>
  <c r="Z100" i="272"/>
  <c r="X16" i="230"/>
  <c r="Y16" i="230" s="1"/>
  <c r="R114" i="272"/>
  <c r="L85" i="272"/>
  <c r="N136" i="272"/>
  <c r="D281" i="311"/>
  <c r="D670" i="311"/>
  <c r="E670" i="311" s="1"/>
  <c r="D398" i="311"/>
  <c r="E398" i="311" s="1"/>
  <c r="N124" i="272"/>
  <c r="D833" i="311"/>
  <c r="E833" i="311" s="1"/>
  <c r="AC98" i="272"/>
  <c r="D815" i="311"/>
  <c r="E815" i="311" s="1"/>
  <c r="D1295" i="311"/>
  <c r="E1295" i="311" s="1"/>
  <c r="AG122" i="272"/>
  <c r="X22" i="230"/>
  <c r="Y22" i="230" s="1"/>
  <c r="D957" i="311"/>
  <c r="E957" i="311" s="1"/>
  <c r="L44" i="272"/>
  <c r="J24" i="272"/>
  <c r="AF59" i="272"/>
  <c r="S111" i="272"/>
  <c r="D538" i="311"/>
  <c r="E538" i="311" s="1"/>
  <c r="D545" i="311"/>
  <c r="E545" i="311" s="1"/>
  <c r="C133" i="272"/>
  <c r="G63" i="272"/>
  <c r="H98" i="272"/>
  <c r="V63" i="272"/>
  <c r="AG42" i="272"/>
  <c r="P78" i="272"/>
  <c r="F69" i="272"/>
  <c r="Q126" i="272"/>
  <c r="D836" i="311"/>
  <c r="E836" i="311" s="1"/>
  <c r="D433" i="311"/>
  <c r="E433" i="311" s="1"/>
  <c r="D27" i="272"/>
  <c r="D1228" i="311"/>
  <c r="E1228" i="311" s="1"/>
  <c r="V34" i="272"/>
  <c r="AE62" i="272"/>
  <c r="D937" i="311"/>
  <c r="E937" i="311" s="1"/>
  <c r="Z116" i="272"/>
  <c r="D947" i="311"/>
  <c r="E947" i="311" s="1"/>
  <c r="S96" i="272"/>
  <c r="H139" i="272"/>
  <c r="D1221" i="311"/>
  <c r="E1221" i="311" s="1"/>
  <c r="I93" i="272"/>
  <c r="W141" i="272"/>
  <c r="S61" i="272"/>
  <c r="I28" i="272"/>
  <c r="D518" i="311"/>
  <c r="E518" i="311" s="1"/>
  <c r="D32" i="272"/>
  <c r="D407" i="311"/>
  <c r="E407" i="311" s="1"/>
  <c r="Y143" i="272"/>
  <c r="AG116" i="272"/>
  <c r="D681" i="311"/>
  <c r="E681" i="311" s="1"/>
  <c r="D679" i="311"/>
  <c r="E679" i="311" s="1"/>
  <c r="Z72" i="272"/>
  <c r="D643" i="311"/>
  <c r="E643" i="311" s="1"/>
  <c r="D334" i="311"/>
  <c r="E334" i="311" s="1"/>
  <c r="Q32" i="272"/>
  <c r="X116" i="272"/>
  <c r="D1153" i="311"/>
  <c r="E1153" i="311" s="1"/>
  <c r="M89" i="272"/>
  <c r="D141" i="311"/>
  <c r="E141" i="311" s="1"/>
  <c r="K27" i="272"/>
  <c r="AF136" i="272"/>
  <c r="D1253" i="311"/>
  <c r="E1253" i="311" s="1"/>
  <c r="D447" i="311"/>
  <c r="E447" i="311" s="1"/>
  <c r="AE84" i="272"/>
  <c r="G135" i="272"/>
  <c r="D985" i="311"/>
  <c r="E985" i="311" s="1"/>
  <c r="D931" i="311"/>
  <c r="E931" i="311" s="1"/>
  <c r="N36" i="272"/>
  <c r="AA106" i="272"/>
  <c r="D563" i="311"/>
  <c r="E563" i="311" s="1"/>
  <c r="S140" i="272"/>
  <c r="K33" i="272"/>
  <c r="O105" i="272"/>
  <c r="D1067" i="311"/>
  <c r="E1067" i="311" s="1"/>
  <c r="D746" i="311"/>
  <c r="E746" i="311" s="1"/>
  <c r="N129" i="272"/>
  <c r="AD91" i="272"/>
  <c r="Q104" i="272"/>
  <c r="H64" i="272"/>
  <c r="D35" i="311"/>
  <c r="E35" i="311" s="1"/>
  <c r="H61" i="272"/>
  <c r="V87" i="272"/>
  <c r="Q35" i="272"/>
  <c r="D287" i="311"/>
  <c r="T49" i="272"/>
  <c r="D345" i="311"/>
  <c r="E345" i="311" s="1"/>
  <c r="U132" i="272"/>
  <c r="AE112" i="272"/>
  <c r="D1034" i="311"/>
  <c r="E1034" i="311" s="1"/>
  <c r="D626" i="311"/>
  <c r="E626" i="311" s="1"/>
  <c r="D1257" i="311"/>
  <c r="E1257" i="311" s="1"/>
  <c r="D446" i="311"/>
  <c r="E446" i="311" s="1"/>
  <c r="D773" i="311"/>
  <c r="E773" i="311" s="1"/>
  <c r="H23" i="272"/>
  <c r="J100" i="272"/>
  <c r="D76" i="272"/>
  <c r="K86" i="272"/>
  <c r="D18" i="311"/>
  <c r="E18" i="311" s="1"/>
  <c r="D5" i="311"/>
  <c r="AB132" i="272"/>
  <c r="N126" i="272"/>
  <c r="Y57" i="272"/>
  <c r="D403" i="311"/>
  <c r="E403" i="311" s="1"/>
  <c r="D699" i="311"/>
  <c r="E699" i="311" s="1"/>
  <c r="V144" i="272"/>
  <c r="AA139" i="272"/>
  <c r="R144" i="272"/>
  <c r="Z120" i="272"/>
  <c r="Z81" i="272"/>
  <c r="Z78" i="272"/>
  <c r="AB90" i="272"/>
  <c r="AE92" i="272"/>
  <c r="P51" i="272"/>
  <c r="AC36" i="272"/>
  <c r="D24" i="272"/>
  <c r="D683" i="311"/>
  <c r="E683" i="311" s="1"/>
  <c r="AC99" i="272"/>
  <c r="D627" i="311"/>
  <c r="E627" i="311" s="1"/>
  <c r="D198" i="311"/>
  <c r="E198" i="311" s="1"/>
  <c r="AA74" i="272"/>
  <c r="N88" i="272"/>
  <c r="R92" i="272"/>
  <c r="AA123" i="272"/>
  <c r="Z128" i="272"/>
  <c r="D712" i="311"/>
  <c r="E712" i="311" s="1"/>
  <c r="Q75" i="272"/>
  <c r="L69" i="272"/>
  <c r="D391" i="311"/>
  <c r="E391" i="311" s="1"/>
  <c r="R42" i="272"/>
  <c r="I126" i="272"/>
  <c r="M49" i="272"/>
  <c r="Z129" i="272"/>
  <c r="D17" i="311"/>
  <c r="E17" i="311" s="1"/>
  <c r="D196" i="311"/>
  <c r="E196" i="311" s="1"/>
  <c r="D38" i="272"/>
  <c r="AE64" i="272"/>
  <c r="N104" i="272"/>
  <c r="W103" i="272"/>
  <c r="U57" i="272"/>
  <c r="Z117" i="272"/>
  <c r="D67" i="311"/>
  <c r="E67" i="311" s="1"/>
  <c r="N123" i="272"/>
  <c r="AA143" i="272"/>
  <c r="AB100" i="272"/>
  <c r="X19" i="230"/>
  <c r="Y19" i="230" s="1"/>
  <c r="V62" i="272"/>
  <c r="AA97" i="272"/>
  <c r="C107" i="272"/>
  <c r="AE26" i="272"/>
  <c r="J130" i="272"/>
  <c r="O77" i="272"/>
  <c r="S65" i="272"/>
  <c r="AF23" i="272"/>
  <c r="T119" i="272"/>
  <c r="D125" i="311"/>
  <c r="E125" i="311" s="1"/>
  <c r="Z61" i="272"/>
  <c r="AF112" i="272"/>
  <c r="S41" i="272"/>
  <c r="N34" i="272"/>
  <c r="AB40" i="272"/>
  <c r="D918" i="311"/>
  <c r="E918" i="311" s="1"/>
  <c r="K130" i="272"/>
  <c r="D397" i="311"/>
  <c r="E397" i="311" s="1"/>
  <c r="AA42" i="272"/>
  <c r="D1280" i="311"/>
  <c r="E1280" i="311" s="1"/>
  <c r="M38" i="272"/>
  <c r="AE94" i="272"/>
  <c r="D837" i="311"/>
  <c r="E837" i="311" s="1"/>
  <c r="AD82" i="272"/>
  <c r="Z106" i="272"/>
  <c r="X26" i="272"/>
  <c r="D1312" i="311"/>
  <c r="E1312" i="311" s="1"/>
  <c r="X33" i="272"/>
  <c r="AA114" i="272"/>
  <c r="W109" i="272"/>
  <c r="D1254" i="311"/>
  <c r="E1254" i="311" s="1"/>
  <c r="H27" i="272"/>
  <c r="D129" i="272"/>
  <c r="D112" i="311"/>
  <c r="E112" i="311" s="1"/>
  <c r="D1127" i="311"/>
  <c r="J78" i="272"/>
  <c r="H130" i="272"/>
  <c r="K106" i="272"/>
  <c r="U61" i="272"/>
  <c r="X82" i="272"/>
  <c r="J80" i="272"/>
  <c r="AG101" i="272"/>
  <c r="D1040" i="311"/>
  <c r="E1040" i="311" s="1"/>
  <c r="L77" i="272"/>
  <c r="X28" i="230"/>
  <c r="Y28" i="230" s="1"/>
  <c r="D82" i="311"/>
  <c r="E82" i="311" s="1"/>
  <c r="F53" i="272"/>
  <c r="O80" i="272"/>
  <c r="Y45" i="272"/>
  <c r="D508" i="311"/>
  <c r="E508" i="311" s="1"/>
  <c r="D320" i="311"/>
  <c r="E320" i="311" s="1"/>
  <c r="AD59" i="272"/>
  <c r="N68" i="272"/>
  <c r="P136" i="272"/>
  <c r="X25" i="230"/>
  <c r="Y25" i="230" s="1"/>
  <c r="AD92" i="272"/>
  <c r="AC33" i="272"/>
  <c r="U128" i="272"/>
  <c r="F88" i="272"/>
  <c r="D544" i="311"/>
  <c r="E544" i="311" s="1"/>
  <c r="AD76" i="272"/>
  <c r="D162" i="311"/>
  <c r="E162" i="311" s="1"/>
  <c r="AD83" i="272"/>
  <c r="D67" i="272"/>
  <c r="D610" i="311"/>
  <c r="E610" i="311" s="1"/>
  <c r="Q142" i="272"/>
  <c r="H91" i="272"/>
  <c r="D1102" i="311"/>
  <c r="E1102" i="311" s="1"/>
  <c r="F42" i="272"/>
  <c r="D822" i="311"/>
  <c r="E822" i="311" s="1"/>
  <c r="L81" i="272"/>
  <c r="AG143" i="272"/>
  <c r="Z103" i="272"/>
  <c r="O35" i="272"/>
  <c r="U85" i="272"/>
  <c r="T63" i="272"/>
  <c r="J74" i="272"/>
  <c r="D402" i="311"/>
  <c r="E402" i="311" s="1"/>
  <c r="H48" i="272"/>
  <c r="R32" i="272"/>
  <c r="N44" i="272"/>
  <c r="D1005" i="311"/>
  <c r="E1005" i="311" s="1"/>
  <c r="AA28" i="272"/>
  <c r="L53" i="272"/>
  <c r="AE60" i="272"/>
  <c r="D400" i="311"/>
  <c r="E400" i="311" s="1"/>
  <c r="L96" i="272"/>
  <c r="D1001" i="311"/>
  <c r="E1001" i="311" s="1"/>
  <c r="W116" i="272"/>
  <c r="D330" i="311"/>
  <c r="E330" i="311" s="1"/>
  <c r="AF123" i="272"/>
  <c r="O34" i="272"/>
  <c r="D576" i="311"/>
  <c r="E576" i="311" s="1"/>
  <c r="S94" i="272"/>
  <c r="T71" i="272"/>
  <c r="AC97" i="272"/>
  <c r="V79" i="272"/>
  <c r="AF63" i="272"/>
  <c r="I58" i="272"/>
  <c r="D48" i="272"/>
  <c r="C123" i="272"/>
  <c r="U55" i="272"/>
  <c r="L64" i="272"/>
  <c r="AD110" i="272"/>
  <c r="D288" i="311"/>
  <c r="G81" i="272"/>
  <c r="D280" i="311"/>
  <c r="E280" i="311" s="1"/>
  <c r="W32" i="272"/>
  <c r="Y137" i="272"/>
  <c r="O31" i="272"/>
  <c r="H79" i="272"/>
  <c r="R117" i="272"/>
  <c r="D1202" i="311"/>
  <c r="E1202" i="311" s="1"/>
  <c r="D30" i="311"/>
  <c r="E30" i="311" s="1"/>
  <c r="V68" i="272"/>
  <c r="AA54" i="272"/>
  <c r="P59" i="272"/>
  <c r="D600" i="311"/>
  <c r="E600" i="311" s="1"/>
  <c r="T52" i="272"/>
  <c r="Y105" i="272"/>
  <c r="O100" i="272"/>
  <c r="D105" i="311"/>
  <c r="E105" i="311" s="1"/>
  <c r="U114" i="272"/>
  <c r="U110" i="272"/>
  <c r="AG78" i="272"/>
  <c r="AA112" i="272"/>
  <c r="D223" i="311"/>
  <c r="E223" i="311" s="1"/>
  <c r="AA14" i="38"/>
  <c r="AA8" i="38"/>
  <c r="AA9" i="38"/>
  <c r="AA12" i="38"/>
  <c r="AA10" i="38"/>
  <c r="AA13" i="38"/>
  <c r="AA22" i="272"/>
  <c r="AA11" i="38"/>
  <c r="AF52" i="272"/>
  <c r="D1235" i="311"/>
  <c r="E1235" i="311" s="1"/>
  <c r="Q56" i="272"/>
  <c r="H126" i="272"/>
  <c r="N38" i="272"/>
  <c r="S103" i="272"/>
  <c r="R131" i="272"/>
  <c r="AD55" i="272"/>
  <c r="E75" i="272"/>
  <c r="Q53" i="272"/>
  <c r="X44" i="272"/>
  <c r="N78" i="272"/>
  <c r="D474" i="311"/>
  <c r="E474" i="311" s="1"/>
  <c r="AC65" i="272"/>
  <c r="R127" i="272"/>
  <c r="AA109" i="272"/>
  <c r="K141" i="272"/>
  <c r="Z44" i="272"/>
  <c r="C87" i="272"/>
  <c r="K128" i="272"/>
  <c r="AG67" i="272"/>
  <c r="AC137" i="272"/>
  <c r="D128" i="272"/>
  <c r="Y119" i="272"/>
  <c r="F107" i="272"/>
  <c r="Z76" i="272"/>
  <c r="D1144" i="311"/>
  <c r="E1144" i="311" s="1"/>
  <c r="AE78" i="272"/>
  <c r="T134" i="272"/>
  <c r="F70" i="272"/>
  <c r="D10" i="311"/>
  <c r="E10" i="311" s="1"/>
  <c r="R78" i="272"/>
  <c r="Z112" i="272"/>
  <c r="AG34" i="272"/>
  <c r="W38" i="272"/>
  <c r="D1247" i="311"/>
  <c r="E1247" i="311" s="1"/>
  <c r="D180" i="311"/>
  <c r="E180" i="311" s="1"/>
  <c r="D529" i="311"/>
  <c r="N83" i="272"/>
  <c r="D702" i="311"/>
  <c r="E702" i="311" s="1"/>
  <c r="F44" i="272"/>
  <c r="K109" i="272"/>
  <c r="AE28" i="272"/>
  <c r="L62" i="272"/>
  <c r="AF101" i="272"/>
  <c r="D384" i="311"/>
  <c r="E384" i="311" s="1"/>
  <c r="D87" i="272"/>
  <c r="U131" i="272"/>
  <c r="D353" i="311"/>
  <c r="E353" i="311" s="1"/>
  <c r="L37" i="272"/>
  <c r="D29" i="311"/>
  <c r="E29" i="311" s="1"/>
  <c r="AF105" i="272"/>
  <c r="F122" i="272"/>
  <c r="D103" i="311"/>
  <c r="E103" i="311" s="1"/>
  <c r="D60" i="272"/>
  <c r="AC52" i="272"/>
  <c r="W23" i="272"/>
  <c r="Q98" i="272"/>
  <c r="C49" i="272"/>
  <c r="J124" i="272"/>
  <c r="G83" i="272"/>
  <c r="F85" i="272"/>
  <c r="D359" i="311"/>
  <c r="E359" i="311" s="1"/>
  <c r="AC131" i="272"/>
  <c r="D593" i="311"/>
  <c r="X25" i="272"/>
  <c r="N93" i="272"/>
  <c r="L30" i="272"/>
  <c r="J89" i="272"/>
  <c r="O141" i="272"/>
  <c r="Q94" i="272"/>
  <c r="D726" i="311"/>
  <c r="E726" i="311" s="1"/>
  <c r="E77" i="272"/>
  <c r="T113" i="272"/>
  <c r="L33" i="272"/>
  <c r="G87" i="272"/>
  <c r="M105" i="272"/>
  <c r="Y144" i="272"/>
  <c r="D1177" i="311"/>
  <c r="E1177" i="311" s="1"/>
  <c r="N73" i="272"/>
  <c r="D1294" i="311"/>
  <c r="E1294" i="311" s="1"/>
  <c r="D1299" i="311"/>
  <c r="E1299" i="311" s="1"/>
  <c r="AE97" i="272"/>
  <c r="E80" i="272"/>
  <c r="AD71" i="272"/>
  <c r="X42" i="272"/>
  <c r="AD26" i="272"/>
  <c r="I60" i="272"/>
  <c r="S116" i="272"/>
  <c r="AC76" i="272"/>
  <c r="X36" i="272"/>
  <c r="D1119" i="311"/>
  <c r="E1119" i="311" s="1"/>
  <c r="D254" i="311"/>
  <c r="E254" i="311" s="1"/>
  <c r="M40" i="272"/>
  <c r="D108" i="272"/>
  <c r="D414" i="311"/>
  <c r="E414" i="311" s="1"/>
  <c r="U99" i="272"/>
  <c r="AB121" i="272"/>
  <c r="P100" i="272"/>
  <c r="D477" i="311"/>
  <c r="E477" i="311" s="1"/>
  <c r="Z24" i="272"/>
  <c r="D880" i="311"/>
  <c r="E880" i="311" s="1"/>
  <c r="R62" i="272"/>
  <c r="S144" i="272"/>
  <c r="AD38" i="272"/>
  <c r="P110" i="272"/>
  <c r="E35" i="272"/>
  <c r="D987" i="311"/>
  <c r="E987" i="311" s="1"/>
  <c r="O87" i="272"/>
  <c r="P94" i="272"/>
  <c r="T96" i="272"/>
  <c r="D459" i="311"/>
  <c r="E459" i="311" s="1"/>
  <c r="D1195" i="311"/>
  <c r="E1195" i="311" s="1"/>
  <c r="I119" i="272"/>
  <c r="M76" i="272"/>
  <c r="V121" i="272"/>
  <c r="D548" i="311"/>
  <c r="E548" i="311" s="1"/>
  <c r="D305" i="311"/>
  <c r="E305" i="311" s="1"/>
  <c r="D1231" i="311"/>
  <c r="E1231" i="311" s="1"/>
  <c r="I36" i="272"/>
  <c r="D1142" i="311"/>
  <c r="E1142" i="311" s="1"/>
  <c r="H118" i="272"/>
  <c r="K24" i="272"/>
  <c r="D1036" i="311"/>
  <c r="E1036" i="311" s="1"/>
  <c r="Y97" i="272"/>
  <c r="V75" i="272"/>
  <c r="D138" i="272"/>
  <c r="H14" i="38"/>
  <c r="H13" i="38"/>
  <c r="H10" i="38"/>
  <c r="H22" i="272"/>
  <c r="H12" i="38"/>
  <c r="H9" i="38"/>
  <c r="H11" i="38"/>
  <c r="H8" i="38"/>
  <c r="D60" i="311"/>
  <c r="E60" i="311" s="1"/>
  <c r="U62" i="272"/>
  <c r="D318" i="311"/>
  <c r="E318" i="311" s="1"/>
  <c r="AA131" i="272"/>
  <c r="AG115" i="272"/>
  <c r="T37" i="272"/>
  <c r="D978" i="311"/>
  <c r="E978" i="311" s="1"/>
  <c r="Z98" i="272"/>
  <c r="L91" i="272"/>
  <c r="AF69" i="272"/>
  <c r="D709" i="311"/>
  <c r="E709" i="311" s="1"/>
  <c r="I46" i="272"/>
  <c r="D329" i="311"/>
  <c r="E329" i="311" s="1"/>
  <c r="U80" i="272"/>
  <c r="M118" i="272"/>
  <c r="Z121" i="272"/>
  <c r="D63" i="311"/>
  <c r="E63" i="311" s="1"/>
  <c r="D1265" i="311"/>
  <c r="E1265" i="311" s="1"/>
  <c r="K53" i="272"/>
  <c r="C28" i="272"/>
  <c r="D1143" i="311"/>
  <c r="E1143" i="311" s="1"/>
  <c r="C70" i="272"/>
  <c r="F40" i="272"/>
  <c r="N134" i="272"/>
  <c r="D66" i="272"/>
  <c r="D1309" i="311"/>
  <c r="E1309" i="311" s="1"/>
  <c r="D46" i="272"/>
  <c r="C117" i="272"/>
  <c r="D1244" i="311"/>
  <c r="E1244" i="311" s="1"/>
  <c r="D417" i="311"/>
  <c r="E417" i="311" s="1"/>
  <c r="G93" i="272"/>
  <c r="AE58" i="272"/>
  <c r="I127" i="272"/>
  <c r="L65" i="272"/>
  <c r="V50" i="272"/>
  <c r="AF39" i="272"/>
  <c r="D199" i="311"/>
  <c r="E199" i="311" s="1"/>
  <c r="V59" i="272"/>
  <c r="AG28" i="272"/>
  <c r="Y54" i="272"/>
  <c r="D432" i="311"/>
  <c r="E432" i="311" s="1"/>
  <c r="O91" i="272"/>
  <c r="D970" i="311"/>
  <c r="E970" i="311" s="1"/>
  <c r="S114" i="272"/>
  <c r="M140" i="272"/>
  <c r="S120" i="272"/>
  <c r="W126" i="272"/>
  <c r="D757" i="311"/>
  <c r="E757" i="311" s="1"/>
  <c r="AE115" i="272"/>
  <c r="M127" i="272"/>
  <c r="L98" i="272"/>
  <c r="D750" i="311"/>
  <c r="E750" i="311" s="1"/>
  <c r="L125" i="272"/>
  <c r="D1021" i="311"/>
  <c r="E1021" i="311" s="1"/>
  <c r="R125" i="272"/>
  <c r="AF74" i="272"/>
  <c r="D137" i="272"/>
  <c r="D620" i="311"/>
  <c r="E620" i="311" s="1"/>
  <c r="Y138" i="272"/>
  <c r="H66" i="272"/>
  <c r="AC24" i="272"/>
  <c r="T99" i="272"/>
  <c r="S49" i="272"/>
  <c r="W88" i="272"/>
  <c r="N51" i="272"/>
  <c r="Z83" i="272"/>
  <c r="D1155" i="311"/>
  <c r="E1155" i="311" s="1"/>
  <c r="V122" i="272"/>
  <c r="X100" i="272"/>
  <c r="AC64" i="272"/>
  <c r="D965" i="311"/>
  <c r="E965" i="311" s="1"/>
  <c r="Q89" i="272"/>
  <c r="O139" i="272"/>
  <c r="D296" i="311"/>
  <c r="O133" i="272"/>
  <c r="X32" i="272"/>
  <c r="AG69" i="272"/>
  <c r="D521" i="311"/>
  <c r="E521" i="311" s="1"/>
  <c r="AD135" i="272"/>
  <c r="O27" i="272"/>
  <c r="Q54" i="272"/>
  <c r="R50" i="272"/>
  <c r="H110" i="272"/>
  <c r="Z95" i="272"/>
  <c r="W48" i="272"/>
  <c r="T46" i="272"/>
  <c r="Y51" i="272"/>
  <c r="D597" i="311"/>
  <c r="E597" i="311" s="1"/>
  <c r="AD85" i="272"/>
  <c r="AE47" i="272"/>
  <c r="AC40" i="272"/>
  <c r="G129" i="272"/>
  <c r="AF49" i="272"/>
  <c r="P28" i="272"/>
  <c r="D249" i="311"/>
  <c r="E249" i="311" s="1"/>
  <c r="L118" i="272"/>
  <c r="D1237" i="311"/>
  <c r="E1237" i="311" s="1"/>
  <c r="J67" i="272"/>
  <c r="AA78" i="272"/>
  <c r="I122" i="272"/>
  <c r="U47" i="272"/>
  <c r="R31" i="272"/>
  <c r="AG62" i="272"/>
  <c r="K35" i="272"/>
  <c r="T81" i="272"/>
  <c r="Y46" i="272"/>
  <c r="K110" i="272"/>
  <c r="D516" i="311"/>
  <c r="E516" i="311" s="1"/>
  <c r="S135" i="272"/>
  <c r="D117" i="272"/>
  <c r="I47" i="272"/>
  <c r="D81" i="311"/>
  <c r="E81" i="311" s="1"/>
  <c r="AC46" i="272"/>
  <c r="Q88" i="272"/>
  <c r="E136" i="272"/>
  <c r="D75" i="272"/>
  <c r="D1050" i="311"/>
  <c r="E1050" i="311" s="1"/>
  <c r="Z87" i="272"/>
  <c r="D183" i="311"/>
  <c r="E183" i="311" s="1"/>
  <c r="K111" i="272"/>
  <c r="AA98" i="272"/>
  <c r="AG33" i="272"/>
  <c r="Y69" i="272"/>
  <c r="F132" i="272"/>
  <c r="D439" i="311"/>
  <c r="E439" i="311" s="1"/>
  <c r="H132" i="272"/>
  <c r="D294" i="311"/>
  <c r="AG71" i="272"/>
  <c r="D130" i="272"/>
  <c r="L90" i="272"/>
  <c r="AF94" i="272"/>
  <c r="K87" i="272"/>
  <c r="U95" i="272"/>
  <c r="W85" i="272"/>
  <c r="G86" i="272"/>
  <c r="K55" i="272"/>
  <c r="E54" i="272"/>
  <c r="E45" i="272"/>
  <c r="K63" i="272"/>
  <c r="N55" i="272"/>
  <c r="AE82" i="272"/>
  <c r="Y62" i="272"/>
  <c r="Z80" i="272"/>
  <c r="F78" i="272"/>
  <c r="AD86" i="272"/>
  <c r="E98" i="272"/>
  <c r="D958" i="311"/>
  <c r="E958" i="311" s="1"/>
  <c r="F89" i="272"/>
  <c r="N28" i="272"/>
  <c r="S62" i="272"/>
  <c r="D1160" i="311"/>
  <c r="E1160" i="311" s="1"/>
  <c r="D32" i="311"/>
  <c r="E32" i="311" s="1"/>
  <c r="Y88" i="272"/>
  <c r="H45" i="272"/>
  <c r="AA27" i="272"/>
  <c r="O28" i="272"/>
  <c r="M52" i="272"/>
  <c r="AD122" i="272"/>
  <c r="AF104" i="272"/>
  <c r="L109" i="272"/>
  <c r="AD79" i="272"/>
  <c r="J62" i="272"/>
  <c r="P31" i="272"/>
  <c r="P55" i="272"/>
  <c r="W108" i="272"/>
  <c r="D147" i="311"/>
  <c r="E147" i="311" s="1"/>
  <c r="AB98" i="272"/>
  <c r="D168" i="311"/>
  <c r="E168" i="311" s="1"/>
  <c r="AE133" i="272"/>
  <c r="AF66" i="272"/>
  <c r="X134" i="272"/>
  <c r="C112" i="272"/>
  <c r="D998" i="311"/>
  <c r="E998" i="311" s="1"/>
  <c r="L55" i="272"/>
  <c r="G126" i="272"/>
  <c r="D1108" i="311"/>
  <c r="E1108" i="311" s="1"/>
  <c r="AD89" i="272"/>
  <c r="AF121" i="272"/>
  <c r="L23" i="272"/>
  <c r="X17" i="230"/>
  <c r="Y17" i="230" s="1"/>
  <c r="AB63" i="272"/>
  <c r="D260" i="311"/>
  <c r="E260" i="311" s="1"/>
  <c r="G50" i="272"/>
  <c r="D1000" i="311"/>
  <c r="E1000" i="311" s="1"/>
  <c r="U112" i="272"/>
  <c r="D55" i="311"/>
  <c r="E55" i="311" s="1"/>
  <c r="Y38" i="272"/>
  <c r="D404" i="311"/>
  <c r="E404" i="311" s="1"/>
  <c r="W74" i="272"/>
  <c r="AB39" i="272"/>
  <c r="V91" i="272"/>
  <c r="U107" i="272"/>
  <c r="P53" i="272"/>
  <c r="T144" i="272"/>
  <c r="Z45" i="272"/>
  <c r="J73" i="272"/>
  <c r="P42" i="272"/>
  <c r="P68" i="272"/>
  <c r="M124" i="272"/>
  <c r="AE76" i="272"/>
  <c r="F29" i="272"/>
  <c r="X80" i="272"/>
  <c r="K29" i="272"/>
  <c r="D1259" i="311"/>
  <c r="E1259" i="311" s="1"/>
  <c r="W112" i="272"/>
  <c r="O26" i="272"/>
  <c r="D1130" i="311"/>
  <c r="F83" i="272"/>
  <c r="D1179" i="311"/>
  <c r="E1179" i="311" s="1"/>
  <c r="AE121" i="272"/>
  <c r="Z63" i="272"/>
  <c r="D1258" i="311"/>
  <c r="E1258" i="311" s="1"/>
  <c r="R120" i="272"/>
  <c r="E135" i="272"/>
  <c r="O126" i="272"/>
  <c r="I41" i="272"/>
  <c r="D1080" i="311"/>
  <c r="E1080" i="311" s="1"/>
  <c r="X138" i="272"/>
  <c r="D80" i="311"/>
  <c r="E80" i="311" s="1"/>
  <c r="D1072" i="311"/>
  <c r="E1072" i="311" s="1"/>
  <c r="G91" i="272"/>
  <c r="AF37" i="272"/>
  <c r="J39" i="272"/>
  <c r="P102" i="272"/>
  <c r="V143" i="272"/>
  <c r="AA62" i="272"/>
  <c r="U24" i="272"/>
  <c r="V69" i="272"/>
  <c r="E43" i="272"/>
  <c r="AG120" i="272"/>
  <c r="U94" i="272"/>
  <c r="Y70" i="272"/>
  <c r="D47" i="311"/>
  <c r="AA82" i="272"/>
  <c r="Y63" i="272"/>
  <c r="I108" i="272"/>
  <c r="G89" i="272"/>
  <c r="D55" i="272"/>
  <c r="K75" i="272"/>
  <c r="Y92" i="272"/>
  <c r="AA95" i="272"/>
  <c r="S99" i="272"/>
  <c r="AA110" i="272"/>
  <c r="D735" i="311"/>
  <c r="E735" i="311" s="1"/>
  <c r="D698" i="311"/>
  <c r="E698" i="311" s="1"/>
  <c r="D297" i="311"/>
  <c r="E297" i="311" s="1"/>
  <c r="Y47" i="272"/>
  <c r="N25" i="272"/>
  <c r="AD80" i="272"/>
  <c r="R51" i="272"/>
  <c r="V44" i="272"/>
  <c r="L132" i="272"/>
  <c r="D79" i="272"/>
  <c r="AF67" i="272"/>
  <c r="AB92" i="272"/>
  <c r="D155" i="311"/>
  <c r="E155" i="311" s="1"/>
  <c r="P101" i="272"/>
  <c r="O120" i="272"/>
  <c r="P50" i="272"/>
  <c r="AB49" i="272"/>
  <c r="E115" i="272"/>
  <c r="I144" i="272"/>
  <c r="D150" i="311"/>
  <c r="E150" i="311" s="1"/>
  <c r="AB130" i="272"/>
  <c r="D1029" i="311"/>
  <c r="E1029" i="311" s="1"/>
  <c r="AD121" i="272"/>
  <c r="R103" i="272"/>
  <c r="D1060" i="311"/>
  <c r="E1060" i="311" s="1"/>
  <c r="C115" i="272"/>
  <c r="Z126" i="272"/>
  <c r="M50" i="272"/>
  <c r="J70" i="272"/>
  <c r="Y93" i="272"/>
  <c r="O119" i="272"/>
  <c r="X60" i="272"/>
  <c r="N107" i="272"/>
  <c r="L42" i="272"/>
  <c r="C134" i="272"/>
  <c r="R36" i="272"/>
  <c r="P113" i="272"/>
  <c r="D26" i="272"/>
  <c r="M29" i="272"/>
  <c r="W80" i="272"/>
  <c r="F57" i="272"/>
  <c r="V73" i="272"/>
  <c r="N135" i="272"/>
  <c r="D298" i="311"/>
  <c r="E298" i="311" s="1"/>
  <c r="D410" i="311"/>
  <c r="E410" i="311" s="1"/>
  <c r="D687" i="311"/>
  <c r="E687" i="311" s="1"/>
  <c r="Z74" i="272"/>
  <c r="U38" i="272"/>
  <c r="AF45" i="272"/>
  <c r="Q39" i="272"/>
  <c r="D209" i="311"/>
  <c r="E209" i="311" s="1"/>
  <c r="S34" i="272"/>
  <c r="V43" i="272"/>
  <c r="D945" i="311"/>
  <c r="E945" i="311" s="1"/>
  <c r="R84" i="272"/>
  <c r="Q127" i="272"/>
  <c r="D595" i="311"/>
  <c r="AF41" i="272"/>
  <c r="AG93" i="272"/>
  <c r="D876" i="311"/>
  <c r="E876" i="311" s="1"/>
  <c r="Q141" i="272"/>
  <c r="Y101" i="272"/>
  <c r="D442" i="311"/>
  <c r="E442" i="311" s="1"/>
  <c r="C140" i="272"/>
  <c r="D844" i="311"/>
  <c r="E844" i="311" s="1"/>
  <c r="D243" i="311"/>
  <c r="E243" i="311" s="1"/>
  <c r="AC58" i="272"/>
  <c r="M86" i="272"/>
  <c r="Z27" i="272"/>
  <c r="V83" i="272"/>
  <c r="D100" i="311"/>
  <c r="E100" i="311" s="1"/>
  <c r="D1016" i="311"/>
  <c r="E1016" i="311" s="1"/>
  <c r="D582" i="311"/>
  <c r="Y61" i="272"/>
  <c r="K48" i="272"/>
  <c r="AF33" i="272"/>
  <c r="C84" i="272"/>
  <c r="AG108" i="272"/>
  <c r="D372" i="311"/>
  <c r="E372" i="311" s="1"/>
  <c r="U138" i="272"/>
  <c r="T70" i="272"/>
  <c r="G35" i="272"/>
  <c r="J60" i="272"/>
  <c r="AE131" i="272"/>
  <c r="AC14" i="38"/>
  <c r="AC12" i="38"/>
  <c r="AC9" i="38"/>
  <c r="AC11" i="38"/>
  <c r="AC13" i="38"/>
  <c r="AC8" i="38"/>
  <c r="AC22" i="272"/>
  <c r="AC10" i="38"/>
  <c r="N75" i="272"/>
  <c r="AW35" i="230"/>
  <c r="D766" i="311"/>
  <c r="E766" i="311" s="1"/>
  <c r="D842" i="311"/>
  <c r="E842" i="311" s="1"/>
  <c r="I29" i="272"/>
  <c r="R89" i="272"/>
  <c r="AD104" i="272"/>
  <c r="X37" i="272"/>
  <c r="D1203" i="311"/>
  <c r="E1203" i="311" s="1"/>
  <c r="P79" i="272"/>
  <c r="D216" i="311"/>
  <c r="E216" i="311" s="1"/>
  <c r="D532" i="311"/>
  <c r="E532" i="311" s="1"/>
  <c r="S92" i="272"/>
  <c r="AB88" i="272"/>
  <c r="L86" i="272"/>
  <c r="D452" i="311"/>
  <c r="E452" i="311" s="1"/>
  <c r="D286" i="311"/>
  <c r="H101" i="272"/>
  <c r="D302" i="311"/>
  <c r="E302" i="311" s="1"/>
  <c r="I111" i="272"/>
  <c r="N85" i="272"/>
  <c r="AF24" i="272"/>
  <c r="X45" i="272"/>
  <c r="U64" i="272"/>
  <c r="X29" i="230"/>
  <c r="Y29" i="230" s="1"/>
  <c r="AE118" i="272"/>
  <c r="T12" i="38"/>
  <c r="T11" i="38"/>
  <c r="T14" i="38"/>
  <c r="T9" i="38"/>
  <c r="T10" i="38"/>
  <c r="T13" i="38"/>
  <c r="T8" i="38"/>
  <c r="T22" i="272"/>
  <c r="D870" i="311"/>
  <c r="E870" i="311" s="1"/>
  <c r="AD108" i="272"/>
  <c r="L27" i="272"/>
  <c r="D751" i="311"/>
  <c r="E751" i="311" s="1"/>
  <c r="X124" i="272"/>
  <c r="C94" i="272"/>
  <c r="D1070" i="311"/>
  <c r="E1070" i="311" s="1"/>
  <c r="R90" i="272"/>
  <c r="S33" i="272"/>
  <c r="I143" i="272"/>
  <c r="AC124" i="272"/>
  <c r="AF91" i="272"/>
  <c r="AB89" i="272"/>
  <c r="D248" i="311"/>
  <c r="E248" i="311" s="1"/>
  <c r="E110" i="272"/>
  <c r="D421" i="311"/>
  <c r="E421" i="311" s="1"/>
  <c r="J41" i="272"/>
  <c r="Z139" i="272"/>
  <c r="M32" i="272"/>
  <c r="G112" i="272"/>
  <c r="R129" i="272"/>
  <c r="O127" i="272"/>
  <c r="S93" i="272"/>
  <c r="D1009" i="311"/>
  <c r="E1009" i="311" s="1"/>
  <c r="K64" i="272"/>
  <c r="Q76" i="272"/>
  <c r="AG75" i="272"/>
  <c r="D675" i="311"/>
  <c r="E675" i="311" s="1"/>
  <c r="AE24" i="272"/>
  <c r="D422" i="311"/>
  <c r="E422" i="311" s="1"/>
  <c r="AE129" i="272"/>
  <c r="U130" i="272"/>
  <c r="D769" i="311"/>
  <c r="E769" i="311" s="1"/>
  <c r="H59" i="272"/>
  <c r="D236" i="311"/>
  <c r="E236" i="311" s="1"/>
  <c r="E44" i="272"/>
  <c r="AD118" i="272"/>
  <c r="AE68" i="272"/>
  <c r="X11" i="230"/>
  <c r="Y11" i="230" s="1"/>
  <c r="AG73" i="272"/>
  <c r="Z26" i="272"/>
  <c r="C105" i="272"/>
  <c r="AB81" i="272"/>
  <c r="AE30" i="272"/>
  <c r="AG138" i="272"/>
  <c r="AE39" i="272"/>
  <c r="Y139" i="272"/>
  <c r="Z56" i="272"/>
  <c r="I51" i="272"/>
  <c r="Y24" i="272"/>
  <c r="K66" i="272"/>
  <c r="D964" i="311"/>
  <c r="E964" i="311" s="1"/>
  <c r="G72" i="272"/>
  <c r="D289" i="311"/>
  <c r="D892" i="311"/>
  <c r="E892" i="311" s="1"/>
  <c r="W123" i="272"/>
  <c r="L133" i="272"/>
  <c r="AC50" i="272"/>
  <c r="AF119" i="272"/>
  <c r="T59" i="272"/>
  <c r="D99" i="272"/>
  <c r="T91" i="272"/>
  <c r="AA134" i="272"/>
  <c r="L54" i="272"/>
  <c r="D314" i="311"/>
  <c r="E314" i="311" s="1"/>
  <c r="AB70" i="272"/>
  <c r="D21" i="311"/>
  <c r="E21" i="311" s="1"/>
  <c r="V95" i="272"/>
  <c r="L28" i="272"/>
  <c r="I64" i="272"/>
  <c r="AD37" i="272"/>
  <c r="D37" i="311"/>
  <c r="E37" i="311" s="1"/>
  <c r="O135" i="272"/>
  <c r="S44" i="272"/>
  <c r="C27" i="272"/>
  <c r="F61" i="272"/>
  <c r="H100" i="272"/>
  <c r="T117" i="272"/>
  <c r="AD99" i="272"/>
  <c r="D981" i="311"/>
  <c r="E981" i="311" s="1"/>
  <c r="E101" i="272"/>
  <c r="T34" i="272"/>
  <c r="M134" i="272"/>
  <c r="D997" i="311"/>
  <c r="E997" i="311" s="1"/>
  <c r="W77" i="272"/>
  <c r="M97" i="272"/>
  <c r="D43" i="311"/>
  <c r="E43" i="311" s="1"/>
  <c r="P80" i="272"/>
  <c r="AD87" i="272"/>
  <c r="X121" i="272"/>
  <c r="X49" i="272"/>
  <c r="U53" i="272"/>
  <c r="D934" i="311"/>
  <c r="E934" i="311" s="1"/>
  <c r="U83" i="272"/>
  <c r="D58" i="272"/>
  <c r="K72" i="272"/>
  <c r="D1158" i="311"/>
  <c r="E1158" i="311" s="1"/>
  <c r="F101" i="272"/>
  <c r="Y41" i="272"/>
  <c r="W58" i="272"/>
  <c r="Y104" i="272"/>
  <c r="D392" i="311"/>
  <c r="E392" i="311" s="1"/>
  <c r="AB109" i="272"/>
  <c r="AB125" i="272"/>
  <c r="T114" i="272"/>
  <c r="L82" i="272"/>
  <c r="AG121" i="272"/>
  <c r="D1171" i="311"/>
  <c r="E1171" i="311" s="1"/>
  <c r="AC122" i="272"/>
  <c r="G102" i="272"/>
  <c r="T35" i="272"/>
  <c r="D909" i="311"/>
  <c r="E909" i="311" s="1"/>
  <c r="H111" i="272"/>
  <c r="G27" i="272"/>
  <c r="AG91" i="272"/>
  <c r="D611" i="311"/>
  <c r="E611" i="311" s="1"/>
  <c r="F93" i="272"/>
  <c r="D669" i="311"/>
  <c r="E669" i="311" s="1"/>
  <c r="D484" i="311"/>
  <c r="E484" i="311" s="1"/>
  <c r="I101" i="272"/>
  <c r="D1018" i="311"/>
  <c r="E1018" i="311" s="1"/>
  <c r="S141" i="272"/>
  <c r="O41" i="272"/>
  <c r="X142" i="272"/>
  <c r="D720" i="311"/>
  <c r="E720" i="311" s="1"/>
  <c r="H28" i="272"/>
  <c r="W65" i="272"/>
  <c r="AE25" i="272"/>
  <c r="T44" i="272"/>
  <c r="V47" i="272"/>
  <c r="M120" i="272"/>
  <c r="N46" i="272"/>
  <c r="U91" i="272"/>
  <c r="C144" i="272"/>
  <c r="M44" i="272"/>
  <c r="AD64" i="272"/>
  <c r="Y65" i="272"/>
  <c r="AB117" i="272"/>
  <c r="D652" i="311"/>
  <c r="E652" i="311" s="1"/>
  <c r="C98" i="272"/>
  <c r="X15" i="230"/>
  <c r="Y15" i="230" s="1"/>
  <c r="U111" i="272"/>
  <c r="D379" i="311"/>
  <c r="E379" i="311" s="1"/>
  <c r="D1043" i="311"/>
  <c r="E1043" i="311" s="1"/>
  <c r="AB56" i="272"/>
  <c r="AC75" i="272"/>
  <c r="G38" i="272"/>
  <c r="Z124" i="272"/>
  <c r="I100" i="272"/>
  <c r="K82" i="272"/>
  <c r="D1023" i="311"/>
  <c r="E1023" i="311" s="1"/>
  <c r="D953" i="311"/>
  <c r="E953" i="311" s="1"/>
  <c r="U26" i="272"/>
  <c r="K138" i="272"/>
  <c r="D549" i="311"/>
  <c r="E549" i="311" s="1"/>
  <c r="U100" i="272"/>
  <c r="H43" i="272"/>
  <c r="X35" i="272"/>
  <c r="AA117" i="272"/>
  <c r="AA127" i="272"/>
  <c r="D341" i="311"/>
  <c r="E341" i="311" s="1"/>
  <c r="R70" i="272"/>
  <c r="S28" i="272"/>
  <c r="R95" i="272"/>
  <c r="D500" i="311"/>
  <c r="E500" i="311" s="1"/>
  <c r="O60" i="272"/>
  <c r="N92" i="272"/>
  <c r="D556" i="311"/>
  <c r="E556" i="311" s="1"/>
  <c r="D922" i="311"/>
  <c r="E922" i="311" s="1"/>
  <c r="P74" i="272"/>
  <c r="AF53" i="272"/>
  <c r="AA135" i="272"/>
  <c r="D491" i="311"/>
  <c r="E491" i="311" s="1"/>
  <c r="D581" i="311"/>
  <c r="E581" i="311" s="1"/>
  <c r="D262" i="311"/>
  <c r="E262" i="311" s="1"/>
  <c r="D71" i="272"/>
  <c r="Z123" i="272"/>
  <c r="D905" i="311"/>
  <c r="E905" i="311" s="1"/>
  <c r="K116" i="272"/>
  <c r="D139" i="311"/>
  <c r="E139" i="311" s="1"/>
  <c r="D1255" i="311"/>
  <c r="E1255" i="311" s="1"/>
  <c r="AD46" i="272"/>
  <c r="M115" i="272"/>
  <c r="M87" i="272"/>
  <c r="AD134" i="272"/>
  <c r="X75" i="272"/>
  <c r="D537" i="311"/>
  <c r="E537" i="311" s="1"/>
  <c r="D701" i="311"/>
  <c r="E701" i="311" s="1"/>
  <c r="Q116" i="272"/>
  <c r="AG112" i="272"/>
  <c r="V72" i="272"/>
  <c r="I65" i="272"/>
  <c r="AB54" i="272"/>
  <c r="G26" i="272"/>
  <c r="E102" i="272"/>
  <c r="D693" i="311"/>
  <c r="E693" i="311" s="1"/>
  <c r="Y30" i="272"/>
  <c r="AB23" i="272"/>
  <c r="K95" i="272"/>
  <c r="D929" i="311"/>
  <c r="E929" i="311" s="1"/>
  <c r="I123" i="272"/>
  <c r="C66" i="272"/>
  <c r="AA66" i="272"/>
  <c r="I38" i="272"/>
  <c r="AB29" i="272"/>
  <c r="O101" i="272"/>
  <c r="D194" i="311"/>
  <c r="E194" i="311" s="1"/>
  <c r="D366" i="311"/>
  <c r="E366" i="311" s="1"/>
  <c r="D332" i="311"/>
  <c r="E332" i="311" s="1"/>
  <c r="D449" i="311"/>
  <c r="E449" i="311" s="1"/>
  <c r="D1139" i="311"/>
  <c r="E1139" i="311" s="1"/>
  <c r="D542" i="311"/>
  <c r="E542" i="311" s="1"/>
  <c r="Q33" i="272"/>
  <c r="AG56" i="272"/>
  <c r="H119" i="272"/>
  <c r="Z101" i="272"/>
  <c r="U46" i="272"/>
  <c r="D562" i="311"/>
  <c r="E562" i="311" s="1"/>
  <c r="P142" i="272"/>
  <c r="T143" i="272"/>
  <c r="C101" i="272"/>
  <c r="D990" i="311"/>
  <c r="E990" i="311" s="1"/>
  <c r="L122" i="272"/>
  <c r="D541" i="311"/>
  <c r="E541" i="311" s="1"/>
  <c r="S54" i="272"/>
  <c r="J143" i="272"/>
  <c r="C52" i="272"/>
  <c r="X34" i="272"/>
  <c r="D1071" i="311"/>
  <c r="E1071" i="311" s="1"/>
  <c r="D596" i="311"/>
  <c r="L128" i="272"/>
  <c r="D1263" i="311"/>
  <c r="E1263" i="311" s="1"/>
  <c r="V137" i="272"/>
  <c r="D1058" i="311"/>
  <c r="E1058" i="311" s="1"/>
  <c r="U140" i="272"/>
  <c r="D152" i="311"/>
  <c r="E152" i="311" s="1"/>
  <c r="D105" i="272"/>
  <c r="X6" i="230"/>
  <c r="Y6" i="230" s="1"/>
  <c r="D157" i="311"/>
  <c r="E157" i="311" s="1"/>
  <c r="AF118" i="272"/>
  <c r="D8" i="311"/>
  <c r="D946" i="311"/>
  <c r="E946" i="311" s="1"/>
  <c r="D1220" i="311"/>
  <c r="E1220" i="311" s="1"/>
  <c r="V52" i="272"/>
  <c r="D237" i="311"/>
  <c r="E237" i="311" s="1"/>
  <c r="W99" i="272"/>
  <c r="G130" i="272"/>
  <c r="D1172" i="311"/>
  <c r="E1172" i="311" s="1"/>
  <c r="I52" i="272"/>
  <c r="O99" i="272"/>
  <c r="D311" i="311"/>
  <c r="E311" i="311" s="1"/>
  <c r="T106" i="272"/>
  <c r="E55" i="272"/>
  <c r="I109" i="272"/>
  <c r="S46" i="272"/>
  <c r="AB34" i="272"/>
  <c r="D114" i="272"/>
  <c r="D85" i="311"/>
  <c r="E85" i="311" s="1"/>
  <c r="M94" i="272"/>
  <c r="R75" i="272"/>
  <c r="K124" i="272"/>
  <c r="W83" i="272"/>
  <c r="I97" i="272"/>
  <c r="J94" i="272"/>
  <c r="I89" i="272"/>
  <c r="F86" i="272"/>
  <c r="AB64" i="272"/>
  <c r="D794" i="311"/>
  <c r="E794" i="311" s="1"/>
  <c r="D1076" i="311"/>
  <c r="E1076" i="311" s="1"/>
  <c r="AE88" i="272"/>
  <c r="D215" i="311"/>
  <c r="E215" i="311" s="1"/>
  <c r="AC62" i="272"/>
  <c r="J109" i="272"/>
  <c r="G108" i="272"/>
  <c r="D1163" i="311"/>
  <c r="E1163" i="311" s="1"/>
  <c r="D1319" i="311"/>
  <c r="E1319" i="311" s="1"/>
  <c r="D1106" i="311"/>
  <c r="E1106" i="311" s="1"/>
  <c r="AB27" i="272"/>
  <c r="D547" i="311"/>
  <c r="E547" i="311" s="1"/>
  <c r="C56" i="272"/>
  <c r="D1318" i="311"/>
  <c r="E1318" i="311" s="1"/>
  <c r="X107" i="272"/>
  <c r="M67" i="272"/>
  <c r="K135" i="272"/>
  <c r="P109" i="272"/>
  <c r="D850" i="311"/>
  <c r="E850" i="311" s="1"/>
  <c r="G115" i="272"/>
  <c r="T83" i="272"/>
  <c r="D1296" i="311"/>
  <c r="E1296" i="311" s="1"/>
  <c r="S59" i="272"/>
  <c r="AB116" i="272"/>
  <c r="W114" i="272"/>
  <c r="AB101" i="272"/>
  <c r="X85" i="272"/>
  <c r="S56" i="272"/>
  <c r="AB141" i="272"/>
  <c r="E60" i="272"/>
  <c r="T122" i="272"/>
  <c r="G73" i="272"/>
  <c r="O111" i="272"/>
  <c r="P62" i="272"/>
  <c r="M117" i="272"/>
  <c r="Q107" i="272"/>
  <c r="D416" i="311"/>
  <c r="E416" i="311" s="1"/>
  <c r="D197" i="311"/>
  <c r="E197" i="311" s="1"/>
  <c r="D113" i="272"/>
  <c r="D1041" i="311"/>
  <c r="E1041" i="311" s="1"/>
  <c r="H38" i="272"/>
  <c r="AA118" i="272"/>
  <c r="N118" i="272"/>
  <c r="D741" i="311"/>
  <c r="E741" i="311" s="1"/>
  <c r="G107" i="272"/>
  <c r="X131" i="272"/>
  <c r="D661" i="311"/>
  <c r="E661" i="311" s="1"/>
  <c r="F100" i="272"/>
  <c r="V123" i="272"/>
  <c r="D120" i="272"/>
  <c r="K36" i="272"/>
  <c r="D7" i="311"/>
  <c r="N127" i="272"/>
  <c r="AA132" i="272"/>
  <c r="L101" i="272"/>
  <c r="D754" i="311"/>
  <c r="E754" i="311" s="1"/>
  <c r="AF75" i="272"/>
  <c r="AC116" i="272"/>
  <c r="H102" i="272"/>
  <c r="AG49" i="272"/>
  <c r="N23" i="272"/>
  <c r="M33" i="272"/>
  <c r="W46" i="272"/>
  <c r="R27" i="272"/>
  <c r="C121" i="272"/>
  <c r="D121" i="272"/>
  <c r="E127" i="272"/>
  <c r="AF85" i="272"/>
  <c r="D615" i="311"/>
  <c r="E615" i="311" s="1"/>
  <c r="AC95" i="272"/>
  <c r="W64" i="272"/>
  <c r="AB55" i="272"/>
  <c r="H142" i="272"/>
  <c r="C37" i="272"/>
  <c r="AF30" i="272"/>
  <c r="S76" i="272"/>
  <c r="C65" i="272"/>
  <c r="D283" i="311"/>
  <c r="AC51" i="272"/>
  <c r="D807" i="311"/>
  <c r="E807" i="311" s="1"/>
  <c r="O129" i="272"/>
  <c r="Z52" i="272"/>
  <c r="F99" i="272"/>
  <c r="D1146" i="311"/>
  <c r="E1146" i="311" s="1"/>
  <c r="AE89" i="272"/>
  <c r="O69" i="272"/>
  <c r="AC82" i="272"/>
  <c r="W35" i="272"/>
  <c r="AA46" i="272"/>
  <c r="L29" i="272"/>
  <c r="AF116" i="272"/>
  <c r="D919" i="311"/>
  <c r="E919" i="311" s="1"/>
  <c r="AG76" i="272"/>
  <c r="Z57" i="272"/>
  <c r="D141" i="272"/>
  <c r="X31" i="230"/>
  <c r="Y31" i="230" s="1"/>
  <c r="Y43" i="272"/>
  <c r="D1201" i="311"/>
  <c r="E1201" i="311" s="1"/>
  <c r="D520" i="311"/>
  <c r="E520" i="311" s="1"/>
  <c r="D352" i="311"/>
  <c r="E352" i="311" s="1"/>
  <c r="L113" i="272"/>
  <c r="D445" i="311"/>
  <c r="E445" i="311" s="1"/>
  <c r="L73" i="272"/>
  <c r="E62" i="272"/>
  <c r="D57" i="272"/>
  <c r="AD47" i="272"/>
  <c r="K83" i="272"/>
  <c r="M91" i="272"/>
  <c r="Z104" i="272"/>
  <c r="V61" i="272"/>
  <c r="N106" i="272"/>
  <c r="S73" i="272"/>
  <c r="D1208" i="311"/>
  <c r="E1208" i="311" s="1"/>
  <c r="J102" i="272"/>
  <c r="C74" i="272"/>
  <c r="L41" i="272"/>
  <c r="AG88" i="272"/>
  <c r="AG64" i="272"/>
  <c r="Q73" i="272"/>
  <c r="AG128" i="272"/>
  <c r="D569" i="311"/>
  <c r="O89" i="272"/>
  <c r="F81" i="272"/>
  <c r="D1187" i="311"/>
  <c r="D1147" i="311"/>
  <c r="E1147" i="311" s="1"/>
  <c r="D149" i="311"/>
  <c r="E149" i="311" s="1"/>
  <c r="D497" i="311"/>
  <c r="E497" i="311" s="1"/>
  <c r="Y126" i="272"/>
  <c r="D178" i="311"/>
  <c r="E178" i="311" s="1"/>
  <c r="J43" i="272"/>
  <c r="D912" i="311"/>
  <c r="E912" i="311" s="1"/>
  <c r="Z86" i="272"/>
  <c r="D1039" i="311"/>
  <c r="E1039" i="311" s="1"/>
  <c r="S25" i="272"/>
  <c r="AA31" i="272"/>
  <c r="M130" i="272"/>
  <c r="R80" i="272"/>
  <c r="D980" i="311"/>
  <c r="E980" i="311" s="1"/>
  <c r="Z71" i="272"/>
  <c r="C77" i="272"/>
  <c r="I75" i="272"/>
  <c r="D11" i="311"/>
  <c r="E11" i="311" s="1"/>
  <c r="AC128" i="272"/>
  <c r="AA50" i="272"/>
  <c r="X111" i="272"/>
  <c r="D797" i="311"/>
  <c r="E797" i="311" s="1"/>
  <c r="D1178" i="311"/>
  <c r="E1178" i="311" s="1"/>
  <c r="AC39" i="272"/>
  <c r="U27" i="272"/>
  <c r="H88" i="272"/>
  <c r="O125" i="272"/>
  <c r="D830" i="311"/>
  <c r="E830" i="311" s="1"/>
  <c r="P60" i="272"/>
  <c r="AA71" i="272"/>
  <c r="AC26" i="272"/>
  <c r="D763" i="311"/>
  <c r="E763" i="311" s="1"/>
  <c r="R56" i="272"/>
  <c r="AA36" i="272"/>
  <c r="V115" i="272"/>
  <c r="E134" i="272"/>
  <c r="Z134" i="272"/>
  <c r="O136" i="272"/>
  <c r="U67" i="272"/>
  <c r="O106" i="272"/>
  <c r="O62" i="272"/>
  <c r="W94" i="272"/>
  <c r="C36" i="272"/>
  <c r="V28" i="272"/>
  <c r="D908" i="311"/>
  <c r="E908" i="311" s="1"/>
  <c r="D1246" i="311"/>
  <c r="E1246" i="311" s="1"/>
  <c r="R118" i="272"/>
  <c r="G98" i="272"/>
  <c r="T124" i="272"/>
  <c r="U115" i="272"/>
  <c r="E29" i="272"/>
  <c r="D317" i="311"/>
  <c r="E317" i="311" s="1"/>
  <c r="F73" i="272"/>
  <c r="D487" i="311"/>
  <c r="E487" i="311" s="1"/>
  <c r="AB107" i="272"/>
  <c r="D1271" i="311"/>
  <c r="E1271" i="311" s="1"/>
  <c r="N33" i="272"/>
  <c r="AD25" i="272"/>
  <c r="D322" i="311"/>
  <c r="E322" i="311" s="1"/>
  <c r="D204" i="311"/>
  <c r="E204" i="311" s="1"/>
  <c r="D252" i="311"/>
  <c r="E252" i="311" s="1"/>
  <c r="N62" i="272"/>
  <c r="D1314" i="311"/>
  <c r="E1314" i="311" s="1"/>
  <c r="V131" i="272"/>
  <c r="D519" i="311"/>
  <c r="E519" i="311" s="1"/>
  <c r="M65" i="272"/>
  <c r="I104" i="272"/>
  <c r="D684" i="311"/>
  <c r="E684" i="311" s="1"/>
  <c r="D411" i="311"/>
  <c r="E411" i="311" s="1"/>
  <c r="AF103" i="272"/>
  <c r="D659" i="311"/>
  <c r="E659" i="311" s="1"/>
  <c r="X8" i="230"/>
  <c r="Y8" i="230" s="1"/>
  <c r="D481" i="311"/>
  <c r="E481" i="311" s="1"/>
  <c r="M58" i="272"/>
  <c r="AB139" i="272"/>
  <c r="D963" i="311"/>
  <c r="E963" i="311" s="1"/>
  <c r="J122" i="272"/>
  <c r="D65" i="311"/>
  <c r="E65" i="311" s="1"/>
  <c r="AC92" i="272"/>
  <c r="D723" i="311"/>
  <c r="E723" i="311" s="1"/>
  <c r="AE91" i="272"/>
  <c r="C118" i="272"/>
  <c r="J90" i="272"/>
  <c r="AC32" i="272"/>
  <c r="H123" i="272"/>
  <c r="C54" i="272"/>
  <c r="G37" i="272"/>
  <c r="D347" i="311"/>
  <c r="E347" i="311" s="1"/>
  <c r="AG123" i="272"/>
  <c r="D321" i="311"/>
  <c r="E321" i="311" s="1"/>
  <c r="D1035" i="311"/>
  <c r="E1035" i="311" s="1"/>
  <c r="K71" i="272"/>
  <c r="AC30" i="272"/>
  <c r="Z66" i="272"/>
  <c r="D667" i="311"/>
  <c r="E667" i="311" s="1"/>
  <c r="AD101" i="272"/>
  <c r="E39" i="272"/>
  <c r="AB65" i="272"/>
  <c r="AG81" i="272"/>
  <c r="D42" i="272"/>
  <c r="C42" i="272"/>
  <c r="J115" i="272"/>
  <c r="AG141" i="272"/>
  <c r="D829" i="311"/>
  <c r="E829" i="311" s="1"/>
  <c r="AA58" i="272"/>
  <c r="H95" i="272"/>
  <c r="AE43" i="272"/>
  <c r="E34" i="272"/>
  <c r="X90" i="272"/>
  <c r="X93" i="272"/>
  <c r="F37" i="272"/>
  <c r="Y77" i="272"/>
  <c r="D962" i="311"/>
  <c r="E962" i="311" s="1"/>
  <c r="D1159" i="311"/>
  <c r="E1159" i="311" s="1"/>
  <c r="D123" i="272"/>
  <c r="O23" i="272"/>
  <c r="K8" i="38"/>
  <c r="K22" i="272"/>
  <c r="K13" i="38"/>
  <c r="K9" i="38"/>
  <c r="K12" i="38"/>
  <c r="K14" i="38"/>
  <c r="K11" i="38"/>
  <c r="K10" i="38"/>
  <c r="D633" i="311"/>
  <c r="E633" i="311" s="1"/>
  <c r="X58" i="272"/>
  <c r="C47" i="272"/>
  <c r="D802" i="311"/>
  <c r="E802" i="311" s="1"/>
  <c r="M136" i="272"/>
  <c r="J48" i="272"/>
  <c r="AG111" i="272"/>
  <c r="D86" i="272"/>
  <c r="Z135" i="272"/>
  <c r="K85" i="272"/>
  <c r="E63" i="272"/>
  <c r="D780" i="311"/>
  <c r="E780" i="311" s="1"/>
  <c r="V88" i="272"/>
  <c r="AA70" i="272"/>
  <c r="O43" i="272"/>
  <c r="H42" i="272"/>
  <c r="M103" i="272"/>
  <c r="AA137" i="272"/>
  <c r="J119" i="272"/>
  <c r="D650" i="311"/>
  <c r="E650" i="311" s="1"/>
  <c r="O109" i="272"/>
  <c r="I25" i="272"/>
  <c r="I39" i="272"/>
  <c r="D1165" i="311"/>
  <c r="E1165" i="311" s="1"/>
  <c r="D126" i="272"/>
  <c r="Y31" i="272"/>
  <c r="AD29" i="272"/>
  <c r="T75" i="272"/>
  <c r="V39" i="272"/>
  <c r="AG127" i="272"/>
  <c r="D164" i="311"/>
  <c r="E164" i="311" s="1"/>
  <c r="C44" i="272"/>
  <c r="D724" i="311"/>
  <c r="E724" i="311" s="1"/>
  <c r="P46" i="272"/>
  <c r="V101" i="272"/>
  <c r="D594" i="311"/>
  <c r="D120" i="311"/>
  <c r="E120" i="311" s="1"/>
  <c r="G44" i="272"/>
  <c r="K100" i="272"/>
  <c r="S71" i="272"/>
  <c r="D316" i="311"/>
  <c r="E316" i="311" s="1"/>
  <c r="D166" i="311"/>
  <c r="E166" i="311" s="1"/>
  <c r="X77" i="272"/>
  <c r="AA63" i="272"/>
  <c r="D335" i="311"/>
  <c r="E335" i="311" s="1"/>
  <c r="R63" i="272"/>
  <c r="O29" i="272"/>
  <c r="AB144" i="272"/>
  <c r="D835" i="311"/>
  <c r="E835" i="311" s="1"/>
  <c r="L51" i="272"/>
  <c r="N52" i="272"/>
  <c r="AG72" i="272"/>
  <c r="U44" i="272"/>
  <c r="D501" i="311"/>
  <c r="E501" i="311" s="1"/>
  <c r="X94" i="272"/>
  <c r="X143" i="272"/>
  <c r="T29" i="272"/>
  <c r="D1227" i="311"/>
  <c r="E1227" i="311" s="1"/>
  <c r="H92" i="272"/>
  <c r="D557" i="311"/>
  <c r="E557" i="311" s="1"/>
  <c r="E108" i="272"/>
  <c r="D900" i="311"/>
  <c r="E900" i="311" s="1"/>
  <c r="D694" i="311"/>
  <c r="E694" i="311" s="1"/>
  <c r="H58" i="272"/>
  <c r="E109" i="272"/>
  <c r="D118" i="272"/>
  <c r="X55" i="272"/>
  <c r="Y80" i="272"/>
  <c r="D339" i="311"/>
  <c r="E339" i="311" s="1"/>
  <c r="D1249" i="311"/>
  <c r="E1249" i="311" s="1"/>
  <c r="D823" i="311"/>
  <c r="E823" i="311" s="1"/>
  <c r="L88" i="272"/>
  <c r="D641" i="311"/>
  <c r="E641" i="311" s="1"/>
  <c r="Z23" i="272"/>
  <c r="AB105" i="272"/>
  <c r="J111" i="272"/>
  <c r="E42" i="272"/>
  <c r="AB86" i="272"/>
  <c r="U87" i="272"/>
  <c r="K123" i="272"/>
  <c r="D1166" i="311"/>
  <c r="E1166" i="311" s="1"/>
  <c r="X144" i="272"/>
  <c r="H127" i="272"/>
  <c r="E90" i="272"/>
  <c r="C97" i="272"/>
  <c r="E93" i="272"/>
  <c r="K121" i="272"/>
  <c r="AC31" i="272"/>
  <c r="D4" i="311"/>
  <c r="P108" i="272"/>
  <c r="D195" i="311"/>
  <c r="E195" i="311" s="1"/>
  <c r="AD129" i="272"/>
  <c r="E52" i="272"/>
  <c r="V54" i="272"/>
  <c r="S113" i="272"/>
  <c r="G127" i="272"/>
  <c r="P111" i="272"/>
  <c r="AG99" i="272"/>
  <c r="AF25" i="272"/>
  <c r="Y75" i="272"/>
  <c r="AB66" i="272"/>
  <c r="P98" i="272"/>
  <c r="P84" i="272"/>
  <c r="D1100" i="311"/>
  <c r="E1100" i="311" s="1"/>
  <c r="I96" i="272"/>
  <c r="T72" i="272"/>
  <c r="D56" i="311"/>
  <c r="E56" i="311" s="1"/>
  <c r="X87" i="272"/>
  <c r="D377" i="311"/>
  <c r="E377" i="311" s="1"/>
  <c r="S78" i="272"/>
  <c r="N74" i="272"/>
  <c r="H97" i="272"/>
  <c r="P99" i="272"/>
  <c r="D41" i="272"/>
  <c r="AA107" i="272"/>
  <c r="D123" i="311"/>
  <c r="E123" i="311" s="1"/>
  <c r="S37" i="272"/>
  <c r="F72" i="272"/>
  <c r="V74" i="272"/>
  <c r="V41" i="272"/>
  <c r="D887" i="311"/>
  <c r="E887" i="311" s="1"/>
  <c r="D121" i="311"/>
  <c r="E121" i="311" s="1"/>
  <c r="D306" i="311"/>
  <c r="E306" i="311" s="1"/>
  <c r="F39" i="272"/>
  <c r="X57" i="272"/>
  <c r="AB126" i="272"/>
  <c r="E89" i="272"/>
  <c r="T112" i="272"/>
  <c r="AF27" i="272"/>
  <c r="T57" i="272"/>
  <c r="M78" i="272"/>
  <c r="D143" i="272"/>
  <c r="AA122" i="272"/>
  <c r="D208" i="311"/>
  <c r="E208" i="311" s="1"/>
  <c r="G119" i="272"/>
  <c r="Q101" i="272"/>
  <c r="D117" i="311"/>
  <c r="E117" i="311" s="1"/>
  <c r="D629" i="311"/>
  <c r="E629" i="311" s="1"/>
  <c r="K49" i="272"/>
  <c r="D812" i="311"/>
  <c r="E812" i="311" s="1"/>
  <c r="N30" i="272"/>
  <c r="D1218" i="311"/>
  <c r="E1218" i="311" s="1"/>
  <c r="D847" i="311"/>
  <c r="E847" i="311" s="1"/>
  <c r="Y78" i="272"/>
  <c r="AE66" i="272"/>
  <c r="Q34" i="272"/>
  <c r="D300" i="311"/>
  <c r="E300" i="311" s="1"/>
  <c r="F46" i="272"/>
  <c r="N56" i="272"/>
  <c r="C143" i="272"/>
  <c r="D713" i="311"/>
  <c r="E713" i="311" s="1"/>
  <c r="D122" i="311"/>
  <c r="E122" i="311" s="1"/>
  <c r="E96" i="272"/>
  <c r="J51" i="272"/>
  <c r="D270" i="311"/>
  <c r="C96" i="272"/>
  <c r="M53" i="272"/>
  <c r="P36" i="272"/>
  <c r="D779" i="311"/>
  <c r="E779" i="311" s="1"/>
  <c r="P52" i="272"/>
  <c r="D1128" i="311"/>
  <c r="E1128" i="311" s="1"/>
  <c r="V100" i="272"/>
  <c r="D798" i="311"/>
  <c r="E798" i="311" s="1"/>
  <c r="R119" i="272"/>
  <c r="AB128" i="272"/>
  <c r="D632" i="311"/>
  <c r="E632" i="311" s="1"/>
  <c r="W111" i="272"/>
  <c r="G33" i="272"/>
  <c r="D62" i="311"/>
  <c r="E62" i="311" s="1"/>
  <c r="D605" i="311"/>
  <c r="E605" i="311" s="1"/>
  <c r="D1281" i="311"/>
  <c r="E1281" i="311" s="1"/>
  <c r="J103" i="272"/>
  <c r="K89" i="272"/>
  <c r="K96" i="272"/>
  <c r="O70" i="272"/>
  <c r="S107" i="272"/>
  <c r="C110" i="272"/>
  <c r="D871" i="311"/>
  <c r="E871" i="311" s="1"/>
  <c r="J87" i="272"/>
  <c r="Y118" i="272"/>
  <c r="D1328" i="311"/>
  <c r="E1328" i="311" s="1"/>
  <c r="D1110" i="311"/>
  <c r="E1110" i="311" s="1"/>
  <c r="AF120" i="272"/>
  <c r="Q23" i="272"/>
  <c r="AC96" i="272"/>
  <c r="AD70" i="272"/>
  <c r="D803" i="311"/>
  <c r="E803" i="311" s="1"/>
  <c r="AA85" i="272"/>
  <c r="V138" i="272"/>
  <c r="T68" i="272"/>
  <c r="D498" i="311"/>
  <c r="E498" i="311" s="1"/>
  <c r="O93" i="272"/>
  <c r="D804" i="311"/>
  <c r="E804" i="311" s="1"/>
  <c r="F137" i="272"/>
  <c r="D800" i="311"/>
  <c r="E800" i="311" s="1"/>
  <c r="R57" i="272"/>
  <c r="I105" i="272"/>
  <c r="AE46" i="272"/>
  <c r="O140" i="272"/>
  <c r="T136" i="272"/>
  <c r="S134" i="272"/>
  <c r="V102" i="272"/>
  <c r="G78" i="272"/>
  <c r="N48" i="272"/>
  <c r="Z113" i="272"/>
  <c r="E99" i="272"/>
  <c r="AF107" i="272"/>
  <c r="U76" i="272"/>
  <c r="AA56" i="272"/>
  <c r="U92" i="272"/>
  <c r="R33" i="272"/>
  <c r="R39" i="272"/>
  <c r="D1307" i="311"/>
  <c r="E1307" i="311" s="1"/>
  <c r="V65" i="272"/>
  <c r="H41" i="272"/>
  <c r="G30" i="272"/>
  <c r="G97" i="272"/>
  <c r="L106" i="272"/>
  <c r="U77" i="272"/>
  <c r="P35" i="272"/>
  <c r="D136" i="311"/>
  <c r="E136" i="311" s="1"/>
  <c r="D1190" i="311"/>
  <c r="E1190" i="311" s="1"/>
  <c r="D1224" i="311"/>
  <c r="E1224" i="311" s="1"/>
  <c r="S42" i="272"/>
  <c r="G122" i="272"/>
  <c r="D214" i="311"/>
  <c r="E214" i="311" s="1"/>
  <c r="D185" i="311"/>
  <c r="E185" i="311" s="1"/>
  <c r="K113" i="272"/>
  <c r="C109" i="272"/>
  <c r="J27" i="272"/>
  <c r="P126" i="272"/>
  <c r="U108" i="272"/>
  <c r="I24" i="272"/>
  <c r="Y58" i="272"/>
  <c r="AC29" i="272"/>
  <c r="N130" i="272"/>
  <c r="G114" i="272"/>
  <c r="D114" i="311"/>
  <c r="E114" i="311" s="1"/>
  <c r="AF106" i="272"/>
  <c r="D111" i="272"/>
  <c r="L112" i="272"/>
  <c r="D1069" i="311"/>
  <c r="E1069" i="311" s="1"/>
  <c r="O64" i="272"/>
  <c r="S83" i="272"/>
  <c r="Z137" i="272"/>
  <c r="D1085" i="311"/>
  <c r="E1085" i="311" s="1"/>
  <c r="AG84" i="272"/>
  <c r="D418" i="311"/>
  <c r="E418" i="311" s="1"/>
  <c r="D346" i="311"/>
  <c r="E346" i="311" s="1"/>
  <c r="AD143" i="272"/>
  <c r="H85" i="272"/>
  <c r="D409" i="311"/>
  <c r="E409" i="311" s="1"/>
  <c r="T125" i="272"/>
  <c r="C106" i="272"/>
  <c r="O68" i="272"/>
  <c r="AB79" i="272"/>
  <c r="D480" i="311"/>
  <c r="E480" i="311" s="1"/>
  <c r="L97" i="272"/>
  <c r="U81" i="272"/>
  <c r="AB76" i="272"/>
  <c r="G70" i="272"/>
  <c r="D361" i="311"/>
  <c r="E361" i="311" s="1"/>
  <c r="F118" i="272"/>
  <c r="AE31" i="272"/>
  <c r="P90" i="272"/>
  <c r="AE140" i="272"/>
  <c r="H51" i="272"/>
  <c r="D668" i="311"/>
  <c r="E668" i="311" s="1"/>
  <c r="M116" i="272"/>
  <c r="J40" i="272"/>
  <c r="D1301" i="311"/>
  <c r="E1301" i="311" s="1"/>
  <c r="U50" i="272"/>
  <c r="D92" i="272"/>
  <c r="M121" i="272"/>
  <c r="I30" i="272"/>
  <c r="D696" i="311"/>
  <c r="E696" i="311" s="1"/>
  <c r="D725" i="311"/>
  <c r="E725" i="311" s="1"/>
  <c r="E53" i="272"/>
  <c r="D1107" i="311"/>
  <c r="E1107" i="311" s="1"/>
  <c r="AF58" i="272"/>
  <c r="G144" i="272"/>
  <c r="F91" i="272"/>
  <c r="D110" i="311"/>
  <c r="E110" i="311" s="1"/>
  <c r="O56" i="272"/>
  <c r="X79" i="272"/>
  <c r="C23" i="272"/>
  <c r="K26" i="272"/>
  <c r="D143" i="311"/>
  <c r="E143" i="311" s="1"/>
  <c r="M54" i="272"/>
  <c r="U124" i="272"/>
  <c r="R101" i="272"/>
  <c r="L49" i="272"/>
  <c r="AG98" i="272"/>
  <c r="Z143" i="272"/>
  <c r="D1191" i="311"/>
  <c r="E1191" i="311" s="1"/>
  <c r="D328" i="311"/>
  <c r="E328" i="311" s="1"/>
  <c r="Y44" i="272"/>
  <c r="D906" i="311"/>
  <c r="E906" i="311" s="1"/>
  <c r="N65" i="272"/>
  <c r="D371" i="311"/>
  <c r="E371" i="311" s="1"/>
  <c r="D85" i="272"/>
  <c r="AB37" i="272"/>
  <c r="M100" i="272"/>
  <c r="O45" i="272"/>
  <c r="S80" i="272"/>
  <c r="D116" i="272"/>
  <c r="H78" i="272"/>
  <c r="G65" i="272"/>
  <c r="N98" i="272"/>
  <c r="O131" i="272"/>
  <c r="AD139" i="272"/>
  <c r="E70" i="272"/>
  <c r="AA34" i="272"/>
  <c r="D553" i="311"/>
  <c r="E553" i="311" s="1"/>
  <c r="AF46" i="272"/>
  <c r="D48" i="311"/>
  <c r="E48" i="311" s="1"/>
  <c r="D777" i="311"/>
  <c r="E777" i="311" s="1"/>
  <c r="M25" i="272"/>
  <c r="F25" i="272"/>
  <c r="M95" i="272"/>
  <c r="D1164" i="311"/>
  <c r="E1164" i="311" s="1"/>
  <c r="AC38" i="272"/>
  <c r="V46" i="272"/>
  <c r="D1051" i="311"/>
  <c r="E1051" i="311" s="1"/>
  <c r="F94" i="272"/>
  <c r="D57" i="311"/>
  <c r="E57" i="311" s="1"/>
  <c r="D1052" i="311"/>
  <c r="E1052" i="311" s="1"/>
  <c r="L31" i="272"/>
  <c r="D586" i="311"/>
  <c r="E586" i="311" s="1"/>
  <c r="D358" i="311"/>
  <c r="E358" i="311" s="1"/>
  <c r="W102" i="272"/>
  <c r="D44" i="311"/>
  <c r="E44" i="311" s="1"/>
  <c r="W143" i="272"/>
  <c r="L72" i="272"/>
  <c r="D423" i="311"/>
  <c r="E423" i="311" s="1"/>
  <c r="D426" i="311"/>
  <c r="E426" i="311" s="1"/>
  <c r="W86" i="272"/>
  <c r="AE72" i="272"/>
  <c r="I90" i="272"/>
  <c r="W130" i="272"/>
  <c r="C102" i="272"/>
  <c r="D43" i="272"/>
  <c r="D512" i="311"/>
  <c r="E512" i="311" s="1"/>
  <c r="M81" i="272"/>
  <c r="I103" i="272"/>
  <c r="D70" i="272"/>
  <c r="D1037" i="311"/>
  <c r="E1037" i="311" s="1"/>
  <c r="N79" i="272"/>
  <c r="D486" i="311"/>
  <c r="E486" i="311" s="1"/>
  <c r="AG97" i="272"/>
  <c r="AF61" i="272"/>
  <c r="N115" i="272"/>
  <c r="D263" i="311"/>
  <c r="E263" i="311" s="1"/>
  <c r="C41" i="272"/>
  <c r="D1033" i="311"/>
  <c r="E1033" i="311" s="1"/>
  <c r="AB35" i="272"/>
  <c r="O122" i="272"/>
  <c r="D574" i="311"/>
  <c r="AG124" i="272"/>
  <c r="D1048" i="311"/>
  <c r="E1048" i="311" s="1"/>
  <c r="D792" i="311"/>
  <c r="E792" i="311" s="1"/>
  <c r="D382" i="311"/>
  <c r="E382" i="311" s="1"/>
  <c r="D915" i="311"/>
  <c r="E915" i="311" s="1"/>
  <c r="D714" i="311"/>
  <c r="E714" i="311" s="1"/>
  <c r="S48" i="272"/>
  <c r="D504" i="311"/>
  <c r="E504" i="311" s="1"/>
  <c r="AB77" i="272"/>
  <c r="P134" i="272"/>
  <c r="U36" i="272"/>
  <c r="H93" i="272"/>
  <c r="D1214" i="311"/>
  <c r="E1214" i="311" s="1"/>
  <c r="D831" i="311"/>
  <c r="Q91" i="272"/>
  <c r="D1236" i="311"/>
  <c r="E1236" i="311" s="1"/>
  <c r="N90" i="272"/>
  <c r="R126" i="272"/>
  <c r="AB97" i="272"/>
  <c r="X59" i="272"/>
  <c r="M48" i="272"/>
  <c r="AD109" i="272"/>
  <c r="F41" i="272"/>
  <c r="D1332" i="311"/>
  <c r="E1332" i="311" s="1"/>
  <c r="H120" i="272"/>
  <c r="AV35" i="230"/>
  <c r="G121" i="272"/>
  <c r="K98" i="272"/>
  <c r="G111" i="272"/>
  <c r="D1234" i="311"/>
  <c r="E1234" i="311" s="1"/>
  <c r="D939" i="311"/>
  <c r="E939" i="311" s="1"/>
  <c r="I56" i="272"/>
  <c r="D310" i="311"/>
  <c r="E310" i="311" s="1"/>
  <c r="D76" i="311"/>
  <c r="E76" i="311" s="1"/>
  <c r="S38" i="272"/>
  <c r="R26" i="272"/>
  <c r="D973" i="311"/>
  <c r="E973" i="311" s="1"/>
  <c r="D513" i="311"/>
  <c r="E513" i="311" s="1"/>
  <c r="D344" i="311"/>
  <c r="E344" i="311" s="1"/>
  <c r="D1274" i="311"/>
  <c r="E1274" i="311" s="1"/>
  <c r="Q132" i="272"/>
  <c r="D54" i="272"/>
  <c r="M63" i="272"/>
  <c r="J59" i="272"/>
  <c r="AD48" i="272"/>
  <c r="L68" i="272"/>
  <c r="D1193" i="311"/>
  <c r="E1193" i="311" s="1"/>
  <c r="X92" i="272"/>
  <c r="S87" i="272"/>
  <c r="AC37" i="272"/>
  <c r="D772" i="311"/>
  <c r="E772" i="311" s="1"/>
  <c r="D1212" i="311"/>
  <c r="E1212" i="311" s="1"/>
  <c r="L127" i="272"/>
  <c r="AC66" i="272"/>
  <c r="S108" i="272"/>
  <c r="R135" i="272"/>
  <c r="F59" i="272"/>
  <c r="Z51" i="272"/>
  <c r="L99" i="272"/>
  <c r="D134" i="311"/>
  <c r="E134" i="311" s="1"/>
  <c r="D622" i="311"/>
  <c r="E622" i="311" s="1"/>
  <c r="X5" i="230"/>
  <c r="Y5" i="230" s="1"/>
  <c r="D1204" i="311"/>
  <c r="E1204" i="311" s="1"/>
  <c r="U71" i="272"/>
  <c r="D99" i="311"/>
  <c r="E99" i="311" s="1"/>
  <c r="AF114" i="272"/>
  <c r="AC117" i="272"/>
  <c r="AC34" i="272"/>
  <c r="D944" i="311"/>
  <c r="E944" i="311" s="1"/>
  <c r="W71" i="272"/>
  <c r="D340" i="311"/>
  <c r="E340" i="311" s="1"/>
  <c r="Q134" i="272"/>
  <c r="W115" i="272"/>
  <c r="AA90" i="272"/>
  <c r="D843" i="311"/>
  <c r="E843" i="311" s="1"/>
  <c r="Q55" i="272"/>
  <c r="W54" i="272"/>
  <c r="D107" i="311"/>
  <c r="E107" i="311" s="1"/>
  <c r="AB133" i="272"/>
  <c r="D682" i="311"/>
  <c r="E682" i="311" s="1"/>
  <c r="D635" i="311"/>
  <c r="E635" i="311" s="1"/>
  <c r="R71" i="272"/>
  <c r="D13" i="311"/>
  <c r="E13" i="311" s="1"/>
  <c r="D1082" i="311"/>
  <c r="E1082" i="311" s="1"/>
  <c r="D932" i="311"/>
  <c r="E932" i="311" s="1"/>
  <c r="V139" i="272"/>
  <c r="R137" i="272"/>
  <c r="P107" i="272"/>
  <c r="T32" i="272"/>
  <c r="AA38" i="272"/>
  <c r="Q74" i="272"/>
  <c r="H114" i="272"/>
  <c r="F80" i="272"/>
  <c r="D768" i="311"/>
  <c r="E768" i="311" s="1"/>
  <c r="C80" i="272"/>
  <c r="D689" i="311"/>
  <c r="E689" i="311" s="1"/>
  <c r="F120" i="272"/>
  <c r="Z109" i="272"/>
  <c r="C92" i="272"/>
  <c r="C116" i="272"/>
  <c r="D955" i="311"/>
  <c r="E955" i="311" s="1"/>
  <c r="U97" i="272"/>
  <c r="R113" i="272"/>
  <c r="N101" i="272"/>
  <c r="W121" i="272"/>
  <c r="X30" i="230"/>
  <c r="Y30" i="230" s="1"/>
  <c r="H60" i="272"/>
  <c r="D292" i="311"/>
  <c r="F121" i="272"/>
  <c r="L60" i="272"/>
  <c r="N111" i="272"/>
  <c r="Q139" i="272"/>
  <c r="F52" i="272"/>
  <c r="Q118" i="272"/>
  <c r="D39" i="272"/>
  <c r="U43" i="272"/>
  <c r="C95" i="272"/>
  <c r="J86" i="272"/>
  <c r="D408" i="311"/>
  <c r="E408" i="311" s="1"/>
  <c r="N142" i="272"/>
  <c r="G39" i="272"/>
  <c r="H87" i="272"/>
  <c r="AC61" i="272"/>
  <c r="D399" i="311"/>
  <c r="E399" i="311" s="1"/>
  <c r="D559" i="311"/>
  <c r="E559" i="311" s="1"/>
  <c r="Y125" i="272"/>
  <c r="Z31" i="272"/>
  <c r="D827" i="311"/>
  <c r="C64" i="272"/>
  <c r="AA104" i="272"/>
  <c r="D231" i="311"/>
  <c r="E231" i="311" s="1"/>
  <c r="R88" i="272"/>
  <c r="D811" i="311"/>
  <c r="E811" i="311" s="1"/>
  <c r="D774" i="311"/>
  <c r="E774" i="311" s="1"/>
  <c r="E97" i="272"/>
  <c r="S63" i="272"/>
  <c r="AD67" i="272"/>
  <c r="AB110" i="272"/>
  <c r="D1333" i="311"/>
  <c r="E1333" i="311" s="1"/>
  <c r="L140" i="272"/>
  <c r="F33" i="272"/>
  <c r="C69" i="272"/>
  <c r="D637" i="311"/>
  <c r="E637" i="311" s="1"/>
  <c r="J137" i="272"/>
  <c r="D813" i="311"/>
  <c r="E813" i="311" s="1"/>
  <c r="K80" i="272"/>
  <c r="D982" i="311"/>
  <c r="E982" i="311" s="1"/>
  <c r="M128" i="272"/>
  <c r="P73" i="272"/>
  <c r="S53" i="272"/>
  <c r="D106" i="311"/>
  <c r="E106" i="311" s="1"/>
  <c r="R104" i="272"/>
  <c r="AD113" i="272"/>
  <c r="E26" i="272"/>
  <c r="AF51" i="272"/>
  <c r="D20" i="311"/>
  <c r="E20" i="311" s="1"/>
  <c r="AA25" i="272"/>
  <c r="D948" i="311"/>
  <c r="E948" i="311" s="1"/>
  <c r="E85" i="272"/>
  <c r="Q87" i="272"/>
  <c r="I136" i="272"/>
  <c r="AA72" i="272"/>
  <c r="Z127" i="272"/>
  <c r="I10" i="38"/>
  <c r="I9" i="38"/>
  <c r="I13" i="38"/>
  <c r="I8" i="38"/>
  <c r="I22" i="272"/>
  <c r="I14" i="38"/>
  <c r="I11" i="38"/>
  <c r="I12" i="38"/>
  <c r="D1105" i="311"/>
  <c r="E1105" i="311" s="1"/>
  <c r="H135" i="272"/>
  <c r="D790" i="311"/>
  <c r="E790" i="311" s="1"/>
  <c r="P39" i="272"/>
  <c r="K117" i="272"/>
  <c r="U101" i="272"/>
  <c r="X10" i="230"/>
  <c r="Y10" i="230" s="1"/>
  <c r="X95" i="272"/>
  <c r="N131" i="272"/>
  <c r="D1217" i="311"/>
  <c r="E1217" i="311" s="1"/>
  <c r="Q67" i="272"/>
  <c r="K62" i="272"/>
  <c r="N47" i="272"/>
  <c r="D419" i="311"/>
  <c r="E419" i="311" s="1"/>
  <c r="D133" i="272"/>
  <c r="D158" i="311"/>
  <c r="E158" i="311" s="1"/>
  <c r="AD65" i="272"/>
  <c r="O78" i="272"/>
  <c r="T121" i="272"/>
  <c r="O83" i="272"/>
  <c r="AE54" i="272"/>
  <c r="AD116" i="272"/>
  <c r="G51" i="272"/>
  <c r="D278" i="311"/>
  <c r="E278" i="311" s="1"/>
  <c r="W61" i="272"/>
  <c r="AB87" i="272"/>
  <c r="D336" i="311"/>
  <c r="E336" i="311" s="1"/>
  <c r="D430" i="311"/>
  <c r="E430" i="311" s="1"/>
  <c r="D1162" i="311"/>
  <c r="E1162" i="311" s="1"/>
  <c r="X18" i="230"/>
  <c r="Y18" i="230" s="1"/>
  <c r="U31" i="272"/>
  <c r="U106" i="272"/>
  <c r="S64" i="272"/>
  <c r="D1241" i="311"/>
  <c r="E1241" i="311" s="1"/>
  <c r="M36" i="272"/>
  <c r="I102" i="272"/>
  <c r="U63" i="272"/>
  <c r="D756" i="311"/>
  <c r="E756" i="311" s="1"/>
  <c r="P25" i="272"/>
  <c r="D533" i="311"/>
  <c r="E533" i="311" s="1"/>
  <c r="Z59" i="272"/>
  <c r="K120" i="272"/>
  <c r="U126" i="272"/>
  <c r="S50" i="272"/>
  <c r="W34" i="272"/>
  <c r="D1329" i="311"/>
  <c r="E1329" i="311" s="1"/>
  <c r="AA83" i="272"/>
  <c r="G109" i="272"/>
  <c r="M109" i="272"/>
  <c r="D435" i="311"/>
  <c r="E435" i="311" s="1"/>
  <c r="P117" i="272"/>
  <c r="D436" i="311"/>
  <c r="E436" i="311" s="1"/>
  <c r="D526" i="311"/>
  <c r="X140" i="272"/>
  <c r="Z65" i="272"/>
  <c r="I43" i="272"/>
  <c r="D859" i="311"/>
  <c r="E859" i="311" s="1"/>
  <c r="P96" i="272"/>
  <c r="T58" i="272"/>
  <c r="W25" i="272"/>
  <c r="G137" i="272"/>
  <c r="U54" i="272"/>
  <c r="I115" i="272"/>
  <c r="AE23" i="272"/>
  <c r="AC53" i="272"/>
  <c r="D523" i="311"/>
  <c r="E523" i="311" s="1"/>
  <c r="D499" i="311"/>
  <c r="E499" i="311" s="1"/>
  <c r="D969" i="311"/>
  <c r="E969" i="311" s="1"/>
  <c r="D1283" i="311"/>
  <c r="E1283" i="311" s="1"/>
  <c r="R77" i="272"/>
  <c r="M47" i="272"/>
  <c r="AA130" i="272"/>
  <c r="Y134" i="272"/>
  <c r="Q102" i="272"/>
  <c r="D1306" i="311"/>
  <c r="E1306" i="311" s="1"/>
  <c r="D853" i="311"/>
  <c r="E853" i="311" s="1"/>
  <c r="D40" i="272"/>
  <c r="AE77" i="272"/>
  <c r="U88" i="272"/>
  <c r="AF71" i="272"/>
  <c r="Q60" i="272"/>
  <c r="D144" i="311"/>
  <c r="E144" i="311" s="1"/>
  <c r="AB26" i="272"/>
  <c r="AE113" i="272"/>
  <c r="AE117" i="272"/>
  <c r="D28" i="272"/>
  <c r="H103" i="272"/>
  <c r="D1092" i="311"/>
  <c r="E1092" i="311" s="1"/>
  <c r="M75" i="272"/>
  <c r="AB113" i="272"/>
  <c r="N76" i="272"/>
  <c r="W106" i="272"/>
  <c r="U135" i="272"/>
  <c r="Z91" i="272"/>
  <c r="P23" i="272"/>
  <c r="AD52" i="272"/>
  <c r="S139" i="272"/>
  <c r="O96" i="272"/>
  <c r="I45" i="272"/>
  <c r="AC103" i="272"/>
  <c r="C78" i="272"/>
  <c r="D125" i="272"/>
  <c r="W113" i="272"/>
  <c r="D202" i="311"/>
  <c r="E202" i="311" s="1"/>
  <c r="AC54" i="272"/>
  <c r="F62" i="272"/>
  <c r="D146" i="311"/>
  <c r="E146" i="311" s="1"/>
  <c r="D104" i="311"/>
  <c r="E104" i="311" s="1"/>
  <c r="D851" i="311"/>
  <c r="E851" i="311" s="1"/>
  <c r="W128" i="272"/>
  <c r="AG82" i="272"/>
  <c r="U42" i="272"/>
  <c r="G42" i="272"/>
  <c r="AE110" i="272"/>
  <c r="D193" i="311"/>
  <c r="E193" i="311" s="1"/>
  <c r="AF35" i="272"/>
  <c r="AD124" i="272"/>
  <c r="F27" i="272"/>
  <c r="W27" i="272"/>
  <c r="AF117" i="272"/>
  <c r="O132" i="272"/>
  <c r="F26" i="272"/>
  <c r="M42" i="272"/>
  <c r="AG31" i="272"/>
  <c r="P120" i="272"/>
  <c r="L39" i="272"/>
  <c r="W95" i="272"/>
  <c r="D1028" i="311"/>
  <c r="E1028" i="311" s="1"/>
  <c r="X105" i="272"/>
  <c r="S104" i="272"/>
  <c r="D1030" i="311"/>
  <c r="E1030" i="311" s="1"/>
  <c r="I114" i="272"/>
  <c r="AD57" i="272"/>
  <c r="D889" i="311"/>
  <c r="E889" i="311" s="1"/>
  <c r="K142" i="272"/>
  <c r="E76" i="272"/>
  <c r="N110" i="272"/>
  <c r="D840" i="311"/>
  <c r="E840" i="311" s="1"/>
  <c r="D1151" i="311"/>
  <c r="E1151" i="311" s="1"/>
  <c r="V109" i="272"/>
  <c r="D90" i="272"/>
  <c r="D1266" i="311"/>
  <c r="E1266" i="311" s="1"/>
  <c r="AA126" i="272"/>
  <c r="K115" i="272"/>
  <c r="U143" i="272"/>
  <c r="U32" i="272"/>
  <c r="D1064" i="311"/>
  <c r="E1064" i="311" s="1"/>
  <c r="D1090" i="311"/>
  <c r="E1090" i="311" s="1"/>
  <c r="D256" i="311"/>
  <c r="E256" i="311" s="1"/>
  <c r="D176" i="311"/>
  <c r="D1267" i="311"/>
  <c r="E1267" i="311" s="1"/>
  <c r="L40" i="272"/>
  <c r="M28" i="272"/>
  <c r="D956" i="311"/>
  <c r="E956" i="311" s="1"/>
  <c r="M31" i="272"/>
  <c r="D1169" i="311"/>
  <c r="E1169" i="311" s="1"/>
  <c r="F63" i="272"/>
  <c r="J72" i="272"/>
  <c r="T120" i="272"/>
  <c r="O130" i="272"/>
  <c r="Z64" i="272"/>
  <c r="D898" i="311"/>
  <c r="AG35" i="272"/>
  <c r="D188" i="311"/>
  <c r="E188" i="311" s="1"/>
  <c r="D895" i="311"/>
  <c r="E895" i="311" s="1"/>
  <c r="D989" i="311"/>
  <c r="E989" i="311" s="1"/>
  <c r="AA64" i="272"/>
  <c r="AB103" i="272"/>
  <c r="J79" i="272"/>
  <c r="AB52" i="272"/>
  <c r="N119" i="272"/>
  <c r="W40" i="272"/>
  <c r="AB62" i="272"/>
  <c r="N133" i="272"/>
  <c r="D144" i="272"/>
  <c r="AA142" i="272"/>
  <c r="R25" i="272"/>
  <c r="H136" i="272"/>
  <c r="AF139" i="272"/>
  <c r="T82" i="272"/>
  <c r="O57" i="272"/>
  <c r="R46" i="272"/>
  <c r="D378" i="311"/>
  <c r="E378" i="311" s="1"/>
  <c r="D26" i="311"/>
  <c r="E26" i="311" s="1"/>
  <c r="AB53" i="272"/>
  <c r="D1192" i="311"/>
  <c r="E1192" i="311" s="1"/>
  <c r="I70" i="272"/>
  <c r="D230" i="311"/>
  <c r="E230" i="311" s="1"/>
  <c r="AF131" i="272"/>
  <c r="D161" i="311"/>
  <c r="E161" i="311" s="1"/>
  <c r="I124" i="272"/>
  <c r="D775" i="311"/>
  <c r="E775" i="311" s="1"/>
  <c r="AE50" i="272"/>
  <c r="P27" i="272"/>
  <c r="J105" i="272"/>
  <c r="D1211" i="311"/>
  <c r="E1211" i="311" s="1"/>
  <c r="Q96" i="272"/>
  <c r="AE104" i="272"/>
  <c r="X73" i="272"/>
  <c r="AE108" i="272"/>
  <c r="AD27" i="272"/>
  <c r="C75" i="272"/>
  <c r="AA75" i="272"/>
  <c r="M12" i="38"/>
  <c r="M9" i="38"/>
  <c r="M22" i="272"/>
  <c r="M10" i="38"/>
  <c r="M14" i="38"/>
  <c r="M13" i="38"/>
  <c r="M11" i="38"/>
  <c r="M8" i="38"/>
  <c r="AC41" i="272"/>
  <c r="L45" i="272"/>
  <c r="G47" i="272"/>
  <c r="AG96" i="272"/>
  <c r="D225" i="311"/>
  <c r="J139" i="272"/>
  <c r="P33" i="272"/>
  <c r="T98" i="272"/>
  <c r="I57" i="272"/>
  <c r="E84" i="272"/>
  <c r="AD75" i="272"/>
  <c r="AG126" i="272"/>
  <c r="D460" i="311"/>
  <c r="E460" i="311" s="1"/>
  <c r="D107" i="272"/>
  <c r="D854" i="311"/>
  <c r="E854" i="311" s="1"/>
  <c r="S97" i="272"/>
  <c r="S47" i="272"/>
  <c r="D80" i="272"/>
  <c r="T55" i="272"/>
  <c r="D461" i="311"/>
  <c r="E461" i="311" s="1"/>
  <c r="AB33" i="272"/>
  <c r="S110" i="272"/>
  <c r="P133" i="272"/>
  <c r="V127" i="272"/>
  <c r="G94" i="272"/>
  <c r="V136" i="272"/>
  <c r="D941" i="311"/>
  <c r="E941" i="311" s="1"/>
  <c r="T60" i="272"/>
  <c r="J64" i="272"/>
  <c r="R44" i="272"/>
  <c r="O10" i="38"/>
  <c r="O12" i="38"/>
  <c r="O9" i="38"/>
  <c r="O11" i="38"/>
  <c r="O8" i="38"/>
  <c r="O13" i="38"/>
  <c r="O14" i="38"/>
  <c r="O22" i="272"/>
  <c r="K37" i="272"/>
  <c r="E114" i="272"/>
  <c r="I131" i="272"/>
  <c r="D453" i="311"/>
  <c r="E453" i="311" s="1"/>
  <c r="V133" i="272"/>
  <c r="D524" i="311"/>
  <c r="E524" i="311" s="1"/>
  <c r="X97" i="272"/>
  <c r="I83" i="272"/>
  <c r="N144" i="272"/>
  <c r="D793" i="311"/>
  <c r="E793" i="311" s="1"/>
  <c r="AD44" i="272"/>
  <c r="D59" i="311"/>
  <c r="E59" i="311" s="1"/>
  <c r="AC127" i="272"/>
  <c r="F75" i="272"/>
  <c r="M43" i="272"/>
  <c r="D1321" i="311"/>
  <c r="E1321" i="311" s="1"/>
  <c r="D924" i="311"/>
  <c r="E924" i="311" s="1"/>
  <c r="D531" i="311"/>
  <c r="E531" i="311" s="1"/>
  <c r="P88" i="272"/>
  <c r="X108" i="272"/>
  <c r="D52" i="272"/>
  <c r="E124" i="272"/>
  <c r="D1275" i="311"/>
  <c r="E1275" i="311" s="1"/>
  <c r="D381" i="311"/>
  <c r="E381" i="311" s="1"/>
  <c r="D642" i="311"/>
  <c r="E642" i="311" s="1"/>
  <c r="AB68" i="272"/>
  <c r="E73" i="272"/>
  <c r="I118" i="272"/>
  <c r="I117" i="272"/>
  <c r="D899" i="311"/>
  <c r="E899" i="311" s="1"/>
  <c r="D1088" i="311"/>
  <c r="E1088" i="311" s="1"/>
  <c r="W42" i="272"/>
  <c r="D509" i="311"/>
  <c r="E509" i="311" s="1"/>
  <c r="R122" i="272"/>
  <c r="D1199" i="311"/>
  <c r="E1199" i="311" s="1"/>
  <c r="D301" i="311"/>
  <c r="E301" i="311" s="1"/>
  <c r="D53" i="311"/>
  <c r="E53" i="311" s="1"/>
  <c r="D1089" i="311"/>
  <c r="E1089" i="311" s="1"/>
  <c r="L76" i="272"/>
  <c r="T89" i="272"/>
  <c r="J29" i="272"/>
  <c r="F115" i="272"/>
  <c r="M112" i="272"/>
  <c r="D878" i="311"/>
  <c r="E878" i="311" s="1"/>
  <c r="D354" i="311"/>
  <c r="E354" i="311" s="1"/>
  <c r="D506" i="311"/>
  <c r="E506" i="311" s="1"/>
  <c r="K143" i="272"/>
  <c r="V140" i="272"/>
  <c r="AD24" i="272"/>
  <c r="Q51" i="272"/>
  <c r="G118" i="272"/>
  <c r="V70" i="272"/>
  <c r="D367" i="311"/>
  <c r="E367" i="311" s="1"/>
  <c r="AC67" i="272"/>
  <c r="D761" i="311"/>
  <c r="E761" i="311" s="1"/>
  <c r="H73" i="272"/>
  <c r="AF132" i="272"/>
  <c r="W49" i="272"/>
  <c r="D1261" i="311"/>
  <c r="AF62" i="272"/>
  <c r="W76" i="272"/>
  <c r="O44" i="272"/>
  <c r="D923" i="311"/>
  <c r="E923" i="311" s="1"/>
  <c r="K32" i="272"/>
  <c r="AC43" i="272"/>
  <c r="G69" i="272"/>
  <c r="D917" i="311"/>
  <c r="E917" i="311" s="1"/>
  <c r="L61" i="272"/>
  <c r="T54" i="272"/>
  <c r="D760" i="311"/>
  <c r="E760" i="311" s="1"/>
  <c r="J92" i="272"/>
  <c r="C132" i="272"/>
  <c r="P67" i="272"/>
  <c r="AF42" i="272"/>
  <c r="U23" i="272"/>
  <c r="AD78" i="272"/>
  <c r="K61" i="272"/>
  <c r="D124" i="311"/>
  <c r="E124" i="311" s="1"/>
  <c r="P45" i="272"/>
  <c r="AF113" i="272"/>
  <c r="H67" i="272"/>
  <c r="J69" i="272"/>
  <c r="M62" i="272"/>
  <c r="AC143" i="272"/>
  <c r="X7" i="230"/>
  <c r="Y7" i="230" s="1"/>
  <c r="D451" i="311"/>
  <c r="E451" i="311" s="1"/>
  <c r="I68" i="272"/>
  <c r="D279" i="311"/>
  <c r="E279" i="311" s="1"/>
  <c r="O115" i="272"/>
  <c r="M133" i="272"/>
  <c r="P141" i="272"/>
  <c r="J34" i="272"/>
  <c r="R94" i="272"/>
  <c r="U70" i="272"/>
  <c r="AF76" i="272"/>
  <c r="D695" i="311"/>
  <c r="E695" i="311" s="1"/>
  <c r="F108" i="272"/>
  <c r="E125" i="272"/>
  <c r="P93" i="272"/>
  <c r="D1175" i="311"/>
  <c r="E1175" i="311" s="1"/>
  <c r="G132" i="272"/>
  <c r="N32" i="272"/>
  <c r="H106" i="272"/>
  <c r="O67" i="272"/>
  <c r="AE86" i="272"/>
  <c r="D636" i="311"/>
  <c r="E636" i="311" s="1"/>
  <c r="AG41" i="272"/>
  <c r="D624" i="311"/>
  <c r="E624" i="311" s="1"/>
  <c r="AF47" i="272"/>
  <c r="D1025" i="311"/>
  <c r="E1025" i="311" s="1"/>
  <c r="D1091" i="311"/>
  <c r="E1091" i="311" s="1"/>
  <c r="D295" i="311"/>
  <c r="V38" i="272"/>
  <c r="D91" i="311"/>
  <c r="E91" i="311" s="1"/>
  <c r="D485" i="311"/>
  <c r="E485" i="311" s="1"/>
  <c r="H40" i="272"/>
  <c r="D1149" i="311"/>
  <c r="E1149" i="311" s="1"/>
  <c r="D313" i="311"/>
  <c r="E313" i="311" s="1"/>
  <c r="AG70" i="272"/>
  <c r="D942" i="311"/>
  <c r="E942" i="311" s="1"/>
  <c r="AA94" i="272"/>
  <c r="W100" i="272"/>
  <c r="AG92" i="272"/>
  <c r="AF78" i="272"/>
  <c r="V40" i="272"/>
  <c r="D64" i="311"/>
  <c r="E64" i="311" s="1"/>
  <c r="J135" i="272"/>
  <c r="X56" i="272"/>
  <c r="X109" i="272"/>
  <c r="D226" i="311"/>
  <c r="AG106" i="272"/>
  <c r="J46" i="272"/>
  <c r="D1180" i="311"/>
  <c r="E1180" i="311" s="1"/>
  <c r="D129" i="311"/>
  <c r="E129" i="311" s="1"/>
  <c r="Y56" i="272"/>
  <c r="E131" i="272"/>
  <c r="AI131" i="272" s="1"/>
  <c r="AJ131" i="272" s="1"/>
  <c r="D882" i="311"/>
  <c r="E882" i="311" s="1"/>
  <c r="L126" i="272"/>
  <c r="T131" i="272"/>
  <c r="AG130" i="272"/>
  <c r="AE125" i="272"/>
  <c r="H117" i="272"/>
  <c r="AI117" i="272" s="1"/>
  <c r="AJ117" i="272" s="1"/>
  <c r="D140" i="272"/>
  <c r="K47" i="272"/>
  <c r="M93" i="272"/>
  <c r="E41" i="272"/>
  <c r="T25" i="272"/>
  <c r="AG80" i="272"/>
  <c r="X135" i="272"/>
  <c r="C86" i="272"/>
  <c r="O42" i="272"/>
  <c r="D232" i="311"/>
  <c r="E232" i="311" s="1"/>
  <c r="V25" i="272"/>
  <c r="C138" i="272"/>
  <c r="Y32" i="272"/>
  <c r="D463" i="311"/>
  <c r="E463" i="311" s="1"/>
  <c r="D1243" i="311"/>
  <c r="E1243" i="311" s="1"/>
  <c r="D1262" i="311"/>
  <c r="D943" i="311"/>
  <c r="E943" i="311" s="1"/>
  <c r="D33" i="311"/>
  <c r="E33" i="311" s="1"/>
  <c r="AA57" i="272"/>
  <c r="D343" i="311"/>
  <c r="E343" i="311" s="1"/>
  <c r="D464" i="311"/>
  <c r="E464" i="311" s="1"/>
  <c r="V56" i="272"/>
  <c r="D441" i="311"/>
  <c r="E441" i="311" s="1"/>
  <c r="AA65" i="272"/>
  <c r="D362" i="311"/>
  <c r="E362" i="311" s="1"/>
  <c r="D274" i="311"/>
  <c r="AE99" i="272"/>
  <c r="D644" i="311"/>
  <c r="E644" i="311" s="1"/>
  <c r="T107" i="272"/>
  <c r="K102" i="272"/>
  <c r="D743" i="311"/>
  <c r="E743" i="311" s="1"/>
  <c r="Q83" i="272"/>
  <c r="I82" i="272"/>
  <c r="W33" i="272"/>
  <c r="Y114" i="272"/>
  <c r="AE135" i="272"/>
  <c r="AG48" i="272"/>
  <c r="M68" i="272"/>
  <c r="F35" i="272"/>
  <c r="D83" i="272"/>
  <c r="X139" i="272"/>
  <c r="AF65" i="272"/>
  <c r="V107" i="272"/>
  <c r="D625" i="311"/>
  <c r="E625" i="311" s="1"/>
  <c r="W36" i="272"/>
  <c r="AI36" i="272" s="1"/>
  <c r="AJ36" i="272" s="1"/>
  <c r="D1213" i="311"/>
  <c r="E1213" i="311" s="1"/>
  <c r="AB91" i="272"/>
  <c r="G54" i="272"/>
  <c r="Q97" i="272"/>
  <c r="D786" i="311"/>
  <c r="E786" i="311" s="1"/>
  <c r="W132" i="272"/>
  <c r="Y108" i="272"/>
  <c r="AB95" i="272"/>
  <c r="L48" i="272"/>
  <c r="E87" i="272"/>
  <c r="X128" i="272"/>
  <c r="D796" i="311"/>
  <c r="E796" i="311" s="1"/>
  <c r="K41" i="272"/>
  <c r="F130" i="272"/>
  <c r="Z108" i="272"/>
  <c r="Z88" i="272"/>
  <c r="D213" i="311"/>
  <c r="E213" i="311" s="1"/>
  <c r="M123" i="272"/>
  <c r="F112" i="272"/>
  <c r="Y52" i="272"/>
  <c r="D799" i="311"/>
  <c r="E799" i="311" s="1"/>
  <c r="D131" i="272"/>
  <c r="D992" i="311"/>
  <c r="E992" i="311" s="1"/>
  <c r="N113" i="272"/>
  <c r="Q40" i="272"/>
  <c r="R12" i="38"/>
  <c r="R9" i="38"/>
  <c r="R22" i="272"/>
  <c r="R13" i="38"/>
  <c r="R10" i="38"/>
  <c r="R14" i="38"/>
  <c r="R8" i="38"/>
  <c r="R11" i="38"/>
  <c r="D662" i="311"/>
  <c r="E662" i="311" s="1"/>
  <c r="AE124" i="272"/>
  <c r="O40" i="272"/>
  <c r="D834" i="311"/>
  <c r="E834" i="311" s="1"/>
  <c r="D153" i="311"/>
  <c r="E153" i="311" s="1"/>
  <c r="O108" i="272"/>
  <c r="C83" i="272"/>
  <c r="D355" i="311"/>
  <c r="E355" i="311" s="1"/>
  <c r="D267" i="311"/>
  <c r="C31" i="272"/>
  <c r="AF109" i="272"/>
  <c r="H53" i="272"/>
  <c r="N94" i="272"/>
  <c r="H143" i="272"/>
  <c r="D46" i="311"/>
  <c r="D415" i="311"/>
  <c r="E415" i="311" s="1"/>
  <c r="I53" i="272"/>
  <c r="AA68" i="272"/>
  <c r="G128" i="272"/>
  <c r="AC139" i="272"/>
  <c r="M119" i="272"/>
  <c r="E69" i="272"/>
  <c r="AE29" i="272"/>
  <c r="U51" i="272"/>
  <c r="Q44" i="272"/>
  <c r="AE48" i="272"/>
  <c r="AD74" i="272"/>
  <c r="K76" i="272"/>
  <c r="D42" i="311"/>
  <c r="E42" i="311" s="1"/>
  <c r="D1317" i="311"/>
  <c r="E1317" i="311" s="1"/>
  <c r="Y115" i="272"/>
  <c r="X91" i="272"/>
  <c r="D949" i="311"/>
  <c r="E949" i="311" s="1"/>
  <c r="AB118" i="272"/>
  <c r="D961" i="311"/>
  <c r="E961" i="311" s="1"/>
  <c r="H70" i="272"/>
  <c r="D974" i="311"/>
  <c r="E974" i="311" s="1"/>
  <c r="AD23" i="272"/>
  <c r="G136" i="272"/>
  <c r="F32" i="272"/>
  <c r="D560" i="311"/>
  <c r="E560" i="311" s="1"/>
  <c r="D246" i="311"/>
  <c r="E246" i="311" s="1"/>
  <c r="Y23" i="272"/>
  <c r="AE144" i="272"/>
  <c r="T130" i="272"/>
  <c r="AE73" i="272"/>
  <c r="W29" i="272"/>
  <c r="D903" i="311"/>
  <c r="E903" i="311" s="1"/>
  <c r="Q128" i="272"/>
  <c r="D466" i="311"/>
  <c r="E466" i="311" s="1"/>
  <c r="D966" i="311"/>
  <c r="E966" i="311" s="1"/>
  <c r="D893" i="311"/>
  <c r="E893" i="311" s="1"/>
  <c r="AC79" i="272"/>
  <c r="H83" i="272"/>
  <c r="D1101" i="311"/>
  <c r="E1101" i="311" s="1"/>
  <c r="D1094" i="311"/>
  <c r="E1094" i="311" s="1"/>
  <c r="AF56" i="272"/>
  <c r="T41" i="272"/>
  <c r="D536" i="311"/>
  <c r="E536" i="311" s="1"/>
  <c r="L111" i="272"/>
  <c r="E128" i="272"/>
  <c r="D855" i="311"/>
  <c r="E855" i="311" s="1"/>
  <c r="D1250" i="311"/>
  <c r="E1250" i="311" s="1"/>
  <c r="D873" i="311"/>
  <c r="Q58" i="272"/>
  <c r="AD77" i="272"/>
  <c r="U29" i="272"/>
  <c r="Q123" i="272"/>
  <c r="D171" i="311"/>
  <c r="E171" i="311" s="1"/>
  <c r="Y141" i="272"/>
  <c r="AD93" i="272"/>
  <c r="D1207" i="311"/>
  <c r="E1207" i="311" s="1"/>
  <c r="D154" i="311"/>
  <c r="E154" i="311" s="1"/>
  <c r="D1022" i="311"/>
  <c r="E1022" i="311" s="1"/>
  <c r="K81" i="272"/>
  <c r="R97" i="272"/>
  <c r="D94" i="272"/>
  <c r="D93" i="311"/>
  <c r="E93" i="311" s="1"/>
  <c r="V35" i="272"/>
  <c r="D184" i="311"/>
  <c r="E184" i="311" s="1"/>
  <c r="D1176" i="311"/>
  <c r="E1176" i="311" s="1"/>
  <c r="R41" i="272"/>
  <c r="D972" i="311"/>
  <c r="E972" i="311" s="1"/>
  <c r="P43" i="272"/>
  <c r="R111" i="272"/>
  <c r="AB114" i="272"/>
  <c r="D1011" i="311"/>
  <c r="E1011" i="311" s="1"/>
  <c r="N95" i="272"/>
  <c r="M131" i="272"/>
  <c r="E59" i="272"/>
  <c r="AI59" i="272" s="1"/>
  <c r="AJ59" i="272" s="1"/>
  <c r="AF97" i="272"/>
  <c r="AA84" i="272"/>
  <c r="N120" i="272"/>
  <c r="AI120" i="272" s="1"/>
  <c r="AJ120" i="272" s="1"/>
  <c r="D1230" i="311"/>
  <c r="E1230" i="311" s="1"/>
  <c r="D49" i="311"/>
  <c r="E49" i="311" s="1"/>
  <c r="M41" i="272"/>
  <c r="M144" i="272"/>
  <c r="C25" i="272"/>
  <c r="W39" i="272"/>
  <c r="D1310" i="311"/>
  <c r="E1310" i="311" s="1"/>
  <c r="D936" i="311"/>
  <c r="E936" i="311" s="1"/>
  <c r="D207" i="311"/>
  <c r="E207" i="311" s="1"/>
  <c r="D36" i="272"/>
  <c r="L25" i="272"/>
  <c r="N77" i="272"/>
  <c r="U109" i="272"/>
  <c r="AB134" i="272"/>
  <c r="D394" i="311"/>
  <c r="E394" i="311" s="1"/>
  <c r="D525" i="311"/>
  <c r="D1044" i="311"/>
  <c r="E1044" i="311" s="1"/>
  <c r="T118" i="272"/>
  <c r="AB120" i="272"/>
  <c r="D884" i="311"/>
  <c r="E884" i="311" s="1"/>
  <c r="AC138" i="272"/>
  <c r="L105" i="272"/>
  <c r="D45" i="311"/>
  <c r="D505" i="311"/>
  <c r="E505" i="311" s="1"/>
  <c r="Z105" i="272"/>
  <c r="D550" i="311"/>
  <c r="E550" i="311" s="1"/>
  <c r="E122" i="272"/>
  <c r="T129" i="272"/>
  <c r="I32" i="272"/>
  <c r="Z93" i="272"/>
  <c r="Q135" i="272"/>
  <c r="V85" i="272"/>
  <c r="Z114" i="272"/>
  <c r="N54" i="272"/>
  <c r="I140" i="272"/>
  <c r="U65" i="272"/>
  <c r="AI65" i="272" s="1"/>
  <c r="AJ65" i="272" s="1"/>
  <c r="T65" i="272"/>
  <c r="D1099" i="311"/>
  <c r="E1099" i="311" s="1"/>
  <c r="S23" i="272"/>
  <c r="Z142" i="272"/>
  <c r="R29" i="272"/>
  <c r="O137" i="272"/>
  <c r="X28" i="272"/>
  <c r="J126" i="272"/>
  <c r="AB58" i="272"/>
  <c r="N105" i="272"/>
  <c r="D819" i="311"/>
  <c r="E819" i="311" s="1"/>
  <c r="M27" i="272"/>
  <c r="AI27" i="272" s="1"/>
  <c r="AJ27" i="272" s="1"/>
  <c r="D457" i="311"/>
  <c r="E457" i="311" s="1"/>
  <c r="D1330" i="311"/>
  <c r="E1330" i="311" s="1"/>
  <c r="AD106" i="272"/>
  <c r="D1185" i="311"/>
  <c r="E1185" i="311" s="1"/>
  <c r="D473" i="311"/>
  <c r="E473" i="311" s="1"/>
  <c r="Y42" i="272"/>
  <c r="H57" i="272"/>
  <c r="AC123" i="272"/>
  <c r="X112" i="272"/>
  <c r="I59" i="272"/>
  <c r="S90" i="272"/>
  <c r="D789" i="311"/>
  <c r="E789" i="311" s="1"/>
  <c r="D1073" i="311"/>
  <c r="E1073" i="311" s="1"/>
  <c r="T66" i="272"/>
  <c r="D1004" i="311"/>
  <c r="E1004" i="311" s="1"/>
  <c r="D1141" i="311"/>
  <c r="E1141" i="311" s="1"/>
  <c r="Q93" i="272"/>
  <c r="L123" i="272"/>
  <c r="W93" i="272"/>
  <c r="D1134" i="311"/>
  <c r="E1134" i="311" s="1"/>
  <c r="D142" i="311"/>
  <c r="E142" i="311" s="1"/>
  <c r="AF84" i="272"/>
  <c r="I134" i="272"/>
  <c r="AF99" i="272"/>
  <c r="D374" i="311"/>
  <c r="E374" i="311" s="1"/>
  <c r="C127" i="272"/>
  <c r="J141" i="272"/>
  <c r="E138" i="272"/>
  <c r="Z122" i="272"/>
  <c r="AA35" i="272"/>
  <c r="M59" i="272"/>
  <c r="J54" i="272"/>
  <c r="O113" i="272"/>
  <c r="L130" i="272"/>
  <c r="Z53" i="272"/>
  <c r="U39" i="272"/>
  <c r="D78" i="311"/>
  <c r="E78" i="311" s="1"/>
  <c r="G117" i="272"/>
  <c r="K129" i="272"/>
  <c r="D1316" i="311"/>
  <c r="E1316" i="311" s="1"/>
  <c r="AG23" i="272"/>
  <c r="X117" i="272"/>
  <c r="AG119" i="272"/>
  <c r="H50" i="272"/>
  <c r="D1300" i="311"/>
  <c r="E1300" i="311" s="1"/>
  <c r="J49" i="272"/>
  <c r="X88" i="272"/>
  <c r="E95" i="272"/>
  <c r="D612" i="311"/>
  <c r="E612" i="311" s="1"/>
  <c r="D881" i="311"/>
  <c r="E881" i="311" s="1"/>
  <c r="AG37" i="272"/>
  <c r="AG19" i="272" s="1"/>
  <c r="F140" i="272"/>
  <c r="D323" i="311"/>
  <c r="E323" i="311" s="1"/>
  <c r="G23" i="272"/>
  <c r="G9" i="272" s="1"/>
  <c r="R58" i="272"/>
  <c r="N89" i="272"/>
  <c r="S133" i="272"/>
  <c r="W41" i="272"/>
  <c r="D1282" i="311"/>
  <c r="E1282" i="311" s="1"/>
  <c r="G66" i="272"/>
  <c r="D393" i="311"/>
  <c r="E393" i="311" s="1"/>
  <c r="D1320" i="311"/>
  <c r="E1320" i="311" s="1"/>
  <c r="L141" i="272"/>
  <c r="P121" i="272"/>
  <c r="U33" i="272"/>
  <c r="X98" i="272"/>
  <c r="L87" i="272"/>
  <c r="S131" i="272"/>
  <c r="G134" i="272"/>
  <c r="D730" i="311"/>
  <c r="E730" i="311" s="1"/>
  <c r="P26" i="272"/>
  <c r="AF38" i="272"/>
  <c r="L66" i="272"/>
  <c r="S43" i="272"/>
  <c r="D385" i="311"/>
  <c r="E385" i="311" s="1"/>
  <c r="D293" i="311"/>
  <c r="R116" i="272"/>
  <c r="L34" i="272"/>
  <c r="L12" i="272" s="1"/>
  <c r="D577" i="311"/>
  <c r="E577" i="311" s="1"/>
  <c r="E117" i="272"/>
  <c r="D1327" i="311"/>
  <c r="E1327" i="311" s="1"/>
  <c r="R54" i="272"/>
  <c r="D69" i="272"/>
  <c r="AC121" i="272"/>
  <c r="T64" i="272"/>
  <c r="Y35" i="272"/>
  <c r="I76" i="272"/>
  <c r="L124" i="272"/>
  <c r="G141" i="272"/>
  <c r="Q61" i="272"/>
  <c r="R130" i="272"/>
  <c r="AF98" i="272"/>
  <c r="D704" i="311"/>
  <c r="E704" i="311" s="1"/>
  <c r="F143" i="272"/>
  <c r="Q70" i="272"/>
  <c r="Y29" i="272"/>
  <c r="Y13" i="272" s="1"/>
  <c r="D425" i="311"/>
  <c r="E425" i="311" s="1"/>
  <c r="U68" i="272"/>
  <c r="AE105" i="272"/>
  <c r="M57" i="272"/>
  <c r="D186" i="311"/>
  <c r="E186" i="311" s="1"/>
  <c r="D132" i="272"/>
  <c r="L58" i="272"/>
  <c r="L8" i="38"/>
  <c r="L11" i="38"/>
  <c r="L22" i="272"/>
  <c r="L13" i="38"/>
  <c r="L9" i="38"/>
  <c r="L12" i="38"/>
  <c r="L14" i="38"/>
  <c r="L10" i="38"/>
  <c r="I72" i="272"/>
  <c r="AA113" i="272"/>
  <c r="H74" i="272"/>
  <c r="AF115" i="272"/>
  <c r="S36" i="272"/>
  <c r="S32" i="272"/>
  <c r="W119" i="272"/>
  <c r="D181" i="311"/>
  <c r="E181" i="311" s="1"/>
  <c r="M80" i="272"/>
  <c r="AI80" i="272" s="1"/>
  <c r="AJ80" i="272" s="1"/>
  <c r="U72" i="272"/>
  <c r="O54" i="272"/>
  <c r="R100" i="272"/>
  <c r="C90" i="272"/>
  <c r="D747" i="311"/>
  <c r="E747" i="311" s="1"/>
  <c r="D429" i="311"/>
  <c r="E429" i="311" s="1"/>
  <c r="E23" i="272"/>
  <c r="C57" i="272"/>
  <c r="X104" i="272"/>
  <c r="D817" i="311"/>
  <c r="E817" i="311" s="1"/>
  <c r="F103" i="272"/>
  <c r="K94" i="272"/>
  <c r="P118" i="272"/>
  <c r="E72" i="272"/>
  <c r="D86" i="311"/>
  <c r="E86" i="311" s="1"/>
  <c r="AC44" i="272"/>
  <c r="D872" i="311"/>
  <c r="J99" i="272"/>
  <c r="D24" i="311"/>
  <c r="E24" i="311" s="1"/>
  <c r="D1182" i="311"/>
  <c r="E1182" i="311" s="1"/>
  <c r="T40" i="272"/>
  <c r="P61" i="272"/>
  <c r="J132" i="272"/>
  <c r="D728" i="311"/>
  <c r="E728" i="311" s="1"/>
  <c r="M114" i="272"/>
  <c r="D1020" i="311"/>
  <c r="E1020" i="311" s="1"/>
  <c r="D177" i="311"/>
  <c r="E177" i="311" s="1"/>
  <c r="F113" i="272"/>
  <c r="X101" i="272"/>
  <c r="D902" i="311"/>
  <c r="E902" i="311" s="1"/>
  <c r="I80" i="272"/>
  <c r="AC63" i="272"/>
  <c r="E140" i="272"/>
  <c r="AI140" i="272" s="1"/>
  <c r="AJ140" i="272" s="1"/>
  <c r="R87" i="272"/>
  <c r="N100" i="272"/>
  <c r="D190" i="311"/>
  <c r="E190" i="311" s="1"/>
  <c r="X24" i="230"/>
  <c r="Y24" i="230" s="1"/>
  <c r="J85" i="272"/>
  <c r="T115" i="272"/>
  <c r="N96" i="272"/>
  <c r="F87" i="272"/>
  <c r="O128" i="272"/>
  <c r="Y106" i="272"/>
  <c r="F47" i="272"/>
  <c r="E74" i="272"/>
  <c r="H94" i="272"/>
  <c r="AD36" i="272"/>
  <c r="L121" i="272"/>
  <c r="T90" i="272"/>
  <c r="P112" i="272"/>
  <c r="AE35" i="272"/>
  <c r="D977" i="311"/>
  <c r="E977" i="311" s="1"/>
  <c r="H144" i="272"/>
  <c r="U133" i="272"/>
  <c r="P54" i="272"/>
  <c r="AD90" i="272"/>
  <c r="D865" i="311"/>
  <c r="E865" i="311" s="1"/>
  <c r="R107" i="272"/>
  <c r="AA30" i="272"/>
  <c r="U144" i="272"/>
  <c r="D28" i="311"/>
  <c r="E28" i="311" s="1"/>
  <c r="E50" i="272"/>
  <c r="D1078" i="311"/>
  <c r="E1078" i="311" s="1"/>
  <c r="C103" i="272"/>
  <c r="N72" i="272"/>
  <c r="Q59" i="272"/>
  <c r="D719" i="311"/>
  <c r="E719" i="311" s="1"/>
  <c r="D134" i="272"/>
  <c r="D738" i="311"/>
  <c r="E738" i="311" s="1"/>
  <c r="O63" i="272"/>
  <c r="D874" i="311"/>
  <c r="E874" i="311" s="1"/>
  <c r="O90" i="272"/>
  <c r="AC71" i="272"/>
  <c r="I33" i="272"/>
  <c r="M45" i="272"/>
  <c r="D1239" i="311"/>
  <c r="E1239" i="311" s="1"/>
  <c r="P86" i="272"/>
  <c r="Y129" i="272"/>
  <c r="D1027" i="311"/>
  <c r="E1027" i="311" s="1"/>
  <c r="AA102" i="272"/>
  <c r="X47" i="272"/>
  <c r="U103" i="272"/>
  <c r="O39" i="272"/>
  <c r="D863" i="311"/>
  <c r="E863" i="311" s="1"/>
  <c r="AD117" i="272"/>
  <c r="D1302" i="311"/>
  <c r="E1302" i="311" s="1"/>
  <c r="W125" i="272"/>
  <c r="D163" i="311"/>
  <c r="E163" i="311" s="1"/>
  <c r="N121" i="272"/>
  <c r="X13" i="230"/>
  <c r="Y13" i="230" s="1"/>
  <c r="D324" i="311"/>
  <c r="E324" i="311" s="1"/>
  <c r="J77" i="272"/>
  <c r="AC109" i="272"/>
  <c r="X69" i="272"/>
  <c r="D690" i="311"/>
  <c r="E690" i="311" s="1"/>
  <c r="D565" i="311"/>
  <c r="E565" i="311" s="1"/>
  <c r="L131" i="272"/>
  <c r="Q106" i="272"/>
  <c r="D1045" i="311"/>
  <c r="E1045" i="311" s="1"/>
  <c r="Y66" i="272"/>
  <c r="AC125" i="272"/>
  <c r="H31" i="272"/>
  <c r="O50" i="272"/>
  <c r="C88" i="272"/>
  <c r="AG61" i="272"/>
  <c r="D785" i="311"/>
  <c r="E785" i="311" s="1"/>
  <c r="K101" i="272"/>
  <c r="T93" i="272"/>
  <c r="D228" i="311"/>
  <c r="D920" i="311"/>
  <c r="E920" i="311" s="1"/>
  <c r="X122" i="272"/>
  <c r="X29" i="272"/>
  <c r="AC133" i="272"/>
  <c r="D614" i="311"/>
  <c r="E614" i="311" s="1"/>
  <c r="E132" i="272"/>
  <c r="D503" i="311"/>
  <c r="E503" i="311" s="1"/>
  <c r="W30" i="272"/>
  <c r="O98" i="272"/>
  <c r="D1054" i="311"/>
  <c r="E1054" i="311" s="1"/>
  <c r="C82" i="272"/>
  <c r="AC89" i="272"/>
  <c r="AA89" i="272"/>
  <c r="AD98" i="272"/>
  <c r="W24" i="272"/>
  <c r="Q144" i="272"/>
  <c r="C136" i="272"/>
  <c r="AF134" i="272"/>
  <c r="D15" i="311"/>
  <c r="E15" i="311" s="1"/>
  <c r="D1010" i="311"/>
  <c r="E1010" i="311" s="1"/>
  <c r="K137" i="272"/>
  <c r="D1154" i="311"/>
  <c r="E1154" i="311" s="1"/>
  <c r="T33" i="272"/>
  <c r="AE38" i="272"/>
  <c r="AA59" i="272"/>
  <c r="F55" i="272"/>
  <c r="J75" i="272"/>
  <c r="AC129" i="272"/>
  <c r="V51" i="272"/>
  <c r="AI51" i="272" s="1"/>
  <c r="AJ51" i="272" s="1"/>
  <c r="F30" i="272"/>
  <c r="AG46" i="272"/>
  <c r="J68" i="272"/>
  <c r="D333" i="311"/>
  <c r="E333" i="311" s="1"/>
  <c r="AF144" i="272"/>
  <c r="D1326" i="311"/>
  <c r="E1326" i="311" s="1"/>
  <c r="G105" i="272"/>
  <c r="K23" i="272"/>
  <c r="N139" i="272"/>
  <c r="W79" i="272"/>
  <c r="I107" i="272"/>
  <c r="S52" i="272"/>
  <c r="AI52" i="272" s="1"/>
  <c r="AJ52" i="272" s="1"/>
  <c r="J121" i="272"/>
  <c r="L95" i="272"/>
  <c r="I62" i="272"/>
  <c r="AB41" i="272"/>
  <c r="F128" i="272"/>
  <c r="L102" i="272"/>
  <c r="H109" i="272"/>
  <c r="D857" i="311"/>
  <c r="E857" i="311" s="1"/>
  <c r="V82" i="272"/>
  <c r="H75" i="272"/>
  <c r="Z130" i="272"/>
  <c r="AC70" i="272"/>
  <c r="D1209" i="311"/>
  <c r="E1209" i="311" s="1"/>
  <c r="D443" i="311"/>
  <c r="E443" i="311" s="1"/>
  <c r="AE59" i="272"/>
  <c r="D1252" i="311"/>
  <c r="E1252" i="311" s="1"/>
  <c r="D1293" i="311"/>
  <c r="E1293" i="311" s="1"/>
  <c r="Y123" i="272"/>
  <c r="D1181" i="311"/>
  <c r="E1181" i="311" s="1"/>
  <c r="D77" i="311"/>
  <c r="E77" i="311" s="1"/>
  <c r="D50" i="311"/>
  <c r="J35" i="272"/>
  <c r="N69" i="272"/>
  <c r="W28" i="272"/>
  <c r="F97" i="272"/>
  <c r="Y94" i="272"/>
  <c r="AA33" i="272"/>
  <c r="F31" i="272"/>
  <c r="U49" i="272"/>
  <c r="F28" i="272"/>
  <c r="F9" i="272" s="1"/>
  <c r="AD35" i="272"/>
  <c r="C142" i="272"/>
  <c r="AF125" i="272"/>
  <c r="D708" i="311"/>
  <c r="E708" i="311" s="1"/>
  <c r="T108" i="272"/>
  <c r="G96" i="272"/>
  <c r="X41" i="272"/>
  <c r="AE142" i="272"/>
  <c r="Y100" i="272"/>
  <c r="U45" i="272"/>
  <c r="C104" i="272"/>
  <c r="D530" i="311"/>
  <c r="E530" i="311" s="1"/>
  <c r="W63" i="272"/>
  <c r="D115" i="311"/>
  <c r="E115" i="311" s="1"/>
  <c r="W67" i="272"/>
  <c r="X33" i="230"/>
  <c r="Y33" i="230" s="1"/>
  <c r="D664" i="311"/>
  <c r="E664" i="311" s="1"/>
  <c r="AA133" i="272"/>
  <c r="AC72" i="272"/>
  <c r="AG117" i="272"/>
  <c r="D251" i="311"/>
  <c r="E251" i="311" s="1"/>
  <c r="D1186" i="311"/>
  <c r="Q42" i="272"/>
  <c r="AA29" i="272"/>
  <c r="P89" i="272"/>
  <c r="AF133" i="272"/>
  <c r="D983" i="311"/>
  <c r="E983" i="311" s="1"/>
  <c r="J25" i="272"/>
  <c r="R69" i="272"/>
  <c r="X83" i="272"/>
  <c r="P135" i="272"/>
  <c r="G131" i="272"/>
  <c r="T85" i="272"/>
  <c r="AD142" i="272"/>
  <c r="D686" i="311"/>
  <c r="E686" i="311" s="1"/>
  <c r="X118" i="272"/>
  <c r="L63" i="272"/>
  <c r="K91" i="272"/>
  <c r="T105" i="272"/>
  <c r="D478" i="311"/>
  <c r="E478" i="311" s="1"/>
  <c r="D210" i="311"/>
  <c r="E210" i="311" s="1"/>
  <c r="Q72" i="272"/>
  <c r="AC115" i="272"/>
  <c r="D470" i="311"/>
  <c r="E470" i="311" s="1"/>
  <c r="D551" i="311"/>
  <c r="E551" i="311" s="1"/>
  <c r="AG136" i="272"/>
  <c r="AA81" i="272"/>
  <c r="D688" i="311"/>
  <c r="E688" i="311" s="1"/>
  <c r="W138" i="272"/>
  <c r="P97" i="272"/>
  <c r="K34" i="272"/>
  <c r="K10" i="272" s="1"/>
  <c r="AG144" i="272"/>
  <c r="D253" i="311"/>
  <c r="E253" i="311" s="1"/>
  <c r="D413" i="311"/>
  <c r="E413" i="311" s="1"/>
  <c r="AD140" i="272"/>
  <c r="E126" i="272"/>
  <c r="AA67" i="272"/>
  <c r="D493" i="311"/>
  <c r="E493" i="311" s="1"/>
  <c r="AE120" i="272"/>
  <c r="P66" i="272"/>
  <c r="AG102" i="272"/>
  <c r="D706" i="311"/>
  <c r="E706" i="311" s="1"/>
  <c r="U75" i="272"/>
  <c r="D103" i="272"/>
  <c r="W104" i="272"/>
  <c r="D479" i="311"/>
  <c r="E479" i="311" s="1"/>
  <c r="AB32" i="272"/>
  <c r="O134" i="272"/>
  <c r="M24" i="272"/>
  <c r="M19" i="272" s="1"/>
  <c r="E28" i="272"/>
  <c r="T111" i="272"/>
  <c r="AB46" i="272"/>
  <c r="V134" i="272"/>
  <c r="U25" i="272"/>
  <c r="Q125" i="272"/>
  <c r="K44" i="272"/>
  <c r="I95" i="272"/>
  <c r="AB138" i="272"/>
  <c r="K51" i="272"/>
  <c r="X103" i="272"/>
  <c r="R82" i="272"/>
  <c r="S14" i="38"/>
  <c r="S12" i="38"/>
  <c r="S22" i="272"/>
  <c r="S11" i="272" s="1"/>
  <c r="S8" i="38"/>
  <c r="S10" i="38"/>
  <c r="S9" i="38"/>
  <c r="S11" i="38"/>
  <c r="S13" i="38"/>
  <c r="S75" i="272"/>
  <c r="R55" i="272"/>
  <c r="Y131" i="272"/>
  <c r="D106" i="272"/>
  <c r="N26" i="272"/>
  <c r="N108" i="272"/>
  <c r="F84" i="272"/>
  <c r="S105" i="272"/>
  <c r="X34" i="230"/>
  <c r="Y34" i="230" s="1"/>
  <c r="M82" i="272"/>
  <c r="E64" i="272"/>
  <c r="X38" i="272"/>
  <c r="J44" i="272"/>
  <c r="AF57" i="272"/>
  <c r="L36" i="272"/>
  <c r="D63" i="272"/>
  <c r="D192" i="311"/>
  <c r="E192" i="311" s="1"/>
  <c r="H39" i="272"/>
  <c r="R45" i="272"/>
  <c r="R18" i="272" s="1"/>
  <c r="Y74" i="272"/>
  <c r="Q114" i="272"/>
  <c r="D860" i="311"/>
  <c r="E860" i="311" s="1"/>
  <c r="D169" i="311"/>
  <c r="E169" i="311" s="1"/>
  <c r="D858" i="311"/>
  <c r="E858" i="311" s="1"/>
  <c r="AG142" i="272"/>
  <c r="Z138" i="272"/>
  <c r="D677" i="311"/>
  <c r="E677" i="311" s="1"/>
  <c r="D434" i="311"/>
  <c r="E434" i="311" s="1"/>
  <c r="I78" i="272"/>
  <c r="AA140" i="272"/>
  <c r="P44" i="272"/>
  <c r="AC74" i="272"/>
  <c r="H54" i="272"/>
  <c r="I54" i="272"/>
  <c r="N39" i="272"/>
  <c r="Y96" i="272"/>
  <c r="D717" i="311"/>
  <c r="E717" i="311" s="1"/>
  <c r="X4" i="230"/>
  <c r="Y4" i="230" s="1"/>
  <c r="M129" i="272"/>
  <c r="F126" i="272"/>
  <c r="D218" i="311"/>
  <c r="E218" i="311" s="1"/>
  <c r="D23" i="272"/>
  <c r="N125" i="272"/>
  <c r="Q31" i="272"/>
  <c r="L142" i="272"/>
  <c r="D926" i="311"/>
  <c r="E926" i="311" s="1"/>
  <c r="V29" i="272"/>
  <c r="D309" i="311"/>
  <c r="E309" i="311" s="1"/>
  <c r="Q115" i="272"/>
  <c r="D1206" i="311"/>
  <c r="E1206" i="311" s="1"/>
  <c r="Z47" i="272"/>
  <c r="Y40" i="272"/>
  <c r="Y10" i="272" s="1"/>
  <c r="Y90" i="272"/>
  <c r="K104" i="272"/>
  <c r="D515" i="311"/>
  <c r="E515" i="311" s="1"/>
  <c r="K127" i="272"/>
  <c r="AD34" i="272"/>
  <c r="AE137" i="272"/>
  <c r="D1276" i="311"/>
  <c r="E1276" i="311" s="1"/>
  <c r="AA87" i="272"/>
  <c r="D307" i="311"/>
  <c r="E307" i="311" s="1"/>
  <c r="X9" i="230"/>
  <c r="Y9" i="230" s="1"/>
  <c r="K108" i="272"/>
  <c r="D1315" i="311"/>
  <c r="E1315" i="311" s="1"/>
  <c r="T38" i="272"/>
  <c r="D88" i="311"/>
  <c r="E88" i="311" s="1"/>
  <c r="Z48" i="272"/>
  <c r="L59" i="272"/>
  <c r="U40" i="272"/>
  <c r="D140" i="311"/>
  <c r="E140" i="311" s="1"/>
  <c r="AF142" i="272"/>
  <c r="F9" i="38"/>
  <c r="F10" i="38"/>
  <c r="F14" i="38"/>
  <c r="F11" i="38"/>
  <c r="F13" i="38"/>
  <c r="F12" i="38"/>
  <c r="F22" i="272"/>
  <c r="F8" i="38"/>
  <c r="D39" i="311"/>
  <c r="E39" i="311" s="1"/>
  <c r="Z40" i="272"/>
  <c r="AD33" i="272"/>
  <c r="Y25" i="272"/>
  <c r="AI25" i="272" s="1"/>
  <c r="AJ25" i="272" s="1"/>
  <c r="G113" i="272"/>
  <c r="O138" i="272"/>
  <c r="D396" i="311"/>
  <c r="E396" i="311" s="1"/>
  <c r="Q25" i="272"/>
  <c r="K88" i="272"/>
  <c r="AB119" i="272"/>
  <c r="F74" i="272"/>
  <c r="D1098" i="311"/>
  <c r="E1098" i="311" s="1"/>
  <c r="D590" i="311"/>
  <c r="E590" i="311" s="1"/>
  <c r="O102" i="272"/>
  <c r="E66" i="272"/>
  <c r="D602" i="311"/>
  <c r="E602" i="311" s="1"/>
  <c r="AG104" i="272"/>
  <c r="P116" i="272"/>
  <c r="D869" i="311"/>
  <c r="E869" i="311" s="1"/>
  <c r="R53" i="272"/>
  <c r="S27" i="272"/>
  <c r="AB28" i="272"/>
  <c r="AB21" i="272" s="1"/>
  <c r="W66" i="272"/>
  <c r="C62" i="272"/>
  <c r="AC87" i="272"/>
  <c r="X43" i="272"/>
  <c r="P29" i="272"/>
  <c r="P12" i="272" s="1"/>
  <c r="D282" i="311"/>
  <c r="D573" i="311"/>
  <c r="E573" i="311" s="1"/>
  <c r="D98" i="311"/>
  <c r="E98" i="311" s="1"/>
  <c r="D1013" i="311"/>
  <c r="E1013" i="311" s="1"/>
  <c r="I87" i="272"/>
  <c r="AF44" i="272"/>
  <c r="T135" i="272"/>
  <c r="D1322" i="311"/>
  <c r="E1322" i="311" s="1"/>
  <c r="D88" i="272"/>
  <c r="AI88" i="272" s="1"/>
  <c r="AJ88" i="272" s="1"/>
  <c r="I91" i="272"/>
  <c r="AB75" i="272"/>
  <c r="D587" i="311"/>
  <c r="E587" i="311" s="1"/>
  <c r="AE61" i="272"/>
  <c r="D1057" i="311"/>
  <c r="E1057" i="311" s="1"/>
  <c r="D999" i="311"/>
  <c r="E999" i="311" s="1"/>
  <c r="AA121" i="272"/>
  <c r="D1118" i="311"/>
  <c r="E1118" i="311" s="1"/>
  <c r="S137" i="272"/>
  <c r="N37" i="272"/>
  <c r="E100" i="272"/>
  <c r="E31" i="272"/>
  <c r="R43" i="272"/>
  <c r="AG54" i="272"/>
  <c r="E83" i="272"/>
  <c r="AD41" i="272"/>
  <c r="D647" i="311"/>
  <c r="E647" i="311" s="1"/>
  <c r="E121" i="272"/>
  <c r="U129" i="272"/>
  <c r="I61" i="272"/>
  <c r="AE10" i="38"/>
  <c r="AE11" i="38"/>
  <c r="AE8" i="38"/>
  <c r="AE14" i="38"/>
  <c r="AE22" i="272"/>
  <c r="AE18" i="272" s="1"/>
  <c r="AE13" i="38"/>
  <c r="AE9" i="38"/>
  <c r="AE12" i="38"/>
  <c r="M23" i="272"/>
  <c r="V106" i="272"/>
  <c r="Q85" i="272"/>
  <c r="E51" i="272"/>
  <c r="D1006" i="311"/>
  <c r="E1006" i="311" s="1"/>
  <c r="AG89" i="272"/>
  <c r="AF79" i="272"/>
  <c r="L50" i="272"/>
  <c r="S106" i="272"/>
  <c r="AE143" i="272"/>
  <c r="J76" i="272"/>
  <c r="D469" i="311"/>
  <c r="E469" i="311" s="1"/>
  <c r="AD141" i="272"/>
  <c r="L93" i="272"/>
  <c r="T84" i="272"/>
  <c r="O74" i="272"/>
  <c r="O53" i="272"/>
  <c r="H121" i="272"/>
  <c r="V81" i="272"/>
  <c r="M88" i="272"/>
  <c r="R134" i="272"/>
  <c r="X126" i="272"/>
  <c r="E137" i="272"/>
  <c r="W43" i="272"/>
  <c r="F139" i="272"/>
  <c r="D1138" i="311"/>
  <c r="E1138" i="311" s="1"/>
  <c r="AE126" i="272"/>
  <c r="C119" i="272"/>
  <c r="G12" i="38"/>
  <c r="G15" i="38" s="1"/>
  <c r="G10" i="38"/>
  <c r="G9" i="38"/>
  <c r="G13" i="38"/>
  <c r="G11" i="38"/>
  <c r="G8" i="38"/>
  <c r="G14" i="38"/>
  <c r="G22" i="272"/>
  <c r="G21" i="272" s="1"/>
  <c r="AD39" i="272"/>
  <c r="U78" i="272"/>
  <c r="D737" i="311"/>
  <c r="E737" i="311" s="1"/>
  <c r="AA96" i="272"/>
  <c r="D567" i="311"/>
  <c r="E567" i="311" s="1"/>
  <c r="H80" i="272"/>
  <c r="AD138" i="272"/>
  <c r="D390" i="311"/>
  <c r="E390" i="311" s="1"/>
  <c r="N138" i="272"/>
  <c r="Q28" i="272"/>
  <c r="D212" i="311"/>
  <c r="E212" i="311" s="1"/>
  <c r="D25" i="311"/>
  <c r="E25" i="311" s="1"/>
  <c r="K134" i="272"/>
  <c r="M35" i="272"/>
  <c r="X54" i="272"/>
  <c r="D84" i="311"/>
  <c r="E84" i="311" s="1"/>
  <c r="Y59" i="272"/>
  <c r="D58" i="311"/>
  <c r="E58" i="311" s="1"/>
  <c r="Z58" i="272"/>
  <c r="P128" i="272"/>
  <c r="G29" i="272"/>
  <c r="D1038" i="311"/>
  <c r="E1038" i="311" s="1"/>
  <c r="D758" i="311"/>
  <c r="E758" i="311" s="1"/>
  <c r="J98" i="272"/>
  <c r="F124" i="272"/>
  <c r="D1031" i="311"/>
  <c r="E1031" i="311" s="1"/>
  <c r="V114" i="272"/>
  <c r="U52" i="272"/>
  <c r="J37" i="272"/>
  <c r="AI37" i="272" s="1"/>
  <c r="AJ37" i="272" s="1"/>
  <c r="S31" i="272"/>
  <c r="W70" i="272"/>
  <c r="D1121" i="311"/>
  <c r="E1121" i="311" s="1"/>
  <c r="D522" i="311"/>
  <c r="AE119" i="272"/>
  <c r="AG45" i="272"/>
  <c r="N112" i="272"/>
  <c r="H89" i="272"/>
  <c r="Q136" i="272"/>
  <c r="AC86" i="272"/>
  <c r="D891" i="311"/>
  <c r="E891" i="311" s="1"/>
  <c r="D247" i="311"/>
  <c r="E247" i="311" s="1"/>
  <c r="S69" i="272"/>
  <c r="AF130" i="272"/>
  <c r="D61" i="272"/>
  <c r="V67" i="272"/>
  <c r="D890" i="311"/>
  <c r="W135" i="272"/>
  <c r="K73" i="272"/>
  <c r="AD62" i="272"/>
  <c r="J56" i="272"/>
  <c r="D200" i="311"/>
  <c r="E200" i="311" s="1"/>
  <c r="T88" i="272"/>
  <c r="X30" i="272"/>
  <c r="X19" i="272" s="1"/>
  <c r="AD126" i="272"/>
  <c r="D1087" i="311"/>
  <c r="E1087" i="311" s="1"/>
  <c r="T104" i="272"/>
  <c r="P139" i="272"/>
  <c r="AA125" i="272"/>
  <c r="N27" i="272"/>
  <c r="D87" i="311"/>
  <c r="E87" i="311" s="1"/>
  <c r="R72" i="272"/>
  <c r="Y116" i="272"/>
  <c r="AA115" i="272"/>
  <c r="D95" i="311"/>
  <c r="E95" i="311" s="1"/>
  <c r="N53" i="272"/>
  <c r="AI53" i="272" s="1"/>
  <c r="AJ53" i="272" s="1"/>
  <c r="P127" i="272"/>
  <c r="V45" i="272"/>
  <c r="D1115" i="311"/>
  <c r="E1115" i="311" s="1"/>
  <c r="C29" i="272"/>
  <c r="X86" i="272"/>
  <c r="W82" i="272"/>
  <c r="AC135" i="272"/>
  <c r="H49" i="272"/>
  <c r="O76" i="272"/>
  <c r="D1124" i="311"/>
  <c r="E1124" i="311" s="1"/>
  <c r="AE107" i="272"/>
  <c r="T100" i="272"/>
  <c r="L114" i="272"/>
  <c r="T39" i="272"/>
  <c r="D744" i="311"/>
  <c r="E744" i="311" s="1"/>
  <c r="AF89" i="272"/>
  <c r="AC27" i="272"/>
  <c r="AB123" i="272"/>
  <c r="C22" i="272"/>
  <c r="C10" i="272" s="1"/>
  <c r="C12" i="38"/>
  <c r="C13" i="38"/>
  <c r="C9" i="38"/>
  <c r="C8" i="38"/>
  <c r="C11" i="38"/>
  <c r="C15" i="38" s="1"/>
  <c r="C14" i="38"/>
  <c r="C10" i="38"/>
  <c r="AF64" i="272"/>
  <c r="J144" i="272"/>
  <c r="AI144" i="272" s="1"/>
  <c r="AJ144" i="272" s="1"/>
  <c r="V84" i="272"/>
  <c r="U34" i="272"/>
  <c r="U17" i="272" s="1"/>
  <c r="AG44" i="272"/>
  <c r="AF10" i="38"/>
  <c r="AF14" i="38"/>
  <c r="AF8" i="38"/>
  <c r="AF11" i="38"/>
  <c r="AF12" i="38"/>
  <c r="AF22" i="272"/>
  <c r="AF10" i="272" s="1"/>
  <c r="AF13" i="38"/>
  <c r="AF9" i="38"/>
  <c r="C48" i="272"/>
  <c r="AI48" i="272" s="1"/>
  <c r="AJ48" i="272" s="1"/>
  <c r="X89" i="272"/>
  <c r="R73" i="272"/>
  <c r="S68" i="272"/>
  <c r="AD53" i="272"/>
  <c r="D1273" i="311"/>
  <c r="E1273" i="311" s="1"/>
  <c r="X130" i="272"/>
  <c r="AF43" i="272"/>
  <c r="E49" i="272"/>
  <c r="D1003" i="311"/>
  <c r="E1003" i="311" s="1"/>
  <c r="H115" i="272"/>
  <c r="Z118" i="272"/>
  <c r="D1065" i="311"/>
  <c r="E1065" i="311" s="1"/>
  <c r="D646" i="311"/>
  <c r="E646" i="311" s="1"/>
  <c r="J112" i="272"/>
  <c r="L144" i="272"/>
  <c r="H69" i="272"/>
  <c r="Y71" i="272"/>
  <c r="D606" i="311"/>
  <c r="E606" i="311" s="1"/>
  <c r="AA77" i="272"/>
  <c r="AE83" i="272"/>
  <c r="P58" i="272"/>
  <c r="D1148" i="311"/>
  <c r="E1148" i="311" s="1"/>
  <c r="I88" i="272"/>
  <c r="E68" i="272"/>
  <c r="AI68" i="272" s="1"/>
  <c r="AJ68" i="272" s="1"/>
  <c r="X23" i="272"/>
  <c r="Z38" i="272"/>
  <c r="I128" i="272"/>
  <c r="AB115" i="272"/>
  <c r="U116" i="272"/>
  <c r="W129" i="272"/>
  <c r="D1117" i="311"/>
  <c r="E1117" i="311" s="1"/>
  <c r="AA93" i="272"/>
  <c r="J129" i="272"/>
  <c r="T94" i="272"/>
  <c r="AA37" i="272"/>
  <c r="S67" i="272"/>
  <c r="X99" i="272"/>
  <c r="U82" i="272"/>
  <c r="J128" i="272"/>
  <c r="Q78" i="272"/>
  <c r="AE33" i="272"/>
  <c r="AE14" i="272" s="1"/>
  <c r="M64" i="272"/>
  <c r="R64" i="272"/>
  <c r="D101" i="311"/>
  <c r="E101" i="311" s="1"/>
  <c r="N70" i="272"/>
  <c r="AE56" i="272"/>
  <c r="AE55" i="272"/>
  <c r="F116" i="272"/>
  <c r="N86" i="272"/>
  <c r="D92" i="311"/>
  <c r="E92" i="311" s="1"/>
  <c r="F71" i="272"/>
  <c r="AF100" i="272"/>
  <c r="N24" i="272"/>
  <c r="N9" i="272" s="1"/>
  <c r="O104" i="272"/>
  <c r="AB43" i="272"/>
  <c r="D764" i="311"/>
  <c r="E764" i="311" s="1"/>
  <c r="D631" i="311"/>
  <c r="E631" i="311" s="1"/>
  <c r="K57" i="272"/>
  <c r="X53" i="272"/>
  <c r="U84" i="272"/>
  <c r="R105" i="272"/>
  <c r="AB127" i="272"/>
  <c r="AE80" i="272"/>
  <c r="AF31" i="272"/>
  <c r="D916" i="311"/>
  <c r="E916" i="311" s="1"/>
  <c r="AG57" i="272"/>
  <c r="D258" i="311"/>
  <c r="E258" i="311" s="1"/>
  <c r="D167" i="311"/>
  <c r="E167" i="311" s="1"/>
  <c r="L116" i="272"/>
  <c r="M126" i="272"/>
  <c r="J127" i="272"/>
  <c r="Z119" i="272"/>
  <c r="D35" i="272"/>
  <c r="AB129" i="272"/>
  <c r="AC85" i="272"/>
  <c r="N42" i="272"/>
  <c r="AB31" i="272"/>
  <c r="AB18" i="272" s="1"/>
  <c r="D609" i="311"/>
  <c r="E609" i="311" s="1"/>
  <c r="W127" i="272"/>
  <c r="C76" i="272"/>
  <c r="AI76" i="272" s="1"/>
  <c r="AJ76" i="272" s="1"/>
  <c r="G101" i="272"/>
  <c r="AI101" i="272" s="1"/>
  <c r="AJ101" i="272" s="1"/>
  <c r="AF135" i="272"/>
  <c r="C39" i="272"/>
  <c r="C18" i="272" s="1"/>
  <c r="C34" i="272"/>
  <c r="C11" i="272" s="1"/>
  <c r="K132" i="272"/>
  <c r="D241" i="311"/>
  <c r="E241" i="311" s="1"/>
  <c r="D6" i="311"/>
  <c r="E6" i="311" s="1"/>
  <c r="D175" i="311"/>
  <c r="E175" i="311" s="1"/>
  <c r="AB102" i="272"/>
  <c r="I79" i="272"/>
  <c r="D44" i="272"/>
  <c r="D862" i="311"/>
  <c r="E862" i="311" s="1"/>
  <c r="AE53" i="272"/>
  <c r="D59" i="272"/>
  <c r="T53" i="272"/>
  <c r="D666" i="311"/>
  <c r="E666" i="311" s="1"/>
  <c r="AE101" i="272"/>
  <c r="E67" i="272"/>
  <c r="Y83" i="272"/>
  <c r="D535" i="311"/>
  <c r="E535" i="311" s="1"/>
  <c r="T76" i="272"/>
  <c r="D1216" i="311"/>
  <c r="E1216" i="311" s="1"/>
  <c r="C135" i="272"/>
  <c r="C122" i="272"/>
  <c r="AI122" i="272" s="1"/>
  <c r="AJ122" i="272" s="1"/>
  <c r="AA24" i="272"/>
  <c r="AA14" i="272" s="1"/>
  <c r="AC90" i="272"/>
  <c r="I110" i="272"/>
  <c r="D363" i="311"/>
  <c r="E363" i="311" s="1"/>
  <c r="D673" i="311"/>
  <c r="E673" i="311" s="1"/>
  <c r="AG74" i="272"/>
  <c r="D70" i="311"/>
  <c r="E70" i="311" s="1"/>
  <c r="L52" i="272"/>
  <c r="U117" i="272"/>
  <c r="D753" i="311"/>
  <c r="E753" i="311" s="1"/>
  <c r="O58" i="272"/>
  <c r="I42" i="272"/>
  <c r="I9" i="272" s="1"/>
  <c r="T138" i="272"/>
  <c r="F45" i="272"/>
  <c r="R133" i="272"/>
  <c r="D1140" i="311"/>
  <c r="E1140" i="311" s="1"/>
  <c r="F109" i="272"/>
  <c r="AD31" i="272"/>
  <c r="AD18" i="272" s="1"/>
  <c r="D721" i="311"/>
  <c r="E721" i="311" s="1"/>
  <c r="Z136" i="272"/>
  <c r="G139" i="272"/>
  <c r="D492" i="311"/>
  <c r="E492" i="311" s="1"/>
  <c r="U105" i="272"/>
  <c r="AA111" i="272"/>
  <c r="Y86" i="272"/>
  <c r="Z140" i="272"/>
  <c r="D599" i="311"/>
  <c r="E599" i="311" s="1"/>
  <c r="D342" i="311"/>
  <c r="E342" i="311" s="1"/>
  <c r="D108" i="311"/>
  <c r="E108" i="311" s="1"/>
  <c r="M26" i="272"/>
  <c r="D685" i="311"/>
  <c r="E685" i="311" s="1"/>
  <c r="O32" i="272"/>
  <c r="O118" i="272"/>
  <c r="F141" i="272"/>
  <c r="W57" i="272"/>
  <c r="Z102" i="272"/>
  <c r="G28" i="272"/>
  <c r="D1059" i="311"/>
  <c r="E1059" i="311" s="1"/>
  <c r="I139" i="272"/>
  <c r="D711" i="311"/>
  <c r="E711" i="311" s="1"/>
  <c r="D930" i="311"/>
  <c r="E930" i="311" s="1"/>
  <c r="N122" i="272"/>
  <c r="Y64" i="272"/>
  <c r="Y68" i="272"/>
  <c r="F114" i="272"/>
  <c r="H107" i="272"/>
  <c r="AI107" i="272" s="1"/>
  <c r="AJ107" i="272" s="1"/>
  <c r="S123" i="272"/>
  <c r="D96" i="311"/>
  <c r="E96" i="311" s="1"/>
  <c r="K79" i="272"/>
  <c r="V33" i="272"/>
  <c r="D570" i="311"/>
  <c r="E570" i="311" s="1"/>
  <c r="D127" i="272"/>
  <c r="E92" i="272"/>
  <c r="AE34" i="272"/>
  <c r="R138" i="272"/>
  <c r="D191" i="311"/>
  <c r="E191" i="311" s="1"/>
  <c r="L57" i="272"/>
  <c r="AG66" i="272"/>
  <c r="D257" i="311"/>
  <c r="E257" i="311" s="1"/>
  <c r="D1007" i="311"/>
  <c r="E1007" i="311" s="1"/>
  <c r="Z99" i="272"/>
  <c r="F54" i="272"/>
  <c r="T23" i="272"/>
  <c r="T18" i="272" s="1"/>
  <c r="G84" i="272"/>
  <c r="R74" i="272"/>
  <c r="D1109" i="311"/>
  <c r="E1109" i="311" s="1"/>
  <c r="O92" i="272"/>
  <c r="AI92" i="272" s="1"/>
  <c r="AJ92" i="272" s="1"/>
  <c r="S143" i="272"/>
  <c r="V66" i="272"/>
  <c r="O94" i="272"/>
  <c r="J91" i="272"/>
  <c r="S128" i="272"/>
  <c r="D235" i="311"/>
  <c r="E235" i="311" s="1"/>
  <c r="L83" i="272"/>
  <c r="D1229" i="311"/>
  <c r="E1229" i="311" s="1"/>
  <c r="H46" i="272"/>
  <c r="J28" i="272"/>
  <c r="D475" i="311"/>
  <c r="E475" i="311" s="1"/>
  <c r="Y50" i="272"/>
  <c r="X96" i="272"/>
  <c r="O142" i="272"/>
  <c r="AI142" i="272" s="1"/>
  <c r="AJ142" i="272" s="1"/>
  <c r="R99" i="272"/>
  <c r="J116" i="272"/>
  <c r="D428" i="311"/>
  <c r="E428" i="311" s="1"/>
  <c r="D619" i="311"/>
  <c r="E619" i="311" s="1"/>
  <c r="I74" i="272"/>
  <c r="H71" i="272"/>
  <c r="S26" i="272"/>
  <c r="Z79" i="272"/>
  <c r="D12" i="311"/>
  <c r="E12" i="311" s="1"/>
  <c r="C114" i="272"/>
  <c r="Y122" i="272"/>
  <c r="K78" i="272"/>
  <c r="AI78" i="272" s="1"/>
  <c r="AJ78" i="272" s="1"/>
  <c r="P104" i="272"/>
  <c r="K65" i="272"/>
  <c r="N102" i="272"/>
  <c r="J42" i="272"/>
  <c r="Q131" i="272"/>
  <c r="D991" i="311"/>
  <c r="E991" i="311" s="1"/>
  <c r="D517" i="311"/>
  <c r="E517" i="311" s="1"/>
  <c r="AE132" i="272"/>
  <c r="Z9" i="38"/>
  <c r="Z14" i="38"/>
  <c r="Z11" i="38"/>
  <c r="Z12" i="38"/>
  <c r="Z10" i="38"/>
  <c r="Z13" i="38"/>
  <c r="Z8" i="38"/>
  <c r="Z22" i="272"/>
  <c r="Z17" i="272" s="1"/>
  <c r="M37" i="272"/>
  <c r="D1079" i="311"/>
  <c r="E1079" i="311" s="1"/>
  <c r="Y79" i="272"/>
  <c r="G124" i="272"/>
  <c r="AF90" i="272"/>
  <c r="T103" i="272"/>
  <c r="D654" i="311"/>
  <c r="E654" i="311" s="1"/>
  <c r="J88" i="272"/>
  <c r="C40" i="272"/>
  <c r="AI40" i="272" s="1"/>
  <c r="AJ40" i="272" s="1"/>
  <c r="Y127" i="272"/>
  <c r="O30" i="272"/>
  <c r="O11" i="272" s="1"/>
  <c r="R35" i="272"/>
  <c r="R17" i="272" s="1"/>
  <c r="O73" i="272"/>
  <c r="M71" i="272"/>
  <c r="H81" i="272"/>
  <c r="O123" i="272"/>
  <c r="E123" i="272"/>
  <c r="D1304" i="311"/>
  <c r="E1304" i="311" s="1"/>
  <c r="F92" i="272"/>
  <c r="V97" i="272"/>
  <c r="P138" i="272"/>
  <c r="E107" i="272"/>
  <c r="E119" i="272"/>
  <c r="J23" i="272"/>
  <c r="J11" i="272" s="1"/>
  <c r="V118" i="272"/>
  <c r="Y128" i="272"/>
  <c r="C141" i="272"/>
  <c r="AI141" i="272" s="1"/>
  <c r="AJ141" i="272" s="1"/>
  <c r="O75" i="272"/>
  <c r="Q100" i="272"/>
  <c r="D319" i="311"/>
  <c r="E319" i="311" s="1"/>
  <c r="T24" i="272"/>
  <c r="D539" i="311"/>
  <c r="E539" i="311" s="1"/>
  <c r="D156" i="311"/>
  <c r="E156" i="311" s="1"/>
  <c r="AD73" i="272"/>
  <c r="I129" i="272"/>
  <c r="D1277" i="311"/>
  <c r="E1277" i="311" s="1"/>
  <c r="AB42" i="272"/>
  <c r="Z49" i="272"/>
  <c r="F133" i="272"/>
  <c r="P41" i="272"/>
  <c r="D38" i="311"/>
  <c r="E38" i="311" s="1"/>
  <c r="I44" i="272"/>
  <c r="AI44" i="272" s="1"/>
  <c r="AJ44" i="272" s="1"/>
  <c r="W47" i="272"/>
  <c r="AD49" i="272"/>
  <c r="D778" i="311"/>
  <c r="E778" i="311" s="1"/>
  <c r="Z60" i="272"/>
  <c r="AB143" i="272"/>
  <c r="V48" i="272"/>
  <c r="V17" i="272" s="1"/>
  <c r="F129" i="272"/>
  <c r="X66" i="272"/>
  <c r="AG134" i="272"/>
  <c r="D634" i="311"/>
  <c r="E634" i="311" s="1"/>
  <c r="D967" i="311"/>
  <c r="E967" i="311" s="1"/>
  <c r="Y117" i="272"/>
  <c r="D1150" i="311"/>
  <c r="E1150" i="311" s="1"/>
  <c r="D640" i="311"/>
  <c r="E640" i="311" s="1"/>
  <c r="D951" i="311"/>
  <c r="E951" i="311" s="1"/>
  <c r="P75" i="272"/>
  <c r="Q138" i="272"/>
  <c r="W98" i="272"/>
  <c r="R139" i="272"/>
  <c r="I86" i="272"/>
  <c r="D1251" i="311"/>
  <c r="E1251" i="311" s="1"/>
  <c r="AG65" i="272"/>
  <c r="T127" i="272"/>
  <c r="D1200" i="311"/>
  <c r="E1200" i="311" s="1"/>
  <c r="P140" i="272"/>
  <c r="X26" i="230"/>
  <c r="Y26" i="230" s="1"/>
  <c r="V58" i="272"/>
  <c r="Z133" i="272"/>
  <c r="G110" i="272"/>
  <c r="AI110" i="272" s="1"/>
  <c r="AJ110" i="272" s="1"/>
  <c r="Y67" i="272"/>
  <c r="D826" i="311"/>
  <c r="AA100" i="272"/>
  <c r="D189" i="311"/>
  <c r="E189" i="311" s="1"/>
  <c r="R86" i="272"/>
  <c r="V132" i="272"/>
  <c r="C124" i="272"/>
  <c r="G92" i="272"/>
  <c r="D736" i="311"/>
  <c r="E736" i="311" s="1"/>
  <c r="K93" i="272"/>
  <c r="L110" i="272"/>
  <c r="K59" i="272"/>
  <c r="T141" i="272"/>
  <c r="D264" i="311"/>
  <c r="E264" i="311" s="1"/>
  <c r="AA92" i="272"/>
  <c r="AA61" i="272"/>
  <c r="AA86" i="272"/>
  <c r="I135" i="272"/>
  <c r="AA105" i="272"/>
  <c r="F76" i="272"/>
  <c r="E143" i="272"/>
  <c r="AI143" i="272" s="1"/>
  <c r="AJ143" i="272" s="1"/>
  <c r="AC60" i="272"/>
  <c r="AD114" i="272"/>
  <c r="E141" i="272"/>
  <c r="W81" i="272"/>
  <c r="F36" i="272"/>
  <c r="D350" i="311"/>
  <c r="E350" i="311" s="1"/>
  <c r="W60" i="272"/>
  <c r="D138" i="311"/>
  <c r="E138" i="311" s="1"/>
  <c r="S132" i="272"/>
  <c r="R123" i="272"/>
  <c r="U93" i="272"/>
  <c r="Y85" i="272"/>
  <c r="Y8" i="38"/>
  <c r="Y10" i="38"/>
  <c r="Y11" i="38"/>
  <c r="Y12" i="38"/>
  <c r="Y22" i="272"/>
  <c r="Y14" i="38"/>
  <c r="Y13" i="38"/>
  <c r="Y9" i="38"/>
  <c r="AC111" i="272"/>
  <c r="AA48" i="272"/>
  <c r="AD45" i="272"/>
  <c r="AB84" i="272"/>
  <c r="D546" i="311"/>
  <c r="E546" i="311" s="1"/>
  <c r="P34" i="272"/>
  <c r="D222" i="311"/>
  <c r="AE90" i="272"/>
  <c r="AG79" i="272"/>
  <c r="Q122" i="272"/>
  <c r="V64" i="272"/>
  <c r="D888" i="311"/>
  <c r="E888" i="311" s="1"/>
  <c r="D580" i="311"/>
  <c r="E580" i="311" s="1"/>
  <c r="AD43" i="272"/>
  <c r="D126" i="311"/>
  <c r="E126" i="311" s="1"/>
  <c r="D496" i="311"/>
  <c r="E496" i="311" s="1"/>
  <c r="D1042" i="311"/>
  <c r="E1042" i="311" s="1"/>
  <c r="D809" i="311"/>
  <c r="E809" i="311" s="1"/>
  <c r="AA120" i="272"/>
  <c r="E81" i="272"/>
  <c r="AI81" i="272" s="1"/>
  <c r="AJ81" i="272" s="1"/>
  <c r="L80" i="272"/>
  <c r="P103" i="272"/>
  <c r="Q24" i="272"/>
  <c r="Q12" i="272" s="1"/>
  <c r="X76" i="272"/>
  <c r="E86" i="272"/>
  <c r="AE130" i="272"/>
  <c r="AC119" i="272"/>
  <c r="E32" i="272"/>
  <c r="AI32" i="272" s="1"/>
  <c r="AJ32" i="272" s="1"/>
  <c r="D239" i="311"/>
  <c r="E239" i="311" s="1"/>
  <c r="H96" i="272"/>
  <c r="T77" i="272"/>
  <c r="D495" i="311"/>
  <c r="E495" i="311" s="1"/>
  <c r="AG103" i="272"/>
  <c r="J61" i="272"/>
  <c r="I77" i="272"/>
  <c r="F64" i="272"/>
  <c r="X65" i="272"/>
  <c r="D566" i="311"/>
  <c r="E566" i="311" s="1"/>
  <c r="S81" i="272"/>
  <c r="M99" i="272"/>
  <c r="AF36" i="272"/>
  <c r="D233" i="311"/>
  <c r="AE138" i="272"/>
  <c r="T43" i="272"/>
  <c r="AF137" i="272"/>
  <c r="K140" i="272"/>
  <c r="S86" i="272"/>
  <c r="Y121" i="272"/>
  <c r="D1194" i="311"/>
  <c r="E1194" i="311" s="1"/>
  <c r="H137" i="272"/>
  <c r="AA88" i="272"/>
  <c r="F77" i="272"/>
  <c r="G40" i="272"/>
  <c r="G11" i="272" s="1"/>
  <c r="C129" i="272"/>
  <c r="W140" i="272"/>
  <c r="D676" i="311"/>
  <c r="E676" i="311" s="1"/>
  <c r="S40" i="272"/>
  <c r="D651" i="311"/>
  <c r="E651" i="311" s="1"/>
  <c r="D613" i="311"/>
  <c r="E613" i="311" s="1"/>
  <c r="Q143" i="272"/>
  <c r="D788" i="311"/>
  <c r="E788" i="311" s="1"/>
  <c r="M70" i="272"/>
  <c r="AG55" i="272"/>
  <c r="E48" i="272"/>
  <c r="Z41" i="272"/>
  <c r="C63" i="272"/>
  <c r="G143" i="272"/>
  <c r="M90" i="272"/>
  <c r="D455" i="311"/>
  <c r="E455" i="311" s="1"/>
  <c r="H26" i="272"/>
  <c r="H14" i="272" s="1"/>
  <c r="AC28" i="272"/>
  <c r="D588" i="311"/>
  <c r="E588" i="311" s="1"/>
  <c r="D64" i="272"/>
  <c r="D824" i="311"/>
  <c r="E824" i="311" s="1"/>
  <c r="E142" i="272"/>
  <c r="Z37" i="272"/>
  <c r="AF102" i="272"/>
  <c r="J131" i="272"/>
  <c r="D467" i="311"/>
  <c r="E467" i="311" s="1"/>
  <c r="O107" i="272"/>
  <c r="J45" i="272"/>
  <c r="P114" i="272"/>
  <c r="AC105" i="272"/>
  <c r="R128" i="272"/>
  <c r="F111" i="272"/>
  <c r="S122" i="272"/>
  <c r="D133" i="311"/>
  <c r="E133" i="311" s="1"/>
  <c r="AC101" i="272"/>
  <c r="D680" i="311"/>
  <c r="E680" i="311" s="1"/>
  <c r="G46" i="272"/>
  <c r="P56" i="272"/>
  <c r="M79" i="272"/>
  <c r="D65" i="272"/>
  <c r="M66" i="272"/>
  <c r="D284" i="311"/>
  <c r="D748" i="311"/>
  <c r="E748" i="311" s="1"/>
  <c r="AB61" i="272"/>
  <c r="D1026" i="311"/>
  <c r="E1026" i="311" s="1"/>
  <c r="N9" i="38"/>
  <c r="N11" i="38"/>
  <c r="N10" i="38"/>
  <c r="N13" i="38"/>
  <c r="N14" i="38"/>
  <c r="N8" i="38"/>
  <c r="N22" i="272"/>
  <c r="N12" i="38"/>
  <c r="P144" i="272"/>
  <c r="X74" i="272"/>
  <c r="Q119" i="272"/>
  <c r="E133" i="272"/>
  <c r="AI133" i="272" s="1"/>
  <c r="AJ133" i="272" s="1"/>
  <c r="U48" i="272"/>
  <c r="X31" i="272"/>
  <c r="H56" i="272"/>
  <c r="G31" i="272"/>
  <c r="D145" i="311"/>
  <c r="E145" i="311" s="1"/>
  <c r="X110" i="272"/>
  <c r="G67" i="272"/>
  <c r="Y55" i="272"/>
  <c r="C126" i="272"/>
  <c r="AI126" i="272" s="1"/>
  <c r="AJ126" i="272" s="1"/>
  <c r="G123" i="272"/>
  <c r="AC140" i="272"/>
  <c r="Q38" i="272"/>
  <c r="AF96" i="272"/>
  <c r="D234" i="311"/>
  <c r="E234" i="311" s="1"/>
  <c r="AF138" i="272"/>
  <c r="D494" i="311"/>
  <c r="E494" i="311" s="1"/>
  <c r="D132" i="311"/>
  <c r="E132" i="311" s="1"/>
  <c r="L43" i="272"/>
  <c r="AI43" i="272" s="1"/>
  <c r="AJ43" i="272" s="1"/>
  <c r="K50" i="272"/>
  <c r="F96" i="272"/>
  <c r="W22" i="272"/>
  <c r="W11" i="272" s="1"/>
  <c r="W10" i="38"/>
  <c r="W8" i="38"/>
  <c r="W9" i="38"/>
  <c r="W11" i="38"/>
  <c r="W13" i="38"/>
  <c r="W14" i="38"/>
  <c r="W12" i="38"/>
  <c r="AC23" i="272"/>
  <c r="AC21" i="272" s="1"/>
  <c r="D49" i="272"/>
  <c r="AI49" i="272" s="1"/>
  <c r="AJ49" i="272" s="1"/>
  <c r="D534" i="311"/>
  <c r="E534" i="311" s="1"/>
  <c r="W90" i="272"/>
  <c r="S136" i="272"/>
  <c r="AD115" i="272"/>
  <c r="S119" i="272"/>
  <c r="O82" i="272"/>
  <c r="D265" i="311"/>
  <c r="E265" i="311" s="1"/>
  <c r="D395" i="311"/>
  <c r="E395" i="311" s="1"/>
  <c r="D1297" i="311"/>
  <c r="E1297" i="311" s="1"/>
  <c r="D2" i="311"/>
  <c r="E2" i="311" s="1"/>
  <c r="B2" i="312" s="1"/>
  <c r="C2" i="312" s="1"/>
  <c r="D1188" i="311"/>
  <c r="D1210" i="311"/>
  <c r="E1210" i="311" s="1"/>
  <c r="D1256" i="311"/>
  <c r="E1256" i="311" s="1"/>
  <c r="D740" i="311"/>
  <c r="E740" i="311" s="1"/>
  <c r="D1084" i="311"/>
  <c r="E1084" i="311" s="1"/>
  <c r="D1305" i="311"/>
  <c r="E1305" i="311" s="1"/>
  <c r="D219" i="311"/>
  <c r="E219" i="311" s="1"/>
  <c r="D275" i="311"/>
  <c r="E275" i="311" s="1"/>
  <c r="D561" i="311"/>
  <c r="E561" i="311" s="1"/>
  <c r="D131" i="311"/>
  <c r="E131" i="311" s="1"/>
  <c r="D994" i="311"/>
  <c r="E994" i="311" s="1"/>
  <c r="D227" i="311"/>
  <c r="D607" i="311"/>
  <c r="E607" i="311" s="1"/>
  <c r="D571" i="311"/>
  <c r="E571" i="311" s="1"/>
  <c r="T47" i="272"/>
  <c r="D277" i="311"/>
  <c r="E277" i="311" s="1"/>
  <c r="AE128" i="272"/>
  <c r="K68" i="272"/>
  <c r="AD125" i="272"/>
  <c r="D954" i="311"/>
  <c r="E954" i="311" s="1"/>
  <c r="C81" i="272"/>
  <c r="U59" i="272"/>
  <c r="R121" i="272"/>
  <c r="D663" i="311"/>
  <c r="E663" i="311" s="1"/>
  <c r="AB83" i="272"/>
  <c r="W73" i="272"/>
  <c r="E78" i="272"/>
  <c r="D618" i="311"/>
  <c r="E618" i="311" s="1"/>
  <c r="P125" i="272"/>
  <c r="M30" i="272"/>
  <c r="W55" i="272"/>
  <c r="I133" i="272"/>
  <c r="S70" i="272"/>
  <c r="F136" i="272"/>
  <c r="D816" i="311"/>
  <c r="E816" i="311" s="1"/>
  <c r="R23" i="272"/>
  <c r="D911" i="311"/>
  <c r="E911" i="311" s="1"/>
  <c r="Q120" i="272"/>
  <c r="AB106" i="272"/>
  <c r="D91" i="272"/>
  <c r="AI91" i="272" s="1"/>
  <c r="AJ91" i="272" s="1"/>
  <c r="Y142" i="272"/>
  <c r="D115" i="272"/>
  <c r="X67" i="272"/>
  <c r="D19" i="311"/>
  <c r="E19" i="311" s="1"/>
  <c r="J118" i="272"/>
  <c r="E71" i="272"/>
  <c r="AI71" i="272" s="1"/>
  <c r="AJ71" i="272" s="1"/>
  <c r="AF32" i="272"/>
  <c r="AF13" i="272" s="1"/>
  <c r="O37" i="272"/>
  <c r="D1120" i="311"/>
  <c r="E1120" i="311" s="1"/>
  <c r="AF95" i="272"/>
  <c r="O103" i="272"/>
  <c r="G56" i="272"/>
  <c r="AI56" i="272" s="1"/>
  <c r="AJ56" i="272" s="1"/>
  <c r="V71" i="272"/>
  <c r="L32" i="272"/>
  <c r="D755" i="311"/>
  <c r="E755" i="311" s="1"/>
  <c r="W59" i="272"/>
  <c r="D25" i="272"/>
  <c r="K70" i="272"/>
  <c r="G88" i="272"/>
  <c r="G85" i="272"/>
  <c r="D488" i="311"/>
  <c r="E488" i="311" s="1"/>
  <c r="D585" i="311"/>
  <c r="E585" i="311" s="1"/>
  <c r="D886" i="311"/>
  <c r="E886" i="311" s="1"/>
  <c r="I55" i="272"/>
  <c r="F58" i="272"/>
  <c r="AE102" i="272"/>
  <c r="L75" i="272"/>
  <c r="AF87" i="272"/>
  <c r="Q22" i="272"/>
  <c r="Q13" i="38"/>
  <c r="Q11" i="38"/>
  <c r="Q10" i="38"/>
  <c r="Q12" i="38"/>
  <c r="Q8" i="38"/>
  <c r="Q9" i="38"/>
  <c r="Q14" i="38"/>
  <c r="E24" i="272"/>
  <c r="E10" i="272" s="1"/>
  <c r="Y132" i="272"/>
  <c r="AA91" i="272"/>
  <c r="C137" i="272"/>
  <c r="AC114" i="272"/>
  <c r="D291" i="311"/>
  <c r="L108" i="272"/>
  <c r="AI108" i="272" s="1"/>
  <c r="AJ108" i="272" s="1"/>
  <c r="G142" i="272"/>
  <c r="T62" i="272"/>
  <c r="G90" i="272"/>
  <c r="AF108" i="272"/>
  <c r="D77" i="272"/>
  <c r="AI77" i="272" s="1"/>
  <c r="AJ77" i="272" s="1"/>
  <c r="K125" i="272"/>
  <c r="AI125" i="272" s="1"/>
  <c r="AJ125" i="272" s="1"/>
  <c r="I15" i="38"/>
  <c r="J15" i="38"/>
  <c r="K15" i="38"/>
  <c r="AG15" i="38"/>
  <c r="M15" i="38"/>
  <c r="U15" i="38"/>
  <c r="AI134" i="272"/>
  <c r="AJ134" i="272" s="1"/>
  <c r="AI96" i="272"/>
  <c r="AJ96" i="272" s="1"/>
  <c r="W15" i="38"/>
  <c r="AF15" i="38"/>
  <c r="AI115" i="272"/>
  <c r="AJ115" i="272" s="1"/>
  <c r="P15" i="38"/>
  <c r="E15" i="38"/>
  <c r="AI38" i="272"/>
  <c r="AJ38" i="272" s="1"/>
  <c r="AI79" i="272"/>
  <c r="AJ79" i="272" s="1"/>
  <c r="AI50" i="272"/>
  <c r="AJ50" i="272" s="1"/>
  <c r="AI135" i="272"/>
  <c r="AJ135" i="272" s="1"/>
  <c r="H15" i="38"/>
  <c r="AI106" i="272"/>
  <c r="AJ106" i="272" s="1"/>
  <c r="S15" i="38"/>
  <c r="AI73" i="272"/>
  <c r="AJ73" i="272" s="1"/>
  <c r="AA15" i="38"/>
  <c r="AI45" i="272"/>
  <c r="AJ45" i="272" s="1"/>
  <c r="E294" i="311"/>
  <c r="AI72" i="272"/>
  <c r="AJ72" i="272" s="1"/>
  <c r="V15" i="38"/>
  <c r="AI105" i="272"/>
  <c r="AJ105" i="272" s="1"/>
  <c r="AI41" i="272"/>
  <c r="AJ41" i="272" s="1"/>
  <c r="AI118" i="272"/>
  <c r="AJ118" i="272" s="1"/>
  <c r="AI61" i="272"/>
  <c r="AJ61" i="272" s="1"/>
  <c r="E281" i="311"/>
  <c r="AI70" i="272"/>
  <c r="AJ70" i="272" s="1"/>
  <c r="E286" i="311"/>
  <c r="AI90" i="272"/>
  <c r="AJ90" i="272" s="1"/>
  <c r="F15" i="38"/>
  <c r="AI86" i="272"/>
  <c r="AJ86" i="272" s="1"/>
  <c r="E293" i="311"/>
  <c r="AI74" i="272"/>
  <c r="AJ74" i="272" s="1"/>
  <c r="AI85" i="272"/>
  <c r="AJ85" i="272" s="1"/>
  <c r="AI35" i="272"/>
  <c r="AJ35" i="272" s="1"/>
  <c r="E284" i="311"/>
  <c r="AI94" i="272"/>
  <c r="AJ94" i="272" s="1"/>
  <c r="AI83" i="272"/>
  <c r="AJ83" i="272" s="1"/>
  <c r="E282" i="311"/>
  <c r="AI63" i="272"/>
  <c r="AJ63" i="272" s="1"/>
  <c r="R15" i="38"/>
  <c r="AI57" i="272"/>
  <c r="AJ57" i="272" s="1"/>
  <c r="AI47" i="272"/>
  <c r="AJ47" i="272" s="1"/>
  <c r="AI66" i="272"/>
  <c r="AJ66" i="272" s="1"/>
  <c r="E525" i="311"/>
  <c r="D13" i="272"/>
  <c r="D18" i="272"/>
  <c r="P19" i="272"/>
  <c r="P18" i="272"/>
  <c r="AB12" i="272"/>
  <c r="AB11" i="272"/>
  <c r="V12" i="272"/>
  <c r="V21" i="272"/>
  <c r="AD13" i="272"/>
  <c r="AD19" i="272"/>
  <c r="AD14" i="272"/>
  <c r="U12" i="272"/>
  <c r="U13" i="272"/>
  <c r="J13" i="272"/>
  <c r="J19" i="272"/>
  <c r="E1024" i="311"/>
  <c r="E227" i="311"/>
  <c r="E224" i="311"/>
  <c r="E289" i="311"/>
  <c r="E94" i="311"/>
  <c r="O14" i="272"/>
  <c r="O13" i="272"/>
  <c r="Z19" i="272"/>
  <c r="Z9" i="272"/>
  <c r="Z11" i="272"/>
  <c r="C14" i="272"/>
  <c r="C12" i="272"/>
  <c r="C19" i="272"/>
  <c r="H13" i="272"/>
  <c r="H11" i="272"/>
  <c r="AF19" i="272"/>
  <c r="AF12" i="272"/>
  <c r="K19" i="272"/>
  <c r="K11" i="272"/>
  <c r="AG17" i="272"/>
  <c r="AG12" i="272"/>
  <c r="AG18" i="272"/>
  <c r="S13" i="272"/>
  <c r="S21" i="272"/>
  <c r="Y12" i="272"/>
  <c r="Y19" i="272"/>
  <c r="Y21" i="272"/>
  <c r="G12" i="272"/>
  <c r="G13" i="272"/>
  <c r="AA9" i="272"/>
  <c r="AA21" i="272"/>
  <c r="E13" i="272"/>
  <c r="E11" i="272"/>
  <c r="E19" i="272"/>
  <c r="R14" i="272"/>
  <c r="R9" i="272"/>
  <c r="X17" i="272"/>
  <c r="X21" i="272"/>
  <c r="X12" i="272"/>
  <c r="N12" i="272"/>
  <c r="N21" i="272"/>
  <c r="Q11" i="272"/>
  <c r="Q10" i="272"/>
  <c r="AE17" i="272"/>
  <c r="AE21" i="272"/>
  <c r="F13" i="272"/>
  <c r="F19" i="272"/>
  <c r="M11" i="272"/>
  <c r="M10" i="272"/>
  <c r="W13" i="272"/>
  <c r="W9" i="272"/>
  <c r="L17" i="272"/>
  <c r="L9" i="272"/>
  <c r="AC9" i="272"/>
  <c r="AC19" i="272"/>
  <c r="T17" i="272"/>
  <c r="T14" i="272"/>
  <c r="I12" i="272"/>
  <c r="I10" i="272"/>
  <c r="E522" i="311"/>
  <c r="E572" i="311"/>
  <c r="E873" i="311"/>
  <c r="E897" i="311"/>
  <c r="E593" i="311"/>
  <c r="E898" i="311"/>
  <c r="AI64" i="272"/>
  <c r="AJ64" i="272" s="1"/>
  <c r="AI30" i="272"/>
  <c r="AJ30" i="272" s="1"/>
  <c r="G10" i="272"/>
  <c r="AI58" i="272"/>
  <c r="AJ58" i="272" s="1"/>
  <c r="AI127" i="272"/>
  <c r="AJ127" i="272" s="1"/>
  <c r="AI112" i="272"/>
  <c r="AJ112" i="272" s="1"/>
  <c r="AI82" i="272"/>
  <c r="AJ82" i="272" s="1"/>
  <c r="AI28" i="272"/>
  <c r="AJ28" i="272" s="1"/>
  <c r="AI132" i="272"/>
  <c r="AJ132" i="272" s="1"/>
  <c r="E50" i="311"/>
  <c r="AI137" i="272"/>
  <c r="AJ137" i="272" s="1"/>
  <c r="AI109" i="272"/>
  <c r="AJ109" i="272" s="1"/>
  <c r="AI139" i="272"/>
  <c r="AJ139" i="272" s="1"/>
  <c r="Z13" i="272"/>
  <c r="AI128" i="272"/>
  <c r="AJ128" i="272" s="1"/>
  <c r="AI136" i="272"/>
  <c r="AJ136" i="272" s="1"/>
  <c r="E1261" i="311"/>
  <c r="K21" i="272"/>
  <c r="AI124" i="272"/>
  <c r="AJ124" i="272" s="1"/>
  <c r="E9" i="272"/>
  <c r="AB9" i="272"/>
  <c r="V13" i="272"/>
  <c r="N15" i="38"/>
  <c r="H21" i="272"/>
  <c r="P21" i="272"/>
  <c r="AI31" i="272"/>
  <c r="AJ31" i="272" s="1"/>
  <c r="AI26" i="272"/>
  <c r="AJ26" i="272" s="1"/>
  <c r="E233" i="311"/>
  <c r="M13" i="272"/>
  <c r="AI100" i="272"/>
  <c r="AJ100" i="272" s="1"/>
  <c r="AG21" i="272"/>
  <c r="F17" i="272"/>
  <c r="AI98" i="272"/>
  <c r="AJ98" i="272" s="1"/>
  <c r="AI102" i="272"/>
  <c r="AJ102" i="272" s="1"/>
  <c r="AI55" i="272"/>
  <c r="AJ55" i="272" s="1"/>
  <c r="AD21" i="272"/>
  <c r="AI89" i="272"/>
  <c r="AJ89" i="272" s="1"/>
  <c r="AI111" i="272"/>
  <c r="AJ111" i="272" s="1"/>
  <c r="AI62" i="272"/>
  <c r="AJ62" i="272" s="1"/>
  <c r="AI123" i="272"/>
  <c r="AJ123" i="272" s="1"/>
  <c r="AI121" i="272"/>
  <c r="AJ121" i="272" s="1"/>
  <c r="AI42" i="272"/>
  <c r="AJ42" i="272" s="1"/>
  <c r="AI99" i="272"/>
  <c r="AJ99" i="272" s="1"/>
  <c r="E890" i="311"/>
  <c r="T12" i="272"/>
  <c r="W14" i="272"/>
  <c r="AI119" i="272"/>
  <c r="AJ119" i="272" s="1"/>
  <c r="AI60" i="272"/>
  <c r="AJ60" i="272" s="1"/>
  <c r="AD10" i="272"/>
  <c r="I19" i="272"/>
  <c r="AI104" i="272"/>
  <c r="AJ104" i="272" s="1"/>
  <c r="AA18" i="272"/>
  <c r="AI97" i="272"/>
  <c r="AJ97" i="272" s="1"/>
  <c r="AI39" i="272"/>
  <c r="AJ39" i="272" s="1"/>
  <c r="AI84" i="272"/>
  <c r="AJ84" i="272" s="1"/>
  <c r="AE13" i="272"/>
  <c r="AI29" i="272"/>
  <c r="AJ29" i="272" s="1"/>
  <c r="AI75" i="272"/>
  <c r="AJ75" i="272" s="1"/>
  <c r="AI95" i="272"/>
  <c r="AJ95" i="272" s="1"/>
  <c r="AI33" i="272"/>
  <c r="AJ33" i="272" s="1"/>
  <c r="AI69" i="272"/>
  <c r="AJ69" i="272" s="1"/>
  <c r="AI54" i="272"/>
  <c r="AJ54" i="272" s="1"/>
  <c r="AI116" i="272"/>
  <c r="AJ116" i="272" s="1"/>
  <c r="O15" i="38"/>
  <c r="O21" i="272"/>
  <c r="AI46" i="272"/>
  <c r="AJ46" i="272" s="1"/>
  <c r="AI113" i="272"/>
  <c r="AJ113" i="272" s="1"/>
  <c r="AI87" i="272"/>
  <c r="AJ87" i="272" s="1"/>
  <c r="AI23" i="272"/>
  <c r="AJ23" i="272" s="1"/>
  <c r="N10" i="272"/>
  <c r="AI130" i="272"/>
  <c r="AJ130" i="272" s="1"/>
  <c r="AI67" i="272"/>
  <c r="AJ67" i="272" s="1"/>
  <c r="E45" i="311"/>
  <c r="U11" i="272"/>
  <c r="S17" i="272"/>
  <c r="Y15" i="38"/>
  <c r="AI93" i="272"/>
  <c r="AJ93" i="272" s="1"/>
  <c r="AI103" i="272"/>
  <c r="AJ103" i="272" s="1"/>
  <c r="AI138" i="272"/>
  <c r="AJ138" i="272" s="1"/>
  <c r="AI34" i="272"/>
  <c r="AJ34" i="272" s="1"/>
  <c r="AI114" i="272"/>
  <c r="AJ114" i="272" s="1"/>
  <c r="Z14" i="272"/>
  <c r="AI129" i="272"/>
  <c r="AJ129" i="272" s="1"/>
  <c r="Y9" i="272"/>
  <c r="E1127" i="311"/>
  <c r="E1262" i="311"/>
  <c r="E1188" i="311"/>
  <c r="AD17" i="272"/>
  <c r="AD12" i="272"/>
  <c r="O12" i="272"/>
  <c r="E274" i="311"/>
  <c r="G18" i="272"/>
  <c r="G17" i="272"/>
  <c r="Q14" i="272"/>
  <c r="L14" i="272"/>
  <c r="Y11" i="272"/>
  <c r="Y18" i="272"/>
  <c r="AE9" i="272"/>
  <c r="AE19" i="272"/>
  <c r="E290" i="311"/>
  <c r="AC11" i="272"/>
  <c r="H19" i="272"/>
  <c r="H10" i="272"/>
  <c r="N19" i="272"/>
  <c r="I13" i="272"/>
  <c r="V19" i="272"/>
  <c r="J12" i="272"/>
  <c r="E9" i="311"/>
  <c r="P10" i="272"/>
  <c r="AB13" i="272"/>
  <c r="AB17" i="272"/>
  <c r="U9" i="272"/>
  <c r="U19" i="272"/>
  <c r="T10" i="272"/>
  <c r="T19" i="272"/>
  <c r="AA12" i="272"/>
  <c r="AA10" i="272"/>
  <c r="M9" i="272"/>
  <c r="M14" i="272"/>
  <c r="W17" i="272"/>
  <c r="W18" i="272"/>
  <c r="AF14" i="272"/>
  <c r="AF9" i="272"/>
  <c r="Z12" i="272"/>
  <c r="E291" i="311"/>
  <c r="R10" i="272"/>
  <c r="R21" i="272"/>
  <c r="AG9" i="272"/>
  <c r="AG13" i="272"/>
  <c r="E288" i="311"/>
  <c r="C13" i="272"/>
  <c r="AI22" i="272"/>
  <c r="AJ22" i="272" s="1"/>
  <c r="E226" i="311"/>
  <c r="X9" i="272"/>
  <c r="X14" i="272"/>
  <c r="F10" i="272"/>
  <c r="F12" i="272"/>
  <c r="E526" i="311"/>
  <c r="E527" i="311"/>
  <c r="E583" i="311"/>
  <c r="E595" i="311"/>
  <c r="E827" i="311"/>
  <c r="E1131" i="311"/>
  <c r="D10" i="272"/>
  <c r="D11" i="272"/>
  <c r="D12" i="272"/>
  <c r="K17" i="272"/>
  <c r="E283" i="311"/>
  <c r="O10" i="272"/>
  <c r="E5" i="311"/>
  <c r="S19" i="272"/>
  <c r="S14" i="272"/>
  <c r="Q21" i="272"/>
  <c r="Q17" i="272"/>
  <c r="L19" i="272"/>
  <c r="Y14" i="272"/>
  <c r="E17" i="272"/>
  <c r="E18" i="272"/>
  <c r="AC18" i="272"/>
  <c r="H17" i="272"/>
  <c r="E270" i="311"/>
  <c r="N17" i="272"/>
  <c r="I21" i="272"/>
  <c r="V9" i="272"/>
  <c r="E269" i="311"/>
  <c r="J18" i="272"/>
  <c r="E176" i="311"/>
  <c r="P13" i="272"/>
  <c r="AB19" i="272"/>
  <c r="D17" i="272"/>
  <c r="D14" i="272"/>
  <c r="K14" i="272"/>
  <c r="AD9" i="272"/>
  <c r="AD11" i="272"/>
  <c r="O17" i="272"/>
  <c r="O18" i="272"/>
  <c r="S10" i="272"/>
  <c r="S9" i="272"/>
  <c r="G19" i="272"/>
  <c r="G14" i="272"/>
  <c r="Q19" i="272"/>
  <c r="E3" i="311"/>
  <c r="B3" i="312" s="1"/>
  <c r="C3" i="312" s="1"/>
  <c r="L18" i="272"/>
  <c r="Y17" i="272"/>
  <c r="AE12" i="272"/>
  <c r="AE10" i="272"/>
  <c r="E12" i="272"/>
  <c r="E14" i="272"/>
  <c r="AC12" i="272"/>
  <c r="H9" i="272"/>
  <c r="N11" i="272"/>
  <c r="N14" i="272"/>
  <c r="E8" i="311"/>
  <c r="I17" i="272"/>
  <c r="I14" i="272"/>
  <c r="V11" i="272"/>
  <c r="J21" i="272"/>
  <c r="J17" i="272"/>
  <c r="J20" i="272" s="1"/>
  <c r="E296" i="311"/>
  <c r="E51" i="311"/>
  <c r="E222" i="311"/>
  <c r="P17" i="272"/>
  <c r="P20" i="272" s="1"/>
  <c r="AB14" i="272"/>
  <c r="AB10" i="272"/>
  <c r="U21" i="272"/>
  <c r="U18" i="272"/>
  <c r="E4" i="311"/>
  <c r="T13" i="272"/>
  <c r="AA19" i="272"/>
  <c r="AA17" i="272"/>
  <c r="AA20" i="272" s="1"/>
  <c r="M12" i="272"/>
  <c r="M18" i="272"/>
  <c r="W12" i="272"/>
  <c r="W19" i="272"/>
  <c r="AF17" i="272"/>
  <c r="AF21" i="272"/>
  <c r="Z21" i="272"/>
  <c r="Z10" i="272"/>
  <c r="R11" i="272"/>
  <c r="E46" i="311"/>
  <c r="AG14" i="272"/>
  <c r="AG11" i="272"/>
  <c r="C21" i="272"/>
  <c r="C9" i="272"/>
  <c r="X18" i="272"/>
  <c r="F18" i="272"/>
  <c r="E528" i="311"/>
  <c r="E529" i="311"/>
  <c r="E582" i="311"/>
  <c r="E596" i="311"/>
  <c r="E828" i="311"/>
  <c r="E872" i="311"/>
  <c r="E1187" i="311"/>
  <c r="Y35" i="230"/>
  <c r="E40" i="230"/>
  <c r="E39" i="230"/>
  <c r="E43" i="230"/>
  <c r="E41" i="230"/>
  <c r="B5" i="312"/>
  <c r="C5" i="312" s="1"/>
  <c r="E42" i="230"/>
  <c r="D2" i="312"/>
  <c r="E2" i="312" s="1"/>
  <c r="G2" i="312"/>
  <c r="F2" i="312"/>
  <c r="B6" i="312"/>
  <c r="E38" i="230"/>
  <c r="E37" i="230"/>
  <c r="U20" i="272" l="1"/>
  <c r="G15" i="272"/>
  <c r="G16" i="272" s="1"/>
  <c r="AG15" i="272"/>
  <c r="AG16" i="272" s="1"/>
  <c r="E20" i="272"/>
  <c r="Z15" i="38"/>
  <c r="E1130" i="311"/>
  <c r="E568" i="311"/>
  <c r="E574" i="311"/>
  <c r="F14" i="272"/>
  <c r="X11" i="272"/>
  <c r="E287" i="311"/>
  <c r="W21" i="272"/>
  <c r="M17" i="272"/>
  <c r="E52" i="311"/>
  <c r="T21" i="272"/>
  <c r="U10" i="272"/>
  <c r="P14" i="272"/>
  <c r="E285" i="311"/>
  <c r="E272" i="311"/>
  <c r="V10" i="272"/>
  <c r="I11" i="272"/>
  <c r="N13" i="272"/>
  <c r="H12" i="272"/>
  <c r="AC14" i="272"/>
  <c r="AE11" i="272"/>
  <c r="AE15" i="272" s="1"/>
  <c r="AE16" i="272" s="1"/>
  <c r="L10" i="272"/>
  <c r="Q18" i="272"/>
  <c r="S12" i="272"/>
  <c r="O19" i="272"/>
  <c r="K18" i="272"/>
  <c r="D19" i="272"/>
  <c r="P11" i="272"/>
  <c r="J14" i="272"/>
  <c r="V14" i="272"/>
  <c r="V15" i="272" s="1"/>
  <c r="V16" i="272" s="1"/>
  <c r="I18" i="272"/>
  <c r="H18" i="272"/>
  <c r="AC10" i="272"/>
  <c r="L13" i="272"/>
  <c r="K12" i="272"/>
  <c r="D9" i="272"/>
  <c r="E1186" i="311"/>
  <c r="E826" i="311"/>
  <c r="E591" i="311"/>
  <c r="F11" i="272"/>
  <c r="F21" i="272"/>
  <c r="X10" i="272"/>
  <c r="X15" i="272" s="1"/>
  <c r="X16" i="272" s="1"/>
  <c r="AG10" i="272"/>
  <c r="R19" i="272"/>
  <c r="R20" i="272" s="1"/>
  <c r="E292" i="311"/>
  <c r="Z18" i="272"/>
  <c r="Z20" i="272" s="1"/>
  <c r="W10" i="272"/>
  <c r="M21" i="272"/>
  <c r="AA13" i="272"/>
  <c r="T9" i="272"/>
  <c r="T11" i="272"/>
  <c r="U14" i="272"/>
  <c r="P9" i="272"/>
  <c r="J9" i="272"/>
  <c r="J15" i="272" s="1"/>
  <c r="J16" i="272" s="1"/>
  <c r="V18" i="272"/>
  <c r="V20" i="272" s="1"/>
  <c r="N18" i="272"/>
  <c r="N20" i="272" s="1"/>
  <c r="AC17" i="272"/>
  <c r="E21" i="272"/>
  <c r="E228" i="311"/>
  <c r="Q13" i="272"/>
  <c r="S18" i="272"/>
  <c r="O9" i="272"/>
  <c r="O15" i="272" s="1"/>
  <c r="O16" i="272" s="1"/>
  <c r="K13" i="272"/>
  <c r="E1173" i="311"/>
  <c r="R12" i="272"/>
  <c r="X13" i="272"/>
  <c r="Q9" i="272"/>
  <c r="R13" i="272"/>
  <c r="AF11" i="272"/>
  <c r="AF15" i="272" s="1"/>
  <c r="AF16" i="272" s="1"/>
  <c r="E225" i="311"/>
  <c r="AF18" i="272"/>
  <c r="AF20" i="272" s="1"/>
  <c r="AC13" i="272"/>
  <c r="J10" i="272"/>
  <c r="L11" i="272"/>
  <c r="L15" i="272" s="1"/>
  <c r="L16" i="272" s="1"/>
  <c r="AI24" i="272"/>
  <c r="AJ24" i="272" s="1"/>
  <c r="E267" i="311"/>
  <c r="E831" i="311"/>
  <c r="E569" i="311"/>
  <c r="E594" i="311"/>
  <c r="L21" i="272"/>
  <c r="AA11" i="272"/>
  <c r="K9" i="272"/>
  <c r="C17" i="272"/>
  <c r="C20" i="272" s="1"/>
  <c r="E295" i="311"/>
  <c r="E229" i="311"/>
  <c r="E47" i="311"/>
  <c r="D21" i="272"/>
  <c r="E221" i="311"/>
  <c r="E273" i="311"/>
  <c r="E7" i="311"/>
  <c r="B7" i="312" s="1"/>
  <c r="Q15" i="38"/>
  <c r="AE15" i="38"/>
  <c r="S15" i="272"/>
  <c r="S16" i="272" s="1"/>
  <c r="T20" i="272"/>
  <c r="AE20" i="272"/>
  <c r="T15" i="38"/>
  <c r="AC15" i="38"/>
  <c r="AD15" i="38"/>
  <c r="Q20" i="272"/>
  <c r="X20" i="272"/>
  <c r="B8" i="312"/>
  <c r="C8" i="312" s="1"/>
  <c r="G20" i="272"/>
  <c r="D15" i="272"/>
  <c r="D16" i="272" s="1"/>
  <c r="L15" i="38"/>
  <c r="K15" i="272"/>
  <c r="K16" i="272" s="1"/>
  <c r="W20" i="272"/>
  <c r="AD20" i="272"/>
  <c r="E15" i="272"/>
  <c r="E16" i="272" s="1"/>
  <c r="I20" i="272"/>
  <c r="H15" i="272"/>
  <c r="H16" i="272" s="1"/>
  <c r="Y15" i="272"/>
  <c r="Y16" i="272" s="1"/>
  <c r="D20" i="272"/>
  <c r="I15" i="272"/>
  <c r="I16" i="272" s="1"/>
  <c r="W15" i="272"/>
  <c r="W16" i="272" s="1"/>
  <c r="Z15" i="272"/>
  <c r="Z16" i="272" s="1"/>
  <c r="F20" i="272"/>
  <c r="B157" i="312"/>
  <c r="C157" i="312" s="1"/>
  <c r="L20" i="272"/>
  <c r="O20" i="272"/>
  <c r="S20" i="272"/>
  <c r="R15" i="272"/>
  <c r="R16" i="272" s="1"/>
  <c r="M15" i="272"/>
  <c r="M16" i="272" s="1"/>
  <c r="Q15" i="272"/>
  <c r="Q16" i="272" s="1"/>
  <c r="N15" i="272"/>
  <c r="N16" i="272" s="1"/>
  <c r="T15" i="272"/>
  <c r="T16" i="272" s="1"/>
  <c r="AB15" i="272"/>
  <c r="AB16" i="272" s="1"/>
  <c r="AC15" i="272"/>
  <c r="AC16" i="272" s="1"/>
  <c r="F15" i="272"/>
  <c r="F16" i="272" s="1"/>
  <c r="AA15" i="272"/>
  <c r="AA16" i="272" s="1"/>
  <c r="AG20" i="272"/>
  <c r="C15" i="272"/>
  <c r="C16" i="272" s="1"/>
  <c r="H20" i="272"/>
  <c r="AC20" i="272"/>
  <c r="P15" i="272"/>
  <c r="P16" i="272" s="1"/>
  <c r="AB20" i="272"/>
  <c r="B127" i="312"/>
  <c r="H127" i="312" s="1"/>
  <c r="Y20" i="272"/>
  <c r="AD15" i="272"/>
  <c r="AD16" i="272" s="1"/>
  <c r="B114" i="312"/>
  <c r="C114" i="312" s="1"/>
  <c r="U15" i="272"/>
  <c r="U16" i="272" s="1"/>
  <c r="B167" i="312"/>
  <c r="M20" i="272"/>
  <c r="K20" i="272"/>
  <c r="B115" i="312"/>
  <c r="B94" i="312"/>
  <c r="C94" i="312" s="1"/>
  <c r="B50" i="312"/>
  <c r="C50" i="312" s="1"/>
  <c r="F50" i="312" s="1"/>
  <c r="B145" i="312"/>
  <c r="B76" i="312"/>
  <c r="C76" i="312" s="1"/>
  <c r="B109" i="312"/>
  <c r="H109" i="312" s="1"/>
  <c r="B175" i="312"/>
  <c r="B242" i="312"/>
  <c r="H242" i="312" s="1"/>
  <c r="B166" i="312"/>
  <c r="H166" i="312" s="1"/>
  <c r="B116" i="312"/>
  <c r="B192" i="312"/>
  <c r="C192" i="312" s="1"/>
  <c r="B222" i="312"/>
  <c r="H222" i="312" s="1"/>
  <c r="B144" i="312"/>
  <c r="B86" i="312"/>
  <c r="C86" i="312" s="1"/>
  <c r="F86" i="312" s="1"/>
  <c r="B34" i="312"/>
  <c r="C34" i="312" s="1"/>
  <c r="F34" i="312" s="1"/>
  <c r="B56" i="312"/>
  <c r="C56" i="312" s="1"/>
  <c r="F56" i="312" s="1"/>
  <c r="B228" i="312"/>
  <c r="C228" i="312" s="1"/>
  <c r="B48" i="312"/>
  <c r="C48" i="312" s="1"/>
  <c r="B182" i="312"/>
  <c r="H182" i="312" s="1"/>
  <c r="B57" i="312"/>
  <c r="C57" i="312" s="1"/>
  <c r="B186" i="312"/>
  <c r="H186" i="312" s="1"/>
  <c r="B227" i="312"/>
  <c r="H227" i="312" s="1"/>
  <c r="B163" i="312"/>
  <c r="C163" i="312" s="1"/>
  <c r="B134" i="312"/>
  <c r="C134" i="312" s="1"/>
  <c r="B168" i="312"/>
  <c r="C168" i="312" s="1"/>
  <c r="B152" i="312"/>
  <c r="H152" i="312" s="1"/>
  <c r="B198" i="312"/>
  <c r="C198" i="312" s="1"/>
  <c r="B25" i="312"/>
  <c r="C25" i="312" s="1"/>
  <c r="F25" i="312" s="1"/>
  <c r="B4" i="312"/>
  <c r="B58" i="312"/>
  <c r="B10" i="312"/>
  <c r="C10" i="312" s="1"/>
  <c r="B16" i="312"/>
  <c r="C16" i="312" s="1"/>
  <c r="B194" i="312"/>
  <c r="C194" i="312" s="1"/>
  <c r="B196" i="312"/>
  <c r="H196" i="312" s="1"/>
  <c r="B203" i="312"/>
  <c r="H203" i="312" s="1"/>
  <c r="B77" i="312"/>
  <c r="C77" i="312" s="1"/>
  <c r="B113" i="312"/>
  <c r="C113" i="312" s="1"/>
  <c r="B125" i="312"/>
  <c r="C125" i="312" s="1"/>
  <c r="B174" i="312"/>
  <c r="C174" i="312" s="1"/>
  <c r="B226" i="312"/>
  <c r="C226" i="312" s="1"/>
  <c r="B164" i="312"/>
  <c r="C164" i="312" s="1"/>
  <c r="B38" i="312"/>
  <c r="C38" i="312" s="1"/>
  <c r="F38" i="312" s="1"/>
  <c r="B78" i="312"/>
  <c r="C78" i="312" s="1"/>
  <c r="F78" i="312" s="1"/>
  <c r="B35" i="312"/>
  <c r="C35" i="312" s="1"/>
  <c r="F35" i="312" s="1"/>
  <c r="B202" i="312"/>
  <c r="H202" i="312" s="1"/>
  <c r="B219" i="312"/>
  <c r="H219" i="312" s="1"/>
  <c r="B211" i="312"/>
  <c r="C211" i="312" s="1"/>
  <c r="B106" i="312"/>
  <c r="H106" i="312" s="1"/>
  <c r="B84" i="312"/>
  <c r="C84" i="312" s="1"/>
  <c r="F84" i="312" s="1"/>
  <c r="B133" i="312"/>
  <c r="C133" i="312" s="1"/>
  <c r="B37" i="312"/>
  <c r="C37" i="312" s="1"/>
  <c r="F37" i="312" s="1"/>
  <c r="B65" i="312"/>
  <c r="C65" i="312" s="1"/>
  <c r="B102" i="312"/>
  <c r="C102" i="312" s="1"/>
  <c r="F102" i="312" s="1"/>
  <c r="B136" i="312"/>
  <c r="H136" i="312" s="1"/>
  <c r="B40" i="312"/>
  <c r="C40" i="312" s="1"/>
  <c r="F40" i="312" s="1"/>
  <c r="B60" i="312"/>
  <c r="C60" i="312" s="1"/>
  <c r="F60" i="312" s="1"/>
  <c r="B54" i="312"/>
  <c r="C54" i="312" s="1"/>
  <c r="B124" i="312"/>
  <c r="C124" i="312" s="1"/>
  <c r="B30" i="312"/>
  <c r="C30" i="312" s="1"/>
  <c r="F30" i="312" s="1"/>
  <c r="B148" i="312"/>
  <c r="H148" i="312" s="1"/>
  <c r="B24" i="312"/>
  <c r="C24" i="312" s="1"/>
  <c r="F24" i="312" s="1"/>
  <c r="B69" i="312"/>
  <c r="C69" i="312" s="1"/>
  <c r="B112" i="312"/>
  <c r="H112" i="312" s="1"/>
  <c r="B79" i="312"/>
  <c r="C79" i="312" s="1"/>
  <c r="F79" i="312" s="1"/>
  <c r="B21" i="312"/>
  <c r="C21" i="312" s="1"/>
  <c r="F21" i="312" s="1"/>
  <c r="B100" i="312"/>
  <c r="C100" i="312" s="1"/>
  <c r="F100" i="312" s="1"/>
  <c r="B135" i="312"/>
  <c r="C135" i="312" s="1"/>
  <c r="B155" i="312"/>
  <c r="H155" i="312" s="1"/>
  <c r="B83" i="312"/>
  <c r="C83" i="312" s="1"/>
  <c r="F83" i="312" s="1"/>
  <c r="B32" i="312"/>
  <c r="C32" i="312" s="1"/>
  <c r="F32" i="312" s="1"/>
  <c r="B126" i="312"/>
  <c r="H126" i="312" s="1"/>
  <c r="B200" i="312"/>
  <c r="H200" i="312" s="1"/>
  <c r="B243" i="312"/>
  <c r="H243" i="312" s="1"/>
  <c r="B195" i="312"/>
  <c r="C195" i="312" s="1"/>
  <c r="B150" i="312"/>
  <c r="H150" i="312" s="1"/>
  <c r="B39" i="312"/>
  <c r="C39" i="312" s="1"/>
  <c r="F39" i="312" s="1"/>
  <c r="B249" i="312"/>
  <c r="H249" i="312" s="1"/>
  <c r="B130" i="312"/>
  <c r="C130" i="312" s="1"/>
  <c r="B160" i="312"/>
  <c r="C160" i="312" s="1"/>
  <c r="B62" i="312"/>
  <c r="C62" i="312" s="1"/>
  <c r="B216" i="312"/>
  <c r="H216" i="312" s="1"/>
  <c r="B36" i="312"/>
  <c r="C36" i="312" s="1"/>
  <c r="B218" i="312"/>
  <c r="C218" i="312" s="1"/>
  <c r="B118" i="312"/>
  <c r="H118" i="312" s="1"/>
  <c r="B140" i="312"/>
  <c r="C140" i="312" s="1"/>
  <c r="B52" i="312"/>
  <c r="C52" i="312" s="1"/>
  <c r="F52" i="312" s="1"/>
  <c r="B72" i="312"/>
  <c r="C72" i="312" s="1"/>
  <c r="F72" i="312" s="1"/>
  <c r="B22" i="312"/>
  <c r="C22" i="312" s="1"/>
  <c r="F22" i="312" s="1"/>
  <c r="B74" i="312"/>
  <c r="C74" i="312" s="1"/>
  <c r="F74" i="312" s="1"/>
  <c r="B229" i="312"/>
  <c r="H229" i="312" s="1"/>
  <c r="B181" i="312"/>
  <c r="C181" i="312" s="1"/>
  <c r="B220" i="312"/>
  <c r="H220" i="312" s="1"/>
  <c r="B162" i="312"/>
  <c r="C162" i="312" s="1"/>
  <c r="B190" i="312"/>
  <c r="H190" i="312" s="1"/>
  <c r="B82" i="312"/>
  <c r="C82" i="312" s="1"/>
  <c r="F82" i="312" s="1"/>
  <c r="B91" i="312"/>
  <c r="C91" i="312" s="1"/>
  <c r="F91" i="312" s="1"/>
  <c r="B204" i="312"/>
  <c r="C204" i="312" s="1"/>
  <c r="B20" i="312"/>
  <c r="C20" i="312" s="1"/>
  <c r="F20" i="312" s="1"/>
  <c r="B75" i="312"/>
  <c r="C75" i="312" s="1"/>
  <c r="F75" i="312" s="1"/>
  <c r="B71" i="312"/>
  <c r="C71" i="312" s="1"/>
  <c r="F71" i="312" s="1"/>
  <c r="H2" i="312"/>
  <c r="G3" i="312"/>
  <c r="D3" i="312"/>
  <c r="E3" i="312" s="1"/>
  <c r="E3" i="313" s="1"/>
  <c r="F3" i="312"/>
  <c r="F69" i="312"/>
  <c r="F5" i="312"/>
  <c r="F62" i="312"/>
  <c r="H192" i="312"/>
  <c r="F16" i="312"/>
  <c r="C6" i="312"/>
  <c r="F48" i="312"/>
  <c r="E2" i="313"/>
  <c r="C150" i="312"/>
  <c r="H125" i="312"/>
  <c r="C182" i="312"/>
  <c r="H164" i="312"/>
  <c r="C136" i="312"/>
  <c r="C229" i="312"/>
  <c r="C186" i="312"/>
  <c r="H145" i="312"/>
  <c r="C145" i="312"/>
  <c r="C127" i="312"/>
  <c r="C7" i="312"/>
  <c r="F57" i="312"/>
  <c r="H163" i="312"/>
  <c r="F94" i="312"/>
  <c r="C152" i="312"/>
  <c r="C116" i="312"/>
  <c r="H116" i="312"/>
  <c r="C220" i="312"/>
  <c r="F77" i="312"/>
  <c r="H211" i="312"/>
  <c r="F8" i="312"/>
  <c r="H133" i="312"/>
  <c r="H115" i="312"/>
  <c r="C115" i="312"/>
  <c r="C126" i="312"/>
  <c r="H218" i="312"/>
  <c r="C118" i="312"/>
  <c r="C4" i="312"/>
  <c r="C58" i="312"/>
  <c r="C242" i="312"/>
  <c r="H144" i="312"/>
  <c r="C144" i="312"/>
  <c r="C106" i="312"/>
  <c r="H134" i="312"/>
  <c r="H167" i="312"/>
  <c r="C167" i="312"/>
  <c r="H175" i="312"/>
  <c r="C175" i="312"/>
  <c r="C249" i="312"/>
  <c r="H130" i="312"/>
  <c r="H114" i="312"/>
  <c r="C203" i="312"/>
  <c r="H157" i="312"/>
  <c r="C148" i="312"/>
  <c r="H228" i="312"/>
  <c r="C200" i="312"/>
  <c r="F76" i="312"/>
  <c r="B141" i="312" l="1"/>
  <c r="B188" i="312"/>
  <c r="B29" i="312"/>
  <c r="C29" i="312" s="1"/>
  <c r="F29" i="312" s="1"/>
  <c r="B209" i="312"/>
  <c r="B217" i="312"/>
  <c r="B193" i="312"/>
  <c r="C193" i="312" s="1"/>
  <c r="B85" i="312"/>
  <c r="C85" i="312" s="1"/>
  <c r="F85" i="312" s="1"/>
  <c r="B88" i="312"/>
  <c r="C88" i="312" s="1"/>
  <c r="F88" i="312" s="1"/>
  <c r="B225" i="312"/>
  <c r="B248" i="312"/>
  <c r="B231" i="312"/>
  <c r="B93" i="312"/>
  <c r="C93" i="312" s="1"/>
  <c r="F93" i="312" s="1"/>
  <c r="B117" i="312"/>
  <c r="B103" i="312"/>
  <c r="B156" i="312"/>
  <c r="B147" i="312"/>
  <c r="C147" i="312" s="1"/>
  <c r="B233" i="312"/>
  <c r="H233" i="312" s="1"/>
  <c r="B123" i="312"/>
  <c r="H198" i="312"/>
  <c r="B184" i="312"/>
  <c r="B247" i="312"/>
  <c r="C247" i="312" s="1"/>
  <c r="B13" i="312"/>
  <c r="C13" i="312" s="1"/>
  <c r="F13" i="312" s="1"/>
  <c r="B111" i="312"/>
  <c r="B171" i="312"/>
  <c r="C171" i="312" s="1"/>
  <c r="B63" i="312"/>
  <c r="C63" i="312" s="1"/>
  <c r="F63" i="312" s="1"/>
  <c r="B42" i="312"/>
  <c r="B236" i="312"/>
  <c r="C236" i="312" s="1"/>
  <c r="B67" i="312"/>
  <c r="C67" i="312" s="1"/>
  <c r="F67" i="312" s="1"/>
  <c r="B97" i="312"/>
  <c r="C97" i="312" s="1"/>
  <c r="F97" i="312" s="1"/>
  <c r="B199" i="312"/>
  <c r="C199" i="312" s="1"/>
  <c r="B59" i="312"/>
  <c r="C59" i="312" s="1"/>
  <c r="F59" i="312" s="1"/>
  <c r="B173" i="312"/>
  <c r="B70" i="312"/>
  <c r="C70" i="312" s="1"/>
  <c r="F70" i="312" s="1"/>
  <c r="B146" i="312"/>
  <c r="C146" i="312" s="1"/>
  <c r="B119" i="312"/>
  <c r="B55" i="312"/>
  <c r="C55" i="312" s="1"/>
  <c r="F55" i="312" s="1"/>
  <c r="B207" i="312"/>
  <c r="C207" i="312" s="1"/>
  <c r="B151" i="312"/>
  <c r="B45" i="312"/>
  <c r="C45" i="312" s="1"/>
  <c r="F45" i="312" s="1"/>
  <c r="B101" i="312"/>
  <c r="B68" i="312"/>
  <c r="C68" i="312" s="1"/>
  <c r="F68" i="312" s="1"/>
  <c r="B179" i="312"/>
  <c r="B19" i="312"/>
  <c r="C19" i="312" s="1"/>
  <c r="F19" i="312" s="1"/>
  <c r="B110" i="312"/>
  <c r="B12" i="312"/>
  <c r="C12" i="312" s="1"/>
  <c r="F12" i="312" s="1"/>
  <c r="B230" i="312"/>
  <c r="H230" i="312" s="1"/>
  <c r="B132" i="312"/>
  <c r="B169" i="312"/>
  <c r="B44" i="312"/>
  <c r="C44" i="312" s="1"/>
  <c r="F44" i="312" s="1"/>
  <c r="B46" i="312"/>
  <c r="C46" i="312" s="1"/>
  <c r="F46" i="312" s="1"/>
  <c r="B240" i="312"/>
  <c r="B47" i="312"/>
  <c r="C47" i="312" s="1"/>
  <c r="F47" i="312" s="1"/>
  <c r="B214" i="312"/>
  <c r="B212" i="312"/>
  <c r="B129" i="312"/>
  <c r="B90" i="312"/>
  <c r="C90" i="312" s="1"/>
  <c r="F90" i="312" s="1"/>
  <c r="B107" i="312"/>
  <c r="B131" i="312"/>
  <c r="B31" i="312"/>
  <c r="C31" i="312" s="1"/>
  <c r="F31" i="312" s="1"/>
  <c r="B23" i="312"/>
  <c r="C23" i="312" s="1"/>
  <c r="F23" i="312" s="1"/>
  <c r="B66" i="312"/>
  <c r="C66" i="312" s="1"/>
  <c r="D66" i="312" s="1"/>
  <c r="E66" i="312" s="1"/>
  <c r="B121" i="312"/>
  <c r="B49" i="312"/>
  <c r="C49" i="312" s="1"/>
  <c r="F49" i="312" s="1"/>
  <c r="B64" i="312"/>
  <c r="C64" i="312" s="1"/>
  <c r="F64" i="312" s="1"/>
  <c r="B139" i="312"/>
  <c r="B26" i="312"/>
  <c r="C26" i="312" s="1"/>
  <c r="F26" i="312" s="1"/>
  <c r="B176" i="312"/>
  <c r="B92" i="312"/>
  <c r="C92" i="312" s="1"/>
  <c r="F92" i="312" s="1"/>
  <c r="B185" i="312"/>
  <c r="B33" i="312"/>
  <c r="C33" i="312" s="1"/>
  <c r="F33" i="312" s="1"/>
  <c r="B180" i="312"/>
  <c r="B53" i="312"/>
  <c r="C53" i="312" s="1"/>
  <c r="F53" i="312" s="1"/>
  <c r="B142" i="312"/>
  <c r="B14" i="312"/>
  <c r="C14" i="312" s="1"/>
  <c r="F14" i="312" s="1"/>
  <c r="B96" i="312"/>
  <c r="C96" i="312" s="1"/>
  <c r="F96" i="312" s="1"/>
  <c r="B245" i="312"/>
  <c r="B104" i="312"/>
  <c r="C104" i="312" s="1"/>
  <c r="F104" i="312" s="1"/>
  <c r="B9" i="312"/>
  <c r="C9" i="312" s="1"/>
  <c r="F9" i="312" s="1"/>
  <c r="B246" i="312"/>
  <c r="C196" i="312"/>
  <c r="H204" i="312"/>
  <c r="H113" i="312"/>
  <c r="B213" i="312"/>
  <c r="H213" i="312" s="1"/>
  <c r="B158" i="312"/>
  <c r="C158" i="312" s="1"/>
  <c r="F158" i="312" s="1"/>
  <c r="B208" i="312"/>
  <c r="B41" i="312"/>
  <c r="C41" i="312" s="1"/>
  <c r="F41" i="312" s="1"/>
  <c r="B98" i="312"/>
  <c r="C98" i="312" s="1"/>
  <c r="F98" i="312" s="1"/>
  <c r="B241" i="312"/>
  <c r="B205" i="312"/>
  <c r="C205" i="312" s="1"/>
  <c r="F205" i="312" s="1"/>
  <c r="B137" i="312"/>
  <c r="C137" i="312" s="1"/>
  <c r="B223" i="312"/>
  <c r="B73" i="312"/>
  <c r="C73" i="312" s="1"/>
  <c r="F73" i="312" s="1"/>
  <c r="B215" i="312"/>
  <c r="C215" i="312" s="1"/>
  <c r="F215" i="312" s="1"/>
  <c r="B43" i="312"/>
  <c r="C43" i="312" s="1"/>
  <c r="F43" i="312" s="1"/>
  <c r="B206" i="312"/>
  <c r="H206" i="312" s="1"/>
  <c r="B15" i="312"/>
  <c r="C15" i="312" s="1"/>
  <c r="G15" i="312" s="1"/>
  <c r="B234" i="312"/>
  <c r="B250" i="312"/>
  <c r="C250" i="312" s="1"/>
  <c r="B81" i="312"/>
  <c r="C81" i="312" s="1"/>
  <c r="F81" i="312" s="1"/>
  <c r="B165" i="312"/>
  <c r="B221" i="312"/>
  <c r="B183" i="312"/>
  <c r="H183" i="312" s="1"/>
  <c r="B95" i="312"/>
  <c r="C95" i="312" s="1"/>
  <c r="F95" i="312" s="1"/>
  <c r="B89" i="312"/>
  <c r="C89" i="312" s="1"/>
  <c r="F89" i="312" s="1"/>
  <c r="B154" i="312"/>
  <c r="C154" i="312" s="1"/>
  <c r="F154" i="312" s="1"/>
  <c r="B197" i="312"/>
  <c r="B238" i="312"/>
  <c r="B153" i="312"/>
  <c r="C153" i="312" s="1"/>
  <c r="B120" i="312"/>
  <c r="B235" i="312"/>
  <c r="B108" i="312"/>
  <c r="C108" i="312" s="1"/>
  <c r="B210" i="312"/>
  <c r="B11" i="312"/>
  <c r="C11" i="312" s="1"/>
  <c r="F11" i="312" s="1"/>
  <c r="B170" i="312"/>
  <c r="C170" i="312" s="1"/>
  <c r="B149" i="312"/>
  <c r="B18" i="312"/>
  <c r="C18" i="312" s="1"/>
  <c r="F18" i="312" s="1"/>
  <c r="B244" i="312"/>
  <c r="C244" i="312" s="1"/>
  <c r="F244" i="312" s="1"/>
  <c r="B87" i="312"/>
  <c r="C87" i="312" s="1"/>
  <c r="F87" i="312" s="1"/>
  <c r="B27" i="312"/>
  <c r="C27" i="312" s="1"/>
  <c r="F27" i="312" s="1"/>
  <c r="B239" i="312"/>
  <c r="C239" i="312" s="1"/>
  <c r="B232" i="312"/>
  <c r="B201" i="312"/>
  <c r="B105" i="312"/>
  <c r="H105" i="312" s="1"/>
  <c r="B17" i="312"/>
  <c r="C17" i="312" s="1"/>
  <c r="F17" i="312" s="1"/>
  <c r="B224" i="312"/>
  <c r="B189" i="312"/>
  <c r="H189" i="312" s="1"/>
  <c r="B177" i="312"/>
  <c r="B187" i="312"/>
  <c r="B128" i="312"/>
  <c r="H128" i="312" s="1"/>
  <c r="B99" i="312"/>
  <c r="C99" i="312" s="1"/>
  <c r="F99" i="312" s="1"/>
  <c r="B28" i="312"/>
  <c r="C28" i="312" s="1"/>
  <c r="F28" i="312" s="1"/>
  <c r="B138" i="312"/>
  <c r="C138" i="312" s="1"/>
  <c r="F138" i="312" s="1"/>
  <c r="B237" i="312"/>
  <c r="B61" i="312"/>
  <c r="C61" i="312" s="1"/>
  <c r="F61" i="312" s="1"/>
  <c r="B159" i="312"/>
  <c r="B143" i="312"/>
  <c r="B51" i="312"/>
  <c r="B178" i="312"/>
  <c r="B172" i="312"/>
  <c r="C172" i="312" s="1"/>
  <c r="F172" i="312" s="1"/>
  <c r="B80" i="312"/>
  <c r="C80" i="312" s="1"/>
  <c r="F80" i="312" s="1"/>
  <c r="B191" i="312"/>
  <c r="H191" i="312" s="1"/>
  <c r="B122" i="312"/>
  <c r="C122" i="312" s="1"/>
  <c r="B161" i="312"/>
  <c r="C183" i="312"/>
  <c r="H193" i="312"/>
  <c r="H181" i="312"/>
  <c r="H122" i="312"/>
  <c r="H250" i="312"/>
  <c r="H135" i="312"/>
  <c r="C202" i="312"/>
  <c r="F202" i="312" s="1"/>
  <c r="H174" i="312"/>
  <c r="H147" i="312"/>
  <c r="C233" i="312"/>
  <c r="H153" i="312"/>
  <c r="H146" i="312"/>
  <c r="C112" i="312"/>
  <c r="H194" i="312"/>
  <c r="C230" i="312"/>
  <c r="F230" i="312" s="1"/>
  <c r="C190" i="312"/>
  <c r="H236" i="312"/>
  <c r="H195" i="312"/>
  <c r="H162" i="312"/>
  <c r="H247" i="312"/>
  <c r="H160" i="312"/>
  <c r="H199" i="312"/>
  <c r="C206" i="312"/>
  <c r="F206" i="312" s="1"/>
  <c r="C216" i="312"/>
  <c r="F216" i="312" s="1"/>
  <c r="H140" i="312"/>
  <c r="C243" i="312"/>
  <c r="H171" i="312"/>
  <c r="C222" i="312"/>
  <c r="F222" i="312" s="1"/>
  <c r="C128" i="312"/>
  <c r="C189" i="312"/>
  <c r="F189" i="312" s="1"/>
  <c r="H138" i="312"/>
  <c r="C219" i="312"/>
  <c r="H226" i="312"/>
  <c r="H124" i="312"/>
  <c r="C227" i="312"/>
  <c r="F227" i="312" s="1"/>
  <c r="C166" i="312"/>
  <c r="C213" i="312"/>
  <c r="F213" i="312" s="1"/>
  <c r="H239" i="312"/>
  <c r="H108" i="312"/>
  <c r="H137" i="312"/>
  <c r="H158" i="312"/>
  <c r="C109" i="312"/>
  <c r="H168" i="312"/>
  <c r="H170" i="312"/>
  <c r="C155" i="312"/>
  <c r="G45" i="312"/>
  <c r="H45" i="312" s="1"/>
  <c r="H3" i="312"/>
  <c r="D27" i="312"/>
  <c r="E27" i="312" s="1"/>
  <c r="G31" i="312"/>
  <c r="G42" i="312"/>
  <c r="H42" i="312" s="1"/>
  <c r="D37" i="312"/>
  <c r="E37" i="312" s="1"/>
  <c r="G98" i="312"/>
  <c r="H98" i="312" s="1"/>
  <c r="D19" i="312"/>
  <c r="G49" i="312"/>
  <c r="H49" i="312" s="1"/>
  <c r="G95" i="312"/>
  <c r="H95" i="312" s="1"/>
  <c r="F199" i="312"/>
  <c r="D46" i="312"/>
  <c r="E46" i="312" s="1"/>
  <c r="F54" i="312"/>
  <c r="F226" i="312"/>
  <c r="F112" i="312"/>
  <c r="F203" i="312"/>
  <c r="F218" i="312"/>
  <c r="F164" i="312"/>
  <c r="F108" i="312"/>
  <c r="F155" i="312"/>
  <c r="F6" i="312"/>
  <c r="G6" i="312"/>
  <c r="D6" i="312"/>
  <c r="E6" i="312" s="1"/>
  <c r="G5" i="312"/>
  <c r="H5" i="312" s="1"/>
  <c r="F175" i="312"/>
  <c r="G20" i="312"/>
  <c r="H20" i="312" s="1"/>
  <c r="D42" i="312"/>
  <c r="F182" i="312"/>
  <c r="D32" i="312"/>
  <c r="E32" i="312" s="1"/>
  <c r="D5" i="312"/>
  <c r="F106" i="312"/>
  <c r="F122" i="312"/>
  <c r="F194" i="312"/>
  <c r="F190" i="312"/>
  <c r="F233" i="312"/>
  <c r="D16" i="312"/>
  <c r="E16" i="312" s="1"/>
  <c r="F145" i="312"/>
  <c r="F247" i="312"/>
  <c r="D71" i="312"/>
  <c r="E71" i="312" s="1"/>
  <c r="F125" i="312"/>
  <c r="D56" i="312"/>
  <c r="E56" i="312" s="1"/>
  <c r="F36" i="312"/>
  <c r="G36" i="312"/>
  <c r="F192" i="312"/>
  <c r="F198" i="312"/>
  <c r="F153" i="312"/>
  <c r="F236" i="312"/>
  <c r="G56" i="312"/>
  <c r="H56" i="312" s="1"/>
  <c r="F134" i="312"/>
  <c r="F65" i="312"/>
  <c r="D76" i="312"/>
  <c r="E76" i="312" s="1"/>
  <c r="F204" i="312"/>
  <c r="F137" i="312"/>
  <c r="F250" i="312"/>
  <c r="F148" i="312"/>
  <c r="F140" i="312"/>
  <c r="F168" i="312"/>
  <c r="D83" i="312"/>
  <c r="E83" i="312" s="1"/>
  <c r="D89" i="312"/>
  <c r="E89" i="312" s="1"/>
  <c r="G96" i="312"/>
  <c r="H96" i="312" s="1"/>
  <c r="G55" i="312"/>
  <c r="H55" i="312" s="1"/>
  <c r="D43" i="312"/>
  <c r="E43" i="312" s="1"/>
  <c r="F171" i="312"/>
  <c r="F249" i="312"/>
  <c r="F229" i="312"/>
  <c r="D96" i="312"/>
  <c r="E96" i="312" s="1"/>
  <c r="G82" i="312"/>
  <c r="H82" i="312" s="1"/>
  <c r="G100" i="312"/>
  <c r="H100" i="312" s="1"/>
  <c r="F10" i="312"/>
  <c r="D10" i="312"/>
  <c r="E10" i="312" s="1"/>
  <c r="G10" i="312"/>
  <c r="D21" i="312"/>
  <c r="E21" i="312" s="1"/>
  <c r="F174" i="312"/>
  <c r="F118" i="312"/>
  <c r="G46" i="312"/>
  <c r="H46" i="312" s="1"/>
  <c r="D55" i="312"/>
  <c r="E55" i="312" s="1"/>
  <c r="F228" i="312"/>
  <c r="F157" i="312"/>
  <c r="F193" i="312"/>
  <c r="F124" i="312"/>
  <c r="F181" i="312"/>
  <c r="D94" i="312"/>
  <c r="E94" i="312" s="1"/>
  <c r="F239" i="312"/>
  <c r="F136" i="312"/>
  <c r="F146" i="312"/>
  <c r="F116" i="312"/>
  <c r="F200" i="312"/>
  <c r="F15" i="312"/>
  <c r="F147" i="312"/>
  <c r="F4" i="312"/>
  <c r="D4" i="312"/>
  <c r="E4" i="312" s="1"/>
  <c r="G4" i="312"/>
  <c r="G13" i="312"/>
  <c r="H13" i="312" s="1"/>
  <c r="F133" i="312"/>
  <c r="G83" i="312"/>
  <c r="H83" i="312" s="1"/>
  <c r="G9" i="312"/>
  <c r="H9" i="312" s="1"/>
  <c r="G19" i="312"/>
  <c r="H19" i="312" s="1"/>
  <c r="F242" i="312"/>
  <c r="F126" i="312"/>
  <c r="D9" i="312"/>
  <c r="E9" i="312" s="1"/>
  <c r="F150" i="312"/>
  <c r="F195" i="312"/>
  <c r="D92" i="312"/>
  <c r="E92" i="312" s="1"/>
  <c r="F162" i="312"/>
  <c r="F114" i="312"/>
  <c r="G72" i="312"/>
  <c r="H72" i="312" s="1"/>
  <c r="F220" i="312"/>
  <c r="F152" i="312"/>
  <c r="F135" i="312"/>
  <c r="D7" i="312"/>
  <c r="E7" i="312" s="1"/>
  <c r="G7" i="312"/>
  <c r="F7" i="312"/>
  <c r="D41" i="312"/>
  <c r="E41" i="312" s="1"/>
  <c r="D8" i="312"/>
  <c r="E8" i="312" s="1"/>
  <c r="F130" i="312"/>
  <c r="F144" i="312"/>
  <c r="F58" i="312"/>
  <c r="D53" i="312"/>
  <c r="E53" i="312" s="1"/>
  <c r="F115" i="312"/>
  <c r="F66" i="312"/>
  <c r="G94" i="312"/>
  <c r="H94" i="312" s="1"/>
  <c r="F163" i="312"/>
  <c r="D18" i="312"/>
  <c r="E18" i="312" s="1"/>
  <c r="F127" i="312"/>
  <c r="F186" i="312"/>
  <c r="D50" i="312"/>
  <c r="E50" i="312" s="1"/>
  <c r="F243" i="312"/>
  <c r="F219" i="312"/>
  <c r="F167" i="312"/>
  <c r="G8" i="312"/>
  <c r="H8" i="312" s="1"/>
  <c r="F196" i="312"/>
  <c r="D99" i="312"/>
  <c r="E99" i="312" s="1"/>
  <c r="D64" i="312"/>
  <c r="E64" i="312" s="1"/>
  <c r="F211" i="312"/>
  <c r="D95" i="312"/>
  <c r="E95" i="312" s="1"/>
  <c r="F160" i="312"/>
  <c r="F183" i="312"/>
  <c r="F170" i="312"/>
  <c r="G14" i="312"/>
  <c r="H14" i="312" s="1"/>
  <c r="F113" i="312"/>
  <c r="G79" i="312"/>
  <c r="H79" i="312" s="1"/>
  <c r="C169" i="312" l="1"/>
  <c r="F169" i="312" s="1"/>
  <c r="H169" i="312"/>
  <c r="C110" i="312"/>
  <c r="H110" i="312"/>
  <c r="H101" i="312"/>
  <c r="C101" i="312"/>
  <c r="G219" i="312" s="1"/>
  <c r="C173" i="312"/>
  <c r="F173" i="312" s="1"/>
  <c r="H173" i="312"/>
  <c r="H184" i="312"/>
  <c r="C184" i="312"/>
  <c r="F184" i="312" s="1"/>
  <c r="C209" i="312"/>
  <c r="F209" i="312" s="1"/>
  <c r="H209" i="312"/>
  <c r="C129" i="312"/>
  <c r="F129" i="312" s="1"/>
  <c r="H129" i="312"/>
  <c r="C240" i="312"/>
  <c r="F240" i="312" s="1"/>
  <c r="H240" i="312"/>
  <c r="C132" i="312"/>
  <c r="F132" i="312" s="1"/>
  <c r="H132" i="312"/>
  <c r="C119" i="312"/>
  <c r="H119" i="312"/>
  <c r="H111" i="312"/>
  <c r="C111" i="312"/>
  <c r="H156" i="312"/>
  <c r="C156" i="312"/>
  <c r="F156" i="312" s="1"/>
  <c r="C231" i="312"/>
  <c r="F231" i="312" s="1"/>
  <c r="H231" i="312"/>
  <c r="H31" i="312"/>
  <c r="C237" i="312"/>
  <c r="H237" i="312"/>
  <c r="C224" i="312"/>
  <c r="F224" i="312" s="1"/>
  <c r="H224" i="312"/>
  <c r="C232" i="312"/>
  <c r="F232" i="312" s="1"/>
  <c r="H232" i="312"/>
  <c r="H120" i="312"/>
  <c r="C120" i="312"/>
  <c r="H221" i="312"/>
  <c r="C221" i="312"/>
  <c r="F221" i="312" s="1"/>
  <c r="C234" i="312"/>
  <c r="F234" i="312" s="1"/>
  <c r="H234" i="312"/>
  <c r="H208" i="312"/>
  <c r="C208" i="312"/>
  <c r="F208" i="312" s="1"/>
  <c r="C142" i="312"/>
  <c r="F142" i="312" s="1"/>
  <c r="H142" i="312"/>
  <c r="H185" i="312"/>
  <c r="C185" i="312"/>
  <c r="F185" i="312" s="1"/>
  <c r="H139" i="312"/>
  <c r="C139" i="312"/>
  <c r="F139" i="312" s="1"/>
  <c r="C107" i="312"/>
  <c r="H107" i="312"/>
  <c r="C214" i="312"/>
  <c r="F214" i="312" s="1"/>
  <c r="H214" i="312"/>
  <c r="G102" i="312"/>
  <c r="H102" i="312" s="1"/>
  <c r="F207" i="312"/>
  <c r="G26" i="312"/>
  <c r="H26" i="312" s="1"/>
  <c r="G41" i="312"/>
  <c r="H41" i="312" s="1"/>
  <c r="G62" i="312"/>
  <c r="H62" i="312" s="1"/>
  <c r="D51" i="312"/>
  <c r="D14" i="312"/>
  <c r="E14" i="312" s="1"/>
  <c r="D87" i="312"/>
  <c r="E87" i="312" s="1"/>
  <c r="D30" i="312"/>
  <c r="E30" i="312" s="1"/>
  <c r="D26" i="312"/>
  <c r="G97" i="312"/>
  <c r="H97" i="312" s="1"/>
  <c r="D97" i="312"/>
  <c r="E97" i="312" s="1"/>
  <c r="G52" i="312"/>
  <c r="H52" i="312" s="1"/>
  <c r="G40" i="312"/>
  <c r="H40" i="312" s="1"/>
  <c r="D86" i="312"/>
  <c r="E86" i="312" s="1"/>
  <c r="D13" i="312"/>
  <c r="E13" i="312" s="1"/>
  <c r="G91" i="312"/>
  <c r="H91" i="312" s="1"/>
  <c r="G87" i="312"/>
  <c r="H87" i="312" s="1"/>
  <c r="G30" i="312"/>
  <c r="H30" i="312" s="1"/>
  <c r="G17" i="312"/>
  <c r="H17" i="312" s="1"/>
  <c r="F109" i="312"/>
  <c r="D100" i="312"/>
  <c r="E100" i="312" s="1"/>
  <c r="G84" i="312"/>
  <c r="H84" i="312" s="1"/>
  <c r="G21" i="312"/>
  <c r="H21" i="312" s="1"/>
  <c r="G86" i="312"/>
  <c r="H86" i="312" s="1"/>
  <c r="D52" i="312"/>
  <c r="E52" i="312" s="1"/>
  <c r="G78" i="312"/>
  <c r="H78" i="312" s="1"/>
  <c r="D69" i="312"/>
  <c r="E69" i="312" s="1"/>
  <c r="D36" i="312"/>
  <c r="E36" i="312" s="1"/>
  <c r="D70" i="312"/>
  <c r="E70" i="312" s="1"/>
  <c r="D61" i="312"/>
  <c r="E61" i="312" s="1"/>
  <c r="D77" i="312"/>
  <c r="E77" i="312" s="1"/>
  <c r="D23" i="312"/>
  <c r="E23" i="312" s="1"/>
  <c r="D79" i="312"/>
  <c r="E79" i="312" s="1"/>
  <c r="G37" i="312"/>
  <c r="H37" i="312" s="1"/>
  <c r="G24" i="312"/>
  <c r="H24" i="312" s="1"/>
  <c r="G90" i="312"/>
  <c r="H90" i="312" s="1"/>
  <c r="G63" i="312"/>
  <c r="H63" i="312" s="1"/>
  <c r="G89" i="312"/>
  <c r="H89" i="312" s="1"/>
  <c r="G57" i="312"/>
  <c r="H57" i="312" s="1"/>
  <c r="D31" i="312"/>
  <c r="E31" i="312" s="1"/>
  <c r="G27" i="312"/>
  <c r="H27" i="312" s="1"/>
  <c r="H154" i="312"/>
  <c r="H205" i="312"/>
  <c r="H207" i="312"/>
  <c r="C191" i="312"/>
  <c r="F191" i="312" s="1"/>
  <c r="H143" i="312"/>
  <c r="C143" i="312"/>
  <c r="F143" i="312" s="1"/>
  <c r="H187" i="312"/>
  <c r="C187" i="312"/>
  <c r="F187" i="312" s="1"/>
  <c r="C210" i="312"/>
  <c r="F210" i="312" s="1"/>
  <c r="H210" i="312"/>
  <c r="H165" i="312"/>
  <c r="C165" i="312"/>
  <c r="F165" i="312" s="1"/>
  <c r="C241" i="312"/>
  <c r="F241" i="312" s="1"/>
  <c r="H241" i="312"/>
  <c r="H245" i="312"/>
  <c r="C245" i="312"/>
  <c r="F245" i="312" s="1"/>
  <c r="G48" i="312"/>
  <c r="H48" i="312" s="1"/>
  <c r="G34" i="312"/>
  <c r="H34" i="312" s="1"/>
  <c r="G53" i="312"/>
  <c r="H53" i="312" s="1"/>
  <c r="D28" i="312"/>
  <c r="E28" i="312" s="1"/>
  <c r="G67" i="312"/>
  <c r="H67" i="312" s="1"/>
  <c r="D44" i="312"/>
  <c r="E44" i="312" s="1"/>
  <c r="G51" i="312"/>
  <c r="H51" i="312" s="1"/>
  <c r="D48" i="312"/>
  <c r="E48" i="312" s="1"/>
  <c r="D34" i="312"/>
  <c r="E34" i="312" s="1"/>
  <c r="G66" i="312"/>
  <c r="D58" i="312"/>
  <c r="E58" i="312" s="1"/>
  <c r="G28" i="312"/>
  <c r="H28" i="312" s="1"/>
  <c r="D80" i="312"/>
  <c r="E80" i="312" s="1"/>
  <c r="D84" i="312"/>
  <c r="E84" i="312" s="1"/>
  <c r="G33" i="312"/>
  <c r="H33" i="312" s="1"/>
  <c r="D12" i="312"/>
  <c r="E12" i="312" s="1"/>
  <c r="G29" i="312"/>
  <c r="H29" i="312" s="1"/>
  <c r="D15" i="312"/>
  <c r="E15" i="312" s="1"/>
  <c r="D62" i="312"/>
  <c r="E62" i="312" s="1"/>
  <c r="D22" i="312"/>
  <c r="E22" i="312" s="1"/>
  <c r="G18" i="312"/>
  <c r="H18" i="312" s="1"/>
  <c r="D82" i="312"/>
  <c r="E82" i="312" s="1"/>
  <c r="D38" i="312"/>
  <c r="E38" i="312" s="1"/>
  <c r="D98" i="312"/>
  <c r="E98" i="312" s="1"/>
  <c r="G38" i="312"/>
  <c r="H38" i="312" s="1"/>
  <c r="D17" i="312"/>
  <c r="E17" i="312" s="1"/>
  <c r="D40" i="312"/>
  <c r="E40" i="312" s="1"/>
  <c r="D59" i="312"/>
  <c r="E59" i="312" s="1"/>
  <c r="D65" i="312"/>
  <c r="E65" i="312" s="1"/>
  <c r="D45" i="312"/>
  <c r="E45" i="312" s="1"/>
  <c r="G69" i="312"/>
  <c r="H69" i="312" s="1"/>
  <c r="G12" i="312"/>
  <c r="H12" i="312" s="1"/>
  <c r="G32" i="312"/>
  <c r="H32" i="312" s="1"/>
  <c r="G71" i="312"/>
  <c r="H71" i="312" s="1"/>
  <c r="D63" i="312"/>
  <c r="E63" i="312" s="1"/>
  <c r="G85" i="312"/>
  <c r="H85" i="312" s="1"/>
  <c r="G70" i="312"/>
  <c r="H70" i="312" s="1"/>
  <c r="G88" i="312"/>
  <c r="H88" i="312" s="1"/>
  <c r="G54" i="312"/>
  <c r="G39" i="312"/>
  <c r="H39" i="312" s="1"/>
  <c r="G47" i="312"/>
  <c r="H47" i="312" s="1"/>
  <c r="G73" i="312"/>
  <c r="H73" i="312" s="1"/>
  <c r="D90" i="312"/>
  <c r="E90" i="312" s="1"/>
  <c r="G77" i="312"/>
  <c r="H77" i="312" s="1"/>
  <c r="D11" i="312"/>
  <c r="E11" i="312" s="1"/>
  <c r="G11" i="312"/>
  <c r="H11" i="312" s="1"/>
  <c r="D85" i="312"/>
  <c r="E85" i="312" s="1"/>
  <c r="G64" i="312"/>
  <c r="H64" i="312" s="1"/>
  <c r="H215" i="312"/>
  <c r="H244" i="312"/>
  <c r="C161" i="312"/>
  <c r="F161" i="312" s="1"/>
  <c r="H161" i="312"/>
  <c r="C159" i="312"/>
  <c r="F159" i="312" s="1"/>
  <c r="H159" i="312"/>
  <c r="C177" i="312"/>
  <c r="F177" i="312" s="1"/>
  <c r="H177" i="312"/>
  <c r="C149" i="312"/>
  <c r="F149" i="312" s="1"/>
  <c r="H149" i="312"/>
  <c r="C238" i="312"/>
  <c r="H238" i="312"/>
  <c r="H223" i="312"/>
  <c r="C223" i="312"/>
  <c r="F223" i="312" s="1"/>
  <c r="C246" i="312"/>
  <c r="F246" i="312" s="1"/>
  <c r="H246" i="312"/>
  <c r="C180" i="312"/>
  <c r="F180" i="312" s="1"/>
  <c r="H180" i="312"/>
  <c r="H176" i="312"/>
  <c r="C176" i="312"/>
  <c r="F176" i="312" s="1"/>
  <c r="G35" i="312"/>
  <c r="H35" i="312" s="1"/>
  <c r="G75" i="312"/>
  <c r="H75" i="312" s="1"/>
  <c r="D39" i="312"/>
  <c r="E39" i="312" s="1"/>
  <c r="D73" i="312"/>
  <c r="E73" i="312" s="1"/>
  <c r="D72" i="312"/>
  <c r="E72" i="312" s="1"/>
  <c r="G92" i="312"/>
  <c r="H92" i="312" s="1"/>
  <c r="D35" i="312"/>
  <c r="E35" i="312" s="1"/>
  <c r="G74" i="312"/>
  <c r="H74" i="312" s="1"/>
  <c r="G58" i="312"/>
  <c r="G80" i="312"/>
  <c r="H80" i="312" s="1"/>
  <c r="F128" i="312"/>
  <c r="G59" i="312"/>
  <c r="H59" i="312" s="1"/>
  <c r="D29" i="312"/>
  <c r="E29" i="312" s="1"/>
  <c r="G44" i="312"/>
  <c r="H44" i="312" s="1"/>
  <c r="G50" i="312"/>
  <c r="H50" i="312" s="1"/>
  <c r="D74" i="312"/>
  <c r="E74" i="312" s="1"/>
  <c r="D20" i="312"/>
  <c r="E20" i="312" s="1"/>
  <c r="G60" i="312"/>
  <c r="H60" i="312" s="1"/>
  <c r="D91" i="312"/>
  <c r="E91" i="312" s="1"/>
  <c r="D81" i="312"/>
  <c r="E81" i="312" s="1"/>
  <c r="G43" i="312"/>
  <c r="H43" i="312" s="1"/>
  <c r="G22" i="312"/>
  <c r="H22" i="312" s="1"/>
  <c r="D60" i="312"/>
  <c r="E60" i="312" s="1"/>
  <c r="G99" i="312"/>
  <c r="H99" i="312" s="1"/>
  <c r="D33" i="312"/>
  <c r="E33" i="312" s="1"/>
  <c r="G65" i="312"/>
  <c r="G76" i="312"/>
  <c r="H76" i="312" s="1"/>
  <c r="G68" i="312"/>
  <c r="H68" i="312" s="1"/>
  <c r="G93" i="312"/>
  <c r="H93" i="312" s="1"/>
  <c r="G25" i="312"/>
  <c r="H25" i="312" s="1"/>
  <c r="D68" i="312"/>
  <c r="E68" i="312" s="1"/>
  <c r="D93" i="312"/>
  <c r="E93" i="312" s="1"/>
  <c r="D25" i="312"/>
  <c r="E25" i="312" s="1"/>
  <c r="G16" i="312"/>
  <c r="H16" i="312" s="1"/>
  <c r="D88" i="312"/>
  <c r="E88" i="312" s="1"/>
  <c r="D57" i="312"/>
  <c r="E57" i="312" s="1"/>
  <c r="G61" i="312"/>
  <c r="H61" i="312" s="1"/>
  <c r="G23" i="312"/>
  <c r="H23" i="312" s="1"/>
  <c r="D75" i="312"/>
  <c r="E75" i="312" s="1"/>
  <c r="D54" i="312"/>
  <c r="E54" i="312" s="1"/>
  <c r="G81" i="312"/>
  <c r="H81" i="312" s="1"/>
  <c r="D67" i="312"/>
  <c r="E67" i="312" s="1"/>
  <c r="D78" i="312"/>
  <c r="E78" i="312" s="1"/>
  <c r="D47" i="312"/>
  <c r="E47" i="312" s="1"/>
  <c r="D24" i="312"/>
  <c r="E24" i="312" s="1"/>
  <c r="D49" i="312"/>
  <c r="E49" i="312" s="1"/>
  <c r="H172" i="312"/>
  <c r="C105" i="312"/>
  <c r="H178" i="312"/>
  <c r="C178" i="312"/>
  <c r="F178" i="312" s="1"/>
  <c r="H201" i="312"/>
  <c r="C201" i="312"/>
  <c r="F201" i="312" s="1"/>
  <c r="H235" i="312"/>
  <c r="C235" i="312"/>
  <c r="C197" i="312"/>
  <c r="F197" i="312" s="1"/>
  <c r="H197" i="312"/>
  <c r="H121" i="312"/>
  <c r="C121" i="312"/>
  <c r="I61" i="313" s="1"/>
  <c r="C131" i="312"/>
  <c r="F131" i="312" s="1"/>
  <c r="H131" i="312"/>
  <c r="H212" i="312"/>
  <c r="C212" i="312"/>
  <c r="F212" i="312" s="1"/>
  <c r="H179" i="312"/>
  <c r="C179" i="312"/>
  <c r="F179" i="312" s="1"/>
  <c r="H151" i="312"/>
  <c r="C151" i="312"/>
  <c r="F151" i="312" s="1"/>
  <c r="H123" i="312"/>
  <c r="C123" i="312"/>
  <c r="C103" i="312"/>
  <c r="H103" i="312"/>
  <c r="C248" i="312"/>
  <c r="F248" i="312" s="1"/>
  <c r="H248" i="312"/>
  <c r="H188" i="312"/>
  <c r="C188" i="312"/>
  <c r="F188" i="312" s="1"/>
  <c r="H117" i="312"/>
  <c r="C117" i="312"/>
  <c r="C225" i="312"/>
  <c r="F225" i="312" s="1"/>
  <c r="H225" i="312"/>
  <c r="C217" i="312"/>
  <c r="F217" i="312" s="1"/>
  <c r="H217" i="312"/>
  <c r="C141" i="312"/>
  <c r="H141" i="312"/>
  <c r="I35" i="313"/>
  <c r="G207" i="312"/>
  <c r="D141" i="312"/>
  <c r="E141" i="312" s="1"/>
  <c r="D133" i="312"/>
  <c r="E133" i="312" s="1"/>
  <c r="I28" i="313"/>
  <c r="D208" i="312"/>
  <c r="E208" i="312" s="1"/>
  <c r="D168" i="312"/>
  <c r="E168" i="312" s="1"/>
  <c r="D139" i="312"/>
  <c r="E139" i="312" s="1"/>
  <c r="I43" i="313"/>
  <c r="I26" i="313"/>
  <c r="G139" i="312"/>
  <c r="I65" i="313"/>
  <c r="G167" i="312"/>
  <c r="G243" i="312"/>
  <c r="I27" i="313"/>
  <c r="I50" i="313"/>
  <c r="D220" i="312"/>
  <c r="E220" i="312" s="1"/>
  <c r="I38" i="313"/>
  <c r="I11" i="313"/>
  <c r="D147" i="312"/>
  <c r="E147" i="312" s="1"/>
  <c r="G200" i="312"/>
  <c r="I51" i="313"/>
  <c r="D146" i="312"/>
  <c r="E146" i="312" s="1"/>
  <c r="G222" i="312"/>
  <c r="G193" i="312"/>
  <c r="G166" i="312"/>
  <c r="D229" i="312"/>
  <c r="E229" i="312" s="1"/>
  <c r="G179" i="312"/>
  <c r="I63" i="313"/>
  <c r="D137" i="312"/>
  <c r="E137" i="312" s="1"/>
  <c r="I46" i="313"/>
  <c r="D138" i="312"/>
  <c r="E138" i="312" s="1"/>
  <c r="D145" i="312"/>
  <c r="E145" i="312" s="1"/>
  <c r="G224" i="312"/>
  <c r="I19" i="313"/>
  <c r="D132" i="312"/>
  <c r="E132" i="312" s="1"/>
  <c r="I44" i="313"/>
  <c r="G137" i="312"/>
  <c r="G134" i="312"/>
  <c r="G138" i="312"/>
  <c r="G161" i="312"/>
  <c r="D148" i="312"/>
  <c r="E148" i="312" s="1"/>
  <c r="I25" i="313"/>
  <c r="G144" i="312"/>
  <c r="G146" i="312"/>
  <c r="D183" i="312"/>
  <c r="E183" i="312" s="1"/>
  <c r="D167" i="312"/>
  <c r="E167" i="312" s="1"/>
  <c r="G220" i="312"/>
  <c r="I10" i="313"/>
  <c r="I36" i="313"/>
  <c r="I18" i="313"/>
  <c r="G211" i="312"/>
  <c r="D234" i="312"/>
  <c r="E234" i="312" s="1"/>
  <c r="D162" i="312"/>
  <c r="E162" i="312" s="1"/>
  <c r="I12" i="313"/>
  <c r="D246" i="312"/>
  <c r="E246" i="312" s="1"/>
  <c r="G159" i="312"/>
  <c r="D136" i="312"/>
  <c r="E136" i="312" s="1"/>
  <c r="G197" i="312"/>
  <c r="D171" i="312"/>
  <c r="E171" i="312" s="1"/>
  <c r="D134" i="312"/>
  <c r="E134" i="312" s="1"/>
  <c r="D245" i="312"/>
  <c r="E245" i="312" s="1"/>
  <c r="I54" i="313"/>
  <c r="G184" i="312"/>
  <c r="D211" i="312"/>
  <c r="E211" i="312" s="1"/>
  <c r="D243" i="312"/>
  <c r="E243" i="312" s="1"/>
  <c r="I3" i="313"/>
  <c r="G162" i="312"/>
  <c r="I9" i="313"/>
  <c r="D202" i="312"/>
  <c r="E202" i="312" s="1"/>
  <c r="G246" i="312"/>
  <c r="D159" i="312"/>
  <c r="E159" i="312" s="1"/>
  <c r="I49" i="313"/>
  <c r="G171" i="312"/>
  <c r="G188" i="312"/>
  <c r="G212" i="312"/>
  <c r="G186" i="312"/>
  <c r="D154" i="312"/>
  <c r="E154" i="312" s="1"/>
  <c r="I42" i="313"/>
  <c r="G136" i="312"/>
  <c r="D181" i="312"/>
  <c r="E181" i="312" s="1"/>
  <c r="G157" i="312"/>
  <c r="G156" i="312"/>
  <c r="D185" i="312"/>
  <c r="E185" i="312" s="1"/>
  <c r="I23" i="313"/>
  <c r="D214" i="312"/>
  <c r="E214" i="312" s="1"/>
  <c r="G244" i="312"/>
  <c r="D177" i="312"/>
  <c r="E177" i="312" s="1"/>
  <c r="D157" i="312"/>
  <c r="E157" i="312" s="1"/>
  <c r="D156" i="312"/>
  <c r="E156" i="312" s="1"/>
  <c r="I55" i="313"/>
  <c r="G248" i="312"/>
  <c r="D213" i="312"/>
  <c r="E213" i="312" s="1"/>
  <c r="I17" i="313"/>
  <c r="G236" i="312"/>
  <c r="D169" i="312"/>
  <c r="E169" i="312" s="1"/>
  <c r="D160" i="312"/>
  <c r="E160" i="312" s="1"/>
  <c r="I24" i="313"/>
  <c r="D143" i="312"/>
  <c r="E143" i="312" s="1"/>
  <c r="G239" i="312"/>
  <c r="G228" i="312"/>
  <c r="D129" i="312"/>
  <c r="E129" i="312" s="1"/>
  <c r="G174" i="312"/>
  <c r="D172" i="312"/>
  <c r="E172" i="312" s="1"/>
  <c r="I60" i="313"/>
  <c r="I47" i="313"/>
  <c r="D188" i="312"/>
  <c r="E188" i="312" s="1"/>
  <c r="D212" i="312"/>
  <c r="E212" i="312" s="1"/>
  <c r="D186" i="312"/>
  <c r="E186" i="312" s="1"/>
  <c r="D163" i="312"/>
  <c r="E163" i="312" s="1"/>
  <c r="G234" i="312"/>
  <c r="G154" i="312"/>
  <c r="D135" i="312"/>
  <c r="E135" i="312" s="1"/>
  <c r="D191" i="312"/>
  <c r="E191" i="312" s="1"/>
  <c r="I53" i="313"/>
  <c r="G143" i="312"/>
  <c r="I66" i="313"/>
  <c r="G217" i="312"/>
  <c r="G163" i="312"/>
  <c r="G187" i="312"/>
  <c r="G135" i="312"/>
  <c r="I21" i="313"/>
  <c r="G232" i="312"/>
  <c r="D221" i="312"/>
  <c r="E221" i="312" s="1"/>
  <c r="I37" i="313"/>
  <c r="G180" i="312"/>
  <c r="G191" i="312"/>
  <c r="I32" i="313"/>
  <c r="G142" i="312"/>
  <c r="D232" i="312"/>
  <c r="E232" i="312" s="1"/>
  <c r="I40" i="313"/>
  <c r="D217" i="312"/>
  <c r="E217" i="312" s="1"/>
  <c r="D180" i="312"/>
  <c r="E180" i="312" s="1"/>
  <c r="D152" i="312"/>
  <c r="E152" i="312" s="1"/>
  <c r="G128" i="312"/>
  <c r="D195" i="312"/>
  <c r="E195" i="312" s="1"/>
  <c r="G238" i="312"/>
  <c r="D239" i="312"/>
  <c r="E239" i="312" s="1"/>
  <c r="D228" i="312"/>
  <c r="E228" i="312" s="1"/>
  <c r="G129" i="312"/>
  <c r="G227" i="312"/>
  <c r="D249" i="312"/>
  <c r="E249" i="312" s="1"/>
  <c r="I34" i="313"/>
  <c r="D153" i="312"/>
  <c r="E153" i="312" s="1"/>
  <c r="D194" i="312"/>
  <c r="E194" i="312" s="1"/>
  <c r="D106" i="312"/>
  <c r="E106" i="312" s="1"/>
  <c r="G111" i="312"/>
  <c r="D248" i="312"/>
  <c r="E248" i="312" s="1"/>
  <c r="G148" i="312"/>
  <c r="D204" i="312"/>
  <c r="E204" i="312" s="1"/>
  <c r="D225" i="312"/>
  <c r="E225" i="312" s="1"/>
  <c r="D227" i="312"/>
  <c r="E227" i="312" s="1"/>
  <c r="D197" i="312"/>
  <c r="E197" i="312" s="1"/>
  <c r="G208" i="312"/>
  <c r="G168" i="312"/>
  <c r="G185" i="312"/>
  <c r="G204" i="312"/>
  <c r="I48" i="313"/>
  <c r="D178" i="312"/>
  <c r="E178" i="312" s="1"/>
  <c r="D192" i="312"/>
  <c r="E192" i="312" s="1"/>
  <c r="G169" i="312"/>
  <c r="G122" i="312"/>
  <c r="D240" i="312"/>
  <c r="E240" i="312" s="1"/>
  <c r="D244" i="312"/>
  <c r="E244" i="312" s="1"/>
  <c r="D182" i="312"/>
  <c r="E182" i="312" s="1"/>
  <c r="D161" i="312"/>
  <c r="E161" i="312" s="1"/>
  <c r="G218" i="312"/>
  <c r="G177" i="312"/>
  <c r="I5" i="313"/>
  <c r="I16" i="313"/>
  <c r="D218" i="312"/>
  <c r="E218" i="312" s="1"/>
  <c r="D184" i="312"/>
  <c r="E184" i="312" s="1"/>
  <c r="F166" i="312"/>
  <c r="G158" i="312"/>
  <c r="G132" i="312"/>
  <c r="G140" i="312"/>
  <c r="G149" i="312"/>
  <c r="D236" i="312"/>
  <c r="E236" i="312" s="1"/>
  <c r="G214" i="312"/>
  <c r="D151" i="312"/>
  <c r="E151" i="312" s="1"/>
  <c r="D125" i="312"/>
  <c r="E125" i="312" s="1"/>
  <c r="G194" i="312"/>
  <c r="D224" i="312"/>
  <c r="E224" i="312" s="1"/>
  <c r="G155" i="312"/>
  <c r="G164" i="312"/>
  <c r="D189" i="312"/>
  <c r="E189" i="312" s="1"/>
  <c r="D165" i="312"/>
  <c r="E165" i="312" s="1"/>
  <c r="G249" i="312"/>
  <c r="I13" i="313"/>
  <c r="G151" i="312"/>
  <c r="G125" i="312"/>
  <c r="D233" i="312"/>
  <c r="E233" i="312" s="1"/>
  <c r="I57" i="313"/>
  <c r="G215" i="312"/>
  <c r="G176" i="312"/>
  <c r="D121" i="312"/>
  <c r="E121" i="312" s="1"/>
  <c r="G225" i="312"/>
  <c r="G165" i="312"/>
  <c r="G233" i="312"/>
  <c r="I41" i="313"/>
  <c r="D210" i="312"/>
  <c r="E210" i="312" s="1"/>
  <c r="D176" i="312"/>
  <c r="E176" i="312" s="1"/>
  <c r="G189" i="312"/>
  <c r="D201" i="312"/>
  <c r="E201" i="312" s="1"/>
  <c r="I14" i="313"/>
  <c r="I4" i="313"/>
  <c r="D215" i="312"/>
  <c r="E215" i="312" s="1"/>
  <c r="G210" i="312"/>
  <c r="G203" i="312"/>
  <c r="G201" i="312"/>
  <c r="G241" i="312"/>
  <c r="I2" i="313"/>
  <c r="D206" i="312"/>
  <c r="E206" i="312" s="1"/>
  <c r="I59" i="313"/>
  <c r="G209" i="312"/>
  <c r="G230" i="312"/>
  <c r="I64" i="313"/>
  <c r="D174" i="312"/>
  <c r="E174" i="312" s="1"/>
  <c r="G221" i="312"/>
  <c r="G229" i="312"/>
  <c r="D216" i="312"/>
  <c r="E216" i="312" s="1"/>
  <c r="G198" i="312"/>
  <c r="D247" i="312"/>
  <c r="E247" i="312" s="1"/>
  <c r="G206" i="312"/>
  <c r="I45" i="313"/>
  <c r="G175" i="312"/>
  <c r="D230" i="312"/>
  <c r="E230" i="312" s="1"/>
  <c r="D203" i="312"/>
  <c r="E203" i="312" s="1"/>
  <c r="D241" i="312"/>
  <c r="E241" i="312" s="1"/>
  <c r="G216" i="312"/>
  <c r="I56" i="313"/>
  <c r="D198" i="312"/>
  <c r="E198" i="312" s="1"/>
  <c r="G247" i="312"/>
  <c r="G131" i="312"/>
  <c r="D223" i="312"/>
  <c r="E223" i="312" s="1"/>
  <c r="D175" i="312"/>
  <c r="E175" i="312" s="1"/>
  <c r="D209" i="312"/>
  <c r="E209" i="312" s="1"/>
  <c r="G173" i="312"/>
  <c r="D112" i="312"/>
  <c r="E112" i="312" s="1"/>
  <c r="D226" i="312"/>
  <c r="E226" i="312" s="1"/>
  <c r="D199" i="312"/>
  <c r="E199" i="312" s="1"/>
  <c r="G231" i="312"/>
  <c r="I58" i="313"/>
  <c r="G190" i="312"/>
  <c r="D122" i="312"/>
  <c r="E122" i="312" s="1"/>
  <c r="I62" i="313"/>
  <c r="D173" i="312"/>
  <c r="E173" i="312" s="1"/>
  <c r="G226" i="312"/>
  <c r="G199" i="312"/>
  <c r="D222" i="312"/>
  <c r="E222" i="312" s="1"/>
  <c r="D193" i="312"/>
  <c r="E193" i="312" s="1"/>
  <c r="G237" i="312"/>
  <c r="D179" i="312"/>
  <c r="E179" i="312" s="1"/>
  <c r="I20" i="313"/>
  <c r="I29" i="313"/>
  <c r="G178" i="312"/>
  <c r="D231" i="312"/>
  <c r="E231" i="312" s="1"/>
  <c r="G245" i="312"/>
  <c r="G192" i="312"/>
  <c r="G145" i="312"/>
  <c r="D190" i="312"/>
  <c r="E190" i="312" s="1"/>
  <c r="G240" i="312"/>
  <c r="D131" i="312"/>
  <c r="E131" i="312" s="1"/>
  <c r="G223" i="312"/>
  <c r="G202" i="312"/>
  <c r="G112" i="312"/>
  <c r="H65" i="312"/>
  <c r="H66" i="312"/>
  <c r="H58" i="312"/>
  <c r="H54" i="312"/>
  <c r="H4" i="312"/>
  <c r="H36" i="312"/>
  <c r="H15" i="312"/>
  <c r="H6" i="312"/>
  <c r="H10" i="312"/>
  <c r="H7" i="312"/>
  <c r="E42" i="312"/>
  <c r="E51" i="312"/>
  <c r="E5" i="312"/>
  <c r="E4" i="313"/>
  <c r="E19" i="312"/>
  <c r="E26" i="312"/>
  <c r="D144" i="312" l="1"/>
  <c r="E144" i="312" s="1"/>
  <c r="G196" i="312"/>
  <c r="G182" i="312"/>
  <c r="G153" i="312"/>
  <c r="D158" i="312"/>
  <c r="E158" i="312" s="1"/>
  <c r="D242" i="312"/>
  <c r="E242" i="312" s="1"/>
  <c r="D219" i="312"/>
  <c r="E219" i="312" s="1"/>
  <c r="G133" i="312"/>
  <c r="G172" i="312"/>
  <c r="F141" i="312"/>
  <c r="G141" i="312"/>
  <c r="G103" i="312"/>
  <c r="F103" i="312"/>
  <c r="D103" i="312"/>
  <c r="E103" i="312" s="1"/>
  <c r="G106" i="312"/>
  <c r="D118" i="312"/>
  <c r="E118" i="312" s="1"/>
  <c r="G116" i="312"/>
  <c r="D126" i="312"/>
  <c r="E126" i="312" s="1"/>
  <c r="G130" i="312"/>
  <c r="D238" i="312"/>
  <c r="E238" i="312" s="1"/>
  <c r="F238" i="312"/>
  <c r="G104" i="312"/>
  <c r="H104" i="312" s="1"/>
  <c r="I6" i="313"/>
  <c r="D115" i="312"/>
  <c r="E115" i="312" s="1"/>
  <c r="D170" i="312"/>
  <c r="E170" i="312" s="1"/>
  <c r="I52" i="313"/>
  <c r="F120" i="312"/>
  <c r="G120" i="312"/>
  <c r="D120" i="312"/>
  <c r="E120" i="312" s="1"/>
  <c r="D149" i="312"/>
  <c r="E149" i="312" s="1"/>
  <c r="D207" i="312"/>
  <c r="E207" i="312" s="1"/>
  <c r="D250" i="312"/>
  <c r="E250" i="312" s="1"/>
  <c r="G250" i="312"/>
  <c r="D142" i="312"/>
  <c r="E142" i="312" s="1"/>
  <c r="D128" i="312"/>
  <c r="E128" i="312" s="1"/>
  <c r="I22" i="313"/>
  <c r="G195" i="312"/>
  <c r="G181" i="312"/>
  <c r="G117" i="312"/>
  <c r="F117" i="312"/>
  <c r="D117" i="312"/>
  <c r="E117" i="312" s="1"/>
  <c r="G123" i="312"/>
  <c r="D123" i="312"/>
  <c r="E123" i="312" s="1"/>
  <c r="F123" i="312"/>
  <c r="D164" i="312"/>
  <c r="E164" i="312" s="1"/>
  <c r="D105" i="312"/>
  <c r="E105" i="312" s="1"/>
  <c r="G105" i="312"/>
  <c r="F105" i="312"/>
  <c r="D200" i="312"/>
  <c r="E200" i="312" s="1"/>
  <c r="D150" i="312"/>
  <c r="E150" i="312" s="1"/>
  <c r="G242" i="312"/>
  <c r="D130" i="312"/>
  <c r="E130" i="312" s="1"/>
  <c r="D113" i="312"/>
  <c r="E113" i="312" s="1"/>
  <c r="D108" i="312"/>
  <c r="E108" i="312" s="1"/>
  <c r="I31" i="313"/>
  <c r="G115" i="312"/>
  <c r="F119" i="312"/>
  <c r="D119" i="312"/>
  <c r="E119" i="312" s="1"/>
  <c r="G119" i="312"/>
  <c r="D110" i="312"/>
  <c r="E110" i="312" s="1"/>
  <c r="F110" i="312"/>
  <c r="G110" i="312"/>
  <c r="G152" i="312"/>
  <c r="D205" i="312"/>
  <c r="E205" i="312" s="1"/>
  <c r="D187" i="312"/>
  <c r="E187" i="312" s="1"/>
  <c r="I8" i="313"/>
  <c r="D127" i="312"/>
  <c r="E127" i="312" s="1"/>
  <c r="G160" i="312"/>
  <c r="I39" i="313"/>
  <c r="G109" i="312"/>
  <c r="I15" i="313"/>
  <c r="D140" i="312"/>
  <c r="E140" i="312" s="1"/>
  <c r="G183" i="312"/>
  <c r="D111" i="312"/>
  <c r="E111" i="312" s="1"/>
  <c r="F111" i="312"/>
  <c r="D101" i="312"/>
  <c r="E101" i="312" s="1"/>
  <c r="G101" i="312"/>
  <c r="I33" i="313"/>
  <c r="G108" i="312"/>
  <c r="D124" i="312"/>
  <c r="E124" i="312" s="1"/>
  <c r="G147" i="312"/>
  <c r="I30" i="313"/>
  <c r="G126" i="312"/>
  <c r="G150" i="312"/>
  <c r="G114" i="312"/>
  <c r="F101" i="312"/>
  <c r="D102" i="312"/>
  <c r="E102" i="312" s="1"/>
  <c r="E31" i="313" s="1"/>
  <c r="G205" i="312"/>
  <c r="G113" i="312"/>
  <c r="D109" i="312"/>
  <c r="E109" i="312" s="1"/>
  <c r="E39" i="313" s="1"/>
  <c r="G121" i="312"/>
  <c r="F121" i="312"/>
  <c r="F235" i="312"/>
  <c r="D235" i="312"/>
  <c r="E235" i="312" s="1"/>
  <c r="G235" i="312"/>
  <c r="G213" i="312"/>
  <c r="I7" i="313"/>
  <c r="G170" i="312"/>
  <c r="G118" i="312"/>
  <c r="D114" i="312"/>
  <c r="E114" i="312" s="1"/>
  <c r="D104" i="312"/>
  <c r="E104" i="312" s="1"/>
  <c r="E52" i="313" s="1"/>
  <c r="D155" i="312"/>
  <c r="E155" i="312" s="1"/>
  <c r="E62" i="313" s="1"/>
  <c r="D166" i="312"/>
  <c r="E166" i="312" s="1"/>
  <c r="G124" i="312"/>
  <c r="D116" i="312"/>
  <c r="E116" i="312" s="1"/>
  <c r="G127" i="312"/>
  <c r="D107" i="312"/>
  <c r="E107" i="312" s="1"/>
  <c r="F107" i="312"/>
  <c r="G107" i="312"/>
  <c r="D237" i="312"/>
  <c r="E237" i="312" s="1"/>
  <c r="F237" i="312"/>
  <c r="D196" i="312"/>
  <c r="E196" i="312" s="1"/>
  <c r="E7" i="313"/>
  <c r="E54" i="313"/>
  <c r="E24" i="313"/>
  <c r="E9" i="313"/>
  <c r="E21" i="313"/>
  <c r="E8" i="313"/>
  <c r="E66" i="313"/>
  <c r="E12" i="313"/>
  <c r="E51" i="313"/>
  <c r="E6" i="313"/>
  <c r="E14" i="313"/>
  <c r="E25" i="313"/>
  <c r="E18" i="313"/>
  <c r="E49" i="313"/>
  <c r="E58" i="313"/>
  <c r="E11" i="313"/>
  <c r="E61" i="313"/>
  <c r="E35" i="313"/>
  <c r="E65" i="313"/>
  <c r="E56" i="313"/>
  <c r="E37" i="313"/>
  <c r="E53" i="313"/>
  <c r="E5" i="313"/>
  <c r="E45" i="313"/>
  <c r="E43" i="313"/>
  <c r="E63" i="313" l="1"/>
  <c r="E44" i="313"/>
  <c r="E19" i="313"/>
  <c r="E50" i="313"/>
  <c r="E22" i="313"/>
  <c r="E48" i="313"/>
  <c r="E60" i="313"/>
  <c r="E20" i="313"/>
  <c r="E40" i="313"/>
  <c r="E23" i="313"/>
  <c r="E15" i="313"/>
  <c r="E34" i="313"/>
  <c r="E55" i="313"/>
  <c r="E59" i="313"/>
  <c r="E41" i="313"/>
  <c r="E32" i="313"/>
  <c r="E36" i="313"/>
  <c r="E16" i="313"/>
  <c r="E57" i="313"/>
  <c r="E64" i="313"/>
  <c r="E46" i="313"/>
  <c r="E27" i="313"/>
  <c r="E10" i="313"/>
  <c r="E13" i="313"/>
  <c r="E29" i="313"/>
  <c r="E42" i="313"/>
  <c r="E47" i="313"/>
  <c r="E33" i="313"/>
  <c r="E17" i="313"/>
  <c r="E38" i="313"/>
  <c r="E26" i="313"/>
  <c r="E28" i="313"/>
  <c r="E30" i="3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ららぽーと立川立飛</author>
    <author>user</author>
  </authors>
  <commentList>
    <comment ref="B17" authorId="0" shapeId="0" xr:uid="{570380CF-C871-4405-AD11-A5B3B9FE082F}">
      <text>
        <r>
          <rPr>
            <b/>
            <sz val="9"/>
            <color indexed="81"/>
            <rFont val="MS P ゴシック"/>
            <family val="3"/>
            <charset val="128"/>
          </rPr>
          <t>第2水曜 新宿S2　料金回収
最終水曜 新宿S2　ミーティング</t>
        </r>
      </text>
    </comment>
    <comment ref="B21" authorId="1" shapeId="0" xr:uid="{D01DF107-6B53-4F80-AB5D-941E2AADAF07}">
      <text>
        <r>
          <rPr>
            <b/>
            <sz val="9"/>
            <color indexed="81"/>
            <rFont val="MS P ゴシック"/>
            <family val="3"/>
            <charset val="128"/>
          </rPr>
          <t>金は荷捌き</t>
        </r>
        <r>
          <rPr>
            <sz val="9"/>
            <color indexed="81"/>
            <rFont val="MS P ゴシック"/>
            <family val="3"/>
            <charset val="128"/>
          </rPr>
          <t xml:space="preserve">
</t>
        </r>
      </text>
    </comment>
    <comment ref="B27" authorId="1" shapeId="0" xr:uid="{CCE1967F-FF6F-439B-AB4C-B17A082D162A}">
      <text>
        <r>
          <rPr>
            <sz val="9"/>
            <color indexed="81"/>
            <rFont val="MS P ゴシック"/>
            <family val="3"/>
            <charset val="128"/>
          </rPr>
          <t xml:space="preserve">第2日曜×孫に会う
</t>
        </r>
      </text>
    </comment>
    <comment ref="B30" authorId="1" shapeId="0" xr:uid="{4455285D-9679-44A1-8A22-206B351A2CE2}">
      <text>
        <r>
          <rPr>
            <b/>
            <sz val="9"/>
            <color indexed="81"/>
            <rFont val="MS P ゴシック"/>
            <family val="3"/>
            <charset val="128"/>
          </rPr>
          <t>第1、2日曜休み
介護</t>
        </r>
      </text>
    </comment>
    <comment ref="B32" authorId="0" shapeId="0" xr:uid="{3B6E4A89-D73F-4755-A788-B104D96634C2}">
      <text>
        <r>
          <rPr>
            <b/>
            <sz val="9"/>
            <color indexed="81"/>
            <rFont val="MS P ゴシック"/>
            <family val="3"/>
            <charset val="128"/>
          </rPr>
          <t>ららぽーと立川立飛:</t>
        </r>
        <r>
          <rPr>
            <sz val="9"/>
            <color indexed="81"/>
            <rFont val="MS P ゴシック"/>
            <family val="3"/>
            <charset val="128"/>
          </rPr>
          <t xml:space="preserve">
</t>
        </r>
      </text>
    </comment>
    <comment ref="B34" authorId="1" shapeId="0" xr:uid="{7C0E1E0C-BDA1-46D9-83DC-8A119E74D8B6}">
      <text>
        <r>
          <rPr>
            <sz val="9"/>
            <color indexed="81"/>
            <rFont val="MS P ゴシック"/>
            <family val="3"/>
            <charset val="128"/>
          </rPr>
          <t xml:space="preserve">金曜病院の日あるので休
</t>
        </r>
      </text>
    </comment>
  </commentList>
</comments>
</file>

<file path=xl/sharedStrings.xml><?xml version="1.0" encoding="utf-8"?>
<sst xmlns="http://schemas.openxmlformats.org/spreadsheetml/2006/main" count="12535" uniqueCount="2618">
  <si>
    <t>業態名</t>
    <rPh sb="0" eb="2">
      <t>ギョウタイ</t>
    </rPh>
    <rPh sb="2" eb="3">
      <t>メイ</t>
    </rPh>
    <phoneticPr fontId="64"/>
  </si>
  <si>
    <t>給与コード</t>
    <rPh sb="0" eb="2">
      <t>キュウヨ</t>
    </rPh>
    <phoneticPr fontId="64"/>
  </si>
  <si>
    <t>規定開始</t>
    <rPh sb="0" eb="2">
      <t>キテイ</t>
    </rPh>
    <rPh sb="2" eb="4">
      <t>カイシ</t>
    </rPh>
    <phoneticPr fontId="64"/>
  </si>
  <si>
    <t>規定終了</t>
    <rPh sb="0" eb="2">
      <t>キテイ</t>
    </rPh>
    <rPh sb="2" eb="4">
      <t>シュウリョウ</t>
    </rPh>
    <phoneticPr fontId="64"/>
  </si>
  <si>
    <t>実働時間</t>
    <rPh sb="0" eb="2">
      <t>ジツドウ</t>
    </rPh>
    <rPh sb="2" eb="4">
      <t>ジカン</t>
    </rPh>
    <phoneticPr fontId="64"/>
  </si>
  <si>
    <t>コピー用</t>
    <rPh sb="3" eb="4">
      <t>ヨウ</t>
    </rPh>
    <phoneticPr fontId="64"/>
  </si>
  <si>
    <t>日祝19名+増員3名　計22名</t>
    <rPh sb="11" eb="12">
      <t>ケイ</t>
    </rPh>
    <rPh sb="14" eb="15">
      <t>メイ</t>
    </rPh>
    <phoneticPr fontId="27"/>
  </si>
  <si>
    <t>日祝19名+増員6名　計25名</t>
    <rPh sb="11" eb="12">
      <t>ケイ</t>
    </rPh>
    <rPh sb="14" eb="15">
      <t>メイ</t>
    </rPh>
    <phoneticPr fontId="27"/>
  </si>
  <si>
    <t>日祝19名+増員9名　計28名</t>
    <rPh sb="11" eb="12">
      <t>ケイ</t>
    </rPh>
    <rPh sb="14" eb="15">
      <t>メイ</t>
    </rPh>
    <phoneticPr fontId="27"/>
  </si>
  <si>
    <t>日祝19名+増員9名+臨駐5名　計33名</t>
    <rPh sb="16" eb="17">
      <t>ケイ</t>
    </rPh>
    <rPh sb="19" eb="20">
      <t>メイ</t>
    </rPh>
    <phoneticPr fontId="27"/>
  </si>
  <si>
    <t>日祝19名+増員9名+臨駐11名　計39名</t>
    <rPh sb="17" eb="18">
      <t>ケイ</t>
    </rPh>
    <rPh sb="20" eb="21">
      <t>メイ</t>
    </rPh>
    <phoneticPr fontId="27"/>
  </si>
  <si>
    <t>隊長</t>
    <rPh sb="0" eb="2">
      <t>タイチョウ</t>
    </rPh>
    <phoneticPr fontId="64"/>
  </si>
  <si>
    <t>A2</t>
  </si>
  <si>
    <t>平日8名</t>
    <rPh sb="0" eb="2">
      <t>ヘイジツ</t>
    </rPh>
    <phoneticPr fontId="64"/>
  </si>
  <si>
    <t>土曜17名</t>
    <rPh sb="0" eb="2">
      <t>ドヨウ</t>
    </rPh>
    <rPh sb="4" eb="5">
      <t>メイ</t>
    </rPh>
    <phoneticPr fontId="28"/>
  </si>
  <si>
    <t>日祝22名</t>
    <rPh sb="4" eb="5">
      <t>メイ</t>
    </rPh>
    <phoneticPr fontId="27"/>
  </si>
  <si>
    <t>日祝25名</t>
    <phoneticPr fontId="27"/>
  </si>
  <si>
    <t>日祝28名</t>
    <phoneticPr fontId="27"/>
  </si>
  <si>
    <t>日祝33名</t>
    <phoneticPr fontId="27"/>
  </si>
  <si>
    <t>日祝39名</t>
    <phoneticPr fontId="27"/>
  </si>
  <si>
    <t>土曜20名</t>
    <rPh sb="0" eb="2">
      <t>ドヨウ</t>
    </rPh>
    <rPh sb="4" eb="5">
      <t>メイ</t>
    </rPh>
    <phoneticPr fontId="28"/>
  </si>
  <si>
    <t>副隊</t>
    <rPh sb="0" eb="2">
      <t>フクタイ</t>
    </rPh>
    <phoneticPr fontId="64"/>
  </si>
  <si>
    <t>A3</t>
  </si>
  <si>
    <t>隊長</t>
  </si>
  <si>
    <t>荷捌</t>
    <rPh sb="0" eb="2">
      <t>ニサバ</t>
    </rPh>
    <phoneticPr fontId="64"/>
  </si>
  <si>
    <t>A1</t>
  </si>
  <si>
    <t>荷捌</t>
    <rPh sb="0" eb="2">
      <t>ニサバ</t>
    </rPh>
    <phoneticPr fontId="27"/>
  </si>
  <si>
    <t>早番</t>
    <rPh sb="0" eb="2">
      <t>ハヤバン</t>
    </rPh>
    <phoneticPr fontId="64"/>
  </si>
  <si>
    <t>遅番</t>
    <rPh sb="0" eb="2">
      <t>オソバン</t>
    </rPh>
    <phoneticPr fontId="64"/>
  </si>
  <si>
    <t>臨時</t>
    <rPh sb="0" eb="2">
      <t>リンジ</t>
    </rPh>
    <phoneticPr fontId="64"/>
  </si>
  <si>
    <t>早番</t>
    <rPh sb="0" eb="2">
      <t>ハヤバン</t>
    </rPh>
    <phoneticPr fontId="27"/>
  </si>
  <si>
    <t>荷研</t>
    <rPh sb="0" eb="2">
      <t>ニケン</t>
    </rPh>
    <phoneticPr fontId="64"/>
  </si>
  <si>
    <t>研</t>
  </si>
  <si>
    <t>早研</t>
    <rPh sb="0" eb="1">
      <t>ハヤ</t>
    </rPh>
    <rPh sb="1" eb="2">
      <t>ケン</t>
    </rPh>
    <phoneticPr fontId="64"/>
  </si>
  <si>
    <t>遅研</t>
    <rPh sb="0" eb="1">
      <t>チ</t>
    </rPh>
    <rPh sb="1" eb="2">
      <t>ケン</t>
    </rPh>
    <phoneticPr fontId="64"/>
  </si>
  <si>
    <t>現基①</t>
    <rPh sb="0" eb="1">
      <t>ゲン</t>
    </rPh>
    <rPh sb="1" eb="2">
      <t>モト</t>
    </rPh>
    <phoneticPr fontId="4"/>
  </si>
  <si>
    <t>XA</t>
  </si>
  <si>
    <t>現基②</t>
    <rPh sb="0" eb="1">
      <t>ゲン</t>
    </rPh>
    <rPh sb="1" eb="2">
      <t>モト</t>
    </rPh>
    <phoneticPr fontId="4"/>
  </si>
  <si>
    <t>コード無し（XAで代用）</t>
    <rPh sb="3" eb="4">
      <t>ナ</t>
    </rPh>
    <rPh sb="9" eb="11">
      <t>ダイヨウ</t>
    </rPh>
    <phoneticPr fontId="4"/>
  </si>
  <si>
    <t>現業2</t>
    <rPh sb="0" eb="2">
      <t>ゲンギョウ</t>
    </rPh>
    <phoneticPr fontId="4"/>
  </si>
  <si>
    <t>XB</t>
  </si>
  <si>
    <t>現業1</t>
    <rPh sb="0" eb="2">
      <t>ゲンギョウ</t>
    </rPh>
    <phoneticPr fontId="4"/>
  </si>
  <si>
    <t>遅番</t>
    <rPh sb="0" eb="2">
      <t>オソバン</t>
    </rPh>
    <phoneticPr fontId="27"/>
  </si>
  <si>
    <t>新基①</t>
    <rPh sb="0" eb="1">
      <t>シン</t>
    </rPh>
    <rPh sb="1" eb="2">
      <t>モト</t>
    </rPh>
    <phoneticPr fontId="4"/>
  </si>
  <si>
    <t>X1</t>
  </si>
  <si>
    <t>新基②</t>
    <rPh sb="0" eb="1">
      <t>シン</t>
    </rPh>
    <rPh sb="1" eb="2">
      <t>モト</t>
    </rPh>
    <phoneticPr fontId="4"/>
  </si>
  <si>
    <t>新業2③</t>
    <rPh sb="0" eb="1">
      <t>シン</t>
    </rPh>
    <rPh sb="1" eb="2">
      <t>ギョウ</t>
    </rPh>
    <phoneticPr fontId="4"/>
  </si>
  <si>
    <t>X2</t>
  </si>
  <si>
    <t>臨時</t>
    <rPh sb="0" eb="2">
      <t>リンジ</t>
    </rPh>
    <phoneticPr fontId="27"/>
  </si>
  <si>
    <t>ららぽーと立川立飛　交通誘導</t>
    <rPh sb="5" eb="7">
      <t>タチカワ</t>
    </rPh>
    <rPh sb="7" eb="9">
      <t>タチヒ</t>
    </rPh>
    <rPh sb="10" eb="12">
      <t>コウツウ</t>
    </rPh>
    <rPh sb="12" eb="14">
      <t>ユウドウ</t>
    </rPh>
    <phoneticPr fontId="27"/>
  </si>
  <si>
    <t>OPC所長</t>
    <rPh sb="3" eb="5">
      <t>ショチョウ</t>
    </rPh>
    <phoneticPr fontId="27"/>
  </si>
  <si>
    <t>統括責任者</t>
    <rPh sb="0" eb="2">
      <t>トウカツ</t>
    </rPh>
    <rPh sb="2" eb="5">
      <t>セキニンシャ</t>
    </rPh>
    <phoneticPr fontId="27"/>
  </si>
  <si>
    <t>交通責任者</t>
    <rPh sb="0" eb="2">
      <t>コウツウ</t>
    </rPh>
    <rPh sb="2" eb="5">
      <t>セキニンシャ</t>
    </rPh>
    <phoneticPr fontId="27"/>
  </si>
  <si>
    <t>業　務　日　報</t>
    <rPh sb="0" eb="1">
      <t>ギョウ</t>
    </rPh>
    <rPh sb="2" eb="3">
      <t>ツトム</t>
    </rPh>
    <rPh sb="4" eb="5">
      <t>ニチ</t>
    </rPh>
    <rPh sb="6" eb="7">
      <t>ホウ</t>
    </rPh>
    <phoneticPr fontId="27"/>
  </si>
  <si>
    <t>部長</t>
    <rPh sb="0" eb="2">
      <t>ブチョウ</t>
    </rPh>
    <phoneticPr fontId="27"/>
  </si>
  <si>
    <t>課担当</t>
    <rPh sb="0" eb="1">
      <t>カ</t>
    </rPh>
    <rPh sb="1" eb="3">
      <t>タントウ</t>
    </rPh>
    <phoneticPr fontId="27"/>
  </si>
  <si>
    <t>隊長</t>
    <rPh sb="0" eb="2">
      <t>タイチョウ</t>
    </rPh>
    <phoneticPr fontId="27"/>
  </si>
  <si>
    <t>担当</t>
    <rPh sb="0" eb="2">
      <t>タントウ</t>
    </rPh>
    <phoneticPr fontId="27"/>
  </si>
  <si>
    <t>管理部</t>
    <rPh sb="0" eb="2">
      <t>カンリ</t>
    </rPh>
    <rPh sb="2" eb="3">
      <t>ブ</t>
    </rPh>
    <phoneticPr fontId="27"/>
  </si>
  <si>
    <t>警　 備　 日　 誌</t>
    <rPh sb="0" eb="1">
      <t>ケイ</t>
    </rPh>
    <rPh sb="3" eb="4">
      <t>ソナエ</t>
    </rPh>
    <rPh sb="6" eb="7">
      <t>ニチ</t>
    </rPh>
    <rPh sb="9" eb="10">
      <t>シ</t>
    </rPh>
    <phoneticPr fontId="27"/>
  </si>
  <si>
    <t>【ららぽーと立川立飛】</t>
    <rPh sb="6" eb="8">
      <t>タチカワ</t>
    </rPh>
    <rPh sb="8" eb="10">
      <t>タチヒ</t>
    </rPh>
    <phoneticPr fontId="27"/>
  </si>
  <si>
    <t>印刷せず</t>
    <rPh sb="0" eb="2">
      <t>インサツ</t>
    </rPh>
    <phoneticPr fontId="27"/>
  </si>
  <si>
    <t>警備日誌</t>
    <rPh sb="0" eb="2">
      <t>ケイビ</t>
    </rPh>
    <rPh sb="2" eb="4">
      <t>ニッシ</t>
    </rPh>
    <phoneticPr fontId="27"/>
  </si>
  <si>
    <t>業務日報</t>
    <rPh sb="0" eb="2">
      <t>ギョウム</t>
    </rPh>
    <rPh sb="2" eb="4">
      <t>ニッポウ</t>
    </rPh>
    <phoneticPr fontId="27"/>
  </si>
  <si>
    <t>給与関連</t>
    <rPh sb="0" eb="2">
      <t>キュウヨ</t>
    </rPh>
    <rPh sb="2" eb="4">
      <t>カンレン</t>
    </rPh>
    <phoneticPr fontId="27"/>
  </si>
  <si>
    <t>年</t>
    <rPh sb="0" eb="1">
      <t>ネン</t>
    </rPh>
    <phoneticPr fontId="27"/>
  </si>
  <si>
    <t>月</t>
    <rPh sb="0" eb="1">
      <t>ツキ</t>
    </rPh>
    <phoneticPr fontId="27"/>
  </si>
  <si>
    <t>日</t>
    <rPh sb="0" eb="1">
      <t>ヒ</t>
    </rPh>
    <phoneticPr fontId="27"/>
  </si>
  <si>
    <t>（</t>
    <phoneticPr fontId="27"/>
  </si>
  <si>
    <t>）</t>
    <phoneticPr fontId="27"/>
  </si>
  <si>
    <t>天候：</t>
    <rPh sb="0" eb="2">
      <t>テンコウ</t>
    </rPh>
    <phoneticPr fontId="27"/>
  </si>
  <si>
    <t>晴後曇</t>
    <rPh sb="0" eb="1">
      <t>ハレ</t>
    </rPh>
    <rPh sb="1" eb="2">
      <t>ノチ</t>
    </rPh>
    <rPh sb="2" eb="3">
      <t>クモ</t>
    </rPh>
    <phoneticPr fontId="27"/>
  </si>
  <si>
    <t>体制：</t>
    <rPh sb="0" eb="2">
      <t>タイセイ</t>
    </rPh>
    <phoneticPr fontId="27"/>
  </si>
  <si>
    <t>平日8名</t>
  </si>
  <si>
    <t>警備日誌氏名</t>
    <rPh sb="0" eb="2">
      <t>ケイビ</t>
    </rPh>
    <rPh sb="2" eb="4">
      <t>ニッシ</t>
    </rPh>
    <rPh sb="4" eb="6">
      <t>シメイ</t>
    </rPh>
    <phoneticPr fontId="27"/>
  </si>
  <si>
    <t>勤務</t>
    <rPh sb="0" eb="2">
      <t>キンム</t>
    </rPh>
    <phoneticPr fontId="27"/>
  </si>
  <si>
    <t>氏名</t>
    <rPh sb="0" eb="2">
      <t>シメイ</t>
    </rPh>
    <phoneticPr fontId="27"/>
  </si>
  <si>
    <t>開始</t>
    <rPh sb="0" eb="2">
      <t>カイシ</t>
    </rPh>
    <phoneticPr fontId="27"/>
  </si>
  <si>
    <t>終了</t>
    <rPh sb="0" eb="2">
      <t>シュウリョウ</t>
    </rPh>
    <phoneticPr fontId="27"/>
  </si>
  <si>
    <t>配置表氏名</t>
    <rPh sb="0" eb="2">
      <t>ハイチ</t>
    </rPh>
    <rPh sb="2" eb="3">
      <t>ヒョウ</t>
    </rPh>
    <rPh sb="3" eb="5">
      <t>シメイ</t>
    </rPh>
    <phoneticPr fontId="27"/>
  </si>
  <si>
    <t>日付</t>
    <rPh sb="0" eb="2">
      <t>ヒヅケ</t>
    </rPh>
    <phoneticPr fontId="27"/>
  </si>
  <si>
    <t>ｺｰﾄﾞ</t>
    <phoneticPr fontId="27"/>
  </si>
  <si>
    <t>翌</t>
    <rPh sb="0" eb="1">
      <t>ヨク</t>
    </rPh>
    <phoneticPr fontId="27"/>
  </si>
  <si>
    <t>休憩</t>
    <rPh sb="0" eb="2">
      <t>キュウケイ</t>
    </rPh>
    <phoneticPr fontId="27"/>
  </si>
  <si>
    <t>残業</t>
    <rPh sb="0" eb="2">
      <t>ザンギョウ</t>
    </rPh>
    <phoneticPr fontId="27"/>
  </si>
  <si>
    <t>深夜</t>
    <rPh sb="0" eb="2">
      <t>シンヤ</t>
    </rPh>
    <phoneticPr fontId="27"/>
  </si>
  <si>
    <t>給与</t>
    <rPh sb="0" eb="2">
      <t>キュウヨ</t>
    </rPh>
    <phoneticPr fontId="27"/>
  </si>
  <si>
    <t>備考</t>
    <rPh sb="0" eb="2">
      <t>ビコウ</t>
    </rPh>
    <phoneticPr fontId="27"/>
  </si>
  <si>
    <t>記号</t>
    <rPh sb="0" eb="2">
      <t>キゴウ</t>
    </rPh>
    <phoneticPr fontId="27"/>
  </si>
  <si>
    <t>勤務者名</t>
    <rPh sb="0" eb="3">
      <t>キンムシャ</t>
    </rPh>
    <rPh sb="3" eb="4">
      <t>メイ</t>
    </rPh>
    <phoneticPr fontId="27"/>
  </si>
  <si>
    <t>服務時間</t>
    <rPh sb="0" eb="2">
      <t>フクム</t>
    </rPh>
    <rPh sb="2" eb="4">
      <t>ジカン</t>
    </rPh>
    <phoneticPr fontId="27"/>
  </si>
  <si>
    <t>月</t>
    <rPh sb="0" eb="1">
      <t>ガツ</t>
    </rPh>
    <phoneticPr fontId="27"/>
  </si>
  <si>
    <t>日</t>
    <rPh sb="0" eb="1">
      <t>ニチ</t>
    </rPh>
    <phoneticPr fontId="27"/>
  </si>
  <si>
    <t>天候</t>
    <rPh sb="0" eb="2">
      <t>テンコウ</t>
    </rPh>
    <phoneticPr fontId="27"/>
  </si>
  <si>
    <t>体制</t>
    <rPh sb="0" eb="2">
      <t>タイセイ</t>
    </rPh>
    <phoneticPr fontId="27"/>
  </si>
  <si>
    <t>報告者</t>
    <rPh sb="0" eb="3">
      <t>ホウコクシャ</t>
    </rPh>
    <phoneticPr fontId="27"/>
  </si>
  <si>
    <t>妹尾優</t>
  </si>
  <si>
    <t>～</t>
    <phoneticPr fontId="27"/>
  </si>
  <si>
    <t>勤　　　　怠　　　　報　　　　告　　　　事　　　　項</t>
    <rPh sb="0" eb="1">
      <t>ツトム</t>
    </rPh>
    <rPh sb="5" eb="6">
      <t>オコタ</t>
    </rPh>
    <rPh sb="10" eb="11">
      <t>ホウ</t>
    </rPh>
    <rPh sb="15" eb="16">
      <t>コク</t>
    </rPh>
    <rPh sb="20" eb="21">
      <t>コト</t>
    </rPh>
    <rPh sb="25" eb="26">
      <t>コウ</t>
    </rPh>
    <phoneticPr fontId="27"/>
  </si>
  <si>
    <t>荷捌</t>
  </si>
  <si>
    <t>清水直人</t>
  </si>
  <si>
    <t>配置</t>
    <rPh sb="0" eb="2">
      <t>ハイチ</t>
    </rPh>
    <phoneticPr fontId="27"/>
  </si>
  <si>
    <t>勤務員氏名</t>
    <rPh sb="0" eb="3">
      <t>キンムイン</t>
    </rPh>
    <rPh sb="3" eb="5">
      <t>シメイ</t>
    </rPh>
    <phoneticPr fontId="27"/>
  </si>
  <si>
    <t>時間</t>
    <rPh sb="0" eb="2">
      <t>ジカン</t>
    </rPh>
    <phoneticPr fontId="27"/>
  </si>
  <si>
    <t>萩原光彦</t>
  </si>
  <si>
    <t>福田敦</t>
  </si>
  <si>
    <t>早番</t>
  </si>
  <si>
    <t>鈴木孝</t>
  </si>
  <si>
    <t>髙橋勝彦</t>
  </si>
  <si>
    <t>横尾一義</t>
  </si>
  <si>
    <t>松本豊</t>
  </si>
  <si>
    <t>欠員</t>
    <rPh sb="0" eb="2">
      <t>ケツイン</t>
    </rPh>
    <phoneticPr fontId="27"/>
  </si>
  <si>
    <t>病欠・欠員無し。</t>
    <rPh sb="0" eb="2">
      <t>ビョウケツ</t>
    </rPh>
    <rPh sb="3" eb="5">
      <t>ケツイン</t>
    </rPh>
    <rPh sb="5" eb="6">
      <t>ナ</t>
    </rPh>
    <phoneticPr fontId="27"/>
  </si>
  <si>
    <t>駐車場利用状況</t>
    <rPh sb="0" eb="3">
      <t>チュウシャジョウ</t>
    </rPh>
    <rPh sb="3" eb="5">
      <t>リヨウ</t>
    </rPh>
    <rPh sb="5" eb="7">
      <t>ジョウキョウ</t>
    </rPh>
    <phoneticPr fontId="27"/>
  </si>
  <si>
    <t>名称</t>
    <rPh sb="0" eb="2">
      <t>メイショウ</t>
    </rPh>
    <phoneticPr fontId="27"/>
  </si>
  <si>
    <t>入庫台数</t>
    <rPh sb="0" eb="2">
      <t>ニュウコ</t>
    </rPh>
    <rPh sb="2" eb="4">
      <t>ダイスウ</t>
    </rPh>
    <phoneticPr fontId="27"/>
  </si>
  <si>
    <t>満車時刻</t>
    <rPh sb="0" eb="2">
      <t>マンシャ</t>
    </rPh>
    <rPh sb="2" eb="4">
      <t>ジコク</t>
    </rPh>
    <phoneticPr fontId="27"/>
  </si>
  <si>
    <t>P1</t>
    <phoneticPr fontId="27"/>
  </si>
  <si>
    <t>-</t>
  </si>
  <si>
    <t>西地区</t>
    <rPh sb="0" eb="3">
      <t>ニシチク</t>
    </rPh>
    <phoneticPr fontId="27"/>
  </si>
  <si>
    <t>臨　時　業　務　・　シ　フ　ト　変　更　等　報　告　事　項</t>
    <rPh sb="0" eb="1">
      <t>ノゾム</t>
    </rPh>
    <rPh sb="2" eb="3">
      <t>ジ</t>
    </rPh>
    <rPh sb="4" eb="5">
      <t>ギョウ</t>
    </rPh>
    <rPh sb="6" eb="7">
      <t>ツトム</t>
    </rPh>
    <rPh sb="16" eb="17">
      <t>ヘン</t>
    </rPh>
    <rPh sb="18" eb="19">
      <t>サラ</t>
    </rPh>
    <rPh sb="20" eb="21">
      <t>トウ</t>
    </rPh>
    <rPh sb="22" eb="23">
      <t>ホウ</t>
    </rPh>
    <rPh sb="24" eb="25">
      <t>コク</t>
    </rPh>
    <rPh sb="26" eb="27">
      <t>コト</t>
    </rPh>
    <rPh sb="28" eb="29">
      <t>コウ</t>
    </rPh>
    <phoneticPr fontId="27"/>
  </si>
  <si>
    <t>P2</t>
    <phoneticPr fontId="27"/>
  </si>
  <si>
    <t>A（泉町）</t>
    <rPh sb="2" eb="4">
      <t>イズミチョウ</t>
    </rPh>
    <phoneticPr fontId="27"/>
  </si>
  <si>
    <t>事由</t>
    <rPh sb="0" eb="2">
      <t>ジユウ</t>
    </rPh>
    <phoneticPr fontId="27"/>
  </si>
  <si>
    <t>対応</t>
    <rPh sb="0" eb="1">
      <t>タイ</t>
    </rPh>
    <rPh sb="1" eb="2">
      <t>オウ</t>
    </rPh>
    <phoneticPr fontId="27"/>
  </si>
  <si>
    <t>P3</t>
    <phoneticPr fontId="27"/>
  </si>
  <si>
    <t>B(富士見町）</t>
    <rPh sb="2" eb="6">
      <t>フジミチョウ</t>
    </rPh>
    <phoneticPr fontId="27"/>
  </si>
  <si>
    <t>P4</t>
    <phoneticPr fontId="27"/>
  </si>
  <si>
    <t>C(青果市場）</t>
    <rPh sb="2" eb="4">
      <t>セイカ</t>
    </rPh>
    <rPh sb="4" eb="6">
      <t>イチバ</t>
    </rPh>
    <phoneticPr fontId="27"/>
  </si>
  <si>
    <t>駐車場利用状況</t>
    <phoneticPr fontId="27"/>
  </si>
  <si>
    <t>本設計</t>
    <rPh sb="0" eb="2">
      <t>ホンセツ</t>
    </rPh>
    <rPh sb="2" eb="3">
      <t>ケイ</t>
    </rPh>
    <phoneticPr fontId="27"/>
  </si>
  <si>
    <t>臨時計</t>
    <rPh sb="0" eb="2">
      <t>リンジ</t>
    </rPh>
    <rPh sb="2" eb="3">
      <t>ケイ</t>
    </rPh>
    <phoneticPr fontId="27"/>
  </si>
  <si>
    <t>常 設</t>
    <rPh sb="0" eb="1">
      <t>ツネ</t>
    </rPh>
    <rPh sb="2" eb="3">
      <t>セツ</t>
    </rPh>
    <phoneticPr fontId="27"/>
  </si>
  <si>
    <t>合計</t>
    <rPh sb="0" eb="2">
      <t>ゴウケイ</t>
    </rPh>
    <phoneticPr fontId="27"/>
  </si>
  <si>
    <t>総計</t>
    <rPh sb="0" eb="2">
      <t>ソウケイ</t>
    </rPh>
    <phoneticPr fontId="27"/>
  </si>
  <si>
    <t>在車ピーク時間/台数</t>
    <rPh sb="0" eb="2">
      <t>ザイシャ</t>
    </rPh>
    <rPh sb="5" eb="7">
      <t>ジカン</t>
    </rPh>
    <rPh sb="8" eb="10">
      <t>ダイスウ</t>
    </rPh>
    <phoneticPr fontId="27"/>
  </si>
  <si>
    <t>Ｐ1</t>
    <phoneticPr fontId="27"/>
  </si>
  <si>
    <t>時間入庫最大/台数</t>
    <rPh sb="0" eb="2">
      <t>ジカン</t>
    </rPh>
    <rPh sb="2" eb="4">
      <t>ニュウコ</t>
    </rPh>
    <rPh sb="4" eb="6">
      <t>サイダイ</t>
    </rPh>
    <rPh sb="7" eb="9">
      <t>ダイスウ</t>
    </rPh>
    <phoneticPr fontId="27"/>
  </si>
  <si>
    <t>Ｐ2</t>
    <phoneticPr fontId="27"/>
  </si>
  <si>
    <t>返金対応</t>
    <rPh sb="0" eb="2">
      <t>ヘンキン</t>
    </rPh>
    <rPh sb="2" eb="4">
      <t>タイオウ</t>
    </rPh>
    <phoneticPr fontId="27"/>
  </si>
  <si>
    <t>件</t>
    <rPh sb="0" eb="1">
      <t>ケン</t>
    </rPh>
    <phoneticPr fontId="27"/>
  </si>
  <si>
    <t>金額</t>
    <rPh sb="0" eb="2">
      <t>キンガク</t>
    </rPh>
    <phoneticPr fontId="27"/>
  </si>
  <si>
    <t>Ｐ3</t>
    <phoneticPr fontId="27"/>
  </si>
  <si>
    <t>館内放送依頼</t>
    <rPh sb="0" eb="2">
      <t>カンナイ</t>
    </rPh>
    <rPh sb="2" eb="4">
      <t>ホウソウ</t>
    </rPh>
    <rPh sb="4" eb="6">
      <t>イライ</t>
    </rPh>
    <phoneticPr fontId="27"/>
  </si>
  <si>
    <t>ライト</t>
    <phoneticPr fontId="27"/>
  </si>
  <si>
    <t>鍵</t>
    <rPh sb="0" eb="1">
      <t>カギ</t>
    </rPh>
    <phoneticPr fontId="27"/>
  </si>
  <si>
    <t>窓あき</t>
    <rPh sb="0" eb="1">
      <t>マド</t>
    </rPh>
    <phoneticPr fontId="27"/>
  </si>
  <si>
    <t>他</t>
    <rPh sb="0" eb="1">
      <t>ホカ</t>
    </rPh>
    <phoneticPr fontId="27"/>
  </si>
  <si>
    <t>計</t>
    <rPh sb="0" eb="1">
      <t>ケイ</t>
    </rPh>
    <phoneticPr fontId="27"/>
  </si>
  <si>
    <t>Ｐ4</t>
    <phoneticPr fontId="27"/>
  </si>
  <si>
    <t>報告事項その他特記事項</t>
    <rPh sb="0" eb="2">
      <t>ホウコク</t>
    </rPh>
    <rPh sb="2" eb="4">
      <t>ジコウ</t>
    </rPh>
    <rPh sb="6" eb="7">
      <t>タ</t>
    </rPh>
    <rPh sb="7" eb="9">
      <t>トッキ</t>
    </rPh>
    <rPh sb="9" eb="11">
      <t>ジコウ</t>
    </rPh>
    <phoneticPr fontId="27"/>
  </si>
  <si>
    <t>本日の業務報告</t>
    <rPh sb="0" eb="2">
      <t>ホンジツ</t>
    </rPh>
    <rPh sb="3" eb="5">
      <t>ギョウム</t>
    </rPh>
    <rPh sb="5" eb="7">
      <t>ホウコク</t>
    </rPh>
    <phoneticPr fontId="27"/>
  </si>
  <si>
    <t>※</t>
  </si>
  <si>
    <t>営業時間。物販店舗（平日）10：00～20：00/（土日祝）10：00～21：00、レストラン（平日）11：00</t>
  </si>
  <si>
    <t>～21：00/（土日祝）11：00～22：00、フードコート（平日）11：00～20：00/（土日祝）10：30～</t>
  </si>
  <si>
    <t>21：00、ブルーミングブルーミー10：00～21：00。</t>
  </si>
  <si>
    <t>P3立体駐車場開放。</t>
  </si>
  <si>
    <t>P2立体駐車場開放。</t>
  </si>
  <si>
    <t>P2入口から開放しているP1、3、4駐車場へご案内した件数。　9：30～9：49　3件。</t>
    <rPh sb="42" eb="43">
      <t>ケン</t>
    </rPh>
    <phoneticPr fontId="27"/>
  </si>
  <si>
    <t>P2臨時出口を開放。　→18：30　閉鎖作業を施設警備担当様へ引継ぎ。</t>
  </si>
  <si>
    <t>P2出口(精算機No1～3)、P3出口(精算機No1～4)のゲートバー上げ実施。</t>
  </si>
  <si>
    <t>有田副統括様へ報告済み。</t>
    <rPh sb="0" eb="2">
      <t>アリタ</t>
    </rPh>
    <rPh sb="2" eb="3">
      <t>フク</t>
    </rPh>
    <rPh sb="3" eb="5">
      <t>トウカツ</t>
    </rPh>
    <rPh sb="5" eb="6">
      <t>サマ</t>
    </rPh>
    <rPh sb="6" eb="7">
      <t>アリサマ</t>
    </rPh>
    <phoneticPr fontId="66"/>
  </si>
  <si>
    <t>報告事項その他特記事項②</t>
    <rPh sb="0" eb="2">
      <t>ホウコク</t>
    </rPh>
    <rPh sb="2" eb="4">
      <t>ジコウ</t>
    </rPh>
    <rPh sb="6" eb="7">
      <t>タ</t>
    </rPh>
    <rPh sb="7" eb="9">
      <t>トッキ</t>
    </rPh>
    <rPh sb="9" eb="11">
      <t>ジコウ</t>
    </rPh>
    <phoneticPr fontId="27"/>
  </si>
  <si>
    <t>MSPカード≪セゾン≫（クレジット機能あり）</t>
    <phoneticPr fontId="27"/>
  </si>
  <si>
    <t>MSPポイントカード（クレジット機能なし）</t>
    <phoneticPr fontId="27"/>
  </si>
  <si>
    <t>強風対策の為、施設外周の大型サインキューブを寝かせて対応実施。</t>
    <phoneticPr fontId="27"/>
  </si>
  <si>
    <t>強風対策の為、寝かせていた施設外周の大型サインキューブを復旧。</t>
    <phoneticPr fontId="27"/>
  </si>
  <si>
    <t>ららぽーと立川立飛HPで駐車場「満車」表示を確認。　→15：10　「空車」表示を確認。</t>
    <rPh sb="5" eb="9">
      <t>タチカワタチヒ</t>
    </rPh>
    <rPh sb="12" eb="15">
      <t>チュウシャジョウ</t>
    </rPh>
    <rPh sb="16" eb="18">
      <t>マンシャ</t>
    </rPh>
    <rPh sb="19" eb="21">
      <t>ヒョウジ</t>
    </rPh>
    <rPh sb="22" eb="24">
      <t>カクニン</t>
    </rPh>
    <rPh sb="34" eb="36">
      <t>クウシャ</t>
    </rPh>
    <rPh sb="37" eb="39">
      <t>ヒョウジ</t>
    </rPh>
    <rPh sb="40" eb="42">
      <t>カクニン</t>
    </rPh>
    <phoneticPr fontId="30"/>
  </si>
  <si>
    <t>道路使用許可申請実施（2月度：2/1～15、2/16～30）</t>
    <phoneticPr fontId="27"/>
  </si>
  <si>
    <t>道路使用許可申請書受取り（2月度：2/1～15、2/16～30）</t>
    <phoneticPr fontId="27"/>
  </si>
  <si>
    <t>P2臨時入口を開放。　→10：30　一時閉鎖。</t>
    <rPh sb="18" eb="20">
      <t>イチジ</t>
    </rPh>
    <phoneticPr fontId="28"/>
  </si>
  <si>
    <t>駐車場80％（在車2400台）満たしたため、OPC様へ無線報告。</t>
    <phoneticPr fontId="27"/>
  </si>
  <si>
    <t>駐車場90％（在車2700台）満たしたため、OPC様へ無線報告。</t>
    <phoneticPr fontId="27"/>
  </si>
  <si>
    <t>駐車場95％（在車2850台）満たしたため、OPC様へ無線報告。</t>
    <phoneticPr fontId="27"/>
  </si>
  <si>
    <t>事前予約のマイクロバス1台（島田療育センター様）来場。乗客を降ろして直ぐに</t>
  </si>
  <si>
    <t>出庫→14:06　マイクロバス1台再度来場、乗客を乗せ出庫。</t>
  </si>
  <si>
    <t>施設警備担当様へ出庫渋滞60分POP貼付け依頼。</t>
    <phoneticPr fontId="27"/>
  </si>
  <si>
    <t>出庫渋滞放送肉声放送依頼実施。</t>
  </si>
  <si>
    <t>周辺道路の渋滞状況</t>
    <rPh sb="0" eb="2">
      <t>シュウヘン</t>
    </rPh>
    <rPh sb="2" eb="4">
      <t>ドウロ</t>
    </rPh>
    <rPh sb="5" eb="7">
      <t>ジュウタイ</t>
    </rPh>
    <rPh sb="7" eb="9">
      <t>ジョウキョウ</t>
    </rPh>
    <phoneticPr fontId="27"/>
  </si>
  <si>
    <t>P2立体駐車場の出庫渋滞対策の為、3F、4F、5Fに配置して出庫コントロール</t>
  </si>
  <si>
    <t>芋窪街道</t>
    <rPh sb="0" eb="1">
      <t>イモ</t>
    </rPh>
    <rPh sb="1" eb="2">
      <t>クボ</t>
    </rPh>
    <rPh sb="2" eb="4">
      <t>カイドウ</t>
    </rPh>
    <phoneticPr fontId="27"/>
  </si>
  <si>
    <t>最後尾：ハウジングワールド前Ｔ字路交差点まで確認　10：05～14：00　一時的に渋滞。</t>
    <rPh sb="13" eb="14">
      <t>マエ</t>
    </rPh>
    <rPh sb="15" eb="17">
      <t>ジロ</t>
    </rPh>
    <rPh sb="37" eb="40">
      <t>イチジテキ</t>
    </rPh>
    <rPh sb="41" eb="43">
      <t>ジュウタイ</t>
    </rPh>
    <phoneticPr fontId="27"/>
  </si>
  <si>
    <t>実施。　→18：30　渋滞緩和に伴い、出庫コントロール終了。</t>
  </si>
  <si>
    <t>都道北側</t>
    <rPh sb="0" eb="1">
      <t>ト</t>
    </rPh>
    <rPh sb="1" eb="2">
      <t>ドウ</t>
    </rPh>
    <rPh sb="2" eb="3">
      <t>キタ</t>
    </rPh>
    <rPh sb="3" eb="4">
      <t>ガワ</t>
    </rPh>
    <phoneticPr fontId="27"/>
  </si>
  <si>
    <t>最後尾：立飛駅北交差点まで確認　10：15～10：55　一時的に渋滞。</t>
  </si>
  <si>
    <t>都道南側</t>
    <rPh sb="0" eb="1">
      <t>ト</t>
    </rPh>
    <rPh sb="1" eb="2">
      <t>ドウ</t>
    </rPh>
    <rPh sb="2" eb="4">
      <t>ミナミガワ</t>
    </rPh>
    <phoneticPr fontId="27"/>
  </si>
  <si>
    <t>最後尾：高松駅北交差点付近まで確認　13：11～16：30　連続して渋滞。</t>
    <rPh sb="11" eb="13">
      <t>フキン</t>
    </rPh>
    <rPh sb="15" eb="17">
      <t>カクニン</t>
    </rPh>
    <rPh sb="30" eb="32">
      <t>レンゾク</t>
    </rPh>
    <phoneticPr fontId="27"/>
  </si>
  <si>
    <t>P4平面駐車場の空きが少なくなった為、芋窪街道からの入庫車両をP1・3入口で右折</t>
    <rPh sb="2" eb="4">
      <t>ヘイメン</t>
    </rPh>
    <rPh sb="4" eb="7">
      <t>チュウシャジョウ</t>
    </rPh>
    <rPh sb="8" eb="9">
      <t>ア</t>
    </rPh>
    <rPh sb="11" eb="12">
      <t>スク</t>
    </rPh>
    <rPh sb="17" eb="18">
      <t>タメ</t>
    </rPh>
    <rPh sb="19" eb="23">
      <t>イモクボカイドウ</t>
    </rPh>
    <rPh sb="26" eb="28">
      <t>ニュウコ</t>
    </rPh>
    <rPh sb="28" eb="30">
      <t>シャリョウ</t>
    </rPh>
    <rPh sb="35" eb="37">
      <t>イリグチ</t>
    </rPh>
    <rPh sb="38" eb="40">
      <t>ウセツ</t>
    </rPh>
    <phoneticPr fontId="15"/>
  </si>
  <si>
    <t>入庫案内開始　→16:25　P4平面駐車場の空きが出来た為、入庫案内終了。</t>
    <rPh sb="18" eb="20">
      <t>チュウシャ</t>
    </rPh>
    <rPh sb="20" eb="21">
      <t>バ</t>
    </rPh>
    <rPh sb="22" eb="23">
      <t>ア</t>
    </rPh>
    <rPh sb="25" eb="27">
      <t>デキ</t>
    </rPh>
    <rPh sb="28" eb="29">
      <t>タメ</t>
    </rPh>
    <rPh sb="30" eb="32">
      <t>ニュウコ</t>
    </rPh>
    <rPh sb="32" eb="34">
      <t>アンナイ</t>
    </rPh>
    <rPh sb="34" eb="36">
      <t>シュウリョウ</t>
    </rPh>
    <phoneticPr fontId="15"/>
  </si>
  <si>
    <t>渋滞無し。　終日信号の切り替わりで流れていた。</t>
    <rPh sb="0" eb="2">
      <t>ジュウタイ</t>
    </rPh>
    <rPh sb="2" eb="3">
      <t>ナ</t>
    </rPh>
    <rPh sb="6" eb="8">
      <t>シュウジツ</t>
    </rPh>
    <rPh sb="8" eb="10">
      <t>シンゴウ</t>
    </rPh>
    <rPh sb="11" eb="12">
      <t>キ</t>
    </rPh>
    <rPh sb="13" eb="14">
      <t>カ</t>
    </rPh>
    <rPh sb="17" eb="18">
      <t>ナガ</t>
    </rPh>
    <phoneticPr fontId="27"/>
  </si>
  <si>
    <t>〃</t>
  </si>
  <si>
    <t>Ｐ1・3入口右折入庫案内実施。　→ 17:30</t>
    <rPh sb="4" eb="6">
      <t>イリグチ</t>
    </rPh>
    <rPh sb="6" eb="8">
      <t>ウセツ</t>
    </rPh>
    <rPh sb="8" eb="10">
      <t>ニュウコ</t>
    </rPh>
    <rPh sb="10" eb="12">
      <t>アンナイ</t>
    </rPh>
    <rPh sb="12" eb="14">
      <t>ジッシ</t>
    </rPh>
    <phoneticPr fontId="28"/>
  </si>
  <si>
    <t>P2立体駐車場出庫渋滞（3F場内10台待ち）中、出口精算機で券詰まり発生に伴い</t>
  </si>
  <si>
    <t>OPC様了承の下、P2出口ゲートバーを開放。　渡辺統括様へ報告済。</t>
    <rPh sb="23" eb="25">
      <t>ワタナベ</t>
    </rPh>
    <phoneticPr fontId="28"/>
  </si>
  <si>
    <t>P4平面駐車場出庫渋滞（場内20台待ち）中、出口精算機で券詰まり発生に伴い</t>
  </si>
  <si>
    <t>清田統括様からOPC様了承の下、P4出口ゲートバーを開放。</t>
  </si>
  <si>
    <t>P2立体駐車場の出庫が連続したため、横断歩道配置2Pを転配しP2立体駐車場の</t>
    <rPh sb="11" eb="13">
      <t>レンゾク</t>
    </rPh>
    <rPh sb="18" eb="20">
      <t>オウダン</t>
    </rPh>
    <rPh sb="20" eb="22">
      <t>ホドウ</t>
    </rPh>
    <rPh sb="22" eb="24">
      <t>ハイチ</t>
    </rPh>
    <rPh sb="27" eb="29">
      <t>テンパイ</t>
    </rPh>
    <phoneticPr fontId="10"/>
  </si>
  <si>
    <t>入口a配置、都道を右折（逆走）出庫しようとした車両確認。　右折ウインカー、警備で</t>
  </si>
  <si>
    <t>出庫渋滞対応を実施。　→18：30　配置解除時間に伴い、出庫対応を終了。</t>
    <rPh sb="0" eb="2">
      <t>シュッコ</t>
    </rPh>
    <rPh sb="2" eb="4">
      <t>ジュウタイ</t>
    </rPh>
    <rPh sb="4" eb="6">
      <t>タイオウ</t>
    </rPh>
    <rPh sb="7" eb="9">
      <t>ジッシ</t>
    </rPh>
    <rPh sb="18" eb="24">
      <t>ハイチカイジョジカン</t>
    </rPh>
    <rPh sb="28" eb="30">
      <t>シュッコ</t>
    </rPh>
    <rPh sb="30" eb="32">
      <t>タイオウ</t>
    </rPh>
    <phoneticPr fontId="10"/>
  </si>
  <si>
    <t>声掛けし通常出庫した車両　1件（16:12）。右折した車両無し。</t>
  </si>
  <si>
    <t>P2立体駐車場の出庫が連続したため、横断歩道配置2Pを転配しP2立体駐車場2F、3F</t>
    <rPh sb="11" eb="13">
      <t>レンゾク</t>
    </rPh>
    <rPh sb="18" eb="20">
      <t>オウダン</t>
    </rPh>
    <rPh sb="20" eb="22">
      <t>ホドウ</t>
    </rPh>
    <rPh sb="22" eb="24">
      <t>ハイチ</t>
    </rPh>
    <rPh sb="27" eb="29">
      <t>テンパイ</t>
    </rPh>
    <phoneticPr fontId="10"/>
  </si>
  <si>
    <t>場内に配置して出庫コントロール実施。→18：30　出庫緩和に伴い対応を終了。</t>
    <rPh sb="0" eb="2">
      <t>ジョウナイ</t>
    </rPh>
    <rPh sb="3" eb="5">
      <t>ハイチ</t>
    </rPh>
    <rPh sb="7" eb="9">
      <t>シュッコ</t>
    </rPh>
    <rPh sb="15" eb="17">
      <t>ジッシ</t>
    </rPh>
    <phoneticPr fontId="10"/>
  </si>
  <si>
    <t>声掛けし通常出庫した車両　4件（12：27、16：05、17：08、17：54)</t>
  </si>
  <si>
    <t>右折した車両　1件（17：16）黒色軽車両。　左折ご案内するも出庫時に右折ウインカー</t>
  </si>
  <si>
    <t>点灯し逆走出庫。　→立飛駅北交差点で進路変更した状況を確認。　事故等無し。</t>
  </si>
  <si>
    <t>P4平面駐車場場内西側の空車枠が少なくなった為、入出庫渋滞対応増員を転配し</t>
  </si>
  <si>
    <t>分岐点で「この先満車」手持ち看板掲示。　→15：47　西側出庫に伴いご案内終了。</t>
  </si>
  <si>
    <t>P4平面駐車場出庫渋滞で出庫に時間が掛かる為、OPCに了承の下、出口精算機</t>
  </si>
  <si>
    <t>→11:16　東側も埋まったためご案内終了。</t>
  </si>
  <si>
    <t>のゲートバーを開放して対応。→OPC様指示の下、終日開放状態で施設警備担当様</t>
  </si>
  <si>
    <t>へ引継ぎ。</t>
  </si>
  <si>
    <t>P2-5F場内を交通警備整理員で「出庫混雑中」手持ち看板を持ちご案内実施。</t>
    <rPh sb="5" eb="7">
      <t>ジョウナイ</t>
    </rPh>
    <rPh sb="8" eb="12">
      <t>コウツウケイビ</t>
    </rPh>
    <rPh sb="12" eb="15">
      <t>セイリイン</t>
    </rPh>
    <rPh sb="17" eb="19">
      <t>シュッコ</t>
    </rPh>
    <rPh sb="19" eb="21">
      <t>コンザツ</t>
    </rPh>
    <rPh sb="21" eb="22">
      <t>チュウ</t>
    </rPh>
    <rPh sb="23" eb="25">
      <t>テモ</t>
    </rPh>
    <rPh sb="26" eb="28">
      <t>カンバン</t>
    </rPh>
    <rPh sb="29" eb="30">
      <t>モ</t>
    </rPh>
    <rPh sb="32" eb="34">
      <t>アンナイ</t>
    </rPh>
    <rPh sb="34" eb="36">
      <t>ジッシ</t>
    </rPh>
    <phoneticPr fontId="38"/>
  </si>
  <si>
    <t>→17：50　出庫渋滞解消に伴い、ご案内を終了。</t>
    <rPh sb="7" eb="9">
      <t>シュッコ</t>
    </rPh>
    <rPh sb="9" eb="11">
      <t>ジュウタイ</t>
    </rPh>
    <rPh sb="11" eb="13">
      <t>カイショウ</t>
    </rPh>
    <rPh sb="14" eb="15">
      <t>トモナ</t>
    </rPh>
    <rPh sb="18" eb="20">
      <t>アンナイ</t>
    </rPh>
    <rPh sb="21" eb="23">
      <t>シュウリョウ</t>
    </rPh>
    <phoneticPr fontId="31"/>
  </si>
  <si>
    <t>→18：30　配置解除時間に伴いご案内を終了。</t>
    <rPh sb="7" eb="9">
      <t>ハイチ</t>
    </rPh>
    <rPh sb="9" eb="11">
      <t>カイジョ</t>
    </rPh>
    <rPh sb="11" eb="13">
      <t>ジカン</t>
    </rPh>
    <rPh sb="14" eb="15">
      <t>トモナ</t>
    </rPh>
    <rPh sb="17" eb="19">
      <t>アンナイ</t>
    </rPh>
    <rPh sb="20" eb="22">
      <t>シュウリョウ</t>
    </rPh>
    <phoneticPr fontId="38"/>
  </si>
  <si>
    <t>渡辺副統括様指示の下、外気温35.0℃超のため熱中症対策で交通警備</t>
  </si>
  <si>
    <t>荷捌き、早番配置を解除し屋内へ避難実施。　→13：30　1H休憩の後、配置完了。</t>
    <rPh sb="0" eb="2">
      <t>ニサバ</t>
    </rPh>
    <rPh sb="4" eb="6">
      <t>ハヤバン</t>
    </rPh>
    <rPh sb="6" eb="8">
      <t>ハイチ</t>
    </rPh>
    <phoneticPr fontId="27"/>
  </si>
  <si>
    <t>遅番配置を解除し屋内へ避難実施。　→14：30　1H休憩の後、配置完了。</t>
    <rPh sb="0" eb="1">
      <t>オソ</t>
    </rPh>
    <rPh sb="1" eb="2">
      <t>バン</t>
    </rPh>
    <rPh sb="2" eb="4">
      <t>ハイチ</t>
    </rPh>
    <phoneticPr fontId="27"/>
  </si>
  <si>
    <t>臨時駐車場（ドーム横）開放。　→16:14　入口閉鎖　→20:44　最終出庫</t>
    <rPh sb="34" eb="38">
      <t>サイシュウシュッコ</t>
    </rPh>
    <phoneticPr fontId="29"/>
  </si>
  <si>
    <t>渡辺副統括指示の下、外気温35.0℃超のため熱中症対策で交通警備配置を解除し</t>
    <rPh sb="0" eb="2">
      <t>ワタナベ</t>
    </rPh>
    <rPh sb="2" eb="3">
      <t>フク</t>
    </rPh>
    <rPh sb="3" eb="5">
      <t>トウカツ</t>
    </rPh>
    <rPh sb="5" eb="7">
      <t>シジ</t>
    </rPh>
    <rPh sb="18" eb="19">
      <t>コ</t>
    </rPh>
    <phoneticPr fontId="26"/>
  </si>
  <si>
    <t>→20：53　出口閉鎖。</t>
  </si>
  <si>
    <t>屋内へ避難実施。　→13：30　1H休憩の後、配置完了。</t>
  </si>
  <si>
    <t>臨時駐車場（ドーム横）開放。　→14：26　入口閉鎖　→21：00　残車1台（A区、スバル、</t>
    <rPh sb="22" eb="24">
      <t>イリグチ</t>
    </rPh>
    <rPh sb="24" eb="26">
      <t>ヘイサ</t>
    </rPh>
    <rPh sb="34" eb="35">
      <t>ザン</t>
    </rPh>
    <rPh sb="35" eb="36">
      <t>シャ</t>
    </rPh>
    <rPh sb="37" eb="38">
      <t>ダイ</t>
    </rPh>
    <rPh sb="40" eb="41">
      <t>ク</t>
    </rPh>
    <phoneticPr fontId="29"/>
  </si>
  <si>
    <t>フォレスター、多摩372る1103、黒色）出口開放状態で施設警備担当様へ引継ぎ。</t>
    <rPh sb="7" eb="9">
      <t>タマ</t>
    </rPh>
    <rPh sb="18" eb="20">
      <t>クロイロ</t>
    </rPh>
    <rPh sb="21" eb="23">
      <t>デグチ</t>
    </rPh>
    <rPh sb="23" eb="27">
      <t>カイホウジョウタイ</t>
    </rPh>
    <rPh sb="28" eb="32">
      <t>シセツケイビ</t>
    </rPh>
    <rPh sb="32" eb="35">
      <t>タントウサマ</t>
    </rPh>
    <rPh sb="36" eb="38">
      <t>ヒキツ</t>
    </rPh>
    <phoneticPr fontId="29"/>
  </si>
  <si>
    <t>芋窪街道からのP2駐車場への入庫が集中しているため、いなげや本社前に整理員を</t>
  </si>
  <si>
    <t>配置。　→17：30　ららぽーとへ向かう車両の入庫がいなげや本社前交差点より</t>
  </si>
  <si>
    <t>臨時駐車場（ドーム横）開放。　→14：00　満車のため入口閉鎖　→14：25　リパーク運用</t>
    <rPh sb="22" eb="24">
      <t>マンシャ</t>
    </rPh>
    <rPh sb="27" eb="29">
      <t>イリグチ</t>
    </rPh>
    <rPh sb="29" eb="31">
      <t>ヘイサ</t>
    </rPh>
    <rPh sb="43" eb="45">
      <t>ウンヨウ</t>
    </rPh>
    <phoneticPr fontId="29"/>
  </si>
  <si>
    <t>ららぽーと側まで収まった為、いなげや本社前配置を終了。</t>
  </si>
  <si>
    <t>開始　→16：00　入口閉鎖　→11：00　最終出庫　→11：00　→20：53　出口閉鎖。</t>
    <rPh sb="0" eb="2">
      <t>カイシ</t>
    </rPh>
    <rPh sb="10" eb="12">
      <t>イリグチ</t>
    </rPh>
    <rPh sb="12" eb="14">
      <t>ヘイサ</t>
    </rPh>
    <rPh sb="22" eb="24">
      <t>サイシュウ</t>
    </rPh>
    <rPh sb="24" eb="26">
      <t>シュッコ</t>
    </rPh>
    <rPh sb="41" eb="43">
      <t>デグチ</t>
    </rPh>
    <rPh sb="43" eb="45">
      <t>ヘイサ</t>
    </rPh>
    <phoneticPr fontId="29"/>
  </si>
  <si>
    <t>臨時駐車場（ドーム横）開放。　→13：00　満車のため入口閉鎖　→13：09　リパーク運用開始。</t>
    <rPh sb="9" eb="10">
      <t>ヨコ</t>
    </rPh>
    <phoneticPr fontId="29"/>
  </si>
  <si>
    <t>→17：00　入口閉鎖　→21：00　残車5台（詳細下記※欄に記載）</t>
  </si>
  <si>
    <t>出口開放状態で施設警備担当様へ引継ぎ。</t>
  </si>
  <si>
    <t>臨時駐車場（ドーム横）21：00時点の残車車両　5台。</t>
  </si>
  <si>
    <t>1、B区、多摩347ら・401、プジョー208、青色。</t>
  </si>
  <si>
    <t>2、B区、多摩538む・521、トヨタ、ライズ、白色。</t>
  </si>
  <si>
    <t>お客様からP2出庫渋滞に関するご意見。　OPC本部無線から共有。　お客様から外線で</t>
  </si>
  <si>
    <t>「P2-4Fが渋滞して車両が1時間動かない」との旨のご意見があったと共有を受ける。</t>
  </si>
  <si>
    <t>→引き続き、P2場内で外周道路混雑の拡声器広報を継続。</t>
  </si>
  <si>
    <t>曇</t>
    <rPh sb="0" eb="1">
      <t>クモリ</t>
    </rPh>
    <phoneticPr fontId="27"/>
  </si>
  <si>
    <t>長瀬賢太郎</t>
  </si>
  <si>
    <t>田村勝行</t>
  </si>
  <si>
    <t>田村諭</t>
  </si>
  <si>
    <t>幕内秀夫</t>
  </si>
  <si>
    <t>山田保</t>
  </si>
  <si>
    <t>望月英明</t>
  </si>
  <si>
    <t>P2立体駐車場開放。　待ち車両1台。</t>
    <rPh sb="11" eb="12">
      <t>マ</t>
    </rPh>
    <rPh sb="13" eb="15">
      <t>シャリョウ</t>
    </rPh>
    <rPh sb="16" eb="17">
      <t>ダイ</t>
    </rPh>
    <phoneticPr fontId="27"/>
  </si>
  <si>
    <t>P2入口から開放しているP1、3、4駐車場へご案内した件数。　9：30～9：33　1件。</t>
    <rPh sb="42" eb="43">
      <t>ケン</t>
    </rPh>
    <phoneticPr fontId="27"/>
  </si>
  <si>
    <t>曇</t>
    <rPh sb="0" eb="1">
      <t>クモ</t>
    </rPh>
    <phoneticPr fontId="27"/>
  </si>
  <si>
    <t>若月章浩</t>
  </si>
  <si>
    <t>イベント2部2G</t>
  </si>
  <si>
    <t>　</t>
    <phoneticPr fontId="27"/>
  </si>
  <si>
    <t>P2立体駐車場開放。　待ち車両5台。</t>
    <rPh sb="11" eb="12">
      <t>マ</t>
    </rPh>
    <rPh sb="13" eb="15">
      <t>シャリョウ</t>
    </rPh>
    <rPh sb="16" eb="17">
      <t>ダイ</t>
    </rPh>
    <phoneticPr fontId="27"/>
  </si>
  <si>
    <t>P2入口から開放しているP1、3、4駐車場へご案内した件数。　無し。</t>
    <rPh sb="31" eb="32">
      <t>ナ</t>
    </rPh>
    <phoneticPr fontId="27"/>
  </si>
  <si>
    <t>P2臨時出口を開放。　→18：30　閉鎖作業を施設警備担当様へ引継ぎ。</t>
    <phoneticPr fontId="27"/>
  </si>
  <si>
    <t>渡辺統括様指示の下、ディズニーストア ららぽーと立川立飛店オープンに伴う</t>
    <rPh sb="0" eb="2">
      <t>ワタナベ</t>
    </rPh>
    <rPh sb="2" eb="4">
      <t>トウカツ</t>
    </rPh>
    <rPh sb="4" eb="5">
      <t>サマ</t>
    </rPh>
    <rPh sb="5" eb="7">
      <t>シジ</t>
    </rPh>
    <rPh sb="8" eb="9">
      <t>モト</t>
    </rPh>
    <rPh sb="34" eb="35">
      <t>トモナ</t>
    </rPh>
    <phoneticPr fontId="27"/>
  </si>
  <si>
    <t>並び列が風除室1-3前横断歩道を跨っているため　OPC安西所長様了承の下、</t>
    <rPh sb="0" eb="1">
      <t>ナラ</t>
    </rPh>
    <rPh sb="2" eb="3">
      <t>レツ</t>
    </rPh>
    <rPh sb="4" eb="7">
      <t>フウジョシツ</t>
    </rPh>
    <rPh sb="10" eb="11">
      <t>マエ</t>
    </rPh>
    <rPh sb="11" eb="15">
      <t>オウダンホドウ</t>
    </rPh>
    <rPh sb="16" eb="17">
      <t>マタガ</t>
    </rPh>
    <rPh sb="27" eb="29">
      <t>アンザイ</t>
    </rPh>
    <rPh sb="29" eb="32">
      <t>ショチョウサマ</t>
    </rPh>
    <rPh sb="32" eb="34">
      <t>リョウショウ</t>
    </rPh>
    <rPh sb="35" eb="36">
      <t>モト</t>
    </rPh>
    <phoneticPr fontId="27"/>
  </si>
  <si>
    <t>P4入口配置1Pを該当の中央導線横断歩道へ転配実施。　</t>
    <rPh sb="12" eb="16">
      <t>チュウオウドウセン</t>
    </rPh>
    <rPh sb="16" eb="20">
      <t>オウダンホドウ</t>
    </rPh>
    <rPh sb="21" eb="23">
      <t>テンパイ</t>
    </rPh>
    <rPh sb="23" eb="25">
      <t>ジッシ</t>
    </rPh>
    <phoneticPr fontId="27"/>
  </si>
  <si>
    <t>→15:39　並び列の最後尾が横断歩道手前まで引いたため渡辺統括様経由、</t>
    <rPh sb="7" eb="8">
      <t>ナラ</t>
    </rPh>
    <rPh sb="9" eb="10">
      <t>レツ</t>
    </rPh>
    <rPh sb="11" eb="14">
      <t>サイコウビ</t>
    </rPh>
    <rPh sb="15" eb="19">
      <t>オウダンホドウ</t>
    </rPh>
    <rPh sb="19" eb="21">
      <t>テマエ</t>
    </rPh>
    <rPh sb="23" eb="24">
      <t>ヒ</t>
    </rPh>
    <rPh sb="28" eb="30">
      <t>ワタナベ</t>
    </rPh>
    <rPh sb="30" eb="32">
      <t>トウカツ</t>
    </rPh>
    <rPh sb="32" eb="33">
      <t>サマ</t>
    </rPh>
    <rPh sb="33" eb="35">
      <t>ケイユ</t>
    </rPh>
    <phoneticPr fontId="27"/>
  </si>
  <si>
    <t>OPC様了承の下、転配終了。　通常配置のP4入口へ再配置。</t>
    <rPh sb="4" eb="6">
      <t>リョウショウ</t>
    </rPh>
    <rPh sb="7" eb="8">
      <t>モト</t>
    </rPh>
    <rPh sb="15" eb="17">
      <t>ツウジョウ</t>
    </rPh>
    <rPh sb="17" eb="19">
      <t>ハイチ</t>
    </rPh>
    <rPh sb="22" eb="24">
      <t>イリグチ</t>
    </rPh>
    <rPh sb="25" eb="28">
      <t>サイハイチ</t>
    </rPh>
    <phoneticPr fontId="27"/>
  </si>
  <si>
    <t>道路使用許可申請実施（1月度：1/1～15、1/16～30）</t>
  </si>
  <si>
    <t>晴れ</t>
    <rPh sb="0" eb="1">
      <t>ハ</t>
    </rPh>
    <phoneticPr fontId="27"/>
  </si>
  <si>
    <t>P2立体駐車場開放。　</t>
    <phoneticPr fontId="27"/>
  </si>
  <si>
    <t>P2入口から開放しているP1、3、4駐車場へご案内した件数。　9：30～9：40　1件。</t>
    <rPh sb="42" eb="43">
      <t>ケン</t>
    </rPh>
    <phoneticPr fontId="27"/>
  </si>
  <si>
    <t>晴</t>
    <rPh sb="0" eb="1">
      <t>ハレ</t>
    </rPh>
    <phoneticPr fontId="27"/>
  </si>
  <si>
    <t>長岡順一</t>
  </si>
  <si>
    <t>営業時間。物販店舗（平日）10：00～20：00/（土日祝）10：00～21：00、レストラン（平日）11：00</t>
    <phoneticPr fontId="27"/>
  </si>
  <si>
    <t>～21：00/（土日祝）11：00～22：00、フードコート（平日）11：00～20：00/（土日祝）10：30～</t>
    <phoneticPr fontId="27"/>
  </si>
  <si>
    <t>21：00、ブルーミングブルーミー10：00～21：00。</t>
    <phoneticPr fontId="27"/>
  </si>
  <si>
    <t>P3立体駐車場開放。</t>
    <phoneticPr fontId="27"/>
  </si>
  <si>
    <t>P2入口から開放しているP1、3、4駐車場へご案内した件数。　9：30～9：48　3件。</t>
    <rPh sb="42" eb="43">
      <t>ケン</t>
    </rPh>
    <phoneticPr fontId="27"/>
  </si>
  <si>
    <t>事前予約のマイクロバス1台（島田療育センターはちおうじ様）来場。乗客を降ろして</t>
    <rPh sb="14" eb="16">
      <t>シマダ</t>
    </rPh>
    <rPh sb="16" eb="18">
      <t>リョウイク</t>
    </rPh>
    <rPh sb="27" eb="28">
      <t>サマ</t>
    </rPh>
    <phoneticPr fontId="27"/>
  </si>
  <si>
    <t>直ぐに出庫→迎え時間はキャンセルするとのこと。対応終了。</t>
    <rPh sb="6" eb="7">
      <t>ムカ</t>
    </rPh>
    <rPh sb="8" eb="10">
      <t>ジカン</t>
    </rPh>
    <rPh sb="23" eb="27">
      <t>タイオウシュウリョウ</t>
    </rPh>
    <phoneticPr fontId="27"/>
  </si>
  <si>
    <t>P2出口(精算機No1～3)、P3出口(精算機No1～4)のゲートバー下げ実施。</t>
  </si>
  <si>
    <t>有田副括様へ報告済。</t>
    <rPh sb="0" eb="2">
      <t>アリタ</t>
    </rPh>
    <rPh sb="2" eb="3">
      <t>フク</t>
    </rPh>
    <rPh sb="3" eb="4">
      <t>カツ</t>
    </rPh>
    <phoneticPr fontId="29"/>
  </si>
  <si>
    <t>土曜17名</t>
    <rPh sb="0" eb="2">
      <t>ドヨウ</t>
    </rPh>
    <rPh sb="4" eb="5">
      <t>メイ</t>
    </rPh>
    <phoneticPr fontId="14"/>
  </si>
  <si>
    <t>荷捌</t>
    <rPh sb="0" eb="2">
      <t>ニサバ</t>
    </rPh>
    <phoneticPr fontId="13"/>
  </si>
  <si>
    <t>残業1.5ｈ</t>
  </si>
  <si>
    <t>早番</t>
    <rPh sb="0" eb="2">
      <t>ハヤバン</t>
    </rPh>
    <phoneticPr fontId="13"/>
  </si>
  <si>
    <t>森口忠</t>
  </si>
  <si>
    <t>志村登志雄</t>
  </si>
  <si>
    <t>臨時葬儀</t>
  </si>
  <si>
    <t>ヴァニドゥ</t>
    <phoneticPr fontId="27"/>
  </si>
  <si>
    <t>ハイフィールド㈱</t>
  </si>
  <si>
    <t>コオレ</t>
    <phoneticPr fontId="27"/>
  </si>
  <si>
    <t>任鋭</t>
    <phoneticPr fontId="27"/>
  </si>
  <si>
    <t>フェルナンド</t>
    <phoneticPr fontId="27"/>
  </si>
  <si>
    <t>サマン</t>
    <phoneticPr fontId="27"/>
  </si>
  <si>
    <t>與世山健</t>
    <phoneticPr fontId="27"/>
  </si>
  <si>
    <t>遅番</t>
    <rPh sb="0" eb="2">
      <t>オソバン</t>
    </rPh>
    <phoneticPr fontId="13"/>
  </si>
  <si>
    <t>早出3.0ｈ</t>
    <rPh sb="0" eb="2">
      <t>ハヤデ</t>
    </rPh>
    <phoneticPr fontId="1"/>
  </si>
  <si>
    <t>石井秀幸</t>
  </si>
  <si>
    <t>※</t>
    <phoneticPr fontId="27"/>
  </si>
  <si>
    <t>P2立体駐車場開放。　　待ち車両1台。</t>
    <phoneticPr fontId="27"/>
  </si>
  <si>
    <t>P2入口から開放しているP1、3、4駐車場へご案内した件数。　無し。</t>
    <phoneticPr fontId="27"/>
  </si>
  <si>
    <t>P2臨時出口を開放。　→21：00　閉鎖作業を施設警備担当様へ引継ぎ。</t>
    <phoneticPr fontId="27"/>
  </si>
  <si>
    <t>P2臨時入口を開放。　→11：06　閉鎖。</t>
    <phoneticPr fontId="27"/>
  </si>
  <si>
    <t>Ｐ1・3入口右折入庫案内実施。　→　16:54ご案内を終了。</t>
    <phoneticPr fontId="27"/>
  </si>
  <si>
    <t>P2立体駐車場出庫渋滞（3F場内10台待ち）中、出口精算機で券詰まり発生に伴い</t>
    <phoneticPr fontId="27"/>
  </si>
  <si>
    <t>OPC様了承の下、P2出口ゲートバーを開放。　有田副統括様へ報告済。</t>
    <phoneticPr fontId="27"/>
  </si>
  <si>
    <t>→18:27　P2出庫渋滞解消に伴い有田副統括様へ該当の出口ゲートバー復旧可を報告。</t>
    <phoneticPr fontId="27"/>
  </si>
  <si>
    <t>→18:36　施設警備担当様対応により該当の出口ゲートバー復旧を確認。</t>
    <phoneticPr fontId="27"/>
  </si>
  <si>
    <t>日祝37名</t>
  </si>
  <si>
    <t>荷捌</t>
    <rPh sb="0" eb="2">
      <t>ニサバ</t>
    </rPh>
    <phoneticPr fontId="7"/>
  </si>
  <si>
    <t>早番</t>
    <rPh sb="0" eb="2">
      <t>ハヤバン</t>
    </rPh>
    <phoneticPr fontId="7"/>
  </si>
  <si>
    <t>ヤサン</t>
  </si>
  <si>
    <t>サマン</t>
  </si>
  <si>
    <t>サザンカ</t>
  </si>
  <si>
    <t>クリシャディ</t>
  </si>
  <si>
    <t>任鋭</t>
  </si>
  <si>
    <t>鈴木嘉雄</t>
  </si>
  <si>
    <t>ヌワン</t>
  </si>
  <si>
    <t>カメラ</t>
  </si>
  <si>
    <t>與世山健</t>
  </si>
  <si>
    <t>遅番</t>
    <rPh sb="0" eb="2">
      <t>オソバン</t>
    </rPh>
    <phoneticPr fontId="7"/>
  </si>
  <si>
    <t>早出2.5ｈ</t>
    <rPh sb="0" eb="2">
      <t>ハヤデ</t>
    </rPh>
    <phoneticPr fontId="1"/>
  </si>
  <si>
    <t>臨時</t>
    <rPh sb="0" eb="2">
      <t>リンジ</t>
    </rPh>
    <phoneticPr fontId="12"/>
  </si>
  <si>
    <t>勅使河原幹太</t>
  </si>
  <si>
    <t>山蔭卓志</t>
  </si>
  <si>
    <t>藤井尚善</t>
  </si>
  <si>
    <t>渡邊わか葉</t>
  </si>
  <si>
    <t>片桐賢司</t>
  </si>
  <si>
    <t>ヒトトヒトキャリアライズ㈱</t>
  </si>
  <si>
    <t>臨時駐車場（ドーム横）</t>
    <rPh sb="0" eb="2">
      <t>リンジ</t>
    </rPh>
    <rPh sb="2" eb="5">
      <t>チュウシャジョウ</t>
    </rPh>
    <rPh sb="9" eb="10">
      <t>ヨコ</t>
    </rPh>
    <phoneticPr fontId="27"/>
  </si>
  <si>
    <t>平野稔</t>
  </si>
  <si>
    <t>上都真拓</t>
  </si>
  <si>
    <t>鈴木竜太</t>
  </si>
  <si>
    <t>島岡真理子</t>
  </si>
  <si>
    <t>臨時駐車場計</t>
    <rPh sb="0" eb="2">
      <t>リンジ</t>
    </rPh>
    <rPh sb="2" eb="5">
      <t>チュウシャジョウ</t>
    </rPh>
    <rPh sb="5" eb="6">
      <t>ケイ</t>
    </rPh>
    <phoneticPr fontId="27"/>
  </si>
  <si>
    <t>馬場清豪</t>
  </si>
  <si>
    <t>小林一隆</t>
  </si>
  <si>
    <t>臨駐計</t>
  </si>
  <si>
    <t>江坂春菜</t>
  </si>
  <si>
    <t>遠藤美穂子</t>
  </si>
  <si>
    <t>総計</t>
    <rPh sb="0" eb="1">
      <t>ソウ</t>
    </rPh>
    <phoneticPr fontId="27"/>
  </si>
  <si>
    <t>鈴木信一郎</t>
  </si>
  <si>
    <t>津倉侑和</t>
  </si>
  <si>
    <t>牛田恵弘</t>
    <rPh sb="0" eb="2">
      <t>ウシダ</t>
    </rPh>
    <rPh sb="2" eb="3">
      <t>メグミ</t>
    </rPh>
    <rPh sb="3" eb="4">
      <t>ヒロ</t>
    </rPh>
    <phoneticPr fontId="27"/>
  </si>
  <si>
    <t>P2臨時出口を開放。　→21：00　閉鎖作業を施設警備担当様へ引継ぎ。</t>
  </si>
  <si>
    <t>P2立体駐車場開放。　待ち車両6台。</t>
    <rPh sb="11" eb="12">
      <t>マ</t>
    </rPh>
    <rPh sb="13" eb="15">
      <t>シャリョウ</t>
    </rPh>
    <rPh sb="16" eb="17">
      <t>ダイ</t>
    </rPh>
    <phoneticPr fontId="28"/>
  </si>
  <si>
    <t>P2入口から開放しているP1、3、4駐車場へご案内した件数。　9：30～9：37　無し。</t>
    <phoneticPr fontId="27"/>
  </si>
  <si>
    <t>臨時駐車場（ドーム横）開放。→11：37　満車のため入口閉鎖→16：10　再度入口を</t>
    <rPh sb="9" eb="10">
      <t>ヨコ</t>
    </rPh>
    <rPh sb="37" eb="39">
      <t>サイド</t>
    </rPh>
    <rPh sb="39" eb="41">
      <t>イリグチ</t>
    </rPh>
    <phoneticPr fontId="32"/>
  </si>
  <si>
    <t>開放 。→17:04　入口閉鎖　→21：00　残車4台（詳細下記※欄に記載）</t>
    <phoneticPr fontId="27"/>
  </si>
  <si>
    <t>P2臨時入口を開放。　→11：11　閉鎖。</t>
  </si>
  <si>
    <t>分岐点で「この先満車」手持ち看板掲示。　→10：17　東側も埋まったためご案内終了。</t>
    <phoneticPr fontId="27"/>
  </si>
  <si>
    <t>P4平面駐車場　満車。</t>
    <rPh sb="8" eb="10">
      <t>マンシャ</t>
    </rPh>
    <phoneticPr fontId="30"/>
  </si>
  <si>
    <t>Ｐ1・3入口右折入庫案内実施。　→17：15　ご案内を終了。</t>
    <rPh sb="4" eb="6">
      <t>イリグチ</t>
    </rPh>
    <rPh sb="6" eb="8">
      <t>ウセツ</t>
    </rPh>
    <rPh sb="8" eb="10">
      <t>ニュウコ</t>
    </rPh>
    <rPh sb="10" eb="12">
      <t>アンナイ</t>
    </rPh>
    <rPh sb="12" eb="14">
      <t>ジッシ</t>
    </rPh>
    <rPh sb="24" eb="26">
      <t>アンナイ</t>
    </rPh>
    <rPh sb="27" eb="29">
      <t>シュウリョウ</t>
    </rPh>
    <phoneticPr fontId="31"/>
  </si>
  <si>
    <t>配置。　→16：15　ららぽーとへ向かう車両の入庫がいなげや本社前交差点より</t>
    <phoneticPr fontId="27"/>
  </si>
  <si>
    <t>駐車場80％（在車2400台）満たしたため、OPC様へ無線報告。</t>
  </si>
  <si>
    <t>OPC様了承の下、P2出口ゲートバーを開放。　渡辺統括様へ報告済。</t>
    <rPh sb="23" eb="25">
      <t>ワタナベ</t>
    </rPh>
    <phoneticPr fontId="30"/>
  </si>
  <si>
    <t>→18：31　P2出庫渋滞解消に伴い渡辺統括様へ該当の出口ゲートバー復旧可を報告。</t>
    <rPh sb="18" eb="20">
      <t>ワタナベ</t>
    </rPh>
    <rPh sb="20" eb="22">
      <t>トウカツ</t>
    </rPh>
    <phoneticPr fontId="30"/>
  </si>
  <si>
    <t>→18：43　施設警備担当様対応により該当の出口ゲートバー復旧を確認。</t>
    <phoneticPr fontId="27"/>
  </si>
  <si>
    <t>駐車場90％（在車2700台）満たしたため、OPC様へ無線報告。</t>
  </si>
  <si>
    <t>P2立体駐車場　満車。</t>
    <rPh sb="8" eb="10">
      <t>マンシャ</t>
    </rPh>
    <phoneticPr fontId="30"/>
  </si>
  <si>
    <t>ららぽーと立川立飛HPで駐車場「満車」表示を確認。</t>
  </si>
  <si>
    <t>P2立体駐車場の出庫が連続したため、横断歩道配置2Pを転配しP2立体駐車場の</t>
  </si>
  <si>
    <t>出庫渋滞対応を実施。　→18：30　配置解除時間に伴い、出庫対応を終了。</t>
  </si>
  <si>
    <t>P3立体駐車場出庫渋滞（3F場内10台待ち）中、出口精算機で券詰まり発生に伴い</t>
    <phoneticPr fontId="27"/>
  </si>
  <si>
    <t>OPC様了承の下、P3出口ゲートバーを開放。　渡辺統括様へ報告済。</t>
    <rPh sb="23" eb="25">
      <t>ワタナベ</t>
    </rPh>
    <phoneticPr fontId="30"/>
  </si>
  <si>
    <t>→18：31　渡辺統括様へ該当の出口ゲートバー復旧可を報告。</t>
    <rPh sb="7" eb="9">
      <t>ワタナベ</t>
    </rPh>
    <rPh sb="9" eb="11">
      <t>トウカツ</t>
    </rPh>
    <phoneticPr fontId="30"/>
  </si>
  <si>
    <t>→18：53　施設警備担当様対応により該当の出口ゲートバー復旧を確認。</t>
    <phoneticPr fontId="27"/>
  </si>
  <si>
    <t>施設警備担当様へ出庫渋滞90分POP貼付け依頼。</t>
  </si>
  <si>
    <t>P2-5F場内を交通警備整理員で「出庫混雑中」手持ち看板を持ちご案内実施。</t>
    <rPh sb="5" eb="7">
      <t>ジョウナイ</t>
    </rPh>
    <rPh sb="8" eb="12">
      <t>コウツウケイビ</t>
    </rPh>
    <rPh sb="12" eb="15">
      <t>セイリイン</t>
    </rPh>
    <rPh sb="17" eb="19">
      <t>シュッコ</t>
    </rPh>
    <rPh sb="19" eb="21">
      <t>コンザツ</t>
    </rPh>
    <rPh sb="21" eb="22">
      <t>チュウ</t>
    </rPh>
    <rPh sb="23" eb="25">
      <t>テモ</t>
    </rPh>
    <rPh sb="26" eb="28">
      <t>カンバン</t>
    </rPh>
    <rPh sb="29" eb="30">
      <t>モ</t>
    </rPh>
    <rPh sb="32" eb="34">
      <t>アンナイ</t>
    </rPh>
    <rPh sb="34" eb="36">
      <t>ジッシ</t>
    </rPh>
    <phoneticPr fontId="41"/>
  </si>
  <si>
    <t>→18：25　出庫渋滞解消に伴い、ご案内を終了。</t>
    <rPh sb="7" eb="9">
      <t>シュッコ</t>
    </rPh>
    <rPh sb="9" eb="11">
      <t>ジュウタイ</t>
    </rPh>
    <rPh sb="11" eb="13">
      <t>カイショウ</t>
    </rPh>
    <rPh sb="14" eb="15">
      <t>トモナ</t>
    </rPh>
    <rPh sb="18" eb="20">
      <t>アンナイ</t>
    </rPh>
    <rPh sb="21" eb="23">
      <t>シュウリョウ</t>
    </rPh>
    <phoneticPr fontId="34"/>
  </si>
  <si>
    <t>P4平面駐車場出庫渋滞（出庫車列が入口発券機前以降まで延伸）中、出口精算機で</t>
    <rPh sb="2" eb="4">
      <t>ヘイメン</t>
    </rPh>
    <rPh sb="12" eb="14">
      <t>シュッコ</t>
    </rPh>
    <rPh sb="14" eb="16">
      <t>シャレツ</t>
    </rPh>
    <rPh sb="17" eb="19">
      <t>イリグチ</t>
    </rPh>
    <rPh sb="19" eb="22">
      <t>ハッケンキ</t>
    </rPh>
    <rPh sb="22" eb="23">
      <t>マエ</t>
    </rPh>
    <rPh sb="23" eb="25">
      <t>イコウ</t>
    </rPh>
    <rPh sb="27" eb="29">
      <t>エンシン</t>
    </rPh>
    <phoneticPr fontId="30"/>
  </si>
  <si>
    <t>券詰まり発生に伴い渡辺統括様指示、OPC様了承の下、P4出口ゲートバーを開放。</t>
    <rPh sb="14" eb="16">
      <t>シジ</t>
    </rPh>
    <phoneticPr fontId="30"/>
  </si>
  <si>
    <t>→19：06　施設警備担当様対応により該当の出口ゲートバー復旧を確認。</t>
    <phoneticPr fontId="27"/>
  </si>
  <si>
    <t>P2出庫渋滞に関するご意見。　OPC本部無線から共有。</t>
    <rPh sb="2" eb="4">
      <t>シュッコ</t>
    </rPh>
    <rPh sb="4" eb="6">
      <t>ジュウタイ</t>
    </rPh>
    <rPh sb="7" eb="8">
      <t>カン</t>
    </rPh>
    <rPh sb="11" eb="13">
      <t>イケン</t>
    </rPh>
    <rPh sb="18" eb="22">
      <t>ホンブムセン</t>
    </rPh>
    <rPh sb="24" eb="26">
      <t>キョウユウ</t>
    </rPh>
    <phoneticPr fontId="27"/>
  </si>
  <si>
    <t>P2上層階から出庫に関するご意見有りとの連絡を受けたもの。</t>
    <rPh sb="2" eb="5">
      <t>ジョウソウカイ</t>
    </rPh>
    <rPh sb="7" eb="9">
      <t>シュッコ</t>
    </rPh>
    <rPh sb="10" eb="11">
      <t>カン</t>
    </rPh>
    <rPh sb="14" eb="16">
      <t>イケン</t>
    </rPh>
    <rPh sb="16" eb="17">
      <t>アリ</t>
    </rPh>
    <rPh sb="20" eb="22">
      <t>レンラク</t>
    </rPh>
    <rPh sb="23" eb="24">
      <t>ウ</t>
    </rPh>
    <phoneticPr fontId="27"/>
  </si>
  <si>
    <t>→P2上層階で外周道路混雑の広報実施。　引き続き出庫渋滞対応を継続。</t>
    <rPh sb="3" eb="6">
      <t>ジョウソウカイ</t>
    </rPh>
    <rPh sb="7" eb="11">
      <t>ガイシュウドウロ</t>
    </rPh>
    <rPh sb="11" eb="13">
      <t>コンザツ</t>
    </rPh>
    <rPh sb="14" eb="16">
      <t>コウホウ</t>
    </rPh>
    <rPh sb="16" eb="18">
      <t>ジッシ</t>
    </rPh>
    <rPh sb="20" eb="21">
      <t>ヒ</t>
    </rPh>
    <rPh sb="22" eb="23">
      <t>ツヅ</t>
    </rPh>
    <rPh sb="24" eb="26">
      <t>シュッコ</t>
    </rPh>
    <rPh sb="26" eb="28">
      <t>ジュウタイ</t>
    </rPh>
    <rPh sb="28" eb="30">
      <t>タイオウ</t>
    </rPh>
    <rPh sb="31" eb="33">
      <t>ケイゾク</t>
    </rPh>
    <phoneticPr fontId="27"/>
  </si>
  <si>
    <t>P2-3F場内渋滞のためWスロープ入庫口を資機材で閉鎖。　→17：35　入庫口を開放。</t>
    <rPh sb="5" eb="7">
      <t>ジョウナイ</t>
    </rPh>
    <rPh sb="7" eb="9">
      <t>ジュウタイ</t>
    </rPh>
    <rPh sb="17" eb="19">
      <t>ニュウコ</t>
    </rPh>
    <rPh sb="19" eb="20">
      <t>クチ</t>
    </rPh>
    <rPh sb="21" eb="24">
      <t>シキザイ</t>
    </rPh>
    <rPh sb="25" eb="27">
      <t>ヘイサ</t>
    </rPh>
    <rPh sb="36" eb="39">
      <t>ニュウコグチ</t>
    </rPh>
    <rPh sb="40" eb="42">
      <t>カイホウ</t>
    </rPh>
    <phoneticPr fontId="30"/>
  </si>
  <si>
    <t>P2-5F場内渋滞のためWスロープ入庫口を資機材で閉鎖。　→18：23　入庫口を開放。</t>
    <rPh sb="5" eb="7">
      <t>ジョウナイ</t>
    </rPh>
    <rPh sb="7" eb="9">
      <t>ジュウタイ</t>
    </rPh>
    <rPh sb="17" eb="19">
      <t>ニュウコ</t>
    </rPh>
    <rPh sb="19" eb="20">
      <t>クチ</t>
    </rPh>
    <rPh sb="21" eb="24">
      <t>シキザイ</t>
    </rPh>
    <rPh sb="25" eb="27">
      <t>ヘイサ</t>
    </rPh>
    <rPh sb="36" eb="39">
      <t>ニュウコグチ</t>
    </rPh>
    <rPh sb="40" eb="42">
      <t>カイホウ</t>
    </rPh>
    <phoneticPr fontId="30"/>
  </si>
  <si>
    <t>声掛けし通常出庫した車両、右折した車両無し。</t>
  </si>
  <si>
    <t>臨時駐車場（ドーム横）21：00時点の残車車両　4台。</t>
    <phoneticPr fontId="27"/>
  </si>
  <si>
    <t>1、山梨340ら・・25、ホンダ、ヴェゼル、黒色。</t>
    <rPh sb="2" eb="4">
      <t>ヤマナシ</t>
    </rPh>
    <rPh sb="22" eb="24">
      <t>クロイロ</t>
    </rPh>
    <phoneticPr fontId="30"/>
  </si>
  <si>
    <t>2、練馬364す・808、レクサス　LM500、黒色。</t>
    <rPh sb="2" eb="4">
      <t>ネリマ</t>
    </rPh>
    <rPh sb="24" eb="26">
      <t>クロイロ</t>
    </rPh>
    <phoneticPr fontId="27"/>
  </si>
  <si>
    <t>3、多摩358つ・223、トヨタ、ヴォクシー、白色。</t>
    <rPh sb="2" eb="4">
      <t>タマ</t>
    </rPh>
    <rPh sb="23" eb="25">
      <t>シロイロ</t>
    </rPh>
    <phoneticPr fontId="27"/>
  </si>
  <si>
    <t>4、八王子581く9376、ダイハツ、タント、白色。</t>
    <rPh sb="2" eb="5">
      <t>ハチオウジ</t>
    </rPh>
    <rPh sb="23" eb="25">
      <t>シロイロ</t>
    </rPh>
    <phoneticPr fontId="27"/>
  </si>
  <si>
    <t>晴</t>
    <rPh sb="0" eb="1">
      <t>ハレ</t>
    </rPh>
    <phoneticPr fontId="55"/>
  </si>
  <si>
    <t>P2入口から開放しているP1、3、4駐車場へご案内した件数。　9：30～9：46　2件。</t>
    <rPh sb="42" eb="43">
      <t>ケン</t>
    </rPh>
    <phoneticPr fontId="27"/>
  </si>
  <si>
    <t>渡辺統括様へ報告済み。</t>
    <rPh sb="0" eb="2">
      <t>ワタナベ</t>
    </rPh>
    <rPh sb="2" eb="4">
      <t>トウカツ</t>
    </rPh>
    <rPh sb="4" eb="5">
      <t>サマ</t>
    </rPh>
    <rPh sb="5" eb="6">
      <t>アリサマ</t>
    </rPh>
    <phoneticPr fontId="66"/>
  </si>
  <si>
    <t>道路使用許可申請書受取り（1月度：1/1～15、1/16～30）</t>
    <phoneticPr fontId="55"/>
  </si>
  <si>
    <t>曇時々晴れ</t>
    <rPh sb="0" eb="1">
      <t>クモリ</t>
    </rPh>
    <rPh sb="1" eb="4">
      <t>トキドキハ</t>
    </rPh>
    <phoneticPr fontId="27"/>
  </si>
  <si>
    <t>P2立体駐車場開放。</t>
    <phoneticPr fontId="27"/>
  </si>
  <si>
    <t>P2入口から開放しているP1、3、4駐車場へご案内した件数。　9：30～9：40　0件。</t>
    <rPh sb="42" eb="43">
      <t>ケン</t>
    </rPh>
    <phoneticPr fontId="27"/>
  </si>
  <si>
    <t>P2立体駐車場開放。　待ち車両１台</t>
    <rPh sb="11" eb="12">
      <t>マ</t>
    </rPh>
    <rPh sb="13" eb="15">
      <t>シャリョウ</t>
    </rPh>
    <rPh sb="16" eb="17">
      <t>ダイ</t>
    </rPh>
    <phoneticPr fontId="27"/>
  </si>
  <si>
    <t>P2入口から開放しているP1、3、4駐車場へご案内した件数。　0件。</t>
    <phoneticPr fontId="27"/>
  </si>
  <si>
    <t>P2入口から開放しているP1、3、4駐車場へご案内した件数。　9：30～9：40　2件。</t>
    <rPh sb="42" eb="43">
      <t>ケン</t>
    </rPh>
    <phoneticPr fontId="27"/>
  </si>
  <si>
    <t>j晴</t>
    <rPh sb="1" eb="2">
      <t>ハレ</t>
    </rPh>
    <phoneticPr fontId="27"/>
  </si>
  <si>
    <t>P2入口から開放しているP1、3、4駐車場へご案内した件数。　9：30～9：50　4件。</t>
    <rPh sb="42" eb="43">
      <t>ケン</t>
    </rPh>
    <phoneticPr fontId="27"/>
  </si>
  <si>
    <t>P3臨時出口精算機No3ゲートバー折損を確認。　ITVで既におれた状態を確認。</t>
    <rPh sb="2" eb="4">
      <t>リンジ</t>
    </rPh>
    <rPh sb="4" eb="6">
      <t>デグチ</t>
    </rPh>
    <rPh sb="6" eb="9">
      <t>セイサンキ</t>
    </rPh>
    <rPh sb="17" eb="19">
      <t>セッソン</t>
    </rPh>
    <rPh sb="20" eb="22">
      <t>カクニン</t>
    </rPh>
    <rPh sb="28" eb="29">
      <t>スデ</t>
    </rPh>
    <rPh sb="33" eb="35">
      <t>ジョウタイ</t>
    </rPh>
    <rPh sb="36" eb="38">
      <t>カクニン</t>
    </rPh>
    <phoneticPr fontId="27"/>
  </si>
  <si>
    <t>状況を施設警備担当様、設備担当様へ共有。</t>
    <rPh sb="0" eb="2">
      <t>ジョウキョウ</t>
    </rPh>
    <rPh sb="3" eb="7">
      <t>シセツケイビ</t>
    </rPh>
    <rPh sb="7" eb="10">
      <t>タントウサマ</t>
    </rPh>
    <rPh sb="11" eb="13">
      <t>セツビ</t>
    </rPh>
    <rPh sb="13" eb="15">
      <t>タントウ</t>
    </rPh>
    <rPh sb="15" eb="16">
      <t>サマ</t>
    </rPh>
    <rPh sb="17" eb="19">
      <t>キョウユウ</t>
    </rPh>
    <phoneticPr fontId="27"/>
  </si>
  <si>
    <t>→ITV履歴確認。　15：11に降下中の該当ゲートバーにお客様車両（白色）が進行し</t>
    <rPh sb="4" eb="6">
      <t>リレキ</t>
    </rPh>
    <rPh sb="6" eb="8">
      <t>カクニン</t>
    </rPh>
    <rPh sb="16" eb="19">
      <t>コウカチュウ</t>
    </rPh>
    <rPh sb="20" eb="22">
      <t>ガイトウ</t>
    </rPh>
    <rPh sb="29" eb="31">
      <t>キャクサマ</t>
    </rPh>
    <rPh sb="31" eb="33">
      <t>シャリョウ</t>
    </rPh>
    <rPh sb="34" eb="36">
      <t>シロイロ</t>
    </rPh>
    <rPh sb="38" eb="40">
      <t>シンコウ</t>
    </rPh>
    <phoneticPr fontId="27"/>
  </si>
  <si>
    <t>接触した状態を確認。</t>
    <rPh sb="0" eb="2">
      <t>セッショク</t>
    </rPh>
    <rPh sb="4" eb="6">
      <t>ジョウタイ</t>
    </rPh>
    <rPh sb="7" eb="9">
      <t>カクニン</t>
    </rPh>
    <phoneticPr fontId="27"/>
  </si>
  <si>
    <t>→15：17　該当の精算機レーンを閉鎖。　周囲に事故関係らしき車両無しを確認。</t>
    <rPh sb="7" eb="9">
      <t>ガイトウ</t>
    </rPh>
    <rPh sb="10" eb="13">
      <t>セイサンキ</t>
    </rPh>
    <rPh sb="17" eb="19">
      <t>ヘイサ</t>
    </rPh>
    <rPh sb="21" eb="23">
      <t>シュウイ</t>
    </rPh>
    <rPh sb="24" eb="26">
      <t>ジコ</t>
    </rPh>
    <rPh sb="26" eb="28">
      <t>カンケイ</t>
    </rPh>
    <rPh sb="31" eb="33">
      <t>シャリョウ</t>
    </rPh>
    <rPh sb="33" eb="34">
      <t>ナ</t>
    </rPh>
    <rPh sb="36" eb="38">
      <t>カクニン</t>
    </rPh>
    <phoneticPr fontId="27"/>
  </si>
  <si>
    <t>→16：50　設備担当様対応により該当のゲートバー復旧、精算機レーンの開放を</t>
    <rPh sb="7" eb="11">
      <t>セツビタントウ</t>
    </rPh>
    <rPh sb="11" eb="12">
      <t>サマ</t>
    </rPh>
    <rPh sb="12" eb="14">
      <t>タイオウ</t>
    </rPh>
    <rPh sb="17" eb="19">
      <t>ガイトウ</t>
    </rPh>
    <rPh sb="25" eb="27">
      <t>フッキュウ</t>
    </rPh>
    <rPh sb="28" eb="31">
      <t>セイサンキ</t>
    </rPh>
    <rPh sb="35" eb="37">
      <t>カイホウ</t>
    </rPh>
    <phoneticPr fontId="27"/>
  </si>
  <si>
    <t>確認。</t>
    <rPh sb="0" eb="2">
      <t>カクニン</t>
    </rPh>
    <phoneticPr fontId="27"/>
  </si>
  <si>
    <t>晴後曇</t>
    <phoneticPr fontId="27"/>
  </si>
  <si>
    <t>大野弘</t>
    <rPh sb="0" eb="2">
      <t>オオノ</t>
    </rPh>
    <rPh sb="2" eb="3">
      <t>ヒロシ</t>
    </rPh>
    <phoneticPr fontId="27"/>
  </si>
  <si>
    <t>土谷準一</t>
    <rPh sb="0" eb="2">
      <t>ツチヤ</t>
    </rPh>
    <rPh sb="2" eb="4">
      <t>ジュンイチ</t>
    </rPh>
    <phoneticPr fontId="27"/>
  </si>
  <si>
    <t>土井龍文</t>
    <rPh sb="0" eb="2">
      <t>ドイ</t>
    </rPh>
    <rPh sb="2" eb="3">
      <t>タツ</t>
    </rPh>
    <rPh sb="3" eb="4">
      <t>フミ</t>
    </rPh>
    <phoneticPr fontId="27"/>
  </si>
  <si>
    <t>ラクシャン</t>
    <phoneticPr fontId="27"/>
  </si>
  <si>
    <t>モハン</t>
    <phoneticPr fontId="27"/>
  </si>
  <si>
    <t>P2入口から開放しているP1、3、4駐車場へご案内した件数。　9：30～9：31　無し。</t>
    <rPh sb="41" eb="42">
      <t>ナ</t>
    </rPh>
    <phoneticPr fontId="27"/>
  </si>
  <si>
    <t>P2臨時入口を開放。　→11：11　閉鎖。</t>
    <phoneticPr fontId="27"/>
  </si>
  <si>
    <t>P2立体駐車場出口精算機No2不具合（エラー表示なし、駐車券が入らない）</t>
    <rPh sb="2" eb="7">
      <t>リッタイチュウシャジョウ</t>
    </rPh>
    <rPh sb="7" eb="12">
      <t>デグチセイサンキ</t>
    </rPh>
    <rPh sb="15" eb="18">
      <t>フグアイ</t>
    </rPh>
    <rPh sb="22" eb="24">
      <t>ヒョウジ</t>
    </rPh>
    <rPh sb="27" eb="30">
      <t>チュウシャケン</t>
    </rPh>
    <rPh sb="31" eb="32">
      <t>ハイ</t>
    </rPh>
    <phoneticPr fontId="27"/>
  </si>
  <si>
    <t>状況、該当の出口を閉鎖し隣接する別の出口へご案内。状況を有田副統括へ報告。</t>
    <rPh sb="0" eb="2">
      <t>ジョウキョウ</t>
    </rPh>
    <rPh sb="3" eb="5">
      <t>ガイトウ</t>
    </rPh>
    <rPh sb="6" eb="8">
      <t>デグチ</t>
    </rPh>
    <rPh sb="9" eb="11">
      <t>ヘイサ</t>
    </rPh>
    <rPh sb="12" eb="14">
      <t>リンセツ</t>
    </rPh>
    <rPh sb="16" eb="17">
      <t>ベツ</t>
    </rPh>
    <rPh sb="18" eb="20">
      <t>デグチ</t>
    </rPh>
    <rPh sb="22" eb="24">
      <t>アンナイ</t>
    </rPh>
    <rPh sb="25" eb="27">
      <t>ジョウキョウ</t>
    </rPh>
    <rPh sb="28" eb="33">
      <t>アリタフクトウカツ</t>
    </rPh>
    <rPh sb="34" eb="36">
      <t>ホウコク</t>
    </rPh>
    <phoneticPr fontId="27"/>
  </si>
  <si>
    <t>→　　14:57オムロン対応により復旧及び開放</t>
    <rPh sb="12" eb="14">
      <t>タイオウ</t>
    </rPh>
    <rPh sb="17" eb="19">
      <t>フッキュウ</t>
    </rPh>
    <rPh sb="19" eb="20">
      <t>オヨ</t>
    </rPh>
    <rPh sb="21" eb="23">
      <t>カイホウ</t>
    </rPh>
    <phoneticPr fontId="27"/>
  </si>
  <si>
    <t>→18：57　施設警備ご担当者様へ該当の出口ゲートバー復旧可を報告。</t>
    <rPh sb="7" eb="9">
      <t>シセツ</t>
    </rPh>
    <rPh sb="9" eb="11">
      <t>ケイビ</t>
    </rPh>
    <rPh sb="12" eb="15">
      <t>タントウシャ</t>
    </rPh>
    <rPh sb="15" eb="16">
      <t>サマ</t>
    </rPh>
    <phoneticPr fontId="30"/>
  </si>
  <si>
    <t>→19：01　施設警備担当様対応により該当の出口ゲートバー復旧を確認。</t>
    <phoneticPr fontId="27"/>
  </si>
  <si>
    <t>P2出口出庫導線にて故障車発生。(エンジトラブルによりエンジンがかからず、ギアも</t>
    <rPh sb="2" eb="4">
      <t>デグチ</t>
    </rPh>
    <rPh sb="4" eb="6">
      <t>シュッコ</t>
    </rPh>
    <rPh sb="6" eb="8">
      <t>ドウセン</t>
    </rPh>
    <rPh sb="10" eb="13">
      <t>コショウシャ</t>
    </rPh>
    <rPh sb="13" eb="15">
      <t>ハッセイ</t>
    </rPh>
    <phoneticPr fontId="27"/>
  </si>
  <si>
    <t>変速できない状態になる）P2出口の精算機No1,No2から出庫できなくなる。</t>
    <rPh sb="0" eb="2">
      <t>ヘンソク</t>
    </rPh>
    <rPh sb="6" eb="8">
      <t>ジョウタイ</t>
    </rPh>
    <rPh sb="14" eb="16">
      <t>デグチ</t>
    </rPh>
    <rPh sb="17" eb="20">
      <t>セイサンキ</t>
    </rPh>
    <rPh sb="29" eb="31">
      <t>シュッコ</t>
    </rPh>
    <phoneticPr fontId="27"/>
  </si>
  <si>
    <t>16:37　P2出口の中央にあるソフトバリカーを撤去し、P2出口精算機No3から</t>
    <rPh sb="8" eb="10">
      <t>デグチ</t>
    </rPh>
    <rPh sb="11" eb="13">
      <t>チュウオウ</t>
    </rPh>
    <rPh sb="24" eb="26">
      <t>テッキョ</t>
    </rPh>
    <rPh sb="30" eb="32">
      <t>デグチ</t>
    </rPh>
    <rPh sb="32" eb="35">
      <t>セイサンキ</t>
    </rPh>
    <phoneticPr fontId="27"/>
  </si>
  <si>
    <t>出庫させる。</t>
    <rPh sb="0" eb="2">
      <t>シュッコ</t>
    </rPh>
    <phoneticPr fontId="27"/>
  </si>
  <si>
    <t>16:58 P2出庫混雑により各場内に入庫ができない状態になり、入口封鎖を実施。</t>
    <rPh sb="8" eb="10">
      <t>シュッコ</t>
    </rPh>
    <rPh sb="10" eb="12">
      <t>コンザツ</t>
    </rPh>
    <rPh sb="15" eb="16">
      <t>カク</t>
    </rPh>
    <rPh sb="16" eb="18">
      <t>ジョウナイ</t>
    </rPh>
    <rPh sb="19" eb="21">
      <t>ニュウコ</t>
    </rPh>
    <rPh sb="26" eb="28">
      <t>ジョウタイ</t>
    </rPh>
    <rPh sb="32" eb="34">
      <t>イリグチ</t>
    </rPh>
    <rPh sb="34" eb="36">
      <t>フウサ</t>
    </rPh>
    <rPh sb="37" eb="39">
      <t>ジッシ</t>
    </rPh>
    <phoneticPr fontId="27"/>
  </si>
  <si>
    <t>17:37 故障車が移動し、P2出口精算機No1、No2から出庫が可能となる。</t>
    <rPh sb="6" eb="9">
      <t>コショウシャ</t>
    </rPh>
    <rPh sb="10" eb="12">
      <t>イドウ</t>
    </rPh>
    <rPh sb="16" eb="18">
      <t>デグチ</t>
    </rPh>
    <rPh sb="18" eb="21">
      <t>セイサンキ</t>
    </rPh>
    <rPh sb="30" eb="32">
      <t>シュッコ</t>
    </rPh>
    <rPh sb="33" eb="35">
      <t>カノウ</t>
    </rPh>
    <phoneticPr fontId="27"/>
  </si>
  <si>
    <t>17:40 P2入口を開放し、入庫を再開させる。</t>
    <rPh sb="8" eb="10">
      <t>イリグチ</t>
    </rPh>
    <rPh sb="11" eb="13">
      <t>カイホウ</t>
    </rPh>
    <rPh sb="15" eb="17">
      <t>ニュウコ</t>
    </rPh>
    <rPh sb="18" eb="20">
      <t>サイカイ</t>
    </rPh>
    <phoneticPr fontId="27"/>
  </si>
  <si>
    <t>※OPCから情報共有、出庫混雑に関するご意見を10件頂いたとの事。</t>
    <rPh sb="6" eb="8">
      <t>ジョウホウ</t>
    </rPh>
    <rPh sb="8" eb="10">
      <t>キョウユウ</t>
    </rPh>
    <rPh sb="11" eb="13">
      <t>シュッコ</t>
    </rPh>
    <rPh sb="13" eb="15">
      <t>コンザツ</t>
    </rPh>
    <rPh sb="16" eb="17">
      <t>カン</t>
    </rPh>
    <rPh sb="20" eb="22">
      <t>イケン</t>
    </rPh>
    <rPh sb="25" eb="26">
      <t>ケン</t>
    </rPh>
    <rPh sb="26" eb="27">
      <t>イタダ</t>
    </rPh>
    <rPh sb="31" eb="32">
      <t>コト</t>
    </rPh>
    <phoneticPr fontId="27"/>
  </si>
  <si>
    <t>「P2上層階が混んでいるのに警備員の姿が見えない等のご意見」</t>
    <rPh sb="3" eb="6">
      <t>ジョウソウカイ</t>
    </rPh>
    <rPh sb="7" eb="8">
      <t>コ</t>
    </rPh>
    <rPh sb="14" eb="17">
      <t>ケイビイン</t>
    </rPh>
    <rPh sb="18" eb="19">
      <t>スガタ</t>
    </rPh>
    <rPh sb="20" eb="21">
      <t>ミ</t>
    </rPh>
    <rPh sb="24" eb="25">
      <t>トウ</t>
    </rPh>
    <rPh sb="27" eb="29">
      <t>イケン</t>
    </rPh>
    <phoneticPr fontId="27"/>
  </si>
  <si>
    <t>現場にてP2の3階、4階、5階、R階のお客様から出庫混雑に関するご意見を13件頂く。</t>
    <rPh sb="0" eb="2">
      <t>ゲンバ</t>
    </rPh>
    <rPh sb="8" eb="9">
      <t>カイ</t>
    </rPh>
    <rPh sb="11" eb="12">
      <t>カイ</t>
    </rPh>
    <rPh sb="14" eb="15">
      <t>カイ</t>
    </rPh>
    <rPh sb="17" eb="18">
      <t>カイ</t>
    </rPh>
    <rPh sb="20" eb="22">
      <t>キャクサマ</t>
    </rPh>
    <rPh sb="24" eb="28">
      <t>シュッココンザツ</t>
    </rPh>
    <rPh sb="29" eb="30">
      <t>カン</t>
    </rPh>
    <rPh sb="33" eb="35">
      <t>イケン</t>
    </rPh>
    <rPh sb="38" eb="39">
      <t>ケン</t>
    </rPh>
    <rPh sb="39" eb="40">
      <t>イタダ</t>
    </rPh>
    <phoneticPr fontId="27"/>
  </si>
  <si>
    <t>故障車により出庫混雑をした事にお詫びをして対応を終了する。</t>
    <rPh sb="0" eb="3">
      <t>コショウシャ</t>
    </rPh>
    <rPh sb="6" eb="8">
      <t>シュッコ</t>
    </rPh>
    <rPh sb="8" eb="10">
      <t>コンザツ</t>
    </rPh>
    <rPh sb="13" eb="14">
      <t>コト</t>
    </rPh>
    <rPh sb="16" eb="17">
      <t>ワ</t>
    </rPh>
    <rPh sb="21" eb="23">
      <t>タイオウ</t>
    </rPh>
    <rPh sb="24" eb="26">
      <t>シュウリョウ</t>
    </rPh>
    <phoneticPr fontId="27"/>
  </si>
  <si>
    <t>P2、5F-RF場内渋滞のためWスロープ入庫口を資機材で閉鎖。　→18：35　入庫口を開放。</t>
    <phoneticPr fontId="27"/>
  </si>
  <si>
    <t>雨後曇</t>
    <rPh sb="0" eb="1">
      <t>アメ</t>
    </rPh>
    <rPh sb="1" eb="2">
      <t>ノチ</t>
    </rPh>
    <rPh sb="2" eb="3">
      <t>クモ</t>
    </rPh>
    <phoneticPr fontId="27"/>
  </si>
  <si>
    <t>二ムサラ</t>
  </si>
  <si>
    <t>サマディット</t>
  </si>
  <si>
    <t>シルバ</t>
  </si>
  <si>
    <t>モハン</t>
  </si>
  <si>
    <t>ニメーシャ</t>
  </si>
  <si>
    <t>コオレ</t>
  </si>
  <si>
    <t>ブトミニ</t>
  </si>
  <si>
    <t>フェルナンド</t>
  </si>
  <si>
    <t>田島芽衣</t>
  </si>
  <si>
    <t>江面優</t>
  </si>
  <si>
    <t>松田康宏</t>
  </si>
  <si>
    <t>榎本和也</t>
  </si>
  <si>
    <t>岸田次郎</t>
  </si>
  <si>
    <t>丸田悠稀</t>
  </si>
  <si>
    <t>坂本秀秋</t>
    <rPh sb="0" eb="2">
      <t>サカモト</t>
    </rPh>
    <rPh sb="2" eb="4">
      <t>ヒデアキ</t>
    </rPh>
    <phoneticPr fontId="1"/>
  </si>
  <si>
    <t>無し</t>
    <rPh sb="0" eb="1">
      <t>ナ</t>
    </rPh>
    <phoneticPr fontId="27"/>
  </si>
  <si>
    <t>勅使河原幹太</t>
    <rPh sb="0" eb="4">
      <t>テシガワラ</t>
    </rPh>
    <rPh sb="4" eb="6">
      <t>カンタ</t>
    </rPh>
    <phoneticPr fontId="1"/>
  </si>
  <si>
    <t>P2立体駐車場開放。　待ち車両15台。</t>
    <rPh sb="11" eb="12">
      <t>マ</t>
    </rPh>
    <rPh sb="13" eb="15">
      <t>シャリョウ</t>
    </rPh>
    <rPh sb="17" eb="18">
      <t>ダイ</t>
    </rPh>
    <phoneticPr fontId="28"/>
  </si>
  <si>
    <t>P2入口から開放しているP1、3、4駐車場へご案内した件数。　9：30～9：31　無し。</t>
    <phoneticPr fontId="27"/>
  </si>
  <si>
    <t>臨時駐車場（ドーム横）開放。→12：24　満車のため入口閉鎖→16：42　再度入口を</t>
    <rPh sb="9" eb="10">
      <t>ヨコ</t>
    </rPh>
    <rPh sb="37" eb="39">
      <t>サイド</t>
    </rPh>
    <rPh sb="39" eb="41">
      <t>イリグチ</t>
    </rPh>
    <phoneticPr fontId="32"/>
  </si>
  <si>
    <t>開放 。→17:00　入口閉鎖　→21：00　残車6台（詳細下記※欄に記載）</t>
    <phoneticPr fontId="27"/>
  </si>
  <si>
    <t>分岐点で「この先満車」手持ち看板掲示。　→11：36　東側も埋まったためご案内終了。</t>
    <phoneticPr fontId="27"/>
  </si>
  <si>
    <t>Ｐ1・3入口右折入庫案内実施。　→17：20　ご案内を終了。</t>
    <rPh sb="4" eb="6">
      <t>イリグチ</t>
    </rPh>
    <rPh sb="6" eb="8">
      <t>ウセツ</t>
    </rPh>
    <rPh sb="8" eb="10">
      <t>ニュウコ</t>
    </rPh>
    <rPh sb="10" eb="12">
      <t>アンナイ</t>
    </rPh>
    <rPh sb="12" eb="14">
      <t>ジッシ</t>
    </rPh>
    <rPh sb="24" eb="26">
      <t>アンナイ</t>
    </rPh>
    <rPh sb="27" eb="29">
      <t>シュウリョウ</t>
    </rPh>
    <phoneticPr fontId="31"/>
  </si>
  <si>
    <t>配置。　→16：44　ららぽーとへ向かう車両の入庫がいなげや本社前交差点より</t>
    <phoneticPr fontId="27"/>
  </si>
  <si>
    <t>→18：29　P2出庫渋滞解消に伴い渡辺統括様へ該当の出口ゲートバー復旧可を報告。</t>
    <rPh sb="18" eb="20">
      <t>ワタナベ</t>
    </rPh>
    <rPh sb="20" eb="22">
      <t>トウカツ</t>
    </rPh>
    <phoneticPr fontId="30"/>
  </si>
  <si>
    <t>→18：45　施設警備担当様対応により該当の出口ゲートバー復旧を確認。</t>
    <phoneticPr fontId="27"/>
  </si>
  <si>
    <t>立川バス運転手の方から渋滞に関するご意見。　いなげや本社前配置中の整理員から</t>
    <rPh sb="0" eb="2">
      <t>タチカワ</t>
    </rPh>
    <rPh sb="4" eb="7">
      <t>ウンテンシュ</t>
    </rPh>
    <rPh sb="8" eb="9">
      <t>カタ</t>
    </rPh>
    <rPh sb="11" eb="13">
      <t>ジュウタイ</t>
    </rPh>
    <rPh sb="14" eb="15">
      <t>カン</t>
    </rPh>
    <rPh sb="18" eb="20">
      <t>イケン</t>
    </rPh>
    <rPh sb="26" eb="29">
      <t>ホンシャマエ</t>
    </rPh>
    <rPh sb="29" eb="32">
      <t>ハイチチュウ</t>
    </rPh>
    <rPh sb="33" eb="36">
      <t>セイリイン</t>
    </rPh>
    <phoneticPr fontId="27"/>
  </si>
  <si>
    <t>無線発報。　芋窪街道を走行中の運転手の方より「ららぽーとの影響で公道が渋滞</t>
    <rPh sb="0" eb="4">
      <t>ムセンハッポウ</t>
    </rPh>
    <rPh sb="6" eb="10">
      <t>イモクボカイドウ</t>
    </rPh>
    <rPh sb="11" eb="14">
      <t>ソウコウチュウ</t>
    </rPh>
    <rPh sb="15" eb="18">
      <t>ウンテンシュ</t>
    </rPh>
    <rPh sb="19" eb="20">
      <t>カタ</t>
    </rPh>
    <rPh sb="29" eb="31">
      <t>エイキョウ</t>
    </rPh>
    <rPh sb="32" eb="34">
      <t>コウドウ</t>
    </rPh>
    <rPh sb="35" eb="37">
      <t>ジュウタイ</t>
    </rPh>
    <phoneticPr fontId="27"/>
  </si>
  <si>
    <t>している」との旨の申し出を受けたもの。　該当のバスはそのまま泉体育館駅方向へ</t>
    <rPh sb="7" eb="8">
      <t>ムネ</t>
    </rPh>
    <rPh sb="9" eb="10">
      <t>モウ</t>
    </rPh>
    <rPh sb="11" eb="12">
      <t>デ</t>
    </rPh>
    <rPh sb="13" eb="14">
      <t>ウ</t>
    </rPh>
    <rPh sb="20" eb="22">
      <t>ガイトウ</t>
    </rPh>
    <rPh sb="30" eb="34">
      <t>イズミタイイクカン</t>
    </rPh>
    <rPh sb="34" eb="35">
      <t>エキ</t>
    </rPh>
    <rPh sb="35" eb="37">
      <t>ホウコウ</t>
    </rPh>
    <phoneticPr fontId="27"/>
  </si>
  <si>
    <t>立去った状況を確認。　状況を渡辺統括様へ報告済。</t>
    <rPh sb="0" eb="2">
      <t>タチサ</t>
    </rPh>
    <rPh sb="4" eb="6">
      <t>ジョウキョウ</t>
    </rPh>
    <rPh sb="7" eb="9">
      <t>カクニン</t>
    </rPh>
    <rPh sb="11" eb="13">
      <t>ジョウキョウ</t>
    </rPh>
    <rPh sb="14" eb="16">
      <t>ワタナベ</t>
    </rPh>
    <rPh sb="16" eb="18">
      <t>トウカツ</t>
    </rPh>
    <rPh sb="18" eb="19">
      <t>サマ</t>
    </rPh>
    <rPh sb="20" eb="23">
      <t>ホウコクスミ</t>
    </rPh>
    <phoneticPr fontId="27"/>
  </si>
  <si>
    <t>渡辺統括様指示の下、施設警備担当様へ出庫渋滞60分POP貼付け依頼。</t>
    <rPh sb="0" eb="2">
      <t>ワタナベ</t>
    </rPh>
    <rPh sb="2" eb="4">
      <t>トウカツ</t>
    </rPh>
    <rPh sb="4" eb="5">
      <t>サマ</t>
    </rPh>
    <rPh sb="5" eb="7">
      <t>シジ</t>
    </rPh>
    <rPh sb="8" eb="9">
      <t>モト</t>
    </rPh>
    <phoneticPr fontId="27"/>
  </si>
  <si>
    <t>P3立体駐車場出庫渋滞（3F場内10台待ち）中、出口精算機で券詰まり発生に伴い</t>
  </si>
  <si>
    <t>→18：29　渡辺統括様へ該当の出口ゲートバー復旧可を報告。</t>
    <rPh sb="7" eb="9">
      <t>ワタナベ</t>
    </rPh>
    <rPh sb="9" eb="11">
      <t>トウカツ</t>
    </rPh>
    <phoneticPr fontId="30"/>
  </si>
  <si>
    <t>→18：53　施設警備担当様対応により該当の出口ゲートバー復旧を確認。</t>
  </si>
  <si>
    <t>→17：45　出庫渋滞解消に伴い、ご案内を終了。</t>
    <rPh sb="7" eb="9">
      <t>シュッコ</t>
    </rPh>
    <rPh sb="9" eb="11">
      <t>ジュウタイ</t>
    </rPh>
    <rPh sb="11" eb="13">
      <t>カイショウ</t>
    </rPh>
    <rPh sb="14" eb="15">
      <t>トモナ</t>
    </rPh>
    <rPh sb="18" eb="20">
      <t>アンナイ</t>
    </rPh>
    <rPh sb="21" eb="23">
      <t>シュウリョウ</t>
    </rPh>
    <phoneticPr fontId="34"/>
  </si>
  <si>
    <t>臨時駐車場（ドーム横）21：00時点の残車車両　6台。</t>
    <phoneticPr fontId="27"/>
  </si>
  <si>
    <t>1、多摩303ら3423、トヨタ、アイシス、白色。</t>
    <rPh sb="2" eb="4">
      <t>タマ</t>
    </rPh>
    <rPh sb="22" eb="24">
      <t>シロイロ</t>
    </rPh>
    <phoneticPr fontId="30"/>
  </si>
  <si>
    <t>2、多摩330す9881、トヨタ、アルファード、シルバー色。</t>
    <rPh sb="2" eb="4">
      <t>タマ</t>
    </rPh>
    <rPh sb="28" eb="29">
      <t>イロ</t>
    </rPh>
    <phoneticPr fontId="27"/>
  </si>
  <si>
    <t>3、世田谷510た1866、日産、ノート、オレンジ色。</t>
    <rPh sb="2" eb="5">
      <t>セタガヤ</t>
    </rPh>
    <rPh sb="14" eb="16">
      <t>ニッサン</t>
    </rPh>
    <rPh sb="25" eb="26">
      <t>イロ</t>
    </rPh>
    <phoneticPr fontId="27"/>
  </si>
  <si>
    <t>4、所沢830も・・22、トヨタ、ハイエース、白色。</t>
    <rPh sb="2" eb="4">
      <t>トコロザワ</t>
    </rPh>
    <rPh sb="23" eb="25">
      <t>シロイロ</t>
    </rPh>
    <phoneticPr fontId="27"/>
  </si>
  <si>
    <t>5、相模588に・178、ホンダ、N-BOX、白色。</t>
    <rPh sb="2" eb="4">
      <t>サガミ</t>
    </rPh>
    <rPh sb="23" eb="25">
      <t>シロイロ</t>
    </rPh>
    <phoneticPr fontId="27"/>
  </si>
  <si>
    <t>6、多摩344な3030、アウディ、A5、白色。</t>
    <rPh sb="2" eb="4">
      <t>タマ</t>
    </rPh>
    <rPh sb="21" eb="23">
      <t>シロイロ</t>
    </rPh>
    <phoneticPr fontId="27"/>
  </si>
  <si>
    <t>現業1</t>
  </si>
  <si>
    <t>現任1号</t>
    <rPh sb="0" eb="2">
      <t>ゲンニン</t>
    </rPh>
    <rPh sb="3" eb="4">
      <t>ゴウ</t>
    </rPh>
    <phoneticPr fontId="27"/>
  </si>
  <si>
    <t>公道上のTOHOシネマ前にて故障車発生(ギアミッションが故障して動かなくなった)</t>
    <rPh sb="0" eb="3">
      <t>コウドウジョウ</t>
    </rPh>
    <rPh sb="11" eb="12">
      <t>マエ</t>
    </rPh>
    <rPh sb="14" eb="17">
      <t>コショウシャ</t>
    </rPh>
    <rPh sb="17" eb="19">
      <t>ハッセイ</t>
    </rPh>
    <rPh sb="28" eb="30">
      <t>コショウ</t>
    </rPh>
    <rPh sb="32" eb="33">
      <t>ウゴ</t>
    </rPh>
    <phoneticPr fontId="27"/>
  </si>
  <si>
    <t>13:43交通警備4名にて故障車を手で押して、タクシー乗り場に移動させる。</t>
    <rPh sb="5" eb="9">
      <t>コウツウケイビ</t>
    </rPh>
    <rPh sb="10" eb="11">
      <t>メイ</t>
    </rPh>
    <rPh sb="13" eb="16">
      <t>コショウシャ</t>
    </rPh>
    <rPh sb="17" eb="18">
      <t>テ</t>
    </rPh>
    <rPh sb="19" eb="20">
      <t>オ</t>
    </rPh>
    <rPh sb="27" eb="28">
      <t>ノ</t>
    </rPh>
    <rPh sb="29" eb="30">
      <t>バ</t>
    </rPh>
    <rPh sb="31" eb="33">
      <t>イドウ</t>
    </rPh>
    <phoneticPr fontId="27"/>
  </si>
  <si>
    <t>お客様ご自身でロードサービスに入電され、対応を終了する。</t>
    <rPh sb="1" eb="3">
      <t>キャクサマ</t>
    </rPh>
    <rPh sb="4" eb="6">
      <t>ジシン</t>
    </rPh>
    <rPh sb="15" eb="17">
      <t>ニュウデン</t>
    </rPh>
    <rPh sb="20" eb="22">
      <t>タイオウ</t>
    </rPh>
    <rPh sb="23" eb="25">
      <t>シュウリョウ</t>
    </rPh>
    <phoneticPr fontId="27"/>
  </si>
  <si>
    <t>渡辺統括統括及び施設警備ご担当者様には情報共有済み。</t>
    <rPh sb="0" eb="4">
      <t>ワタナベトウカツ</t>
    </rPh>
    <rPh sb="4" eb="6">
      <t>トウカツ</t>
    </rPh>
    <rPh sb="6" eb="7">
      <t>オヨ</t>
    </rPh>
    <rPh sb="8" eb="12">
      <t>シセツケイビ</t>
    </rPh>
    <rPh sb="13" eb="17">
      <t>タントウシャサマ</t>
    </rPh>
    <rPh sb="19" eb="24">
      <t>ジョウホウキョウユウズ</t>
    </rPh>
    <phoneticPr fontId="27"/>
  </si>
  <si>
    <t>P2入口から開放しているP1、3、4駐車場へご案内した件数。　9：30～9：42　4件。</t>
    <rPh sb="42" eb="43">
      <t>ケン</t>
    </rPh>
    <phoneticPr fontId="27"/>
  </si>
  <si>
    <t>事前予約のマイクロバス1台（ハイエーススーパーロング、デイ・センターまなびや西町様）</t>
    <rPh sb="38" eb="40">
      <t>ニシマチ</t>
    </rPh>
    <rPh sb="40" eb="41">
      <t>サマ</t>
    </rPh>
    <phoneticPr fontId="27"/>
  </si>
  <si>
    <t>来場。乗客を降ろして直ぐに出庫→12：27　マイクロバス1台再度来場、乗客を乗せ出庫。</t>
    <phoneticPr fontId="27"/>
  </si>
  <si>
    <t>晴れ時々曇り</t>
    <rPh sb="0" eb="1">
      <t>ハ</t>
    </rPh>
    <rPh sb="2" eb="5">
      <t>トキドキクモ</t>
    </rPh>
    <phoneticPr fontId="27"/>
  </si>
  <si>
    <t>本日のバス予約(10時50分)東京都立八王子東特別支援学校様が未来館なので</t>
    <rPh sb="0" eb="2">
      <t>ホンジツ</t>
    </rPh>
    <rPh sb="5" eb="7">
      <t>ヨヤク</t>
    </rPh>
    <rPh sb="10" eb="11">
      <t>ジ</t>
    </rPh>
    <rPh sb="13" eb="14">
      <t>フン</t>
    </rPh>
    <rPh sb="15" eb="17">
      <t>トウキョウ</t>
    </rPh>
    <rPh sb="17" eb="19">
      <t>トリツ</t>
    </rPh>
    <rPh sb="19" eb="22">
      <t>ハチオウジ</t>
    </rPh>
    <rPh sb="22" eb="25">
      <t>ヒガシトクベツ</t>
    </rPh>
    <rPh sb="25" eb="29">
      <t>シエンガッコウ</t>
    </rPh>
    <rPh sb="29" eb="30">
      <t>サマ</t>
    </rPh>
    <rPh sb="31" eb="34">
      <t>ミライカン</t>
    </rPh>
    <phoneticPr fontId="27"/>
  </si>
  <si>
    <t>担当者様の連絡先に連絡するが電話番号が間違っており違う人が出る状態となる。</t>
    <rPh sb="0" eb="3">
      <t>タントウシャ</t>
    </rPh>
    <rPh sb="3" eb="4">
      <t>サマ</t>
    </rPh>
    <rPh sb="5" eb="8">
      <t>レンラクサキ</t>
    </rPh>
    <rPh sb="9" eb="11">
      <t>レンラク</t>
    </rPh>
    <rPh sb="14" eb="16">
      <t>デンワ</t>
    </rPh>
    <rPh sb="16" eb="18">
      <t>バンゴウ</t>
    </rPh>
    <rPh sb="19" eb="21">
      <t>マチガ</t>
    </rPh>
    <rPh sb="25" eb="26">
      <t>チガ</t>
    </rPh>
    <rPh sb="27" eb="28">
      <t>ヒト</t>
    </rPh>
    <rPh sb="29" eb="30">
      <t>デ</t>
    </rPh>
    <rPh sb="31" eb="33">
      <t>ジョウタイ</t>
    </rPh>
    <phoneticPr fontId="27"/>
  </si>
  <si>
    <t>13時55分P2入口警備員より、いなげや荷捌所横に大型バス2台が停車しているとの</t>
    <rPh sb="2" eb="3">
      <t>ジ</t>
    </rPh>
    <rPh sb="5" eb="6">
      <t>フン</t>
    </rPh>
    <rPh sb="8" eb="10">
      <t>イリグチ</t>
    </rPh>
    <rPh sb="10" eb="13">
      <t>ケイビイン</t>
    </rPh>
    <rPh sb="20" eb="23">
      <t>ニサバキジョ</t>
    </rPh>
    <rPh sb="23" eb="24">
      <t>ヨコ</t>
    </rPh>
    <rPh sb="25" eb="27">
      <t>オオガタ</t>
    </rPh>
    <rPh sb="30" eb="31">
      <t>ダイ</t>
    </rPh>
    <rPh sb="32" eb="34">
      <t>テイシャ</t>
    </rPh>
    <phoneticPr fontId="27"/>
  </si>
  <si>
    <t>無線連絡を受ける。長瀬が該当のバスに向かい、現着する。該当のバスは乗客を乗せ、</t>
    <rPh sb="0" eb="2">
      <t>ムセン</t>
    </rPh>
    <rPh sb="2" eb="4">
      <t>レンラク</t>
    </rPh>
    <rPh sb="5" eb="6">
      <t>ウ</t>
    </rPh>
    <rPh sb="9" eb="11">
      <t>ナガセ</t>
    </rPh>
    <rPh sb="12" eb="14">
      <t>ガイトウ</t>
    </rPh>
    <rPh sb="18" eb="19">
      <t>ム</t>
    </rPh>
    <rPh sb="22" eb="24">
      <t>ゲンチャク</t>
    </rPh>
    <phoneticPr fontId="27"/>
  </si>
  <si>
    <t>出庫する準備状態であったがバス乗員の担当者様とお話をする。担当者様より</t>
    <rPh sb="0" eb="2">
      <t>シュッコ</t>
    </rPh>
    <rPh sb="4" eb="6">
      <t>ジュンビ</t>
    </rPh>
    <rPh sb="6" eb="8">
      <t>ジョウタイ</t>
    </rPh>
    <rPh sb="15" eb="17">
      <t>ジョウイン</t>
    </rPh>
    <rPh sb="18" eb="21">
      <t>タントウシャ</t>
    </rPh>
    <rPh sb="21" eb="22">
      <t>サマ</t>
    </rPh>
    <rPh sb="24" eb="25">
      <t>ハナシ</t>
    </rPh>
    <rPh sb="29" eb="32">
      <t>タントウシャ</t>
    </rPh>
    <rPh sb="32" eb="33">
      <t>サマ</t>
    </rPh>
    <phoneticPr fontId="27"/>
  </si>
  <si>
    <t>行きの際には違う場所にお客様を降ろして来た。乗り降りする場所がわからず、</t>
    <rPh sb="0" eb="1">
      <t>イ</t>
    </rPh>
    <rPh sb="3" eb="4">
      <t>サイ</t>
    </rPh>
    <rPh sb="6" eb="7">
      <t>チガ</t>
    </rPh>
    <rPh sb="8" eb="10">
      <t>バショ</t>
    </rPh>
    <rPh sb="12" eb="14">
      <t>キャクサマ</t>
    </rPh>
    <rPh sb="15" eb="16">
      <t>オ</t>
    </rPh>
    <rPh sb="19" eb="20">
      <t>キ</t>
    </rPh>
    <rPh sb="22" eb="23">
      <t>ノ</t>
    </rPh>
    <rPh sb="24" eb="25">
      <t>オ</t>
    </rPh>
    <rPh sb="28" eb="30">
      <t>バショ</t>
    </rPh>
    <phoneticPr fontId="27"/>
  </si>
  <si>
    <t>ここで乗降をしてしまった。乗降予定だった南荷捌所を案内して次回はご利用して</t>
    <rPh sb="3" eb="5">
      <t>ジョウコウ</t>
    </rPh>
    <rPh sb="13" eb="17">
      <t>ジョウコウヨテイ</t>
    </rPh>
    <rPh sb="20" eb="24">
      <t>ミナミニサバキジョ</t>
    </rPh>
    <rPh sb="25" eb="27">
      <t>アンナイ</t>
    </rPh>
    <rPh sb="29" eb="31">
      <t>ジカイ</t>
    </rPh>
    <rPh sb="33" eb="35">
      <t>リヨウ</t>
    </rPh>
    <phoneticPr fontId="27"/>
  </si>
  <si>
    <t>頂くようにご案内して対応を終了する。有田副統括にご報告済み。</t>
    <rPh sb="0" eb="1">
      <t>イタダ</t>
    </rPh>
    <rPh sb="6" eb="8">
      <t>アンナイ</t>
    </rPh>
    <rPh sb="10" eb="12">
      <t>タイオウ</t>
    </rPh>
    <rPh sb="13" eb="15">
      <t>シュウリョウ</t>
    </rPh>
    <rPh sb="18" eb="23">
      <t>アリタフクトウカツ</t>
    </rPh>
    <rPh sb="25" eb="28">
      <t>ホウコクズ</t>
    </rPh>
    <phoneticPr fontId="27"/>
  </si>
  <si>
    <t>P2立体駐車場開放。　</t>
  </si>
  <si>
    <t>P2入口から開放しているP1、3、4駐車場へご案内した件数。　9：30～9：50　3件。</t>
    <rPh sb="42" eb="43">
      <t>ケン</t>
    </rPh>
    <phoneticPr fontId="27"/>
  </si>
  <si>
    <t>宮野慶一郎</t>
  </si>
  <si>
    <t>樽井達彦</t>
  </si>
  <si>
    <t>小野寺裕</t>
  </si>
  <si>
    <t>チャモド</t>
  </si>
  <si>
    <t>P2入口から開放しているP1、3、4駐車場へご案内した件数。　9：30～9：32　無し。</t>
    <rPh sb="41" eb="42">
      <t>ナ</t>
    </rPh>
    <phoneticPr fontId="27"/>
  </si>
  <si>
    <t>P2臨時入口を開放。　→10：02　P2臨時入口発券機No1　不具合発生。　駐車券が</t>
    <rPh sb="20" eb="24">
      <t>リンジイリグチ</t>
    </rPh>
    <rPh sb="24" eb="27">
      <t>ハッケンキ</t>
    </rPh>
    <rPh sb="31" eb="36">
      <t>フグアイハッセイ</t>
    </rPh>
    <rPh sb="38" eb="41">
      <t>チュウシャケン</t>
    </rPh>
    <phoneticPr fontId="27"/>
  </si>
  <si>
    <t>発券されない状態になった。　トラブル警報発報無し。　P2臨時入口を閉鎖。</t>
    <rPh sb="18" eb="20">
      <t>ケイホウ</t>
    </rPh>
    <rPh sb="20" eb="22">
      <t>ハッポウ</t>
    </rPh>
    <rPh sb="22" eb="23">
      <t>ナ</t>
    </rPh>
    <rPh sb="28" eb="30">
      <t>リンジ</t>
    </rPh>
    <rPh sb="30" eb="32">
      <t>イリグチ</t>
    </rPh>
    <rPh sb="33" eb="35">
      <t>ヘイサ</t>
    </rPh>
    <phoneticPr fontId="27"/>
  </si>
  <si>
    <t>→10：02　設備担当様対応により該当の発券機が復旧した連絡を受け、P2臨時入口を</t>
    <rPh sb="7" eb="12">
      <t>セツビタントウサマ</t>
    </rPh>
    <rPh sb="12" eb="14">
      <t>タイオウ</t>
    </rPh>
    <rPh sb="17" eb="19">
      <t>ガイトウ</t>
    </rPh>
    <rPh sb="20" eb="23">
      <t>ハッケンキ</t>
    </rPh>
    <rPh sb="24" eb="26">
      <t>フッキュウ</t>
    </rPh>
    <rPh sb="28" eb="30">
      <t>レンラク</t>
    </rPh>
    <rPh sb="31" eb="32">
      <t>ウ</t>
    </rPh>
    <rPh sb="36" eb="38">
      <t>リンジ</t>
    </rPh>
    <rPh sb="38" eb="40">
      <t>イリグチ</t>
    </rPh>
    <phoneticPr fontId="27"/>
  </si>
  <si>
    <t>再度開放。　→11：12　閉鎖。</t>
    <rPh sb="0" eb="4">
      <t>サイドカイホウ</t>
    </rPh>
    <phoneticPr fontId="27"/>
  </si>
  <si>
    <t>OPC様了承の下、P2出口ゲートバーを開放。　有田副統括様へ報告済。</t>
    <rPh sb="23" eb="26">
      <t>アリタフク</t>
    </rPh>
    <rPh sb="26" eb="28">
      <t>トウカツ</t>
    </rPh>
    <phoneticPr fontId="30"/>
  </si>
  <si>
    <t>→18：08　P2出庫渋滞解消に伴い渡辺統括様へ該当の出口ゲートバー復旧可を報告。</t>
    <rPh sb="18" eb="20">
      <t>ワタナベ</t>
    </rPh>
    <rPh sb="20" eb="22">
      <t>トウカツ</t>
    </rPh>
    <phoneticPr fontId="30"/>
  </si>
  <si>
    <t>→18：46　施設警備担当様対応により該当の出口ゲートバー復旧を確認。</t>
    <phoneticPr fontId="27"/>
  </si>
  <si>
    <t>雨時々曇</t>
    <rPh sb="0" eb="1">
      <t>アメ</t>
    </rPh>
    <rPh sb="1" eb="3">
      <t>トキドキ</t>
    </rPh>
    <rPh sb="3" eb="4">
      <t>クモ</t>
    </rPh>
    <phoneticPr fontId="27"/>
  </si>
  <si>
    <t>ローシャン</t>
  </si>
  <si>
    <t>サンダルワン</t>
  </si>
  <si>
    <t>坂本秀秋</t>
  </si>
  <si>
    <t>篠田京子</t>
  </si>
  <si>
    <t>昆健一</t>
  </si>
  <si>
    <t>宮尾裕一</t>
  </si>
  <si>
    <t>P2立体駐車場開放。　待ち車両8台。</t>
    <rPh sb="11" eb="12">
      <t>マ</t>
    </rPh>
    <rPh sb="13" eb="15">
      <t>シャリョウ</t>
    </rPh>
    <rPh sb="16" eb="17">
      <t>ダイ</t>
    </rPh>
    <phoneticPr fontId="28"/>
  </si>
  <si>
    <t>P2臨時入口を開放。　→11：08　閉鎖。</t>
    <phoneticPr fontId="27"/>
  </si>
  <si>
    <t>分岐点で「この先満車」手持ち看板掲示。　→10：05　東側も埋まったためご案内終了。</t>
    <phoneticPr fontId="27"/>
  </si>
  <si>
    <t>臨時駐車場（ドーム横）開放。→10：53　満車のため入口閉鎖→16：42　再度入口を</t>
    <rPh sb="9" eb="10">
      <t>ヨコ</t>
    </rPh>
    <rPh sb="37" eb="39">
      <t>サイド</t>
    </rPh>
    <rPh sb="39" eb="41">
      <t>イリグチ</t>
    </rPh>
    <phoneticPr fontId="32"/>
  </si>
  <si>
    <t>開放 。→17:00　入口閉鎖　→21：00　残車1台（詳細下記※欄に記載）</t>
    <phoneticPr fontId="27"/>
  </si>
  <si>
    <t>Ｐ1・3入口右折入庫案内実施。　→16：58　ご案内を終了。</t>
    <rPh sb="4" eb="6">
      <t>イリグチ</t>
    </rPh>
    <rPh sb="6" eb="8">
      <t>ウセツ</t>
    </rPh>
    <rPh sb="8" eb="10">
      <t>ニュウコ</t>
    </rPh>
    <rPh sb="10" eb="12">
      <t>アンナイ</t>
    </rPh>
    <rPh sb="12" eb="14">
      <t>ジッシ</t>
    </rPh>
    <rPh sb="24" eb="26">
      <t>アンナイ</t>
    </rPh>
    <rPh sb="27" eb="29">
      <t>シュウリョウ</t>
    </rPh>
    <phoneticPr fontId="31"/>
  </si>
  <si>
    <t>配置。　→16：48　ららぽーとへ向かう車両の入庫がいなげや本社前交差点より</t>
    <phoneticPr fontId="27"/>
  </si>
  <si>
    <t>→18：24　P2出庫渋滞解消に伴い渡辺統括様へ該当の出口ゲートバー復旧可を報告。</t>
    <rPh sb="18" eb="20">
      <t>ワタナベ</t>
    </rPh>
    <rPh sb="20" eb="22">
      <t>トウカツ</t>
    </rPh>
    <phoneticPr fontId="30"/>
  </si>
  <si>
    <t>→18：33　施設警備担当様対応により該当の出口ゲートバー復旧を確認。</t>
    <phoneticPr fontId="27"/>
  </si>
  <si>
    <t>外周道路が混雑しているとのご意見共有。　OPC様より芋窪街道で右折入庫車両が</t>
    <rPh sb="0" eb="4">
      <t>ガイシュウドウロ</t>
    </rPh>
    <rPh sb="5" eb="7">
      <t>コンザツ</t>
    </rPh>
    <rPh sb="14" eb="16">
      <t>イケン</t>
    </rPh>
    <rPh sb="16" eb="18">
      <t>キョウユウ</t>
    </rPh>
    <rPh sb="26" eb="30">
      <t>イモクボカイドウ</t>
    </rPh>
    <rPh sb="31" eb="35">
      <t>ウセツニュウコ</t>
    </rPh>
    <phoneticPr fontId="30"/>
  </si>
  <si>
    <t>多く動かない。　動画を撮っている。　警察に言うぞ。　との旨のご意見があった共有を</t>
    <rPh sb="0" eb="1">
      <t>オオ</t>
    </rPh>
    <rPh sb="2" eb="3">
      <t>ウゴ</t>
    </rPh>
    <rPh sb="8" eb="10">
      <t>ドウガ</t>
    </rPh>
    <rPh sb="11" eb="12">
      <t>ト</t>
    </rPh>
    <rPh sb="18" eb="20">
      <t>ケイサツ</t>
    </rPh>
    <rPh sb="21" eb="22">
      <t>イ</t>
    </rPh>
    <rPh sb="28" eb="29">
      <t>ムネ</t>
    </rPh>
    <rPh sb="31" eb="33">
      <t>イケン</t>
    </rPh>
    <rPh sb="37" eb="39">
      <t>キョウユウ</t>
    </rPh>
    <phoneticPr fontId="27"/>
  </si>
  <si>
    <t>受けたもの。　→引き続き入出庫渋滞対応を継続。</t>
    <rPh sb="0" eb="1">
      <t>ウ</t>
    </rPh>
    <rPh sb="8" eb="9">
      <t>ヒ</t>
    </rPh>
    <rPh sb="10" eb="11">
      <t>ツヅ</t>
    </rPh>
    <rPh sb="12" eb="15">
      <t>ニュウシュッコ</t>
    </rPh>
    <rPh sb="15" eb="19">
      <t>ジュウタイタイオウ</t>
    </rPh>
    <rPh sb="20" eb="22">
      <t>ケイゾク</t>
    </rPh>
    <phoneticPr fontId="27"/>
  </si>
  <si>
    <t>警察官による渋滞状況確認。　P3出口付近で警察官が状況を確認。</t>
    <rPh sb="0" eb="3">
      <t>ケイサツカン</t>
    </rPh>
    <rPh sb="6" eb="10">
      <t>ジュウタイジョウキョウ</t>
    </rPh>
    <rPh sb="10" eb="12">
      <t>カクニン</t>
    </rPh>
    <rPh sb="16" eb="18">
      <t>デグチ</t>
    </rPh>
    <rPh sb="18" eb="20">
      <t>フキン</t>
    </rPh>
    <rPh sb="21" eb="24">
      <t>ケイサツカン</t>
    </rPh>
    <rPh sb="25" eb="27">
      <t>ジョウキョウ</t>
    </rPh>
    <rPh sb="28" eb="30">
      <t>カクニン</t>
    </rPh>
    <phoneticPr fontId="30"/>
  </si>
  <si>
    <t>ルーデンス立川ウエディングガーデン前からP2出口まで混雑している旨の通報が</t>
    <rPh sb="17" eb="18">
      <t>マエ</t>
    </rPh>
    <rPh sb="22" eb="24">
      <t>デグチ</t>
    </rPh>
    <rPh sb="26" eb="28">
      <t>コンザツ</t>
    </rPh>
    <rPh sb="32" eb="33">
      <t>ムネ</t>
    </rPh>
    <rPh sb="34" eb="36">
      <t>ツウホウ</t>
    </rPh>
    <phoneticPr fontId="27"/>
  </si>
  <si>
    <t>あったため、確認しているとの旨の共有を受けたもの。　→引き続き入出庫渋滞対応を継続。</t>
    <rPh sb="6" eb="8">
      <t>カクニン</t>
    </rPh>
    <rPh sb="14" eb="15">
      <t>ムネ</t>
    </rPh>
    <rPh sb="16" eb="18">
      <t>キョウユウ</t>
    </rPh>
    <rPh sb="19" eb="20">
      <t>ウ</t>
    </rPh>
    <phoneticPr fontId="27"/>
  </si>
  <si>
    <t>→18：24　渡辺統括様へ該当の出口ゲートバー復旧可を報告。</t>
    <rPh sb="7" eb="9">
      <t>ワタナベ</t>
    </rPh>
    <rPh sb="9" eb="11">
      <t>トウカツ</t>
    </rPh>
    <phoneticPr fontId="30"/>
  </si>
  <si>
    <t>→18：42　施設警備担当様対応により該当の出口ゲートバー復旧を確認。</t>
    <phoneticPr fontId="27"/>
  </si>
  <si>
    <t>→18：06　出庫渋滞解消に伴い、ご案内を終了。</t>
    <rPh sb="7" eb="9">
      <t>シュッコ</t>
    </rPh>
    <rPh sb="9" eb="11">
      <t>ジュウタイ</t>
    </rPh>
    <rPh sb="11" eb="13">
      <t>カイショウ</t>
    </rPh>
    <rPh sb="14" eb="15">
      <t>トモナ</t>
    </rPh>
    <rPh sb="18" eb="20">
      <t>アンナイ</t>
    </rPh>
    <rPh sb="21" eb="23">
      <t>シュウリョウ</t>
    </rPh>
    <phoneticPr fontId="34"/>
  </si>
  <si>
    <t>P2-5F場内渋滞のためWスロープ入庫口を資機材で閉鎖。　→18：05　入庫口を開放。</t>
    <rPh sb="5" eb="7">
      <t>ジョウナイ</t>
    </rPh>
    <rPh sb="7" eb="9">
      <t>ジュウタイ</t>
    </rPh>
    <rPh sb="17" eb="19">
      <t>ニュウコ</t>
    </rPh>
    <rPh sb="19" eb="20">
      <t>クチ</t>
    </rPh>
    <rPh sb="21" eb="24">
      <t>シキザイ</t>
    </rPh>
    <rPh sb="25" eb="27">
      <t>ヘイサ</t>
    </rPh>
    <rPh sb="36" eb="39">
      <t>ニュウコグチ</t>
    </rPh>
    <rPh sb="40" eb="42">
      <t>カイホウ</t>
    </rPh>
    <phoneticPr fontId="30"/>
  </si>
  <si>
    <t>P2-RFで出庫渋滞に関するご意見。　お客様より「出庫に30分かかっている」との旨の</t>
    <rPh sb="6" eb="8">
      <t>シュッコ</t>
    </rPh>
    <rPh sb="8" eb="10">
      <t>ジュウタイ</t>
    </rPh>
    <rPh sb="11" eb="12">
      <t>カン</t>
    </rPh>
    <rPh sb="15" eb="17">
      <t>イケン</t>
    </rPh>
    <rPh sb="20" eb="22">
      <t>キャクサマ</t>
    </rPh>
    <rPh sb="25" eb="27">
      <t>シュッコ</t>
    </rPh>
    <rPh sb="30" eb="31">
      <t>フン</t>
    </rPh>
    <rPh sb="40" eb="41">
      <t>ムネ</t>
    </rPh>
    <phoneticPr fontId="27"/>
  </si>
  <si>
    <t>申し出を受けたもの。　→該当のお客様へご不快な思いをさせてしまった件を謝罪。</t>
    <rPh sb="4" eb="5">
      <t>ウ</t>
    </rPh>
    <rPh sb="12" eb="14">
      <t>ガイトウ</t>
    </rPh>
    <rPh sb="16" eb="18">
      <t>キャクサマ</t>
    </rPh>
    <rPh sb="20" eb="22">
      <t>フカイ</t>
    </rPh>
    <rPh sb="23" eb="24">
      <t>オモ</t>
    </rPh>
    <rPh sb="33" eb="34">
      <t>ケン</t>
    </rPh>
    <rPh sb="35" eb="37">
      <t>シャザイ</t>
    </rPh>
    <phoneticPr fontId="27"/>
  </si>
  <si>
    <t>引き続き入出庫渋滞対応を継続。</t>
    <rPh sb="0" eb="1">
      <t>ヒ</t>
    </rPh>
    <rPh sb="2" eb="3">
      <t>ツヅ</t>
    </rPh>
    <rPh sb="4" eb="7">
      <t>ニュウシュッコ</t>
    </rPh>
    <rPh sb="7" eb="9">
      <t>ジュウタイ</t>
    </rPh>
    <rPh sb="9" eb="11">
      <t>タイオウ</t>
    </rPh>
    <rPh sb="12" eb="14">
      <t>ケイゾク</t>
    </rPh>
    <phoneticPr fontId="27"/>
  </si>
  <si>
    <t>P2-RFで出庫渋滞に関するご意見。　お客様より「出庫に時間がかかる」との旨の</t>
    <rPh sb="6" eb="8">
      <t>シュッコ</t>
    </rPh>
    <rPh sb="8" eb="10">
      <t>ジュウタイ</t>
    </rPh>
    <rPh sb="11" eb="12">
      <t>カン</t>
    </rPh>
    <rPh sb="15" eb="17">
      <t>イケン</t>
    </rPh>
    <rPh sb="20" eb="22">
      <t>キャクサマ</t>
    </rPh>
    <rPh sb="25" eb="27">
      <t>シュッコ</t>
    </rPh>
    <rPh sb="28" eb="30">
      <t>ジカン</t>
    </rPh>
    <rPh sb="37" eb="38">
      <t>ムネ</t>
    </rPh>
    <phoneticPr fontId="27"/>
  </si>
  <si>
    <t>臨時駐車場（ドーム横）21：00時点の残車車両　1台。</t>
    <phoneticPr fontId="27"/>
  </si>
  <si>
    <t>1、多摩301Y2489、トヨタ、ハイラックス　サーフ、白色。</t>
    <rPh sb="2" eb="4">
      <t>タマ</t>
    </rPh>
    <rPh sb="28" eb="30">
      <t>シロイロ</t>
    </rPh>
    <phoneticPr fontId="30"/>
  </si>
  <si>
    <t>曇り後晴れ</t>
    <rPh sb="0" eb="1">
      <t>クモ</t>
    </rPh>
    <rPh sb="2" eb="3">
      <t>ノチ</t>
    </rPh>
    <rPh sb="3" eb="4">
      <t>ハ</t>
    </rPh>
    <phoneticPr fontId="27"/>
  </si>
  <si>
    <t>事前予約のワゴン車1台（デイ・センターまなびや西町様）来場。</t>
    <rPh sb="8" eb="9">
      <t>シャ</t>
    </rPh>
    <rPh sb="23" eb="25">
      <t>ニシマチ</t>
    </rPh>
    <rPh sb="25" eb="26">
      <t>サマ</t>
    </rPh>
    <phoneticPr fontId="27"/>
  </si>
  <si>
    <t>乗客を降ろして直ぐに出庫→13：28　ワゴン車1台再度来場、乗客を乗せ出庫。</t>
    <rPh sb="22" eb="23">
      <t>シャ</t>
    </rPh>
    <phoneticPr fontId="27"/>
  </si>
  <si>
    <t>晴時々曇</t>
    <rPh sb="0" eb="1">
      <t>ハレ</t>
    </rPh>
    <rPh sb="1" eb="3">
      <t>トキドキ</t>
    </rPh>
    <rPh sb="3" eb="4">
      <t>クモ</t>
    </rPh>
    <phoneticPr fontId="27"/>
  </si>
  <si>
    <t>P2入口から開放しているP1、3、4駐車場へご案内した件数。　9：30～9：47　4件。</t>
    <rPh sb="42" eb="43">
      <t>ケン</t>
    </rPh>
    <phoneticPr fontId="27"/>
  </si>
  <si>
    <t>事前予約の中型バス1台（社会福祉法人アザマス様）来場。乗客を降ろして直ぐに</t>
    <rPh sb="5" eb="7">
      <t>チュウガタ</t>
    </rPh>
    <rPh sb="12" eb="18">
      <t>シャカイフクシホウジン</t>
    </rPh>
    <phoneticPr fontId="27"/>
  </si>
  <si>
    <t>出庫→15：21　中型バス1台再度来場、乗客を乗せ出庫。</t>
    <phoneticPr fontId="27"/>
  </si>
  <si>
    <t>曇り後雨</t>
    <rPh sb="0" eb="1">
      <t>クモ</t>
    </rPh>
    <rPh sb="2" eb="3">
      <t>ノチ</t>
    </rPh>
    <rPh sb="3" eb="4">
      <t>アメ</t>
    </rPh>
    <phoneticPr fontId="27"/>
  </si>
  <si>
    <t>P2入口の警備員より無線連絡を受ける。P2入口の出口側(P1出口からの出庫車両)から</t>
    <rPh sb="5" eb="7">
      <t>ケイビ</t>
    </rPh>
    <rPh sb="7" eb="8">
      <t>イン</t>
    </rPh>
    <rPh sb="10" eb="12">
      <t>ムセン</t>
    </rPh>
    <rPh sb="12" eb="14">
      <t>レンラク</t>
    </rPh>
    <rPh sb="15" eb="16">
      <t>ウ</t>
    </rPh>
    <rPh sb="21" eb="23">
      <t>イリグチ</t>
    </rPh>
    <rPh sb="24" eb="27">
      <t>デグチガワ</t>
    </rPh>
    <rPh sb="30" eb="32">
      <t>デグチ</t>
    </rPh>
    <rPh sb="35" eb="37">
      <t>シュッコ</t>
    </rPh>
    <rPh sb="37" eb="39">
      <t>シャリョウ</t>
    </rPh>
    <phoneticPr fontId="27"/>
  </si>
  <si>
    <t>左折出庫(グレー色のワンボックス車両)をした車両がガードレールに接触して、</t>
    <rPh sb="0" eb="2">
      <t>サセツ</t>
    </rPh>
    <rPh sb="2" eb="4">
      <t>シュッコ</t>
    </rPh>
    <rPh sb="8" eb="9">
      <t>イロ</t>
    </rPh>
    <rPh sb="16" eb="18">
      <t>シャリョウ</t>
    </rPh>
    <rPh sb="22" eb="24">
      <t>シャリョウ</t>
    </rPh>
    <rPh sb="32" eb="34">
      <t>セッショク</t>
    </rPh>
    <phoneticPr fontId="27"/>
  </si>
  <si>
    <t>そのまま止まらず出庫される。ガードレールに大きな損傷なみられないが車両の</t>
    <rPh sb="21" eb="22">
      <t>オオ</t>
    </rPh>
    <rPh sb="24" eb="26">
      <t>ソンショウ</t>
    </rPh>
    <rPh sb="33" eb="35">
      <t>シャリョウ</t>
    </rPh>
    <phoneticPr fontId="27"/>
  </si>
  <si>
    <t>一部部品が現場に置き去りとなる。施設警備担当者に情報級を実施する。</t>
    <rPh sb="5" eb="7">
      <t>ゲンバ</t>
    </rPh>
    <rPh sb="8" eb="9">
      <t>オ</t>
    </rPh>
    <rPh sb="10" eb="11">
      <t>ザ</t>
    </rPh>
    <rPh sb="16" eb="23">
      <t>シセツケイビタントウシャ</t>
    </rPh>
    <rPh sb="24" eb="27">
      <t>ジョウホウキュウ</t>
    </rPh>
    <rPh sb="28" eb="30">
      <t>ジッシ</t>
    </rPh>
    <phoneticPr fontId="27"/>
  </si>
  <si>
    <t>P2入口から開放しているP1、3、4駐車場へご案内した件数。　9：30～9：46　3件。</t>
    <rPh sb="42" eb="43">
      <t>ケン</t>
    </rPh>
    <phoneticPr fontId="27"/>
  </si>
  <si>
    <t>プラモド</t>
  </si>
  <si>
    <t>土井龍文</t>
  </si>
  <si>
    <t>永井眞人</t>
  </si>
  <si>
    <t>神山守</t>
  </si>
  <si>
    <t>P2入口から開放しているP1、3、4駐車場へご案内した件数。　9：30　無し。</t>
    <rPh sb="36" eb="37">
      <t>ナ</t>
    </rPh>
    <phoneticPr fontId="27"/>
  </si>
  <si>
    <t>日祝28名</t>
  </si>
  <si>
    <t>荷捌</t>
    <rPh sb="0" eb="2">
      <t>ニサバ</t>
    </rPh>
    <phoneticPr fontId="28"/>
  </si>
  <si>
    <t>早番</t>
    <rPh sb="0" eb="2">
      <t>ハヤバン</t>
    </rPh>
    <phoneticPr fontId="28"/>
  </si>
  <si>
    <t>シャシカ</t>
  </si>
  <si>
    <t>遅番</t>
    <rPh sb="0" eb="2">
      <t>オソバン</t>
    </rPh>
    <phoneticPr fontId="28"/>
  </si>
  <si>
    <t>滝本賢一</t>
  </si>
  <si>
    <t>武田秀明</t>
  </si>
  <si>
    <t>保科敬之</t>
  </si>
  <si>
    <t>P2立体駐車場開放。　待ち車両7台。</t>
    <phoneticPr fontId="27"/>
  </si>
  <si>
    <t>P2臨時入口を開放。　→11：08　閉鎖。</t>
  </si>
  <si>
    <t>分岐点で「この先満車」手持ち看板掲示。　→11：20　東側も埋まったためご案内終了。</t>
    <phoneticPr fontId="27"/>
  </si>
  <si>
    <t>配置。　→15：58　ららぽーとへ向かう車両の入庫がいなげや本社前交差点より</t>
    <phoneticPr fontId="27"/>
  </si>
  <si>
    <t>16：18</t>
    <phoneticPr fontId="27"/>
  </si>
  <si>
    <t>→17：34　P2出庫渋滞解消に伴い渡辺統括様へ該当の出口ゲートバー復旧可を報告。</t>
    <rPh sb="18" eb="20">
      <t>ワタナベ</t>
    </rPh>
    <rPh sb="20" eb="22">
      <t>トウカツ</t>
    </rPh>
    <phoneticPr fontId="30"/>
  </si>
  <si>
    <t>→18：36　施設警備担当様対応により該当の出口ゲートバー復旧を確認。</t>
    <phoneticPr fontId="27"/>
  </si>
  <si>
    <t>16：38</t>
    <phoneticPr fontId="27"/>
  </si>
  <si>
    <t>→17：07　出庫渋滞解消に伴い、ご案内を終了。</t>
    <rPh sb="7" eb="9">
      <t>シュッコ</t>
    </rPh>
    <rPh sb="9" eb="11">
      <t>ジュウタイ</t>
    </rPh>
    <rPh sb="11" eb="13">
      <t>カイショウ</t>
    </rPh>
    <rPh sb="14" eb="15">
      <t>トモナ</t>
    </rPh>
    <rPh sb="18" eb="20">
      <t>アンナイ</t>
    </rPh>
    <rPh sb="21" eb="23">
      <t>シュウリョウ</t>
    </rPh>
    <phoneticPr fontId="34"/>
  </si>
  <si>
    <t>17：22</t>
    <phoneticPr fontId="27"/>
  </si>
  <si>
    <t>P3出口精算機No2（2～RF）　トラブル警報発報（コインリフター故障）硬貨が詰まった状態。</t>
    <rPh sb="2" eb="4">
      <t>デグチ</t>
    </rPh>
    <rPh sb="4" eb="7">
      <t>セイサンキ</t>
    </rPh>
    <rPh sb="21" eb="25">
      <t>ケイホウハッポウ</t>
    </rPh>
    <rPh sb="33" eb="35">
      <t>コショウ</t>
    </rPh>
    <rPh sb="36" eb="38">
      <t>コウカ</t>
    </rPh>
    <rPh sb="39" eb="40">
      <t>ツ</t>
    </rPh>
    <rPh sb="43" eb="45">
      <t>ジョウタイ</t>
    </rPh>
    <phoneticPr fontId="27"/>
  </si>
  <si>
    <t>該当の精算機レーンを閉鎖。　→17：30　施設警備担当様対応により復旧。</t>
    <rPh sb="0" eb="2">
      <t>ガイトウ</t>
    </rPh>
    <rPh sb="3" eb="6">
      <t>セイサンキ</t>
    </rPh>
    <rPh sb="10" eb="12">
      <t>ヘイサ</t>
    </rPh>
    <rPh sb="21" eb="25">
      <t>シセツケイビ</t>
    </rPh>
    <rPh sb="25" eb="28">
      <t>タントウサマ</t>
    </rPh>
    <rPh sb="28" eb="30">
      <t>タイオウ</t>
    </rPh>
    <rPh sb="33" eb="35">
      <t>フッキュウ</t>
    </rPh>
    <phoneticPr fontId="27"/>
  </si>
  <si>
    <t>18：16</t>
    <phoneticPr fontId="27"/>
  </si>
  <si>
    <t>P3入口発券機No2　トラブル警報発報（通信エラー（内部）チケットリーダA、</t>
    <rPh sb="2" eb="4">
      <t>イリグチ</t>
    </rPh>
    <rPh sb="4" eb="7">
      <t>ハッケンキ</t>
    </rPh>
    <rPh sb="15" eb="19">
      <t>ケイホウハッポウ</t>
    </rPh>
    <rPh sb="20" eb="22">
      <t>ツウシン</t>
    </rPh>
    <rPh sb="26" eb="28">
      <t>ナイブ</t>
    </rPh>
    <phoneticPr fontId="27"/>
  </si>
  <si>
    <t>搬送部カットポイントセンサーエラー）駐車券が発券されない状態になった。</t>
    <rPh sb="18" eb="21">
      <t>チュウシャケン</t>
    </rPh>
    <rPh sb="22" eb="24">
      <t>ハッケン</t>
    </rPh>
    <rPh sb="28" eb="30">
      <t>ジョウタイ</t>
    </rPh>
    <phoneticPr fontId="27"/>
  </si>
  <si>
    <t>→該当の発券機レーンを閉鎖し隣接の発券機レーンへご案内実施。</t>
    <rPh sb="1" eb="3">
      <t>ガイトウ</t>
    </rPh>
    <rPh sb="4" eb="7">
      <t>ハッケンキ</t>
    </rPh>
    <rPh sb="11" eb="13">
      <t>ヘイサ</t>
    </rPh>
    <rPh sb="14" eb="16">
      <t>リンセツ</t>
    </rPh>
    <rPh sb="17" eb="20">
      <t>ハッケンキ</t>
    </rPh>
    <rPh sb="25" eb="29">
      <t>アンナイジッシ</t>
    </rPh>
    <phoneticPr fontId="27"/>
  </si>
  <si>
    <t>→18：46　設備担当様対応により復旧。　該当の発券機レーンを開放。</t>
    <rPh sb="7" eb="9">
      <t>セツビ</t>
    </rPh>
    <rPh sb="9" eb="11">
      <t>タントウ</t>
    </rPh>
    <rPh sb="11" eb="12">
      <t>サマ</t>
    </rPh>
    <rPh sb="12" eb="14">
      <t>タイオウ</t>
    </rPh>
    <rPh sb="17" eb="19">
      <t>フッキュウ</t>
    </rPh>
    <rPh sb="21" eb="23">
      <t>ガイトウ</t>
    </rPh>
    <rPh sb="24" eb="27">
      <t>ハッケンキ</t>
    </rPh>
    <rPh sb="31" eb="33">
      <t>カイホウ</t>
    </rPh>
    <phoneticPr fontId="27"/>
  </si>
  <si>
    <t>18：31</t>
    <phoneticPr fontId="27"/>
  </si>
  <si>
    <t>P3入口発券機No3（2～RF）　トラブル警報発報（通信エラー（内部）チケットリーダA、</t>
    <rPh sb="2" eb="4">
      <t>イリグチ</t>
    </rPh>
    <rPh sb="4" eb="7">
      <t>ハッケンキ</t>
    </rPh>
    <rPh sb="21" eb="25">
      <t>ケイホウハッポウ</t>
    </rPh>
    <rPh sb="26" eb="28">
      <t>ツウシン</t>
    </rPh>
    <rPh sb="32" eb="34">
      <t>ナイブ</t>
    </rPh>
    <phoneticPr fontId="27"/>
  </si>
  <si>
    <t>→P3入口を閉鎖し、後続のお客様車両をＰ1屋上駐車場へご案内実施。</t>
    <rPh sb="3" eb="5">
      <t>イリグチ</t>
    </rPh>
    <rPh sb="6" eb="8">
      <t>ヘイサ</t>
    </rPh>
    <rPh sb="10" eb="12">
      <t>コウゾク</t>
    </rPh>
    <rPh sb="14" eb="16">
      <t>キャクサマ</t>
    </rPh>
    <rPh sb="16" eb="18">
      <t>シャリョウ</t>
    </rPh>
    <rPh sb="21" eb="23">
      <t>オクジョウ</t>
    </rPh>
    <rPh sb="23" eb="26">
      <t>チュウシャジョウ</t>
    </rPh>
    <rPh sb="28" eb="32">
      <t>アンナイジッシ</t>
    </rPh>
    <phoneticPr fontId="27"/>
  </si>
  <si>
    <t>→18：46　P3入口発券機No2復旧に伴いP3入口を開放。　お客様車両を発券機No2</t>
    <rPh sb="17" eb="19">
      <t>フッキュウ</t>
    </rPh>
    <rPh sb="20" eb="21">
      <t>トモナ</t>
    </rPh>
    <rPh sb="24" eb="26">
      <t>イリグチ</t>
    </rPh>
    <rPh sb="27" eb="29">
      <t>カイホウ</t>
    </rPh>
    <rPh sb="32" eb="34">
      <t>キャクサマ</t>
    </rPh>
    <rPh sb="34" eb="36">
      <t>シャリョウ</t>
    </rPh>
    <phoneticPr fontId="27"/>
  </si>
  <si>
    <t>へご案内実施。</t>
    <rPh sb="2" eb="4">
      <t>アンナイ</t>
    </rPh>
    <rPh sb="4" eb="6">
      <t>ジッシ</t>
    </rPh>
    <phoneticPr fontId="27"/>
  </si>
  <si>
    <t>→18：55　設備担当様対応により復旧。　該当の発券機レーンを開放。</t>
    <rPh sb="7" eb="9">
      <t>セツビ</t>
    </rPh>
    <rPh sb="9" eb="11">
      <t>タントウ</t>
    </rPh>
    <rPh sb="11" eb="12">
      <t>サマ</t>
    </rPh>
    <rPh sb="12" eb="14">
      <t>タイオウ</t>
    </rPh>
    <rPh sb="17" eb="19">
      <t>フッキュウ</t>
    </rPh>
    <rPh sb="21" eb="23">
      <t>ガイトウ</t>
    </rPh>
    <rPh sb="24" eb="27">
      <t>ハッケンキ</t>
    </rPh>
    <rPh sb="31" eb="33">
      <t>カイホウ</t>
    </rPh>
    <phoneticPr fontId="27"/>
  </si>
  <si>
    <t>P2入口から開放しているP1、3、4駐車場へご案内した件数。　9：30～9：34　無し。</t>
    <rPh sb="41" eb="42">
      <t>ナ</t>
    </rPh>
    <phoneticPr fontId="27"/>
  </si>
  <si>
    <t>分岐点で「この先満車」手持ち看板掲示。　→11：10　東側も埋まったためご案内終了。</t>
    <phoneticPr fontId="27"/>
  </si>
  <si>
    <t>Ｐ1・3入口右折入庫案内実施。　→16:35　ご案内を終了。</t>
    <rPh sb="4" eb="6">
      <t>イリグチ</t>
    </rPh>
    <rPh sb="6" eb="8">
      <t>ウセツ</t>
    </rPh>
    <rPh sb="8" eb="10">
      <t>ニュウコ</t>
    </rPh>
    <rPh sb="10" eb="12">
      <t>アンナイ</t>
    </rPh>
    <rPh sb="12" eb="14">
      <t>ジッシ</t>
    </rPh>
    <rPh sb="24" eb="26">
      <t>アンナイ</t>
    </rPh>
    <rPh sb="27" eb="29">
      <t>シュウリョウ</t>
    </rPh>
    <phoneticPr fontId="31"/>
  </si>
  <si>
    <t>年末14名</t>
    <rPh sb="0" eb="2">
      <t>ネンマツ</t>
    </rPh>
    <rPh sb="4" eb="5">
      <t>メイ</t>
    </rPh>
    <phoneticPr fontId="27"/>
  </si>
  <si>
    <t>石橋博樹</t>
  </si>
  <si>
    <t>鈴木智之</t>
  </si>
  <si>
    <t>P2入口から開放しているP1、3、4駐車場へご案内した件数。　9：30～9：34　3件。</t>
    <rPh sb="42" eb="43">
      <t>ケン</t>
    </rPh>
    <phoneticPr fontId="27"/>
  </si>
  <si>
    <t>分岐点で「この先満車」手持ち看板掲示。　→11：37　東側も埋まったためご案内終了。</t>
    <phoneticPr fontId="27"/>
  </si>
  <si>
    <t>P4駐車場内のEV充電器2車室が有料にて運用を開始する。</t>
    <phoneticPr fontId="27"/>
  </si>
  <si>
    <t>営業時間。物販店舗　10：00～18：00、フードコート10：30～18：00、</t>
    <phoneticPr fontId="27"/>
  </si>
  <si>
    <t>レストラン　11：00～18：00、ブルーミングブルーミー　10：00～19：00。</t>
    <phoneticPr fontId="27"/>
  </si>
  <si>
    <t>日付</t>
    <rPh sb="0" eb="2">
      <t>ヒヅケ</t>
    </rPh>
    <phoneticPr fontId="46"/>
  </si>
  <si>
    <t>祝</t>
    <rPh sb="0" eb="1">
      <t>シュク</t>
    </rPh>
    <phoneticPr fontId="46"/>
  </si>
  <si>
    <t>曜</t>
    <rPh sb="0" eb="1">
      <t>ヨウ</t>
    </rPh>
    <phoneticPr fontId="46"/>
  </si>
  <si>
    <t>天候</t>
    <rPh sb="0" eb="2">
      <t>テンコウ</t>
    </rPh>
    <phoneticPr fontId="46"/>
  </si>
  <si>
    <t>体制</t>
    <rPh sb="0" eb="2">
      <t>タイセイ</t>
    </rPh>
    <phoneticPr fontId="46"/>
  </si>
  <si>
    <t>ポスト・人区数</t>
    <rPh sb="4" eb="6">
      <t>ニンク</t>
    </rPh>
    <rPh sb="6" eb="7">
      <t>スウ</t>
    </rPh>
    <phoneticPr fontId="46"/>
  </si>
  <si>
    <t>台数</t>
    <rPh sb="0" eb="2">
      <t>ダイスウ</t>
    </rPh>
    <phoneticPr fontId="46"/>
  </si>
  <si>
    <t>在車数ピーク</t>
    <rPh sb="0" eb="2">
      <t>ザイシャ</t>
    </rPh>
    <rPh sb="2" eb="3">
      <t>スウ</t>
    </rPh>
    <phoneticPr fontId="46"/>
  </si>
  <si>
    <t>本設台数
（3,056台）と在車ピークの比率</t>
    <rPh sb="0" eb="2">
      <t>ホンセツ</t>
    </rPh>
    <rPh sb="2" eb="4">
      <t>ダイスウ</t>
    </rPh>
    <rPh sb="14" eb="16">
      <t>ザイシャ</t>
    </rPh>
    <rPh sb="20" eb="22">
      <t>ヒリツ</t>
    </rPh>
    <phoneticPr fontId="46"/>
  </si>
  <si>
    <t>入庫最大日（12/13　10,044台）との比率</t>
    <rPh sb="0" eb="2">
      <t>ニュウコ</t>
    </rPh>
    <rPh sb="2" eb="4">
      <t>サイダイ</t>
    </rPh>
    <rPh sb="4" eb="5">
      <t>ヒ</t>
    </rPh>
    <rPh sb="18" eb="19">
      <t>ダイ</t>
    </rPh>
    <rPh sb="22" eb="24">
      <t>ヒリツ</t>
    </rPh>
    <phoneticPr fontId="46"/>
  </si>
  <si>
    <t>前週同曜日との比率</t>
    <rPh sb="0" eb="2">
      <t>ゼンシュウ</t>
    </rPh>
    <rPh sb="2" eb="3">
      <t>ドウ</t>
    </rPh>
    <rPh sb="3" eb="5">
      <t>ヨウビ</t>
    </rPh>
    <rPh sb="7" eb="9">
      <t>ヒリツ</t>
    </rPh>
    <phoneticPr fontId="46"/>
  </si>
  <si>
    <t>時間単位の最大入庫(本設）</t>
    <rPh sb="0" eb="2">
      <t>ジカン</t>
    </rPh>
    <rPh sb="2" eb="4">
      <t>タンイ</t>
    </rPh>
    <rPh sb="5" eb="7">
      <t>サイダイ</t>
    </rPh>
    <rPh sb="7" eb="9">
      <t>ニュウコ</t>
    </rPh>
    <rPh sb="10" eb="12">
      <t>ホンセツ</t>
    </rPh>
    <phoneticPr fontId="46"/>
  </si>
  <si>
    <t>30分単位の最大入庫（本設）</t>
    <rPh sb="2" eb="5">
      <t>フンタンイ</t>
    </rPh>
    <rPh sb="6" eb="8">
      <t>サイダイ</t>
    </rPh>
    <rPh sb="8" eb="10">
      <t>ニュウコ</t>
    </rPh>
    <rPh sb="11" eb="13">
      <t>ホンセツ</t>
    </rPh>
    <phoneticPr fontId="27"/>
  </si>
  <si>
    <t>30分単位の最大入庫(本設＋臨時）</t>
    <rPh sb="2" eb="3">
      <t>フン</t>
    </rPh>
    <rPh sb="3" eb="5">
      <t>タンイ</t>
    </rPh>
    <rPh sb="6" eb="8">
      <t>サイダイ</t>
    </rPh>
    <rPh sb="8" eb="10">
      <t>ニュウコ</t>
    </rPh>
    <rPh sb="11" eb="13">
      <t>ホンセツ</t>
    </rPh>
    <rPh sb="14" eb="16">
      <t>リンジ</t>
    </rPh>
    <phoneticPr fontId="46"/>
  </si>
  <si>
    <t>満車時間</t>
    <rPh sb="0" eb="2">
      <t>マンシャ</t>
    </rPh>
    <rPh sb="2" eb="4">
      <t>ジカン</t>
    </rPh>
    <phoneticPr fontId="46"/>
  </si>
  <si>
    <t>返金</t>
    <rPh sb="0" eb="2">
      <t>ヘンキン</t>
    </rPh>
    <phoneticPr fontId="27"/>
  </si>
  <si>
    <t>契約</t>
    <rPh sb="0" eb="2">
      <t>ケイヤク</t>
    </rPh>
    <phoneticPr fontId="46"/>
  </si>
  <si>
    <t>臨時</t>
    <rPh sb="0" eb="2">
      <t>リンジ</t>
    </rPh>
    <phoneticPr fontId="46"/>
  </si>
  <si>
    <t>合計</t>
    <rPh sb="0" eb="2">
      <t>ゴウケイ</t>
    </rPh>
    <phoneticPr fontId="46"/>
  </si>
  <si>
    <t>本設</t>
    <rPh sb="0" eb="2">
      <t>ホンセツ</t>
    </rPh>
    <phoneticPr fontId="46"/>
  </si>
  <si>
    <t>総合計</t>
    <rPh sb="0" eb="3">
      <t>ソウゴウケイ</t>
    </rPh>
    <phoneticPr fontId="46"/>
  </si>
  <si>
    <t>順位</t>
    <rPh sb="0" eb="2">
      <t>ジュンイ</t>
    </rPh>
    <phoneticPr fontId="46"/>
  </si>
  <si>
    <t>（本設）</t>
    <rPh sb="1" eb="3">
      <t>ホンセツ</t>
    </rPh>
    <phoneticPr fontId="46"/>
  </si>
  <si>
    <t>（本設+臨時）</t>
    <rPh sb="1" eb="3">
      <t>ホンセツ</t>
    </rPh>
    <rPh sb="4" eb="6">
      <t>リンジ</t>
    </rPh>
    <phoneticPr fontId="46"/>
  </si>
  <si>
    <t>ポスト</t>
    <phoneticPr fontId="46"/>
  </si>
  <si>
    <t>人区</t>
    <rPh sb="0" eb="2">
      <t>ニンク</t>
    </rPh>
    <phoneticPr fontId="46"/>
  </si>
  <si>
    <t>P1</t>
    <phoneticPr fontId="46"/>
  </si>
  <si>
    <t>P2</t>
    <phoneticPr fontId="46"/>
  </si>
  <si>
    <t>P3</t>
    <phoneticPr fontId="46"/>
  </si>
  <si>
    <t>P4</t>
    <phoneticPr fontId="46"/>
  </si>
  <si>
    <t>計</t>
    <rPh sb="0" eb="1">
      <t>ケイ</t>
    </rPh>
    <phoneticPr fontId="46"/>
  </si>
  <si>
    <t>第二</t>
    <rPh sb="0" eb="2">
      <t>ダイニ</t>
    </rPh>
    <phoneticPr fontId="46"/>
  </si>
  <si>
    <t>西地区</t>
    <rPh sb="0" eb="1">
      <t>ニシ</t>
    </rPh>
    <rPh sb="1" eb="3">
      <t>チク</t>
    </rPh>
    <phoneticPr fontId="46"/>
  </si>
  <si>
    <t>高松</t>
    <rPh sb="0" eb="2">
      <t>タカマツ</t>
    </rPh>
    <phoneticPr fontId="46"/>
  </si>
  <si>
    <t>泉町</t>
    <rPh sb="0" eb="2">
      <t>イズミチョウ</t>
    </rPh>
    <phoneticPr fontId="46"/>
  </si>
  <si>
    <t>富士見</t>
    <rPh sb="0" eb="3">
      <t>フジミ</t>
    </rPh>
    <phoneticPr fontId="46"/>
  </si>
  <si>
    <t>青果</t>
    <rPh sb="0" eb="2">
      <t>セイカ</t>
    </rPh>
    <phoneticPr fontId="46"/>
  </si>
  <si>
    <t>時刻</t>
    <rPh sb="0" eb="2">
      <t>ジコク</t>
    </rPh>
    <phoneticPr fontId="46"/>
  </si>
  <si>
    <t>台数</t>
    <rPh sb="0" eb="2">
      <t>ダイスウ</t>
    </rPh>
    <phoneticPr fontId="27"/>
  </si>
  <si>
    <t>件数</t>
    <rPh sb="0" eb="2">
      <t>ケンスウ</t>
    </rPh>
    <phoneticPr fontId="27"/>
  </si>
  <si>
    <t>-</t>
    <phoneticPr fontId="27"/>
  </si>
  <si>
    <t>日数</t>
    <rPh sb="0" eb="2">
      <t>ニッスウ</t>
    </rPh>
    <phoneticPr fontId="27"/>
  </si>
  <si>
    <t>月</t>
    <rPh sb="0" eb="1">
      <t>ゲツ</t>
    </rPh>
    <phoneticPr fontId="27"/>
  </si>
  <si>
    <t>火</t>
    <rPh sb="0" eb="1">
      <t>カ</t>
    </rPh>
    <phoneticPr fontId="27"/>
  </si>
  <si>
    <t>水</t>
  </si>
  <si>
    <t>木</t>
  </si>
  <si>
    <t>金</t>
  </si>
  <si>
    <t>土</t>
  </si>
  <si>
    <t>日</t>
  </si>
  <si>
    <t>配置表</t>
    <rPh sb="0" eb="2">
      <t>ハイチ</t>
    </rPh>
    <rPh sb="2" eb="3">
      <t>ヒョウ</t>
    </rPh>
    <phoneticPr fontId="27"/>
  </si>
  <si>
    <t>平成</t>
    <rPh sb="0" eb="2">
      <t>ヘイセイ</t>
    </rPh>
    <phoneticPr fontId="27"/>
  </si>
  <si>
    <t>年</t>
  </si>
  <si>
    <t>自</t>
  </si>
  <si>
    <t>月</t>
  </si>
  <si>
    <t>所属営業所：</t>
    <rPh sb="0" eb="2">
      <t>ショゾク</t>
    </rPh>
    <rPh sb="2" eb="5">
      <t>エイギョウショ</t>
    </rPh>
    <phoneticPr fontId="27"/>
  </si>
  <si>
    <t>東京</t>
    <rPh sb="0" eb="2">
      <t>トウキョウ</t>
    </rPh>
    <phoneticPr fontId="27"/>
  </si>
  <si>
    <t>至</t>
  </si>
  <si>
    <t>現場名：</t>
    <rPh sb="0" eb="2">
      <t>ゲンバ</t>
    </rPh>
    <rPh sb="2" eb="3">
      <t>メイ</t>
    </rPh>
    <phoneticPr fontId="27"/>
  </si>
  <si>
    <t>ららぽーと立川立飛</t>
    <rPh sb="5" eb="7">
      <t>タチカワ</t>
    </rPh>
    <rPh sb="7" eb="9">
      <t>タチヒ</t>
    </rPh>
    <phoneticPr fontId="27"/>
  </si>
  <si>
    <t>業務種別：</t>
    <rPh sb="0" eb="2">
      <t>ギョウム</t>
    </rPh>
    <rPh sb="2" eb="4">
      <t>シュベツ</t>
    </rPh>
    <phoneticPr fontId="27"/>
  </si>
  <si>
    <t>２号</t>
    <rPh sb="1" eb="2">
      <t>ゴウ</t>
    </rPh>
    <phoneticPr fontId="27"/>
  </si>
  <si>
    <t>受注形態：</t>
    <rPh sb="0" eb="2">
      <t>ジュチュウ</t>
    </rPh>
    <rPh sb="2" eb="4">
      <t>ケイタイ</t>
    </rPh>
    <phoneticPr fontId="27"/>
  </si>
  <si>
    <t>常駐</t>
    <rPh sb="0" eb="2">
      <t>ジョウチュウ</t>
    </rPh>
    <phoneticPr fontId="27"/>
  </si>
  <si>
    <t>　　　　　　　　日付</t>
    <rPh sb="8" eb="10">
      <t>ヒヅケ</t>
    </rPh>
    <phoneticPr fontId="27"/>
  </si>
  <si>
    <r>
      <t>　　　氏名　　　　</t>
    </r>
    <r>
      <rPr>
        <sz val="11"/>
        <rFont val="ＭＳ Ｐゴシック"/>
        <family val="3"/>
        <charset val="128"/>
      </rPr>
      <t>曜日</t>
    </r>
    <rPh sb="9" eb="11">
      <t>ヨウビ</t>
    </rPh>
    <phoneticPr fontId="27"/>
  </si>
  <si>
    <t>隊長</t>
    <rPh sb="0" eb="1">
      <t>タイ</t>
    </rPh>
    <rPh sb="1" eb="2">
      <t>チョウ</t>
    </rPh>
    <phoneticPr fontId="27"/>
  </si>
  <si>
    <t>副隊</t>
    <rPh sb="0" eb="1">
      <t>フク</t>
    </rPh>
    <rPh sb="1" eb="2">
      <t>タイ</t>
    </rPh>
    <phoneticPr fontId="27"/>
  </si>
  <si>
    <t>臨時</t>
    <rPh sb="0" eb="2">
      <t>リンジ</t>
    </rPh>
    <phoneticPr fontId="34"/>
  </si>
  <si>
    <t>*研</t>
    <rPh sb="1" eb="2">
      <t>ケン</t>
    </rPh>
    <phoneticPr fontId="27"/>
  </si>
  <si>
    <t>計（研除く）</t>
    <rPh sb="0" eb="1">
      <t>ケイ</t>
    </rPh>
    <rPh sb="2" eb="3">
      <t>ケン</t>
    </rPh>
    <rPh sb="3" eb="4">
      <t>ノゾ</t>
    </rPh>
    <phoneticPr fontId="27"/>
  </si>
  <si>
    <t>長瀬賢太郎</t>
    <rPh sb="0" eb="2">
      <t>ナガセ</t>
    </rPh>
    <rPh sb="2" eb="5">
      <t>ケンタロウ</t>
    </rPh>
    <phoneticPr fontId="55"/>
  </si>
  <si>
    <t>警備部社員</t>
    <rPh sb="0" eb="3">
      <t>ケイビブ</t>
    </rPh>
    <phoneticPr fontId="27"/>
  </si>
  <si>
    <t>（凡例）</t>
    <phoneticPr fontId="27"/>
  </si>
  <si>
    <t>妹尾優</t>
    <rPh sb="0" eb="2">
      <t>セノウ</t>
    </rPh>
    <rPh sb="2" eb="3">
      <t>ユウ</t>
    </rPh>
    <phoneticPr fontId="55"/>
  </si>
  <si>
    <t>隊長</t>
    <rPh sb="0" eb="2">
      <t>タイチョウ</t>
    </rPh>
    <phoneticPr fontId="35"/>
  </si>
  <si>
    <t>…</t>
    <phoneticPr fontId="27"/>
  </si>
  <si>
    <t>～</t>
  </si>
  <si>
    <t>石井秀幸</t>
    <rPh sb="0" eb="2">
      <t>イシイ</t>
    </rPh>
    <rPh sb="2" eb="4">
      <t>ヒデユキ</t>
    </rPh>
    <phoneticPr fontId="27"/>
  </si>
  <si>
    <t>副隊</t>
    <rPh sb="0" eb="1">
      <t>フク</t>
    </rPh>
    <rPh sb="1" eb="2">
      <t>タイ</t>
    </rPh>
    <phoneticPr fontId="35"/>
  </si>
  <si>
    <t>浅田裕史</t>
  </si>
  <si>
    <t>荷捌</t>
    <rPh sb="0" eb="2">
      <t>ニサバ</t>
    </rPh>
    <phoneticPr fontId="35"/>
  </si>
  <si>
    <t>…</t>
  </si>
  <si>
    <t>鈴木孝</t>
    <rPh sb="0" eb="2">
      <t>スズキ</t>
    </rPh>
    <rPh sb="2" eb="3">
      <t>タカシ</t>
    </rPh>
    <phoneticPr fontId="55"/>
  </si>
  <si>
    <t>遅番</t>
  </si>
  <si>
    <t>～</t>
    <phoneticPr fontId="34"/>
  </si>
  <si>
    <t>田村諭</t>
    <rPh sb="2" eb="3">
      <t>サトシ</t>
    </rPh>
    <phoneticPr fontId="55"/>
  </si>
  <si>
    <t>新基①</t>
    <rPh sb="0" eb="1">
      <t>シン</t>
    </rPh>
    <rPh sb="1" eb="2">
      <t>キ</t>
    </rPh>
    <phoneticPr fontId="27"/>
  </si>
  <si>
    <t>・・・</t>
    <phoneticPr fontId="27"/>
  </si>
  <si>
    <t>新任基本・１日目</t>
    <rPh sb="0" eb="2">
      <t>シンニン</t>
    </rPh>
    <rPh sb="2" eb="4">
      <t>キホン</t>
    </rPh>
    <rPh sb="6" eb="7">
      <t>ニチ</t>
    </rPh>
    <rPh sb="7" eb="8">
      <t>メ</t>
    </rPh>
    <phoneticPr fontId="27"/>
  </si>
  <si>
    <t>新基②</t>
    <rPh sb="0" eb="1">
      <t>シン</t>
    </rPh>
    <rPh sb="1" eb="2">
      <t>モト</t>
    </rPh>
    <phoneticPr fontId="27"/>
  </si>
  <si>
    <t>新任基本・２日目</t>
    <rPh sb="0" eb="2">
      <t>シンニン</t>
    </rPh>
    <rPh sb="2" eb="4">
      <t>キホン</t>
    </rPh>
    <rPh sb="6" eb="8">
      <t>ニチメ</t>
    </rPh>
    <phoneticPr fontId="27"/>
  </si>
  <si>
    <t>新2①</t>
    <rPh sb="0" eb="1">
      <t>シン</t>
    </rPh>
    <phoneticPr fontId="27"/>
  </si>
  <si>
    <t>新任２号・１日目</t>
    <rPh sb="0" eb="2">
      <t>シンニン</t>
    </rPh>
    <rPh sb="3" eb="4">
      <t>ゴウ</t>
    </rPh>
    <rPh sb="6" eb="7">
      <t>ニチ</t>
    </rPh>
    <rPh sb="7" eb="8">
      <t>メ</t>
    </rPh>
    <phoneticPr fontId="27"/>
  </si>
  <si>
    <t>福田敦</t>
    <phoneticPr fontId="55"/>
  </si>
  <si>
    <t>新2②</t>
    <rPh sb="0" eb="1">
      <t>シン</t>
    </rPh>
    <phoneticPr fontId="27"/>
  </si>
  <si>
    <t>新任２号・２日目</t>
    <rPh sb="0" eb="2">
      <t>シンニン</t>
    </rPh>
    <rPh sb="3" eb="4">
      <t>ゴウ</t>
    </rPh>
    <rPh sb="6" eb="8">
      <t>ニチメ</t>
    </rPh>
    <phoneticPr fontId="27"/>
  </si>
  <si>
    <t>幕内秀夫</t>
    <phoneticPr fontId="55"/>
  </si>
  <si>
    <t>現2</t>
    <rPh sb="0" eb="1">
      <t>ゲン</t>
    </rPh>
    <phoneticPr fontId="28"/>
  </si>
  <si>
    <t>現任基本・２号</t>
    <phoneticPr fontId="34"/>
  </si>
  <si>
    <t>業1</t>
    <rPh sb="0" eb="1">
      <t>ギョウ</t>
    </rPh>
    <phoneticPr fontId="28"/>
  </si>
  <si>
    <t>現任業務別１号</t>
    <rPh sb="0" eb="2">
      <t>ゲンニン</t>
    </rPh>
    <rPh sb="2" eb="5">
      <t>ギョウムベツ</t>
    </rPh>
    <rPh sb="6" eb="7">
      <t>ゴウ</t>
    </rPh>
    <phoneticPr fontId="28"/>
  </si>
  <si>
    <t>望月英明</t>
    <phoneticPr fontId="55"/>
  </si>
  <si>
    <t>業2</t>
    <rPh sb="0" eb="1">
      <t>ギョウ</t>
    </rPh>
    <phoneticPr fontId="28"/>
  </si>
  <si>
    <t>現任業務別２号</t>
    <rPh sb="0" eb="2">
      <t>ゲンニン</t>
    </rPh>
    <rPh sb="2" eb="5">
      <t>ギョウムベツ</t>
    </rPh>
    <rPh sb="6" eb="7">
      <t>ゴウ</t>
    </rPh>
    <phoneticPr fontId="28"/>
  </si>
  <si>
    <t>森口忠</t>
    <rPh sb="0" eb="2">
      <t>モリグチ</t>
    </rPh>
    <rPh sb="2" eb="3">
      <t>タダシ</t>
    </rPh>
    <phoneticPr fontId="55"/>
  </si>
  <si>
    <t>山田保</t>
    <rPh sb="0" eb="2">
      <t>ヤマダ</t>
    </rPh>
    <rPh sb="2" eb="3">
      <t>タモツ</t>
    </rPh>
    <phoneticPr fontId="55"/>
  </si>
  <si>
    <t>荷研</t>
    <rPh sb="0" eb="1">
      <t>ニ</t>
    </rPh>
    <rPh sb="1" eb="2">
      <t>ケン</t>
    </rPh>
    <phoneticPr fontId="34"/>
  </si>
  <si>
    <t>横尾一義</t>
    <rPh sb="0" eb="2">
      <t>ヨコオ</t>
    </rPh>
    <rPh sb="2" eb="4">
      <t>カズヨシ</t>
    </rPh>
    <phoneticPr fontId="55"/>
  </si>
  <si>
    <t>早研</t>
    <rPh sb="0" eb="1">
      <t>ハヤ</t>
    </rPh>
    <rPh sb="1" eb="2">
      <t>ケン</t>
    </rPh>
    <phoneticPr fontId="34"/>
  </si>
  <si>
    <t>遅研</t>
    <rPh sb="0" eb="1">
      <t>チ</t>
    </rPh>
    <rPh sb="1" eb="2">
      <t>ケン</t>
    </rPh>
    <phoneticPr fontId="34"/>
  </si>
  <si>
    <t>若月章浩</t>
    <rPh sb="0" eb="2">
      <t>ワカツキ</t>
    </rPh>
    <rPh sb="2" eb="3">
      <t>ショウ</t>
    </rPh>
    <rPh sb="3" eb="4">
      <t>ヒロ</t>
    </rPh>
    <phoneticPr fontId="55"/>
  </si>
  <si>
    <t>管制実績表</t>
    <rPh sb="0" eb="2">
      <t>カンセイ</t>
    </rPh>
    <rPh sb="2" eb="4">
      <t>ジッセキ</t>
    </rPh>
    <rPh sb="4" eb="5">
      <t>ヒョウ</t>
    </rPh>
    <phoneticPr fontId="27"/>
  </si>
  <si>
    <t>契約人区数</t>
  </si>
  <si>
    <t>副隊</t>
  </si>
  <si>
    <t>R1</t>
    <phoneticPr fontId="27"/>
  </si>
  <si>
    <t>人区計</t>
  </si>
  <si>
    <t>契約・実勤差</t>
  </si>
  <si>
    <t>現場業務研修</t>
  </si>
  <si>
    <t>*研</t>
  </si>
  <si>
    <t>新任研修</t>
  </si>
  <si>
    <t>新*</t>
  </si>
  <si>
    <t>現任研修</t>
  </si>
  <si>
    <t>現*</t>
  </si>
  <si>
    <t>研修計</t>
  </si>
  <si>
    <t>休日数</t>
    <rPh sb="0" eb="2">
      <t>キュウジツ</t>
    </rPh>
    <rPh sb="2" eb="3">
      <t>スウ</t>
    </rPh>
    <phoneticPr fontId="27"/>
  </si>
  <si>
    <t>労働時間</t>
    <rPh sb="0" eb="2">
      <t>ロウドウ</t>
    </rPh>
    <rPh sb="2" eb="4">
      <t>ジカン</t>
    </rPh>
    <phoneticPr fontId="27"/>
  </si>
  <si>
    <t>他</t>
  </si>
  <si>
    <t>業務</t>
    <rPh sb="0" eb="2">
      <t>ギョウム</t>
    </rPh>
    <phoneticPr fontId="27"/>
  </si>
  <si>
    <t>ららぽーと新三郷</t>
    <rPh sb="5" eb="8">
      <t>シンミサト</t>
    </rPh>
    <phoneticPr fontId="27"/>
  </si>
  <si>
    <t>1～正しい立ち姿勢、明確な動作、大きな声掛けの基本事項を必ず実施のこと。</t>
    <phoneticPr fontId="27"/>
  </si>
  <si>
    <t>太田健吾</t>
    <rPh sb="0" eb="4">
      <t>オ</t>
    </rPh>
    <phoneticPr fontId="28"/>
  </si>
  <si>
    <t>五月女啓介</t>
    <rPh sb="0" eb="3">
      <t>サオトメ</t>
    </rPh>
    <rPh sb="3" eb="5">
      <t>ケイスケ</t>
    </rPh>
    <phoneticPr fontId="26"/>
  </si>
  <si>
    <t>大田幸三</t>
    <rPh sb="0" eb="4">
      <t>オ</t>
    </rPh>
    <phoneticPr fontId="26"/>
  </si>
  <si>
    <t>川畑俊典</t>
    <rPh sb="0" eb="2">
      <t>カワハタ</t>
    </rPh>
    <rPh sb="2" eb="4">
      <t>トシノリ</t>
    </rPh>
    <phoneticPr fontId="26"/>
  </si>
  <si>
    <t>行事俊郎</t>
    <rPh sb="0" eb="2">
      <t>ギョウジ</t>
    </rPh>
    <rPh sb="2" eb="4">
      <t>トシロウ</t>
    </rPh>
    <phoneticPr fontId="26"/>
  </si>
  <si>
    <t>工藤清人</t>
    <rPh sb="0" eb="4">
      <t>ク</t>
    </rPh>
    <phoneticPr fontId="26"/>
  </si>
  <si>
    <t>志堅原邦夫</t>
    <rPh sb="0" eb="5">
      <t>シ</t>
    </rPh>
    <phoneticPr fontId="26"/>
  </si>
  <si>
    <t>清水直人</t>
    <rPh sb="0" eb="2">
      <t>シミズ</t>
    </rPh>
    <rPh sb="2" eb="4">
      <t>ナオト</t>
    </rPh>
    <phoneticPr fontId="26"/>
  </si>
  <si>
    <t>瀬下良二</t>
    <rPh sb="0" eb="2">
      <t>セシタ</t>
    </rPh>
    <rPh sb="2" eb="4">
      <t>ヨシジ</t>
    </rPh>
    <phoneticPr fontId="26"/>
  </si>
  <si>
    <t>髙澤安三</t>
    <rPh sb="0" eb="1">
      <t>コウ</t>
    </rPh>
    <rPh sb="1" eb="2">
      <t>サワ</t>
    </rPh>
    <rPh sb="2" eb="3">
      <t>ヤス</t>
    </rPh>
    <rPh sb="3" eb="4">
      <t>ミ</t>
    </rPh>
    <phoneticPr fontId="26"/>
  </si>
  <si>
    <t>髙橋玄一</t>
    <rPh sb="0" eb="4">
      <t>タ</t>
    </rPh>
    <phoneticPr fontId="28"/>
  </si>
  <si>
    <t>田村諭</t>
    <rPh sb="0" eb="3">
      <t>タ</t>
    </rPh>
    <phoneticPr fontId="28"/>
  </si>
  <si>
    <t>長岡順一</t>
    <rPh sb="0" eb="2">
      <t>ナガオカ</t>
    </rPh>
    <rPh sb="2" eb="4">
      <t>ジュンイチ</t>
    </rPh>
    <phoneticPr fontId="26"/>
  </si>
  <si>
    <t>浪江勉</t>
    <rPh sb="0" eb="3">
      <t>ナ</t>
    </rPh>
    <phoneticPr fontId="26"/>
  </si>
  <si>
    <t>野島健一</t>
  </si>
  <si>
    <t>野寄春芳</t>
    <rPh sb="0" eb="1">
      <t>ノ</t>
    </rPh>
    <rPh sb="1" eb="2">
      <t>ヨ</t>
    </rPh>
    <rPh sb="2" eb="4">
      <t>ハルヨシ</t>
    </rPh>
    <phoneticPr fontId="26"/>
  </si>
  <si>
    <t>水戸賀大</t>
    <rPh sb="0" eb="2">
      <t>ミト</t>
    </rPh>
    <phoneticPr fontId="26"/>
  </si>
  <si>
    <t>茂木朋人</t>
  </si>
  <si>
    <t>山谷雅弘</t>
    <rPh sb="0" eb="2">
      <t>ヤマヤ</t>
    </rPh>
    <rPh sb="2" eb="4">
      <t>マサヒロ</t>
    </rPh>
    <phoneticPr fontId="26"/>
  </si>
  <si>
    <t>常世田大輔</t>
  </si>
  <si>
    <t>柏倉桜太郎</t>
    <rPh sb="0" eb="1">
      <t>カシワ</t>
    </rPh>
    <rPh sb="1" eb="2">
      <t>クラ</t>
    </rPh>
    <rPh sb="2" eb="3">
      <t>サクラ</t>
    </rPh>
    <rPh sb="3" eb="5">
      <t>タロウ</t>
    </rPh>
    <phoneticPr fontId="17"/>
  </si>
  <si>
    <t>渋谷信行</t>
    <rPh sb="0" eb="2">
      <t>シブヤ</t>
    </rPh>
    <rPh sb="2" eb="4">
      <t>ノブユキ</t>
    </rPh>
    <phoneticPr fontId="34"/>
  </si>
  <si>
    <t>清水大騎</t>
    <rPh sb="0" eb="2">
      <t>シミズ</t>
    </rPh>
    <rPh sb="2" eb="4">
      <t>ダイキ</t>
    </rPh>
    <phoneticPr fontId="27"/>
  </si>
  <si>
    <t>小林正人</t>
    <rPh sb="0" eb="2">
      <t>コバヤシ</t>
    </rPh>
    <rPh sb="2" eb="4">
      <t>マサト</t>
    </rPh>
    <phoneticPr fontId="27"/>
  </si>
  <si>
    <t>大西英一</t>
  </si>
  <si>
    <t>越中秀雄</t>
  </si>
  <si>
    <t>石本正親</t>
  </si>
  <si>
    <t>新美野阿</t>
  </si>
  <si>
    <t>宇田佳和</t>
  </si>
  <si>
    <t>入真地一利</t>
  </si>
  <si>
    <t>深草聡</t>
    <rPh sb="0" eb="2">
      <t>フカクサ</t>
    </rPh>
    <rPh sb="2" eb="3">
      <t>サトシ</t>
    </rPh>
    <phoneticPr fontId="27"/>
  </si>
  <si>
    <t>新井秀三郎</t>
  </si>
  <si>
    <t>加治屋友輝</t>
  </si>
  <si>
    <t>外塚健之</t>
  </si>
  <si>
    <t>井崎直人</t>
  </si>
  <si>
    <t>清沢慶太</t>
    <rPh sb="0" eb="2">
      <t>キヨサワ</t>
    </rPh>
    <rPh sb="2" eb="4">
      <t>ケイタ</t>
    </rPh>
    <phoneticPr fontId="27"/>
  </si>
  <si>
    <t>福井将人</t>
  </si>
  <si>
    <t>原大佑</t>
  </si>
  <si>
    <t>増井欽三</t>
  </si>
  <si>
    <t>胡麻木実</t>
    <rPh sb="0" eb="1">
      <t>コ</t>
    </rPh>
    <rPh sb="1" eb="2">
      <t>マ</t>
    </rPh>
    <rPh sb="2" eb="3">
      <t>キ</t>
    </rPh>
    <rPh sb="3" eb="4">
      <t>ミノル</t>
    </rPh>
    <phoneticPr fontId="34"/>
  </si>
  <si>
    <t>回木亮信</t>
  </si>
  <si>
    <t>宮本憲人</t>
  </si>
  <si>
    <t>今野祐樹</t>
  </si>
  <si>
    <t>松中明比古</t>
  </si>
  <si>
    <t>山野麻理恵</t>
  </si>
  <si>
    <t>冨彩奈</t>
  </si>
  <si>
    <t>齊藤健</t>
  </si>
  <si>
    <t>内田涼太</t>
  </si>
  <si>
    <t>廣瀨紘太郎</t>
  </si>
  <si>
    <t>山口隆史</t>
  </si>
  <si>
    <t>服部悠樹</t>
  </si>
  <si>
    <t>西山翔平</t>
    <rPh sb="0" eb="2">
      <t>ニシヤマ</t>
    </rPh>
    <rPh sb="2" eb="4">
      <t>ショウヘイ</t>
    </rPh>
    <phoneticPr fontId="16"/>
  </si>
  <si>
    <t>川口淳</t>
  </si>
  <si>
    <t>関飛馬</t>
  </si>
  <si>
    <t>横田光平</t>
  </si>
  <si>
    <t>加藤里奈</t>
  </si>
  <si>
    <t>青山智恵</t>
  </si>
  <si>
    <t>池田拳人</t>
  </si>
  <si>
    <t>堀田輝昭</t>
  </si>
  <si>
    <t>小野寺拓馬</t>
  </si>
  <si>
    <t>佐藤充</t>
  </si>
  <si>
    <t>小野田大地</t>
  </si>
  <si>
    <t>髙島充吉</t>
  </si>
  <si>
    <t>沼田基</t>
  </si>
  <si>
    <t>平沢拓己</t>
    <rPh sb="0" eb="2">
      <t>ヒラサワ</t>
    </rPh>
    <rPh sb="2" eb="3">
      <t>タク</t>
    </rPh>
    <rPh sb="3" eb="4">
      <t>オノレ</t>
    </rPh>
    <phoneticPr fontId="27"/>
  </si>
  <si>
    <t>西尾正樹</t>
  </si>
  <si>
    <t>河上雄紀</t>
    <rPh sb="0" eb="2">
      <t>カワカミ</t>
    </rPh>
    <rPh sb="2" eb="3">
      <t>ユウ</t>
    </rPh>
    <rPh sb="3" eb="4">
      <t>キ</t>
    </rPh>
    <phoneticPr fontId="27"/>
  </si>
  <si>
    <t>篠原明夫</t>
  </si>
  <si>
    <t>海老原功平</t>
    <rPh sb="0" eb="3">
      <t>エビハラ</t>
    </rPh>
    <rPh sb="3" eb="4">
      <t>コウ</t>
    </rPh>
    <rPh sb="4" eb="5">
      <t>ヘイ</t>
    </rPh>
    <phoneticPr fontId="34"/>
  </si>
  <si>
    <t>飯塚陽輔</t>
    <rPh sb="0" eb="2">
      <t>イイヅカ</t>
    </rPh>
    <rPh sb="2" eb="4">
      <t>ヨウスケ</t>
    </rPh>
    <phoneticPr fontId="23"/>
  </si>
  <si>
    <t>吉村信佑</t>
    <rPh sb="0" eb="2">
      <t>ヨシムラ</t>
    </rPh>
    <rPh sb="2" eb="3">
      <t>シン</t>
    </rPh>
    <rPh sb="3" eb="4">
      <t>ユウ</t>
    </rPh>
    <phoneticPr fontId="23"/>
  </si>
  <si>
    <t>近藤富士雄</t>
    <rPh sb="0" eb="2">
      <t>コンドウ</t>
    </rPh>
    <rPh sb="2" eb="5">
      <t>フジオ</t>
    </rPh>
    <phoneticPr fontId="23"/>
  </si>
  <si>
    <t>渡邉桜時朗</t>
    <rPh sb="0" eb="2">
      <t>ワタナベ</t>
    </rPh>
    <rPh sb="2" eb="3">
      <t>サクラ</t>
    </rPh>
    <rPh sb="3" eb="4">
      <t>ジ</t>
    </rPh>
    <rPh sb="4" eb="5">
      <t>ロウ</t>
    </rPh>
    <phoneticPr fontId="23"/>
  </si>
  <si>
    <t>小林俊次</t>
    <rPh sb="0" eb="2">
      <t>コバヤシ</t>
    </rPh>
    <rPh sb="2" eb="4">
      <t>シュンジ</t>
    </rPh>
    <phoneticPr fontId="34"/>
  </si>
  <si>
    <t>齋藤進</t>
    <rPh sb="0" eb="2">
      <t>サイトウ</t>
    </rPh>
    <rPh sb="2" eb="3">
      <t>ススム</t>
    </rPh>
    <phoneticPr fontId="34"/>
  </si>
  <si>
    <t>大澤朝文</t>
    <rPh sb="0" eb="2">
      <t>オオサワ</t>
    </rPh>
    <rPh sb="2" eb="3">
      <t>アサ</t>
    </rPh>
    <rPh sb="3" eb="4">
      <t>フミ</t>
    </rPh>
    <phoneticPr fontId="34"/>
  </si>
  <si>
    <t>古谷陽平</t>
  </si>
  <si>
    <t>柏本晴也</t>
  </si>
  <si>
    <t>眞木裕太郎</t>
    <rPh sb="0" eb="1">
      <t>シン</t>
    </rPh>
    <rPh sb="1" eb="2">
      <t>キ</t>
    </rPh>
    <rPh sb="2" eb="5">
      <t>ユウタロウ</t>
    </rPh>
    <phoneticPr fontId="27"/>
  </si>
  <si>
    <t>福田敦</t>
    <rPh sb="0" eb="2">
      <t>フクダ</t>
    </rPh>
    <rPh sb="2" eb="3">
      <t>アツシ</t>
    </rPh>
    <phoneticPr fontId="34"/>
  </si>
  <si>
    <t>山田正和</t>
    <rPh sb="0" eb="2">
      <t>ヤマダ</t>
    </rPh>
    <rPh sb="2" eb="4">
      <t>マサカズ</t>
    </rPh>
    <phoneticPr fontId="34"/>
  </si>
  <si>
    <t>松井正康</t>
    <rPh sb="0" eb="4">
      <t>マ</t>
    </rPh>
    <phoneticPr fontId="34"/>
  </si>
  <si>
    <t>田中正樹</t>
    <rPh sb="0" eb="2">
      <t>タナカ</t>
    </rPh>
    <rPh sb="2" eb="4">
      <t>マサキ</t>
    </rPh>
    <phoneticPr fontId="34"/>
  </si>
  <si>
    <t>脇村辰美</t>
    <rPh sb="0" eb="2">
      <t>ワキムラ</t>
    </rPh>
    <rPh sb="2" eb="4">
      <t>タツミ</t>
    </rPh>
    <phoneticPr fontId="34"/>
  </si>
  <si>
    <t>五十嵐奨</t>
    <rPh sb="0" eb="3">
      <t>イガラシ</t>
    </rPh>
    <rPh sb="3" eb="4">
      <t>ススム</t>
    </rPh>
    <phoneticPr fontId="23"/>
  </si>
  <si>
    <t>保坂圭哉</t>
    <rPh sb="0" eb="2">
      <t>ホサカ</t>
    </rPh>
    <rPh sb="2" eb="3">
      <t>ケイ</t>
    </rPh>
    <rPh sb="3" eb="4">
      <t>ヤ</t>
    </rPh>
    <phoneticPr fontId="27"/>
  </si>
  <si>
    <t>小山浩</t>
    <rPh sb="0" eb="2">
      <t>コヤマ</t>
    </rPh>
    <rPh sb="2" eb="3">
      <t>ヒロシ</t>
    </rPh>
    <phoneticPr fontId="34"/>
  </si>
  <si>
    <t>池田篤史</t>
  </si>
  <si>
    <t>成田幸雄</t>
  </si>
  <si>
    <t>萩原剛</t>
    <rPh sb="0" eb="2">
      <t>ハギワラ</t>
    </rPh>
    <rPh sb="2" eb="3">
      <t>ツヨシ</t>
    </rPh>
    <phoneticPr fontId="34"/>
  </si>
  <si>
    <t>島田治彦</t>
    <rPh sb="0" eb="2">
      <t>シマダ</t>
    </rPh>
    <rPh sb="2" eb="4">
      <t>ハルヒコ</t>
    </rPh>
    <phoneticPr fontId="23"/>
  </si>
  <si>
    <t>髙橋歩</t>
    <rPh sb="0" eb="2">
      <t>タカハシ</t>
    </rPh>
    <rPh sb="2" eb="3">
      <t>アユム</t>
    </rPh>
    <phoneticPr fontId="34"/>
  </si>
  <si>
    <t>中山湧斗</t>
    <rPh sb="0" eb="2">
      <t>ナカヤマ</t>
    </rPh>
    <rPh sb="2" eb="3">
      <t>ユウ</t>
    </rPh>
    <rPh sb="3" eb="4">
      <t>ト</t>
    </rPh>
    <phoneticPr fontId="22"/>
  </si>
  <si>
    <t>鵜飼心太郎</t>
    <rPh sb="0" eb="2">
      <t>ウカイ</t>
    </rPh>
    <rPh sb="2" eb="5">
      <t>シンタロウ</t>
    </rPh>
    <phoneticPr fontId="22"/>
  </si>
  <si>
    <t>柏木晴也</t>
    <rPh sb="0" eb="2">
      <t>カシワギ</t>
    </rPh>
    <rPh sb="2" eb="3">
      <t>ハレ</t>
    </rPh>
    <rPh sb="3" eb="4">
      <t>ヤ</t>
    </rPh>
    <phoneticPr fontId="22"/>
  </si>
  <si>
    <t>平井淳司</t>
  </si>
  <si>
    <t>髙橋悠輔</t>
    <rPh sb="0" eb="2">
      <t>タカハシ</t>
    </rPh>
    <rPh sb="2" eb="3">
      <t>ユウ</t>
    </rPh>
    <rPh sb="3" eb="4">
      <t>スケ</t>
    </rPh>
    <phoneticPr fontId="22"/>
  </si>
  <si>
    <t>秋元雅人</t>
    <rPh sb="0" eb="2">
      <t>アキモト</t>
    </rPh>
    <rPh sb="2" eb="4">
      <t>マサト</t>
    </rPh>
    <phoneticPr fontId="22"/>
  </si>
  <si>
    <t>定岡英行</t>
  </si>
  <si>
    <t>寺澤政広</t>
  </si>
  <si>
    <t>長沼弘晃</t>
    <rPh sb="0" eb="2">
      <t>ナガヌマ</t>
    </rPh>
    <rPh sb="2" eb="3">
      <t>ヒロ</t>
    </rPh>
    <rPh sb="3" eb="4">
      <t>アキラ</t>
    </rPh>
    <phoneticPr fontId="27"/>
  </si>
  <si>
    <t>袴田晴海</t>
  </si>
  <si>
    <t>柿沼明彦</t>
  </si>
  <si>
    <t>藤田皓己</t>
    <rPh sb="0" eb="2">
      <t>フジタ</t>
    </rPh>
    <rPh sb="2" eb="4">
      <t>ヒロミ</t>
    </rPh>
    <phoneticPr fontId="21"/>
  </si>
  <si>
    <t>先崎元揮</t>
    <rPh sb="0" eb="2">
      <t>センザキ</t>
    </rPh>
    <rPh sb="2" eb="3">
      <t>モト</t>
    </rPh>
    <rPh sb="3" eb="4">
      <t>キ</t>
    </rPh>
    <phoneticPr fontId="21"/>
  </si>
  <si>
    <t>平井美歌</t>
    <rPh sb="0" eb="2">
      <t>ヒライ</t>
    </rPh>
    <rPh sb="2" eb="3">
      <t>ミ</t>
    </rPh>
    <rPh sb="3" eb="4">
      <t>ウタ</t>
    </rPh>
    <phoneticPr fontId="20"/>
  </si>
  <si>
    <t>関省次</t>
    <rPh sb="0" eb="1">
      <t>セキ</t>
    </rPh>
    <rPh sb="1" eb="2">
      <t>ショウ</t>
    </rPh>
    <rPh sb="2" eb="3">
      <t>ツギ</t>
    </rPh>
    <phoneticPr fontId="27"/>
  </si>
  <si>
    <t>豊島弘一郎</t>
    <rPh sb="0" eb="2">
      <t>トヨシマ</t>
    </rPh>
    <rPh sb="2" eb="5">
      <t>コウイチロウ</t>
    </rPh>
    <phoneticPr fontId="20"/>
  </si>
  <si>
    <t>川田大平</t>
    <rPh sb="0" eb="2">
      <t>カワダ</t>
    </rPh>
    <rPh sb="2" eb="4">
      <t>タイヘイ</t>
    </rPh>
    <phoneticPr fontId="20"/>
  </si>
  <si>
    <t>三島直行</t>
  </si>
  <si>
    <t>藤本正明</t>
  </si>
  <si>
    <t>岡部誠</t>
  </si>
  <si>
    <t>北園透</t>
  </si>
  <si>
    <t>鈴木彰</t>
  </si>
  <si>
    <t>三瓶一也</t>
  </si>
  <si>
    <t>稲垣良光</t>
  </si>
  <si>
    <t>下川公一</t>
  </si>
  <si>
    <t>上田克博</t>
  </si>
  <si>
    <t>長島正夫</t>
    <rPh sb="0" eb="2">
      <t>ナガシマ</t>
    </rPh>
    <rPh sb="2" eb="4">
      <t>マサオ</t>
    </rPh>
    <phoneticPr fontId="34"/>
  </si>
  <si>
    <t>山内修二</t>
  </si>
  <si>
    <t>山﨑利三郎</t>
  </si>
  <si>
    <t>小嶋幸男</t>
    <rPh sb="0" eb="2">
      <t>コジマ</t>
    </rPh>
    <rPh sb="2" eb="4">
      <t>ユキオ</t>
    </rPh>
    <phoneticPr fontId="19"/>
  </si>
  <si>
    <t>松本恵義</t>
    <rPh sb="0" eb="2">
      <t>マツモト</t>
    </rPh>
    <rPh sb="2" eb="3">
      <t>ケイ</t>
    </rPh>
    <rPh sb="3" eb="4">
      <t>ギ</t>
    </rPh>
    <phoneticPr fontId="27"/>
  </si>
  <si>
    <t>鵜澤材</t>
  </si>
  <si>
    <t>佐藤義三</t>
  </si>
  <si>
    <t>大井惠三</t>
    <rPh sb="2" eb="3">
      <t>メグミ</t>
    </rPh>
    <phoneticPr fontId="34"/>
  </si>
  <si>
    <t>加藤久雄</t>
  </si>
  <si>
    <t>中平秀喜</t>
  </si>
  <si>
    <t>淡路賢一</t>
  </si>
  <si>
    <t>池田正二</t>
  </si>
  <si>
    <t>小原將雅</t>
  </si>
  <si>
    <t>山田好一</t>
  </si>
  <si>
    <t>明戸吉満</t>
  </si>
  <si>
    <t>西口宏樹</t>
  </si>
  <si>
    <t>葛西弘司</t>
  </si>
  <si>
    <t>長谷川禎憲</t>
  </si>
  <si>
    <t>宮島歩</t>
    <rPh sb="0" eb="2">
      <t>ミヤジマ</t>
    </rPh>
    <rPh sb="2" eb="3">
      <t>アユム</t>
    </rPh>
    <phoneticPr fontId="34"/>
  </si>
  <si>
    <t>齋藤塁</t>
    <rPh sb="0" eb="2">
      <t>サイトウ</t>
    </rPh>
    <rPh sb="2" eb="3">
      <t>ルイ</t>
    </rPh>
    <phoneticPr fontId="32"/>
  </si>
  <si>
    <t>月村德雄</t>
    <rPh sb="0" eb="2">
      <t>ツキムラ</t>
    </rPh>
    <rPh sb="2" eb="3">
      <t>トク</t>
    </rPh>
    <rPh sb="3" eb="4">
      <t>オ</t>
    </rPh>
    <phoneticPr fontId="32"/>
  </si>
  <si>
    <t>巌義尊</t>
    <rPh sb="0" eb="1">
      <t>イワオ</t>
    </rPh>
    <rPh sb="1" eb="3">
      <t>ヨシタカ</t>
    </rPh>
    <phoneticPr fontId="27"/>
  </si>
  <si>
    <t>篠崎正幸</t>
    <rPh sb="0" eb="2">
      <t>シノザキ</t>
    </rPh>
    <rPh sb="2" eb="4">
      <t>マサユキ</t>
    </rPh>
    <phoneticPr fontId="27"/>
  </si>
  <si>
    <t>仲村琢磨</t>
  </si>
  <si>
    <t>島内寿樹</t>
  </si>
  <si>
    <t>小林沙友里</t>
    <rPh sb="0" eb="2">
      <t>コバヤシ</t>
    </rPh>
    <rPh sb="2" eb="5">
      <t>サユリ</t>
    </rPh>
    <phoneticPr fontId="27"/>
  </si>
  <si>
    <t>大竹千早</t>
    <rPh sb="0" eb="2">
      <t>オオタケ</t>
    </rPh>
    <rPh sb="2" eb="4">
      <t>チハヤ</t>
    </rPh>
    <phoneticPr fontId="27"/>
  </si>
  <si>
    <t>石井秀幸</t>
    <rPh sb="0" eb="1">
      <t>イシ</t>
    </rPh>
    <rPh sb="1" eb="2">
      <t>イ</t>
    </rPh>
    <rPh sb="2" eb="4">
      <t>ヒデユキ</t>
    </rPh>
    <phoneticPr fontId="18"/>
  </si>
  <si>
    <t>武冨証</t>
    <rPh sb="0" eb="2">
      <t>タケトミ</t>
    </rPh>
    <rPh sb="2" eb="3">
      <t>アカシ</t>
    </rPh>
    <phoneticPr fontId="27"/>
  </si>
  <si>
    <t>山田博道</t>
    <rPh sb="0" eb="2">
      <t>ヤマダ</t>
    </rPh>
    <rPh sb="2" eb="4">
      <t>ヒロミチ</t>
    </rPh>
    <phoneticPr fontId="27"/>
  </si>
  <si>
    <t>外間政一</t>
    <rPh sb="0" eb="2">
      <t>ソトマ</t>
    </rPh>
    <rPh sb="2" eb="3">
      <t>セイ</t>
    </rPh>
    <rPh sb="3" eb="4">
      <t>イチ</t>
    </rPh>
    <phoneticPr fontId="27"/>
  </si>
  <si>
    <t>蓑毛充</t>
    <rPh sb="0" eb="1">
      <t>ミノ</t>
    </rPh>
    <rPh sb="1" eb="2">
      <t>ケ</t>
    </rPh>
    <rPh sb="2" eb="3">
      <t>ジュウ</t>
    </rPh>
    <phoneticPr fontId="34"/>
  </si>
  <si>
    <t>11～梅雨に注意！ 無線機等の水ぬれ、ぬれた路面で転倒などに注意のこと。</t>
    <phoneticPr fontId="27"/>
  </si>
  <si>
    <t>埼玉</t>
    <rPh sb="0" eb="2">
      <t>サイタマ</t>
    </rPh>
    <phoneticPr fontId="27"/>
  </si>
  <si>
    <t>21～お客様対応時の誘導灯の扱いについて。</t>
    <rPh sb="4" eb="6">
      <t>キャクサマ</t>
    </rPh>
    <rPh sb="6" eb="8">
      <t>タイオウ</t>
    </rPh>
    <rPh sb="8" eb="9">
      <t>ジ</t>
    </rPh>
    <rPh sb="10" eb="13">
      <t>ユウドウトウ</t>
    </rPh>
    <rPh sb="14" eb="15">
      <t>アツカ</t>
    </rPh>
    <phoneticPr fontId="27"/>
  </si>
  <si>
    <t>斉藤博</t>
    <rPh sb="0" eb="3">
      <t>サ</t>
    </rPh>
    <phoneticPr fontId="27"/>
  </si>
  <si>
    <t>齋藤博</t>
    <rPh sb="0" eb="2">
      <t>サイトウ</t>
    </rPh>
    <rPh sb="2" eb="3">
      <t>ヒロシ</t>
    </rPh>
    <phoneticPr fontId="27"/>
  </si>
  <si>
    <t>高松清介</t>
    <rPh sb="0" eb="4">
      <t>タ</t>
    </rPh>
    <phoneticPr fontId="27"/>
  </si>
  <si>
    <t>髙松清介</t>
    <rPh sb="0" eb="1">
      <t>タカ</t>
    </rPh>
    <rPh sb="1" eb="2">
      <t>マツ</t>
    </rPh>
    <rPh sb="2" eb="4">
      <t>セイスケ</t>
    </rPh>
    <phoneticPr fontId="27"/>
  </si>
  <si>
    <t>田中恵子</t>
    <rPh sb="0" eb="4">
      <t>タ</t>
    </rPh>
    <phoneticPr fontId="27"/>
  </si>
  <si>
    <t>田中惠子</t>
    <rPh sb="0" eb="2">
      <t>タナカ</t>
    </rPh>
    <rPh sb="2" eb="4">
      <t>ケイコ</t>
    </rPh>
    <phoneticPr fontId="27"/>
  </si>
  <si>
    <t>現場名</t>
    <rPh sb="0" eb="2">
      <t>ゲンバ</t>
    </rPh>
    <rPh sb="2" eb="3">
      <t>メイ</t>
    </rPh>
    <phoneticPr fontId="27"/>
  </si>
  <si>
    <t>ふりがな</t>
    <phoneticPr fontId="55"/>
  </si>
  <si>
    <t>該当</t>
    <rPh sb="0" eb="2">
      <t>ガイトウ</t>
    </rPh>
    <phoneticPr fontId="55"/>
  </si>
  <si>
    <t>連番</t>
    <rPh sb="0" eb="2">
      <t>レンバン</t>
    </rPh>
    <phoneticPr fontId="55"/>
  </si>
  <si>
    <t>重複</t>
    <rPh sb="0" eb="2">
      <t>ジュウフク</t>
    </rPh>
    <phoneticPr fontId="55"/>
  </si>
  <si>
    <t>重複連番</t>
    <rPh sb="0" eb="2">
      <t>ジュウフク</t>
    </rPh>
    <rPh sb="2" eb="4">
      <t>レンバン</t>
    </rPh>
    <phoneticPr fontId="55"/>
  </si>
  <si>
    <t>現場名抽出</t>
    <rPh sb="0" eb="2">
      <t>ゲンバ</t>
    </rPh>
    <rPh sb="2" eb="3">
      <t>メイ</t>
    </rPh>
    <rPh sb="3" eb="5">
      <t>チュウシュツ</t>
    </rPh>
    <phoneticPr fontId="55"/>
  </si>
  <si>
    <t>現場名番号作成</t>
    <rPh sb="0" eb="2">
      <t>ゲンバ</t>
    </rPh>
    <rPh sb="2" eb="3">
      <t>メイ</t>
    </rPh>
    <rPh sb="3" eb="5">
      <t>バンゴウ</t>
    </rPh>
    <rPh sb="5" eb="7">
      <t>サクセイ</t>
    </rPh>
    <phoneticPr fontId="55"/>
  </si>
  <si>
    <t>現場名番号</t>
    <rPh sb="0" eb="2">
      <t>ゲンバ</t>
    </rPh>
    <rPh sb="2" eb="3">
      <t>メイ</t>
    </rPh>
    <rPh sb="3" eb="5">
      <t>バンゴウ</t>
    </rPh>
    <phoneticPr fontId="55"/>
  </si>
  <si>
    <t>社員</t>
  </si>
  <si>
    <t>青木英人</t>
    <rPh sb="0" eb="2">
      <t>アオキ</t>
    </rPh>
    <rPh sb="2" eb="3">
      <t>ヒデ</t>
    </rPh>
    <rPh sb="3" eb="4">
      <t>ヒト</t>
    </rPh>
    <phoneticPr fontId="27"/>
  </si>
  <si>
    <t>森澄人</t>
  </si>
  <si>
    <t>青木勇</t>
    <rPh sb="0" eb="2">
      <t>アオキ</t>
    </rPh>
    <rPh sb="2" eb="3">
      <t>イサム</t>
    </rPh>
    <phoneticPr fontId="27"/>
  </si>
  <si>
    <t>青木高利</t>
    <rPh sb="0" eb="2">
      <t>アオキ</t>
    </rPh>
    <rPh sb="2" eb="4">
      <t>タカトシ</t>
    </rPh>
    <phoneticPr fontId="27"/>
  </si>
  <si>
    <t>秋田大志</t>
    <rPh sb="0" eb="2">
      <t>アキタ</t>
    </rPh>
    <rPh sb="2" eb="4">
      <t>ヒロシ</t>
    </rPh>
    <phoneticPr fontId="27"/>
  </si>
  <si>
    <t>秋本洸貴</t>
    <rPh sb="0" eb="2">
      <t>アキモト</t>
    </rPh>
    <rPh sb="2" eb="4">
      <t>コウキ</t>
    </rPh>
    <phoneticPr fontId="27"/>
  </si>
  <si>
    <t>東井一憲</t>
    <rPh sb="0" eb="2">
      <t>アズマイ</t>
    </rPh>
    <rPh sb="2" eb="4">
      <t>カズノリ</t>
    </rPh>
    <phoneticPr fontId="27"/>
  </si>
  <si>
    <t>安達庸</t>
    <rPh sb="0" eb="2">
      <t>アダチ</t>
    </rPh>
    <rPh sb="2" eb="3">
      <t>ヨウ</t>
    </rPh>
    <phoneticPr fontId="27"/>
  </si>
  <si>
    <t>足立唯</t>
    <rPh sb="0" eb="2">
      <t>アダチ</t>
    </rPh>
    <rPh sb="2" eb="3">
      <t>ユイ</t>
    </rPh>
    <phoneticPr fontId="27"/>
  </si>
  <si>
    <t>安部仁夫</t>
    <rPh sb="0" eb="2">
      <t>アベ</t>
    </rPh>
    <rPh sb="2" eb="4">
      <t>マサオ</t>
    </rPh>
    <phoneticPr fontId="27"/>
  </si>
  <si>
    <t>荒井英明</t>
    <rPh sb="0" eb="2">
      <t>アライ</t>
    </rPh>
    <rPh sb="2" eb="4">
      <t>ヒデアキ</t>
    </rPh>
    <phoneticPr fontId="27"/>
  </si>
  <si>
    <t>伊藤義明</t>
    <rPh sb="0" eb="2">
      <t>イトウ</t>
    </rPh>
    <rPh sb="2" eb="4">
      <t>ヨシアキ</t>
    </rPh>
    <phoneticPr fontId="27"/>
  </si>
  <si>
    <t>井原義真</t>
    <rPh sb="0" eb="2">
      <t>イハラ</t>
    </rPh>
    <rPh sb="2" eb="4">
      <t>ヨシマサ</t>
    </rPh>
    <phoneticPr fontId="27"/>
  </si>
  <si>
    <t>岩澤宏</t>
    <rPh sb="0" eb="2">
      <t>イワサワ</t>
    </rPh>
    <rPh sb="2" eb="3">
      <t>ヒロシ</t>
    </rPh>
    <phoneticPr fontId="27"/>
  </si>
  <si>
    <t>上島美紀</t>
    <rPh sb="0" eb="2">
      <t>ウエシマ</t>
    </rPh>
    <rPh sb="2" eb="4">
      <t>ミキ</t>
    </rPh>
    <phoneticPr fontId="27"/>
  </si>
  <si>
    <t>臼井秀利</t>
    <rPh sb="0" eb="2">
      <t>ウスイ</t>
    </rPh>
    <rPh sb="2" eb="4">
      <t>ヒデトシ</t>
    </rPh>
    <phoneticPr fontId="27"/>
  </si>
  <si>
    <t>浦野孝治</t>
    <rPh sb="0" eb="2">
      <t>ウラノ</t>
    </rPh>
    <rPh sb="2" eb="4">
      <t>コウジ</t>
    </rPh>
    <phoneticPr fontId="27"/>
  </si>
  <si>
    <t>遠藤剛</t>
    <rPh sb="0" eb="2">
      <t>エンドウ</t>
    </rPh>
    <rPh sb="2" eb="3">
      <t>ツヨシ</t>
    </rPh>
    <phoneticPr fontId="27"/>
  </si>
  <si>
    <t>大久保竜太</t>
    <rPh sb="0" eb="3">
      <t>オオクボ</t>
    </rPh>
    <rPh sb="3" eb="5">
      <t>リュウタ</t>
    </rPh>
    <phoneticPr fontId="27"/>
  </si>
  <si>
    <t>大島己幹</t>
    <rPh sb="0" eb="2">
      <t>オオシマ</t>
    </rPh>
    <rPh sb="2" eb="3">
      <t>オノレ</t>
    </rPh>
    <rPh sb="3" eb="4">
      <t>ミキ</t>
    </rPh>
    <phoneticPr fontId="27"/>
  </si>
  <si>
    <t>管理社員</t>
    <rPh sb="0" eb="2">
      <t>カンリ</t>
    </rPh>
    <rPh sb="2" eb="4">
      <t>シャイン</t>
    </rPh>
    <phoneticPr fontId="55"/>
  </si>
  <si>
    <t>太田健吾</t>
    <rPh sb="0" eb="2">
      <t>オオタ</t>
    </rPh>
    <rPh sb="2" eb="4">
      <t>ケンゴ</t>
    </rPh>
    <phoneticPr fontId="27"/>
  </si>
  <si>
    <t>大多和正美</t>
    <rPh sb="0" eb="3">
      <t>オオタワ</t>
    </rPh>
    <rPh sb="3" eb="5">
      <t>マサミ</t>
    </rPh>
    <phoneticPr fontId="27"/>
  </si>
  <si>
    <t>大湊尚範</t>
    <rPh sb="0" eb="2">
      <t>オオミナト</t>
    </rPh>
    <rPh sb="2" eb="4">
      <t>ナオノリ</t>
    </rPh>
    <phoneticPr fontId="27"/>
  </si>
  <si>
    <t>大山哲也</t>
    <rPh sb="0" eb="2">
      <t>オオヤマ</t>
    </rPh>
    <rPh sb="2" eb="4">
      <t>テツヤ</t>
    </rPh>
    <phoneticPr fontId="27"/>
  </si>
  <si>
    <t>岡本忠士</t>
    <rPh sb="0" eb="2">
      <t>オカモト</t>
    </rPh>
    <phoneticPr fontId="27"/>
  </si>
  <si>
    <t>岡本悠</t>
    <rPh sb="0" eb="2">
      <t>オカモト</t>
    </rPh>
    <rPh sb="2" eb="3">
      <t>ユウ</t>
    </rPh>
    <phoneticPr fontId="27"/>
  </si>
  <si>
    <t>小川晃央</t>
    <rPh sb="0" eb="2">
      <t>オガワ</t>
    </rPh>
    <rPh sb="2" eb="3">
      <t>アキラ</t>
    </rPh>
    <rPh sb="3" eb="4">
      <t>ヒサシ</t>
    </rPh>
    <phoneticPr fontId="27"/>
  </si>
  <si>
    <t>小川賢司</t>
    <rPh sb="0" eb="2">
      <t>オガワ</t>
    </rPh>
    <rPh sb="2" eb="4">
      <t>ケンジ</t>
    </rPh>
    <phoneticPr fontId="27"/>
  </si>
  <si>
    <t>小川大輔</t>
    <rPh sb="0" eb="2">
      <t>オガワ</t>
    </rPh>
    <rPh sb="2" eb="4">
      <t>ダイスケ</t>
    </rPh>
    <phoneticPr fontId="27"/>
  </si>
  <si>
    <t>小川達也</t>
    <rPh sb="0" eb="2">
      <t>オガワ</t>
    </rPh>
    <rPh sb="2" eb="4">
      <t>タツヤ</t>
    </rPh>
    <phoneticPr fontId="27"/>
  </si>
  <si>
    <t>尾本純一</t>
    <rPh sb="0" eb="2">
      <t>オモト</t>
    </rPh>
    <rPh sb="2" eb="4">
      <t>ジュンイチ</t>
    </rPh>
    <phoneticPr fontId="27"/>
  </si>
  <si>
    <t>川畑伸也</t>
    <rPh sb="0" eb="2">
      <t>カワバタ</t>
    </rPh>
    <rPh sb="2" eb="3">
      <t>シン</t>
    </rPh>
    <rPh sb="3" eb="4">
      <t>ヤ</t>
    </rPh>
    <phoneticPr fontId="27"/>
  </si>
  <si>
    <t>菊池俊彦</t>
    <rPh sb="0" eb="2">
      <t>キクチ</t>
    </rPh>
    <rPh sb="2" eb="4">
      <t>トシヒコ</t>
    </rPh>
    <phoneticPr fontId="27"/>
  </si>
  <si>
    <t>木島慶吾</t>
    <rPh sb="0" eb="2">
      <t>キジマ</t>
    </rPh>
    <rPh sb="2" eb="4">
      <t>ケイゴ</t>
    </rPh>
    <phoneticPr fontId="27"/>
  </si>
  <si>
    <t>清沢慶太</t>
    <rPh sb="0" eb="2">
      <t>キヨサワ</t>
    </rPh>
    <phoneticPr fontId="27"/>
  </si>
  <si>
    <t>河野哲也</t>
    <rPh sb="0" eb="2">
      <t>コウノ</t>
    </rPh>
    <rPh sb="2" eb="4">
      <t>テツヤ</t>
    </rPh>
    <phoneticPr fontId="27"/>
  </si>
  <si>
    <t>小櫻大輔</t>
    <rPh sb="0" eb="1">
      <t>コ</t>
    </rPh>
    <rPh sb="1" eb="2">
      <t>サクラ</t>
    </rPh>
    <rPh sb="2" eb="4">
      <t>ダイスケ</t>
    </rPh>
    <phoneticPr fontId="27"/>
  </si>
  <si>
    <t>小島義秋</t>
    <rPh sb="0" eb="2">
      <t>コジマ</t>
    </rPh>
    <rPh sb="2" eb="4">
      <t>ヨシアキ</t>
    </rPh>
    <phoneticPr fontId="27"/>
  </si>
  <si>
    <t>後藤勝則</t>
    <rPh sb="0" eb="2">
      <t>ゴトウ</t>
    </rPh>
    <rPh sb="2" eb="4">
      <t>カツノリ</t>
    </rPh>
    <phoneticPr fontId="27"/>
  </si>
  <si>
    <t>後藤広樹</t>
    <rPh sb="0" eb="2">
      <t>ゴトウ</t>
    </rPh>
    <rPh sb="2" eb="4">
      <t>ヒロキ</t>
    </rPh>
    <phoneticPr fontId="27"/>
  </si>
  <si>
    <t>子安純</t>
    <rPh sb="0" eb="3">
      <t>コヤスジュン</t>
    </rPh>
    <phoneticPr fontId="27"/>
  </si>
  <si>
    <t>齊藤洋平</t>
    <rPh sb="0" eb="2">
      <t>サイトウ</t>
    </rPh>
    <rPh sb="2" eb="4">
      <t>ヨウヘイ</t>
    </rPh>
    <phoneticPr fontId="27"/>
  </si>
  <si>
    <t>嵯峨直宙</t>
    <rPh sb="0" eb="2">
      <t>サガ</t>
    </rPh>
    <rPh sb="2" eb="3">
      <t>ナオ</t>
    </rPh>
    <rPh sb="3" eb="4">
      <t>チュウ</t>
    </rPh>
    <phoneticPr fontId="27"/>
  </si>
  <si>
    <t>坂井勇介</t>
    <rPh sb="0" eb="2">
      <t>サカイ</t>
    </rPh>
    <rPh sb="2" eb="4">
      <t>ユウスケ</t>
    </rPh>
    <phoneticPr fontId="27"/>
  </si>
  <si>
    <t>佐藤俊輔</t>
    <rPh sb="0" eb="4">
      <t>サトウシュンスケ</t>
    </rPh>
    <phoneticPr fontId="27"/>
  </si>
  <si>
    <t>佐藤政史</t>
    <rPh sb="0" eb="2">
      <t>サトウ</t>
    </rPh>
    <rPh sb="2" eb="4">
      <t>マサシ</t>
    </rPh>
    <phoneticPr fontId="27"/>
  </si>
  <si>
    <t>塩満正章</t>
    <rPh sb="0" eb="2">
      <t>シオミツ</t>
    </rPh>
    <rPh sb="2" eb="4">
      <t>マサタカ</t>
    </rPh>
    <phoneticPr fontId="27"/>
  </si>
  <si>
    <t>志村照一郎</t>
    <rPh sb="0" eb="2">
      <t>シムラ</t>
    </rPh>
    <rPh sb="2" eb="5">
      <t>ショウイチロウ</t>
    </rPh>
    <phoneticPr fontId="27"/>
  </si>
  <si>
    <t>白土一成</t>
    <rPh sb="0" eb="2">
      <t>シラト</t>
    </rPh>
    <rPh sb="2" eb="4">
      <t>カズナリ</t>
    </rPh>
    <phoneticPr fontId="27"/>
  </si>
  <si>
    <t>須賀裕之</t>
    <rPh sb="0" eb="2">
      <t>スガ</t>
    </rPh>
    <rPh sb="2" eb="4">
      <t>ヒロユキ</t>
    </rPh>
    <phoneticPr fontId="27"/>
  </si>
  <si>
    <t>杉田憲吾</t>
    <rPh sb="0" eb="1">
      <t>スギ</t>
    </rPh>
    <rPh sb="1" eb="2">
      <t>タ</t>
    </rPh>
    <rPh sb="2" eb="3">
      <t>ケン</t>
    </rPh>
    <rPh sb="3" eb="4">
      <t>ゴ</t>
    </rPh>
    <phoneticPr fontId="27"/>
  </si>
  <si>
    <t>鈴木徹雄</t>
    <rPh sb="0" eb="2">
      <t>スズキ</t>
    </rPh>
    <rPh sb="2" eb="4">
      <t>テツオ</t>
    </rPh>
    <phoneticPr fontId="27"/>
  </si>
  <si>
    <t>須永秀幸</t>
    <rPh sb="0" eb="2">
      <t>スナガ</t>
    </rPh>
    <rPh sb="2" eb="4">
      <t>ヒデユキ</t>
    </rPh>
    <phoneticPr fontId="27"/>
  </si>
  <si>
    <t>妹尾優</t>
    <rPh sb="0" eb="2">
      <t>セノオ</t>
    </rPh>
    <rPh sb="2" eb="3">
      <t>ユウ</t>
    </rPh>
    <phoneticPr fontId="27"/>
  </si>
  <si>
    <t>髙野伸一</t>
    <rPh sb="0" eb="1">
      <t>タカ</t>
    </rPh>
    <rPh sb="1" eb="2">
      <t>ノ</t>
    </rPh>
    <phoneticPr fontId="27"/>
  </si>
  <si>
    <t>土屋愛</t>
    <rPh sb="0" eb="2">
      <t>ツチヤ</t>
    </rPh>
    <rPh sb="2" eb="3">
      <t>アイ</t>
    </rPh>
    <phoneticPr fontId="27"/>
  </si>
  <si>
    <t>常世田大輔</t>
    <rPh sb="0" eb="3">
      <t>トコヨダ</t>
    </rPh>
    <rPh sb="3" eb="5">
      <t>ダイスケ</t>
    </rPh>
    <phoneticPr fontId="27"/>
  </si>
  <si>
    <t>外山要</t>
    <rPh sb="0" eb="2">
      <t>トヤマ</t>
    </rPh>
    <rPh sb="2" eb="3">
      <t>カナメ</t>
    </rPh>
    <phoneticPr fontId="27"/>
  </si>
  <si>
    <t>直井邦裕</t>
    <rPh sb="0" eb="2">
      <t>ナオイ</t>
    </rPh>
    <rPh sb="2" eb="4">
      <t>クニヒロ</t>
    </rPh>
    <phoneticPr fontId="27"/>
  </si>
  <si>
    <t>中田昌樹</t>
    <rPh sb="0" eb="2">
      <t>ナカタ</t>
    </rPh>
    <rPh sb="2" eb="4">
      <t>マサキ</t>
    </rPh>
    <phoneticPr fontId="27"/>
  </si>
  <si>
    <t>中村潤子</t>
    <rPh sb="0" eb="2">
      <t>ナカムラ</t>
    </rPh>
    <rPh sb="2" eb="4">
      <t>ジュンコ</t>
    </rPh>
    <phoneticPr fontId="27"/>
  </si>
  <si>
    <t>中村真也</t>
    <rPh sb="0" eb="2">
      <t>ナカムラ</t>
    </rPh>
    <rPh sb="2" eb="4">
      <t>シンヤ</t>
    </rPh>
    <phoneticPr fontId="27"/>
  </si>
  <si>
    <t>中山幸紀</t>
    <rPh sb="0" eb="2">
      <t>ナカヤマ</t>
    </rPh>
    <rPh sb="2" eb="4">
      <t>ユキノリ</t>
    </rPh>
    <phoneticPr fontId="27"/>
  </si>
  <si>
    <t>新関亨太</t>
    <rPh sb="0" eb="2">
      <t>ニイゼキ</t>
    </rPh>
    <rPh sb="2" eb="3">
      <t>キョウ</t>
    </rPh>
    <rPh sb="3" eb="4">
      <t>タ</t>
    </rPh>
    <phoneticPr fontId="27"/>
  </si>
  <si>
    <t>野沢将司</t>
    <rPh sb="0" eb="2">
      <t>ノザワ</t>
    </rPh>
    <rPh sb="2" eb="4">
      <t>マサシ</t>
    </rPh>
    <phoneticPr fontId="27"/>
  </si>
  <si>
    <t>野中純一</t>
    <rPh sb="0" eb="2">
      <t>ノナカ</t>
    </rPh>
    <rPh sb="2" eb="4">
      <t>ジュンイチ</t>
    </rPh>
    <phoneticPr fontId="27"/>
  </si>
  <si>
    <t>長谷川禎憲</t>
    <rPh sb="0" eb="3">
      <t>ハセガワ</t>
    </rPh>
    <rPh sb="3" eb="4">
      <t>サダ</t>
    </rPh>
    <rPh sb="4" eb="5">
      <t>ケン</t>
    </rPh>
    <phoneticPr fontId="27"/>
  </si>
  <si>
    <t>秦一央</t>
    <rPh sb="0" eb="1">
      <t>ハタ</t>
    </rPh>
    <rPh sb="1" eb="3">
      <t>カズオ</t>
    </rPh>
    <phoneticPr fontId="27"/>
  </si>
  <si>
    <t>花島義仁</t>
    <rPh sb="0" eb="2">
      <t>ハナシマ</t>
    </rPh>
    <rPh sb="2" eb="3">
      <t>ヨシ</t>
    </rPh>
    <rPh sb="3" eb="4">
      <t>ジン</t>
    </rPh>
    <phoneticPr fontId="27"/>
  </si>
  <si>
    <t>原田欽章</t>
    <rPh sb="0" eb="2">
      <t>ハラダ</t>
    </rPh>
    <rPh sb="2" eb="3">
      <t>キン</t>
    </rPh>
    <rPh sb="3" eb="4">
      <t>ショウ</t>
    </rPh>
    <phoneticPr fontId="27"/>
  </si>
  <si>
    <t>福嶋仁美</t>
    <rPh sb="0" eb="2">
      <t>フクシマ</t>
    </rPh>
    <rPh sb="2" eb="4">
      <t>ヒトミ</t>
    </rPh>
    <phoneticPr fontId="27"/>
  </si>
  <si>
    <t>藤岡清明</t>
    <rPh sb="0" eb="2">
      <t>フジオカ</t>
    </rPh>
    <rPh sb="2" eb="4">
      <t>キヨアキ</t>
    </rPh>
    <phoneticPr fontId="27"/>
  </si>
  <si>
    <t>星野百子</t>
    <rPh sb="0" eb="2">
      <t>ホシノ</t>
    </rPh>
    <rPh sb="2" eb="4">
      <t>モモコ</t>
    </rPh>
    <phoneticPr fontId="27"/>
  </si>
  <si>
    <t>松本仁</t>
    <rPh sb="0" eb="2">
      <t>マツモト</t>
    </rPh>
    <rPh sb="2" eb="3">
      <t>ヒトシ</t>
    </rPh>
    <phoneticPr fontId="27"/>
  </si>
  <si>
    <t>松本保彦</t>
    <rPh sb="0" eb="2">
      <t>マツモト</t>
    </rPh>
    <rPh sb="2" eb="4">
      <t>ヤスヒコ</t>
    </rPh>
    <phoneticPr fontId="27"/>
  </si>
  <si>
    <t>松本吉央</t>
    <rPh sb="0" eb="2">
      <t>マツモト</t>
    </rPh>
    <rPh sb="2" eb="4">
      <t>ヨシチカ</t>
    </rPh>
    <phoneticPr fontId="27"/>
  </si>
  <si>
    <t>圓山将博</t>
    <rPh sb="0" eb="2">
      <t>マルヤマ</t>
    </rPh>
    <rPh sb="2" eb="4">
      <t>マサヒロ</t>
    </rPh>
    <phoneticPr fontId="27"/>
  </si>
  <si>
    <t>三浦貴</t>
    <rPh sb="0" eb="2">
      <t>ミウラ</t>
    </rPh>
    <rPh sb="2" eb="3">
      <t>タカシ</t>
    </rPh>
    <phoneticPr fontId="27"/>
  </si>
  <si>
    <t>宮川源史</t>
    <rPh sb="0" eb="2">
      <t>ミヤガワ</t>
    </rPh>
    <rPh sb="2" eb="4">
      <t>ゲンジ</t>
    </rPh>
    <phoneticPr fontId="27"/>
  </si>
  <si>
    <t>森田晋矢</t>
    <rPh sb="0" eb="2">
      <t>モリタ</t>
    </rPh>
    <rPh sb="2" eb="3">
      <t>シン</t>
    </rPh>
    <rPh sb="3" eb="4">
      <t>ヤ</t>
    </rPh>
    <phoneticPr fontId="27"/>
  </si>
  <si>
    <t>森元彰彦</t>
    <rPh sb="0" eb="2">
      <t>モリモト</t>
    </rPh>
    <rPh sb="2" eb="4">
      <t>アキヒコ</t>
    </rPh>
    <phoneticPr fontId="27"/>
  </si>
  <si>
    <t>柳瀨顕幸</t>
    <rPh sb="0" eb="1">
      <t>ヤナギ</t>
    </rPh>
    <rPh sb="1" eb="2">
      <t>セ</t>
    </rPh>
    <rPh sb="2" eb="3">
      <t>アキラ</t>
    </rPh>
    <rPh sb="3" eb="4">
      <t>サチ</t>
    </rPh>
    <phoneticPr fontId="27"/>
  </si>
  <si>
    <t>山田伸太郎</t>
    <rPh sb="0" eb="2">
      <t>ヤマダ</t>
    </rPh>
    <rPh sb="2" eb="5">
      <t>シンタロウ</t>
    </rPh>
    <phoneticPr fontId="27"/>
  </si>
  <si>
    <t>山田将之</t>
    <rPh sb="0" eb="2">
      <t>ヤマダ</t>
    </rPh>
    <rPh sb="2" eb="4">
      <t>マサユキ</t>
    </rPh>
    <phoneticPr fontId="27"/>
  </si>
  <si>
    <t>山本新吉</t>
    <rPh sb="0" eb="2">
      <t>ヤマモト</t>
    </rPh>
    <rPh sb="2" eb="4">
      <t>シンキチ</t>
    </rPh>
    <phoneticPr fontId="27"/>
  </si>
  <si>
    <t>横山大樹</t>
    <rPh sb="0" eb="2">
      <t>ヨコヤマ</t>
    </rPh>
    <rPh sb="2" eb="4">
      <t>ダイキ</t>
    </rPh>
    <phoneticPr fontId="27"/>
  </si>
  <si>
    <t>渡辺功之</t>
    <rPh sb="0" eb="2">
      <t>ワタナベ</t>
    </rPh>
    <rPh sb="2" eb="4">
      <t>カツユキ</t>
    </rPh>
    <phoneticPr fontId="27"/>
  </si>
  <si>
    <t>渡辺千尋</t>
    <rPh sb="0" eb="2">
      <t>ワタナベ</t>
    </rPh>
    <rPh sb="2" eb="4">
      <t>チヒロ</t>
    </rPh>
    <phoneticPr fontId="27"/>
  </si>
  <si>
    <t>渡邊直樹</t>
    <rPh sb="0" eb="2">
      <t>ワタナベ</t>
    </rPh>
    <rPh sb="2" eb="4">
      <t>ナオキ</t>
    </rPh>
    <phoneticPr fontId="27"/>
  </si>
  <si>
    <t>（神奈川）</t>
    <rPh sb="1" eb="4">
      <t>カナガワ</t>
    </rPh>
    <phoneticPr fontId="27"/>
  </si>
  <si>
    <t>渡邉寿郎</t>
    <rPh sb="0" eb="2">
      <t>ワタナベ</t>
    </rPh>
    <rPh sb="2" eb="4">
      <t>トシロウ</t>
    </rPh>
    <phoneticPr fontId="27"/>
  </si>
  <si>
    <t>井山雅次</t>
    <rPh sb="0" eb="2">
      <t>イヤマ</t>
    </rPh>
    <rPh sb="2" eb="4">
      <t>マサツグ</t>
    </rPh>
    <phoneticPr fontId="27"/>
  </si>
  <si>
    <t>内野知行</t>
    <rPh sb="0" eb="2">
      <t>ウチノ</t>
    </rPh>
    <rPh sb="2" eb="4">
      <t>トモユキ</t>
    </rPh>
    <phoneticPr fontId="27"/>
  </si>
  <si>
    <t>河野範久</t>
    <rPh sb="0" eb="2">
      <t>コウノ</t>
    </rPh>
    <rPh sb="2" eb="4">
      <t>ノリヒサ</t>
    </rPh>
    <phoneticPr fontId="27"/>
  </si>
  <si>
    <t>小林智文</t>
    <rPh sb="0" eb="2">
      <t>コバヤシ</t>
    </rPh>
    <rPh sb="2" eb="4">
      <t>トモフミ</t>
    </rPh>
    <phoneticPr fontId="27"/>
  </si>
  <si>
    <t>清水栄一</t>
    <rPh sb="0" eb="2">
      <t>シミズ</t>
    </rPh>
    <rPh sb="2" eb="4">
      <t>エイイチ</t>
    </rPh>
    <phoneticPr fontId="27"/>
  </si>
  <si>
    <t>髙橋辰徳</t>
    <rPh sb="0" eb="2">
      <t>タカハシ</t>
    </rPh>
    <rPh sb="2" eb="4">
      <t>タツノリ</t>
    </rPh>
    <phoneticPr fontId="27"/>
  </si>
  <si>
    <t>竹内佑太</t>
    <rPh sb="0" eb="4">
      <t>タケウチユウタ</t>
    </rPh>
    <phoneticPr fontId="27"/>
  </si>
  <si>
    <t>竹下英希</t>
    <rPh sb="0" eb="2">
      <t>タケシタ</t>
    </rPh>
    <rPh sb="2" eb="4">
      <t>ヒデキ</t>
    </rPh>
    <phoneticPr fontId="27"/>
  </si>
  <si>
    <t>恒川謙吾</t>
    <rPh sb="0" eb="2">
      <t>ツネカワ</t>
    </rPh>
    <rPh sb="2" eb="3">
      <t>ケン</t>
    </rPh>
    <rPh sb="3" eb="4">
      <t>ゴ</t>
    </rPh>
    <phoneticPr fontId="27"/>
  </si>
  <si>
    <t>長尾隆太郎</t>
    <rPh sb="0" eb="2">
      <t>ナガオ</t>
    </rPh>
    <rPh sb="2" eb="5">
      <t>リュウタロウ</t>
    </rPh>
    <phoneticPr fontId="27"/>
  </si>
  <si>
    <t>長瀬賢太郎</t>
    <rPh sb="0" eb="2">
      <t>ナガセ</t>
    </rPh>
    <rPh sb="2" eb="5">
      <t>ケンタロウ</t>
    </rPh>
    <phoneticPr fontId="27"/>
  </si>
  <si>
    <t>西村正俊</t>
    <rPh sb="0" eb="2">
      <t>ニシムラ</t>
    </rPh>
    <rPh sb="2" eb="4">
      <t>マサトシ</t>
    </rPh>
    <phoneticPr fontId="27"/>
  </si>
  <si>
    <t>花森瑞樹</t>
    <rPh sb="0" eb="2">
      <t>ハナモリ</t>
    </rPh>
    <rPh sb="2" eb="4">
      <t>ミズキ</t>
    </rPh>
    <phoneticPr fontId="27"/>
  </si>
  <si>
    <t>廣瀬康之</t>
    <rPh sb="0" eb="2">
      <t>ヒロセ</t>
    </rPh>
    <rPh sb="2" eb="4">
      <t>ヤスユキ</t>
    </rPh>
    <phoneticPr fontId="27"/>
  </si>
  <si>
    <t>藤井隆幸</t>
  </si>
  <si>
    <t>古木軽久</t>
    <rPh sb="0" eb="2">
      <t>フルキ</t>
    </rPh>
    <rPh sb="2" eb="3">
      <t>ケイ</t>
    </rPh>
    <rPh sb="3" eb="4">
      <t>ヒサ</t>
    </rPh>
    <phoneticPr fontId="27"/>
  </si>
  <si>
    <t>星亮輔</t>
    <rPh sb="0" eb="1">
      <t>ホシ</t>
    </rPh>
    <rPh sb="1" eb="3">
      <t>リョウスケ</t>
    </rPh>
    <phoneticPr fontId="27"/>
  </si>
  <si>
    <t>（千葉）</t>
    <rPh sb="1" eb="3">
      <t>チバ</t>
    </rPh>
    <phoneticPr fontId="27"/>
  </si>
  <si>
    <t>長谷川秀明</t>
    <rPh sb="0" eb="3">
      <t>ハセガワ</t>
    </rPh>
    <rPh sb="3" eb="5">
      <t>シュウメイ</t>
    </rPh>
    <phoneticPr fontId="27"/>
  </si>
  <si>
    <t>相葉和史</t>
    <rPh sb="0" eb="2">
      <t>アイバ</t>
    </rPh>
    <rPh sb="2" eb="4">
      <t>カズフミ</t>
    </rPh>
    <phoneticPr fontId="27"/>
  </si>
  <si>
    <t>井上順平</t>
    <rPh sb="0" eb="2">
      <t>イノウエ</t>
    </rPh>
    <rPh sb="2" eb="4">
      <t>ジュンペイ</t>
    </rPh>
    <phoneticPr fontId="27"/>
  </si>
  <si>
    <t>岩﨑真人</t>
    <rPh sb="0" eb="1">
      <t>イワ</t>
    </rPh>
    <rPh sb="1" eb="2">
      <t>キ</t>
    </rPh>
    <rPh sb="2" eb="4">
      <t>マサト</t>
    </rPh>
    <phoneticPr fontId="27"/>
  </si>
  <si>
    <t>永樂和弘</t>
    <rPh sb="0" eb="1">
      <t>ナガ</t>
    </rPh>
    <rPh sb="1" eb="2">
      <t>ラク</t>
    </rPh>
    <rPh sb="2" eb="4">
      <t>カズヒロ</t>
    </rPh>
    <phoneticPr fontId="27"/>
  </si>
  <si>
    <t>佐藤友昭</t>
    <rPh sb="0" eb="2">
      <t>サトウ</t>
    </rPh>
    <rPh sb="2" eb="4">
      <t>トモアキ</t>
    </rPh>
    <phoneticPr fontId="27"/>
  </si>
  <si>
    <t>武田崇将</t>
    <rPh sb="0" eb="2">
      <t>タケダ</t>
    </rPh>
    <rPh sb="2" eb="3">
      <t>スウ</t>
    </rPh>
    <rPh sb="3" eb="4">
      <t>ショウ</t>
    </rPh>
    <phoneticPr fontId="27"/>
  </si>
  <si>
    <t>古田歩</t>
    <rPh sb="0" eb="2">
      <t>フルタ</t>
    </rPh>
    <rPh sb="2" eb="3">
      <t>アユ</t>
    </rPh>
    <phoneticPr fontId="27"/>
  </si>
  <si>
    <t>松尾英司</t>
    <rPh sb="0" eb="2">
      <t>マツオ</t>
    </rPh>
    <rPh sb="2" eb="4">
      <t>エイジ</t>
    </rPh>
    <phoneticPr fontId="58"/>
  </si>
  <si>
    <t>（埼玉）</t>
    <rPh sb="1" eb="3">
      <t>サイタマ</t>
    </rPh>
    <phoneticPr fontId="27"/>
  </si>
  <si>
    <t>滝口勝義</t>
    <rPh sb="0" eb="2">
      <t>タキグチ</t>
    </rPh>
    <rPh sb="2" eb="4">
      <t>カツヨシ</t>
    </rPh>
    <phoneticPr fontId="27"/>
  </si>
  <si>
    <t>浅井健介</t>
    <rPh sb="0" eb="2">
      <t>アサイ</t>
    </rPh>
    <rPh sb="2" eb="4">
      <t>ケンスケ</t>
    </rPh>
    <phoneticPr fontId="27"/>
  </si>
  <si>
    <t>阿部太志</t>
    <rPh sb="0" eb="2">
      <t>アベ</t>
    </rPh>
    <rPh sb="2" eb="4">
      <t>フトシ</t>
    </rPh>
    <phoneticPr fontId="27"/>
  </si>
  <si>
    <t>砂金賢太</t>
    <rPh sb="0" eb="2">
      <t>イサゴ</t>
    </rPh>
    <rPh sb="2" eb="3">
      <t>ケン</t>
    </rPh>
    <rPh sb="3" eb="4">
      <t>タ</t>
    </rPh>
    <phoneticPr fontId="27"/>
  </si>
  <si>
    <t>石橋智伸</t>
    <rPh sb="0" eb="2">
      <t>イシバシ</t>
    </rPh>
    <rPh sb="2" eb="4">
      <t>トモノブ</t>
    </rPh>
    <phoneticPr fontId="27"/>
  </si>
  <si>
    <t>岩淵高次</t>
    <rPh sb="0" eb="2">
      <t>イワブチ</t>
    </rPh>
    <rPh sb="2" eb="4">
      <t>コウジ</t>
    </rPh>
    <phoneticPr fontId="27"/>
  </si>
  <si>
    <t>生方貞夫</t>
    <rPh sb="0" eb="2">
      <t>ウブカタ</t>
    </rPh>
    <rPh sb="2" eb="4">
      <t>サダオ</t>
    </rPh>
    <phoneticPr fontId="27"/>
  </si>
  <si>
    <t>上和田崇</t>
    <rPh sb="0" eb="3">
      <t>カミワダ</t>
    </rPh>
    <rPh sb="3" eb="4">
      <t>タカシ</t>
    </rPh>
    <phoneticPr fontId="27"/>
  </si>
  <si>
    <t>川上勝俊</t>
    <rPh sb="0" eb="2">
      <t>カワカミ</t>
    </rPh>
    <rPh sb="2" eb="4">
      <t>カツトシ</t>
    </rPh>
    <phoneticPr fontId="27"/>
  </si>
  <si>
    <t>川﨑悟</t>
    <rPh sb="0" eb="2">
      <t>カワサキ</t>
    </rPh>
    <rPh sb="2" eb="3">
      <t>サトル</t>
    </rPh>
    <phoneticPr fontId="27"/>
  </si>
  <si>
    <t>児島保行</t>
    <rPh sb="0" eb="2">
      <t>コジマ</t>
    </rPh>
    <rPh sb="2" eb="4">
      <t>ヤスユキ</t>
    </rPh>
    <phoneticPr fontId="27"/>
  </si>
  <si>
    <t>らら立川立飛(交通)</t>
    <rPh sb="2" eb="6">
      <t>タチカワタチヒ</t>
    </rPh>
    <phoneticPr fontId="27"/>
  </si>
  <si>
    <t>小林和幸</t>
    <rPh sb="0" eb="2">
      <t>コバヤシ</t>
    </rPh>
    <rPh sb="2" eb="4">
      <t>カズユキ</t>
    </rPh>
    <phoneticPr fontId="27"/>
  </si>
  <si>
    <t>五月女啓介</t>
    <rPh sb="0" eb="3">
      <t>サオトメ</t>
    </rPh>
    <rPh sb="3" eb="5">
      <t>ケイスケ</t>
    </rPh>
    <phoneticPr fontId="27"/>
  </si>
  <si>
    <t>佐藤一俊</t>
    <rPh sb="0" eb="2">
      <t>サトウ</t>
    </rPh>
    <rPh sb="2" eb="4">
      <t>カズトシ</t>
    </rPh>
    <phoneticPr fontId="27"/>
  </si>
  <si>
    <t>志波豪介</t>
    <rPh sb="0" eb="2">
      <t>シバ</t>
    </rPh>
    <rPh sb="2" eb="4">
      <t>ゴウスケ</t>
    </rPh>
    <phoneticPr fontId="58"/>
  </si>
  <si>
    <t>島田晋也</t>
    <rPh sb="0" eb="2">
      <t>シマダ</t>
    </rPh>
    <rPh sb="2" eb="4">
      <t>シンヤ</t>
    </rPh>
    <phoneticPr fontId="58"/>
  </si>
  <si>
    <t>関省次</t>
  </si>
  <si>
    <t>髙橋稔</t>
    <rPh sb="0" eb="2">
      <t>タカハシ</t>
    </rPh>
    <rPh sb="2" eb="3">
      <t>ミノル</t>
    </rPh>
    <phoneticPr fontId="27"/>
  </si>
  <si>
    <t>戸澤拓也</t>
    <rPh sb="0" eb="2">
      <t>トザワ</t>
    </rPh>
    <rPh sb="2" eb="4">
      <t>タクヤ</t>
    </rPh>
    <phoneticPr fontId="27"/>
  </si>
  <si>
    <t>橋口昌央</t>
    <rPh sb="0" eb="2">
      <t>ハシグチ</t>
    </rPh>
    <rPh sb="2" eb="3">
      <t>マサシ</t>
    </rPh>
    <rPh sb="3" eb="4">
      <t>ヒサシ</t>
    </rPh>
    <phoneticPr fontId="27"/>
  </si>
  <si>
    <t>比奈地莉生</t>
    <rPh sb="0" eb="1">
      <t>ヒ</t>
    </rPh>
    <rPh sb="1" eb="2">
      <t>ナ</t>
    </rPh>
    <rPh sb="2" eb="3">
      <t>チ</t>
    </rPh>
    <rPh sb="3" eb="4">
      <t>リ</t>
    </rPh>
    <rPh sb="4" eb="5">
      <t>セイ</t>
    </rPh>
    <phoneticPr fontId="27"/>
  </si>
  <si>
    <t>明治神宮内苑・外苑</t>
  </si>
  <si>
    <t>浅井佑輝</t>
    <rPh sb="0" eb="2">
      <t>アサイ</t>
    </rPh>
    <rPh sb="2" eb="4">
      <t>ユウキ</t>
    </rPh>
    <phoneticPr fontId="27"/>
  </si>
  <si>
    <t>五十嵐章悟</t>
    <rPh sb="0" eb="3">
      <t>イガラシ</t>
    </rPh>
    <rPh sb="3" eb="5">
      <t>ショウゴ</t>
    </rPh>
    <phoneticPr fontId="27"/>
  </si>
  <si>
    <t>石川大介</t>
    <rPh sb="0" eb="2">
      <t>イシカワ</t>
    </rPh>
    <rPh sb="2" eb="4">
      <t>ダイスケ</t>
    </rPh>
    <phoneticPr fontId="27"/>
  </si>
  <si>
    <t>伊藤雅光</t>
    <rPh sb="0" eb="2">
      <t>イトウ</t>
    </rPh>
    <rPh sb="2" eb="4">
      <t>マサミツ</t>
    </rPh>
    <phoneticPr fontId="27"/>
  </si>
  <si>
    <t>猪口浩二</t>
    <rPh sb="0" eb="2">
      <t>イノクチ</t>
    </rPh>
    <rPh sb="2" eb="4">
      <t>コウジ</t>
    </rPh>
    <phoneticPr fontId="27"/>
  </si>
  <si>
    <t>岩切正憲</t>
    <rPh sb="0" eb="2">
      <t>イワキリ</t>
    </rPh>
    <rPh sb="2" eb="4">
      <t>マサノリ</t>
    </rPh>
    <phoneticPr fontId="27"/>
  </si>
  <si>
    <t>上原一記</t>
    <rPh sb="0" eb="2">
      <t>ウエハラ</t>
    </rPh>
    <rPh sb="2" eb="4">
      <t>カズキ</t>
    </rPh>
    <phoneticPr fontId="27"/>
  </si>
  <si>
    <t>薄井博</t>
    <rPh sb="0" eb="2">
      <t>ウスイ</t>
    </rPh>
    <rPh sb="2" eb="3">
      <t>ヒロシ</t>
    </rPh>
    <phoneticPr fontId="27"/>
  </si>
  <si>
    <t>遠藤正巳</t>
    <rPh sb="0" eb="2">
      <t>エンドウ</t>
    </rPh>
    <rPh sb="2" eb="4">
      <t>マサミ</t>
    </rPh>
    <phoneticPr fontId="27"/>
  </si>
  <si>
    <t>大庭隆一</t>
    <rPh sb="0" eb="2">
      <t>オオバ</t>
    </rPh>
    <rPh sb="2" eb="4">
      <t>リュウイチ</t>
    </rPh>
    <phoneticPr fontId="27"/>
  </si>
  <si>
    <t>加藤勝義</t>
    <rPh sb="0" eb="2">
      <t>カトウ</t>
    </rPh>
    <rPh sb="2" eb="4">
      <t>カツヨシ</t>
    </rPh>
    <phoneticPr fontId="27"/>
  </si>
  <si>
    <t>金澤達夫</t>
    <rPh sb="0" eb="2">
      <t>カナザワ</t>
    </rPh>
    <rPh sb="2" eb="4">
      <t>タツオ</t>
    </rPh>
    <phoneticPr fontId="27"/>
  </si>
  <si>
    <t>上園渉一</t>
    <rPh sb="0" eb="2">
      <t>カミゾノ</t>
    </rPh>
    <rPh sb="2" eb="3">
      <t>ショウ</t>
    </rPh>
    <rPh sb="3" eb="4">
      <t>イチ</t>
    </rPh>
    <phoneticPr fontId="27"/>
  </si>
  <si>
    <t>川井一郎</t>
    <rPh sb="0" eb="2">
      <t>カワイ</t>
    </rPh>
    <rPh sb="2" eb="4">
      <t>イチロウ</t>
    </rPh>
    <phoneticPr fontId="27"/>
  </si>
  <si>
    <t>清田匡弘</t>
    <rPh sb="0" eb="2">
      <t>キヨタ</t>
    </rPh>
    <rPh sb="2" eb="4">
      <t>マサヒロ</t>
    </rPh>
    <phoneticPr fontId="27"/>
  </si>
  <si>
    <t>木呂子甫彦</t>
    <rPh sb="0" eb="3">
      <t>キロコ</t>
    </rPh>
    <rPh sb="3" eb="4">
      <t>ホ</t>
    </rPh>
    <rPh sb="4" eb="5">
      <t>ヒコ</t>
    </rPh>
    <phoneticPr fontId="27"/>
  </si>
  <si>
    <t>久場健</t>
    <rPh sb="0" eb="1">
      <t>ク</t>
    </rPh>
    <rPh sb="1" eb="2">
      <t>バ</t>
    </rPh>
    <rPh sb="2" eb="3">
      <t>ケン</t>
    </rPh>
    <phoneticPr fontId="27"/>
  </si>
  <si>
    <t>黒田幸男</t>
    <rPh sb="0" eb="2">
      <t>クロダ</t>
    </rPh>
    <rPh sb="2" eb="4">
      <t>ユキオ</t>
    </rPh>
    <phoneticPr fontId="27"/>
  </si>
  <si>
    <t>小泉雅秀</t>
    <rPh sb="0" eb="2">
      <t>コイズミ</t>
    </rPh>
    <rPh sb="2" eb="4">
      <t>マサヒデ</t>
    </rPh>
    <phoneticPr fontId="27"/>
  </si>
  <si>
    <t>小門学</t>
    <rPh sb="0" eb="2">
      <t>コカド</t>
    </rPh>
    <rPh sb="2" eb="3">
      <t>マナブ</t>
    </rPh>
    <phoneticPr fontId="27"/>
  </si>
  <si>
    <t>佐藤祥平</t>
    <rPh sb="0" eb="2">
      <t>サトウ</t>
    </rPh>
    <rPh sb="2" eb="4">
      <t>ショウヘイ</t>
    </rPh>
    <phoneticPr fontId="27"/>
  </si>
  <si>
    <t>軸丸じゅんぺい</t>
    <rPh sb="0" eb="2">
      <t>ジクマル</t>
    </rPh>
    <phoneticPr fontId="27"/>
  </si>
  <si>
    <t>島田尚幸</t>
    <rPh sb="0" eb="2">
      <t>シマダ</t>
    </rPh>
    <rPh sb="2" eb="4">
      <t>ナオユキ</t>
    </rPh>
    <phoneticPr fontId="27"/>
  </si>
  <si>
    <t>菅原裕喜</t>
    <rPh sb="0" eb="2">
      <t>スガワラ</t>
    </rPh>
    <rPh sb="2" eb="4">
      <t>ユウキ</t>
    </rPh>
    <phoneticPr fontId="27"/>
  </si>
  <si>
    <t>鈴木凌</t>
    <rPh sb="0" eb="2">
      <t>スズキ</t>
    </rPh>
    <rPh sb="2" eb="3">
      <t>リョウ</t>
    </rPh>
    <phoneticPr fontId="27"/>
  </si>
  <si>
    <t>武井淑充</t>
    <rPh sb="0" eb="2">
      <t>タケイ</t>
    </rPh>
    <rPh sb="2" eb="4">
      <t>シュクミツ</t>
    </rPh>
    <phoneticPr fontId="27"/>
  </si>
  <si>
    <t>竹内拓真</t>
    <rPh sb="0" eb="2">
      <t>タケウチ</t>
    </rPh>
    <rPh sb="2" eb="4">
      <t>タクマ</t>
    </rPh>
    <phoneticPr fontId="27"/>
  </si>
  <si>
    <t>田中康太</t>
    <rPh sb="0" eb="2">
      <t>タナカ</t>
    </rPh>
    <rPh sb="2" eb="4">
      <t>コウタ</t>
    </rPh>
    <phoneticPr fontId="27"/>
  </si>
  <si>
    <t>田村宏</t>
    <rPh sb="0" eb="2">
      <t>タムラ</t>
    </rPh>
    <rPh sb="2" eb="3">
      <t>ヒロシ</t>
    </rPh>
    <phoneticPr fontId="27"/>
  </si>
  <si>
    <t>辻貴也</t>
    <rPh sb="0" eb="1">
      <t>ツジ</t>
    </rPh>
    <rPh sb="1" eb="3">
      <t>タカヤ</t>
    </rPh>
    <phoneticPr fontId="27"/>
  </si>
  <si>
    <t>土田大志</t>
    <rPh sb="0" eb="2">
      <t>ツチダ</t>
    </rPh>
    <rPh sb="2" eb="4">
      <t>タイシ</t>
    </rPh>
    <phoneticPr fontId="27"/>
  </si>
  <si>
    <t>寺島邦則</t>
    <rPh sb="0" eb="2">
      <t>テラシマ</t>
    </rPh>
    <rPh sb="2" eb="4">
      <t>クニノリ</t>
    </rPh>
    <rPh sb="3" eb="4">
      <t>ノリ</t>
    </rPh>
    <phoneticPr fontId="27"/>
  </si>
  <si>
    <t>豊田裕史</t>
    <rPh sb="0" eb="2">
      <t>トヨダ</t>
    </rPh>
    <rPh sb="2" eb="4">
      <t>ユウジ</t>
    </rPh>
    <phoneticPr fontId="27"/>
  </si>
  <si>
    <t>中島粛斗</t>
    <rPh sb="0" eb="2">
      <t>ナカジマ</t>
    </rPh>
    <rPh sb="2" eb="3">
      <t>シュク</t>
    </rPh>
    <rPh sb="3" eb="4">
      <t>ト</t>
    </rPh>
    <phoneticPr fontId="27"/>
  </si>
  <si>
    <t>中林誠一</t>
    <rPh sb="0" eb="2">
      <t>ナカバヤシ</t>
    </rPh>
    <rPh sb="2" eb="4">
      <t>セイイチ</t>
    </rPh>
    <phoneticPr fontId="27"/>
  </si>
  <si>
    <t>中村重則</t>
    <rPh sb="0" eb="2">
      <t>ナカムラ</t>
    </rPh>
    <rPh sb="2" eb="4">
      <t>シゲノリ</t>
    </rPh>
    <phoneticPr fontId="27"/>
  </si>
  <si>
    <t>中村大輔</t>
    <rPh sb="0" eb="2">
      <t>ナカムラ</t>
    </rPh>
    <rPh sb="2" eb="4">
      <t>ダイスケ</t>
    </rPh>
    <phoneticPr fontId="27"/>
  </si>
  <si>
    <t>中村拓人</t>
    <rPh sb="0" eb="2">
      <t>ナカムラ</t>
    </rPh>
    <rPh sb="2" eb="4">
      <t>タクト</t>
    </rPh>
    <phoneticPr fontId="27"/>
  </si>
  <si>
    <t>羽田野泰裕</t>
    <rPh sb="0" eb="3">
      <t>ハダノ</t>
    </rPh>
    <rPh sb="3" eb="5">
      <t>ヤスヒロ</t>
    </rPh>
    <phoneticPr fontId="27"/>
  </si>
  <si>
    <t>林紀彦</t>
    <rPh sb="0" eb="1">
      <t>ハヤシ</t>
    </rPh>
    <rPh sb="1" eb="3">
      <t>モトヒコ</t>
    </rPh>
    <phoneticPr fontId="27"/>
  </si>
  <si>
    <t>張戸障次良</t>
    <rPh sb="0" eb="2">
      <t>ハリト</t>
    </rPh>
    <rPh sb="2" eb="5">
      <t>ショウジロウ</t>
    </rPh>
    <phoneticPr fontId="27"/>
  </si>
  <si>
    <t>菱川善治</t>
    <rPh sb="0" eb="2">
      <t>ヒシカワ</t>
    </rPh>
    <rPh sb="2" eb="4">
      <t>ヨシハル</t>
    </rPh>
    <phoneticPr fontId="27"/>
  </si>
  <si>
    <t>廣井幸夫</t>
    <rPh sb="0" eb="2">
      <t>ヒロイ</t>
    </rPh>
    <rPh sb="2" eb="4">
      <t>サチオ</t>
    </rPh>
    <phoneticPr fontId="27"/>
  </si>
  <si>
    <t>光武宏昌</t>
    <rPh sb="0" eb="2">
      <t>ミツタケ</t>
    </rPh>
    <rPh sb="2" eb="4">
      <t>ヒロマサ</t>
    </rPh>
    <phoneticPr fontId="27"/>
  </si>
  <si>
    <t>南義明</t>
    <rPh sb="0" eb="1">
      <t>ミナミ</t>
    </rPh>
    <rPh sb="1" eb="3">
      <t>ヨシアキ</t>
    </rPh>
    <phoneticPr fontId="27"/>
  </si>
  <si>
    <t>森啓輔</t>
    <rPh sb="0" eb="1">
      <t>モリ</t>
    </rPh>
    <rPh sb="1" eb="3">
      <t>ケイスケ</t>
    </rPh>
    <phoneticPr fontId="27"/>
  </si>
  <si>
    <t>森田光春</t>
    <rPh sb="0" eb="2">
      <t>モリタ</t>
    </rPh>
    <rPh sb="2" eb="4">
      <t>ミツハル</t>
    </rPh>
    <phoneticPr fontId="27"/>
  </si>
  <si>
    <t>保木太郎</t>
    <rPh sb="0" eb="2">
      <t>ヤスキ</t>
    </rPh>
    <rPh sb="2" eb="4">
      <t>タロウ</t>
    </rPh>
    <phoneticPr fontId="27"/>
  </si>
  <si>
    <t>保田宗彦</t>
    <rPh sb="0" eb="2">
      <t>ヤスダ</t>
    </rPh>
    <rPh sb="2" eb="4">
      <t>ムネヒコ</t>
    </rPh>
    <phoneticPr fontId="27"/>
  </si>
  <si>
    <t>栁瀨義浩</t>
    <rPh sb="0" eb="2">
      <t>ヤナセ</t>
    </rPh>
    <rPh sb="2" eb="4">
      <t>ヨシヒロ</t>
    </rPh>
    <phoneticPr fontId="27"/>
  </si>
  <si>
    <t>山田隆</t>
    <rPh sb="0" eb="2">
      <t>ヤマダ</t>
    </rPh>
    <rPh sb="2" eb="3">
      <t>タカシ</t>
    </rPh>
    <phoneticPr fontId="27"/>
  </si>
  <si>
    <t>渡邉立也</t>
    <rPh sb="0" eb="2">
      <t>ワタナベ</t>
    </rPh>
    <rPh sb="2" eb="4">
      <t>タツヤ</t>
    </rPh>
    <phoneticPr fontId="27"/>
  </si>
  <si>
    <t>渡部正輝</t>
    <rPh sb="0" eb="2">
      <t>ワタナベ</t>
    </rPh>
    <rPh sb="2" eb="4">
      <t>マサキ</t>
    </rPh>
    <phoneticPr fontId="27"/>
  </si>
  <si>
    <t>渡部雄大</t>
    <rPh sb="0" eb="2">
      <t>ワタナベ</t>
    </rPh>
    <rPh sb="2" eb="4">
      <t>ユウダイ</t>
    </rPh>
    <phoneticPr fontId="27"/>
  </si>
  <si>
    <t>明治記念館</t>
  </si>
  <si>
    <t>宇田川悦子</t>
    <rPh sb="0" eb="3">
      <t>ウダガワ</t>
    </rPh>
    <rPh sb="3" eb="5">
      <t>エツコ</t>
    </rPh>
    <phoneticPr fontId="27"/>
  </si>
  <si>
    <t>大屋仁志</t>
    <rPh sb="0" eb="2">
      <t>オオヤ</t>
    </rPh>
    <rPh sb="2" eb="4">
      <t>ヒトシ</t>
    </rPh>
    <phoneticPr fontId="27"/>
  </si>
  <si>
    <t>岡道裕</t>
    <rPh sb="0" eb="1">
      <t>オカ</t>
    </rPh>
    <rPh sb="1" eb="3">
      <t>ミチヒロ</t>
    </rPh>
    <phoneticPr fontId="27"/>
  </si>
  <si>
    <t>川島大生</t>
    <rPh sb="0" eb="2">
      <t>カワシマ</t>
    </rPh>
    <rPh sb="2" eb="4">
      <t>タイセイ</t>
    </rPh>
    <phoneticPr fontId="27"/>
  </si>
  <si>
    <t>小杉竜司</t>
    <rPh sb="0" eb="2">
      <t>コスギ</t>
    </rPh>
    <rPh sb="2" eb="4">
      <t>リュウジ</t>
    </rPh>
    <phoneticPr fontId="27"/>
  </si>
  <si>
    <t>小室立帆</t>
    <rPh sb="0" eb="2">
      <t>コムロ</t>
    </rPh>
    <rPh sb="2" eb="4">
      <t>リュウホ</t>
    </rPh>
    <phoneticPr fontId="27"/>
  </si>
  <si>
    <t>鈴木克己</t>
    <rPh sb="0" eb="2">
      <t>スズキ</t>
    </rPh>
    <rPh sb="2" eb="4">
      <t>カツミ</t>
    </rPh>
    <phoneticPr fontId="27"/>
  </si>
  <si>
    <t>立石貴裕</t>
    <rPh sb="0" eb="2">
      <t>タテイシ</t>
    </rPh>
    <rPh sb="2" eb="4">
      <t>タカヒロ</t>
    </rPh>
    <phoneticPr fontId="27"/>
  </si>
  <si>
    <t>野口健</t>
    <rPh sb="0" eb="2">
      <t>ノグチ</t>
    </rPh>
    <rPh sb="2" eb="3">
      <t>ケン</t>
    </rPh>
    <phoneticPr fontId="27"/>
  </si>
  <si>
    <t>信川勝</t>
    <rPh sb="0" eb="2">
      <t>ノブカワ</t>
    </rPh>
    <rPh sb="2" eb="3">
      <t>マサル</t>
    </rPh>
    <phoneticPr fontId="27"/>
  </si>
  <si>
    <t>兵頭秀樹</t>
    <rPh sb="0" eb="2">
      <t>ヒョウドウ</t>
    </rPh>
    <rPh sb="2" eb="4">
      <t>ヒデキ</t>
    </rPh>
    <phoneticPr fontId="27"/>
  </si>
  <si>
    <t>堀中幹夫</t>
    <rPh sb="0" eb="2">
      <t>ホリナカ</t>
    </rPh>
    <rPh sb="2" eb="4">
      <t>ミキオ</t>
    </rPh>
    <phoneticPr fontId="27"/>
  </si>
  <si>
    <t>山本浩次</t>
    <rPh sb="0" eb="2">
      <t>ヤマモト</t>
    </rPh>
    <rPh sb="2" eb="4">
      <t>コウジ</t>
    </rPh>
    <phoneticPr fontId="58"/>
  </si>
  <si>
    <t>山本知秀</t>
    <rPh sb="0" eb="2">
      <t>ヤマモト</t>
    </rPh>
    <rPh sb="2" eb="4">
      <t>トモヒデ</t>
    </rPh>
    <phoneticPr fontId="27"/>
  </si>
  <si>
    <t>おおい元気館</t>
  </si>
  <si>
    <t>伊藤博</t>
    <rPh sb="0" eb="2">
      <t>イトウ</t>
    </rPh>
    <rPh sb="2" eb="3">
      <t>ヒロシ</t>
    </rPh>
    <phoneticPr fontId="58"/>
  </si>
  <si>
    <t>なかのサンクォーレ駐車場</t>
  </si>
  <si>
    <t>岩井喜生</t>
    <rPh sb="0" eb="2">
      <t>イワイ</t>
    </rPh>
    <rPh sb="2" eb="3">
      <t>ヨロコ</t>
    </rPh>
    <rPh sb="3" eb="4">
      <t>セイ</t>
    </rPh>
    <phoneticPr fontId="27"/>
  </si>
  <si>
    <t>小山内浩貴</t>
    <rPh sb="0" eb="3">
      <t>オサナイ</t>
    </rPh>
    <rPh sb="3" eb="4">
      <t>コウ</t>
    </rPh>
    <rPh sb="4" eb="5">
      <t>キ</t>
    </rPh>
    <phoneticPr fontId="27"/>
  </si>
  <si>
    <t>澤田雄二</t>
    <rPh sb="0" eb="2">
      <t>サワダ</t>
    </rPh>
    <rPh sb="2" eb="4">
      <t>ユウジ</t>
    </rPh>
    <phoneticPr fontId="27"/>
  </si>
  <si>
    <t>髙橋聡</t>
    <rPh sb="0" eb="2">
      <t>タカハシ</t>
    </rPh>
    <rPh sb="2" eb="3">
      <t>サトル</t>
    </rPh>
    <phoneticPr fontId="27"/>
  </si>
  <si>
    <t>塚越大喜</t>
    <rPh sb="0" eb="2">
      <t>ツカゴシ</t>
    </rPh>
    <rPh sb="2" eb="4">
      <t>ダイキ</t>
    </rPh>
    <phoneticPr fontId="27"/>
  </si>
  <si>
    <t>中井歳德</t>
    <rPh sb="0" eb="2">
      <t>ナカイ</t>
    </rPh>
    <rPh sb="2" eb="3">
      <t>トシ</t>
    </rPh>
    <rPh sb="3" eb="4">
      <t>トク</t>
    </rPh>
    <phoneticPr fontId="27"/>
  </si>
  <si>
    <t>村松充</t>
    <rPh sb="0" eb="2">
      <t>ムラマツ</t>
    </rPh>
    <rPh sb="2" eb="3">
      <t>ミツル</t>
    </rPh>
    <phoneticPr fontId="27"/>
  </si>
  <si>
    <t>蒲田総合式場</t>
  </si>
  <si>
    <t>内田孝</t>
    <rPh sb="0" eb="2">
      <t>ウチダ</t>
    </rPh>
    <rPh sb="2" eb="3">
      <t>タカシ</t>
    </rPh>
    <phoneticPr fontId="27"/>
  </si>
  <si>
    <t>古田克久</t>
    <rPh sb="0" eb="2">
      <t>フルタ</t>
    </rPh>
    <rPh sb="2" eb="4">
      <t>カツヒサ</t>
    </rPh>
    <phoneticPr fontId="27"/>
  </si>
  <si>
    <t>村山淳</t>
    <rPh sb="0" eb="2">
      <t>ムラヤマ</t>
    </rPh>
    <rPh sb="2" eb="3">
      <t>アツシ</t>
    </rPh>
    <phoneticPr fontId="27"/>
  </si>
  <si>
    <t>キッザニア東京</t>
  </si>
  <si>
    <t>江川芳雄</t>
    <rPh sb="0" eb="2">
      <t>エガワ</t>
    </rPh>
    <rPh sb="2" eb="4">
      <t>ヨシオ</t>
    </rPh>
    <phoneticPr fontId="27"/>
  </si>
  <si>
    <t>大俣真一</t>
    <rPh sb="0" eb="2">
      <t>オオマタ</t>
    </rPh>
    <rPh sb="2" eb="4">
      <t>シンイチ</t>
    </rPh>
    <phoneticPr fontId="58"/>
  </si>
  <si>
    <t>小川敏明</t>
    <rPh sb="0" eb="2">
      <t>オガワ</t>
    </rPh>
    <rPh sb="2" eb="4">
      <t>トシアキ</t>
    </rPh>
    <phoneticPr fontId="27"/>
  </si>
  <si>
    <t>加藤素弘</t>
    <rPh sb="0" eb="2">
      <t>カトウ</t>
    </rPh>
    <rPh sb="2" eb="4">
      <t>モトヒロ</t>
    </rPh>
    <phoneticPr fontId="58"/>
  </si>
  <si>
    <t>川島正孝</t>
    <rPh sb="0" eb="2">
      <t>カワシマ</t>
    </rPh>
    <rPh sb="2" eb="4">
      <t>マサタカ</t>
    </rPh>
    <phoneticPr fontId="27"/>
  </si>
  <si>
    <t>坂本公一</t>
    <rPh sb="0" eb="2">
      <t>サカモト</t>
    </rPh>
    <rPh sb="2" eb="4">
      <t>コウイチ</t>
    </rPh>
    <phoneticPr fontId="27"/>
  </si>
  <si>
    <t>宮﨑優一</t>
    <rPh sb="0" eb="2">
      <t>ミヤザキ</t>
    </rPh>
    <rPh sb="2" eb="4">
      <t>マサカズ</t>
    </rPh>
    <phoneticPr fontId="27"/>
  </si>
  <si>
    <t>ららぽーと豊洲(交通)</t>
  </si>
  <si>
    <t>荒木泰寛</t>
    <rPh sb="0" eb="2">
      <t>アラキ</t>
    </rPh>
    <rPh sb="2" eb="4">
      <t>ヤスヒロ</t>
    </rPh>
    <phoneticPr fontId="27"/>
  </si>
  <si>
    <t>上野義次</t>
    <rPh sb="0" eb="2">
      <t>ウエノ</t>
    </rPh>
    <rPh sb="2" eb="4">
      <t>ヨシツグ</t>
    </rPh>
    <phoneticPr fontId="27"/>
  </si>
  <si>
    <t>河合優一</t>
    <rPh sb="0" eb="2">
      <t>カワイ</t>
    </rPh>
    <rPh sb="2" eb="4">
      <t>ユウイチ</t>
    </rPh>
    <phoneticPr fontId="27"/>
  </si>
  <si>
    <t>桑野修</t>
    <rPh sb="0" eb="2">
      <t>クワノ</t>
    </rPh>
    <rPh sb="2" eb="3">
      <t>オサム</t>
    </rPh>
    <phoneticPr fontId="27"/>
  </si>
  <si>
    <t>小林一久</t>
    <rPh sb="0" eb="2">
      <t>コバヤシ</t>
    </rPh>
    <rPh sb="2" eb="4">
      <t>カズヒサ</t>
    </rPh>
    <phoneticPr fontId="27"/>
  </si>
  <si>
    <t>今章伸</t>
    <rPh sb="0" eb="1">
      <t>コン</t>
    </rPh>
    <rPh sb="1" eb="3">
      <t>アキノブ</t>
    </rPh>
    <phoneticPr fontId="27"/>
  </si>
  <si>
    <t>今野勝浩</t>
    <rPh sb="0" eb="2">
      <t>コンノ</t>
    </rPh>
    <rPh sb="2" eb="4">
      <t>カツヒロ</t>
    </rPh>
    <phoneticPr fontId="27"/>
  </si>
  <si>
    <t>齊藤清治</t>
    <rPh sb="0" eb="2">
      <t>サイトウ</t>
    </rPh>
    <rPh sb="2" eb="4">
      <t>セイジ</t>
    </rPh>
    <phoneticPr fontId="27"/>
  </si>
  <si>
    <t>酒井守</t>
    <rPh sb="0" eb="2">
      <t>サカイ</t>
    </rPh>
    <rPh sb="2" eb="3">
      <t>マモル</t>
    </rPh>
    <phoneticPr fontId="27"/>
  </si>
  <si>
    <t>坂本英士</t>
    <rPh sb="0" eb="2">
      <t>サカモト</t>
    </rPh>
    <rPh sb="2" eb="4">
      <t>エイジ</t>
    </rPh>
    <phoneticPr fontId="27"/>
  </si>
  <si>
    <t>菅野厚</t>
    <rPh sb="0" eb="2">
      <t>スガノ</t>
    </rPh>
    <rPh sb="2" eb="3">
      <t>アツシ</t>
    </rPh>
    <phoneticPr fontId="27"/>
  </si>
  <si>
    <t>鈴木康雄</t>
    <rPh sb="0" eb="2">
      <t>スズキ</t>
    </rPh>
    <rPh sb="2" eb="4">
      <t>ヤスオ</t>
    </rPh>
    <phoneticPr fontId="27"/>
  </si>
  <si>
    <t>髙橋和夫</t>
    <rPh sb="0" eb="1">
      <t>タカ</t>
    </rPh>
    <rPh sb="1" eb="2">
      <t>ハシ</t>
    </rPh>
    <rPh sb="2" eb="4">
      <t>カズオ</t>
    </rPh>
    <phoneticPr fontId="27"/>
  </si>
  <si>
    <t>武居学</t>
    <rPh sb="0" eb="2">
      <t>タケイ</t>
    </rPh>
    <rPh sb="2" eb="3">
      <t>マナブ</t>
    </rPh>
    <phoneticPr fontId="27"/>
  </si>
  <si>
    <t>谷原淑隆</t>
    <rPh sb="0" eb="2">
      <t>タニハラ</t>
    </rPh>
    <rPh sb="2" eb="4">
      <t>ヨシタカ</t>
    </rPh>
    <phoneticPr fontId="27"/>
  </si>
  <si>
    <t>角田利英</t>
    <rPh sb="0" eb="2">
      <t>ツノダ</t>
    </rPh>
    <rPh sb="2" eb="4">
      <t>トシヒデ</t>
    </rPh>
    <phoneticPr fontId="27"/>
  </si>
  <si>
    <t>寺床道雄</t>
    <rPh sb="0" eb="1">
      <t>テラ</t>
    </rPh>
    <rPh sb="1" eb="2">
      <t>トコ</t>
    </rPh>
    <rPh sb="2" eb="4">
      <t>ミチオ</t>
    </rPh>
    <phoneticPr fontId="27"/>
  </si>
  <si>
    <t>戸田稔</t>
    <rPh sb="0" eb="2">
      <t>トダ</t>
    </rPh>
    <rPh sb="2" eb="3">
      <t>ミノル</t>
    </rPh>
    <phoneticPr fontId="27"/>
  </si>
  <si>
    <t>樋口善郎</t>
    <rPh sb="0" eb="2">
      <t>ヒグチ</t>
    </rPh>
    <rPh sb="2" eb="3">
      <t>ヨシ</t>
    </rPh>
    <rPh sb="3" eb="4">
      <t>ロウ</t>
    </rPh>
    <phoneticPr fontId="27"/>
  </si>
  <si>
    <t>平川喜文</t>
    <rPh sb="0" eb="2">
      <t>ヒラカワ</t>
    </rPh>
    <rPh sb="2" eb="4">
      <t>ヨシフミ</t>
    </rPh>
    <phoneticPr fontId="27"/>
  </si>
  <si>
    <t>増田幸生</t>
    <rPh sb="0" eb="2">
      <t>マスダ</t>
    </rPh>
    <rPh sb="2" eb="4">
      <t>ユキオ</t>
    </rPh>
    <phoneticPr fontId="27"/>
  </si>
  <si>
    <t>松本昌弘</t>
    <rPh sb="0" eb="2">
      <t>マツモト</t>
    </rPh>
    <rPh sb="2" eb="4">
      <t>マサヒロ</t>
    </rPh>
    <phoneticPr fontId="27"/>
  </si>
  <si>
    <t>三田正道</t>
    <rPh sb="0" eb="2">
      <t>ミタ</t>
    </rPh>
    <rPh sb="2" eb="4">
      <t>マサミチ</t>
    </rPh>
    <phoneticPr fontId="27"/>
  </si>
  <si>
    <t>宮本善</t>
    <rPh sb="0" eb="2">
      <t>ミヤモト</t>
    </rPh>
    <rPh sb="2" eb="3">
      <t>ゼン</t>
    </rPh>
    <phoneticPr fontId="27"/>
  </si>
  <si>
    <t>望月伸治</t>
    <rPh sb="0" eb="2">
      <t>モチヅキ</t>
    </rPh>
    <rPh sb="2" eb="4">
      <t>シンジ</t>
    </rPh>
    <phoneticPr fontId="27"/>
  </si>
  <si>
    <t>山岡祐司</t>
    <rPh sb="0" eb="2">
      <t>ヤマオカ</t>
    </rPh>
    <rPh sb="2" eb="4">
      <t>ユウジ</t>
    </rPh>
    <phoneticPr fontId="27"/>
  </si>
  <si>
    <t>山田一男</t>
    <rPh sb="0" eb="2">
      <t>ヤマダ</t>
    </rPh>
    <rPh sb="2" eb="4">
      <t>カズオ</t>
    </rPh>
    <phoneticPr fontId="27"/>
  </si>
  <si>
    <t>山本秀樹</t>
    <rPh sb="0" eb="2">
      <t>ヤマモト</t>
    </rPh>
    <rPh sb="2" eb="4">
      <t>ヒデキ</t>
    </rPh>
    <phoneticPr fontId="27"/>
  </si>
  <si>
    <t>機動遊軍</t>
  </si>
  <si>
    <t>恩田良平</t>
    <rPh sb="0" eb="2">
      <t>オンダ</t>
    </rPh>
    <rPh sb="2" eb="4">
      <t>リョウヘイ</t>
    </rPh>
    <phoneticPr fontId="27"/>
  </si>
  <si>
    <t>清水広治</t>
    <rPh sb="0" eb="2">
      <t>シミズ</t>
    </rPh>
    <rPh sb="2" eb="4">
      <t>コウジ</t>
    </rPh>
    <phoneticPr fontId="27"/>
  </si>
  <si>
    <t>関野和雄</t>
    <rPh sb="0" eb="2">
      <t>セキノ</t>
    </rPh>
    <rPh sb="2" eb="4">
      <t>カズオ</t>
    </rPh>
    <phoneticPr fontId="58"/>
  </si>
  <si>
    <t>渡邉光太郎</t>
    <rPh sb="0" eb="2">
      <t>ワタナベ</t>
    </rPh>
    <rPh sb="2" eb="5">
      <t>コウタロウ</t>
    </rPh>
    <phoneticPr fontId="27"/>
  </si>
  <si>
    <t>予備要員</t>
  </si>
  <si>
    <t>八柳智美</t>
    <rPh sb="0" eb="1">
      <t>ヤ</t>
    </rPh>
    <rPh sb="1" eb="2">
      <t>ヤナギ</t>
    </rPh>
    <rPh sb="2" eb="4">
      <t>サトミ</t>
    </rPh>
    <phoneticPr fontId="27"/>
  </si>
  <si>
    <t>アルカキット錦糸町(施設)</t>
  </si>
  <si>
    <t>石橋光彩</t>
    <rPh sb="0" eb="2">
      <t>イシバシ</t>
    </rPh>
    <rPh sb="2" eb="3">
      <t>ヒカリ</t>
    </rPh>
    <rPh sb="3" eb="4">
      <t>アヤ</t>
    </rPh>
    <phoneticPr fontId="27"/>
  </si>
  <si>
    <t>漆間淳之</t>
    <rPh sb="0" eb="2">
      <t>ウルマ</t>
    </rPh>
    <rPh sb="2" eb="4">
      <t>ジュンノ</t>
    </rPh>
    <phoneticPr fontId="27"/>
  </si>
  <si>
    <t>大澤憲</t>
    <rPh sb="0" eb="2">
      <t>オオサワ</t>
    </rPh>
    <rPh sb="2" eb="3">
      <t>ケン</t>
    </rPh>
    <phoneticPr fontId="27"/>
  </si>
  <si>
    <t>小川倫太郎</t>
    <rPh sb="0" eb="2">
      <t>オガワ</t>
    </rPh>
    <rPh sb="2" eb="5">
      <t>リンタロウ</t>
    </rPh>
    <phoneticPr fontId="27"/>
  </si>
  <si>
    <t>小野亮平</t>
    <rPh sb="0" eb="2">
      <t>オノ</t>
    </rPh>
    <rPh sb="2" eb="4">
      <t>リョウヘイ</t>
    </rPh>
    <phoneticPr fontId="27"/>
  </si>
  <si>
    <t>菊地眞</t>
    <rPh sb="0" eb="2">
      <t>キクチ</t>
    </rPh>
    <rPh sb="2" eb="3">
      <t>マコト</t>
    </rPh>
    <phoneticPr fontId="27"/>
  </si>
  <si>
    <t>藏本愛彦</t>
    <rPh sb="0" eb="2">
      <t>クラモト</t>
    </rPh>
    <rPh sb="2" eb="4">
      <t>ヨシヒコ</t>
    </rPh>
    <phoneticPr fontId="27"/>
  </si>
  <si>
    <t>小出健太</t>
    <rPh sb="0" eb="2">
      <t>コイデ</t>
    </rPh>
    <rPh sb="2" eb="4">
      <t>ケンタ</t>
    </rPh>
    <phoneticPr fontId="27"/>
  </si>
  <si>
    <t>後藤重洋</t>
    <rPh sb="0" eb="2">
      <t>ゴトウ</t>
    </rPh>
    <rPh sb="2" eb="4">
      <t>シゲヒロ</t>
    </rPh>
    <phoneticPr fontId="27"/>
  </si>
  <si>
    <t>齊藤雅紀</t>
    <rPh sb="0" eb="2">
      <t>サイトウ</t>
    </rPh>
    <rPh sb="2" eb="4">
      <t>マサキ</t>
    </rPh>
    <phoneticPr fontId="27"/>
  </si>
  <si>
    <t>嵯峨直美</t>
    <rPh sb="0" eb="2">
      <t>サガ</t>
    </rPh>
    <rPh sb="2" eb="4">
      <t>ナオミ</t>
    </rPh>
    <phoneticPr fontId="27"/>
  </si>
  <si>
    <t>佐久間麻未</t>
    <rPh sb="0" eb="3">
      <t>サクマ</t>
    </rPh>
    <rPh sb="3" eb="4">
      <t>アサ</t>
    </rPh>
    <rPh sb="4" eb="5">
      <t>ミ</t>
    </rPh>
    <phoneticPr fontId="27"/>
  </si>
  <si>
    <t>清水大地</t>
    <rPh sb="0" eb="2">
      <t>シミズ</t>
    </rPh>
    <rPh sb="2" eb="4">
      <t>ダイチ</t>
    </rPh>
    <phoneticPr fontId="27"/>
  </si>
  <si>
    <t>瀨尾紀恵</t>
    <rPh sb="0" eb="2">
      <t>セオ</t>
    </rPh>
    <rPh sb="2" eb="4">
      <t>ノリエ</t>
    </rPh>
    <phoneticPr fontId="27"/>
  </si>
  <si>
    <t>髙野貴彦</t>
    <rPh sb="0" eb="2">
      <t>タカノ</t>
    </rPh>
    <rPh sb="2" eb="4">
      <t>タカヒコ</t>
    </rPh>
    <phoneticPr fontId="27"/>
  </si>
  <si>
    <t>堤佳彦</t>
    <rPh sb="0" eb="1">
      <t>ツツミ</t>
    </rPh>
    <rPh sb="1" eb="3">
      <t>ヨシヒコ</t>
    </rPh>
    <phoneticPr fontId="27"/>
  </si>
  <si>
    <t>戸谷航輔</t>
    <rPh sb="0" eb="2">
      <t>トヤ</t>
    </rPh>
    <rPh sb="2" eb="4">
      <t>コウスケ</t>
    </rPh>
    <phoneticPr fontId="27"/>
  </si>
  <si>
    <t>豊田知里</t>
    <rPh sb="0" eb="2">
      <t>トヨダ</t>
    </rPh>
    <rPh sb="2" eb="4">
      <t>チサト</t>
    </rPh>
    <phoneticPr fontId="27"/>
  </si>
  <si>
    <t>中村安那</t>
    <rPh sb="0" eb="2">
      <t>ナカムラ</t>
    </rPh>
    <rPh sb="2" eb="4">
      <t>アンナ</t>
    </rPh>
    <phoneticPr fontId="27"/>
  </si>
  <si>
    <t>原田翼</t>
    <rPh sb="0" eb="2">
      <t>ハラダ</t>
    </rPh>
    <rPh sb="2" eb="3">
      <t>ツバサ</t>
    </rPh>
    <phoneticPr fontId="27"/>
  </si>
  <si>
    <t>堀川克弘</t>
    <rPh sb="0" eb="2">
      <t>ホリカワ</t>
    </rPh>
    <rPh sb="2" eb="4">
      <t>カツヒロ</t>
    </rPh>
    <phoneticPr fontId="27"/>
  </si>
  <si>
    <t>丸山明世</t>
    <rPh sb="0" eb="2">
      <t>マルヤマ</t>
    </rPh>
    <rPh sb="2" eb="4">
      <t>アキヨ</t>
    </rPh>
    <phoneticPr fontId="27"/>
  </si>
  <si>
    <t>村端亜由美</t>
    <rPh sb="0" eb="1">
      <t>ムラ</t>
    </rPh>
    <rPh sb="1" eb="2">
      <t>ハシ</t>
    </rPh>
    <rPh sb="2" eb="5">
      <t>アユミ</t>
    </rPh>
    <phoneticPr fontId="27"/>
  </si>
  <si>
    <t>矢口直人</t>
    <rPh sb="0" eb="2">
      <t>ヤグチ</t>
    </rPh>
    <rPh sb="2" eb="4">
      <t>ナオト</t>
    </rPh>
    <phoneticPr fontId="27"/>
  </si>
  <si>
    <t>安田正男</t>
    <rPh sb="0" eb="2">
      <t>ヤスダ</t>
    </rPh>
    <rPh sb="2" eb="4">
      <t>マサオ</t>
    </rPh>
    <phoneticPr fontId="27"/>
  </si>
  <si>
    <t>吉野辰夫</t>
    <rPh sb="0" eb="2">
      <t>ヨシノ</t>
    </rPh>
    <rPh sb="2" eb="3">
      <t>タツ</t>
    </rPh>
    <rPh sb="3" eb="4">
      <t>オット</t>
    </rPh>
    <phoneticPr fontId="27"/>
  </si>
  <si>
    <t>吉田みずき</t>
    <rPh sb="0" eb="2">
      <t>ヨシダ</t>
    </rPh>
    <phoneticPr fontId="27"/>
  </si>
  <si>
    <t>渡辺哲夫</t>
    <rPh sb="0" eb="2">
      <t>ワタナベ</t>
    </rPh>
    <rPh sb="2" eb="4">
      <t>テツオ</t>
    </rPh>
    <phoneticPr fontId="27"/>
  </si>
  <si>
    <t>アルカキット錦糸町(交通)</t>
  </si>
  <si>
    <t>石井泰登</t>
    <rPh sb="0" eb="2">
      <t>イシイ</t>
    </rPh>
    <rPh sb="2" eb="3">
      <t>ヤスシ</t>
    </rPh>
    <rPh sb="3" eb="4">
      <t>ノボル</t>
    </rPh>
    <phoneticPr fontId="27"/>
  </si>
  <si>
    <t>稲住朋彦</t>
    <rPh sb="0" eb="2">
      <t>イナズミ</t>
    </rPh>
    <rPh sb="2" eb="4">
      <t>トモヒコ</t>
    </rPh>
    <phoneticPr fontId="27"/>
  </si>
  <si>
    <t>岩堀誠</t>
    <rPh sb="0" eb="2">
      <t>イワホリ</t>
    </rPh>
    <rPh sb="2" eb="3">
      <t>マコト</t>
    </rPh>
    <phoneticPr fontId="27"/>
  </si>
  <si>
    <t>大坂誠樹</t>
    <rPh sb="0" eb="2">
      <t>オオサカ</t>
    </rPh>
    <rPh sb="2" eb="4">
      <t>マサキ</t>
    </rPh>
    <phoneticPr fontId="27"/>
  </si>
  <si>
    <t>小佐野涼平</t>
    <rPh sb="0" eb="3">
      <t>オサノ</t>
    </rPh>
    <rPh sb="3" eb="5">
      <t>リョウヘイ</t>
    </rPh>
    <phoneticPr fontId="27"/>
  </si>
  <si>
    <t>小曽根大貴</t>
    <rPh sb="0" eb="3">
      <t>オゾネ</t>
    </rPh>
    <rPh sb="3" eb="5">
      <t>ダイキ</t>
    </rPh>
    <phoneticPr fontId="27"/>
  </si>
  <si>
    <t>鏡博晶</t>
    <rPh sb="0" eb="1">
      <t>カガミ</t>
    </rPh>
    <rPh sb="1" eb="3">
      <t>ヒロアキ</t>
    </rPh>
    <phoneticPr fontId="27"/>
  </si>
  <si>
    <t>小森貴大</t>
    <rPh sb="0" eb="2">
      <t>コモリ</t>
    </rPh>
    <rPh sb="2" eb="4">
      <t>タカヒロ</t>
    </rPh>
    <phoneticPr fontId="27"/>
  </si>
  <si>
    <t>田中誠二郎</t>
    <rPh sb="0" eb="2">
      <t>タナカ</t>
    </rPh>
    <rPh sb="2" eb="5">
      <t>セイジロウ</t>
    </rPh>
    <phoneticPr fontId="27"/>
  </si>
  <si>
    <t>永井孝一</t>
    <rPh sb="0" eb="2">
      <t>ナガイ</t>
    </rPh>
    <rPh sb="2" eb="4">
      <t>コウイチ</t>
    </rPh>
    <phoneticPr fontId="27"/>
  </si>
  <si>
    <t>野手利哉</t>
    <rPh sb="0" eb="2">
      <t>ノテ</t>
    </rPh>
    <rPh sb="2" eb="4">
      <t>トシヤ</t>
    </rPh>
    <phoneticPr fontId="27"/>
  </si>
  <si>
    <t>速水大器</t>
    <rPh sb="0" eb="2">
      <t>ハヤミズ</t>
    </rPh>
    <rPh sb="2" eb="4">
      <t>タイキ</t>
    </rPh>
    <phoneticPr fontId="27"/>
  </si>
  <si>
    <t>山口富夫</t>
    <rPh sb="0" eb="2">
      <t>ヤマグチ</t>
    </rPh>
    <rPh sb="2" eb="4">
      <t>トミオ</t>
    </rPh>
    <phoneticPr fontId="27"/>
  </si>
  <si>
    <t>新宿三井ビル2号館</t>
  </si>
  <si>
    <t>齊藤講一郎</t>
    <rPh sb="0" eb="2">
      <t>サイトウ</t>
    </rPh>
    <rPh sb="2" eb="5">
      <t>コウイチロウ</t>
    </rPh>
    <phoneticPr fontId="58"/>
  </si>
  <si>
    <t>鈴木淳一</t>
    <rPh sb="0" eb="2">
      <t>スズキ</t>
    </rPh>
    <rPh sb="2" eb="4">
      <t>ジュンイチ</t>
    </rPh>
    <phoneticPr fontId="27"/>
  </si>
  <si>
    <t>中島啓輔</t>
    <rPh sb="0" eb="2">
      <t>ナカジマ</t>
    </rPh>
    <rPh sb="2" eb="4">
      <t>ケイスケ</t>
    </rPh>
    <phoneticPr fontId="58"/>
  </si>
  <si>
    <t>入學孝一</t>
    <rPh sb="0" eb="2">
      <t>ニュウガク</t>
    </rPh>
    <rPh sb="2" eb="4">
      <t>コウイチ</t>
    </rPh>
    <phoneticPr fontId="58"/>
  </si>
  <si>
    <t>山﨑春美</t>
    <rPh sb="0" eb="2">
      <t>ヤマサキ</t>
    </rPh>
    <rPh sb="2" eb="4">
      <t>ハルミ</t>
    </rPh>
    <phoneticPr fontId="58"/>
  </si>
  <si>
    <t>三田ベルジュビル</t>
  </si>
  <si>
    <t>青栁友香</t>
    <rPh sb="0" eb="2">
      <t>アオヤギ</t>
    </rPh>
    <rPh sb="2" eb="4">
      <t>ユカ</t>
    </rPh>
    <phoneticPr fontId="27"/>
  </si>
  <si>
    <t>今川彩樹</t>
    <rPh sb="0" eb="2">
      <t>イマガワ</t>
    </rPh>
    <rPh sb="2" eb="3">
      <t>サイ</t>
    </rPh>
    <rPh sb="3" eb="4">
      <t>キ</t>
    </rPh>
    <phoneticPr fontId="27"/>
  </si>
  <si>
    <t>北川登</t>
    <rPh sb="0" eb="2">
      <t>キタガワ</t>
    </rPh>
    <rPh sb="2" eb="3">
      <t>ノボル</t>
    </rPh>
    <phoneticPr fontId="27"/>
  </si>
  <si>
    <t>榊原正二</t>
    <rPh sb="0" eb="2">
      <t>サカキバラ</t>
    </rPh>
    <rPh sb="2" eb="4">
      <t>ショウジ</t>
    </rPh>
    <phoneticPr fontId="27"/>
  </si>
  <si>
    <t>立川大輝</t>
    <rPh sb="0" eb="2">
      <t>タチカワ</t>
    </rPh>
    <rPh sb="2" eb="4">
      <t>ダイキ</t>
    </rPh>
    <phoneticPr fontId="27"/>
  </si>
  <si>
    <t>谷裕徳</t>
    <rPh sb="0" eb="1">
      <t>タニ</t>
    </rPh>
    <rPh sb="1" eb="3">
      <t>ヒロノリ</t>
    </rPh>
    <phoneticPr fontId="27"/>
  </si>
  <si>
    <t>西村公延</t>
    <rPh sb="0" eb="2">
      <t>ニシムラ</t>
    </rPh>
    <rPh sb="2" eb="3">
      <t>コウ</t>
    </rPh>
    <rPh sb="3" eb="4">
      <t>ノブ</t>
    </rPh>
    <phoneticPr fontId="27"/>
  </si>
  <si>
    <t>前田尚明</t>
    <rPh sb="0" eb="2">
      <t>マエダ</t>
    </rPh>
    <rPh sb="2" eb="3">
      <t>ナオ</t>
    </rPh>
    <rPh sb="3" eb="4">
      <t>アキ</t>
    </rPh>
    <phoneticPr fontId="58"/>
  </si>
  <si>
    <t>皆川健太郎</t>
    <rPh sb="0" eb="2">
      <t>ミナガワ</t>
    </rPh>
    <rPh sb="2" eb="5">
      <t>ケンタロウ</t>
    </rPh>
    <phoneticPr fontId="27"/>
  </si>
  <si>
    <t>内幸町平和ビル</t>
  </si>
  <si>
    <t>佐藤裕二</t>
    <rPh sb="0" eb="2">
      <t>サトウ</t>
    </rPh>
    <rPh sb="2" eb="4">
      <t>ユウジ</t>
    </rPh>
    <phoneticPr fontId="27"/>
  </si>
  <si>
    <t>山下克</t>
    <rPh sb="0" eb="2">
      <t>ヤマシタ</t>
    </rPh>
    <rPh sb="2" eb="3">
      <t>カツミ</t>
    </rPh>
    <phoneticPr fontId="27"/>
  </si>
  <si>
    <t>ララテラス南千住(施設)</t>
  </si>
  <si>
    <t>浦田勝巳</t>
    <rPh sb="0" eb="2">
      <t>ウラタ</t>
    </rPh>
    <rPh sb="2" eb="4">
      <t>カツミ</t>
    </rPh>
    <phoneticPr fontId="58"/>
  </si>
  <si>
    <t>竹内清和</t>
    <rPh sb="0" eb="2">
      <t>タケウチ</t>
    </rPh>
    <rPh sb="2" eb="4">
      <t>キヨカズ</t>
    </rPh>
    <phoneticPr fontId="58"/>
  </si>
  <si>
    <t>長沢邦臣</t>
    <rPh sb="0" eb="2">
      <t>ナガサワ</t>
    </rPh>
    <rPh sb="2" eb="4">
      <t>クニオミ</t>
    </rPh>
    <phoneticPr fontId="58"/>
  </si>
  <si>
    <t>堀越祐一</t>
    <rPh sb="0" eb="2">
      <t>ホリコシ</t>
    </rPh>
    <rPh sb="2" eb="4">
      <t>ユウイチ</t>
    </rPh>
    <phoneticPr fontId="58"/>
  </si>
  <si>
    <t>山本昌人</t>
    <rPh sb="0" eb="2">
      <t>ヤマモト</t>
    </rPh>
    <rPh sb="2" eb="4">
      <t>マサト</t>
    </rPh>
    <phoneticPr fontId="27"/>
  </si>
  <si>
    <t>ララテラス南千住(交通)</t>
  </si>
  <si>
    <t>上野洋一郎</t>
    <rPh sb="0" eb="2">
      <t>ウエノ</t>
    </rPh>
    <rPh sb="2" eb="5">
      <t>ヨウイチロウ</t>
    </rPh>
    <phoneticPr fontId="27"/>
  </si>
  <si>
    <t>小笠原裕之</t>
    <rPh sb="0" eb="3">
      <t>オガサワラ</t>
    </rPh>
    <rPh sb="3" eb="5">
      <t>ヒロユキ</t>
    </rPh>
    <phoneticPr fontId="27"/>
  </si>
  <si>
    <t>岸本卓司</t>
    <rPh sb="0" eb="2">
      <t>キシモト</t>
    </rPh>
    <rPh sb="2" eb="4">
      <t>タクジ</t>
    </rPh>
    <phoneticPr fontId="58"/>
  </si>
  <si>
    <t>村上圭一</t>
    <rPh sb="0" eb="2">
      <t>ムラカミ</t>
    </rPh>
    <rPh sb="2" eb="4">
      <t>ケイイチ</t>
    </rPh>
    <phoneticPr fontId="58"/>
  </si>
  <si>
    <t>ｃｏｃｏｔｉ</t>
  </si>
  <si>
    <t>島正希</t>
    <rPh sb="0" eb="1">
      <t>シマ</t>
    </rPh>
    <rPh sb="1" eb="3">
      <t>マサキ</t>
    </rPh>
    <phoneticPr fontId="27"/>
  </si>
  <si>
    <t>冨樫秀一</t>
    <rPh sb="0" eb="2">
      <t>トガシ</t>
    </rPh>
    <rPh sb="2" eb="4">
      <t>ヒデカズ</t>
    </rPh>
    <phoneticPr fontId="58"/>
  </si>
  <si>
    <t>MOP多摩南大沢(施設)</t>
  </si>
  <si>
    <t>大倉啓延</t>
    <rPh sb="0" eb="2">
      <t>オオクラ</t>
    </rPh>
    <rPh sb="2" eb="3">
      <t>ヒラク</t>
    </rPh>
    <rPh sb="3" eb="4">
      <t>ノブ</t>
    </rPh>
    <phoneticPr fontId="27"/>
  </si>
  <si>
    <t>川林善人</t>
    <rPh sb="0" eb="1">
      <t>カワ</t>
    </rPh>
    <rPh sb="1" eb="2">
      <t>バヤシ</t>
    </rPh>
    <rPh sb="2" eb="4">
      <t>ヨシト</t>
    </rPh>
    <phoneticPr fontId="27"/>
  </si>
  <si>
    <t>指田隆行</t>
    <rPh sb="0" eb="2">
      <t>サシダ</t>
    </rPh>
    <rPh sb="2" eb="4">
      <t>タカユキ</t>
    </rPh>
    <phoneticPr fontId="27"/>
  </si>
  <si>
    <t>関博英</t>
    <rPh sb="0" eb="1">
      <t>セキ</t>
    </rPh>
    <rPh sb="1" eb="3">
      <t>ヒロヒデ</t>
    </rPh>
    <phoneticPr fontId="27"/>
  </si>
  <si>
    <t>添田信寛</t>
    <rPh sb="0" eb="2">
      <t>ソエダ</t>
    </rPh>
    <rPh sb="2" eb="4">
      <t>ノブヒロ</t>
    </rPh>
    <phoneticPr fontId="27"/>
  </si>
  <si>
    <t>田宮大輔</t>
    <rPh sb="0" eb="2">
      <t>タミヤ</t>
    </rPh>
    <rPh sb="2" eb="4">
      <t>ダイスケ</t>
    </rPh>
    <phoneticPr fontId="27"/>
  </si>
  <si>
    <t>古屋公</t>
    <rPh sb="0" eb="2">
      <t>フルヤ</t>
    </rPh>
    <rPh sb="2" eb="3">
      <t>コウ</t>
    </rPh>
    <phoneticPr fontId="27"/>
  </si>
  <si>
    <t>安井健一</t>
    <rPh sb="0" eb="2">
      <t>ヤスイ</t>
    </rPh>
    <rPh sb="2" eb="4">
      <t>ケンイチ</t>
    </rPh>
    <phoneticPr fontId="27"/>
  </si>
  <si>
    <t>渡邉秀哉</t>
    <rPh sb="0" eb="2">
      <t>ワタナベ</t>
    </rPh>
    <rPh sb="2" eb="4">
      <t>シュウヤ</t>
    </rPh>
    <phoneticPr fontId="27"/>
  </si>
  <si>
    <t>MOP多摩南大沢(交通)</t>
  </si>
  <si>
    <t>青見樹</t>
    <rPh sb="0" eb="2">
      <t>アオミ</t>
    </rPh>
    <rPh sb="2" eb="3">
      <t>イツキ</t>
    </rPh>
    <phoneticPr fontId="27"/>
  </si>
  <si>
    <t>井戸則行</t>
    <rPh sb="0" eb="2">
      <t>イド</t>
    </rPh>
    <rPh sb="2" eb="4">
      <t>ノリユキ</t>
    </rPh>
    <phoneticPr fontId="27"/>
  </si>
  <si>
    <t>社員</t>
    <rPh sb="0" eb="2">
      <t>シャイン</t>
    </rPh>
    <phoneticPr fontId="27"/>
  </si>
  <si>
    <t>齊藤直孝</t>
    <rPh sb="0" eb="2">
      <t>サイトウ</t>
    </rPh>
    <rPh sb="2" eb="4">
      <t>ナオタカ</t>
    </rPh>
    <phoneticPr fontId="27"/>
  </si>
  <si>
    <t>齋藤裕樹</t>
    <rPh sb="0" eb="2">
      <t>サイトウ</t>
    </rPh>
    <rPh sb="2" eb="4">
      <t>ユウキ</t>
    </rPh>
    <phoneticPr fontId="27"/>
  </si>
  <si>
    <t>佐野公一</t>
    <rPh sb="0" eb="2">
      <t>サノ</t>
    </rPh>
    <rPh sb="2" eb="4">
      <t>コウイチ</t>
    </rPh>
    <phoneticPr fontId="27"/>
  </si>
  <si>
    <t>佐野靖</t>
    <rPh sb="0" eb="2">
      <t>サノ</t>
    </rPh>
    <rPh sb="2" eb="3">
      <t>ヤスシ</t>
    </rPh>
    <phoneticPr fontId="27"/>
  </si>
  <si>
    <t>髙田正敏</t>
    <rPh sb="0" eb="2">
      <t>タカダ</t>
    </rPh>
    <rPh sb="2" eb="4">
      <t>マサトシ</t>
    </rPh>
    <phoneticPr fontId="27"/>
  </si>
  <si>
    <t>髙橋洋</t>
    <rPh sb="0" eb="2">
      <t>タカハシ</t>
    </rPh>
    <rPh sb="2" eb="3">
      <t>ヒロシ</t>
    </rPh>
    <phoneticPr fontId="27"/>
  </si>
  <si>
    <t>高谷松彦</t>
    <rPh sb="0" eb="2">
      <t>タカヤ</t>
    </rPh>
    <rPh sb="2" eb="3">
      <t>マツ</t>
    </rPh>
    <rPh sb="3" eb="4">
      <t>ヒコ</t>
    </rPh>
    <phoneticPr fontId="27"/>
  </si>
  <si>
    <t>田中正樹</t>
    <rPh sb="0" eb="2">
      <t>タナカ</t>
    </rPh>
    <rPh sb="2" eb="4">
      <t>マサキ</t>
    </rPh>
    <phoneticPr fontId="27"/>
  </si>
  <si>
    <r>
      <t>三</t>
    </r>
    <r>
      <rPr>
        <sz val="11"/>
        <rFont val="SimHei"/>
        <family val="3"/>
      </rPr>
      <t>角</t>
    </r>
    <r>
      <rPr>
        <sz val="11"/>
        <rFont val="MS UI Gothic"/>
        <family val="3"/>
        <charset val="128"/>
      </rPr>
      <t>実</t>
    </r>
    <rPh sb="0" eb="1">
      <t>ミ</t>
    </rPh>
    <rPh sb="1" eb="2">
      <t>カド</t>
    </rPh>
    <rPh sb="2" eb="3">
      <t>ミノル</t>
    </rPh>
    <phoneticPr fontId="27"/>
  </si>
  <si>
    <t>溝上治</t>
    <rPh sb="0" eb="2">
      <t>ミゾガミ</t>
    </rPh>
    <rPh sb="2" eb="3">
      <t>オサム</t>
    </rPh>
    <phoneticPr fontId="27"/>
  </si>
  <si>
    <t>森川大</t>
    <rPh sb="0" eb="2">
      <t>モリカワ</t>
    </rPh>
    <rPh sb="2" eb="3">
      <t>ダイ</t>
    </rPh>
    <phoneticPr fontId="27"/>
  </si>
  <si>
    <t>らら立川立飛（施設）</t>
  </si>
  <si>
    <t>飯塚恵子</t>
    <rPh sb="0" eb="2">
      <t>イイヅカ</t>
    </rPh>
    <rPh sb="2" eb="4">
      <t>ケイコ</t>
    </rPh>
    <phoneticPr fontId="27"/>
  </si>
  <si>
    <t>加藤嘉</t>
    <rPh sb="0" eb="2">
      <t>カトウ</t>
    </rPh>
    <rPh sb="2" eb="3">
      <t>ヨシミ</t>
    </rPh>
    <phoneticPr fontId="27"/>
  </si>
  <si>
    <t>柏倉桜太郎</t>
    <rPh sb="0" eb="2">
      <t>カシクラ</t>
    </rPh>
    <rPh sb="2" eb="5">
      <t>オウタロウ</t>
    </rPh>
    <phoneticPr fontId="27"/>
  </si>
  <si>
    <t>川口淳</t>
    <rPh sb="0" eb="2">
      <t>カワグチ</t>
    </rPh>
    <rPh sb="2" eb="3">
      <t>ジュン</t>
    </rPh>
    <phoneticPr fontId="27"/>
  </si>
  <si>
    <t>木嶋宏司</t>
    <rPh sb="0" eb="2">
      <t>キジマ</t>
    </rPh>
    <rPh sb="2" eb="4">
      <t>ヒロシ</t>
    </rPh>
    <phoneticPr fontId="27"/>
  </si>
  <si>
    <t>胡麻木実</t>
    <rPh sb="0" eb="3">
      <t>コマキ</t>
    </rPh>
    <rPh sb="3" eb="4">
      <t>ミノル</t>
    </rPh>
    <phoneticPr fontId="27"/>
  </si>
  <si>
    <t>佐々木孝藏</t>
    <rPh sb="0" eb="3">
      <t>ササキ</t>
    </rPh>
    <rPh sb="3" eb="5">
      <t>コウゾウ</t>
    </rPh>
    <phoneticPr fontId="27"/>
  </si>
  <si>
    <t>佐藤喜代子</t>
    <rPh sb="0" eb="2">
      <t>サトウ</t>
    </rPh>
    <rPh sb="2" eb="5">
      <t>キヨコ</t>
    </rPh>
    <phoneticPr fontId="27"/>
  </si>
  <si>
    <t>佐野正</t>
    <rPh sb="0" eb="2">
      <t>サノ</t>
    </rPh>
    <rPh sb="2" eb="3">
      <t>タダシ</t>
    </rPh>
    <phoneticPr fontId="27"/>
  </si>
  <si>
    <t>島内寿樹</t>
    <rPh sb="0" eb="2">
      <t>シマウチ</t>
    </rPh>
    <rPh sb="2" eb="4">
      <t>トシキ</t>
    </rPh>
    <phoneticPr fontId="27"/>
  </si>
  <si>
    <t>清水繁</t>
    <rPh sb="0" eb="2">
      <t>シミズ</t>
    </rPh>
    <rPh sb="2" eb="3">
      <t>シゲル</t>
    </rPh>
    <phoneticPr fontId="27"/>
  </si>
  <si>
    <t>高田希巳枝</t>
    <rPh sb="0" eb="2">
      <t>タカダ</t>
    </rPh>
    <rPh sb="2" eb="5">
      <t>キミエ</t>
    </rPh>
    <phoneticPr fontId="27"/>
  </si>
  <si>
    <t>高野未絢</t>
    <rPh sb="0" eb="2">
      <t>タカノ</t>
    </rPh>
    <rPh sb="2" eb="3">
      <t>ミ</t>
    </rPh>
    <rPh sb="3" eb="4">
      <t>アヤ</t>
    </rPh>
    <phoneticPr fontId="27"/>
  </si>
  <si>
    <t>永井高志</t>
    <rPh sb="0" eb="2">
      <t>ナガイ</t>
    </rPh>
    <rPh sb="2" eb="4">
      <t>タカシ</t>
    </rPh>
    <phoneticPr fontId="27"/>
  </si>
  <si>
    <t>橋爪公一</t>
    <rPh sb="0" eb="2">
      <t>ハシヅメ</t>
    </rPh>
    <rPh sb="2" eb="4">
      <t>コウイチ</t>
    </rPh>
    <phoneticPr fontId="27"/>
  </si>
  <si>
    <t>林清次</t>
    <rPh sb="0" eb="1">
      <t>ハヤシ</t>
    </rPh>
    <rPh sb="1" eb="3">
      <t>キヨツグ</t>
    </rPh>
    <phoneticPr fontId="27"/>
  </si>
  <si>
    <t>土方大輔</t>
    <rPh sb="0" eb="2">
      <t>ヒジカタ</t>
    </rPh>
    <rPh sb="2" eb="4">
      <t>ダイスケ</t>
    </rPh>
    <phoneticPr fontId="27"/>
  </si>
  <si>
    <t>福田敦</t>
    <rPh sb="0" eb="2">
      <t>フクダ</t>
    </rPh>
    <rPh sb="2" eb="3">
      <t>アツシ</t>
    </rPh>
    <phoneticPr fontId="27"/>
  </si>
  <si>
    <t>古谷陽平</t>
    <rPh sb="0" eb="2">
      <t>フルヤ</t>
    </rPh>
    <rPh sb="2" eb="4">
      <t>ヨウヘイ</t>
    </rPh>
    <phoneticPr fontId="27"/>
  </si>
  <si>
    <t>増井欽三</t>
    <rPh sb="0" eb="2">
      <t>マスイ</t>
    </rPh>
    <rPh sb="2" eb="4">
      <t>キンゾウ</t>
    </rPh>
    <phoneticPr fontId="27"/>
  </si>
  <si>
    <t>宮﨑浩</t>
    <rPh sb="0" eb="2">
      <t>ミヤザキ</t>
    </rPh>
    <rPh sb="2" eb="3">
      <t>ヒロシ</t>
    </rPh>
    <phoneticPr fontId="27"/>
  </si>
  <si>
    <t>見吉治雄</t>
    <rPh sb="0" eb="2">
      <t>ミヨシ</t>
    </rPh>
    <rPh sb="2" eb="4">
      <t>ハルオ</t>
    </rPh>
    <phoneticPr fontId="27"/>
  </si>
  <si>
    <t>茂木順三</t>
    <rPh sb="0" eb="2">
      <t>モテキ</t>
    </rPh>
    <rPh sb="2" eb="4">
      <t>ジュンゾウ</t>
    </rPh>
    <phoneticPr fontId="27"/>
  </si>
  <si>
    <t>山口牧子</t>
    <rPh sb="0" eb="2">
      <t>ヤマグチ</t>
    </rPh>
    <rPh sb="2" eb="4">
      <t>マキコ</t>
    </rPh>
    <phoneticPr fontId="27"/>
  </si>
  <si>
    <t>山田正和</t>
    <rPh sb="0" eb="2">
      <t>ヤマダ</t>
    </rPh>
    <rPh sb="2" eb="4">
      <t>マサカズ</t>
    </rPh>
    <phoneticPr fontId="27"/>
  </si>
  <si>
    <t xml:space="preserve">らら立川立飛（交通） </t>
  </si>
  <si>
    <t>川畑俊典</t>
    <rPh sb="0" eb="2">
      <t>カワバタ</t>
    </rPh>
    <rPh sb="2" eb="4">
      <t>トシノリ</t>
    </rPh>
    <phoneticPr fontId="27"/>
  </si>
  <si>
    <t>行事俊郎</t>
    <rPh sb="0" eb="2">
      <t>ギョウジ</t>
    </rPh>
    <rPh sb="2" eb="4">
      <t>トシロウ</t>
    </rPh>
    <phoneticPr fontId="27"/>
  </si>
  <si>
    <t>工藤清人</t>
    <rPh sb="0" eb="2">
      <t>クドウ</t>
    </rPh>
    <rPh sb="2" eb="4">
      <t>キヨト</t>
    </rPh>
    <phoneticPr fontId="27"/>
  </si>
  <si>
    <t>志堅原邦夫</t>
    <rPh sb="0" eb="3">
      <t>シケンバル</t>
    </rPh>
    <rPh sb="3" eb="5">
      <t>クニオ</t>
    </rPh>
    <phoneticPr fontId="27"/>
  </si>
  <si>
    <t>篠雅伸</t>
    <rPh sb="0" eb="1">
      <t>シノ</t>
    </rPh>
    <rPh sb="1" eb="3">
      <t>マサノブ</t>
    </rPh>
    <phoneticPr fontId="27"/>
  </si>
  <si>
    <t>清水直人</t>
    <rPh sb="0" eb="2">
      <t>シミズ</t>
    </rPh>
    <rPh sb="2" eb="4">
      <t>ナオト</t>
    </rPh>
    <phoneticPr fontId="27"/>
  </si>
  <si>
    <t>瀬下良二</t>
    <rPh sb="0" eb="2">
      <t>セシタ</t>
    </rPh>
    <rPh sb="2" eb="4">
      <t>ヨシジ</t>
    </rPh>
    <phoneticPr fontId="27"/>
  </si>
  <si>
    <t>田村諭</t>
    <rPh sb="0" eb="2">
      <t>タムラ</t>
    </rPh>
    <rPh sb="2" eb="3">
      <t>サトシ</t>
    </rPh>
    <phoneticPr fontId="27"/>
  </si>
  <si>
    <t>長岡順一</t>
    <rPh sb="0" eb="2">
      <t>ナガオカ</t>
    </rPh>
    <rPh sb="2" eb="4">
      <t>ジュンイチ</t>
    </rPh>
    <phoneticPr fontId="27"/>
  </si>
  <si>
    <t>野寄春芳</t>
    <rPh sb="0" eb="2">
      <t>ノヨリ</t>
    </rPh>
    <rPh sb="2" eb="4">
      <t>ハルヨシ</t>
    </rPh>
    <phoneticPr fontId="27"/>
  </si>
  <si>
    <t>宮本隆</t>
    <rPh sb="0" eb="2">
      <t>ミヤモト</t>
    </rPh>
    <rPh sb="2" eb="3">
      <t>タカシ</t>
    </rPh>
    <phoneticPr fontId="27"/>
  </si>
  <si>
    <t>機動遊軍</t>
    <phoneticPr fontId="27"/>
  </si>
  <si>
    <t>茂木朋人</t>
    <rPh sb="0" eb="2">
      <t>モギ</t>
    </rPh>
    <rPh sb="2" eb="3">
      <t>トモ</t>
    </rPh>
    <rPh sb="3" eb="4">
      <t>ヒト</t>
    </rPh>
    <phoneticPr fontId="27"/>
  </si>
  <si>
    <t>山谷雅弘</t>
    <rPh sb="0" eb="2">
      <t>ヤマヤ</t>
    </rPh>
    <rPh sb="2" eb="4">
      <t>マサヒロ</t>
    </rPh>
    <phoneticPr fontId="27"/>
  </si>
  <si>
    <t>麻生達也</t>
    <rPh sb="0" eb="2">
      <t>アソウ</t>
    </rPh>
    <rPh sb="2" eb="4">
      <t>タツヤ</t>
    </rPh>
    <phoneticPr fontId="27"/>
  </si>
  <si>
    <t>伊藤昌一</t>
    <rPh sb="0" eb="2">
      <t>イトウ</t>
    </rPh>
    <rPh sb="2" eb="4">
      <t>マサカズ</t>
    </rPh>
    <phoneticPr fontId="27"/>
  </si>
  <si>
    <t>植木圭</t>
    <rPh sb="0" eb="2">
      <t>ウエキ</t>
    </rPh>
    <rPh sb="2" eb="3">
      <t>ケイ</t>
    </rPh>
    <phoneticPr fontId="27"/>
  </si>
  <si>
    <t>岡田吉弘</t>
    <rPh sb="0" eb="2">
      <t>オカダ</t>
    </rPh>
    <rPh sb="2" eb="4">
      <t>ヨシヒロ</t>
    </rPh>
    <phoneticPr fontId="27"/>
  </si>
  <si>
    <t>工藤照雄</t>
    <rPh sb="0" eb="2">
      <t>クドウ</t>
    </rPh>
    <rPh sb="2" eb="4">
      <t>テルオ</t>
    </rPh>
    <phoneticPr fontId="27"/>
  </si>
  <si>
    <t>齊藤裕亮</t>
    <rPh sb="0" eb="2">
      <t>サイトウ</t>
    </rPh>
    <rPh sb="2" eb="4">
      <t>ユウスケ</t>
    </rPh>
    <phoneticPr fontId="27"/>
  </si>
  <si>
    <t>中島時夫</t>
    <rPh sb="0" eb="2">
      <t>ナカジマ</t>
    </rPh>
    <rPh sb="2" eb="4">
      <t>トキオ</t>
    </rPh>
    <phoneticPr fontId="27"/>
  </si>
  <si>
    <t>縄田孝</t>
    <rPh sb="0" eb="2">
      <t>ナワタ</t>
    </rPh>
    <rPh sb="2" eb="3">
      <t>タカシ</t>
    </rPh>
    <phoneticPr fontId="27"/>
  </si>
  <si>
    <t>早坂和之</t>
    <rPh sb="0" eb="2">
      <t>ハヤサカ</t>
    </rPh>
    <rPh sb="2" eb="4">
      <t>カズユキ</t>
    </rPh>
    <phoneticPr fontId="27"/>
  </si>
  <si>
    <t>矢島國弘</t>
    <rPh sb="0" eb="2">
      <t>ヤジマ</t>
    </rPh>
    <rPh sb="2" eb="4">
      <t>クニヒロ</t>
    </rPh>
    <phoneticPr fontId="27"/>
  </si>
  <si>
    <t>山﨑健二</t>
    <rPh sb="0" eb="2">
      <t>ヤマザキ</t>
    </rPh>
    <rPh sb="2" eb="4">
      <t>ケンジ</t>
    </rPh>
    <phoneticPr fontId="27"/>
  </si>
  <si>
    <t>山本泰</t>
    <rPh sb="0" eb="2">
      <t>ヤマモト</t>
    </rPh>
    <rPh sb="2" eb="3">
      <t>ヤスシ</t>
    </rPh>
    <phoneticPr fontId="27"/>
  </si>
  <si>
    <t>渡辺力</t>
    <rPh sb="0" eb="2">
      <t>ワタナベ</t>
    </rPh>
    <rPh sb="2" eb="3">
      <t>チカラ</t>
    </rPh>
    <phoneticPr fontId="27"/>
  </si>
  <si>
    <t>明治神宮野球場</t>
  </si>
  <si>
    <t>赤井七海</t>
    <rPh sb="0" eb="2">
      <t>アカイ</t>
    </rPh>
    <rPh sb="2" eb="4">
      <t>ナナミ</t>
    </rPh>
    <phoneticPr fontId="27"/>
  </si>
  <si>
    <t>赤木こころ</t>
    <rPh sb="0" eb="2">
      <t>アカギ</t>
    </rPh>
    <phoneticPr fontId="27"/>
  </si>
  <si>
    <t>秋元雅人</t>
    <rPh sb="0" eb="2">
      <t>アキモト</t>
    </rPh>
    <rPh sb="2" eb="4">
      <t>マサト</t>
    </rPh>
    <phoneticPr fontId="27"/>
  </si>
  <si>
    <t>阿出川龍一</t>
    <rPh sb="0" eb="3">
      <t>アデガワ</t>
    </rPh>
    <rPh sb="3" eb="5">
      <t>リュウイチ</t>
    </rPh>
    <phoneticPr fontId="27"/>
  </si>
  <si>
    <t>荒井幹博</t>
    <rPh sb="0" eb="2">
      <t>アライ</t>
    </rPh>
    <rPh sb="2" eb="4">
      <t>ミキヒロ</t>
    </rPh>
    <phoneticPr fontId="27"/>
  </si>
  <si>
    <t>安済耕平</t>
    <rPh sb="0" eb="2">
      <t>アンザイ</t>
    </rPh>
    <rPh sb="2" eb="4">
      <t>コウヘイ</t>
    </rPh>
    <phoneticPr fontId="27"/>
  </si>
  <si>
    <t>安藤由華</t>
    <rPh sb="0" eb="2">
      <t>アンドウ</t>
    </rPh>
    <rPh sb="2" eb="4">
      <t>ユカ</t>
    </rPh>
    <phoneticPr fontId="27"/>
  </si>
  <si>
    <t>五十嵐奨</t>
    <rPh sb="0" eb="4">
      <t>イガラシススム</t>
    </rPh>
    <phoneticPr fontId="27"/>
  </si>
  <si>
    <t>五十嵐大樹</t>
    <rPh sb="0" eb="3">
      <t>イガラシ</t>
    </rPh>
    <rPh sb="3" eb="5">
      <t>ダイキ</t>
    </rPh>
    <phoneticPr fontId="27"/>
  </si>
  <si>
    <t>生貝和己</t>
    <rPh sb="0" eb="2">
      <t>イケガイ</t>
    </rPh>
    <rPh sb="2" eb="4">
      <t>カズキ</t>
    </rPh>
    <phoneticPr fontId="27"/>
  </si>
  <si>
    <t>池浦稔揮</t>
    <rPh sb="0" eb="2">
      <t>イケウラ</t>
    </rPh>
    <rPh sb="2" eb="3">
      <t>トシキ</t>
    </rPh>
    <phoneticPr fontId="27"/>
  </si>
  <si>
    <t>池上里実</t>
    <rPh sb="0" eb="2">
      <t>イケガミ</t>
    </rPh>
    <rPh sb="2" eb="4">
      <t>サトミ</t>
    </rPh>
    <phoneticPr fontId="27"/>
  </si>
  <si>
    <t>池田拳人</t>
    <rPh sb="0" eb="2">
      <t>イケダ</t>
    </rPh>
    <rPh sb="2" eb="3">
      <t>コブシ</t>
    </rPh>
    <rPh sb="3" eb="4">
      <t>ヒト</t>
    </rPh>
    <phoneticPr fontId="27"/>
  </si>
  <si>
    <t>井崎直人</t>
    <rPh sb="0" eb="2">
      <t>イザキ</t>
    </rPh>
    <rPh sb="2" eb="4">
      <t>ナオト</t>
    </rPh>
    <phoneticPr fontId="27"/>
  </si>
  <si>
    <t>石井涼祐</t>
    <rPh sb="0" eb="2">
      <t>イシイ</t>
    </rPh>
    <rPh sb="2" eb="3">
      <t>リョウスケ</t>
    </rPh>
    <phoneticPr fontId="27"/>
  </si>
  <si>
    <t>石本暁</t>
    <rPh sb="0" eb="2">
      <t>イシモト</t>
    </rPh>
    <rPh sb="2" eb="3">
      <t>アキラ</t>
    </rPh>
    <phoneticPr fontId="27"/>
  </si>
  <si>
    <t>石渡美帆</t>
    <rPh sb="0" eb="2">
      <t>イシワタリ</t>
    </rPh>
    <rPh sb="2" eb="4">
      <t>ミホ</t>
    </rPh>
    <phoneticPr fontId="27"/>
  </si>
  <si>
    <t>伊藤槙之介</t>
    <rPh sb="0" eb="2">
      <t>イトウ</t>
    </rPh>
    <rPh sb="2" eb="5">
      <t>シンノスケ</t>
    </rPh>
    <phoneticPr fontId="27"/>
  </si>
  <si>
    <t>稲田尚哉</t>
    <rPh sb="0" eb="2">
      <t>イナダ</t>
    </rPh>
    <rPh sb="2" eb="4">
      <t>ナオヤ</t>
    </rPh>
    <phoneticPr fontId="27"/>
  </si>
  <si>
    <t>井沼春樹</t>
    <rPh sb="0" eb="2">
      <t>イヌマ</t>
    </rPh>
    <rPh sb="2" eb="4">
      <t>ハルキ</t>
    </rPh>
    <phoneticPr fontId="27"/>
  </si>
  <si>
    <t>伊原秀和</t>
    <rPh sb="0" eb="2">
      <t>イハラ</t>
    </rPh>
    <rPh sb="2" eb="4">
      <t>ヒデカズ</t>
    </rPh>
    <phoneticPr fontId="27"/>
  </si>
  <si>
    <t>岩田裕介</t>
    <rPh sb="0" eb="2">
      <t>イワタ</t>
    </rPh>
    <rPh sb="2" eb="4">
      <t>ユウスケ</t>
    </rPh>
    <phoneticPr fontId="27"/>
  </si>
  <si>
    <t>植竹駿</t>
    <rPh sb="0" eb="2">
      <t>ウエタケ</t>
    </rPh>
    <rPh sb="2" eb="3">
      <t>シュン</t>
    </rPh>
    <phoneticPr fontId="27"/>
  </si>
  <si>
    <t>内田涼太</t>
    <rPh sb="0" eb="2">
      <t>ウチダ</t>
    </rPh>
    <rPh sb="2" eb="4">
      <t>リョウタ</t>
    </rPh>
    <phoneticPr fontId="27"/>
  </si>
  <si>
    <t>内堀裕輔</t>
    <rPh sb="0" eb="4">
      <t>ウチボリユウスケ</t>
    </rPh>
    <phoneticPr fontId="27"/>
  </si>
  <si>
    <t>内山美香</t>
    <rPh sb="0" eb="2">
      <t>ウチヤマ</t>
    </rPh>
    <rPh sb="2" eb="4">
      <t>ミカ</t>
    </rPh>
    <phoneticPr fontId="27"/>
  </si>
  <si>
    <t>梅澤将貴</t>
    <rPh sb="0" eb="2">
      <t>ウメザワ</t>
    </rPh>
    <rPh sb="2" eb="4">
      <t>ショウキ</t>
    </rPh>
    <phoneticPr fontId="27"/>
  </si>
  <si>
    <t>浦本樹</t>
    <rPh sb="0" eb="2">
      <t>ウラモト</t>
    </rPh>
    <rPh sb="2" eb="3">
      <t>タツキ</t>
    </rPh>
    <phoneticPr fontId="27"/>
  </si>
  <si>
    <t>江口諒</t>
    <rPh sb="0" eb="2">
      <t>エグチ</t>
    </rPh>
    <rPh sb="2" eb="3">
      <t>リョウ</t>
    </rPh>
    <phoneticPr fontId="27"/>
  </si>
  <si>
    <t>海老原功平</t>
    <rPh sb="0" eb="3">
      <t>エビハラ</t>
    </rPh>
    <rPh sb="3" eb="5">
      <t>コウヘイ</t>
    </rPh>
    <phoneticPr fontId="27"/>
  </si>
  <si>
    <t>遠藤大雅</t>
    <rPh sb="0" eb="2">
      <t>エンドウ</t>
    </rPh>
    <rPh sb="2" eb="4">
      <t>タイガ</t>
    </rPh>
    <phoneticPr fontId="27"/>
  </si>
  <si>
    <t>遠藤夏帆</t>
    <rPh sb="0" eb="2">
      <t>エンドウ</t>
    </rPh>
    <rPh sb="2" eb="4">
      <t>ナツホ</t>
    </rPh>
    <phoneticPr fontId="27"/>
  </si>
  <si>
    <t>太田快洋</t>
    <rPh sb="0" eb="2">
      <t>オオタ</t>
    </rPh>
    <rPh sb="2" eb="3">
      <t>ヤスヒロ</t>
    </rPh>
    <phoneticPr fontId="27"/>
  </si>
  <si>
    <t>大野萌奈</t>
    <rPh sb="0" eb="2">
      <t>オオノ</t>
    </rPh>
    <rPh sb="2" eb="3">
      <t>モエ</t>
    </rPh>
    <rPh sb="3" eb="4">
      <t>ナ</t>
    </rPh>
    <phoneticPr fontId="27"/>
  </si>
  <si>
    <t>岡大祐</t>
    <rPh sb="0" eb="1">
      <t>オカ</t>
    </rPh>
    <rPh sb="1" eb="3">
      <t>ダイスケ</t>
    </rPh>
    <phoneticPr fontId="27"/>
  </si>
  <si>
    <t>小笠原慶</t>
    <rPh sb="0" eb="3">
      <t>オガサワラ</t>
    </rPh>
    <rPh sb="3" eb="4">
      <t>ケイ</t>
    </rPh>
    <phoneticPr fontId="27"/>
  </si>
  <si>
    <t>岡田和磨</t>
    <rPh sb="0" eb="2">
      <t>オカダ</t>
    </rPh>
    <rPh sb="2" eb="4">
      <t>カズマ</t>
    </rPh>
    <phoneticPr fontId="27"/>
  </si>
  <si>
    <t>岡田拓也</t>
    <rPh sb="0" eb="2">
      <t>オカダ</t>
    </rPh>
    <rPh sb="2" eb="4">
      <t>タクヤ</t>
    </rPh>
    <phoneticPr fontId="27"/>
  </si>
  <si>
    <t>岡田直樹</t>
    <rPh sb="0" eb="2">
      <t>オカダ</t>
    </rPh>
    <rPh sb="2" eb="4">
      <t>ナオキ</t>
    </rPh>
    <phoneticPr fontId="27"/>
  </si>
  <si>
    <t>小川拓身</t>
    <rPh sb="0" eb="2">
      <t>オガワ</t>
    </rPh>
    <rPh sb="2" eb="4">
      <t>タクミ</t>
    </rPh>
    <phoneticPr fontId="27"/>
  </si>
  <si>
    <t>小川裕也</t>
    <rPh sb="0" eb="2">
      <t>オガワ</t>
    </rPh>
    <rPh sb="2" eb="4">
      <t>ユウヤ</t>
    </rPh>
    <phoneticPr fontId="27"/>
  </si>
  <si>
    <t>奥麻由花</t>
    <rPh sb="0" eb="1">
      <t>オク</t>
    </rPh>
    <rPh sb="1" eb="3">
      <t>マユ</t>
    </rPh>
    <rPh sb="3" eb="4">
      <t>カ</t>
    </rPh>
    <phoneticPr fontId="27"/>
  </si>
  <si>
    <t>奥野真利奈</t>
    <rPh sb="0" eb="2">
      <t>オクノ</t>
    </rPh>
    <rPh sb="2" eb="5">
      <t>マリナ</t>
    </rPh>
    <phoneticPr fontId="27"/>
  </si>
  <si>
    <t>押田洋直</t>
    <rPh sb="0" eb="2">
      <t>オシダ</t>
    </rPh>
    <rPh sb="2" eb="4">
      <t>ヒロナオ</t>
    </rPh>
    <phoneticPr fontId="27"/>
  </si>
  <si>
    <t>小田敬輝</t>
    <rPh sb="0" eb="2">
      <t>オダ</t>
    </rPh>
    <rPh sb="2" eb="3">
      <t>ウヤマ</t>
    </rPh>
    <rPh sb="3" eb="4">
      <t>カガヤ</t>
    </rPh>
    <phoneticPr fontId="27"/>
  </si>
  <si>
    <t>乙部稜眞</t>
    <rPh sb="0" eb="2">
      <t>オトベ</t>
    </rPh>
    <rPh sb="2" eb="3">
      <t>リョウマ</t>
    </rPh>
    <phoneticPr fontId="27"/>
  </si>
  <si>
    <t>小沼洸生</t>
    <rPh sb="0" eb="2">
      <t>オヌマ</t>
    </rPh>
    <rPh sb="2" eb="3">
      <t>コウ</t>
    </rPh>
    <rPh sb="3" eb="4">
      <t>セイ</t>
    </rPh>
    <phoneticPr fontId="27"/>
  </si>
  <si>
    <t>小野育央</t>
    <rPh sb="0" eb="2">
      <t>オノ</t>
    </rPh>
    <rPh sb="2" eb="4">
      <t>イクオ</t>
    </rPh>
    <phoneticPr fontId="27"/>
  </si>
  <si>
    <t>加治屋友輝</t>
    <rPh sb="0" eb="3">
      <t>カジヤ</t>
    </rPh>
    <rPh sb="3" eb="4">
      <t>トモ</t>
    </rPh>
    <rPh sb="4" eb="5">
      <t>カガヤ</t>
    </rPh>
    <phoneticPr fontId="27"/>
  </si>
  <si>
    <t>柏本晴也</t>
    <rPh sb="0" eb="2">
      <t>カシモト</t>
    </rPh>
    <rPh sb="2" eb="4">
      <t>ハルヤ</t>
    </rPh>
    <phoneticPr fontId="27"/>
  </si>
  <si>
    <t>片岡謙吾</t>
    <rPh sb="0" eb="2">
      <t>カタオカ</t>
    </rPh>
    <rPh sb="2" eb="4">
      <t>ケンゴ</t>
    </rPh>
    <phoneticPr fontId="27"/>
  </si>
  <si>
    <t>加藤里奈</t>
    <rPh sb="0" eb="2">
      <t>カトウ</t>
    </rPh>
    <rPh sb="2" eb="4">
      <t>リナ</t>
    </rPh>
    <phoneticPr fontId="27"/>
  </si>
  <si>
    <t>金子海翔</t>
    <rPh sb="0" eb="2">
      <t>カネコ</t>
    </rPh>
    <rPh sb="2" eb="4">
      <t>カイト</t>
    </rPh>
    <phoneticPr fontId="27"/>
  </si>
  <si>
    <t>金子美理</t>
    <rPh sb="0" eb="2">
      <t>カネコ</t>
    </rPh>
    <rPh sb="2" eb="3">
      <t>ビ</t>
    </rPh>
    <rPh sb="3" eb="4">
      <t>リ</t>
    </rPh>
    <phoneticPr fontId="27"/>
  </si>
  <si>
    <t>金子由芽</t>
    <rPh sb="0" eb="2">
      <t>カネコ</t>
    </rPh>
    <rPh sb="2" eb="4">
      <t>ユメ</t>
    </rPh>
    <phoneticPr fontId="27"/>
  </si>
  <si>
    <t>亀田大生</t>
    <rPh sb="0" eb="2">
      <t>カメダ</t>
    </rPh>
    <rPh sb="2" eb="4">
      <t>ダイキ</t>
    </rPh>
    <phoneticPr fontId="27"/>
  </si>
  <si>
    <t>川田大平</t>
    <rPh sb="0" eb="2">
      <t>カワダ</t>
    </rPh>
    <rPh sb="2" eb="4">
      <t>タイヘイ</t>
    </rPh>
    <phoneticPr fontId="27"/>
  </si>
  <si>
    <t>菅野詩織</t>
    <rPh sb="0" eb="2">
      <t>カンノ</t>
    </rPh>
    <rPh sb="2" eb="4">
      <t>シオリ</t>
    </rPh>
    <phoneticPr fontId="27"/>
  </si>
  <si>
    <t>菊地勇太朗</t>
    <rPh sb="0" eb="2">
      <t>キクチ</t>
    </rPh>
    <rPh sb="2" eb="5">
      <t>ユウタロウ</t>
    </rPh>
    <phoneticPr fontId="27"/>
  </si>
  <si>
    <t>岸哲也</t>
    <rPh sb="0" eb="1">
      <t>キシ</t>
    </rPh>
    <rPh sb="1" eb="3">
      <t>テツヤ</t>
    </rPh>
    <phoneticPr fontId="27"/>
  </si>
  <si>
    <t>吉川真由</t>
    <rPh sb="0" eb="2">
      <t>キッカワ</t>
    </rPh>
    <rPh sb="2" eb="4">
      <t>マユ</t>
    </rPh>
    <phoneticPr fontId="27"/>
  </si>
  <si>
    <t>木間塚智恵</t>
    <rPh sb="0" eb="2">
      <t>キマ</t>
    </rPh>
    <rPh sb="2" eb="3">
      <t>ヅカ</t>
    </rPh>
    <rPh sb="3" eb="5">
      <t>チエ</t>
    </rPh>
    <phoneticPr fontId="27"/>
  </si>
  <si>
    <t>木村眞也</t>
    <rPh sb="0" eb="2">
      <t>キムラ</t>
    </rPh>
    <rPh sb="2" eb="4">
      <t>シンヤ</t>
    </rPh>
    <phoneticPr fontId="27"/>
  </si>
  <si>
    <t>沓澤侑輝</t>
    <rPh sb="0" eb="2">
      <t>クツザワ</t>
    </rPh>
    <rPh sb="2" eb="4">
      <t>ユウキ</t>
    </rPh>
    <phoneticPr fontId="27"/>
  </si>
  <si>
    <t>窪田真帆</t>
    <rPh sb="0" eb="2">
      <t>クボタ</t>
    </rPh>
    <rPh sb="2" eb="4">
      <t>マホ</t>
    </rPh>
    <phoneticPr fontId="27"/>
  </si>
  <si>
    <t>黒澤亮太</t>
    <rPh sb="0" eb="2">
      <t>クロサワ</t>
    </rPh>
    <rPh sb="2" eb="4">
      <t>リョウタ</t>
    </rPh>
    <phoneticPr fontId="27"/>
  </si>
  <si>
    <t>桑原千紘</t>
    <rPh sb="0" eb="2">
      <t>クワバラ</t>
    </rPh>
    <rPh sb="2" eb="4">
      <t>チヒロ</t>
    </rPh>
    <phoneticPr fontId="27"/>
  </si>
  <si>
    <t>古池亮</t>
    <rPh sb="0" eb="2">
      <t>コイケ</t>
    </rPh>
    <rPh sb="2" eb="3">
      <t>リョウ</t>
    </rPh>
    <phoneticPr fontId="27"/>
  </si>
  <si>
    <t>河野太喜</t>
    <rPh sb="0" eb="2">
      <t>コウノ</t>
    </rPh>
    <rPh sb="2" eb="4">
      <t>タイキ</t>
    </rPh>
    <phoneticPr fontId="27"/>
  </si>
  <si>
    <t>小林卓実</t>
    <rPh sb="0" eb="2">
      <t>コバヤシ</t>
    </rPh>
    <rPh sb="2" eb="4">
      <t>タクミ</t>
    </rPh>
    <phoneticPr fontId="27"/>
  </si>
  <si>
    <t>小林勇樹</t>
    <rPh sb="0" eb="4">
      <t>コバヤシユウキ</t>
    </rPh>
    <phoneticPr fontId="27"/>
  </si>
  <si>
    <t>小松恵太</t>
    <rPh sb="0" eb="2">
      <t>コマツ</t>
    </rPh>
    <rPh sb="2" eb="4">
      <t>ケイタ</t>
    </rPh>
    <phoneticPr fontId="27"/>
  </si>
  <si>
    <t>小山順一郎</t>
    <rPh sb="0" eb="2">
      <t>コヤマ</t>
    </rPh>
    <rPh sb="2" eb="5">
      <t>ジュンイチロウ</t>
    </rPh>
    <phoneticPr fontId="27"/>
  </si>
  <si>
    <t>根田靖章</t>
    <rPh sb="0" eb="2">
      <t>コンダ</t>
    </rPh>
    <rPh sb="2" eb="4">
      <t>ヤスアキ</t>
    </rPh>
    <phoneticPr fontId="27"/>
  </si>
  <si>
    <t>今野祐樹</t>
    <rPh sb="0" eb="4">
      <t>コンノユウキ</t>
    </rPh>
    <phoneticPr fontId="27"/>
  </si>
  <si>
    <t>斎藤圭一郎</t>
    <rPh sb="0" eb="2">
      <t>サイトウ</t>
    </rPh>
    <rPh sb="2" eb="5">
      <t>ケイイチロウ</t>
    </rPh>
    <phoneticPr fontId="27"/>
  </si>
  <si>
    <t>齊藤健</t>
    <rPh sb="0" eb="3">
      <t>サイトウケン</t>
    </rPh>
    <phoneticPr fontId="27"/>
  </si>
  <si>
    <t>斉藤真惟</t>
    <rPh sb="0" eb="2">
      <t>サイトウ</t>
    </rPh>
    <rPh sb="2" eb="3">
      <t>マ</t>
    </rPh>
    <rPh sb="3" eb="4">
      <t>イ</t>
    </rPh>
    <phoneticPr fontId="27"/>
  </si>
  <si>
    <t>榊原泰斗</t>
    <rPh sb="0" eb="4">
      <t>サカキバラタイト</t>
    </rPh>
    <phoneticPr fontId="27"/>
  </si>
  <si>
    <t>笹川みなみ</t>
    <rPh sb="0" eb="2">
      <t>ササガワ</t>
    </rPh>
    <phoneticPr fontId="27"/>
  </si>
  <si>
    <t>佐々木友香</t>
    <rPh sb="0" eb="3">
      <t>ササキ</t>
    </rPh>
    <rPh sb="3" eb="5">
      <t>ユカ</t>
    </rPh>
    <phoneticPr fontId="27"/>
  </si>
  <si>
    <t>佐藤宇</t>
    <rPh sb="0" eb="2">
      <t>サトウ</t>
    </rPh>
    <rPh sb="2" eb="3">
      <t>タカシ</t>
    </rPh>
    <phoneticPr fontId="27"/>
  </si>
  <si>
    <t>佐藤直之</t>
    <rPh sb="0" eb="2">
      <t>サトウ</t>
    </rPh>
    <rPh sb="2" eb="4">
      <t>ナオユキ</t>
    </rPh>
    <phoneticPr fontId="27"/>
  </si>
  <si>
    <t>佐野航太</t>
    <rPh sb="0" eb="2">
      <t>サノ</t>
    </rPh>
    <rPh sb="2" eb="4">
      <t>コウタ</t>
    </rPh>
    <phoneticPr fontId="27"/>
  </si>
  <si>
    <t>塩村夏子</t>
    <rPh sb="0" eb="1">
      <t>シオ</t>
    </rPh>
    <rPh sb="1" eb="2">
      <t>ムラ</t>
    </rPh>
    <rPh sb="2" eb="4">
      <t>ナツコ</t>
    </rPh>
    <phoneticPr fontId="27"/>
  </si>
  <si>
    <t>篠田修平</t>
    <rPh sb="0" eb="2">
      <t>シノダ</t>
    </rPh>
    <rPh sb="2" eb="4">
      <t>シュウヘイ</t>
    </rPh>
    <phoneticPr fontId="27"/>
  </si>
  <si>
    <t>篠原佑太</t>
    <rPh sb="0" eb="2">
      <t>シノハラ</t>
    </rPh>
    <rPh sb="2" eb="4">
      <t>ユウタ</t>
    </rPh>
    <phoneticPr fontId="27"/>
  </si>
  <si>
    <t>渋谷信行</t>
    <rPh sb="0" eb="4">
      <t>シブヤノブユキ</t>
    </rPh>
    <phoneticPr fontId="27"/>
  </si>
  <si>
    <t>清水圭一</t>
    <rPh sb="0" eb="2">
      <t>シミズ</t>
    </rPh>
    <rPh sb="2" eb="4">
      <t>ケイイチ</t>
    </rPh>
    <phoneticPr fontId="27"/>
  </si>
  <si>
    <t>清水彩紀</t>
    <rPh sb="0" eb="2">
      <t>シミズ</t>
    </rPh>
    <rPh sb="2" eb="3">
      <t>アヤ</t>
    </rPh>
    <rPh sb="3" eb="4">
      <t>オサム</t>
    </rPh>
    <phoneticPr fontId="27"/>
  </si>
  <si>
    <t>清水亮太郎</t>
    <rPh sb="0" eb="2">
      <t>シミズ</t>
    </rPh>
    <rPh sb="2" eb="5">
      <t>リョウタロウ</t>
    </rPh>
    <phoneticPr fontId="27"/>
  </si>
  <si>
    <t>白石唯</t>
    <rPh sb="0" eb="2">
      <t>シライシ</t>
    </rPh>
    <rPh sb="2" eb="3">
      <t>ユイ</t>
    </rPh>
    <phoneticPr fontId="27"/>
  </si>
  <si>
    <t>杉森智伯</t>
    <rPh sb="0" eb="2">
      <t>スギモリ</t>
    </rPh>
    <rPh sb="2" eb="3">
      <t>トモ</t>
    </rPh>
    <rPh sb="3" eb="4">
      <t>ハク</t>
    </rPh>
    <phoneticPr fontId="27"/>
  </si>
  <si>
    <t>鈴木康子</t>
    <rPh sb="0" eb="2">
      <t>スズキ</t>
    </rPh>
    <rPh sb="2" eb="4">
      <t>ヤスコ</t>
    </rPh>
    <phoneticPr fontId="27"/>
  </si>
  <si>
    <t>関飛馬</t>
    <rPh sb="0" eb="1">
      <t>セキ</t>
    </rPh>
    <rPh sb="1" eb="3">
      <t>アスマ</t>
    </rPh>
    <phoneticPr fontId="27"/>
  </si>
  <si>
    <t>関悠樹</t>
    <rPh sb="0" eb="1">
      <t>セキ</t>
    </rPh>
    <rPh sb="1" eb="3">
      <t>ユウキ</t>
    </rPh>
    <phoneticPr fontId="27"/>
  </si>
  <si>
    <t>先崎元揮</t>
    <rPh sb="0" eb="2">
      <t>センザキ</t>
    </rPh>
    <rPh sb="2" eb="3">
      <t>ハジメ</t>
    </rPh>
    <rPh sb="3" eb="4">
      <t>キ</t>
    </rPh>
    <phoneticPr fontId="27"/>
  </si>
  <si>
    <t>大道奈保美</t>
    <rPh sb="0" eb="2">
      <t>ダイドウ</t>
    </rPh>
    <rPh sb="2" eb="5">
      <t>ナホミ</t>
    </rPh>
    <phoneticPr fontId="27"/>
  </si>
  <si>
    <t>髙井健太郎</t>
    <rPh sb="0" eb="2">
      <t>タカイ</t>
    </rPh>
    <rPh sb="2" eb="5">
      <t>ケンタロウ</t>
    </rPh>
    <phoneticPr fontId="27"/>
  </si>
  <si>
    <t>髙木大輝</t>
    <rPh sb="0" eb="2">
      <t>タカギ</t>
    </rPh>
    <rPh sb="2" eb="4">
      <t>ダイキ</t>
    </rPh>
    <phoneticPr fontId="27"/>
  </si>
  <si>
    <t>髙橋英暉</t>
    <rPh sb="0" eb="2">
      <t>タカハシ</t>
    </rPh>
    <rPh sb="2" eb="4">
      <t>ヒデキ</t>
    </rPh>
    <phoneticPr fontId="27"/>
  </si>
  <si>
    <t>髙橋紘仁</t>
    <rPh sb="0" eb="2">
      <t>タカハシ</t>
    </rPh>
    <rPh sb="2" eb="4">
      <t>ヒロヒト</t>
    </rPh>
    <phoneticPr fontId="27"/>
  </si>
  <si>
    <t>髙橋祐太朗</t>
    <rPh sb="0" eb="2">
      <t>タカハシ</t>
    </rPh>
    <rPh sb="2" eb="5">
      <t>ユウタロウ</t>
    </rPh>
    <phoneticPr fontId="27"/>
  </si>
  <si>
    <t>髙峯優太</t>
    <rPh sb="0" eb="2">
      <t>タカミネ</t>
    </rPh>
    <rPh sb="2" eb="3">
      <t>ユウ</t>
    </rPh>
    <rPh sb="3" eb="4">
      <t>フトシ</t>
    </rPh>
    <phoneticPr fontId="27"/>
  </si>
  <si>
    <t>竹内啓記</t>
    <rPh sb="0" eb="2">
      <t>タケウチ</t>
    </rPh>
    <rPh sb="2" eb="4">
      <t>ケイキ</t>
    </rPh>
    <phoneticPr fontId="27"/>
  </si>
  <si>
    <t>竹尾歩海</t>
    <rPh sb="0" eb="2">
      <t>タケオ</t>
    </rPh>
    <rPh sb="2" eb="3">
      <t>アユミ</t>
    </rPh>
    <phoneticPr fontId="27"/>
  </si>
  <si>
    <t>田中泰誠</t>
    <rPh sb="0" eb="2">
      <t>タナカ</t>
    </rPh>
    <rPh sb="2" eb="4">
      <t>タイセイ</t>
    </rPh>
    <phoneticPr fontId="27"/>
  </si>
  <si>
    <t>千葉裕太</t>
    <rPh sb="0" eb="2">
      <t>チバ</t>
    </rPh>
    <rPh sb="2" eb="4">
      <t>ユウタ</t>
    </rPh>
    <phoneticPr fontId="27"/>
  </si>
  <si>
    <t>津髙美帆</t>
    <rPh sb="0" eb="1">
      <t>ツ</t>
    </rPh>
    <rPh sb="1" eb="2">
      <t>コウ</t>
    </rPh>
    <rPh sb="2" eb="4">
      <t>ミホ</t>
    </rPh>
    <phoneticPr fontId="27"/>
  </si>
  <si>
    <t>土屋舟</t>
    <rPh sb="0" eb="2">
      <t>ツチヤ</t>
    </rPh>
    <rPh sb="2" eb="3">
      <t>シュウ</t>
    </rPh>
    <phoneticPr fontId="27"/>
  </si>
  <si>
    <t>津野咲子</t>
    <rPh sb="0" eb="2">
      <t>ツノ</t>
    </rPh>
    <rPh sb="2" eb="4">
      <t>サキコ</t>
    </rPh>
    <phoneticPr fontId="27"/>
  </si>
  <si>
    <t>坪井駿</t>
    <rPh sb="0" eb="2">
      <t>ツボイ</t>
    </rPh>
    <rPh sb="2" eb="3">
      <t>シュン</t>
    </rPh>
    <phoneticPr fontId="27"/>
  </si>
  <si>
    <t>鶴田健介</t>
    <rPh sb="0" eb="2">
      <t>ツルタ</t>
    </rPh>
    <rPh sb="2" eb="4">
      <t>ケンスケ</t>
    </rPh>
    <phoneticPr fontId="27"/>
  </si>
  <si>
    <t>寺﨑健人</t>
    <rPh sb="0" eb="1">
      <t>テラ</t>
    </rPh>
    <rPh sb="2" eb="4">
      <t>タケヒト</t>
    </rPh>
    <phoneticPr fontId="27"/>
  </si>
  <si>
    <t>徳山円香</t>
    <rPh sb="0" eb="2">
      <t>トクヤマ</t>
    </rPh>
    <rPh sb="2" eb="4">
      <t>マドカ</t>
    </rPh>
    <phoneticPr fontId="27"/>
  </si>
  <si>
    <t>外塚健之</t>
    <rPh sb="0" eb="2">
      <t>トツカ</t>
    </rPh>
    <rPh sb="2" eb="4">
      <t>タケシ</t>
    </rPh>
    <phoneticPr fontId="27"/>
  </si>
  <si>
    <t>冨彩奈</t>
    <rPh sb="0" eb="1">
      <t>トミ</t>
    </rPh>
    <rPh sb="1" eb="2">
      <t>アヤ</t>
    </rPh>
    <rPh sb="2" eb="3">
      <t>ナ</t>
    </rPh>
    <phoneticPr fontId="27"/>
  </si>
  <si>
    <t>戸森雄也</t>
    <rPh sb="0" eb="2">
      <t>トモリ</t>
    </rPh>
    <rPh sb="2" eb="4">
      <t>ユウヤ</t>
    </rPh>
    <phoneticPr fontId="27"/>
  </si>
  <si>
    <t>中井颯大</t>
    <rPh sb="0" eb="2">
      <t>ナカイ</t>
    </rPh>
    <rPh sb="2" eb="4">
      <t>ソウタ</t>
    </rPh>
    <phoneticPr fontId="27"/>
  </si>
  <si>
    <t>中井春花</t>
    <rPh sb="0" eb="2">
      <t>ナカイ</t>
    </rPh>
    <rPh sb="2" eb="4">
      <t>ハルカ</t>
    </rPh>
    <phoneticPr fontId="27"/>
  </si>
  <si>
    <t>長江勇弥</t>
    <rPh sb="0" eb="2">
      <t>ナガエ</t>
    </rPh>
    <rPh sb="2" eb="4">
      <t>ユウヤ</t>
    </rPh>
    <phoneticPr fontId="27"/>
  </si>
  <si>
    <t>永田直樹</t>
    <rPh sb="0" eb="2">
      <t>ナガタ</t>
    </rPh>
    <rPh sb="2" eb="4">
      <t>ナオキ</t>
    </rPh>
    <phoneticPr fontId="27"/>
  </si>
  <si>
    <t>長沼弘晃</t>
    <rPh sb="0" eb="2">
      <t>ナガヌマ</t>
    </rPh>
    <rPh sb="2" eb="4">
      <t>ヒロアキ</t>
    </rPh>
    <phoneticPr fontId="27"/>
  </si>
  <si>
    <t>中原亜貴</t>
    <rPh sb="0" eb="2">
      <t>ナカハラ</t>
    </rPh>
    <rPh sb="2" eb="4">
      <t>アキ</t>
    </rPh>
    <phoneticPr fontId="27"/>
  </si>
  <si>
    <t>中村光佑</t>
    <rPh sb="0" eb="2">
      <t>ナカムラ</t>
    </rPh>
    <rPh sb="2" eb="4">
      <t>コウスケ</t>
    </rPh>
    <phoneticPr fontId="27"/>
  </si>
  <si>
    <t>名津井祐斗</t>
    <rPh sb="0" eb="3">
      <t>ナツイ</t>
    </rPh>
    <rPh sb="3" eb="5">
      <t>ユウト</t>
    </rPh>
    <phoneticPr fontId="27"/>
  </si>
  <si>
    <t>奈良麻衣子</t>
    <rPh sb="0" eb="2">
      <t>ナラ</t>
    </rPh>
    <rPh sb="2" eb="5">
      <t>マイコ</t>
    </rPh>
    <phoneticPr fontId="27"/>
  </si>
  <si>
    <t>南原祐輔</t>
    <rPh sb="0" eb="2">
      <t>ナンバラ</t>
    </rPh>
    <rPh sb="2" eb="4">
      <t>ユウスケ</t>
    </rPh>
    <phoneticPr fontId="27"/>
  </si>
  <si>
    <t>西村将明</t>
    <rPh sb="0" eb="2">
      <t>ニシムラ</t>
    </rPh>
    <rPh sb="2" eb="4">
      <t>マサアキ</t>
    </rPh>
    <phoneticPr fontId="27"/>
  </si>
  <si>
    <t>西目竜太朗</t>
    <rPh sb="0" eb="2">
      <t>ニシメ</t>
    </rPh>
    <rPh sb="2" eb="5">
      <t>リュウタロウ</t>
    </rPh>
    <phoneticPr fontId="27"/>
  </si>
  <si>
    <t>能勢聡章</t>
    <rPh sb="0" eb="2">
      <t>ノセ</t>
    </rPh>
    <rPh sb="2" eb="4">
      <t>トシフミ</t>
    </rPh>
    <phoneticPr fontId="27"/>
  </si>
  <si>
    <t>野中智貴</t>
    <rPh sb="0" eb="1">
      <t>ノ</t>
    </rPh>
    <rPh sb="1" eb="2">
      <t>ナカ</t>
    </rPh>
    <rPh sb="2" eb="4">
      <t>トモキ</t>
    </rPh>
    <phoneticPr fontId="27"/>
  </si>
  <si>
    <t>袴田晴海</t>
    <rPh sb="0" eb="2">
      <t>ハカマダ</t>
    </rPh>
    <rPh sb="2" eb="4">
      <t>ハルミ</t>
    </rPh>
    <phoneticPr fontId="27"/>
  </si>
  <si>
    <t>橋口慶一郎</t>
    <rPh sb="0" eb="2">
      <t>ハシグチ</t>
    </rPh>
    <rPh sb="2" eb="5">
      <t>ケイイチロウ</t>
    </rPh>
    <phoneticPr fontId="27"/>
  </si>
  <si>
    <t>橋爪麻衣</t>
    <rPh sb="0" eb="2">
      <t>ハシヅメ</t>
    </rPh>
    <rPh sb="2" eb="4">
      <t>マイ</t>
    </rPh>
    <phoneticPr fontId="27"/>
  </si>
  <si>
    <t>橋詰真帆</t>
    <rPh sb="0" eb="2">
      <t>ハシヅメ</t>
    </rPh>
    <rPh sb="2" eb="4">
      <t>マホ</t>
    </rPh>
    <phoneticPr fontId="27"/>
  </si>
  <si>
    <t>波田野俊志</t>
    <rPh sb="0" eb="3">
      <t>ハタノ</t>
    </rPh>
    <rPh sb="3" eb="5">
      <t>トシユキ</t>
    </rPh>
    <phoneticPr fontId="27"/>
  </si>
  <si>
    <t>服部真虎</t>
    <rPh sb="0" eb="2">
      <t>ハットリ</t>
    </rPh>
    <rPh sb="2" eb="3">
      <t>マコト</t>
    </rPh>
    <rPh sb="3" eb="4">
      <t>トラ</t>
    </rPh>
    <phoneticPr fontId="27"/>
  </si>
  <si>
    <t>服部悠樹</t>
    <rPh sb="0" eb="2">
      <t>ハットリ</t>
    </rPh>
    <rPh sb="2" eb="4">
      <t>ユウキ</t>
    </rPh>
    <phoneticPr fontId="27"/>
  </si>
  <si>
    <t>濱井巨樹</t>
    <rPh sb="0" eb="2">
      <t>ハマイ</t>
    </rPh>
    <rPh sb="2" eb="4">
      <t>オオキ</t>
    </rPh>
    <phoneticPr fontId="27"/>
  </si>
  <si>
    <t>濵浦日向</t>
    <rPh sb="0" eb="2">
      <t>ハマウラ</t>
    </rPh>
    <rPh sb="2" eb="4">
      <t>ヒュウガ</t>
    </rPh>
    <phoneticPr fontId="27"/>
  </si>
  <si>
    <t>濱田紗希</t>
    <rPh sb="0" eb="2">
      <t>ハマダ</t>
    </rPh>
    <rPh sb="2" eb="3">
      <t>サ</t>
    </rPh>
    <rPh sb="3" eb="4">
      <t>キ</t>
    </rPh>
    <phoneticPr fontId="27"/>
  </si>
  <si>
    <t>濵名彩香</t>
    <rPh sb="0" eb="2">
      <t>ハマナ</t>
    </rPh>
    <rPh sb="2" eb="4">
      <t>サヤカ</t>
    </rPh>
    <phoneticPr fontId="27"/>
  </si>
  <si>
    <t>林圭介</t>
    <rPh sb="0" eb="1">
      <t>ハヤシ</t>
    </rPh>
    <rPh sb="1" eb="3">
      <t>ケイスケ</t>
    </rPh>
    <phoneticPr fontId="27"/>
  </si>
  <si>
    <t>林匠土</t>
    <rPh sb="0" eb="1">
      <t>ハヤシ</t>
    </rPh>
    <rPh sb="1" eb="2">
      <t>タクミ</t>
    </rPh>
    <rPh sb="2" eb="3">
      <t>ツチ</t>
    </rPh>
    <phoneticPr fontId="27"/>
  </si>
  <si>
    <t>林愛</t>
    <rPh sb="0" eb="1">
      <t>ハヤシ</t>
    </rPh>
    <rPh sb="1" eb="2">
      <t>メグミ</t>
    </rPh>
    <phoneticPr fontId="27"/>
  </si>
  <si>
    <t>原大佑</t>
    <rPh sb="0" eb="1">
      <t>ハラ</t>
    </rPh>
    <rPh sb="1" eb="3">
      <t>ダイスケ</t>
    </rPh>
    <phoneticPr fontId="27"/>
  </si>
  <si>
    <t>疋田瑞季</t>
    <rPh sb="0" eb="2">
      <t>ヒキタ</t>
    </rPh>
    <rPh sb="2" eb="4">
      <t>ミズキ</t>
    </rPh>
    <phoneticPr fontId="27"/>
  </si>
  <si>
    <t>平野雅幸</t>
    <rPh sb="0" eb="2">
      <t>ヒラノ</t>
    </rPh>
    <rPh sb="2" eb="4">
      <t>マサユキ</t>
    </rPh>
    <phoneticPr fontId="27"/>
  </si>
  <si>
    <t>平山遼</t>
    <rPh sb="0" eb="2">
      <t>ヒラヤマ</t>
    </rPh>
    <rPh sb="2" eb="3">
      <t>リョウ</t>
    </rPh>
    <phoneticPr fontId="27"/>
  </si>
  <si>
    <t>廣重敬彦</t>
    <rPh sb="0" eb="2">
      <t>ヒロシゲ</t>
    </rPh>
    <rPh sb="2" eb="4">
      <t>タカヒコ</t>
    </rPh>
    <phoneticPr fontId="27"/>
  </si>
  <si>
    <t>廣瀨紘太郎</t>
    <rPh sb="0" eb="2">
      <t>ヒロセ</t>
    </rPh>
    <rPh sb="2" eb="5">
      <t>コウタロウ</t>
    </rPh>
    <phoneticPr fontId="27"/>
  </si>
  <si>
    <t>廣瀬裕章</t>
    <rPh sb="0" eb="2">
      <t>ヒロセ</t>
    </rPh>
    <rPh sb="2" eb="3">
      <t>ユウ</t>
    </rPh>
    <rPh sb="3" eb="4">
      <t>ショウ</t>
    </rPh>
    <phoneticPr fontId="27"/>
  </si>
  <si>
    <t>福井将人</t>
    <rPh sb="0" eb="2">
      <t>フクイ</t>
    </rPh>
    <rPh sb="2" eb="4">
      <t>マサト</t>
    </rPh>
    <phoneticPr fontId="27"/>
  </si>
  <si>
    <t>藤田皓己</t>
    <rPh sb="0" eb="2">
      <t>フジタ</t>
    </rPh>
    <rPh sb="2" eb="3">
      <t>コウ</t>
    </rPh>
    <rPh sb="3" eb="4">
      <t>オノレ</t>
    </rPh>
    <phoneticPr fontId="27"/>
  </si>
  <si>
    <t>舟越美緒</t>
    <rPh sb="0" eb="2">
      <t>フナコシ</t>
    </rPh>
    <rPh sb="2" eb="4">
      <t>ミオ</t>
    </rPh>
    <phoneticPr fontId="27"/>
  </si>
  <si>
    <t>古谷勇斗</t>
    <rPh sb="0" eb="2">
      <t>フルヤ</t>
    </rPh>
    <rPh sb="2" eb="4">
      <t>ハヤト</t>
    </rPh>
    <phoneticPr fontId="27"/>
  </si>
  <si>
    <t>保坂圭哉</t>
    <rPh sb="0" eb="2">
      <t>ホサカ</t>
    </rPh>
    <rPh sb="2" eb="4">
      <t>ヨシヤ</t>
    </rPh>
    <phoneticPr fontId="27"/>
  </si>
  <si>
    <t>星野史智</t>
    <rPh sb="0" eb="2">
      <t>ホシノ</t>
    </rPh>
    <rPh sb="2" eb="3">
      <t>フミト</t>
    </rPh>
    <phoneticPr fontId="27"/>
  </si>
  <si>
    <t>程塚翼</t>
    <rPh sb="0" eb="2">
      <t>ホドツカ</t>
    </rPh>
    <rPh sb="2" eb="3">
      <t>ツバサ</t>
    </rPh>
    <phoneticPr fontId="27"/>
  </si>
  <si>
    <t>本田智徳</t>
    <rPh sb="0" eb="2">
      <t>ホンダ</t>
    </rPh>
    <rPh sb="2" eb="4">
      <t>トモノリ</t>
    </rPh>
    <phoneticPr fontId="27"/>
  </si>
  <si>
    <t>松﨑泰知</t>
    <rPh sb="0" eb="2">
      <t>マツザキ</t>
    </rPh>
    <rPh sb="2" eb="4">
      <t>タイチ</t>
    </rPh>
    <phoneticPr fontId="27"/>
  </si>
  <si>
    <t>松﨑朋也</t>
    <rPh sb="0" eb="2">
      <t>マツザキ</t>
    </rPh>
    <rPh sb="2" eb="4">
      <t>トモヤ</t>
    </rPh>
    <phoneticPr fontId="27"/>
  </si>
  <si>
    <t>松中明比古</t>
    <rPh sb="0" eb="2">
      <t>マツナカ</t>
    </rPh>
    <rPh sb="2" eb="3">
      <t>アキ</t>
    </rPh>
    <rPh sb="3" eb="4">
      <t>ヒ</t>
    </rPh>
    <rPh sb="4" eb="5">
      <t>コ</t>
    </rPh>
    <phoneticPr fontId="27"/>
  </si>
  <si>
    <t>松沼翔太</t>
    <rPh sb="0" eb="2">
      <t>マツヌマ</t>
    </rPh>
    <rPh sb="2" eb="4">
      <t>ショウタ</t>
    </rPh>
    <phoneticPr fontId="27"/>
  </si>
  <si>
    <t>松野一郎</t>
    <rPh sb="0" eb="2">
      <t>マツノ</t>
    </rPh>
    <rPh sb="2" eb="4">
      <t>イチロウ</t>
    </rPh>
    <phoneticPr fontId="27"/>
  </si>
  <si>
    <t>右田豊紀恵</t>
    <rPh sb="0" eb="2">
      <t>ミギタ</t>
    </rPh>
    <rPh sb="2" eb="3">
      <t>ユタカ</t>
    </rPh>
    <rPh sb="3" eb="4">
      <t>キ</t>
    </rPh>
    <rPh sb="4" eb="5">
      <t>エ</t>
    </rPh>
    <phoneticPr fontId="27"/>
  </si>
  <si>
    <t>光田駿斗</t>
    <rPh sb="0" eb="2">
      <t>ミツタ</t>
    </rPh>
    <rPh sb="2" eb="4">
      <t>ハヤト</t>
    </rPh>
    <phoneticPr fontId="27"/>
  </si>
  <si>
    <t>峯嶺昂大</t>
    <rPh sb="0" eb="1">
      <t>ミネ</t>
    </rPh>
    <rPh sb="1" eb="2">
      <t>ミネ</t>
    </rPh>
    <rPh sb="2" eb="4">
      <t>コウダイ</t>
    </rPh>
    <phoneticPr fontId="27"/>
  </si>
  <si>
    <t>味元宏史</t>
    <rPh sb="0" eb="2">
      <t>ミモト</t>
    </rPh>
    <rPh sb="2" eb="4">
      <t>ヒロフミ</t>
    </rPh>
    <phoneticPr fontId="27"/>
  </si>
  <si>
    <t>宮原和希</t>
    <rPh sb="0" eb="2">
      <t>ミヤハラ</t>
    </rPh>
    <rPh sb="2" eb="4">
      <t>カズキ</t>
    </rPh>
    <phoneticPr fontId="27"/>
  </si>
  <si>
    <t>宮本憲人</t>
    <rPh sb="0" eb="2">
      <t>ミヤモト</t>
    </rPh>
    <rPh sb="2" eb="3">
      <t>ケン</t>
    </rPh>
    <rPh sb="3" eb="4">
      <t>ヒト</t>
    </rPh>
    <phoneticPr fontId="27"/>
  </si>
  <si>
    <t>武者将太</t>
    <rPh sb="0" eb="2">
      <t>ムシャ</t>
    </rPh>
    <rPh sb="2" eb="4">
      <t>ショウタ</t>
    </rPh>
    <phoneticPr fontId="27"/>
  </si>
  <si>
    <t>村上和誉</t>
    <rPh sb="0" eb="2">
      <t>ムラカミ</t>
    </rPh>
    <rPh sb="2" eb="4">
      <t>カズタカ</t>
    </rPh>
    <phoneticPr fontId="27"/>
  </si>
  <si>
    <t>室岡里佳</t>
    <rPh sb="0" eb="2">
      <t>ムロオカ</t>
    </rPh>
    <rPh sb="2" eb="4">
      <t>リカ</t>
    </rPh>
    <phoneticPr fontId="27"/>
  </si>
  <si>
    <t>回木亮信</t>
    <rPh sb="0" eb="1">
      <t>メグ</t>
    </rPh>
    <rPh sb="1" eb="2">
      <t>キ</t>
    </rPh>
    <rPh sb="2" eb="3">
      <t>リョウ</t>
    </rPh>
    <rPh sb="3" eb="4">
      <t>ノブ</t>
    </rPh>
    <phoneticPr fontId="27"/>
  </si>
  <si>
    <t>森本さつき</t>
    <rPh sb="0" eb="2">
      <t>モリモト</t>
    </rPh>
    <phoneticPr fontId="27"/>
  </si>
  <si>
    <t>栁沼直紀</t>
    <rPh sb="0" eb="2">
      <t>ヤギヌマ</t>
    </rPh>
    <rPh sb="2" eb="4">
      <t>ナオキ</t>
    </rPh>
    <phoneticPr fontId="27"/>
  </si>
  <si>
    <t>矢部俊宏</t>
    <rPh sb="0" eb="2">
      <t>ヤベ</t>
    </rPh>
    <rPh sb="2" eb="4">
      <t>トシヒロ</t>
    </rPh>
    <phoneticPr fontId="27"/>
  </si>
  <si>
    <t>山川一樹</t>
    <rPh sb="0" eb="2">
      <t>ヤマカワ</t>
    </rPh>
    <rPh sb="2" eb="4">
      <t>カズキ</t>
    </rPh>
    <phoneticPr fontId="27"/>
  </si>
  <si>
    <t>山口隆史</t>
    <rPh sb="0" eb="2">
      <t>ヤマグチ</t>
    </rPh>
    <rPh sb="2" eb="4">
      <t>タカシ</t>
    </rPh>
    <phoneticPr fontId="27"/>
  </si>
  <si>
    <t>山口萌</t>
    <rPh sb="0" eb="2">
      <t>ヤマグチ</t>
    </rPh>
    <rPh sb="2" eb="3">
      <t>モエ</t>
    </rPh>
    <phoneticPr fontId="27"/>
  </si>
  <si>
    <t>山田万里菜</t>
    <rPh sb="0" eb="2">
      <t>ヤマダ</t>
    </rPh>
    <rPh sb="2" eb="4">
      <t>マリ</t>
    </rPh>
    <rPh sb="4" eb="5">
      <t>ナ</t>
    </rPh>
    <phoneticPr fontId="27"/>
  </si>
  <si>
    <t>山根良之</t>
    <rPh sb="0" eb="2">
      <t>ヤマネ</t>
    </rPh>
    <rPh sb="2" eb="4">
      <t>ヨシユキ</t>
    </rPh>
    <phoneticPr fontId="27"/>
  </si>
  <si>
    <t>山野麻理恵</t>
    <rPh sb="0" eb="2">
      <t>ヤマノ</t>
    </rPh>
    <rPh sb="2" eb="3">
      <t>アサ</t>
    </rPh>
    <rPh sb="3" eb="4">
      <t>リ</t>
    </rPh>
    <rPh sb="4" eb="5">
      <t>エ</t>
    </rPh>
    <phoneticPr fontId="27"/>
  </si>
  <si>
    <t>山野井亮太</t>
    <rPh sb="0" eb="3">
      <t>ヤマノイ</t>
    </rPh>
    <rPh sb="3" eb="5">
      <t>リョウタ</t>
    </rPh>
    <phoneticPr fontId="27"/>
  </si>
  <si>
    <t>山本彩水</t>
    <rPh sb="0" eb="2">
      <t>ヤマモト</t>
    </rPh>
    <rPh sb="2" eb="3">
      <t>アヤ</t>
    </rPh>
    <rPh sb="3" eb="4">
      <t>ミズ</t>
    </rPh>
    <phoneticPr fontId="27"/>
  </si>
  <si>
    <t>山本楓子</t>
    <rPh sb="0" eb="2">
      <t>ヤマモト</t>
    </rPh>
    <rPh sb="2" eb="4">
      <t>フウコ</t>
    </rPh>
    <phoneticPr fontId="27"/>
  </si>
  <si>
    <t>横井悠記</t>
    <rPh sb="0" eb="2">
      <t>ヨコイ</t>
    </rPh>
    <rPh sb="2" eb="4">
      <t>ハルキ</t>
    </rPh>
    <phoneticPr fontId="27"/>
  </si>
  <si>
    <t>横田光平</t>
    <rPh sb="0" eb="2">
      <t>ヨコタ</t>
    </rPh>
    <rPh sb="2" eb="4">
      <t>コウヘイ</t>
    </rPh>
    <phoneticPr fontId="27"/>
  </si>
  <si>
    <t>吉井貴一</t>
    <rPh sb="0" eb="2">
      <t>ヨシイ</t>
    </rPh>
    <rPh sb="2" eb="4">
      <t>キイチ</t>
    </rPh>
    <phoneticPr fontId="27"/>
  </si>
  <si>
    <t>吉井将也</t>
    <rPh sb="0" eb="2">
      <t>ヨシイ</t>
    </rPh>
    <rPh sb="2" eb="4">
      <t>マサヤ</t>
    </rPh>
    <phoneticPr fontId="27"/>
  </si>
  <si>
    <t>吉岡慎太郎</t>
    <rPh sb="0" eb="2">
      <t>ヨシオカ</t>
    </rPh>
    <rPh sb="2" eb="5">
      <t>シンタロウ</t>
    </rPh>
    <phoneticPr fontId="27"/>
  </si>
  <si>
    <t>吉川青毅</t>
    <rPh sb="0" eb="2">
      <t>ヨシカワ</t>
    </rPh>
    <rPh sb="2" eb="3">
      <t>ハルキ</t>
    </rPh>
    <phoneticPr fontId="27"/>
  </si>
  <si>
    <t>吉田啓人</t>
    <rPh sb="0" eb="2">
      <t>ヨシダ</t>
    </rPh>
    <rPh sb="2" eb="4">
      <t>ヒロト</t>
    </rPh>
    <phoneticPr fontId="27"/>
  </si>
  <si>
    <t>吉田翔</t>
    <rPh sb="0" eb="2">
      <t>ヨシダ</t>
    </rPh>
    <rPh sb="2" eb="3">
      <t>ショウ</t>
    </rPh>
    <phoneticPr fontId="27"/>
  </si>
  <si>
    <t>吉田翔馬</t>
    <rPh sb="0" eb="2">
      <t>ヨシダ</t>
    </rPh>
    <rPh sb="2" eb="4">
      <t>ショウマ</t>
    </rPh>
    <phoneticPr fontId="27"/>
  </si>
  <si>
    <t>吉田佑司</t>
    <rPh sb="0" eb="2">
      <t>ヨシダ</t>
    </rPh>
    <rPh sb="2" eb="4">
      <t>ユウジ</t>
    </rPh>
    <phoneticPr fontId="27"/>
  </si>
  <si>
    <t>吉野貴洋</t>
    <rPh sb="0" eb="2">
      <t>ヨシノ</t>
    </rPh>
    <rPh sb="2" eb="4">
      <t>タカヒロ</t>
    </rPh>
    <phoneticPr fontId="27"/>
  </si>
  <si>
    <t>吉野光</t>
    <rPh sb="0" eb="2">
      <t>ヨシノ</t>
    </rPh>
    <rPh sb="2" eb="3">
      <t>ヒカル</t>
    </rPh>
    <phoneticPr fontId="27"/>
  </si>
  <si>
    <t>龍谷晃議</t>
    <rPh sb="0" eb="2">
      <t>リュウタニ</t>
    </rPh>
    <rPh sb="2" eb="3">
      <t>アキノリ</t>
    </rPh>
    <phoneticPr fontId="27"/>
  </si>
  <si>
    <t>渡恭一</t>
    <rPh sb="0" eb="1">
      <t>ワタリ</t>
    </rPh>
    <rPh sb="1" eb="3">
      <t>キョウイチ</t>
    </rPh>
    <phoneticPr fontId="27"/>
  </si>
  <si>
    <t>藁谷遵人</t>
    <rPh sb="0" eb="2">
      <t>ワラヤ</t>
    </rPh>
    <rPh sb="2" eb="3">
      <t>ユキヒト</t>
    </rPh>
    <phoneticPr fontId="27"/>
  </si>
  <si>
    <t>イベント</t>
  </si>
  <si>
    <t>秋保和子</t>
    <rPh sb="0" eb="2">
      <t>アキホ</t>
    </rPh>
    <rPh sb="2" eb="4">
      <t>カズコ</t>
    </rPh>
    <phoneticPr fontId="27"/>
  </si>
  <si>
    <t>浅香雄哉</t>
    <rPh sb="0" eb="2">
      <t>アサカ</t>
    </rPh>
    <rPh sb="2" eb="4">
      <t>ユウヤ</t>
    </rPh>
    <phoneticPr fontId="27"/>
  </si>
  <si>
    <t>新井望保</t>
    <rPh sb="0" eb="2">
      <t>アライ</t>
    </rPh>
    <rPh sb="2" eb="3">
      <t>ノゾム</t>
    </rPh>
    <rPh sb="3" eb="4">
      <t>ホ</t>
    </rPh>
    <phoneticPr fontId="27"/>
  </si>
  <si>
    <t>井口廉太郎</t>
    <rPh sb="0" eb="2">
      <t>イグチ</t>
    </rPh>
    <rPh sb="2" eb="5">
      <t>レンタロウ</t>
    </rPh>
    <phoneticPr fontId="27"/>
  </si>
  <si>
    <t>石川雄磨</t>
    <rPh sb="0" eb="2">
      <t>イシカワ</t>
    </rPh>
    <rPh sb="2" eb="4">
      <t>ユウマ</t>
    </rPh>
    <phoneticPr fontId="27"/>
  </si>
  <si>
    <t>井島浩恵</t>
    <rPh sb="0" eb="2">
      <t>イジマ</t>
    </rPh>
    <rPh sb="2" eb="4">
      <t>ヒロエ</t>
    </rPh>
    <phoneticPr fontId="27"/>
  </si>
  <si>
    <t>磯一斗</t>
    <rPh sb="0" eb="1">
      <t>イソ</t>
    </rPh>
    <rPh sb="1" eb="3">
      <t>カズト</t>
    </rPh>
    <phoneticPr fontId="27"/>
  </si>
  <si>
    <t>井出康介</t>
    <rPh sb="0" eb="2">
      <t>イデ</t>
    </rPh>
    <rPh sb="2" eb="4">
      <t>コウスケ</t>
    </rPh>
    <phoneticPr fontId="27"/>
  </si>
  <si>
    <t>今井健太</t>
    <rPh sb="0" eb="4">
      <t>イマイケンタ</t>
    </rPh>
    <phoneticPr fontId="27"/>
  </si>
  <si>
    <t>今垣大輝</t>
    <rPh sb="0" eb="1">
      <t>イマ</t>
    </rPh>
    <rPh sb="1" eb="2">
      <t>ガキ</t>
    </rPh>
    <rPh sb="2" eb="3">
      <t>ダイ</t>
    </rPh>
    <rPh sb="3" eb="4">
      <t>キ</t>
    </rPh>
    <phoneticPr fontId="27"/>
  </si>
  <si>
    <t>梅木美聡</t>
    <rPh sb="0" eb="2">
      <t>ウメキ</t>
    </rPh>
    <rPh sb="2" eb="4">
      <t>ミサト</t>
    </rPh>
    <phoneticPr fontId="27"/>
  </si>
  <si>
    <t>梅本享典</t>
    <rPh sb="0" eb="2">
      <t>ウメモト</t>
    </rPh>
    <rPh sb="2" eb="4">
      <t>キョウスケ</t>
    </rPh>
    <phoneticPr fontId="27"/>
  </si>
  <si>
    <t>江口賢治</t>
    <rPh sb="0" eb="4">
      <t>エグチケンジ</t>
    </rPh>
    <phoneticPr fontId="27"/>
  </si>
  <si>
    <t>岡田恵</t>
    <rPh sb="0" eb="2">
      <t>オカダ</t>
    </rPh>
    <rPh sb="2" eb="3">
      <t>メグミ</t>
    </rPh>
    <phoneticPr fontId="27"/>
  </si>
  <si>
    <t>押木森太郎</t>
    <rPh sb="0" eb="2">
      <t>オシキ</t>
    </rPh>
    <rPh sb="2" eb="5">
      <t>シンタロウ</t>
    </rPh>
    <phoneticPr fontId="27"/>
  </si>
  <si>
    <t>小沼勇斗</t>
    <rPh sb="0" eb="2">
      <t>オヌマ</t>
    </rPh>
    <rPh sb="2" eb="4">
      <t>ハヤト</t>
    </rPh>
    <phoneticPr fontId="27"/>
  </si>
  <si>
    <t>小野田大地</t>
    <rPh sb="0" eb="3">
      <t>オノダ</t>
    </rPh>
    <rPh sb="3" eb="5">
      <t>ダイチ</t>
    </rPh>
    <phoneticPr fontId="27"/>
  </si>
  <si>
    <t>小野寺拓馬</t>
    <rPh sb="0" eb="3">
      <t>オノデラ</t>
    </rPh>
    <rPh sb="3" eb="5">
      <t>タクマ</t>
    </rPh>
    <phoneticPr fontId="27"/>
  </si>
  <si>
    <t>片桐愛</t>
    <rPh sb="0" eb="2">
      <t>カタギリ</t>
    </rPh>
    <rPh sb="2" eb="3">
      <t>アイ</t>
    </rPh>
    <phoneticPr fontId="27"/>
  </si>
  <si>
    <t>勝田節</t>
    <rPh sb="0" eb="2">
      <t>カツタ</t>
    </rPh>
    <rPh sb="2" eb="3">
      <t>タカシ</t>
    </rPh>
    <phoneticPr fontId="27"/>
  </si>
  <si>
    <t>金井達也</t>
    <rPh sb="0" eb="2">
      <t>カナイ</t>
    </rPh>
    <rPh sb="2" eb="4">
      <t>タツヤ</t>
    </rPh>
    <phoneticPr fontId="27"/>
  </si>
  <si>
    <t>金浦祐真</t>
    <rPh sb="0" eb="2">
      <t>カナウラ</t>
    </rPh>
    <rPh sb="2" eb="4">
      <t>ユウマ</t>
    </rPh>
    <phoneticPr fontId="27"/>
  </si>
  <si>
    <t>金澤麻由美</t>
    <rPh sb="0" eb="2">
      <t>カナザワ</t>
    </rPh>
    <rPh sb="2" eb="5">
      <t>マユミ</t>
    </rPh>
    <phoneticPr fontId="27"/>
  </si>
  <si>
    <t>川名龍雄</t>
    <rPh sb="0" eb="4">
      <t>カワナタツオ</t>
    </rPh>
    <phoneticPr fontId="27"/>
  </si>
  <si>
    <t>北村誠</t>
    <rPh sb="0" eb="3">
      <t>キタムラマコト</t>
    </rPh>
    <phoneticPr fontId="27"/>
  </si>
  <si>
    <t>木野隼</t>
    <rPh sb="0" eb="2">
      <t>キノ</t>
    </rPh>
    <rPh sb="2" eb="3">
      <t>ハヤト</t>
    </rPh>
    <phoneticPr fontId="27"/>
  </si>
  <si>
    <t>日下範子</t>
    <rPh sb="0" eb="2">
      <t>クサカ</t>
    </rPh>
    <rPh sb="2" eb="4">
      <t>ノリコ</t>
    </rPh>
    <phoneticPr fontId="27"/>
  </si>
  <si>
    <t>小池勇帆</t>
    <rPh sb="0" eb="2">
      <t>コイケ</t>
    </rPh>
    <rPh sb="2" eb="3">
      <t>ユウ</t>
    </rPh>
    <rPh sb="3" eb="4">
      <t>ホ</t>
    </rPh>
    <phoneticPr fontId="27"/>
  </si>
  <si>
    <t>小嶋太空</t>
    <rPh sb="0" eb="2">
      <t>コジマ</t>
    </rPh>
    <rPh sb="2" eb="4">
      <t>タカラ</t>
    </rPh>
    <phoneticPr fontId="27"/>
  </si>
  <si>
    <t>小林隼</t>
    <rPh sb="0" eb="3">
      <t>コバヤシジュン</t>
    </rPh>
    <phoneticPr fontId="27"/>
  </si>
  <si>
    <t>近藤富士雄</t>
    <rPh sb="0" eb="2">
      <t>コンドウ</t>
    </rPh>
    <rPh sb="2" eb="5">
      <t>フジオ</t>
    </rPh>
    <phoneticPr fontId="27"/>
  </si>
  <si>
    <t>齊藤英樹</t>
    <rPh sb="0" eb="2">
      <t>サイトウ</t>
    </rPh>
    <rPh sb="2" eb="4">
      <t>ヒデキ</t>
    </rPh>
    <phoneticPr fontId="27"/>
  </si>
  <si>
    <t>酒井裕考</t>
    <rPh sb="0" eb="2">
      <t>サカイ</t>
    </rPh>
    <rPh sb="2" eb="4">
      <t>ヒロタカ</t>
    </rPh>
    <phoneticPr fontId="27"/>
  </si>
  <si>
    <t>佐々木知子</t>
    <rPh sb="0" eb="3">
      <t>ササキ</t>
    </rPh>
    <rPh sb="3" eb="5">
      <t>トモコ</t>
    </rPh>
    <phoneticPr fontId="27"/>
  </si>
  <si>
    <t>佐藤直陽</t>
    <rPh sb="0" eb="4">
      <t>サトウナオヒ</t>
    </rPh>
    <phoneticPr fontId="27"/>
  </si>
  <si>
    <t>佐藤則夫</t>
    <rPh sb="0" eb="4">
      <t>サトウノリオ</t>
    </rPh>
    <phoneticPr fontId="27"/>
  </si>
  <si>
    <t>佐藤充</t>
    <rPh sb="0" eb="2">
      <t>サトウ</t>
    </rPh>
    <rPh sb="2" eb="3">
      <t>ミツル</t>
    </rPh>
    <phoneticPr fontId="27"/>
  </si>
  <si>
    <t>佐野岳秋</t>
    <rPh sb="0" eb="2">
      <t>サノ</t>
    </rPh>
    <rPh sb="2" eb="4">
      <t>タケアキ</t>
    </rPh>
    <phoneticPr fontId="27"/>
  </si>
  <si>
    <t>篠原明夫</t>
    <rPh sb="0" eb="2">
      <t>シノハラ</t>
    </rPh>
    <rPh sb="2" eb="4">
      <t>アキオ</t>
    </rPh>
    <phoneticPr fontId="27"/>
  </si>
  <si>
    <t>修美穂</t>
    <rPh sb="0" eb="1">
      <t>シュウ</t>
    </rPh>
    <rPh sb="1" eb="3">
      <t>ミホ</t>
    </rPh>
    <phoneticPr fontId="27"/>
  </si>
  <si>
    <t>首藤駿介</t>
    <rPh sb="0" eb="2">
      <t>シュドウ</t>
    </rPh>
    <rPh sb="2" eb="4">
      <t>シュンスケ</t>
    </rPh>
    <phoneticPr fontId="27"/>
  </si>
  <si>
    <t>首藤湧之介</t>
    <rPh sb="0" eb="2">
      <t>シュトウ</t>
    </rPh>
    <rPh sb="2" eb="3">
      <t>ワ</t>
    </rPh>
    <rPh sb="3" eb="4">
      <t>ノ</t>
    </rPh>
    <rPh sb="4" eb="5">
      <t>スケ</t>
    </rPh>
    <phoneticPr fontId="27"/>
  </si>
  <si>
    <t>城田一哉</t>
    <rPh sb="0" eb="2">
      <t>シロタ</t>
    </rPh>
    <rPh sb="2" eb="4">
      <t>カズヤ</t>
    </rPh>
    <phoneticPr fontId="27"/>
  </si>
  <si>
    <t>住吉繭子</t>
    <rPh sb="0" eb="2">
      <t>スミヨシ</t>
    </rPh>
    <rPh sb="2" eb="4">
      <t>マユコ</t>
    </rPh>
    <phoneticPr fontId="27"/>
  </si>
  <si>
    <t>園田光太郎</t>
    <rPh sb="0" eb="2">
      <t>ソノダ</t>
    </rPh>
    <rPh sb="2" eb="5">
      <t>コウタロウ</t>
    </rPh>
    <phoneticPr fontId="27"/>
  </si>
  <si>
    <t>髙島充吉</t>
    <rPh sb="0" eb="4">
      <t>タカシマミツヨシ</t>
    </rPh>
    <phoneticPr fontId="27"/>
  </si>
  <si>
    <t>髙瀨みなみ</t>
    <rPh sb="0" eb="2">
      <t>タカセ</t>
    </rPh>
    <phoneticPr fontId="27"/>
  </si>
  <si>
    <t>髙橋英明</t>
    <rPh sb="0" eb="2">
      <t>タカハシ</t>
    </rPh>
    <rPh sb="2" eb="4">
      <t>ヒデアキ</t>
    </rPh>
    <phoneticPr fontId="27"/>
  </si>
  <si>
    <t>田中貞夫</t>
    <rPh sb="0" eb="2">
      <t>タナカ</t>
    </rPh>
    <rPh sb="2" eb="4">
      <t>サダオ</t>
    </rPh>
    <phoneticPr fontId="27"/>
  </si>
  <si>
    <t>玉井秀則</t>
    <rPh sb="0" eb="2">
      <t>タマイ</t>
    </rPh>
    <rPh sb="2" eb="4">
      <t>ヒデノリ</t>
    </rPh>
    <phoneticPr fontId="27"/>
  </si>
  <si>
    <t>茅野直樹</t>
    <rPh sb="0" eb="2">
      <t>チノ</t>
    </rPh>
    <rPh sb="2" eb="4">
      <t>ナオキ</t>
    </rPh>
    <phoneticPr fontId="27"/>
  </si>
  <si>
    <t>角諒平</t>
    <rPh sb="0" eb="1">
      <t>ツノ</t>
    </rPh>
    <rPh sb="1" eb="3">
      <t>リョウヘイ</t>
    </rPh>
    <phoneticPr fontId="27"/>
  </si>
  <si>
    <t>寺井大和</t>
    <rPh sb="0" eb="2">
      <t>テライ</t>
    </rPh>
    <rPh sb="2" eb="4">
      <t>ヤマト</t>
    </rPh>
    <phoneticPr fontId="27"/>
  </si>
  <si>
    <t>寺田武</t>
    <rPh sb="0" eb="2">
      <t>テラダ</t>
    </rPh>
    <rPh sb="2" eb="3">
      <t>タケル</t>
    </rPh>
    <phoneticPr fontId="27"/>
  </si>
  <si>
    <t>冨賀大貴</t>
    <rPh sb="0" eb="2">
      <t>トミガ</t>
    </rPh>
    <rPh sb="2" eb="4">
      <t>ダイキ</t>
    </rPh>
    <phoneticPr fontId="27"/>
  </si>
  <si>
    <t>中村浩</t>
    <rPh sb="0" eb="2">
      <t>ナカムラ</t>
    </rPh>
    <rPh sb="2" eb="3">
      <t>ヒロシ</t>
    </rPh>
    <phoneticPr fontId="27"/>
  </si>
  <si>
    <t>西尾大笑</t>
    <rPh sb="0" eb="2">
      <t>ニシオ</t>
    </rPh>
    <rPh sb="2" eb="4">
      <t>タイサク</t>
    </rPh>
    <phoneticPr fontId="27"/>
  </si>
  <si>
    <t>西尾正樹</t>
    <rPh sb="0" eb="2">
      <t>ニシオ</t>
    </rPh>
    <rPh sb="2" eb="4">
      <t>マサキ</t>
    </rPh>
    <phoneticPr fontId="27"/>
  </si>
  <si>
    <t>西村知樹</t>
    <rPh sb="0" eb="2">
      <t>ニシムラ</t>
    </rPh>
    <rPh sb="2" eb="4">
      <t>トモキ</t>
    </rPh>
    <phoneticPr fontId="27"/>
  </si>
  <si>
    <t>二宮一毅</t>
    <rPh sb="0" eb="2">
      <t>ニノミヤ</t>
    </rPh>
    <rPh sb="2" eb="4">
      <t>カズキ</t>
    </rPh>
    <phoneticPr fontId="27"/>
  </si>
  <si>
    <t>沼田基</t>
    <rPh sb="0" eb="2">
      <t>ヌマタ</t>
    </rPh>
    <rPh sb="2" eb="3">
      <t>モトイ</t>
    </rPh>
    <phoneticPr fontId="27"/>
  </si>
  <si>
    <t>根岸凌大</t>
    <rPh sb="0" eb="2">
      <t>ネギシ</t>
    </rPh>
    <rPh sb="2" eb="4">
      <t>リョウタ</t>
    </rPh>
    <phoneticPr fontId="27"/>
  </si>
  <si>
    <t>橋本重弘</t>
    <rPh sb="0" eb="2">
      <t>ハシモト</t>
    </rPh>
    <rPh sb="2" eb="4">
      <t>シゲヒロ</t>
    </rPh>
    <phoneticPr fontId="27"/>
  </si>
  <si>
    <t>秦克郁</t>
    <rPh sb="0" eb="1">
      <t>ハタ</t>
    </rPh>
    <rPh sb="1" eb="3">
      <t>カツフミ</t>
    </rPh>
    <phoneticPr fontId="27"/>
  </si>
  <si>
    <t>花輪真純</t>
    <rPh sb="0" eb="2">
      <t>ハナワ</t>
    </rPh>
    <rPh sb="2" eb="4">
      <t>マスミ</t>
    </rPh>
    <phoneticPr fontId="27"/>
  </si>
  <si>
    <t>濱松洋</t>
    <rPh sb="0" eb="2">
      <t>ハママツ</t>
    </rPh>
    <rPh sb="2" eb="3">
      <t>ヒロシ</t>
    </rPh>
    <phoneticPr fontId="27"/>
  </si>
  <si>
    <t>原凜太朗</t>
    <rPh sb="0" eb="1">
      <t>ハラ</t>
    </rPh>
    <rPh sb="1" eb="4">
      <t>リンタロウ</t>
    </rPh>
    <phoneticPr fontId="27"/>
  </si>
  <si>
    <t>比嘉長舜</t>
    <rPh sb="0" eb="2">
      <t>ヒガ</t>
    </rPh>
    <rPh sb="2" eb="4">
      <t>チョウシュン</t>
    </rPh>
    <phoneticPr fontId="27"/>
  </si>
  <si>
    <t>福澤剛志</t>
    <rPh sb="0" eb="4">
      <t>フクザワツヨシ</t>
    </rPh>
    <phoneticPr fontId="27"/>
  </si>
  <si>
    <t>福村典広</t>
    <rPh sb="0" eb="4">
      <t>フクムラノリヒロ</t>
    </rPh>
    <phoneticPr fontId="27"/>
  </si>
  <si>
    <t>藤田圭祐</t>
    <rPh sb="0" eb="2">
      <t>フジタ</t>
    </rPh>
    <rPh sb="2" eb="4">
      <t>ケイスケ</t>
    </rPh>
    <phoneticPr fontId="27"/>
  </si>
  <si>
    <t>藤田大希</t>
    <rPh sb="0" eb="2">
      <t>フジタ</t>
    </rPh>
    <rPh sb="2" eb="4">
      <t>ヒロキ</t>
    </rPh>
    <phoneticPr fontId="27"/>
  </si>
  <si>
    <t>舟守晴亮</t>
    <rPh sb="0" eb="4">
      <t>フナモリセイスケ</t>
    </rPh>
    <phoneticPr fontId="27"/>
  </si>
  <si>
    <t>堀田輝昭</t>
    <rPh sb="0" eb="2">
      <t>ホッタ</t>
    </rPh>
    <rPh sb="2" eb="4">
      <t>テルアキ</t>
    </rPh>
    <phoneticPr fontId="27"/>
  </si>
  <si>
    <t>前田祐成</t>
    <rPh sb="0" eb="2">
      <t>マエダ</t>
    </rPh>
    <rPh sb="2" eb="4">
      <t>ユウセイ</t>
    </rPh>
    <phoneticPr fontId="27"/>
  </si>
  <si>
    <t>松村健汰</t>
    <rPh sb="0" eb="2">
      <t>マツムラ</t>
    </rPh>
    <rPh sb="2" eb="4">
      <t>ケンタ</t>
    </rPh>
    <phoneticPr fontId="27"/>
  </si>
  <si>
    <t>松本紗季</t>
    <rPh sb="0" eb="2">
      <t>マツモト</t>
    </rPh>
    <rPh sb="2" eb="4">
      <t>サキ</t>
    </rPh>
    <phoneticPr fontId="27"/>
  </si>
  <si>
    <t>三澤太陽</t>
    <rPh sb="0" eb="2">
      <t>ミサワ</t>
    </rPh>
    <rPh sb="2" eb="4">
      <t>タイヨウ</t>
    </rPh>
    <phoneticPr fontId="27"/>
  </si>
  <si>
    <t>三橋恒太</t>
    <rPh sb="0" eb="2">
      <t>ミツハシ</t>
    </rPh>
    <rPh sb="2" eb="4">
      <t>コウタ</t>
    </rPh>
    <phoneticPr fontId="27"/>
  </si>
  <si>
    <t>宮内良美</t>
    <rPh sb="0" eb="2">
      <t>ミヤウチ</t>
    </rPh>
    <rPh sb="2" eb="4">
      <t>ヨシミ</t>
    </rPh>
    <phoneticPr fontId="27"/>
  </si>
  <si>
    <t>村野井千鶴</t>
    <rPh sb="0" eb="5">
      <t>ムラノイチヅル</t>
    </rPh>
    <phoneticPr fontId="27"/>
  </si>
  <si>
    <t>森沢潤</t>
    <rPh sb="0" eb="3">
      <t>モリサワジュン</t>
    </rPh>
    <phoneticPr fontId="27"/>
  </si>
  <si>
    <t>矢島彩乃</t>
    <rPh sb="0" eb="2">
      <t>ヤジマ</t>
    </rPh>
    <rPh sb="2" eb="4">
      <t>アヤノ</t>
    </rPh>
    <phoneticPr fontId="27"/>
  </si>
  <si>
    <t>八巻伸明</t>
    <rPh sb="0" eb="2">
      <t>ヤマキ</t>
    </rPh>
    <rPh sb="2" eb="4">
      <t>ノブアキ</t>
    </rPh>
    <phoneticPr fontId="27"/>
  </si>
  <si>
    <t>山下央泰</t>
    <rPh sb="0" eb="2">
      <t>ヤマシタ</t>
    </rPh>
    <rPh sb="2" eb="3">
      <t>オウ</t>
    </rPh>
    <rPh sb="3" eb="4">
      <t>ヤスシ</t>
    </rPh>
    <phoneticPr fontId="27"/>
  </si>
  <si>
    <t>横瀬大輔</t>
    <rPh sb="0" eb="2">
      <t>ヨコセ</t>
    </rPh>
    <rPh sb="2" eb="4">
      <t>ダイスケ</t>
    </rPh>
    <phoneticPr fontId="27"/>
  </si>
  <si>
    <t>吉岡航太郎</t>
    <rPh sb="0" eb="2">
      <t>ヨシオカ</t>
    </rPh>
    <rPh sb="2" eb="5">
      <t>コウタロウ</t>
    </rPh>
    <phoneticPr fontId="27"/>
  </si>
  <si>
    <t>和田悟</t>
    <rPh sb="0" eb="2">
      <t>ワダ</t>
    </rPh>
    <rPh sb="2" eb="3">
      <t>サトル</t>
    </rPh>
    <phoneticPr fontId="27"/>
  </si>
  <si>
    <t>渡邉桜時朗</t>
    <rPh sb="0" eb="2">
      <t>ワタナベ</t>
    </rPh>
    <rPh sb="2" eb="5">
      <t>オウジロウ</t>
    </rPh>
    <phoneticPr fontId="27"/>
  </si>
  <si>
    <t>新横浜斎場</t>
  </si>
  <si>
    <t>一戸春樹</t>
    <rPh sb="0" eb="2">
      <t>イチノエ</t>
    </rPh>
    <rPh sb="2" eb="4">
      <t>ハルキ</t>
    </rPh>
    <phoneticPr fontId="27"/>
  </si>
  <si>
    <t>榎本保夫</t>
    <rPh sb="0" eb="2">
      <t>エノモト</t>
    </rPh>
    <rPh sb="2" eb="4">
      <t>ヤスオ</t>
    </rPh>
    <phoneticPr fontId="27"/>
  </si>
  <si>
    <t>加藤久男</t>
    <rPh sb="0" eb="2">
      <t>カトウ</t>
    </rPh>
    <rPh sb="2" eb="4">
      <t>ヒサオ</t>
    </rPh>
    <phoneticPr fontId="27"/>
  </si>
  <si>
    <t>小柳庄司</t>
    <rPh sb="0" eb="2">
      <t>コヤナギ</t>
    </rPh>
    <rPh sb="2" eb="4">
      <t>ショウジ</t>
    </rPh>
    <phoneticPr fontId="27"/>
  </si>
  <si>
    <t>齋藤利夫</t>
    <rPh sb="0" eb="2">
      <t>サイトウ</t>
    </rPh>
    <rPh sb="2" eb="4">
      <t>トシオ</t>
    </rPh>
    <phoneticPr fontId="27"/>
  </si>
  <si>
    <t>相良昌宏</t>
    <rPh sb="0" eb="2">
      <t>サガラ</t>
    </rPh>
    <rPh sb="2" eb="4">
      <t>マサヒロ</t>
    </rPh>
    <phoneticPr fontId="27"/>
  </si>
  <si>
    <t>関根和重</t>
    <rPh sb="0" eb="2">
      <t>セキネ</t>
    </rPh>
    <rPh sb="2" eb="4">
      <t>カズシゲ</t>
    </rPh>
    <phoneticPr fontId="27"/>
  </si>
  <si>
    <t>田中宏幸</t>
    <rPh sb="0" eb="2">
      <t>タナカ</t>
    </rPh>
    <rPh sb="2" eb="4">
      <t>ヒロユキ</t>
    </rPh>
    <phoneticPr fontId="27"/>
  </si>
  <si>
    <t>三好紅大</t>
    <rPh sb="0" eb="2">
      <t>ミヨシ</t>
    </rPh>
    <rPh sb="2" eb="3">
      <t>クレナイ</t>
    </rPh>
    <rPh sb="3" eb="4">
      <t>ダイ</t>
    </rPh>
    <phoneticPr fontId="27"/>
  </si>
  <si>
    <t>森岡聡</t>
    <rPh sb="0" eb="2">
      <t>モリオカ</t>
    </rPh>
    <rPh sb="2" eb="3">
      <t>サトシ</t>
    </rPh>
    <phoneticPr fontId="27"/>
  </si>
  <si>
    <t>ららぽーと横浜（施設）</t>
  </si>
  <si>
    <t>青木誠</t>
    <rPh sb="0" eb="2">
      <t>アオキ</t>
    </rPh>
    <rPh sb="2" eb="3">
      <t>マコト</t>
    </rPh>
    <phoneticPr fontId="27"/>
  </si>
  <si>
    <t>五十嵐信一</t>
    <rPh sb="0" eb="3">
      <t>イガラシ</t>
    </rPh>
    <rPh sb="3" eb="5">
      <t>ノブカズ</t>
    </rPh>
    <phoneticPr fontId="27"/>
  </si>
  <si>
    <t>宇津木幸子</t>
    <rPh sb="0" eb="3">
      <t>ウツギ</t>
    </rPh>
    <rPh sb="3" eb="5">
      <t>サチコ</t>
    </rPh>
    <phoneticPr fontId="27"/>
  </si>
  <si>
    <t>加来祐一</t>
    <rPh sb="0" eb="2">
      <t>カク</t>
    </rPh>
    <rPh sb="2" eb="4">
      <t>ユウイチ</t>
    </rPh>
    <phoneticPr fontId="27"/>
  </si>
  <si>
    <t>柏村広喜</t>
    <rPh sb="0" eb="2">
      <t>カシムラ</t>
    </rPh>
    <rPh sb="2" eb="4">
      <t>ヒロキ</t>
    </rPh>
    <phoneticPr fontId="27"/>
  </si>
  <si>
    <t>加藤和文</t>
    <rPh sb="0" eb="2">
      <t>カトウ</t>
    </rPh>
    <rPh sb="2" eb="4">
      <t>カズフミ</t>
    </rPh>
    <phoneticPr fontId="27"/>
  </si>
  <si>
    <t>木内亨</t>
    <rPh sb="0" eb="2">
      <t>キウチ</t>
    </rPh>
    <rPh sb="2" eb="3">
      <t>トオル</t>
    </rPh>
    <phoneticPr fontId="27"/>
  </si>
  <si>
    <t>工藤敬子</t>
    <rPh sb="0" eb="2">
      <t>クドウ</t>
    </rPh>
    <rPh sb="2" eb="4">
      <t>ケイコ</t>
    </rPh>
    <phoneticPr fontId="27"/>
  </si>
  <si>
    <t>莊司弘和</t>
    <rPh sb="1" eb="2">
      <t>ツカサ</t>
    </rPh>
    <rPh sb="2" eb="4">
      <t>ヒロカズ</t>
    </rPh>
    <phoneticPr fontId="27"/>
  </si>
  <si>
    <t>菅原勝</t>
    <rPh sb="0" eb="2">
      <t>スガワラ</t>
    </rPh>
    <rPh sb="2" eb="3">
      <t>マサル</t>
    </rPh>
    <phoneticPr fontId="27"/>
  </si>
  <si>
    <t>高井奈津美</t>
    <rPh sb="0" eb="2">
      <t>タカイ</t>
    </rPh>
    <rPh sb="2" eb="5">
      <t>ナツミ</t>
    </rPh>
    <phoneticPr fontId="27"/>
  </si>
  <si>
    <t>髙橋謙亮</t>
    <rPh sb="0" eb="2">
      <t>タカハシ</t>
    </rPh>
    <rPh sb="2" eb="4">
      <t>ケンリョウ</t>
    </rPh>
    <phoneticPr fontId="27"/>
  </si>
  <si>
    <t>田中浩</t>
    <rPh sb="0" eb="2">
      <t>タナカ</t>
    </rPh>
    <rPh sb="2" eb="3">
      <t>ヒロシ</t>
    </rPh>
    <phoneticPr fontId="27"/>
  </si>
  <si>
    <t>知久文孝</t>
    <rPh sb="0" eb="2">
      <t>チク</t>
    </rPh>
    <rPh sb="2" eb="4">
      <t>フミタカ</t>
    </rPh>
    <phoneticPr fontId="27"/>
  </si>
  <si>
    <t>圓谷弥</t>
    <rPh sb="0" eb="2">
      <t>ツブラヤ</t>
    </rPh>
    <rPh sb="2" eb="3">
      <t>ワタル</t>
    </rPh>
    <phoneticPr fontId="27"/>
  </si>
  <si>
    <t>長尾明浩</t>
    <rPh sb="0" eb="2">
      <t>ナガオ</t>
    </rPh>
    <rPh sb="2" eb="4">
      <t>アキヒロ</t>
    </rPh>
    <phoneticPr fontId="27"/>
  </si>
  <si>
    <t>永島秀一</t>
    <rPh sb="0" eb="2">
      <t>ナガシマ</t>
    </rPh>
    <rPh sb="2" eb="4">
      <t>シュウイチ</t>
    </rPh>
    <phoneticPr fontId="27"/>
  </si>
  <si>
    <t>乗金政夫</t>
    <rPh sb="0" eb="2">
      <t>ノリカネ</t>
    </rPh>
    <rPh sb="2" eb="4">
      <t>マサオ</t>
    </rPh>
    <phoneticPr fontId="27"/>
  </si>
  <si>
    <t>原田泰樹</t>
    <rPh sb="0" eb="2">
      <t>ハラダ</t>
    </rPh>
    <rPh sb="2" eb="3">
      <t>タイ</t>
    </rPh>
    <rPh sb="3" eb="4">
      <t>キ</t>
    </rPh>
    <phoneticPr fontId="27"/>
  </si>
  <si>
    <t>堀内雅史</t>
    <rPh sb="0" eb="2">
      <t>ホリウチ</t>
    </rPh>
    <rPh sb="2" eb="4">
      <t>マサフミ</t>
    </rPh>
    <phoneticPr fontId="58"/>
  </si>
  <si>
    <t>前原繁男</t>
    <rPh sb="0" eb="2">
      <t>マエハラ</t>
    </rPh>
    <rPh sb="2" eb="4">
      <t>シゲオ</t>
    </rPh>
    <phoneticPr fontId="27"/>
  </si>
  <si>
    <t>丸山秀雄</t>
    <rPh sb="0" eb="2">
      <t>マルヤマ</t>
    </rPh>
    <rPh sb="2" eb="4">
      <t>ヒデオ</t>
    </rPh>
    <phoneticPr fontId="27"/>
  </si>
  <si>
    <t>宮本葉月</t>
    <rPh sb="0" eb="2">
      <t>ミヤモト</t>
    </rPh>
    <rPh sb="2" eb="4">
      <t>ハヅキ</t>
    </rPh>
    <phoneticPr fontId="27"/>
  </si>
  <si>
    <t>藪﨑博史</t>
    <rPh sb="0" eb="1">
      <t>ヤブ</t>
    </rPh>
    <rPh sb="1" eb="2">
      <t>サキ</t>
    </rPh>
    <rPh sb="2" eb="4">
      <t>ヒロシ</t>
    </rPh>
    <phoneticPr fontId="27"/>
  </si>
  <si>
    <t>ららぽーと横浜（交通）</t>
  </si>
  <si>
    <t>石井健斗</t>
    <rPh sb="0" eb="2">
      <t>イシイ</t>
    </rPh>
    <rPh sb="2" eb="4">
      <t>ケント</t>
    </rPh>
    <phoneticPr fontId="27"/>
  </si>
  <si>
    <t>磯部裕一</t>
    <rPh sb="0" eb="2">
      <t>イソベ</t>
    </rPh>
    <rPh sb="2" eb="4">
      <t>ユウイチ</t>
    </rPh>
    <phoneticPr fontId="27"/>
  </si>
  <si>
    <t>板橋淳</t>
    <rPh sb="0" eb="2">
      <t>イタバシ</t>
    </rPh>
    <rPh sb="2" eb="3">
      <t>ジュン</t>
    </rPh>
    <phoneticPr fontId="27"/>
  </si>
  <si>
    <t>猪野泰光</t>
    <rPh sb="0" eb="2">
      <t>イノ</t>
    </rPh>
    <rPh sb="2" eb="4">
      <t>ヤスミツ</t>
    </rPh>
    <phoneticPr fontId="27"/>
  </si>
  <si>
    <t>梅津陽平</t>
    <rPh sb="0" eb="2">
      <t>ウメツ</t>
    </rPh>
    <rPh sb="2" eb="4">
      <t>ヨウヘイ</t>
    </rPh>
    <phoneticPr fontId="27"/>
  </si>
  <si>
    <t>木村友紀</t>
    <rPh sb="0" eb="2">
      <t>キムラ</t>
    </rPh>
    <rPh sb="2" eb="3">
      <t>ユウ</t>
    </rPh>
    <rPh sb="3" eb="4">
      <t>キ</t>
    </rPh>
    <phoneticPr fontId="27"/>
  </si>
  <si>
    <t>河野聖</t>
    <rPh sb="0" eb="2">
      <t>コウノ</t>
    </rPh>
    <rPh sb="2" eb="3">
      <t>サトル</t>
    </rPh>
    <phoneticPr fontId="27"/>
  </si>
  <si>
    <t>駒形義男</t>
    <rPh sb="0" eb="2">
      <t>コマガタ</t>
    </rPh>
    <rPh sb="2" eb="4">
      <t>ヨシオ</t>
    </rPh>
    <phoneticPr fontId="27"/>
  </si>
  <si>
    <t>齋藤塁</t>
    <rPh sb="0" eb="2">
      <t>サイトウ</t>
    </rPh>
    <rPh sb="2" eb="3">
      <t>ルイ</t>
    </rPh>
    <phoneticPr fontId="27"/>
  </si>
  <si>
    <t>佐藤統五</t>
    <rPh sb="0" eb="2">
      <t>サトウ</t>
    </rPh>
    <rPh sb="2" eb="4">
      <t>トウゴ</t>
    </rPh>
    <phoneticPr fontId="27"/>
  </si>
  <si>
    <t>城間優子</t>
    <rPh sb="0" eb="2">
      <t>シロマ</t>
    </rPh>
    <rPh sb="2" eb="4">
      <t>ユウコ</t>
    </rPh>
    <phoneticPr fontId="27"/>
  </si>
  <si>
    <t>瀬唯晃</t>
    <rPh sb="0" eb="1">
      <t>セ</t>
    </rPh>
    <rPh sb="1" eb="2">
      <t>ユイ</t>
    </rPh>
    <rPh sb="2" eb="3">
      <t>アキラ</t>
    </rPh>
    <phoneticPr fontId="27"/>
  </si>
  <si>
    <t>清宮貴大</t>
    <rPh sb="0" eb="2">
      <t>セイミヤ</t>
    </rPh>
    <rPh sb="2" eb="4">
      <t>タカヒロ</t>
    </rPh>
    <phoneticPr fontId="27"/>
  </si>
  <si>
    <t>田口淳司</t>
    <rPh sb="0" eb="2">
      <t>タグチ</t>
    </rPh>
    <rPh sb="2" eb="4">
      <t>ジュンジ</t>
    </rPh>
    <phoneticPr fontId="27"/>
  </si>
  <si>
    <t>田村陸</t>
    <rPh sb="0" eb="2">
      <t>タムラ</t>
    </rPh>
    <rPh sb="2" eb="3">
      <t>リク</t>
    </rPh>
    <phoneticPr fontId="27"/>
  </si>
  <si>
    <t>月村德雄</t>
    <phoneticPr fontId="27"/>
  </si>
  <si>
    <t>長岡廣志</t>
    <rPh sb="0" eb="2">
      <t>ナガオカ</t>
    </rPh>
    <rPh sb="2" eb="4">
      <t>ヒロシ</t>
    </rPh>
    <phoneticPr fontId="27"/>
  </si>
  <si>
    <t>仲村琢磨</t>
    <rPh sb="0" eb="2">
      <t>ナカムラ</t>
    </rPh>
    <rPh sb="2" eb="4">
      <t>タクマ</t>
    </rPh>
    <phoneticPr fontId="27"/>
  </si>
  <si>
    <t>中山周久</t>
    <rPh sb="0" eb="2">
      <t>ナカヤマ</t>
    </rPh>
    <rPh sb="2" eb="3">
      <t>シュウ</t>
    </rPh>
    <rPh sb="3" eb="4">
      <t>ヒサ</t>
    </rPh>
    <phoneticPr fontId="27"/>
  </si>
  <si>
    <t>並木実</t>
    <rPh sb="0" eb="2">
      <t>ナミキ</t>
    </rPh>
    <rPh sb="2" eb="3">
      <t>ミノル</t>
    </rPh>
    <phoneticPr fontId="27"/>
  </si>
  <si>
    <t>西山翔平</t>
    <rPh sb="0" eb="2">
      <t>ニシヤマ</t>
    </rPh>
    <rPh sb="2" eb="4">
      <t>ショウヘイ</t>
    </rPh>
    <phoneticPr fontId="27"/>
  </si>
  <si>
    <t>濱田光太郎</t>
    <rPh sb="0" eb="2">
      <t>ハマダ</t>
    </rPh>
    <rPh sb="2" eb="5">
      <t>コウタロウ</t>
    </rPh>
    <phoneticPr fontId="27"/>
  </si>
  <si>
    <t>濵本典宏</t>
    <rPh sb="0" eb="2">
      <t>ハマモト</t>
    </rPh>
    <rPh sb="2" eb="4">
      <t>ミチヒロ</t>
    </rPh>
    <phoneticPr fontId="27"/>
  </si>
  <si>
    <t>水永俊史</t>
    <rPh sb="0" eb="1">
      <t>ミズ</t>
    </rPh>
    <rPh sb="1" eb="2">
      <t>ナガ</t>
    </rPh>
    <rPh sb="2" eb="4">
      <t>シュンジ</t>
    </rPh>
    <phoneticPr fontId="27"/>
  </si>
  <si>
    <t>三野和則</t>
    <rPh sb="0" eb="2">
      <t>ミツノ</t>
    </rPh>
    <rPh sb="2" eb="4">
      <t>カズノリ</t>
    </rPh>
    <phoneticPr fontId="27"/>
  </si>
  <si>
    <t>宮治勝紀</t>
    <rPh sb="0" eb="2">
      <t>ミヤジ</t>
    </rPh>
    <rPh sb="2" eb="4">
      <t>カツノリ</t>
    </rPh>
    <phoneticPr fontId="27"/>
  </si>
  <si>
    <t>村田佳祐</t>
    <rPh sb="0" eb="2">
      <t>ムラタ</t>
    </rPh>
    <rPh sb="2" eb="4">
      <t>ケイスケ</t>
    </rPh>
    <phoneticPr fontId="27"/>
  </si>
  <si>
    <t>森正徳</t>
    <rPh sb="0" eb="1">
      <t>モリ</t>
    </rPh>
    <rPh sb="1" eb="3">
      <t>マサノリ</t>
    </rPh>
    <phoneticPr fontId="27"/>
  </si>
  <si>
    <t>森田洋一</t>
    <rPh sb="0" eb="2">
      <t>モリタ</t>
    </rPh>
    <rPh sb="2" eb="4">
      <t>ヨウイチ</t>
    </rPh>
    <phoneticPr fontId="27"/>
  </si>
  <si>
    <t>大和武志</t>
    <rPh sb="0" eb="2">
      <t>ヤマト</t>
    </rPh>
    <rPh sb="2" eb="4">
      <t>タケシ</t>
    </rPh>
    <phoneticPr fontId="27"/>
  </si>
  <si>
    <t>横田川優也</t>
    <rPh sb="0" eb="2">
      <t>ヨコタ</t>
    </rPh>
    <rPh sb="2" eb="3">
      <t>ガワ</t>
    </rPh>
    <rPh sb="3" eb="5">
      <t>ユウヤ</t>
    </rPh>
    <phoneticPr fontId="27"/>
  </si>
  <si>
    <t>ラゾーナ川崎プラザ(施設)</t>
  </si>
  <si>
    <t>新井幸男</t>
    <rPh sb="0" eb="2">
      <t>アライ</t>
    </rPh>
    <rPh sb="2" eb="4">
      <t>ユキオ</t>
    </rPh>
    <phoneticPr fontId="27"/>
  </si>
  <si>
    <t>安藤明</t>
    <rPh sb="0" eb="2">
      <t>アンドウ</t>
    </rPh>
    <rPh sb="2" eb="3">
      <t>アキラ</t>
    </rPh>
    <phoneticPr fontId="27"/>
  </si>
  <si>
    <t>指宿順平</t>
    <rPh sb="0" eb="2">
      <t>イブスキ</t>
    </rPh>
    <rPh sb="2" eb="4">
      <t>ジュンペイ</t>
    </rPh>
    <phoneticPr fontId="27"/>
  </si>
  <si>
    <t>磯崎敦夫</t>
    <rPh sb="0" eb="2">
      <t>イソザキ</t>
    </rPh>
    <rPh sb="2" eb="4">
      <t>アツオ</t>
    </rPh>
    <phoneticPr fontId="27"/>
  </si>
  <si>
    <t>遠藤勝弘</t>
    <rPh sb="0" eb="2">
      <t>エンドウ</t>
    </rPh>
    <rPh sb="2" eb="4">
      <t>カツヒロ</t>
    </rPh>
    <phoneticPr fontId="27"/>
  </si>
  <si>
    <t>大井勇</t>
    <rPh sb="0" eb="2">
      <t>オオイ</t>
    </rPh>
    <rPh sb="2" eb="3">
      <t>イサム</t>
    </rPh>
    <phoneticPr fontId="27"/>
  </si>
  <si>
    <t>岡秀次</t>
    <rPh sb="0" eb="1">
      <t>オカ</t>
    </rPh>
    <rPh sb="1" eb="3">
      <t>ヒデツグ</t>
    </rPh>
    <phoneticPr fontId="27"/>
  </si>
  <si>
    <t>岡田和巳</t>
    <rPh sb="0" eb="2">
      <t>オカダ</t>
    </rPh>
    <rPh sb="2" eb="4">
      <t>カズミ</t>
    </rPh>
    <phoneticPr fontId="27"/>
  </si>
  <si>
    <t>岡山外志夫</t>
    <rPh sb="0" eb="2">
      <t>オカヤマ</t>
    </rPh>
    <rPh sb="2" eb="3">
      <t>ソト</t>
    </rPh>
    <rPh sb="3" eb="4">
      <t>シ</t>
    </rPh>
    <rPh sb="4" eb="5">
      <t>フ</t>
    </rPh>
    <phoneticPr fontId="27"/>
  </si>
  <si>
    <t>小野仁美</t>
    <rPh sb="0" eb="2">
      <t>オノ</t>
    </rPh>
    <rPh sb="2" eb="4">
      <t>ヒトミ</t>
    </rPh>
    <phoneticPr fontId="27"/>
  </si>
  <si>
    <t>尾松鋭二</t>
    <rPh sb="0" eb="2">
      <t>オマツ</t>
    </rPh>
    <rPh sb="2" eb="4">
      <t>エイジ</t>
    </rPh>
    <phoneticPr fontId="27"/>
  </si>
  <si>
    <t>加藤敏夫</t>
    <rPh sb="0" eb="2">
      <t>カトウ</t>
    </rPh>
    <rPh sb="2" eb="4">
      <t>トシオ</t>
    </rPh>
    <phoneticPr fontId="27"/>
  </si>
  <si>
    <t>木谷登</t>
    <rPh sb="0" eb="2">
      <t>キタニ</t>
    </rPh>
    <rPh sb="2" eb="3">
      <t>ノボル</t>
    </rPh>
    <phoneticPr fontId="27"/>
  </si>
  <si>
    <t>木戸宏祐</t>
    <rPh sb="0" eb="2">
      <t>キド</t>
    </rPh>
    <rPh sb="2" eb="4">
      <t>コウスケ</t>
    </rPh>
    <phoneticPr fontId="27"/>
  </si>
  <si>
    <t>小泉茜</t>
    <rPh sb="0" eb="2">
      <t>コイズミ</t>
    </rPh>
    <rPh sb="2" eb="3">
      <t>アカネ</t>
    </rPh>
    <phoneticPr fontId="27"/>
  </si>
  <si>
    <t>近藤元育</t>
    <rPh sb="0" eb="2">
      <t>コンドウ</t>
    </rPh>
    <rPh sb="2" eb="3">
      <t>モト</t>
    </rPh>
    <rPh sb="3" eb="4">
      <t>イク</t>
    </rPh>
    <phoneticPr fontId="27"/>
  </si>
  <si>
    <t>坂本秀之</t>
    <rPh sb="0" eb="2">
      <t>サカモト</t>
    </rPh>
    <rPh sb="2" eb="4">
      <t>ヒデユキ</t>
    </rPh>
    <phoneticPr fontId="27"/>
  </si>
  <si>
    <t>澤田剛</t>
    <rPh sb="0" eb="2">
      <t>サワダ</t>
    </rPh>
    <rPh sb="2" eb="3">
      <t>ツヨシ</t>
    </rPh>
    <phoneticPr fontId="27"/>
  </si>
  <si>
    <t>清水正美</t>
    <rPh sb="0" eb="2">
      <t>シミズ</t>
    </rPh>
    <rPh sb="2" eb="4">
      <t>マサミ</t>
    </rPh>
    <phoneticPr fontId="27"/>
  </si>
  <si>
    <t>末吉達也</t>
    <rPh sb="0" eb="2">
      <t>スエヨシ</t>
    </rPh>
    <rPh sb="2" eb="4">
      <t>タツヤ</t>
    </rPh>
    <phoneticPr fontId="27"/>
  </si>
  <si>
    <t>髙橋一夫</t>
    <rPh sb="0" eb="2">
      <t>タカハシ</t>
    </rPh>
    <rPh sb="2" eb="4">
      <t>カズオ</t>
    </rPh>
    <phoneticPr fontId="27"/>
  </si>
  <si>
    <t>髙橋芳三郎</t>
    <rPh sb="0" eb="2">
      <t>タカハシ</t>
    </rPh>
    <rPh sb="2" eb="3">
      <t>ヨシ</t>
    </rPh>
    <rPh sb="3" eb="5">
      <t>サブロウ</t>
    </rPh>
    <phoneticPr fontId="27"/>
  </si>
  <si>
    <t>髙山侑</t>
    <rPh sb="0" eb="2">
      <t>タカヤマ</t>
    </rPh>
    <rPh sb="2" eb="3">
      <t>ユウ</t>
    </rPh>
    <phoneticPr fontId="27"/>
  </si>
  <si>
    <t>田口史雄</t>
    <rPh sb="0" eb="2">
      <t>タグチ</t>
    </rPh>
    <rPh sb="2" eb="4">
      <t>フミオ</t>
    </rPh>
    <phoneticPr fontId="27"/>
  </si>
  <si>
    <t>田中誠一</t>
    <rPh sb="0" eb="2">
      <t>タナカ</t>
    </rPh>
    <rPh sb="2" eb="4">
      <t>セイイチ</t>
    </rPh>
    <phoneticPr fontId="27"/>
  </si>
  <si>
    <t>土家徹郎</t>
    <rPh sb="0" eb="2">
      <t>ツチヤ</t>
    </rPh>
    <rPh sb="2" eb="4">
      <t>テツオ</t>
    </rPh>
    <phoneticPr fontId="27"/>
  </si>
  <si>
    <t>堤勉</t>
    <rPh sb="0" eb="1">
      <t>ツツミ</t>
    </rPh>
    <rPh sb="1" eb="2">
      <t>ツトム</t>
    </rPh>
    <phoneticPr fontId="27"/>
  </si>
  <si>
    <t>中村典雄</t>
    <rPh sb="0" eb="2">
      <t>ナカムラ</t>
    </rPh>
    <rPh sb="2" eb="4">
      <t>ノリオ</t>
    </rPh>
    <phoneticPr fontId="27"/>
  </si>
  <si>
    <t>中村宏</t>
    <rPh sb="0" eb="2">
      <t>ナカムラ</t>
    </rPh>
    <rPh sb="2" eb="3">
      <t>ヒロシ</t>
    </rPh>
    <phoneticPr fontId="27"/>
  </si>
  <si>
    <t>野上博之</t>
    <rPh sb="0" eb="2">
      <t>ノガミ</t>
    </rPh>
    <rPh sb="2" eb="4">
      <t>ヒロユキ</t>
    </rPh>
    <phoneticPr fontId="27"/>
  </si>
  <si>
    <t>野村泰司</t>
    <rPh sb="0" eb="2">
      <t>ノムラ</t>
    </rPh>
    <rPh sb="2" eb="4">
      <t>ヤスジ</t>
    </rPh>
    <phoneticPr fontId="27"/>
  </si>
  <si>
    <t>日野博</t>
    <rPh sb="0" eb="2">
      <t>ヒノ</t>
    </rPh>
    <rPh sb="2" eb="3">
      <t>ヒロシ</t>
    </rPh>
    <phoneticPr fontId="27"/>
  </si>
  <si>
    <t>平岡髙明</t>
    <rPh sb="0" eb="2">
      <t>ヒラオカ</t>
    </rPh>
    <rPh sb="2" eb="3">
      <t>コウ</t>
    </rPh>
    <rPh sb="3" eb="4">
      <t>アキラ</t>
    </rPh>
    <phoneticPr fontId="27"/>
  </si>
  <si>
    <t>増田剛</t>
    <rPh sb="0" eb="2">
      <t>マスダ</t>
    </rPh>
    <rPh sb="2" eb="3">
      <t>タケシ</t>
    </rPh>
    <phoneticPr fontId="27"/>
  </si>
  <si>
    <t>真鍋勇</t>
    <rPh sb="0" eb="2">
      <t>マナベ</t>
    </rPh>
    <rPh sb="2" eb="3">
      <t>イサム</t>
    </rPh>
    <phoneticPr fontId="27"/>
  </si>
  <si>
    <t>宮井悠</t>
    <rPh sb="0" eb="2">
      <t>ミヤイ</t>
    </rPh>
    <rPh sb="2" eb="3">
      <t>ハルカ</t>
    </rPh>
    <phoneticPr fontId="27"/>
  </si>
  <si>
    <t>宮川竜一</t>
    <rPh sb="0" eb="2">
      <t>ミヤカワ</t>
    </rPh>
    <rPh sb="2" eb="4">
      <t>リュウイチ</t>
    </rPh>
    <phoneticPr fontId="27"/>
  </si>
  <si>
    <t>村上俊博</t>
    <rPh sb="0" eb="2">
      <t>ムラカミ</t>
    </rPh>
    <rPh sb="2" eb="4">
      <t>トシヒロ</t>
    </rPh>
    <phoneticPr fontId="27"/>
  </si>
  <si>
    <t>山田昌二</t>
    <rPh sb="0" eb="2">
      <t>ヤマダ</t>
    </rPh>
    <rPh sb="2" eb="4">
      <t>ショウジ</t>
    </rPh>
    <phoneticPr fontId="27"/>
  </si>
  <si>
    <t>山本節子</t>
    <rPh sb="0" eb="2">
      <t>ヤマモト</t>
    </rPh>
    <rPh sb="2" eb="4">
      <t>セツコ</t>
    </rPh>
    <phoneticPr fontId="27"/>
  </si>
  <si>
    <t>吉川多貴</t>
    <rPh sb="0" eb="2">
      <t>ヨシカワ</t>
    </rPh>
    <rPh sb="2" eb="3">
      <t>タ</t>
    </rPh>
    <rPh sb="3" eb="4">
      <t>キ</t>
    </rPh>
    <phoneticPr fontId="27"/>
  </si>
  <si>
    <t>吉澤清</t>
    <rPh sb="0" eb="2">
      <t>ヨシザワ</t>
    </rPh>
    <rPh sb="2" eb="3">
      <t>キヨシ</t>
    </rPh>
    <phoneticPr fontId="27"/>
  </si>
  <si>
    <t>吉田亨</t>
    <rPh sb="0" eb="2">
      <t>ヨシダ</t>
    </rPh>
    <rPh sb="2" eb="3">
      <t>トオル</t>
    </rPh>
    <phoneticPr fontId="27"/>
  </si>
  <si>
    <t>吉成睦</t>
    <rPh sb="0" eb="2">
      <t>ヨシナリ</t>
    </rPh>
    <rPh sb="2" eb="3">
      <t>ムツミ</t>
    </rPh>
    <phoneticPr fontId="27"/>
  </si>
  <si>
    <t>米山里々花</t>
    <rPh sb="0" eb="2">
      <t>ヨネヤマ</t>
    </rPh>
    <rPh sb="2" eb="3">
      <t>リ</t>
    </rPh>
    <rPh sb="4" eb="5">
      <t>ハナ</t>
    </rPh>
    <phoneticPr fontId="27"/>
  </si>
  <si>
    <t>和田一道</t>
    <rPh sb="0" eb="2">
      <t>ワダ</t>
    </rPh>
    <rPh sb="2" eb="4">
      <t>カズミチ</t>
    </rPh>
    <phoneticPr fontId="27"/>
  </si>
  <si>
    <t>青葉台東急スクエア(交通)</t>
  </si>
  <si>
    <t>緒方翔一</t>
    <rPh sb="0" eb="2">
      <t>オガタ</t>
    </rPh>
    <rPh sb="2" eb="3">
      <t>ショウ</t>
    </rPh>
    <rPh sb="3" eb="4">
      <t>イチ</t>
    </rPh>
    <phoneticPr fontId="27"/>
  </si>
  <si>
    <t>岡藤圭吾</t>
    <rPh sb="0" eb="2">
      <t>オカフジ</t>
    </rPh>
    <rPh sb="2" eb="4">
      <t>ケイゴ</t>
    </rPh>
    <phoneticPr fontId="27"/>
  </si>
  <si>
    <t>梶田宣太朗</t>
    <rPh sb="0" eb="2">
      <t>カジタ</t>
    </rPh>
    <rPh sb="2" eb="5">
      <t>センタロウ</t>
    </rPh>
    <phoneticPr fontId="27"/>
  </si>
  <si>
    <t>小金良章</t>
    <rPh sb="0" eb="2">
      <t>コガネ</t>
    </rPh>
    <rPh sb="2" eb="4">
      <t>ヨシアキ</t>
    </rPh>
    <phoneticPr fontId="27"/>
  </si>
  <si>
    <t>芹澤和彦</t>
    <rPh sb="0" eb="2">
      <t>セリザワ</t>
    </rPh>
    <rPh sb="2" eb="4">
      <t>カズヒコ</t>
    </rPh>
    <phoneticPr fontId="27"/>
  </si>
  <si>
    <t>丹下隆雄</t>
    <rPh sb="0" eb="2">
      <t>タンゲ</t>
    </rPh>
    <rPh sb="2" eb="4">
      <t>タカオ</t>
    </rPh>
    <phoneticPr fontId="27"/>
  </si>
  <si>
    <t>筒井学</t>
    <rPh sb="0" eb="2">
      <t>ツツイ</t>
    </rPh>
    <rPh sb="2" eb="3">
      <t>マナブ</t>
    </rPh>
    <phoneticPr fontId="27"/>
  </si>
  <si>
    <t>福沢雄二</t>
    <rPh sb="0" eb="2">
      <t>フクザワ</t>
    </rPh>
    <rPh sb="2" eb="4">
      <t>ユウジ</t>
    </rPh>
    <phoneticPr fontId="27"/>
  </si>
  <si>
    <t>宮野一正</t>
    <rPh sb="0" eb="2">
      <t>ミヤノ</t>
    </rPh>
    <rPh sb="2" eb="4">
      <t>カズマサ</t>
    </rPh>
    <phoneticPr fontId="27"/>
  </si>
  <si>
    <t>渡邉勝則</t>
    <rPh sb="0" eb="2">
      <t>ワタナベ</t>
    </rPh>
    <rPh sb="2" eb="4">
      <t>カツノリ</t>
    </rPh>
    <phoneticPr fontId="27"/>
  </si>
  <si>
    <t>ららぽーと海老名（施設）</t>
  </si>
  <si>
    <t>安部裕太</t>
    <rPh sb="0" eb="2">
      <t>アベ</t>
    </rPh>
    <rPh sb="2" eb="4">
      <t>ユウタ</t>
    </rPh>
    <phoneticPr fontId="27"/>
  </si>
  <si>
    <t>池田篤史</t>
    <rPh sb="0" eb="2">
      <t>イケダ</t>
    </rPh>
    <rPh sb="2" eb="4">
      <t>アツシ</t>
    </rPh>
    <phoneticPr fontId="27"/>
  </si>
  <si>
    <t>石井妙子</t>
    <rPh sb="0" eb="2">
      <t>イシイ</t>
    </rPh>
    <rPh sb="2" eb="3">
      <t>ミョウ</t>
    </rPh>
    <rPh sb="3" eb="4">
      <t>コ</t>
    </rPh>
    <phoneticPr fontId="27"/>
  </si>
  <si>
    <t>石川潤一</t>
    <rPh sb="0" eb="2">
      <t>イシカワ</t>
    </rPh>
    <rPh sb="2" eb="4">
      <t>ジュンイチ</t>
    </rPh>
    <phoneticPr fontId="27"/>
  </si>
  <si>
    <t>奥原健司</t>
    <rPh sb="0" eb="2">
      <t>オクハラ</t>
    </rPh>
    <rPh sb="2" eb="4">
      <t>タケシ</t>
    </rPh>
    <phoneticPr fontId="27"/>
  </si>
  <si>
    <t>桶谷仁志</t>
    <rPh sb="0" eb="2">
      <t>オケタニ</t>
    </rPh>
    <rPh sb="2" eb="4">
      <t>ヒトシ</t>
    </rPh>
    <phoneticPr fontId="27"/>
  </si>
  <si>
    <t>木村修</t>
    <rPh sb="0" eb="2">
      <t>キムラ</t>
    </rPh>
    <rPh sb="2" eb="3">
      <t>オサム</t>
    </rPh>
    <phoneticPr fontId="27"/>
  </si>
  <si>
    <t>久保田和美</t>
    <rPh sb="0" eb="3">
      <t>クボタ</t>
    </rPh>
    <rPh sb="3" eb="5">
      <t>カズミ</t>
    </rPh>
    <phoneticPr fontId="27"/>
  </si>
  <si>
    <t>黄金井博久</t>
    <rPh sb="0" eb="3">
      <t>コガネイ</t>
    </rPh>
    <rPh sb="3" eb="5">
      <t>ヒロヒサ</t>
    </rPh>
    <phoneticPr fontId="27"/>
  </si>
  <si>
    <t>小林正男</t>
    <rPh sb="0" eb="2">
      <t>コバヤシ</t>
    </rPh>
    <rPh sb="2" eb="4">
      <t>マサオ</t>
    </rPh>
    <phoneticPr fontId="27"/>
  </si>
  <si>
    <t>小山浩</t>
    <rPh sb="0" eb="2">
      <t>コヤマ</t>
    </rPh>
    <rPh sb="2" eb="3">
      <t>ヒロシ</t>
    </rPh>
    <phoneticPr fontId="27"/>
  </si>
  <si>
    <t>今野友希江</t>
    <rPh sb="0" eb="2">
      <t>コンノ</t>
    </rPh>
    <rPh sb="2" eb="5">
      <t>ユキエ</t>
    </rPh>
    <phoneticPr fontId="27"/>
  </si>
  <si>
    <t>雜賀友和</t>
    <rPh sb="0" eb="2">
      <t>サイガ</t>
    </rPh>
    <rPh sb="2" eb="4">
      <t>トモカズ</t>
    </rPh>
    <phoneticPr fontId="27"/>
  </si>
  <si>
    <t>佐藤翔</t>
    <rPh sb="0" eb="2">
      <t>サトウ</t>
    </rPh>
    <rPh sb="2" eb="3">
      <t>ショウ</t>
    </rPh>
    <phoneticPr fontId="27"/>
  </si>
  <si>
    <t>須田さつき</t>
    <rPh sb="0" eb="2">
      <t>スダ</t>
    </rPh>
    <phoneticPr fontId="27"/>
  </si>
  <si>
    <t>清宮洋子</t>
    <rPh sb="0" eb="2">
      <t>セイミヤ</t>
    </rPh>
    <rPh sb="2" eb="4">
      <t>ヨウコ</t>
    </rPh>
    <phoneticPr fontId="27"/>
  </si>
  <si>
    <t>髙野聡</t>
    <rPh sb="0" eb="2">
      <t>タカノ</t>
    </rPh>
    <rPh sb="2" eb="3">
      <t>サトル</t>
    </rPh>
    <phoneticPr fontId="27"/>
  </si>
  <si>
    <t>髙橋歩</t>
    <rPh sb="0" eb="2">
      <t>タカハシ</t>
    </rPh>
    <rPh sb="2" eb="3">
      <t>アユム</t>
    </rPh>
    <phoneticPr fontId="27"/>
  </si>
  <si>
    <t>寺澤政広</t>
    <rPh sb="0" eb="2">
      <t>テラサワ</t>
    </rPh>
    <rPh sb="2" eb="4">
      <t>マサヒロ</t>
    </rPh>
    <phoneticPr fontId="27"/>
  </si>
  <si>
    <t>寺田悠紀</t>
    <rPh sb="0" eb="2">
      <t>テラダ</t>
    </rPh>
    <rPh sb="2" eb="4">
      <t>ユキ</t>
    </rPh>
    <phoneticPr fontId="27"/>
  </si>
  <si>
    <t>土井田徳一</t>
    <rPh sb="0" eb="3">
      <t>ドイタ</t>
    </rPh>
    <rPh sb="3" eb="5">
      <t>ノリカズ</t>
    </rPh>
    <phoneticPr fontId="27"/>
  </si>
  <si>
    <t>中筬眞</t>
    <rPh sb="0" eb="2">
      <t>ナカオサ</t>
    </rPh>
    <rPh sb="2" eb="3">
      <t>マコト</t>
    </rPh>
    <phoneticPr fontId="27"/>
  </si>
  <si>
    <t>成田幸雄</t>
    <rPh sb="0" eb="2">
      <t>ナリタ</t>
    </rPh>
    <rPh sb="2" eb="4">
      <t>ユキオ</t>
    </rPh>
    <phoneticPr fontId="27"/>
  </si>
  <si>
    <t>橋本友哉</t>
    <rPh sb="0" eb="2">
      <t>ハシモト</t>
    </rPh>
    <rPh sb="2" eb="4">
      <t>トモヤ</t>
    </rPh>
    <phoneticPr fontId="27"/>
  </si>
  <si>
    <t>畑中英男</t>
    <rPh sb="0" eb="2">
      <t>ハタナカ</t>
    </rPh>
    <rPh sb="2" eb="4">
      <t>ヒデオ</t>
    </rPh>
    <phoneticPr fontId="27"/>
  </si>
  <si>
    <t>早坂三郎</t>
    <rPh sb="0" eb="2">
      <t>ハヤサカ</t>
    </rPh>
    <rPh sb="2" eb="4">
      <t>サブロウ</t>
    </rPh>
    <phoneticPr fontId="27"/>
  </si>
  <si>
    <t>東小薗和明</t>
    <rPh sb="0" eb="3">
      <t>ヒガシコゾノ</t>
    </rPh>
    <rPh sb="3" eb="5">
      <t>カズアキ</t>
    </rPh>
    <phoneticPr fontId="27"/>
  </si>
  <si>
    <t>御園生淳志</t>
    <rPh sb="0" eb="3">
      <t>ミソノウ</t>
    </rPh>
    <rPh sb="3" eb="5">
      <t>アツシ</t>
    </rPh>
    <phoneticPr fontId="27"/>
  </si>
  <si>
    <t>山下利昭</t>
    <rPh sb="0" eb="2">
      <t>ヤマシタ</t>
    </rPh>
    <rPh sb="2" eb="4">
      <t>トシアキ</t>
    </rPh>
    <phoneticPr fontId="27"/>
  </si>
  <si>
    <t>米津晃</t>
    <rPh sb="0" eb="2">
      <t>ヨネヅ</t>
    </rPh>
    <rPh sb="2" eb="3">
      <t>アキラ</t>
    </rPh>
    <phoneticPr fontId="27"/>
  </si>
  <si>
    <t>米山和沙</t>
    <rPh sb="0" eb="2">
      <t>ヨネヤマ</t>
    </rPh>
    <rPh sb="2" eb="4">
      <t>カズサ</t>
    </rPh>
    <phoneticPr fontId="27"/>
  </si>
  <si>
    <t>脇村辰美</t>
    <rPh sb="0" eb="2">
      <t>ワキムラ</t>
    </rPh>
    <rPh sb="2" eb="4">
      <t>タツミ</t>
    </rPh>
    <phoneticPr fontId="27"/>
  </si>
  <si>
    <t>ららぽーと海老名（交通）</t>
  </si>
  <si>
    <t>新井秀三郎</t>
    <rPh sb="0" eb="2">
      <t>アライ</t>
    </rPh>
    <rPh sb="2" eb="3">
      <t>ヒデ</t>
    </rPh>
    <rPh sb="3" eb="5">
      <t>サブロウ</t>
    </rPh>
    <phoneticPr fontId="27"/>
  </si>
  <si>
    <t>石本正親</t>
    <rPh sb="0" eb="2">
      <t>イシモト</t>
    </rPh>
    <rPh sb="2" eb="4">
      <t>マサチカ</t>
    </rPh>
    <phoneticPr fontId="27"/>
  </si>
  <si>
    <t>伊藤幸一</t>
    <rPh sb="0" eb="2">
      <t>イトウ</t>
    </rPh>
    <rPh sb="2" eb="4">
      <t>コウイチ</t>
    </rPh>
    <phoneticPr fontId="27"/>
  </si>
  <si>
    <t>入真地一利</t>
    <rPh sb="0" eb="3">
      <t>イリマジ</t>
    </rPh>
    <rPh sb="3" eb="5">
      <t>カズトシ</t>
    </rPh>
    <phoneticPr fontId="27"/>
  </si>
  <si>
    <t>宇田佳和</t>
    <rPh sb="0" eb="2">
      <t>ウダ</t>
    </rPh>
    <rPh sb="2" eb="4">
      <t>ヨシカズ</t>
    </rPh>
    <phoneticPr fontId="27"/>
  </si>
  <si>
    <t>大﨑幸男</t>
    <rPh sb="0" eb="2">
      <t>オオサキ</t>
    </rPh>
    <rPh sb="2" eb="4">
      <t>ユキオ</t>
    </rPh>
    <phoneticPr fontId="27"/>
  </si>
  <si>
    <t>大西英一</t>
    <rPh sb="0" eb="2">
      <t>オオニシ</t>
    </rPh>
    <rPh sb="2" eb="4">
      <t>エイイチ</t>
    </rPh>
    <phoneticPr fontId="27"/>
  </si>
  <si>
    <t>菊地愛</t>
    <rPh sb="0" eb="2">
      <t>キクチ</t>
    </rPh>
    <rPh sb="2" eb="3">
      <t>アイ</t>
    </rPh>
    <phoneticPr fontId="27"/>
  </si>
  <si>
    <t>小泉徹</t>
    <rPh sb="0" eb="2">
      <t>コイズミ</t>
    </rPh>
    <rPh sb="2" eb="3">
      <t>トオル</t>
    </rPh>
    <phoneticPr fontId="27"/>
  </si>
  <si>
    <t>越中秀雄</t>
    <rPh sb="0" eb="2">
      <t>コシナカ</t>
    </rPh>
    <rPh sb="2" eb="4">
      <t>ヒデオ</t>
    </rPh>
    <phoneticPr fontId="27"/>
  </si>
  <si>
    <t>小林俊次</t>
    <rPh sb="0" eb="2">
      <t>コバヤシ</t>
    </rPh>
    <rPh sb="2" eb="4">
      <t>シュンジ</t>
    </rPh>
    <phoneticPr fontId="27"/>
  </si>
  <si>
    <t>齋藤進</t>
    <rPh sb="0" eb="2">
      <t>サイトウ</t>
    </rPh>
    <rPh sb="2" eb="3">
      <t>ススム</t>
    </rPh>
    <phoneticPr fontId="27"/>
  </si>
  <si>
    <t>定岡英行</t>
    <rPh sb="0" eb="2">
      <t>サダオカ</t>
    </rPh>
    <rPh sb="2" eb="4">
      <t>ヒデユキ</t>
    </rPh>
    <phoneticPr fontId="27"/>
  </si>
  <si>
    <t>下田ひとみ</t>
    <rPh sb="0" eb="2">
      <t>シモダ</t>
    </rPh>
    <phoneticPr fontId="27"/>
  </si>
  <si>
    <t>菅原文男</t>
    <rPh sb="0" eb="2">
      <t>スガワラ</t>
    </rPh>
    <rPh sb="2" eb="4">
      <t>フミオ</t>
    </rPh>
    <phoneticPr fontId="27"/>
  </si>
  <si>
    <t>武田秀三</t>
    <rPh sb="0" eb="2">
      <t>タケダ</t>
    </rPh>
    <rPh sb="2" eb="4">
      <t>シュウゾウ</t>
    </rPh>
    <phoneticPr fontId="27"/>
  </si>
  <si>
    <t>中村優太</t>
    <rPh sb="0" eb="2">
      <t>ナカムラ</t>
    </rPh>
    <rPh sb="2" eb="4">
      <t>ユウタ</t>
    </rPh>
    <phoneticPr fontId="27"/>
  </si>
  <si>
    <t>新美野阿</t>
    <rPh sb="0" eb="2">
      <t>ニイミ</t>
    </rPh>
    <rPh sb="2" eb="4">
      <t>ノア</t>
    </rPh>
    <phoneticPr fontId="27"/>
  </si>
  <si>
    <t>萩原剛</t>
    <rPh sb="0" eb="2">
      <t>ハギワラ</t>
    </rPh>
    <rPh sb="2" eb="3">
      <t>ツヨシ</t>
    </rPh>
    <phoneticPr fontId="27"/>
  </si>
  <si>
    <t>舞浜イクスピアリ(交通)</t>
  </si>
  <si>
    <t>枝川和弘</t>
    <rPh sb="0" eb="2">
      <t>エダカワ</t>
    </rPh>
    <rPh sb="2" eb="4">
      <t>カズヒロ</t>
    </rPh>
    <phoneticPr fontId="27"/>
  </si>
  <si>
    <t>戎哲史</t>
    <rPh sb="0" eb="1">
      <t>エビス</t>
    </rPh>
    <rPh sb="1" eb="3">
      <t>サトシ</t>
    </rPh>
    <phoneticPr fontId="27"/>
  </si>
  <si>
    <t>岡本宏治</t>
    <rPh sb="0" eb="2">
      <t>オカモト</t>
    </rPh>
    <rPh sb="2" eb="4">
      <t>コウジ</t>
    </rPh>
    <phoneticPr fontId="27"/>
  </si>
  <si>
    <t>亀井正雄</t>
    <rPh sb="0" eb="2">
      <t>カメイ</t>
    </rPh>
    <rPh sb="2" eb="4">
      <t>マサオ</t>
    </rPh>
    <phoneticPr fontId="27"/>
  </si>
  <si>
    <t>木原剛</t>
    <rPh sb="0" eb="2">
      <t>キハラ</t>
    </rPh>
    <rPh sb="2" eb="3">
      <t>ツヨシ</t>
    </rPh>
    <phoneticPr fontId="27"/>
  </si>
  <si>
    <t>清原聡</t>
    <rPh sb="0" eb="2">
      <t>キヨハラ</t>
    </rPh>
    <rPh sb="2" eb="3">
      <t>サトシ</t>
    </rPh>
    <phoneticPr fontId="27"/>
  </si>
  <si>
    <t>小佐々直樹</t>
    <rPh sb="0" eb="1">
      <t>コ</t>
    </rPh>
    <rPh sb="1" eb="3">
      <t>ササ</t>
    </rPh>
    <rPh sb="3" eb="5">
      <t>ナオキ</t>
    </rPh>
    <phoneticPr fontId="27"/>
  </si>
  <si>
    <t>小林克年</t>
    <rPh sb="0" eb="2">
      <t>コバヤシ</t>
    </rPh>
    <rPh sb="2" eb="3">
      <t>カ</t>
    </rPh>
    <rPh sb="3" eb="4">
      <t>トシ</t>
    </rPh>
    <phoneticPr fontId="27"/>
  </si>
  <si>
    <t>澁谷宣良</t>
    <rPh sb="0" eb="2">
      <t>シブヤ</t>
    </rPh>
    <rPh sb="2" eb="4">
      <t>ノブヨシ</t>
    </rPh>
    <phoneticPr fontId="27"/>
  </si>
  <si>
    <t>眞保浩</t>
    <rPh sb="0" eb="2">
      <t>シンボ</t>
    </rPh>
    <rPh sb="2" eb="3">
      <t>ヒロシ</t>
    </rPh>
    <phoneticPr fontId="27"/>
  </si>
  <si>
    <t>鈴木喜一郎</t>
    <rPh sb="0" eb="2">
      <t>スズキ</t>
    </rPh>
    <rPh sb="2" eb="5">
      <t>キイチロウ</t>
    </rPh>
    <phoneticPr fontId="27"/>
  </si>
  <si>
    <t>富田尚道</t>
    <rPh sb="0" eb="2">
      <t>トミタ</t>
    </rPh>
    <rPh sb="2" eb="4">
      <t>ナオミチ</t>
    </rPh>
    <phoneticPr fontId="27"/>
  </si>
  <si>
    <t>長澤聰</t>
    <rPh sb="0" eb="2">
      <t>ナガサワ</t>
    </rPh>
    <phoneticPr fontId="27"/>
  </si>
  <si>
    <t>橋本典幸</t>
    <rPh sb="0" eb="2">
      <t>ハシモト</t>
    </rPh>
    <rPh sb="2" eb="4">
      <t>ノリユキ</t>
    </rPh>
    <phoneticPr fontId="27"/>
  </si>
  <si>
    <t>原田克樹</t>
    <rPh sb="0" eb="2">
      <t>ハラダ</t>
    </rPh>
    <rPh sb="2" eb="4">
      <t>カツキ</t>
    </rPh>
    <phoneticPr fontId="27"/>
  </si>
  <si>
    <t>平賀勝</t>
    <rPh sb="0" eb="2">
      <t>ヒラガ</t>
    </rPh>
    <rPh sb="2" eb="3">
      <t>マサル</t>
    </rPh>
    <phoneticPr fontId="27"/>
  </si>
  <si>
    <t>舩越泰三</t>
    <rPh sb="0" eb="2">
      <t>フナコシ</t>
    </rPh>
    <rPh sb="2" eb="4">
      <t>タイゾウ</t>
    </rPh>
    <phoneticPr fontId="27"/>
  </si>
  <si>
    <t>細川俊広</t>
    <rPh sb="0" eb="2">
      <t>ホソカワ</t>
    </rPh>
    <rPh sb="2" eb="4">
      <t>トシヒロ</t>
    </rPh>
    <phoneticPr fontId="27"/>
  </si>
  <si>
    <t>松居安則</t>
    <rPh sb="0" eb="2">
      <t>マツイ</t>
    </rPh>
    <rPh sb="2" eb="4">
      <t>ヤスノリ</t>
    </rPh>
    <phoneticPr fontId="27"/>
  </si>
  <si>
    <t>松田光宏</t>
    <rPh sb="0" eb="2">
      <t>マツダ</t>
    </rPh>
    <rPh sb="2" eb="4">
      <t>ミツヒロ</t>
    </rPh>
    <phoneticPr fontId="27"/>
  </si>
  <si>
    <t>三浦政幸</t>
    <rPh sb="0" eb="2">
      <t>ミウラ</t>
    </rPh>
    <rPh sb="2" eb="4">
      <t>マサユキ</t>
    </rPh>
    <phoneticPr fontId="27"/>
  </si>
  <si>
    <t>皆川忠信</t>
    <rPh sb="0" eb="2">
      <t>ミナガワ</t>
    </rPh>
    <rPh sb="2" eb="4">
      <t>タダノブ</t>
    </rPh>
    <phoneticPr fontId="27"/>
  </si>
  <si>
    <t>吉田勝彦</t>
    <rPh sb="0" eb="2">
      <t>ヨシダ</t>
    </rPh>
    <rPh sb="2" eb="4">
      <t>カツヒコ</t>
    </rPh>
    <phoneticPr fontId="27"/>
  </si>
  <si>
    <t>芳野郁男</t>
    <rPh sb="0" eb="2">
      <t>ヨシノ</t>
    </rPh>
    <rPh sb="2" eb="4">
      <t>イクオ</t>
    </rPh>
    <phoneticPr fontId="27"/>
  </si>
  <si>
    <t>渡辺正法</t>
    <rPh sb="0" eb="2">
      <t>ワタナベ</t>
    </rPh>
    <rPh sb="2" eb="4">
      <t>マサノリ</t>
    </rPh>
    <phoneticPr fontId="27"/>
  </si>
  <si>
    <t>MOP木更津(施設)</t>
  </si>
  <si>
    <t>石井教夫</t>
    <rPh sb="0" eb="2">
      <t>イシイ</t>
    </rPh>
    <rPh sb="2" eb="4">
      <t>ノリオ</t>
    </rPh>
    <phoneticPr fontId="27"/>
  </si>
  <si>
    <t>江藤幸太</t>
    <rPh sb="0" eb="2">
      <t>エトウ</t>
    </rPh>
    <rPh sb="2" eb="4">
      <t>コウタ</t>
    </rPh>
    <phoneticPr fontId="27"/>
  </si>
  <si>
    <t>小野克幸</t>
    <rPh sb="0" eb="2">
      <t>オノ</t>
    </rPh>
    <rPh sb="2" eb="4">
      <t>カツユキ</t>
    </rPh>
    <phoneticPr fontId="27"/>
  </si>
  <si>
    <t>九鬼平蔵</t>
    <rPh sb="0" eb="2">
      <t>クキ</t>
    </rPh>
    <rPh sb="2" eb="4">
      <t>ヘイゾウ</t>
    </rPh>
    <phoneticPr fontId="27"/>
  </si>
  <si>
    <t>小林良雄</t>
    <rPh sb="0" eb="2">
      <t>コバヤシ</t>
    </rPh>
    <rPh sb="2" eb="4">
      <t>ヨシオ</t>
    </rPh>
    <phoneticPr fontId="27"/>
  </si>
  <si>
    <t>沢田博己</t>
    <rPh sb="0" eb="2">
      <t>サワダ</t>
    </rPh>
    <rPh sb="2" eb="4">
      <t>ヒロミ</t>
    </rPh>
    <phoneticPr fontId="27"/>
  </si>
  <si>
    <t>島﨑邦彦</t>
    <rPh sb="0" eb="2">
      <t>シマザキ</t>
    </rPh>
    <rPh sb="2" eb="4">
      <t>クニヒコ</t>
    </rPh>
    <phoneticPr fontId="27"/>
  </si>
  <si>
    <t>庄司恵</t>
    <rPh sb="0" eb="2">
      <t>ショウジ</t>
    </rPh>
    <rPh sb="2" eb="3">
      <t>メグミ</t>
    </rPh>
    <phoneticPr fontId="27"/>
  </si>
  <si>
    <t>田中久茂</t>
    <rPh sb="0" eb="2">
      <t>タナカ</t>
    </rPh>
    <rPh sb="2" eb="3">
      <t>ヒサ</t>
    </rPh>
    <rPh sb="3" eb="4">
      <t>シゲ</t>
    </rPh>
    <phoneticPr fontId="27"/>
  </si>
  <si>
    <t>沼岡裕康</t>
    <rPh sb="0" eb="2">
      <t>ヌマオカ</t>
    </rPh>
    <rPh sb="2" eb="4">
      <t>ヒロヤス</t>
    </rPh>
    <phoneticPr fontId="27"/>
  </si>
  <si>
    <t>根岸奈々美</t>
    <rPh sb="0" eb="2">
      <t>ネギシ</t>
    </rPh>
    <rPh sb="2" eb="5">
      <t>ナナミ</t>
    </rPh>
    <phoneticPr fontId="27"/>
  </si>
  <si>
    <t>日野玲菜</t>
    <rPh sb="0" eb="2">
      <t>ヒノ</t>
    </rPh>
    <rPh sb="2" eb="4">
      <t>レナ</t>
    </rPh>
    <phoneticPr fontId="27"/>
  </si>
  <si>
    <t>藤本顕地</t>
    <rPh sb="0" eb="2">
      <t>フジモト</t>
    </rPh>
    <rPh sb="2" eb="3">
      <t>アキラ</t>
    </rPh>
    <rPh sb="3" eb="4">
      <t>チ</t>
    </rPh>
    <phoneticPr fontId="27"/>
  </si>
  <si>
    <t>松本隆雄</t>
    <rPh sb="0" eb="2">
      <t>マツモト</t>
    </rPh>
    <rPh sb="2" eb="4">
      <t>タカオ</t>
    </rPh>
    <phoneticPr fontId="27"/>
  </si>
  <si>
    <t>宮内重行</t>
    <rPh sb="0" eb="2">
      <t>ミヤウチ</t>
    </rPh>
    <rPh sb="2" eb="4">
      <t>シゲユキ</t>
    </rPh>
    <phoneticPr fontId="27"/>
  </si>
  <si>
    <t>山田淳</t>
    <rPh sb="0" eb="2">
      <t>ヤマダ</t>
    </rPh>
    <rPh sb="2" eb="3">
      <t>ジュン</t>
    </rPh>
    <phoneticPr fontId="27"/>
  </si>
  <si>
    <t>山本愛</t>
    <rPh sb="0" eb="2">
      <t>ヤマモト</t>
    </rPh>
    <rPh sb="2" eb="3">
      <t>アイ</t>
    </rPh>
    <phoneticPr fontId="27"/>
  </si>
  <si>
    <t>渡邉健夫</t>
    <rPh sb="0" eb="2">
      <t>ワタナベ</t>
    </rPh>
    <rPh sb="2" eb="4">
      <t>タケオ</t>
    </rPh>
    <phoneticPr fontId="27"/>
  </si>
  <si>
    <t>MOP木更津(交通)</t>
  </si>
  <si>
    <t>家村忠彦</t>
    <rPh sb="0" eb="2">
      <t>イエムラ</t>
    </rPh>
    <rPh sb="2" eb="4">
      <t>タダヒコ</t>
    </rPh>
    <phoneticPr fontId="27"/>
  </si>
  <si>
    <t>池上研一</t>
    <rPh sb="0" eb="2">
      <t>イケガミ</t>
    </rPh>
    <rPh sb="2" eb="4">
      <t>ケンイチ</t>
    </rPh>
    <phoneticPr fontId="27"/>
  </si>
  <si>
    <t>池田政隆</t>
    <rPh sb="0" eb="2">
      <t>イケダ</t>
    </rPh>
    <rPh sb="2" eb="4">
      <t>マサタカ</t>
    </rPh>
    <phoneticPr fontId="27"/>
  </si>
  <si>
    <t>石塚欽哉</t>
    <rPh sb="0" eb="2">
      <t>イシヅカ</t>
    </rPh>
    <rPh sb="2" eb="4">
      <t>キンヤ</t>
    </rPh>
    <phoneticPr fontId="27"/>
  </si>
  <si>
    <t>板倉雅人</t>
    <rPh sb="0" eb="2">
      <t>イタクラ</t>
    </rPh>
    <rPh sb="2" eb="4">
      <t>マサト</t>
    </rPh>
    <phoneticPr fontId="27"/>
  </si>
  <si>
    <t>伊原和男</t>
    <rPh sb="0" eb="2">
      <t>イハラ</t>
    </rPh>
    <rPh sb="2" eb="4">
      <t>カズオ</t>
    </rPh>
    <phoneticPr fontId="27"/>
  </si>
  <si>
    <t>岩崎和夫</t>
    <rPh sb="0" eb="2">
      <t>イワサキ</t>
    </rPh>
    <rPh sb="2" eb="4">
      <t>カズオ</t>
    </rPh>
    <phoneticPr fontId="27"/>
  </si>
  <si>
    <t>槍義人</t>
    <rPh sb="0" eb="1">
      <t>ヤリ</t>
    </rPh>
    <rPh sb="1" eb="3">
      <t>ヨシヒト</t>
    </rPh>
    <phoneticPr fontId="27"/>
  </si>
  <si>
    <t>蛯名憲一</t>
    <rPh sb="0" eb="2">
      <t>エビナ</t>
    </rPh>
    <rPh sb="2" eb="4">
      <t>ケンイチ</t>
    </rPh>
    <phoneticPr fontId="27"/>
  </si>
  <si>
    <t>遠藤昭夫</t>
    <rPh sb="0" eb="2">
      <t>エンドウ</t>
    </rPh>
    <rPh sb="2" eb="4">
      <t>アキオ</t>
    </rPh>
    <phoneticPr fontId="27"/>
  </si>
  <si>
    <t>太田英之</t>
    <rPh sb="0" eb="2">
      <t>オオタ</t>
    </rPh>
    <rPh sb="2" eb="4">
      <t>ヒデユキ</t>
    </rPh>
    <phoneticPr fontId="27"/>
  </si>
  <si>
    <t>大宮康典</t>
    <rPh sb="0" eb="2">
      <t>オオミヤ</t>
    </rPh>
    <rPh sb="2" eb="4">
      <t>ヤスノリ</t>
    </rPh>
    <phoneticPr fontId="27"/>
  </si>
  <si>
    <t>小泉壽一</t>
    <rPh sb="0" eb="2">
      <t>コイズミ</t>
    </rPh>
    <rPh sb="2" eb="4">
      <t>トシカズ</t>
    </rPh>
    <phoneticPr fontId="27"/>
  </si>
  <si>
    <t>小林誉</t>
    <rPh sb="0" eb="2">
      <t>コバヤシ</t>
    </rPh>
    <rPh sb="2" eb="3">
      <t>ホマレ</t>
    </rPh>
    <phoneticPr fontId="27"/>
  </si>
  <si>
    <t>小原悠太</t>
    <rPh sb="0" eb="2">
      <t>コハラ</t>
    </rPh>
    <rPh sb="2" eb="4">
      <t>ユウタ</t>
    </rPh>
    <phoneticPr fontId="27"/>
  </si>
  <si>
    <t>階博一</t>
    <rPh sb="0" eb="1">
      <t>カイ</t>
    </rPh>
    <rPh sb="1" eb="3">
      <t>ヒロカズ</t>
    </rPh>
    <phoneticPr fontId="27"/>
  </si>
  <si>
    <t>島津朋幸</t>
    <rPh sb="0" eb="2">
      <t>シマヅ</t>
    </rPh>
    <rPh sb="2" eb="4">
      <t>トモユキ</t>
    </rPh>
    <phoneticPr fontId="27"/>
  </si>
  <si>
    <t>妹尾義也</t>
    <rPh sb="0" eb="2">
      <t>セノオ</t>
    </rPh>
    <rPh sb="2" eb="4">
      <t>ヨシヤ</t>
    </rPh>
    <phoneticPr fontId="27"/>
  </si>
  <si>
    <t>髙橋雅之</t>
    <rPh sb="0" eb="2">
      <t>タカハシ</t>
    </rPh>
    <rPh sb="2" eb="4">
      <t>マサユキ</t>
    </rPh>
    <phoneticPr fontId="27"/>
  </si>
  <si>
    <t>髙山俊二</t>
    <rPh sb="0" eb="2">
      <t>タカヤマ</t>
    </rPh>
    <rPh sb="2" eb="4">
      <t>シュンジ</t>
    </rPh>
    <phoneticPr fontId="27"/>
  </si>
  <si>
    <t>田中佑</t>
    <rPh sb="0" eb="2">
      <t>タナカ</t>
    </rPh>
    <rPh sb="2" eb="3">
      <t>ユウ</t>
    </rPh>
    <phoneticPr fontId="27"/>
  </si>
  <si>
    <t>土屋功介</t>
    <rPh sb="0" eb="2">
      <t>ツチヤ</t>
    </rPh>
    <rPh sb="2" eb="4">
      <t>コウスケ</t>
    </rPh>
    <phoneticPr fontId="27"/>
  </si>
  <si>
    <t>中尾章</t>
    <rPh sb="0" eb="2">
      <t>ナカオ</t>
    </rPh>
    <rPh sb="2" eb="3">
      <t>アキラ</t>
    </rPh>
    <phoneticPr fontId="27"/>
  </si>
  <si>
    <t>中﨑悠介</t>
    <rPh sb="0" eb="2">
      <t>ナカザキ</t>
    </rPh>
    <rPh sb="2" eb="4">
      <t>ユウスケ</t>
    </rPh>
    <phoneticPr fontId="27"/>
  </si>
  <si>
    <t>中島賢二</t>
    <rPh sb="0" eb="2">
      <t>ナカシマ</t>
    </rPh>
    <rPh sb="2" eb="4">
      <t>ケンジ</t>
    </rPh>
    <phoneticPr fontId="27"/>
  </si>
  <si>
    <t>中西謹二</t>
    <rPh sb="0" eb="2">
      <t>ナカニシ</t>
    </rPh>
    <rPh sb="2" eb="4">
      <t>キンジ</t>
    </rPh>
    <phoneticPr fontId="27"/>
  </si>
  <si>
    <t>中村好博</t>
    <rPh sb="0" eb="2">
      <t>ナカムラ</t>
    </rPh>
    <rPh sb="2" eb="4">
      <t>ヨシヒロ</t>
    </rPh>
    <phoneticPr fontId="27"/>
  </si>
  <si>
    <t>林祐貴</t>
    <rPh sb="0" eb="1">
      <t>ハヤシ</t>
    </rPh>
    <rPh sb="1" eb="3">
      <t>ユウキ</t>
    </rPh>
    <phoneticPr fontId="27"/>
  </si>
  <si>
    <t>平野翔一</t>
    <rPh sb="0" eb="2">
      <t>ヒラノ</t>
    </rPh>
    <rPh sb="2" eb="4">
      <t>ショウイチ</t>
    </rPh>
    <phoneticPr fontId="27"/>
  </si>
  <si>
    <t>宮田力</t>
    <rPh sb="0" eb="2">
      <t>ミヤタ</t>
    </rPh>
    <rPh sb="2" eb="3">
      <t>ツトム</t>
    </rPh>
    <phoneticPr fontId="27"/>
  </si>
  <si>
    <t>村上英次</t>
    <rPh sb="0" eb="2">
      <t>ムラカミ</t>
    </rPh>
    <rPh sb="2" eb="4">
      <t>エイジ</t>
    </rPh>
    <phoneticPr fontId="27"/>
  </si>
  <si>
    <t>山嵜好正</t>
    <rPh sb="0" eb="2">
      <t>ヤマザキ</t>
    </rPh>
    <rPh sb="2" eb="4">
      <t>ヨシマサ</t>
    </rPh>
    <phoneticPr fontId="27"/>
  </si>
  <si>
    <t>山野井聡</t>
    <rPh sb="0" eb="3">
      <t>ヤマノイ</t>
    </rPh>
    <rPh sb="3" eb="4">
      <t>サトル</t>
    </rPh>
    <phoneticPr fontId="27"/>
  </si>
  <si>
    <t>吉田勝</t>
    <rPh sb="0" eb="2">
      <t>ヨシダ</t>
    </rPh>
    <rPh sb="2" eb="3">
      <t>マサル</t>
    </rPh>
    <phoneticPr fontId="27"/>
  </si>
  <si>
    <t>ステラタウン（施設）</t>
  </si>
  <si>
    <t>岩﨑昭和</t>
    <rPh sb="0" eb="1">
      <t>イワ</t>
    </rPh>
    <rPh sb="1" eb="2">
      <t>キ</t>
    </rPh>
    <rPh sb="2" eb="4">
      <t>アキカズ</t>
    </rPh>
    <phoneticPr fontId="27"/>
  </si>
  <si>
    <t>上木博子</t>
    <rPh sb="0" eb="2">
      <t>ウエキ</t>
    </rPh>
    <rPh sb="2" eb="4">
      <t>ヒロコ</t>
    </rPh>
    <phoneticPr fontId="27"/>
  </si>
  <si>
    <t>薄井広幸</t>
    <rPh sb="0" eb="2">
      <t>ウスイ</t>
    </rPh>
    <rPh sb="2" eb="4">
      <t>ヒロユキ</t>
    </rPh>
    <phoneticPr fontId="27"/>
  </si>
  <si>
    <t>大岡朋美</t>
    <rPh sb="0" eb="2">
      <t>オオオカ</t>
    </rPh>
    <rPh sb="2" eb="4">
      <t>トモミ</t>
    </rPh>
    <phoneticPr fontId="27"/>
  </si>
  <si>
    <t>大島裕也</t>
    <rPh sb="0" eb="2">
      <t>オオシマ</t>
    </rPh>
    <rPh sb="2" eb="4">
      <t>ユウヤ</t>
    </rPh>
    <phoneticPr fontId="27"/>
  </si>
  <si>
    <t>大谷治紀</t>
    <rPh sb="0" eb="2">
      <t>オオタニ</t>
    </rPh>
    <rPh sb="2" eb="3">
      <t>オサ</t>
    </rPh>
    <rPh sb="3" eb="4">
      <t>キ</t>
    </rPh>
    <phoneticPr fontId="27"/>
  </si>
  <si>
    <t>工藤真由美</t>
    <rPh sb="0" eb="2">
      <t>クドウ</t>
    </rPh>
    <rPh sb="2" eb="5">
      <t>マユミ</t>
    </rPh>
    <phoneticPr fontId="27"/>
  </si>
  <si>
    <t>小林将大</t>
    <rPh sb="0" eb="2">
      <t>コバヤシ</t>
    </rPh>
    <rPh sb="2" eb="4">
      <t>マサヒロ</t>
    </rPh>
    <phoneticPr fontId="27"/>
  </si>
  <si>
    <t>佐藤愛美</t>
    <rPh sb="0" eb="2">
      <t>サトウ</t>
    </rPh>
    <rPh sb="2" eb="4">
      <t>マナミ</t>
    </rPh>
    <phoneticPr fontId="27"/>
  </si>
  <si>
    <t>外口勇</t>
    <rPh sb="0" eb="1">
      <t>ソト</t>
    </rPh>
    <rPh sb="1" eb="2">
      <t>グチ</t>
    </rPh>
    <rPh sb="2" eb="3">
      <t>イサム</t>
    </rPh>
    <phoneticPr fontId="27"/>
  </si>
  <si>
    <t>醍醐秀雄</t>
    <rPh sb="0" eb="2">
      <t>ダイゴ</t>
    </rPh>
    <rPh sb="2" eb="4">
      <t>ヒデオ</t>
    </rPh>
    <phoneticPr fontId="27"/>
  </si>
  <si>
    <t>田上清久</t>
    <rPh sb="0" eb="2">
      <t>タガミ</t>
    </rPh>
    <rPh sb="2" eb="4">
      <t>キヨヒサ</t>
    </rPh>
    <phoneticPr fontId="27"/>
  </si>
  <si>
    <t>土田奈那</t>
    <rPh sb="0" eb="2">
      <t>ツチダ</t>
    </rPh>
    <rPh sb="2" eb="4">
      <t>ナナ</t>
    </rPh>
    <phoneticPr fontId="27"/>
  </si>
  <si>
    <t>綱川瑞穂</t>
    <rPh sb="0" eb="2">
      <t>ツナカワ</t>
    </rPh>
    <rPh sb="2" eb="4">
      <t>ミズホ</t>
    </rPh>
    <phoneticPr fontId="27"/>
  </si>
  <si>
    <t>根岸竜也</t>
    <rPh sb="0" eb="2">
      <t>ネギシ</t>
    </rPh>
    <rPh sb="2" eb="4">
      <t>タツヤ</t>
    </rPh>
    <phoneticPr fontId="27"/>
  </si>
  <si>
    <t>野々原利行</t>
    <rPh sb="0" eb="3">
      <t>ノノハラ</t>
    </rPh>
    <rPh sb="3" eb="5">
      <t>トシユキ</t>
    </rPh>
    <phoneticPr fontId="27"/>
  </si>
  <si>
    <t>乗松孝直</t>
    <rPh sb="0" eb="2">
      <t>ノリマツ</t>
    </rPh>
    <rPh sb="2" eb="3">
      <t>タカシ</t>
    </rPh>
    <rPh sb="3" eb="4">
      <t>ナオ</t>
    </rPh>
    <phoneticPr fontId="27"/>
  </si>
  <si>
    <t>日浦夕光</t>
    <rPh sb="0" eb="2">
      <t>ヒウラ</t>
    </rPh>
    <rPh sb="2" eb="3">
      <t>ユウ</t>
    </rPh>
    <rPh sb="3" eb="4">
      <t>ヒカル</t>
    </rPh>
    <phoneticPr fontId="58"/>
  </si>
  <si>
    <t>古田幸雄</t>
    <rPh sb="0" eb="2">
      <t>フルタ</t>
    </rPh>
    <rPh sb="2" eb="4">
      <t>ユキオ</t>
    </rPh>
    <phoneticPr fontId="27"/>
  </si>
  <si>
    <t>森田尚壱</t>
    <rPh sb="0" eb="2">
      <t>モリタ</t>
    </rPh>
    <rPh sb="2" eb="3">
      <t>ナオ</t>
    </rPh>
    <rPh sb="3" eb="4">
      <t>イチ</t>
    </rPh>
    <phoneticPr fontId="27"/>
  </si>
  <si>
    <t>吉弘計一</t>
    <rPh sb="0" eb="2">
      <t>ヨシヒロ</t>
    </rPh>
    <rPh sb="2" eb="4">
      <t>ケイイチ</t>
    </rPh>
    <phoneticPr fontId="27"/>
  </si>
  <si>
    <t>ステラタウン（交通）</t>
  </si>
  <si>
    <t>大島秀明</t>
    <rPh sb="0" eb="2">
      <t>オオシマ</t>
    </rPh>
    <rPh sb="2" eb="4">
      <t>ヒデアキ</t>
    </rPh>
    <phoneticPr fontId="27"/>
  </si>
  <si>
    <t>大田幸三</t>
    <rPh sb="0" eb="2">
      <t>オオタ</t>
    </rPh>
    <rPh sb="2" eb="4">
      <t>コウゾウ</t>
    </rPh>
    <phoneticPr fontId="58"/>
  </si>
  <si>
    <t>小川隆</t>
    <rPh sb="0" eb="2">
      <t>オガワ</t>
    </rPh>
    <rPh sb="2" eb="3">
      <t>タカシ</t>
    </rPh>
    <phoneticPr fontId="27"/>
  </si>
  <si>
    <t>川上治彦</t>
    <rPh sb="0" eb="2">
      <t>カワカミ</t>
    </rPh>
    <rPh sb="2" eb="4">
      <t>ハルヒコ</t>
    </rPh>
    <phoneticPr fontId="27"/>
  </si>
  <si>
    <t>神原武利</t>
    <rPh sb="0" eb="2">
      <t>カンバラ</t>
    </rPh>
    <rPh sb="2" eb="4">
      <t>タケトシ</t>
    </rPh>
    <phoneticPr fontId="27"/>
  </si>
  <si>
    <t>小池茂夫</t>
    <rPh sb="0" eb="2">
      <t>コイケ</t>
    </rPh>
    <rPh sb="2" eb="4">
      <t>シゲオ</t>
    </rPh>
    <phoneticPr fontId="27"/>
  </si>
  <si>
    <t>小林道俊</t>
    <rPh sb="0" eb="2">
      <t>コバヤシ</t>
    </rPh>
    <rPh sb="2" eb="4">
      <t>ミチトシ</t>
    </rPh>
    <phoneticPr fontId="27"/>
  </si>
  <si>
    <t>近藤清</t>
    <rPh sb="0" eb="2">
      <t>コンドウ</t>
    </rPh>
    <rPh sb="2" eb="3">
      <t>キヨシ</t>
    </rPh>
    <phoneticPr fontId="27"/>
  </si>
  <si>
    <t>坂西健一</t>
    <rPh sb="0" eb="2">
      <t>サカニシ</t>
    </rPh>
    <rPh sb="2" eb="4">
      <t>ケンイチ</t>
    </rPh>
    <phoneticPr fontId="58"/>
  </si>
  <si>
    <t>三宮一俊</t>
    <rPh sb="0" eb="2">
      <t>サンノミヤ</t>
    </rPh>
    <rPh sb="2" eb="4">
      <t>カズトシ</t>
    </rPh>
    <phoneticPr fontId="27"/>
  </si>
  <si>
    <t>鈴木義治</t>
    <rPh sb="0" eb="2">
      <t>スズキ</t>
    </rPh>
    <rPh sb="2" eb="4">
      <t>ヨシハル</t>
    </rPh>
    <phoneticPr fontId="27"/>
  </si>
  <si>
    <t>関口輝和</t>
    <rPh sb="0" eb="2">
      <t>セキグチ</t>
    </rPh>
    <rPh sb="2" eb="4">
      <t>テルカズ</t>
    </rPh>
    <phoneticPr fontId="27"/>
  </si>
  <si>
    <t>藤田三郎</t>
    <rPh sb="0" eb="2">
      <t>フジタ</t>
    </rPh>
    <rPh sb="2" eb="4">
      <t>サブロウ</t>
    </rPh>
    <phoneticPr fontId="27"/>
  </si>
  <si>
    <t>細田孔明</t>
    <rPh sb="0" eb="2">
      <t>ホソダ</t>
    </rPh>
    <rPh sb="2" eb="3">
      <t>コウ</t>
    </rPh>
    <rPh sb="3" eb="4">
      <t>メイ</t>
    </rPh>
    <phoneticPr fontId="27"/>
  </si>
  <si>
    <t>松本修</t>
    <rPh sb="0" eb="2">
      <t>マツモト</t>
    </rPh>
    <rPh sb="2" eb="3">
      <t>オサム</t>
    </rPh>
    <phoneticPr fontId="27"/>
  </si>
  <si>
    <t>皆川実</t>
    <rPh sb="0" eb="2">
      <t>ミナガワ</t>
    </rPh>
    <rPh sb="2" eb="3">
      <t>ミノル</t>
    </rPh>
    <phoneticPr fontId="27"/>
  </si>
  <si>
    <t>宮内亮治</t>
    <rPh sb="0" eb="2">
      <t>ミヤウチ</t>
    </rPh>
    <rPh sb="2" eb="4">
      <t>リョウジ</t>
    </rPh>
    <phoneticPr fontId="27"/>
  </si>
  <si>
    <t>MOP入間(施設)</t>
  </si>
  <si>
    <t>安食功</t>
    <rPh sb="0" eb="2">
      <t>アジキ</t>
    </rPh>
    <rPh sb="2" eb="3">
      <t>イサオ</t>
    </rPh>
    <phoneticPr fontId="27"/>
  </si>
  <si>
    <t>荒井忠夫</t>
    <rPh sb="0" eb="2">
      <t>アライ</t>
    </rPh>
    <rPh sb="2" eb="4">
      <t>タダオ</t>
    </rPh>
    <phoneticPr fontId="27"/>
  </si>
  <si>
    <t>石川径子</t>
    <rPh sb="0" eb="2">
      <t>イシカワ</t>
    </rPh>
    <rPh sb="2" eb="3">
      <t>ケイ</t>
    </rPh>
    <rPh sb="3" eb="4">
      <t>コ</t>
    </rPh>
    <phoneticPr fontId="27"/>
  </si>
  <si>
    <t>加藤清</t>
    <rPh sb="0" eb="2">
      <t>カトウ</t>
    </rPh>
    <rPh sb="2" eb="3">
      <t>キヨシ</t>
    </rPh>
    <phoneticPr fontId="27"/>
  </si>
  <si>
    <t>杉山和之</t>
    <rPh sb="0" eb="2">
      <t>スギヤマ</t>
    </rPh>
    <rPh sb="2" eb="4">
      <t>カズユキ</t>
    </rPh>
    <phoneticPr fontId="27"/>
  </si>
  <si>
    <t>高城修</t>
    <rPh sb="0" eb="2">
      <t>タカジョウ</t>
    </rPh>
    <rPh sb="2" eb="3">
      <t>オサム</t>
    </rPh>
    <phoneticPr fontId="27"/>
  </si>
  <si>
    <t>飛田智</t>
    <rPh sb="0" eb="2">
      <t>ヒダ</t>
    </rPh>
    <rPh sb="2" eb="3">
      <t>サトシ</t>
    </rPh>
    <phoneticPr fontId="27"/>
  </si>
  <si>
    <t>福原豊</t>
    <rPh sb="0" eb="2">
      <t>フクハラ</t>
    </rPh>
    <rPh sb="2" eb="3">
      <t>ユタカ</t>
    </rPh>
    <phoneticPr fontId="27"/>
  </si>
  <si>
    <t>藤原和夫</t>
    <rPh sb="0" eb="2">
      <t>フジワラ</t>
    </rPh>
    <rPh sb="2" eb="4">
      <t>カズオ</t>
    </rPh>
    <phoneticPr fontId="27"/>
  </si>
  <si>
    <t>松橋博志</t>
    <rPh sb="0" eb="2">
      <t>マツハシ</t>
    </rPh>
    <rPh sb="2" eb="4">
      <t>ヒロシ</t>
    </rPh>
    <phoneticPr fontId="27"/>
  </si>
  <si>
    <t>丸山純子</t>
    <rPh sb="0" eb="2">
      <t>マルヤマ</t>
    </rPh>
    <rPh sb="2" eb="4">
      <t>ジュンコ</t>
    </rPh>
    <phoneticPr fontId="27"/>
  </si>
  <si>
    <t>宮下大</t>
    <rPh sb="0" eb="2">
      <t>ミヤシタ</t>
    </rPh>
    <rPh sb="2" eb="3">
      <t>ヒロシ</t>
    </rPh>
    <phoneticPr fontId="27"/>
  </si>
  <si>
    <t>村田実</t>
    <rPh sb="0" eb="2">
      <t>ムラタ</t>
    </rPh>
    <rPh sb="2" eb="3">
      <t>ミノル</t>
    </rPh>
    <phoneticPr fontId="27"/>
  </si>
  <si>
    <t>山田俊之</t>
    <rPh sb="0" eb="2">
      <t>ヤマダ</t>
    </rPh>
    <rPh sb="2" eb="4">
      <t>トシユキ</t>
    </rPh>
    <phoneticPr fontId="27"/>
  </si>
  <si>
    <t>MOP入間(交通)</t>
  </si>
  <si>
    <t>明戸吉満</t>
    <rPh sb="0" eb="2">
      <t>アケト</t>
    </rPh>
    <rPh sb="2" eb="4">
      <t>ヨシミツ</t>
    </rPh>
    <phoneticPr fontId="27"/>
  </si>
  <si>
    <t>淡路賢一</t>
    <rPh sb="0" eb="2">
      <t>アワジ</t>
    </rPh>
    <rPh sb="2" eb="4">
      <t>ケンイチ</t>
    </rPh>
    <phoneticPr fontId="27"/>
  </si>
  <si>
    <t>池田正二</t>
    <rPh sb="0" eb="2">
      <t>イケダ</t>
    </rPh>
    <rPh sb="2" eb="4">
      <t>マサジ</t>
    </rPh>
    <phoneticPr fontId="27"/>
  </si>
  <si>
    <t>稲垣良光</t>
    <rPh sb="0" eb="2">
      <t>イナガキ</t>
    </rPh>
    <rPh sb="2" eb="4">
      <t>ヨシミツ</t>
    </rPh>
    <phoneticPr fontId="27"/>
  </si>
  <si>
    <t>今井一男</t>
    <rPh sb="0" eb="2">
      <t>イマイ</t>
    </rPh>
    <rPh sb="2" eb="4">
      <t>カズオ</t>
    </rPh>
    <phoneticPr fontId="58"/>
  </si>
  <si>
    <t>上田克博</t>
    <rPh sb="0" eb="2">
      <t>ウエダ</t>
    </rPh>
    <rPh sb="2" eb="4">
      <t>カツヒロ</t>
    </rPh>
    <phoneticPr fontId="27"/>
  </si>
  <si>
    <t>鵜澤材</t>
    <rPh sb="0" eb="2">
      <t>ウザワ</t>
    </rPh>
    <rPh sb="2" eb="3">
      <t>ザイ</t>
    </rPh>
    <phoneticPr fontId="27"/>
  </si>
  <si>
    <t>大井惠三</t>
    <rPh sb="0" eb="2">
      <t>オオイ</t>
    </rPh>
    <rPh sb="2" eb="4">
      <t>ケイゾウ</t>
    </rPh>
    <phoneticPr fontId="27"/>
  </si>
  <si>
    <t>岡部誠</t>
    <rPh sb="0" eb="2">
      <t>オカベ</t>
    </rPh>
    <rPh sb="2" eb="3">
      <t>マコト</t>
    </rPh>
    <phoneticPr fontId="27"/>
  </si>
  <si>
    <t>小原將雅</t>
    <rPh sb="0" eb="2">
      <t>オバラ</t>
    </rPh>
    <rPh sb="2" eb="3">
      <t>マサ</t>
    </rPh>
    <rPh sb="3" eb="4">
      <t>マサシ</t>
    </rPh>
    <phoneticPr fontId="27"/>
  </si>
  <si>
    <t>葛西弘司</t>
    <rPh sb="0" eb="2">
      <t>カサイ</t>
    </rPh>
    <rPh sb="2" eb="4">
      <t>ヒロシ</t>
    </rPh>
    <phoneticPr fontId="27"/>
  </si>
  <si>
    <t>加治文幸</t>
    <rPh sb="0" eb="2">
      <t>カジ</t>
    </rPh>
    <rPh sb="2" eb="4">
      <t>フミユキ</t>
    </rPh>
    <phoneticPr fontId="27"/>
  </si>
  <si>
    <t>加藤久雄</t>
    <rPh sb="0" eb="2">
      <t>カトウ</t>
    </rPh>
    <rPh sb="2" eb="4">
      <t>ヒサオ</t>
    </rPh>
    <phoneticPr fontId="27"/>
  </si>
  <si>
    <t>北園透</t>
    <rPh sb="0" eb="2">
      <t>キタゾノ</t>
    </rPh>
    <rPh sb="2" eb="3">
      <t>トオル</t>
    </rPh>
    <phoneticPr fontId="27"/>
  </si>
  <si>
    <t>小嶋幸男</t>
    <rPh sb="0" eb="2">
      <t>コジマ</t>
    </rPh>
    <rPh sb="2" eb="4">
      <t>ユキオ</t>
    </rPh>
    <phoneticPr fontId="27"/>
  </si>
  <si>
    <t>佐藤義三</t>
    <rPh sb="0" eb="2">
      <t>サトウ</t>
    </rPh>
    <rPh sb="2" eb="4">
      <t>ヨシゾウ</t>
    </rPh>
    <phoneticPr fontId="27"/>
  </si>
  <si>
    <t>三瓶一也</t>
    <rPh sb="0" eb="2">
      <t>サンベ</t>
    </rPh>
    <rPh sb="2" eb="4">
      <t>カズヤ</t>
    </rPh>
    <phoneticPr fontId="27"/>
  </si>
  <si>
    <t>島田治彦</t>
    <rPh sb="0" eb="2">
      <t>シマダ</t>
    </rPh>
    <rPh sb="2" eb="4">
      <t>ハルヒコ</t>
    </rPh>
    <phoneticPr fontId="27"/>
  </si>
  <si>
    <t>下川公一</t>
    <rPh sb="0" eb="2">
      <t>シモカワ</t>
    </rPh>
    <rPh sb="2" eb="4">
      <t>キミカズ</t>
    </rPh>
    <phoneticPr fontId="27"/>
  </si>
  <si>
    <t>鈴木彰</t>
    <rPh sb="0" eb="2">
      <t>スズキ</t>
    </rPh>
    <rPh sb="2" eb="3">
      <t>アキラ</t>
    </rPh>
    <phoneticPr fontId="27"/>
  </si>
  <si>
    <t>髙見澤誠</t>
    <rPh sb="0" eb="3">
      <t>タカミザワ</t>
    </rPh>
    <rPh sb="3" eb="4">
      <t>マコト</t>
    </rPh>
    <phoneticPr fontId="27"/>
  </si>
  <si>
    <t>田渕晃</t>
    <rPh sb="0" eb="2">
      <t>タブチ</t>
    </rPh>
    <rPh sb="2" eb="3">
      <t>アキラ</t>
    </rPh>
    <phoneticPr fontId="27"/>
  </si>
  <si>
    <t>中平秀喜</t>
    <rPh sb="0" eb="2">
      <t>ナカヒラ</t>
    </rPh>
    <rPh sb="2" eb="4">
      <t>ヒデキ</t>
    </rPh>
    <phoneticPr fontId="27"/>
  </si>
  <si>
    <t>西口宏樹</t>
    <rPh sb="0" eb="2">
      <t>ニシグチ</t>
    </rPh>
    <rPh sb="2" eb="4">
      <t>ヒロキ</t>
    </rPh>
    <phoneticPr fontId="27"/>
  </si>
  <si>
    <t>野村曻司</t>
    <rPh sb="0" eb="2">
      <t>ノムラ</t>
    </rPh>
    <rPh sb="2" eb="3">
      <t>ノボル</t>
    </rPh>
    <rPh sb="3" eb="4">
      <t>ツカサ</t>
    </rPh>
    <phoneticPr fontId="27"/>
  </si>
  <si>
    <t>原田正明</t>
    <rPh sb="0" eb="2">
      <t>ハラダ</t>
    </rPh>
    <rPh sb="2" eb="4">
      <t>マサアキ</t>
    </rPh>
    <phoneticPr fontId="27"/>
  </si>
  <si>
    <t>平野孝</t>
    <rPh sb="0" eb="2">
      <t>ヒラノ</t>
    </rPh>
    <rPh sb="2" eb="3">
      <t>タカシ</t>
    </rPh>
    <phoneticPr fontId="27"/>
  </si>
  <si>
    <t>藤本正明</t>
    <rPh sb="0" eb="2">
      <t>フジモト</t>
    </rPh>
    <rPh sb="2" eb="4">
      <t>マサアキ</t>
    </rPh>
    <phoneticPr fontId="27"/>
  </si>
  <si>
    <t>町田祐一</t>
    <rPh sb="0" eb="2">
      <t>マチダ</t>
    </rPh>
    <rPh sb="2" eb="4">
      <t>ユウイチ</t>
    </rPh>
    <phoneticPr fontId="27"/>
  </si>
  <si>
    <t>松園実</t>
    <rPh sb="0" eb="2">
      <t>マツゾノ</t>
    </rPh>
    <rPh sb="2" eb="3">
      <t>ミノル</t>
    </rPh>
    <phoneticPr fontId="27"/>
  </si>
  <si>
    <t>三島直行</t>
    <rPh sb="0" eb="2">
      <t>ミシマ</t>
    </rPh>
    <rPh sb="2" eb="4">
      <t>ナオユキ</t>
    </rPh>
    <phoneticPr fontId="27"/>
  </si>
  <si>
    <t>森川信吾</t>
    <rPh sb="0" eb="2">
      <t>モリカワ</t>
    </rPh>
    <rPh sb="2" eb="4">
      <t>シンゴ</t>
    </rPh>
    <phoneticPr fontId="27"/>
  </si>
  <si>
    <t>山内修二</t>
    <rPh sb="0" eb="2">
      <t>ヤマウチ</t>
    </rPh>
    <rPh sb="2" eb="4">
      <t>シュウジ</t>
    </rPh>
    <phoneticPr fontId="27"/>
  </si>
  <si>
    <t>山﨑利三郎</t>
    <rPh sb="0" eb="2">
      <t>ヤマザキ</t>
    </rPh>
    <rPh sb="2" eb="3">
      <t>リ</t>
    </rPh>
    <rPh sb="3" eb="5">
      <t>ザブロウ</t>
    </rPh>
    <phoneticPr fontId="27"/>
  </si>
  <si>
    <t>山田好一</t>
    <rPh sb="0" eb="2">
      <t>ヤマダ</t>
    </rPh>
    <rPh sb="2" eb="4">
      <t>コウイチ</t>
    </rPh>
    <phoneticPr fontId="27"/>
  </si>
  <si>
    <t>ララガーデン川口(施設)</t>
  </si>
  <si>
    <t>赤木隆太</t>
    <rPh sb="0" eb="2">
      <t>アカギ</t>
    </rPh>
    <rPh sb="2" eb="4">
      <t>リュウタ</t>
    </rPh>
    <phoneticPr fontId="27"/>
  </si>
  <si>
    <t>飯島祐樹</t>
    <rPh sb="0" eb="2">
      <t>イイジマ</t>
    </rPh>
    <rPh sb="2" eb="4">
      <t>ヒロキ</t>
    </rPh>
    <phoneticPr fontId="27"/>
  </si>
  <si>
    <t>石川達</t>
    <rPh sb="0" eb="2">
      <t>イシカワ</t>
    </rPh>
    <rPh sb="2" eb="3">
      <t>トオル</t>
    </rPh>
    <phoneticPr fontId="27"/>
  </si>
  <si>
    <t>出口ひかる</t>
    <rPh sb="0" eb="2">
      <t>イデグチ</t>
    </rPh>
    <phoneticPr fontId="27"/>
  </si>
  <si>
    <t>上戸優</t>
    <rPh sb="0" eb="2">
      <t>ウエト</t>
    </rPh>
    <rPh sb="2" eb="3">
      <t>ユウ</t>
    </rPh>
    <phoneticPr fontId="27"/>
  </si>
  <si>
    <t>上村南</t>
    <rPh sb="0" eb="3">
      <t>ウエムラミナミ</t>
    </rPh>
    <phoneticPr fontId="27"/>
  </si>
  <si>
    <t>瓜本善幸</t>
    <rPh sb="0" eb="1">
      <t>ウリ</t>
    </rPh>
    <rPh sb="1" eb="2">
      <t>モト</t>
    </rPh>
    <rPh sb="2" eb="4">
      <t>ヨシユキ</t>
    </rPh>
    <phoneticPr fontId="27"/>
  </si>
  <si>
    <t>浦田恭代</t>
    <rPh sb="0" eb="2">
      <t>ウラタ</t>
    </rPh>
    <rPh sb="2" eb="3">
      <t>ヤス</t>
    </rPh>
    <rPh sb="3" eb="4">
      <t>ヨ</t>
    </rPh>
    <phoneticPr fontId="27"/>
  </si>
  <si>
    <t>大野将利</t>
    <rPh sb="0" eb="2">
      <t>オオノ</t>
    </rPh>
    <rPh sb="2" eb="4">
      <t>マサトシ</t>
    </rPh>
    <phoneticPr fontId="27"/>
  </si>
  <si>
    <t>大場宏哉</t>
    <rPh sb="0" eb="2">
      <t>オオバ</t>
    </rPh>
    <rPh sb="2" eb="4">
      <t>ヒロチカ</t>
    </rPh>
    <phoneticPr fontId="27"/>
  </si>
  <si>
    <t>菅井一歩</t>
    <rPh sb="0" eb="2">
      <t>スガイ</t>
    </rPh>
    <rPh sb="2" eb="3">
      <t>イチ</t>
    </rPh>
    <rPh sb="3" eb="4">
      <t>ホ</t>
    </rPh>
    <phoneticPr fontId="27"/>
  </si>
  <si>
    <t>鈴木英之</t>
    <rPh sb="0" eb="2">
      <t>スズキ</t>
    </rPh>
    <rPh sb="2" eb="4">
      <t>ヒデユキ</t>
    </rPh>
    <phoneticPr fontId="27"/>
  </si>
  <si>
    <t>谷口祐二</t>
    <rPh sb="0" eb="2">
      <t>タニグチ</t>
    </rPh>
    <rPh sb="2" eb="4">
      <t>ユウジ</t>
    </rPh>
    <phoneticPr fontId="27"/>
  </si>
  <si>
    <t>田原亜美</t>
    <rPh sb="0" eb="2">
      <t>タハラ</t>
    </rPh>
    <rPh sb="2" eb="4">
      <t>アミ</t>
    </rPh>
    <phoneticPr fontId="27"/>
  </si>
  <si>
    <t>辻規明</t>
    <rPh sb="0" eb="1">
      <t>ツジ</t>
    </rPh>
    <rPh sb="1" eb="3">
      <t>ノリアキ</t>
    </rPh>
    <phoneticPr fontId="27"/>
  </si>
  <si>
    <t>原沢靖</t>
    <rPh sb="0" eb="2">
      <t>ハラサワ</t>
    </rPh>
    <rPh sb="2" eb="3">
      <t>ヤスシ</t>
    </rPh>
    <phoneticPr fontId="27"/>
  </si>
  <si>
    <t>宮川はるか</t>
    <rPh sb="0" eb="2">
      <t>ミヤガワ</t>
    </rPh>
    <phoneticPr fontId="27"/>
  </si>
  <si>
    <t>宮﨑博之</t>
    <rPh sb="0" eb="2">
      <t>ミヤザキ</t>
    </rPh>
    <rPh sb="2" eb="4">
      <t>ヒロユキ</t>
    </rPh>
    <phoneticPr fontId="27"/>
  </si>
  <si>
    <t>森勢翔</t>
    <rPh sb="0" eb="2">
      <t>モリセ</t>
    </rPh>
    <rPh sb="2" eb="3">
      <t>ショウ</t>
    </rPh>
    <phoneticPr fontId="27"/>
  </si>
  <si>
    <t>脇山英倫</t>
    <rPh sb="0" eb="2">
      <t>ワキヤマ</t>
    </rPh>
    <rPh sb="2" eb="4">
      <t>ヒデノリ</t>
    </rPh>
    <phoneticPr fontId="27"/>
  </si>
  <si>
    <t xml:space="preserve">ララガーデン川口(交通) </t>
  </si>
  <si>
    <t>大嶋久</t>
    <rPh sb="0" eb="2">
      <t>オオシマ</t>
    </rPh>
    <rPh sb="2" eb="3">
      <t>ヒサシ</t>
    </rPh>
    <phoneticPr fontId="27"/>
  </si>
  <si>
    <t>栗原莞爾</t>
    <rPh sb="0" eb="2">
      <t>クリハラ</t>
    </rPh>
    <rPh sb="2" eb="4">
      <t>カンジ</t>
    </rPh>
    <phoneticPr fontId="27"/>
  </si>
  <si>
    <t>栗原大輔</t>
    <rPh sb="0" eb="2">
      <t>クリハラ</t>
    </rPh>
    <rPh sb="2" eb="4">
      <t>ダイスケ</t>
    </rPh>
    <phoneticPr fontId="27"/>
  </si>
  <si>
    <t>佐藤誠孝</t>
    <rPh sb="0" eb="2">
      <t>サトウ</t>
    </rPh>
    <rPh sb="2" eb="3">
      <t>マコト</t>
    </rPh>
    <rPh sb="3" eb="4">
      <t>タカ</t>
    </rPh>
    <phoneticPr fontId="27"/>
  </si>
  <si>
    <t>清水真由美</t>
    <rPh sb="0" eb="2">
      <t>シミズ</t>
    </rPh>
    <rPh sb="2" eb="5">
      <t>マユミ</t>
    </rPh>
    <phoneticPr fontId="27"/>
  </si>
  <si>
    <t>鈴木隆太</t>
    <rPh sb="0" eb="2">
      <t>スズキ</t>
    </rPh>
    <rPh sb="2" eb="4">
      <t>リュウタ</t>
    </rPh>
    <phoneticPr fontId="27"/>
  </si>
  <si>
    <t>藤家裕一郎</t>
    <rPh sb="0" eb="2">
      <t>トウケ</t>
    </rPh>
    <rPh sb="2" eb="5">
      <t>ユウイチロウ</t>
    </rPh>
    <phoneticPr fontId="27"/>
  </si>
  <si>
    <t>豊留義大</t>
    <rPh sb="0" eb="2">
      <t>トヨト</t>
    </rPh>
    <rPh sb="2" eb="3">
      <t>ヨシ</t>
    </rPh>
    <rPh sb="3" eb="4">
      <t>ダイ</t>
    </rPh>
    <phoneticPr fontId="27"/>
  </si>
  <si>
    <t>永瀬昇</t>
    <rPh sb="0" eb="2">
      <t>ナガセ</t>
    </rPh>
    <rPh sb="2" eb="3">
      <t>ノボル</t>
    </rPh>
    <phoneticPr fontId="27"/>
  </si>
  <si>
    <t>濵田晃</t>
    <rPh sb="0" eb="2">
      <t>ハマダ</t>
    </rPh>
    <rPh sb="2" eb="3">
      <t>アキラ</t>
    </rPh>
    <phoneticPr fontId="27"/>
  </si>
  <si>
    <t>山下謙一</t>
    <rPh sb="0" eb="2">
      <t>ヤマシタ</t>
    </rPh>
    <rPh sb="2" eb="4">
      <t>ケンイチ</t>
    </rPh>
    <phoneticPr fontId="27"/>
  </si>
  <si>
    <t>山田哲</t>
    <rPh sb="0" eb="2">
      <t>ヤマダ</t>
    </rPh>
    <rPh sb="2" eb="3">
      <t>テツ</t>
    </rPh>
    <phoneticPr fontId="27"/>
  </si>
  <si>
    <t>山脇元気</t>
    <rPh sb="0" eb="2">
      <t>ヤマワキ</t>
    </rPh>
    <rPh sb="2" eb="4">
      <t>ゲンキ</t>
    </rPh>
    <phoneticPr fontId="27"/>
  </si>
  <si>
    <t>ららぽーと新三郷(交通)</t>
  </si>
  <si>
    <t>芦田孝</t>
    <rPh sb="0" eb="2">
      <t>アシダ</t>
    </rPh>
    <rPh sb="2" eb="3">
      <t>タカシ</t>
    </rPh>
    <phoneticPr fontId="58"/>
  </si>
  <si>
    <t>安藤峻平</t>
    <rPh sb="0" eb="2">
      <t>アンドウ</t>
    </rPh>
    <rPh sb="2" eb="3">
      <t>シュン</t>
    </rPh>
    <rPh sb="3" eb="4">
      <t>ペイ</t>
    </rPh>
    <phoneticPr fontId="58"/>
  </si>
  <si>
    <t>飯島康一</t>
    <rPh sb="0" eb="2">
      <t>イイジマ</t>
    </rPh>
    <rPh sb="2" eb="4">
      <t>コウイチ</t>
    </rPh>
    <phoneticPr fontId="58"/>
  </si>
  <si>
    <t>大山正男</t>
    <rPh sb="0" eb="2">
      <t>オオヤマ</t>
    </rPh>
    <rPh sb="2" eb="4">
      <t>マサオ</t>
    </rPh>
    <phoneticPr fontId="58"/>
  </si>
  <si>
    <t>河上守</t>
    <rPh sb="0" eb="2">
      <t>カワカミ</t>
    </rPh>
    <rPh sb="2" eb="3">
      <t>マモル</t>
    </rPh>
    <phoneticPr fontId="58"/>
  </si>
  <si>
    <t>川村信久</t>
    <rPh sb="0" eb="2">
      <t>カワムラ</t>
    </rPh>
    <rPh sb="2" eb="4">
      <t>ノブヒサ</t>
    </rPh>
    <phoneticPr fontId="58"/>
  </si>
  <si>
    <t>小池規之</t>
    <rPh sb="0" eb="2">
      <t>コイケ</t>
    </rPh>
    <rPh sb="2" eb="4">
      <t>ノリユキ</t>
    </rPh>
    <phoneticPr fontId="58"/>
  </si>
  <si>
    <t>小林悠馬</t>
    <rPh sb="0" eb="2">
      <t>コバヤシ</t>
    </rPh>
    <rPh sb="2" eb="4">
      <t>ユウマ</t>
    </rPh>
    <phoneticPr fontId="58"/>
  </si>
  <si>
    <t>齋藤博</t>
    <rPh sb="0" eb="2">
      <t>サイトウ</t>
    </rPh>
    <rPh sb="2" eb="3">
      <t>ヒロシ</t>
    </rPh>
    <phoneticPr fontId="58"/>
  </si>
  <si>
    <t>齊藤良一</t>
    <rPh sb="0" eb="2">
      <t>サイトウ</t>
    </rPh>
    <rPh sb="2" eb="4">
      <t>リョウイチ</t>
    </rPh>
    <phoneticPr fontId="58"/>
  </si>
  <si>
    <t>坂田和男</t>
    <rPh sb="0" eb="2">
      <t>サカタ</t>
    </rPh>
    <rPh sb="2" eb="4">
      <t>カズオ</t>
    </rPh>
    <phoneticPr fontId="58"/>
  </si>
  <si>
    <t>佐々木光一</t>
    <rPh sb="0" eb="3">
      <t>ササキ</t>
    </rPh>
    <rPh sb="3" eb="5">
      <t>コウイチ</t>
    </rPh>
    <phoneticPr fontId="58"/>
  </si>
  <si>
    <t>佐々木拓海</t>
    <rPh sb="0" eb="3">
      <t>ササキ</t>
    </rPh>
    <rPh sb="3" eb="5">
      <t>タクミ</t>
    </rPh>
    <phoneticPr fontId="58"/>
  </si>
  <si>
    <t>佐藤保雄</t>
    <rPh sb="0" eb="2">
      <t>サトウ</t>
    </rPh>
    <rPh sb="2" eb="4">
      <t>ヤスオ</t>
    </rPh>
    <phoneticPr fontId="58"/>
  </si>
  <si>
    <t>佐野浩之</t>
    <rPh sb="0" eb="2">
      <t>サノ</t>
    </rPh>
    <rPh sb="2" eb="4">
      <t>ヒロユキ</t>
    </rPh>
    <phoneticPr fontId="58"/>
  </si>
  <si>
    <t>鈴木浩正</t>
    <rPh sb="0" eb="2">
      <t>スズキ</t>
    </rPh>
    <rPh sb="2" eb="4">
      <t>ヒロマサ</t>
    </rPh>
    <phoneticPr fontId="58"/>
  </si>
  <si>
    <t>鈴木正美</t>
    <rPh sb="0" eb="2">
      <t>スズキ</t>
    </rPh>
    <rPh sb="2" eb="4">
      <t>マサミ</t>
    </rPh>
    <phoneticPr fontId="27"/>
  </si>
  <si>
    <t>住吉敏男</t>
    <rPh sb="0" eb="2">
      <t>スミヨシ</t>
    </rPh>
    <rPh sb="2" eb="4">
      <t>トシオ</t>
    </rPh>
    <phoneticPr fontId="58"/>
  </si>
  <si>
    <t>武田雪夫</t>
    <rPh sb="0" eb="2">
      <t>タケダ</t>
    </rPh>
    <rPh sb="2" eb="4">
      <t>ユキオ</t>
    </rPh>
    <phoneticPr fontId="58"/>
  </si>
  <si>
    <t>田村清一</t>
    <rPh sb="0" eb="2">
      <t>タムラ</t>
    </rPh>
    <rPh sb="2" eb="4">
      <t>セイイチ</t>
    </rPh>
    <phoneticPr fontId="58"/>
  </si>
  <si>
    <t>寺部信行</t>
    <rPh sb="0" eb="2">
      <t>テラベ</t>
    </rPh>
    <rPh sb="2" eb="4">
      <t>ノブユキ</t>
    </rPh>
    <phoneticPr fontId="58"/>
  </si>
  <si>
    <t>中島俊美</t>
    <rPh sb="0" eb="2">
      <t>ナカジマ</t>
    </rPh>
    <rPh sb="2" eb="4">
      <t>トシミ</t>
    </rPh>
    <phoneticPr fontId="58"/>
  </si>
  <si>
    <t>奈良岡正和</t>
    <rPh sb="0" eb="3">
      <t>ナラオカ</t>
    </rPh>
    <rPh sb="3" eb="5">
      <t>マサカズ</t>
    </rPh>
    <phoneticPr fontId="58"/>
  </si>
  <si>
    <t>難波敏夫</t>
    <rPh sb="0" eb="2">
      <t>ナンバ</t>
    </rPh>
    <rPh sb="2" eb="4">
      <t>トシオ</t>
    </rPh>
    <phoneticPr fontId="58"/>
  </si>
  <si>
    <t>沼田恒次</t>
    <rPh sb="0" eb="2">
      <t>ヌマタ</t>
    </rPh>
    <rPh sb="2" eb="4">
      <t>コウジ</t>
    </rPh>
    <phoneticPr fontId="58"/>
  </si>
  <si>
    <t>沼田維斗</t>
    <rPh sb="0" eb="2">
      <t>ヌマタ</t>
    </rPh>
    <rPh sb="2" eb="3">
      <t>イ</t>
    </rPh>
    <rPh sb="3" eb="4">
      <t>ト</t>
    </rPh>
    <phoneticPr fontId="58"/>
  </si>
  <si>
    <t>萩原三男</t>
    <rPh sb="0" eb="2">
      <t>ハギワラ</t>
    </rPh>
    <rPh sb="2" eb="4">
      <t>ミツオ</t>
    </rPh>
    <phoneticPr fontId="58"/>
  </si>
  <si>
    <t>針生英夫</t>
    <rPh sb="0" eb="1">
      <t>ハリ</t>
    </rPh>
    <rPh sb="1" eb="2">
      <t>イ</t>
    </rPh>
    <rPh sb="2" eb="4">
      <t>ヒデオ</t>
    </rPh>
    <phoneticPr fontId="58"/>
  </si>
  <si>
    <t>平川優作</t>
    <rPh sb="0" eb="2">
      <t>ヒラカワ</t>
    </rPh>
    <rPh sb="2" eb="4">
      <t>ユウサク</t>
    </rPh>
    <phoneticPr fontId="58"/>
  </si>
  <si>
    <t>廣瀧健三</t>
    <rPh sb="0" eb="1">
      <t>ヒロ</t>
    </rPh>
    <rPh sb="1" eb="2">
      <t>タキ</t>
    </rPh>
    <rPh sb="2" eb="4">
      <t>ケンゾウ</t>
    </rPh>
    <phoneticPr fontId="58"/>
  </si>
  <si>
    <t>福岡清市</t>
    <rPh sb="0" eb="2">
      <t>フクオカ</t>
    </rPh>
    <rPh sb="2" eb="4">
      <t>セイイチ</t>
    </rPh>
    <phoneticPr fontId="58"/>
  </si>
  <si>
    <t>松本勉</t>
    <rPh sb="0" eb="2">
      <t>マツモト</t>
    </rPh>
    <rPh sb="2" eb="3">
      <t>ツトム</t>
    </rPh>
    <phoneticPr fontId="58"/>
  </si>
  <si>
    <t>森浩正</t>
    <rPh sb="0" eb="1">
      <t>モリ</t>
    </rPh>
    <rPh sb="1" eb="3">
      <t>ヒロマサ</t>
    </rPh>
    <phoneticPr fontId="58"/>
  </si>
  <si>
    <t>盛田慎一郎</t>
    <rPh sb="0" eb="2">
      <t>モリタ</t>
    </rPh>
    <rPh sb="2" eb="5">
      <t>シンイチロウ</t>
    </rPh>
    <phoneticPr fontId="58"/>
  </si>
  <si>
    <t>森山史孝</t>
    <rPh sb="0" eb="2">
      <t>モリヤマ</t>
    </rPh>
    <rPh sb="2" eb="4">
      <t>シコウ</t>
    </rPh>
    <phoneticPr fontId="58"/>
  </si>
  <si>
    <t>山口正美</t>
    <rPh sb="0" eb="2">
      <t>ヤマグチ</t>
    </rPh>
    <rPh sb="2" eb="4">
      <t>マサミ</t>
    </rPh>
    <phoneticPr fontId="58"/>
  </si>
  <si>
    <t>横尾秀志</t>
    <rPh sb="0" eb="2">
      <t>ヨコオ</t>
    </rPh>
    <rPh sb="2" eb="4">
      <t>ヒデシ</t>
    </rPh>
    <phoneticPr fontId="58"/>
  </si>
  <si>
    <t>渡邉次雄</t>
    <rPh sb="0" eb="2">
      <t>ワタナベ</t>
    </rPh>
    <rPh sb="2" eb="4">
      <t>ツグオ</t>
    </rPh>
    <phoneticPr fontId="58"/>
  </si>
  <si>
    <t>ららぽーと富士見（施設）</t>
  </si>
  <si>
    <t>秋庭美鈴</t>
    <rPh sb="0" eb="2">
      <t>アキバ</t>
    </rPh>
    <rPh sb="2" eb="4">
      <t>ミスズ</t>
    </rPh>
    <phoneticPr fontId="27"/>
  </si>
  <si>
    <t>秋本大輔</t>
    <rPh sb="0" eb="2">
      <t>アキモト</t>
    </rPh>
    <rPh sb="2" eb="4">
      <t>ダイスケ</t>
    </rPh>
    <phoneticPr fontId="27"/>
  </si>
  <si>
    <t>新井祐</t>
    <rPh sb="0" eb="2">
      <t>アライ</t>
    </rPh>
    <rPh sb="2" eb="3">
      <t>ユウ</t>
    </rPh>
    <phoneticPr fontId="27"/>
  </si>
  <si>
    <t>伊藤浩一</t>
    <rPh sb="0" eb="2">
      <t>イトウ</t>
    </rPh>
    <rPh sb="2" eb="4">
      <t>コウイチ</t>
    </rPh>
    <phoneticPr fontId="27"/>
  </si>
  <si>
    <t>上田秀夫</t>
    <rPh sb="0" eb="2">
      <t>ウエダ</t>
    </rPh>
    <rPh sb="2" eb="4">
      <t>ヒデオ</t>
    </rPh>
    <phoneticPr fontId="27"/>
  </si>
  <si>
    <t>潮義忠</t>
    <rPh sb="0" eb="1">
      <t>ウシオ</t>
    </rPh>
    <rPh sb="1" eb="3">
      <t>ヨシタダ</t>
    </rPh>
    <phoneticPr fontId="27"/>
  </si>
  <si>
    <t>宇都勝樹</t>
    <rPh sb="0" eb="2">
      <t>ウト</t>
    </rPh>
    <rPh sb="2" eb="4">
      <t>カツキ</t>
    </rPh>
    <phoneticPr fontId="27"/>
  </si>
  <si>
    <t>榎紀彦</t>
    <rPh sb="0" eb="1">
      <t>エノキ</t>
    </rPh>
    <rPh sb="1" eb="3">
      <t>ノリヒコ</t>
    </rPh>
    <phoneticPr fontId="27"/>
  </si>
  <si>
    <t>太田佳子</t>
    <rPh sb="0" eb="2">
      <t>オオタ</t>
    </rPh>
    <rPh sb="2" eb="4">
      <t>ヨシコ</t>
    </rPh>
    <phoneticPr fontId="27"/>
  </si>
  <si>
    <t>荻野好弘</t>
    <rPh sb="0" eb="2">
      <t>オギノ</t>
    </rPh>
    <rPh sb="2" eb="4">
      <t>ヨシヒロ</t>
    </rPh>
    <phoneticPr fontId="27"/>
  </si>
  <si>
    <t>小倉重信</t>
    <rPh sb="0" eb="2">
      <t>オグラ</t>
    </rPh>
    <rPh sb="2" eb="4">
      <t>シゲノブ</t>
    </rPh>
    <phoneticPr fontId="27"/>
  </si>
  <si>
    <t>小此木孝男</t>
    <rPh sb="0" eb="3">
      <t>オコノギ</t>
    </rPh>
    <rPh sb="3" eb="5">
      <t>タカオ</t>
    </rPh>
    <phoneticPr fontId="27"/>
  </si>
  <si>
    <t>片野惟子</t>
    <rPh sb="0" eb="2">
      <t>カタノ</t>
    </rPh>
    <rPh sb="2" eb="3">
      <t>ユイ</t>
    </rPh>
    <rPh sb="3" eb="4">
      <t>コ</t>
    </rPh>
    <phoneticPr fontId="27"/>
  </si>
  <si>
    <t>加藤清晴</t>
    <rPh sb="0" eb="2">
      <t>カトウ</t>
    </rPh>
    <rPh sb="2" eb="4">
      <t>キヨハル</t>
    </rPh>
    <phoneticPr fontId="27"/>
  </si>
  <si>
    <t>北畑みのり</t>
    <rPh sb="0" eb="2">
      <t>キタハタ</t>
    </rPh>
    <phoneticPr fontId="27"/>
  </si>
  <si>
    <t>工藤芳照</t>
    <rPh sb="0" eb="2">
      <t>クドウ</t>
    </rPh>
    <rPh sb="2" eb="4">
      <t>ヨシテル</t>
    </rPh>
    <phoneticPr fontId="27"/>
  </si>
  <si>
    <t>小林亜依</t>
    <rPh sb="0" eb="2">
      <t>コバヤシ</t>
    </rPh>
    <rPh sb="2" eb="4">
      <t>アイ</t>
    </rPh>
    <phoneticPr fontId="27"/>
  </si>
  <si>
    <t>佐藤政利</t>
    <rPh sb="0" eb="2">
      <t>サトウ</t>
    </rPh>
    <rPh sb="2" eb="4">
      <t>マサトシ</t>
    </rPh>
    <phoneticPr fontId="27"/>
  </si>
  <si>
    <t>塩澤忠晴</t>
    <rPh sb="0" eb="2">
      <t>シオザワ</t>
    </rPh>
    <rPh sb="2" eb="4">
      <t>タダハル</t>
    </rPh>
    <phoneticPr fontId="27"/>
  </si>
  <si>
    <t>塩田綾</t>
    <rPh sb="0" eb="2">
      <t>シオダ</t>
    </rPh>
    <rPh sb="2" eb="3">
      <t>アヤ</t>
    </rPh>
    <phoneticPr fontId="27"/>
  </si>
  <si>
    <t>柴田欽一郎</t>
    <rPh sb="0" eb="2">
      <t>シバタ</t>
    </rPh>
    <rPh sb="2" eb="5">
      <t>キンイチロウ</t>
    </rPh>
    <phoneticPr fontId="27"/>
  </si>
  <si>
    <t>島村佳男</t>
    <rPh sb="0" eb="2">
      <t>シマムラ</t>
    </rPh>
    <rPh sb="2" eb="4">
      <t>ヨシオ</t>
    </rPh>
    <phoneticPr fontId="27"/>
  </si>
  <si>
    <t>鈴木康司</t>
    <rPh sb="0" eb="2">
      <t>スズキ</t>
    </rPh>
    <rPh sb="2" eb="4">
      <t>コウジ</t>
    </rPh>
    <phoneticPr fontId="27"/>
  </si>
  <si>
    <t>鈴木孝治</t>
    <rPh sb="0" eb="2">
      <t>スズキ</t>
    </rPh>
    <rPh sb="2" eb="4">
      <t>コウジ</t>
    </rPh>
    <phoneticPr fontId="27"/>
  </si>
  <si>
    <t>関塚聡史</t>
    <rPh sb="0" eb="2">
      <t>セキヅカ</t>
    </rPh>
    <rPh sb="2" eb="4">
      <t>サトシ</t>
    </rPh>
    <phoneticPr fontId="27"/>
  </si>
  <si>
    <t>宗貞政</t>
    <rPh sb="0" eb="1">
      <t>ソウ</t>
    </rPh>
    <rPh sb="1" eb="3">
      <t>サダマサ</t>
    </rPh>
    <phoneticPr fontId="27"/>
  </si>
  <si>
    <t>高野あかり</t>
    <rPh sb="0" eb="2">
      <t>タカノ</t>
    </rPh>
    <phoneticPr fontId="27"/>
  </si>
  <si>
    <t>多田幸俊</t>
    <rPh sb="0" eb="2">
      <t>タダ</t>
    </rPh>
    <rPh sb="2" eb="4">
      <t>ユキトシ</t>
    </rPh>
    <phoneticPr fontId="27"/>
  </si>
  <si>
    <t>千葉正夫</t>
    <rPh sb="0" eb="2">
      <t>チバ</t>
    </rPh>
    <rPh sb="2" eb="4">
      <t>マサオ</t>
    </rPh>
    <phoneticPr fontId="27"/>
  </si>
  <si>
    <t>寺田孝</t>
    <rPh sb="0" eb="2">
      <t>テラダ</t>
    </rPh>
    <rPh sb="2" eb="3">
      <t>タカシ</t>
    </rPh>
    <phoneticPr fontId="27"/>
  </si>
  <si>
    <t>長嶋宏</t>
    <rPh sb="0" eb="2">
      <t>ナガシマ</t>
    </rPh>
    <rPh sb="2" eb="3">
      <t>ヒロシ</t>
    </rPh>
    <phoneticPr fontId="27"/>
  </si>
  <si>
    <t>中村里佳子</t>
    <rPh sb="0" eb="2">
      <t>ナカムラ</t>
    </rPh>
    <rPh sb="2" eb="5">
      <t>リカコ</t>
    </rPh>
    <phoneticPr fontId="27"/>
  </si>
  <si>
    <t>奈良昌之</t>
    <rPh sb="0" eb="2">
      <t>ナラ</t>
    </rPh>
    <rPh sb="2" eb="4">
      <t>マサユキ</t>
    </rPh>
    <phoneticPr fontId="27"/>
  </si>
  <si>
    <t>西久保伸次</t>
    <rPh sb="0" eb="3">
      <t>ニシクボ</t>
    </rPh>
    <rPh sb="3" eb="5">
      <t>シンジ</t>
    </rPh>
    <phoneticPr fontId="27"/>
  </si>
  <si>
    <t>三澤美和</t>
    <rPh sb="0" eb="2">
      <t>ミサワ</t>
    </rPh>
    <rPh sb="2" eb="4">
      <t>ミワ</t>
    </rPh>
    <phoneticPr fontId="27"/>
  </si>
  <si>
    <t>宮原良明</t>
    <rPh sb="0" eb="2">
      <t>ミヤハラ</t>
    </rPh>
    <rPh sb="2" eb="4">
      <t>ヨシアキ</t>
    </rPh>
    <phoneticPr fontId="27"/>
  </si>
  <si>
    <t>宮村祐麻</t>
    <rPh sb="0" eb="2">
      <t>ミヤムラ</t>
    </rPh>
    <rPh sb="2" eb="3">
      <t>ユウ</t>
    </rPh>
    <rPh sb="3" eb="4">
      <t>アサ</t>
    </rPh>
    <phoneticPr fontId="27"/>
  </si>
  <si>
    <t>森田秀樹</t>
    <rPh sb="0" eb="2">
      <t>モリタ</t>
    </rPh>
    <rPh sb="2" eb="4">
      <t>ヒデキ</t>
    </rPh>
    <phoneticPr fontId="27"/>
  </si>
  <si>
    <t>森永眞一</t>
    <rPh sb="0" eb="2">
      <t>モリナガ</t>
    </rPh>
    <rPh sb="2" eb="4">
      <t>シンイチ</t>
    </rPh>
    <phoneticPr fontId="27"/>
  </si>
  <si>
    <t>矢吹明男</t>
    <rPh sb="0" eb="2">
      <t>ヤブキ</t>
    </rPh>
    <rPh sb="2" eb="4">
      <t>アキオ</t>
    </rPh>
    <phoneticPr fontId="27"/>
  </si>
  <si>
    <t>山本紫織</t>
    <rPh sb="0" eb="2">
      <t>ヤマモト</t>
    </rPh>
    <rPh sb="2" eb="4">
      <t>シオリ</t>
    </rPh>
    <phoneticPr fontId="27"/>
  </si>
  <si>
    <t>吉田海夕</t>
    <rPh sb="0" eb="2">
      <t>ヨシダ</t>
    </rPh>
    <rPh sb="2" eb="3">
      <t>ウミ</t>
    </rPh>
    <rPh sb="3" eb="4">
      <t>ユウ</t>
    </rPh>
    <phoneticPr fontId="27"/>
  </si>
  <si>
    <t>ららぽーと富士見（交通）</t>
  </si>
  <si>
    <t>相田隆</t>
    <rPh sb="0" eb="2">
      <t>アイダ</t>
    </rPh>
    <rPh sb="2" eb="3">
      <t>タカシ</t>
    </rPh>
    <phoneticPr fontId="27"/>
  </si>
  <si>
    <t>朝倉幸松</t>
    <rPh sb="0" eb="2">
      <t>アサクラ</t>
    </rPh>
    <rPh sb="2" eb="4">
      <t>ユキマツ</t>
    </rPh>
    <phoneticPr fontId="27"/>
  </si>
  <si>
    <t>石井智之</t>
    <rPh sb="0" eb="2">
      <t>イシイ</t>
    </rPh>
    <rPh sb="2" eb="4">
      <t>トモユキ</t>
    </rPh>
    <phoneticPr fontId="27"/>
  </si>
  <si>
    <t>石黒淳一郎</t>
    <rPh sb="0" eb="2">
      <t>イシグロ</t>
    </rPh>
    <rPh sb="2" eb="5">
      <t>ジュンイチロウ</t>
    </rPh>
    <phoneticPr fontId="27"/>
  </si>
  <si>
    <t>今村晃</t>
    <rPh sb="0" eb="2">
      <t>イマムラ</t>
    </rPh>
    <rPh sb="2" eb="3">
      <t>アキラ</t>
    </rPh>
    <phoneticPr fontId="27"/>
  </si>
  <si>
    <t>上島成美</t>
    <rPh sb="0" eb="2">
      <t>ウエジマ</t>
    </rPh>
    <rPh sb="2" eb="4">
      <t>ナルミ</t>
    </rPh>
    <phoneticPr fontId="27"/>
  </si>
  <si>
    <t>大川悟</t>
    <rPh sb="0" eb="2">
      <t>オオカワ</t>
    </rPh>
    <rPh sb="2" eb="3">
      <t>サトル</t>
    </rPh>
    <phoneticPr fontId="27"/>
  </si>
  <si>
    <t>岡秀明</t>
    <rPh sb="0" eb="1">
      <t>オカ</t>
    </rPh>
    <rPh sb="1" eb="3">
      <t>ヒデアキ</t>
    </rPh>
    <phoneticPr fontId="27"/>
  </si>
  <si>
    <t>小笠原廣三</t>
    <rPh sb="0" eb="3">
      <t>オガサワラ</t>
    </rPh>
    <rPh sb="3" eb="4">
      <t>ヒロ</t>
    </rPh>
    <rPh sb="4" eb="5">
      <t>サン</t>
    </rPh>
    <phoneticPr fontId="27"/>
  </si>
  <si>
    <t>小暮惠一</t>
    <rPh sb="0" eb="2">
      <t>コグレ</t>
    </rPh>
    <rPh sb="2" eb="4">
      <t>ケイイチ</t>
    </rPh>
    <phoneticPr fontId="27"/>
  </si>
  <si>
    <t>酒井祐輔</t>
    <rPh sb="0" eb="2">
      <t>サカイ</t>
    </rPh>
    <rPh sb="2" eb="4">
      <t>ユウスケ</t>
    </rPh>
    <phoneticPr fontId="27"/>
  </si>
  <si>
    <t>佐藤文夫</t>
    <rPh sb="0" eb="2">
      <t>サトウ</t>
    </rPh>
    <rPh sb="2" eb="4">
      <t>フミオ</t>
    </rPh>
    <phoneticPr fontId="27"/>
  </si>
  <si>
    <t>島田潤</t>
    <rPh sb="0" eb="2">
      <t>シマダ</t>
    </rPh>
    <rPh sb="2" eb="3">
      <t>ジュン</t>
    </rPh>
    <phoneticPr fontId="27"/>
  </si>
  <si>
    <t>白石誠</t>
    <rPh sb="0" eb="2">
      <t>シライシ</t>
    </rPh>
    <rPh sb="2" eb="3">
      <t>マコト</t>
    </rPh>
    <phoneticPr fontId="27"/>
  </si>
  <si>
    <t>菅沼一郎</t>
    <rPh sb="0" eb="2">
      <t>スガヌマ</t>
    </rPh>
    <rPh sb="2" eb="4">
      <t>イチロウ</t>
    </rPh>
    <phoneticPr fontId="27"/>
  </si>
  <si>
    <t>鈴木雄介</t>
    <rPh sb="0" eb="2">
      <t>スズキ</t>
    </rPh>
    <rPh sb="2" eb="4">
      <t>ユウスケ</t>
    </rPh>
    <phoneticPr fontId="27"/>
  </si>
  <si>
    <t>田中秀樹</t>
    <rPh sb="0" eb="2">
      <t>タナカ</t>
    </rPh>
    <rPh sb="2" eb="4">
      <t>ヒデキ</t>
    </rPh>
    <phoneticPr fontId="27"/>
  </si>
  <si>
    <t>棚澤靖</t>
    <rPh sb="0" eb="2">
      <t>タナザワ</t>
    </rPh>
    <rPh sb="2" eb="3">
      <t>ヤスシ</t>
    </rPh>
    <phoneticPr fontId="27"/>
  </si>
  <si>
    <t>環真一郎</t>
    <rPh sb="0" eb="1">
      <t>タマキ</t>
    </rPh>
    <rPh sb="1" eb="4">
      <t>シンイチロウ</t>
    </rPh>
    <phoneticPr fontId="27"/>
  </si>
  <si>
    <t>中野諭</t>
    <rPh sb="0" eb="2">
      <t>ナカノ</t>
    </rPh>
    <rPh sb="2" eb="3">
      <t>サトシ</t>
    </rPh>
    <phoneticPr fontId="27"/>
  </si>
  <si>
    <t>橋口秀則</t>
    <rPh sb="0" eb="2">
      <t>ハシグチ</t>
    </rPh>
    <rPh sb="2" eb="4">
      <t>ヒデノリ</t>
    </rPh>
    <phoneticPr fontId="27"/>
  </si>
  <si>
    <t>福田義朗</t>
    <rPh sb="0" eb="2">
      <t>フクダ</t>
    </rPh>
    <rPh sb="2" eb="4">
      <t>ヨシロウ</t>
    </rPh>
    <phoneticPr fontId="27"/>
  </si>
  <si>
    <t>別所浩之</t>
    <rPh sb="0" eb="2">
      <t>ベッショ</t>
    </rPh>
    <rPh sb="2" eb="4">
      <t>ヒロユキ</t>
    </rPh>
    <phoneticPr fontId="27"/>
  </si>
  <si>
    <t>星野航</t>
    <rPh sb="0" eb="2">
      <t>ホシノ</t>
    </rPh>
    <rPh sb="2" eb="3">
      <t>ワタル</t>
    </rPh>
    <phoneticPr fontId="27"/>
  </si>
  <si>
    <t>松本兼次</t>
    <rPh sb="0" eb="2">
      <t>マツモト</t>
    </rPh>
    <rPh sb="2" eb="4">
      <t>ケンジ</t>
    </rPh>
    <phoneticPr fontId="27"/>
  </si>
  <si>
    <t>森智大</t>
    <rPh sb="0" eb="1">
      <t>モリ</t>
    </rPh>
    <rPh sb="1" eb="3">
      <t>トモヒロ</t>
    </rPh>
    <phoneticPr fontId="27"/>
  </si>
  <si>
    <t>森下聡一</t>
    <rPh sb="0" eb="2">
      <t>モリシタ</t>
    </rPh>
    <phoneticPr fontId="27"/>
  </si>
  <si>
    <t>谷澤洋</t>
    <rPh sb="0" eb="2">
      <t>ヤザワ</t>
    </rPh>
    <rPh sb="2" eb="3">
      <t>ヒロシ</t>
    </rPh>
    <phoneticPr fontId="27"/>
  </si>
  <si>
    <t>山本芳裕</t>
    <rPh sb="0" eb="2">
      <t>ヤマモト</t>
    </rPh>
    <rPh sb="2" eb="4">
      <t>ヨシヒロ</t>
    </rPh>
    <phoneticPr fontId="27"/>
  </si>
  <si>
    <t>吉田翔也</t>
    <rPh sb="0" eb="2">
      <t>ヨシダ</t>
    </rPh>
    <rPh sb="2" eb="4">
      <t>ショウヤ</t>
    </rPh>
    <phoneticPr fontId="27"/>
  </si>
  <si>
    <t xml:space="preserve">らら立川立飛（交通） </t>
    <rPh sb="2" eb="4">
      <t>タチカワ</t>
    </rPh>
    <rPh sb="4" eb="6">
      <t>タチヒ</t>
    </rPh>
    <rPh sb="7" eb="9">
      <t>コウツウ</t>
    </rPh>
    <phoneticPr fontId="55"/>
  </si>
  <si>
    <t>髙橋玄一</t>
    <rPh sb="0" eb="4">
      <t>タ</t>
    </rPh>
    <phoneticPr fontId="55"/>
  </si>
  <si>
    <t>外注</t>
    <rPh sb="0" eb="2">
      <t>ガイチュウ</t>
    </rPh>
    <phoneticPr fontId="27"/>
  </si>
  <si>
    <t>外注（ニッソーサービス）</t>
    <rPh sb="0" eb="2">
      <t>ガイチュウ</t>
    </rPh>
    <phoneticPr fontId="27"/>
  </si>
  <si>
    <t>水戸賀大</t>
    <rPh sb="0" eb="2">
      <t>ミト</t>
    </rPh>
    <rPh sb="2" eb="3">
      <t>カ</t>
    </rPh>
    <rPh sb="3" eb="4">
      <t>ダイ</t>
    </rPh>
    <phoneticPr fontId="27"/>
  </si>
  <si>
    <t>浪江勉</t>
  </si>
  <si>
    <t>髙澤安三</t>
  </si>
  <si>
    <t>イベント</t>
    <phoneticPr fontId="27"/>
  </si>
  <si>
    <t>小松原果奈</t>
  </si>
  <si>
    <t>野島健一</t>
    <rPh sb="0" eb="2">
      <t>ノジマ</t>
    </rPh>
    <rPh sb="2" eb="4">
      <t>ケンイチ</t>
    </rPh>
    <phoneticPr fontId="27"/>
  </si>
  <si>
    <t>明治神宮野球場</t>
    <rPh sb="0" eb="2">
      <t>メイジ</t>
    </rPh>
    <rPh sb="2" eb="4">
      <t>ジングウ</t>
    </rPh>
    <rPh sb="4" eb="7">
      <t>ヤキュウジョウ</t>
    </rPh>
    <phoneticPr fontId="27"/>
  </si>
  <si>
    <t>青山智恵</t>
    <rPh sb="0" eb="2">
      <t>アオヤマ</t>
    </rPh>
    <rPh sb="2" eb="4">
      <t>チエ</t>
    </rPh>
    <phoneticPr fontId="24"/>
  </si>
  <si>
    <t>松井正康</t>
    <rPh sb="0" eb="4">
      <t>マ</t>
    </rPh>
    <phoneticPr fontId="27"/>
  </si>
  <si>
    <t>高橋歩</t>
    <rPh sb="0" eb="2">
      <t>タカハシ</t>
    </rPh>
    <rPh sb="2" eb="3">
      <t>アユム</t>
    </rPh>
    <phoneticPr fontId="27"/>
  </si>
  <si>
    <t>長島正夫</t>
    <rPh sb="0" eb="2">
      <t>ナガシマ</t>
    </rPh>
    <rPh sb="2" eb="4">
      <t>マサオ</t>
    </rPh>
    <phoneticPr fontId="27"/>
  </si>
  <si>
    <t>宮島歩</t>
    <rPh sb="0" eb="2">
      <t>ミヤジマ</t>
    </rPh>
    <rPh sb="2" eb="3">
      <t>アユム</t>
    </rPh>
    <phoneticPr fontId="27"/>
  </si>
  <si>
    <t>武冨証</t>
    <rPh sb="0" eb="2">
      <t>タケトミ</t>
    </rPh>
    <rPh sb="2" eb="3">
      <t>ショウ</t>
    </rPh>
    <phoneticPr fontId="27"/>
  </si>
  <si>
    <t>五十嵐航平</t>
    <rPh sb="0" eb="3">
      <t>イガラシ</t>
    </rPh>
    <rPh sb="3" eb="5">
      <t>コウヘイ</t>
    </rPh>
    <phoneticPr fontId="27"/>
  </si>
  <si>
    <t>清水大騎</t>
    <rPh sb="0" eb="2">
      <t>シミズ</t>
    </rPh>
    <rPh sb="2" eb="3">
      <t>ダイ</t>
    </rPh>
    <rPh sb="3" eb="4">
      <t>キ</t>
    </rPh>
    <phoneticPr fontId="27"/>
  </si>
  <si>
    <t>大澤朝文</t>
    <rPh sb="0" eb="2">
      <t>オオサワ</t>
    </rPh>
    <rPh sb="2" eb="3">
      <t>アサ</t>
    </rPh>
    <rPh sb="3" eb="4">
      <t>フミ</t>
    </rPh>
    <phoneticPr fontId="27"/>
  </si>
  <si>
    <t>青葉台東急スクエア(交通)</t>
    <phoneticPr fontId="27"/>
  </si>
  <si>
    <t>蓑毛充</t>
    <rPh sb="0" eb="1">
      <t>ミノ</t>
    </rPh>
    <rPh sb="1" eb="2">
      <t>ケ</t>
    </rPh>
    <rPh sb="2" eb="3">
      <t>ジュウ</t>
    </rPh>
    <phoneticPr fontId="27"/>
  </si>
  <si>
    <t>関谷達夫</t>
    <rPh sb="0" eb="2">
      <t>セキヤ</t>
    </rPh>
    <rPh sb="2" eb="4">
      <t>タツオ</t>
    </rPh>
    <phoneticPr fontId="27"/>
  </si>
  <si>
    <t>木村廣次</t>
    <rPh sb="0" eb="4">
      <t>キ</t>
    </rPh>
    <phoneticPr fontId="27"/>
  </si>
  <si>
    <t>工藤良二</t>
    <rPh sb="0" eb="2">
      <t>クドウ</t>
    </rPh>
    <rPh sb="2" eb="4">
      <t>リョウジ</t>
    </rPh>
    <phoneticPr fontId="27"/>
  </si>
  <si>
    <t>福留壽男</t>
    <rPh sb="0" eb="4">
      <t>フ</t>
    </rPh>
    <phoneticPr fontId="27"/>
  </si>
  <si>
    <t>町田昂大</t>
    <rPh sb="0" eb="4">
      <t>マ</t>
    </rPh>
    <phoneticPr fontId="27"/>
  </si>
  <si>
    <t>酒川貴也</t>
  </si>
  <si>
    <t>室井和則</t>
  </si>
  <si>
    <t>麥嶋芳樹</t>
    <rPh sb="0" eb="4">
      <t>ム</t>
    </rPh>
    <phoneticPr fontId="27"/>
  </si>
  <si>
    <t>MOP入間(交通)</t>
    <phoneticPr fontId="27"/>
  </si>
  <si>
    <t>須藤正衛</t>
    <rPh sb="0" eb="2">
      <t>スドウ</t>
    </rPh>
    <rPh sb="2" eb="3">
      <t>セイ</t>
    </rPh>
    <rPh sb="3" eb="4">
      <t>エイ</t>
    </rPh>
    <phoneticPr fontId="27"/>
  </si>
  <si>
    <t>多賀秀剛</t>
    <phoneticPr fontId="27"/>
  </si>
  <si>
    <t>近澤五月</t>
    <rPh sb="0" eb="4">
      <t>チカサワサツキ</t>
    </rPh>
    <phoneticPr fontId="27"/>
  </si>
  <si>
    <t>前田哲郎</t>
    <rPh sb="0" eb="2">
      <t>マエダ</t>
    </rPh>
    <rPh sb="2" eb="4">
      <t>テツロウ</t>
    </rPh>
    <phoneticPr fontId="27"/>
  </si>
  <si>
    <t>酒井貴史</t>
    <phoneticPr fontId="27"/>
  </si>
  <si>
    <t>土屋祐樹</t>
    <rPh sb="0" eb="4">
      <t>ツチヤユウキ</t>
    </rPh>
    <phoneticPr fontId="27"/>
  </si>
  <si>
    <t>滝本惇</t>
    <rPh sb="0" eb="2">
      <t>タキモト</t>
    </rPh>
    <rPh sb="2" eb="3">
      <t>ジュン</t>
    </rPh>
    <phoneticPr fontId="27"/>
  </si>
  <si>
    <t>吉田匠</t>
    <rPh sb="0" eb="2">
      <t>ヨシダ</t>
    </rPh>
    <rPh sb="2" eb="3">
      <t>タクミ</t>
    </rPh>
    <phoneticPr fontId="27"/>
  </si>
  <si>
    <t>加藤盛康</t>
    <rPh sb="0" eb="1">
      <t>カ</t>
    </rPh>
    <rPh sb="1" eb="3">
      <t>フジモリ</t>
    </rPh>
    <rPh sb="3" eb="4">
      <t>ヤス</t>
    </rPh>
    <phoneticPr fontId="27"/>
  </si>
  <si>
    <t>細越大樹</t>
    <rPh sb="0" eb="4">
      <t>ホソゴエダイキ</t>
    </rPh>
    <phoneticPr fontId="27"/>
  </si>
  <si>
    <t>堀口泰裕</t>
    <rPh sb="0" eb="2">
      <t>ホリグチ</t>
    </rPh>
    <rPh sb="2" eb="3">
      <t>ヤスシ</t>
    </rPh>
    <rPh sb="3" eb="4">
      <t>ヒロシ</t>
    </rPh>
    <phoneticPr fontId="27"/>
  </si>
  <si>
    <t>水田駿之介</t>
    <rPh sb="0" eb="2">
      <t>ミズタ</t>
    </rPh>
    <rPh sb="2" eb="3">
      <t>シュン</t>
    </rPh>
    <phoneticPr fontId="27"/>
  </si>
  <si>
    <t>蛯原淳平</t>
    <rPh sb="0" eb="2">
      <t>エビハラ</t>
    </rPh>
    <rPh sb="2" eb="4">
      <t>ジュンペイ</t>
    </rPh>
    <phoneticPr fontId="27"/>
  </si>
  <si>
    <t>古澤雅人</t>
    <rPh sb="0" eb="2">
      <t>フルサワ</t>
    </rPh>
    <rPh sb="2" eb="4">
      <t>マサト</t>
    </rPh>
    <phoneticPr fontId="27"/>
  </si>
  <si>
    <t>谷澤和弥</t>
    <rPh sb="0" eb="2">
      <t>タニザワ</t>
    </rPh>
    <rPh sb="2" eb="4">
      <t>カズヨ</t>
    </rPh>
    <phoneticPr fontId="27"/>
  </si>
  <si>
    <t>加納慎之助</t>
    <rPh sb="0" eb="2">
      <t>カノウ</t>
    </rPh>
    <rPh sb="2" eb="5">
      <t>シンノスケ</t>
    </rPh>
    <phoneticPr fontId="22"/>
  </si>
  <si>
    <t>奥村惇</t>
    <phoneticPr fontId="27"/>
  </si>
  <si>
    <t>中野嵩大</t>
    <rPh sb="0" eb="2">
      <t>ナカノ</t>
    </rPh>
    <rPh sb="2" eb="3">
      <t>タカ</t>
    </rPh>
    <rPh sb="3" eb="4">
      <t>オオ</t>
    </rPh>
    <phoneticPr fontId="27"/>
  </si>
  <si>
    <t>永田陽裕</t>
    <rPh sb="0" eb="2">
      <t>ナガタ</t>
    </rPh>
    <rPh sb="2" eb="3">
      <t>ヨウ</t>
    </rPh>
    <rPh sb="3" eb="4">
      <t>ユウ</t>
    </rPh>
    <phoneticPr fontId="27"/>
  </si>
  <si>
    <t>廣瀨紘太郎</t>
    <phoneticPr fontId="27"/>
  </si>
  <si>
    <t>佐竹康男</t>
    <rPh sb="0" eb="4">
      <t>サタケヤスオ</t>
    </rPh>
    <phoneticPr fontId="27"/>
  </si>
  <si>
    <t>ららぽーと豊洲</t>
    <rPh sb="5" eb="7">
      <t>トヨス</t>
    </rPh>
    <phoneticPr fontId="27"/>
  </si>
  <si>
    <t>大野徹也</t>
    <rPh sb="0" eb="4">
      <t>オオノテツヤ</t>
    </rPh>
    <phoneticPr fontId="27"/>
  </si>
  <si>
    <t>国吉康明</t>
  </si>
  <si>
    <t>安岡拓哉</t>
    <rPh sb="0" eb="2">
      <t>ヤスオカ</t>
    </rPh>
    <rPh sb="2" eb="4">
      <t>タクヤ</t>
    </rPh>
    <phoneticPr fontId="14"/>
  </si>
  <si>
    <t>明治記念館</t>
    <rPh sb="0" eb="2">
      <t>メイジ</t>
    </rPh>
    <rPh sb="2" eb="4">
      <t>キネン</t>
    </rPh>
    <rPh sb="4" eb="5">
      <t>カン</t>
    </rPh>
    <phoneticPr fontId="27"/>
  </si>
  <si>
    <t>益田英治</t>
  </si>
  <si>
    <t>寺坂元</t>
    <rPh sb="0" eb="3">
      <t>テラサカゲン</t>
    </rPh>
    <phoneticPr fontId="27"/>
  </si>
  <si>
    <t>佐藤太郎</t>
    <rPh sb="0" eb="2">
      <t>サトウ</t>
    </rPh>
    <rPh sb="2" eb="4">
      <t>タロウ</t>
    </rPh>
    <phoneticPr fontId="27"/>
  </si>
  <si>
    <t>川畠和義</t>
  </si>
  <si>
    <t>青木栄児</t>
  </si>
  <si>
    <t>中村颯大</t>
    <rPh sb="0" eb="2">
      <t>ナカムラ</t>
    </rPh>
    <rPh sb="2" eb="3">
      <t>ソウ</t>
    </rPh>
    <rPh sb="3" eb="4">
      <t>ダイ</t>
    </rPh>
    <phoneticPr fontId="27"/>
  </si>
  <si>
    <t>千葉博明</t>
    <rPh sb="0" eb="2">
      <t>チバ</t>
    </rPh>
    <rPh sb="2" eb="4">
      <t>ヒロアキ</t>
    </rPh>
    <phoneticPr fontId="27"/>
  </si>
  <si>
    <t>大串修大</t>
    <rPh sb="0" eb="2">
      <t>オオグシ</t>
    </rPh>
    <rPh sb="2" eb="3">
      <t>シュウ</t>
    </rPh>
    <rPh sb="3" eb="4">
      <t>オオ</t>
    </rPh>
    <phoneticPr fontId="27"/>
  </si>
  <si>
    <t>明治神宮野球場</t>
    <rPh sb="0" eb="2">
      <t>メイジ</t>
    </rPh>
    <rPh sb="2" eb="4">
      <t>ジングウ</t>
    </rPh>
    <rPh sb="4" eb="7">
      <t>ヤキュウジョウ</t>
    </rPh>
    <phoneticPr fontId="28"/>
  </si>
  <si>
    <t>池田力大</t>
    <rPh sb="0" eb="3">
      <t>イケダリキ</t>
    </rPh>
    <rPh sb="3" eb="4">
      <t>ダイ</t>
    </rPh>
    <phoneticPr fontId="11"/>
  </si>
  <si>
    <t>吉川英二</t>
  </si>
  <si>
    <t>石塚貴一</t>
    <rPh sb="0" eb="2">
      <t>イシヅカ</t>
    </rPh>
    <rPh sb="2" eb="4">
      <t>キイチ</t>
    </rPh>
    <phoneticPr fontId="28"/>
  </si>
  <si>
    <t>小林修</t>
  </si>
  <si>
    <t>笠原凌</t>
    <rPh sb="0" eb="2">
      <t>カサハラ</t>
    </rPh>
    <rPh sb="2" eb="3">
      <t>シノ</t>
    </rPh>
    <phoneticPr fontId="11"/>
  </si>
  <si>
    <t>佐藤奏太</t>
    <rPh sb="0" eb="2">
      <t>サトウ</t>
    </rPh>
    <rPh sb="2" eb="4">
      <t>ソウタ</t>
    </rPh>
    <phoneticPr fontId="11"/>
  </si>
  <si>
    <t>小川佳男</t>
    <rPh sb="0" eb="2">
      <t>オガワ</t>
    </rPh>
    <rPh sb="2" eb="3">
      <t>ケイ</t>
    </rPh>
    <rPh sb="3" eb="4">
      <t>オトコ</t>
    </rPh>
    <phoneticPr fontId="11"/>
  </si>
  <si>
    <t>岡田功貴</t>
    <rPh sb="0" eb="2">
      <t>オカダ</t>
    </rPh>
    <rPh sb="2" eb="3">
      <t>コウ</t>
    </rPh>
    <rPh sb="3" eb="4">
      <t>トウト</t>
    </rPh>
    <phoneticPr fontId="28"/>
  </si>
  <si>
    <t>宮澤浩行</t>
    <rPh sb="0" eb="4">
      <t>ミヤザワヒロユキ</t>
    </rPh>
    <phoneticPr fontId="11"/>
  </si>
  <si>
    <t>小林登志史</t>
  </si>
  <si>
    <t>松橋秀実</t>
    <rPh sb="0" eb="2">
      <t>マツハシ</t>
    </rPh>
    <rPh sb="2" eb="3">
      <t>ヒデ</t>
    </rPh>
    <rPh sb="3" eb="4">
      <t>ミノ</t>
    </rPh>
    <phoneticPr fontId="27"/>
  </si>
  <si>
    <t>森下和雄</t>
    <rPh sb="0" eb="2">
      <t>モリシタ</t>
    </rPh>
    <rPh sb="2" eb="4">
      <t>カズオ</t>
    </rPh>
    <phoneticPr fontId="27"/>
  </si>
  <si>
    <t>澁江修</t>
    <rPh sb="0" eb="1">
      <t>シブイ</t>
    </rPh>
    <rPh sb="1" eb="2">
      <t>エ</t>
    </rPh>
    <rPh sb="2" eb="3">
      <t>オサム</t>
    </rPh>
    <phoneticPr fontId="27"/>
  </si>
  <si>
    <t>岩沢宏</t>
    <rPh sb="0" eb="2">
      <t>イワサワ</t>
    </rPh>
    <rPh sb="2" eb="3">
      <t>ヒロシ</t>
    </rPh>
    <phoneticPr fontId="27"/>
  </si>
  <si>
    <t>坂本将也</t>
    <rPh sb="0" eb="2">
      <t>サカモト</t>
    </rPh>
    <rPh sb="2" eb="4">
      <t>マサヤ</t>
    </rPh>
    <phoneticPr fontId="9"/>
  </si>
  <si>
    <t>小川陽寛</t>
    <rPh sb="0" eb="2">
      <t>オガワ</t>
    </rPh>
    <rPh sb="2" eb="3">
      <t>ヨウ</t>
    </rPh>
    <rPh sb="3" eb="4">
      <t>カン</t>
    </rPh>
    <phoneticPr fontId="9"/>
  </si>
  <si>
    <t>二階堂想史</t>
    <rPh sb="0" eb="3">
      <t>ニカイドウ</t>
    </rPh>
    <rPh sb="3" eb="5">
      <t>ソウシ</t>
    </rPh>
    <phoneticPr fontId="9"/>
  </si>
  <si>
    <t>飯田哲平</t>
    <rPh sb="0" eb="2">
      <t>イイダ</t>
    </rPh>
    <rPh sb="2" eb="3">
      <t>テツ</t>
    </rPh>
    <rPh sb="3" eb="4">
      <t>ヘイ</t>
    </rPh>
    <phoneticPr fontId="9"/>
  </si>
  <si>
    <t>満優太</t>
    <rPh sb="0" eb="1">
      <t>ミツル</t>
    </rPh>
    <rPh sb="1" eb="3">
      <t>ユウタ</t>
    </rPh>
    <phoneticPr fontId="9"/>
  </si>
  <si>
    <t>熊澤賢治</t>
  </si>
  <si>
    <t>枝本秀人</t>
  </si>
  <si>
    <t>廣岡昂倫</t>
    <phoneticPr fontId="27"/>
  </si>
  <si>
    <t>明治神宮内苑・外苑</t>
    <phoneticPr fontId="27"/>
  </si>
  <si>
    <t>曽我部篤</t>
    <phoneticPr fontId="27"/>
  </si>
  <si>
    <t>臨時葬儀</t>
    <rPh sb="0" eb="2">
      <t>リンジ</t>
    </rPh>
    <rPh sb="2" eb="4">
      <t>ソウギ</t>
    </rPh>
    <phoneticPr fontId="27"/>
  </si>
  <si>
    <t>志村登志雄</t>
    <rPh sb="0" eb="2">
      <t>シムラ</t>
    </rPh>
    <rPh sb="2" eb="5">
      <t>トシオ</t>
    </rPh>
    <phoneticPr fontId="27"/>
  </si>
  <si>
    <t>篠田和久</t>
    <rPh sb="0" eb="2">
      <t>シノダ</t>
    </rPh>
    <rPh sb="2" eb="4">
      <t>カズヒサ</t>
    </rPh>
    <phoneticPr fontId="27"/>
  </si>
  <si>
    <t>中尾利民</t>
    <rPh sb="0" eb="2">
      <t>ナカオ</t>
    </rPh>
    <rPh sb="2" eb="3">
      <t>トシ</t>
    </rPh>
    <rPh sb="3" eb="4">
      <t>タミ</t>
    </rPh>
    <phoneticPr fontId="27"/>
  </si>
  <si>
    <t>ららぽーと湘南平塚</t>
    <rPh sb="5" eb="7">
      <t>ショウナン</t>
    </rPh>
    <rPh sb="7" eb="9">
      <t>ヒラツカ</t>
    </rPh>
    <phoneticPr fontId="27"/>
  </si>
  <si>
    <t>青木雄司</t>
    <phoneticPr fontId="27"/>
  </si>
  <si>
    <t>伊藤昌一</t>
    <rPh sb="0" eb="2">
      <t>イトウ</t>
    </rPh>
    <rPh sb="2" eb="4">
      <t>マサカズ</t>
    </rPh>
    <phoneticPr fontId="5"/>
  </si>
  <si>
    <t>伊藤実</t>
    <rPh sb="0" eb="2">
      <t>イトウ</t>
    </rPh>
    <rPh sb="2" eb="3">
      <t>ミノル</t>
    </rPh>
    <phoneticPr fontId="5"/>
  </si>
  <si>
    <t>植木圭</t>
    <rPh sb="0" eb="2">
      <t>ウエキ</t>
    </rPh>
    <rPh sb="2" eb="3">
      <t>ケイ</t>
    </rPh>
    <phoneticPr fontId="5"/>
  </si>
  <si>
    <t>岡田吉弘</t>
    <rPh sb="0" eb="2">
      <t>オカダ</t>
    </rPh>
    <rPh sb="2" eb="4">
      <t>ヨシヒロ</t>
    </rPh>
    <phoneticPr fontId="5"/>
  </si>
  <si>
    <t>金房求</t>
    <rPh sb="0" eb="2">
      <t>カナフサ</t>
    </rPh>
    <rPh sb="2" eb="3">
      <t>モトム</t>
    </rPh>
    <phoneticPr fontId="5"/>
  </si>
  <si>
    <t>北村誠</t>
    <rPh sb="0" eb="3">
      <t>キタムラマコト</t>
    </rPh>
    <phoneticPr fontId="5"/>
  </si>
  <si>
    <t>工藤照雄</t>
    <rPh sb="0" eb="2">
      <t>クドウ</t>
    </rPh>
    <rPh sb="2" eb="4">
      <t>テルオ</t>
    </rPh>
    <phoneticPr fontId="5"/>
  </si>
  <si>
    <t>志村登志雄</t>
    <rPh sb="0" eb="2">
      <t>シムラ</t>
    </rPh>
    <rPh sb="2" eb="5">
      <t>トシオ</t>
    </rPh>
    <phoneticPr fontId="5"/>
  </si>
  <si>
    <t>中尾利民</t>
    <rPh sb="0" eb="2">
      <t>ナカオ</t>
    </rPh>
    <rPh sb="2" eb="4">
      <t>トシタミ</t>
    </rPh>
    <phoneticPr fontId="5"/>
  </si>
  <si>
    <t>縄田孝</t>
    <rPh sb="0" eb="2">
      <t>ナワタ</t>
    </rPh>
    <rPh sb="2" eb="3">
      <t>タカシ</t>
    </rPh>
    <phoneticPr fontId="5"/>
  </si>
  <si>
    <t>根本裕徳</t>
    <rPh sb="0" eb="2">
      <t>ネモト</t>
    </rPh>
    <rPh sb="2" eb="4">
      <t>ヒロノリ</t>
    </rPh>
    <phoneticPr fontId="5"/>
  </si>
  <si>
    <t>早坂和之</t>
    <rPh sb="0" eb="2">
      <t>ハヤサカ</t>
    </rPh>
    <rPh sb="2" eb="4">
      <t>カズユキ</t>
    </rPh>
    <phoneticPr fontId="5"/>
  </si>
  <si>
    <t>矢島國弘</t>
    <rPh sb="0" eb="2">
      <t>ヤジマ</t>
    </rPh>
    <rPh sb="2" eb="4">
      <t>クニヒロ</t>
    </rPh>
    <phoneticPr fontId="5"/>
  </si>
  <si>
    <t>山﨑健二</t>
    <rPh sb="0" eb="2">
      <t>ヤマザキ</t>
    </rPh>
    <rPh sb="2" eb="4">
      <t>ケンジ</t>
    </rPh>
    <phoneticPr fontId="5"/>
  </si>
  <si>
    <t>山本一徹</t>
    <rPh sb="0" eb="2">
      <t>ヤマモト</t>
    </rPh>
    <rPh sb="2" eb="4">
      <t>イッテツ</t>
    </rPh>
    <phoneticPr fontId="5"/>
  </si>
  <si>
    <t>山本泰</t>
    <rPh sb="0" eb="2">
      <t>ヤマモト</t>
    </rPh>
    <rPh sb="2" eb="3">
      <t>ヤスシ</t>
    </rPh>
    <phoneticPr fontId="5"/>
  </si>
  <si>
    <t>渡辺力</t>
    <rPh sb="0" eb="2">
      <t>ワタナベ</t>
    </rPh>
    <rPh sb="2" eb="3">
      <t>チカラ</t>
    </rPh>
    <phoneticPr fontId="5"/>
  </si>
  <si>
    <t>一戸春樹</t>
    <rPh sb="0" eb="2">
      <t>イチノエ</t>
    </rPh>
    <rPh sb="2" eb="4">
      <t>ハルキ</t>
    </rPh>
    <phoneticPr fontId="5"/>
  </si>
  <si>
    <t>加藤久男</t>
    <rPh sb="0" eb="2">
      <t>カトウ</t>
    </rPh>
    <rPh sb="2" eb="4">
      <t>ヒサオ</t>
    </rPh>
    <phoneticPr fontId="5"/>
  </si>
  <si>
    <t>川口淳</t>
    <rPh sb="0" eb="2">
      <t>カワグチ</t>
    </rPh>
    <rPh sb="2" eb="3">
      <t>ジュン</t>
    </rPh>
    <phoneticPr fontId="5"/>
  </si>
  <si>
    <t>齋藤利夫</t>
    <rPh sb="0" eb="2">
      <t>サイトウ</t>
    </rPh>
    <rPh sb="2" eb="4">
      <t>トシオ</t>
    </rPh>
    <phoneticPr fontId="5"/>
  </si>
  <si>
    <t>相良昌宏</t>
    <rPh sb="0" eb="2">
      <t>サガラ</t>
    </rPh>
    <rPh sb="2" eb="4">
      <t>マサヒロ</t>
    </rPh>
    <phoneticPr fontId="5"/>
  </si>
  <si>
    <t>関根和重</t>
    <rPh sb="0" eb="2">
      <t>セキネ</t>
    </rPh>
    <rPh sb="2" eb="4">
      <t>カズシゲ</t>
    </rPh>
    <phoneticPr fontId="5"/>
  </si>
  <si>
    <t>森岡聡</t>
    <rPh sb="0" eb="2">
      <t>モリオカ</t>
    </rPh>
    <rPh sb="2" eb="3">
      <t>サトシ</t>
    </rPh>
    <phoneticPr fontId="5"/>
  </si>
  <si>
    <t>東戸塚総合斎場</t>
  </si>
  <si>
    <t>佐竹博光</t>
    <rPh sb="0" eb="2">
      <t>サタケ</t>
    </rPh>
    <rPh sb="2" eb="4">
      <t>ヒロミツ</t>
    </rPh>
    <phoneticPr fontId="5"/>
  </si>
  <si>
    <t>外岡裕章</t>
    <rPh sb="0" eb="2">
      <t>トノオカ</t>
    </rPh>
    <rPh sb="2" eb="4">
      <t>ヒロアキ</t>
    </rPh>
    <phoneticPr fontId="5"/>
  </si>
  <si>
    <t>星野元</t>
    <rPh sb="0" eb="2">
      <t>ホシノ</t>
    </rPh>
    <rPh sb="2" eb="3">
      <t>ゲン</t>
    </rPh>
    <phoneticPr fontId="5"/>
  </si>
  <si>
    <t>ららぽーと横浜(交通)</t>
  </si>
  <si>
    <t>石井健斗</t>
    <rPh sb="0" eb="2">
      <t>イシイ</t>
    </rPh>
    <rPh sb="2" eb="4">
      <t>ケント</t>
    </rPh>
    <phoneticPr fontId="5"/>
  </si>
  <si>
    <t>石井秀幸</t>
    <rPh sb="0" eb="2">
      <t>イシイ</t>
    </rPh>
    <rPh sb="2" eb="4">
      <t>ヒデユキ</t>
    </rPh>
    <phoneticPr fontId="5"/>
  </si>
  <si>
    <t>磯部裕一</t>
    <rPh sb="0" eb="2">
      <t>イソベ</t>
    </rPh>
    <rPh sb="2" eb="4">
      <t>ユウイチ</t>
    </rPh>
    <phoneticPr fontId="5"/>
  </si>
  <si>
    <t>猪野泰光</t>
    <rPh sb="0" eb="2">
      <t>イノ</t>
    </rPh>
    <rPh sb="2" eb="4">
      <t>ヤスミツ</t>
    </rPh>
    <phoneticPr fontId="5"/>
  </si>
  <si>
    <t>木村友紀</t>
    <rPh sb="0" eb="2">
      <t>キムラ</t>
    </rPh>
    <rPh sb="2" eb="3">
      <t>ユウ</t>
    </rPh>
    <rPh sb="3" eb="4">
      <t>キ</t>
    </rPh>
    <phoneticPr fontId="5"/>
  </si>
  <si>
    <t>河野聖</t>
    <rPh sb="0" eb="2">
      <t>コウノ</t>
    </rPh>
    <rPh sb="2" eb="3">
      <t>サトル</t>
    </rPh>
    <phoneticPr fontId="5"/>
  </si>
  <si>
    <t>齋藤塁</t>
    <rPh sb="0" eb="2">
      <t>サイトウ</t>
    </rPh>
    <rPh sb="2" eb="3">
      <t>ルイ</t>
    </rPh>
    <phoneticPr fontId="5"/>
  </si>
  <si>
    <t>佐藤統五</t>
    <rPh sb="0" eb="2">
      <t>サトウ</t>
    </rPh>
    <rPh sb="2" eb="4">
      <t>トウゴ</t>
    </rPh>
    <phoneticPr fontId="5"/>
  </si>
  <si>
    <t>清水伸浩</t>
    <rPh sb="0" eb="2">
      <t>シミズ</t>
    </rPh>
    <rPh sb="2" eb="4">
      <t>ノブヒロ</t>
    </rPh>
    <phoneticPr fontId="5"/>
  </si>
  <si>
    <t>城間優子</t>
    <rPh sb="0" eb="2">
      <t>シロマ</t>
    </rPh>
    <rPh sb="2" eb="4">
      <t>ユウコ</t>
    </rPh>
    <phoneticPr fontId="5"/>
  </si>
  <si>
    <t>清宮貴大</t>
    <rPh sb="0" eb="2">
      <t>セイミヤ</t>
    </rPh>
    <rPh sb="2" eb="4">
      <t>タカヒロ</t>
    </rPh>
    <phoneticPr fontId="5"/>
  </si>
  <si>
    <t>田口淳司</t>
    <rPh sb="0" eb="2">
      <t>タグチ</t>
    </rPh>
    <rPh sb="2" eb="4">
      <t>ジュンジ</t>
    </rPh>
    <phoneticPr fontId="5"/>
  </si>
  <si>
    <t>月村德雄</t>
    <rPh sb="0" eb="2">
      <t>ツキムラ</t>
    </rPh>
    <rPh sb="2" eb="4">
      <t>トクオ</t>
    </rPh>
    <phoneticPr fontId="5"/>
  </si>
  <si>
    <t>坪沼正博</t>
    <rPh sb="0" eb="2">
      <t>ツボヌマ</t>
    </rPh>
    <rPh sb="2" eb="4">
      <t>マサヒロ</t>
    </rPh>
    <phoneticPr fontId="5"/>
  </si>
  <si>
    <t>長岡廣志</t>
    <rPh sb="0" eb="2">
      <t>ナガオカ</t>
    </rPh>
    <rPh sb="2" eb="4">
      <t>ヒロシ</t>
    </rPh>
    <phoneticPr fontId="5"/>
  </si>
  <si>
    <t>中山周久</t>
    <rPh sb="0" eb="2">
      <t>ナカヤマ</t>
    </rPh>
    <rPh sb="2" eb="3">
      <t>シュウ</t>
    </rPh>
    <rPh sb="3" eb="4">
      <t>ヒサ</t>
    </rPh>
    <phoneticPr fontId="5"/>
  </si>
  <si>
    <t>三野和則</t>
    <rPh sb="0" eb="2">
      <t>ミツノ</t>
    </rPh>
    <rPh sb="2" eb="4">
      <t>カズノリ</t>
    </rPh>
    <phoneticPr fontId="5"/>
  </si>
  <si>
    <t>宮治勝紀</t>
    <rPh sb="0" eb="2">
      <t>ミヤジ</t>
    </rPh>
    <rPh sb="2" eb="4">
      <t>カツノリ</t>
    </rPh>
    <phoneticPr fontId="5"/>
  </si>
  <si>
    <t>森正徳</t>
    <rPh sb="0" eb="1">
      <t>モリ</t>
    </rPh>
    <rPh sb="1" eb="3">
      <t>マサノリ</t>
    </rPh>
    <phoneticPr fontId="5"/>
  </si>
  <si>
    <t>森田洋一</t>
    <rPh sb="0" eb="2">
      <t>モリタ</t>
    </rPh>
    <rPh sb="2" eb="4">
      <t>ヨウイチ</t>
    </rPh>
    <phoneticPr fontId="5"/>
  </si>
  <si>
    <t>森山佳孝</t>
    <rPh sb="0" eb="2">
      <t>モリヤマ</t>
    </rPh>
    <rPh sb="2" eb="4">
      <t>ヨシタカ</t>
    </rPh>
    <phoneticPr fontId="5"/>
  </si>
  <si>
    <t>大和武志</t>
    <rPh sb="0" eb="2">
      <t>ヤマト</t>
    </rPh>
    <rPh sb="2" eb="4">
      <t>タケシ</t>
    </rPh>
    <phoneticPr fontId="5"/>
  </si>
  <si>
    <t>ららぽーと湘南平塚</t>
  </si>
  <si>
    <t>青木雄司</t>
    <rPh sb="0" eb="2">
      <t>アオキ</t>
    </rPh>
    <rPh sb="2" eb="4">
      <t>ユウジ</t>
    </rPh>
    <phoneticPr fontId="5"/>
  </si>
  <si>
    <t>浅香讓</t>
    <rPh sb="0" eb="2">
      <t>アサカ</t>
    </rPh>
    <rPh sb="2" eb="3">
      <t>ユズル</t>
    </rPh>
    <phoneticPr fontId="5"/>
  </si>
  <si>
    <t>上村修司</t>
    <rPh sb="0" eb="2">
      <t>ウエムラ</t>
    </rPh>
    <rPh sb="2" eb="4">
      <t>シュウジ</t>
    </rPh>
    <phoneticPr fontId="5"/>
  </si>
  <si>
    <t>小椋清史</t>
    <rPh sb="0" eb="2">
      <t>オグラ</t>
    </rPh>
    <rPh sb="2" eb="4">
      <t>キヨシ</t>
    </rPh>
    <phoneticPr fontId="5"/>
  </si>
  <si>
    <t>小沼克彦</t>
    <rPh sb="0" eb="2">
      <t>オヌマ</t>
    </rPh>
    <rPh sb="2" eb="4">
      <t>カツヒコ</t>
    </rPh>
    <phoneticPr fontId="5"/>
  </si>
  <si>
    <t>川村秀明</t>
    <rPh sb="0" eb="2">
      <t>カワムラ</t>
    </rPh>
    <rPh sb="2" eb="4">
      <t>ヒデアキ</t>
    </rPh>
    <phoneticPr fontId="5"/>
  </si>
  <si>
    <t>後藤秀二</t>
    <rPh sb="0" eb="2">
      <t>ゴトウ</t>
    </rPh>
    <rPh sb="2" eb="4">
      <t>シュウジ</t>
    </rPh>
    <phoneticPr fontId="5"/>
  </si>
  <si>
    <t>佐々木幸夫</t>
    <rPh sb="0" eb="3">
      <t>ササキ</t>
    </rPh>
    <rPh sb="3" eb="5">
      <t>ユキオ</t>
    </rPh>
    <phoneticPr fontId="5"/>
  </si>
  <si>
    <t>佐藤栄喜</t>
    <rPh sb="0" eb="2">
      <t>サトウ</t>
    </rPh>
    <rPh sb="2" eb="4">
      <t>エイキ</t>
    </rPh>
    <phoneticPr fontId="5"/>
  </si>
  <si>
    <t>佐藤孝行</t>
    <rPh sb="0" eb="2">
      <t>サトウ</t>
    </rPh>
    <rPh sb="2" eb="4">
      <t>タカユキ</t>
    </rPh>
    <phoneticPr fontId="5"/>
  </si>
  <si>
    <t>柴田成弘</t>
    <rPh sb="0" eb="2">
      <t>シバタ</t>
    </rPh>
    <rPh sb="2" eb="4">
      <t>アキヒロ</t>
    </rPh>
    <phoneticPr fontId="5"/>
  </si>
  <si>
    <t>島本隆志</t>
    <rPh sb="0" eb="2">
      <t>シマモト</t>
    </rPh>
    <rPh sb="2" eb="4">
      <t>タカシ</t>
    </rPh>
    <phoneticPr fontId="5"/>
  </si>
  <si>
    <t>髙橋博</t>
    <rPh sb="0" eb="2">
      <t>タカハシ</t>
    </rPh>
    <rPh sb="2" eb="3">
      <t>ヒロシ</t>
    </rPh>
    <phoneticPr fontId="5"/>
  </si>
  <si>
    <t>武井勝雄</t>
    <rPh sb="0" eb="2">
      <t>タケイ</t>
    </rPh>
    <rPh sb="2" eb="4">
      <t>カツオ</t>
    </rPh>
    <phoneticPr fontId="5"/>
  </si>
  <si>
    <t>寺元数孝</t>
    <rPh sb="0" eb="2">
      <t>テラモト</t>
    </rPh>
    <rPh sb="2" eb="4">
      <t>カズタカ</t>
    </rPh>
    <phoneticPr fontId="5"/>
  </si>
  <si>
    <t>鳥海栄</t>
    <rPh sb="0" eb="2">
      <t>トリウミ</t>
    </rPh>
    <rPh sb="2" eb="3">
      <t>サカエ</t>
    </rPh>
    <phoneticPr fontId="5"/>
  </si>
  <si>
    <t>朏島幸吉</t>
    <rPh sb="0" eb="2">
      <t>ハイジマ</t>
    </rPh>
    <rPh sb="2" eb="4">
      <t>コウキチ</t>
    </rPh>
    <phoneticPr fontId="5"/>
  </si>
  <si>
    <t>原浩光</t>
    <rPh sb="0" eb="1">
      <t>ハラ</t>
    </rPh>
    <rPh sb="1" eb="3">
      <t>ヒロミツ</t>
    </rPh>
    <phoneticPr fontId="5"/>
  </si>
  <si>
    <t>二見恭生</t>
    <rPh sb="0" eb="2">
      <t>フタミ</t>
    </rPh>
    <rPh sb="2" eb="4">
      <t>ヤスオ</t>
    </rPh>
    <phoneticPr fontId="5"/>
  </si>
  <si>
    <t>保屋野ゆき</t>
    <rPh sb="0" eb="3">
      <t>ホヤノ</t>
    </rPh>
    <phoneticPr fontId="5"/>
  </si>
  <si>
    <t>松崎章</t>
    <rPh sb="0" eb="2">
      <t>マツザキ</t>
    </rPh>
    <rPh sb="2" eb="3">
      <t>アキラ</t>
    </rPh>
    <phoneticPr fontId="5"/>
  </si>
  <si>
    <t>三國谷敏昭</t>
    <rPh sb="0" eb="3">
      <t>ミクニヤ</t>
    </rPh>
    <rPh sb="3" eb="5">
      <t>トシアキ</t>
    </rPh>
    <phoneticPr fontId="5"/>
  </si>
  <si>
    <t>三澤拡</t>
    <rPh sb="0" eb="2">
      <t>ミサワ</t>
    </rPh>
    <rPh sb="2" eb="3">
      <t>ヒロシ</t>
    </rPh>
    <phoneticPr fontId="5"/>
  </si>
  <si>
    <t>三原守</t>
    <rPh sb="0" eb="2">
      <t>ミハラ</t>
    </rPh>
    <rPh sb="2" eb="3">
      <t>マモル</t>
    </rPh>
    <phoneticPr fontId="5"/>
  </si>
  <si>
    <t>邑橋和彦</t>
    <rPh sb="0" eb="2">
      <t>ムラハシ</t>
    </rPh>
    <rPh sb="2" eb="4">
      <t>カズヒコ</t>
    </rPh>
    <phoneticPr fontId="5"/>
  </si>
  <si>
    <t>山本吏</t>
    <rPh sb="0" eb="2">
      <t>ヤマモト</t>
    </rPh>
    <rPh sb="2" eb="3">
      <t>ツカサ</t>
    </rPh>
    <phoneticPr fontId="5"/>
  </si>
  <si>
    <t>和田晴夫</t>
    <rPh sb="0" eb="2">
      <t>ワダ</t>
    </rPh>
    <rPh sb="2" eb="4">
      <t>ハルオ</t>
    </rPh>
    <phoneticPr fontId="5"/>
  </si>
  <si>
    <t>明戸吉満</t>
    <rPh sb="0" eb="2">
      <t>アケト</t>
    </rPh>
    <rPh sb="2" eb="4">
      <t>ヨシミツ</t>
    </rPh>
    <phoneticPr fontId="5"/>
  </si>
  <si>
    <t>淡路賢一</t>
    <rPh sb="0" eb="2">
      <t>アワジ</t>
    </rPh>
    <rPh sb="2" eb="4">
      <t>ケンイチ</t>
    </rPh>
    <phoneticPr fontId="5"/>
  </si>
  <si>
    <t>今井一男</t>
    <rPh sb="0" eb="2">
      <t>イマイ</t>
    </rPh>
    <rPh sb="2" eb="4">
      <t>カズオ</t>
    </rPh>
    <phoneticPr fontId="8"/>
  </si>
  <si>
    <t>上田克博</t>
    <rPh sb="0" eb="2">
      <t>ウエダ</t>
    </rPh>
    <rPh sb="2" eb="4">
      <t>カツヒロ</t>
    </rPh>
    <phoneticPr fontId="5"/>
  </si>
  <si>
    <t>鵜澤材</t>
    <rPh sb="0" eb="2">
      <t>ウザワ</t>
    </rPh>
    <rPh sb="2" eb="3">
      <t>ザイ</t>
    </rPh>
    <phoneticPr fontId="5"/>
  </si>
  <si>
    <t>大井惠三</t>
    <rPh sb="0" eb="2">
      <t>オオイ</t>
    </rPh>
    <rPh sb="2" eb="4">
      <t>ケイゾウ</t>
    </rPh>
    <phoneticPr fontId="5"/>
  </si>
  <si>
    <t>岡部誠</t>
    <rPh sb="0" eb="2">
      <t>オカベ</t>
    </rPh>
    <rPh sb="2" eb="3">
      <t>マコト</t>
    </rPh>
    <phoneticPr fontId="5"/>
  </si>
  <si>
    <t>小原將雅</t>
    <rPh sb="0" eb="2">
      <t>オバラ</t>
    </rPh>
    <rPh sb="2" eb="4">
      <t>マサハル</t>
    </rPh>
    <phoneticPr fontId="5"/>
  </si>
  <si>
    <t>葛西弘司</t>
    <rPh sb="0" eb="2">
      <t>カサイ</t>
    </rPh>
    <rPh sb="2" eb="4">
      <t>ヒロシ</t>
    </rPh>
    <phoneticPr fontId="5"/>
  </si>
  <si>
    <t>加治文幸</t>
    <rPh sb="0" eb="2">
      <t>カジ</t>
    </rPh>
    <rPh sb="2" eb="4">
      <t>フミユキ</t>
    </rPh>
    <phoneticPr fontId="5"/>
  </si>
  <si>
    <t>加藤久雄</t>
    <rPh sb="0" eb="2">
      <t>カトウ</t>
    </rPh>
    <rPh sb="2" eb="4">
      <t>ヒサオ</t>
    </rPh>
    <phoneticPr fontId="5"/>
  </si>
  <si>
    <t>加藤盛康</t>
    <rPh sb="0" eb="2">
      <t>カトウ</t>
    </rPh>
    <rPh sb="2" eb="4">
      <t>モリヤス</t>
    </rPh>
    <phoneticPr fontId="5"/>
  </si>
  <si>
    <t>北園透</t>
    <rPh sb="0" eb="2">
      <t>キタゾノ</t>
    </rPh>
    <rPh sb="2" eb="3">
      <t>トオル</t>
    </rPh>
    <phoneticPr fontId="5"/>
  </si>
  <si>
    <t>小嶋幸男</t>
    <rPh sb="0" eb="2">
      <t>コジマ</t>
    </rPh>
    <rPh sb="2" eb="4">
      <t>ユキオ</t>
    </rPh>
    <phoneticPr fontId="5"/>
  </si>
  <si>
    <t>佐藤義三</t>
    <rPh sb="0" eb="2">
      <t>サトウ</t>
    </rPh>
    <rPh sb="2" eb="4">
      <t>ヨシゾウ</t>
    </rPh>
    <phoneticPr fontId="5"/>
  </si>
  <si>
    <t>三瓶一也</t>
    <rPh sb="0" eb="2">
      <t>サンベ</t>
    </rPh>
    <rPh sb="2" eb="4">
      <t>カズヤ</t>
    </rPh>
    <phoneticPr fontId="5"/>
  </si>
  <si>
    <t>下川公一</t>
    <rPh sb="0" eb="2">
      <t>シモカワ</t>
    </rPh>
    <rPh sb="2" eb="4">
      <t>キミカズ</t>
    </rPh>
    <phoneticPr fontId="5"/>
  </si>
  <si>
    <t>鈴木彰</t>
    <rPh sb="0" eb="2">
      <t>スズキ</t>
    </rPh>
    <rPh sb="2" eb="3">
      <t>アキラ</t>
    </rPh>
    <phoneticPr fontId="5"/>
  </si>
  <si>
    <t>須藤正衛</t>
    <rPh sb="0" eb="2">
      <t>スドウ</t>
    </rPh>
    <rPh sb="2" eb="4">
      <t>マサエ</t>
    </rPh>
    <phoneticPr fontId="5"/>
  </si>
  <si>
    <t>髙見澤誠</t>
    <rPh sb="0" eb="3">
      <t>タカミサワ</t>
    </rPh>
    <rPh sb="3" eb="4">
      <t>マコト</t>
    </rPh>
    <phoneticPr fontId="5"/>
  </si>
  <si>
    <t>田渕晃</t>
    <rPh sb="0" eb="2">
      <t>タブチ</t>
    </rPh>
    <rPh sb="2" eb="3">
      <t>アキラ</t>
    </rPh>
    <phoneticPr fontId="5"/>
  </si>
  <si>
    <t>長島正夫</t>
    <rPh sb="0" eb="2">
      <t>ナガシマ</t>
    </rPh>
    <rPh sb="2" eb="4">
      <t>マサオ</t>
    </rPh>
    <phoneticPr fontId="5"/>
  </si>
  <si>
    <t>西口宏樹</t>
    <rPh sb="0" eb="2">
      <t>ニシグチ</t>
    </rPh>
    <rPh sb="2" eb="4">
      <t>ヒロキ</t>
    </rPh>
    <phoneticPr fontId="5"/>
  </si>
  <si>
    <t>野村曻司</t>
    <rPh sb="0" eb="2">
      <t>ノムラ</t>
    </rPh>
    <rPh sb="2" eb="3">
      <t>ノボル</t>
    </rPh>
    <rPh sb="3" eb="4">
      <t>ツカサ</t>
    </rPh>
    <phoneticPr fontId="5"/>
  </si>
  <si>
    <t>林正晴</t>
    <rPh sb="0" eb="1">
      <t>ハヤシ</t>
    </rPh>
    <rPh sb="1" eb="3">
      <t>マサハル</t>
    </rPh>
    <phoneticPr fontId="5"/>
  </si>
  <si>
    <t>藤本正明</t>
    <rPh sb="0" eb="2">
      <t>フジモト</t>
    </rPh>
    <rPh sb="2" eb="4">
      <t>マサアキ</t>
    </rPh>
    <phoneticPr fontId="5"/>
  </si>
  <si>
    <t>三島直行</t>
    <rPh sb="0" eb="2">
      <t>ミシマ</t>
    </rPh>
    <rPh sb="2" eb="4">
      <t>ナオユキ</t>
    </rPh>
    <phoneticPr fontId="5"/>
  </si>
  <si>
    <t>山内修二</t>
    <rPh sb="0" eb="2">
      <t>ヤマウチ</t>
    </rPh>
    <rPh sb="2" eb="4">
      <t>シュウジ</t>
    </rPh>
    <phoneticPr fontId="5"/>
  </si>
  <si>
    <t>山田好一</t>
    <rPh sb="0" eb="2">
      <t>ヤマダ</t>
    </rPh>
    <rPh sb="2" eb="4">
      <t>コウイチ</t>
    </rPh>
    <phoneticPr fontId="5"/>
  </si>
  <si>
    <t>吉永哲</t>
    <rPh sb="0" eb="2">
      <t>ヨシナガ</t>
    </rPh>
    <rPh sb="2" eb="3">
      <t>サトシ</t>
    </rPh>
    <phoneticPr fontId="5"/>
  </si>
  <si>
    <t>社員（業務部）</t>
    <rPh sb="3" eb="5">
      <t>ギョウム</t>
    </rPh>
    <rPh sb="5" eb="6">
      <t>ブ</t>
    </rPh>
    <phoneticPr fontId="27"/>
  </si>
  <si>
    <t>小川賢司</t>
    <rPh sb="0" eb="2">
      <t>オガワ</t>
    </rPh>
    <rPh sb="2" eb="4">
      <t>ケンジ</t>
    </rPh>
    <phoneticPr fontId="5"/>
  </si>
  <si>
    <t>川畑伸也</t>
    <rPh sb="0" eb="2">
      <t>カワバタ</t>
    </rPh>
    <rPh sb="2" eb="3">
      <t>シン</t>
    </rPh>
    <rPh sb="3" eb="4">
      <t>ヤ</t>
    </rPh>
    <phoneticPr fontId="5"/>
  </si>
  <si>
    <t>清沢慶太</t>
    <rPh sb="0" eb="2">
      <t>キヨサワ</t>
    </rPh>
    <rPh sb="2" eb="4">
      <t>ケイタ</t>
    </rPh>
    <phoneticPr fontId="5"/>
  </si>
  <si>
    <t>小坂田侑</t>
    <rPh sb="0" eb="3">
      <t>コサカダ</t>
    </rPh>
    <rPh sb="3" eb="4">
      <t>ユウ</t>
    </rPh>
    <phoneticPr fontId="5"/>
  </si>
  <si>
    <t>小島義秋</t>
    <rPh sb="0" eb="2">
      <t>コジマ</t>
    </rPh>
    <rPh sb="2" eb="4">
      <t>ヨシアキ</t>
    </rPh>
    <phoneticPr fontId="5"/>
  </si>
  <si>
    <t>子安純</t>
    <rPh sb="0" eb="3">
      <t>コヤスジュン</t>
    </rPh>
    <phoneticPr fontId="5"/>
  </si>
  <si>
    <t>白土一成</t>
    <rPh sb="0" eb="2">
      <t>シラト</t>
    </rPh>
    <rPh sb="2" eb="4">
      <t>カズナリ</t>
    </rPh>
    <phoneticPr fontId="5"/>
  </si>
  <si>
    <t>須賀裕之</t>
    <rPh sb="0" eb="2">
      <t>スガ</t>
    </rPh>
    <rPh sb="2" eb="4">
      <t>ヒロユキ</t>
    </rPh>
    <phoneticPr fontId="5"/>
  </si>
  <si>
    <t>先崎元揮</t>
    <rPh sb="0" eb="2">
      <t>センザキ</t>
    </rPh>
    <rPh sb="2" eb="3">
      <t>ハジメ</t>
    </rPh>
    <rPh sb="3" eb="4">
      <t>キ</t>
    </rPh>
    <phoneticPr fontId="5"/>
  </si>
  <si>
    <t>常世田大輔</t>
    <rPh sb="0" eb="3">
      <t>トコヨダ</t>
    </rPh>
    <rPh sb="3" eb="5">
      <t>ダイスケ</t>
    </rPh>
    <phoneticPr fontId="5"/>
  </si>
  <si>
    <t>中越徹</t>
    <rPh sb="0" eb="2">
      <t>ナカゴシ</t>
    </rPh>
    <rPh sb="2" eb="3">
      <t>トオル</t>
    </rPh>
    <phoneticPr fontId="5"/>
  </si>
  <si>
    <t>花島義仁</t>
    <rPh sb="0" eb="2">
      <t>ハナシマ</t>
    </rPh>
    <rPh sb="2" eb="3">
      <t>ヨシ</t>
    </rPh>
    <rPh sb="3" eb="4">
      <t>ジン</t>
    </rPh>
    <phoneticPr fontId="5"/>
  </si>
  <si>
    <t>濱井巨樹</t>
    <rPh sb="0" eb="2">
      <t>ハマイ</t>
    </rPh>
    <rPh sb="2" eb="4">
      <t>オオキ</t>
    </rPh>
    <phoneticPr fontId="5"/>
  </si>
  <si>
    <t>濵野司</t>
    <rPh sb="0" eb="2">
      <t>ハマノ</t>
    </rPh>
    <rPh sb="2" eb="3">
      <t>ツカサ</t>
    </rPh>
    <phoneticPr fontId="5"/>
  </si>
  <si>
    <t>福井悠真</t>
    <rPh sb="0" eb="2">
      <t>フクイ</t>
    </rPh>
    <rPh sb="2" eb="4">
      <t>ユウマ</t>
    </rPh>
    <phoneticPr fontId="5"/>
  </si>
  <si>
    <t>藤岡清明</t>
    <rPh sb="0" eb="2">
      <t>フジオカ</t>
    </rPh>
    <rPh sb="2" eb="4">
      <t>キヨアキ</t>
    </rPh>
    <phoneticPr fontId="5"/>
  </si>
  <si>
    <t>松中明比古</t>
    <rPh sb="0" eb="2">
      <t>マツナカ</t>
    </rPh>
    <rPh sb="2" eb="3">
      <t>アキ</t>
    </rPh>
    <rPh sb="3" eb="4">
      <t>ヒ</t>
    </rPh>
    <rPh sb="4" eb="5">
      <t>コ</t>
    </rPh>
    <phoneticPr fontId="5"/>
  </si>
  <si>
    <t>圓山将博</t>
    <rPh sb="0" eb="2">
      <t>マルヤマ</t>
    </rPh>
    <rPh sb="2" eb="4">
      <t>マサヒロ</t>
    </rPh>
    <phoneticPr fontId="5"/>
  </si>
  <si>
    <t>吉田高浩</t>
    <rPh sb="0" eb="2">
      <t>ヨシダ</t>
    </rPh>
    <rPh sb="2" eb="4">
      <t>タカヒロ</t>
    </rPh>
    <phoneticPr fontId="5"/>
  </si>
  <si>
    <t>秋田大志</t>
    <rPh sb="0" eb="2">
      <t>アキタ</t>
    </rPh>
    <rPh sb="2" eb="4">
      <t>ヒロシ</t>
    </rPh>
    <phoneticPr fontId="5"/>
  </si>
  <si>
    <t>上島美紀</t>
    <rPh sb="0" eb="2">
      <t>ウエシマ</t>
    </rPh>
    <rPh sb="2" eb="4">
      <t>ミキ</t>
    </rPh>
    <phoneticPr fontId="5"/>
  </si>
  <si>
    <t>岡本忠士</t>
    <rPh sb="0" eb="2">
      <t>オカモト</t>
    </rPh>
    <rPh sb="2" eb="4">
      <t>タダシ</t>
    </rPh>
    <phoneticPr fontId="5"/>
  </si>
  <si>
    <t>岡本航</t>
    <rPh sb="0" eb="2">
      <t>オカモト</t>
    </rPh>
    <rPh sb="2" eb="3">
      <t>コウ</t>
    </rPh>
    <phoneticPr fontId="27"/>
  </si>
  <si>
    <t>相澤千愛希</t>
    <rPh sb="0" eb="2">
      <t>アイザワ</t>
    </rPh>
    <rPh sb="2" eb="5">
      <t>チアキ</t>
    </rPh>
    <phoneticPr fontId="5"/>
  </si>
  <si>
    <t>浅川裕介</t>
    <rPh sb="0" eb="2">
      <t>アサカワ</t>
    </rPh>
    <rPh sb="2" eb="4">
      <t>ユウスケ</t>
    </rPh>
    <phoneticPr fontId="5"/>
  </si>
  <si>
    <t>浅野優毅</t>
    <rPh sb="0" eb="2">
      <t>アサノ</t>
    </rPh>
    <rPh sb="2" eb="4">
      <t>ユウキ</t>
    </rPh>
    <phoneticPr fontId="5"/>
  </si>
  <si>
    <t>足立千夏</t>
    <rPh sb="0" eb="2">
      <t>アダチ</t>
    </rPh>
    <rPh sb="2" eb="4">
      <t>チナツ</t>
    </rPh>
    <phoneticPr fontId="5"/>
  </si>
  <si>
    <t>阿部智之</t>
    <rPh sb="0" eb="2">
      <t>あべ</t>
    </rPh>
    <rPh sb="2" eb="4">
      <t>ともゆき</t>
    </rPh>
    <phoneticPr fontId="6" type="Hiragana"/>
  </si>
  <si>
    <t>荒谷愛美</t>
    <rPh sb="0" eb="2">
      <t>アラタニ</t>
    </rPh>
    <rPh sb="2" eb="4">
      <t>マナミ</t>
    </rPh>
    <phoneticPr fontId="5"/>
  </si>
  <si>
    <t>有倉昇平</t>
    <rPh sb="0" eb="2">
      <t>アリクラ</t>
    </rPh>
    <rPh sb="2" eb="4">
      <t>ショウヘイ</t>
    </rPh>
    <phoneticPr fontId="5"/>
  </si>
  <si>
    <t>飯田哲平</t>
    <rPh sb="0" eb="2">
      <t>いいだ</t>
    </rPh>
    <rPh sb="2" eb="4">
      <t>てっぺい</t>
    </rPh>
    <phoneticPr fontId="6" type="Hiragana"/>
  </si>
  <si>
    <t>伊海田尚也</t>
    <rPh sb="0" eb="1">
      <t>イ</t>
    </rPh>
    <rPh sb="1" eb="2">
      <t>カイ</t>
    </rPh>
    <rPh sb="2" eb="3">
      <t>タ</t>
    </rPh>
    <rPh sb="3" eb="4">
      <t>ショウ</t>
    </rPh>
    <rPh sb="4" eb="5">
      <t>ヤ</t>
    </rPh>
    <phoneticPr fontId="5"/>
  </si>
  <si>
    <t>五十嵐奨</t>
    <rPh sb="0" eb="4">
      <t>イガラシススム</t>
    </rPh>
    <phoneticPr fontId="5"/>
  </si>
  <si>
    <t>池内亮太</t>
    <rPh sb="0" eb="2">
      <t>イケウチ</t>
    </rPh>
    <rPh sb="2" eb="4">
      <t>リョウタ</t>
    </rPh>
    <phoneticPr fontId="5"/>
  </si>
  <si>
    <t>池田力大</t>
    <rPh sb="0" eb="2">
      <t>イケダ</t>
    </rPh>
    <rPh sb="2" eb="4">
      <t>リキダイ</t>
    </rPh>
    <phoneticPr fontId="5"/>
  </si>
  <si>
    <t>井崎直人</t>
    <rPh sb="0" eb="2">
      <t>イザキ</t>
    </rPh>
    <rPh sb="2" eb="4">
      <t>ナオト</t>
    </rPh>
    <phoneticPr fontId="5"/>
  </si>
  <si>
    <t>石谷英謙</t>
    <rPh sb="0" eb="2">
      <t>イシタニ</t>
    </rPh>
    <rPh sb="2" eb="4">
      <t>ヒデノリ</t>
    </rPh>
    <phoneticPr fontId="5"/>
  </si>
  <si>
    <t>石塚貴一</t>
    <rPh sb="0" eb="2">
      <t>イシヅカ</t>
    </rPh>
    <rPh sb="2" eb="4">
      <t>キイチ</t>
    </rPh>
    <phoneticPr fontId="5"/>
  </si>
  <si>
    <t>磯上瑠奈</t>
    <rPh sb="0" eb="2">
      <t>イソガミ</t>
    </rPh>
    <rPh sb="2" eb="4">
      <t>ルナ</t>
    </rPh>
    <phoneticPr fontId="5"/>
  </si>
  <si>
    <t>井手愛梨</t>
    <rPh sb="0" eb="1">
      <t>イ</t>
    </rPh>
    <rPh sb="1" eb="2">
      <t>テ</t>
    </rPh>
    <rPh sb="2" eb="3">
      <t>アイ</t>
    </rPh>
    <rPh sb="3" eb="4">
      <t>リ</t>
    </rPh>
    <phoneticPr fontId="5"/>
  </si>
  <si>
    <t>出井直博</t>
    <rPh sb="0" eb="2">
      <t>いでい</t>
    </rPh>
    <rPh sb="2" eb="4">
      <t>なおひろ</t>
    </rPh>
    <phoneticPr fontId="6" type="Hiragana"/>
  </si>
  <si>
    <t>伊藤彰伸</t>
    <rPh sb="0" eb="2">
      <t>いとう</t>
    </rPh>
    <rPh sb="2" eb="4">
      <t>あきのぶ</t>
    </rPh>
    <phoneticPr fontId="6" type="Hiragana"/>
  </si>
  <si>
    <t>伊藤康平</t>
    <rPh sb="0" eb="2">
      <t>いとう</t>
    </rPh>
    <rPh sb="2" eb="4">
      <t>こうへい</t>
    </rPh>
    <phoneticPr fontId="6" type="Hiragana"/>
  </si>
  <si>
    <t>伊藤早織</t>
    <rPh sb="0" eb="2">
      <t>イトウ</t>
    </rPh>
    <rPh sb="2" eb="4">
      <t>サオリ</t>
    </rPh>
    <phoneticPr fontId="5"/>
  </si>
  <si>
    <t>井沼春樹</t>
    <rPh sb="0" eb="2">
      <t>イヌマ</t>
    </rPh>
    <rPh sb="2" eb="4">
      <t>ハルキ</t>
    </rPh>
    <phoneticPr fontId="5"/>
  </si>
  <si>
    <t>井上絢紗乃</t>
    <rPh sb="0" eb="2">
      <t>イノウエ</t>
    </rPh>
    <rPh sb="2" eb="5">
      <t>アサノ</t>
    </rPh>
    <phoneticPr fontId="5"/>
  </si>
  <si>
    <t>今中恵</t>
    <rPh sb="0" eb="2">
      <t>イマナカ</t>
    </rPh>
    <rPh sb="2" eb="3">
      <t>メグミ</t>
    </rPh>
    <phoneticPr fontId="5"/>
  </si>
  <si>
    <t>今中保花</t>
    <rPh sb="0" eb="2">
      <t>イマナカ</t>
    </rPh>
    <rPh sb="2" eb="4">
      <t>ヤスカ</t>
    </rPh>
    <phoneticPr fontId="5"/>
  </si>
  <si>
    <t>今村直也</t>
    <rPh sb="0" eb="2">
      <t>イマムラ</t>
    </rPh>
    <rPh sb="2" eb="4">
      <t>ナオヤ</t>
    </rPh>
    <phoneticPr fontId="5"/>
  </si>
  <si>
    <t>井村美治</t>
    <rPh sb="0" eb="2">
      <t>イムラ</t>
    </rPh>
    <rPh sb="2" eb="4">
      <t>ミハル</t>
    </rPh>
    <phoneticPr fontId="5"/>
  </si>
  <si>
    <t>岩崎聖士</t>
    <rPh sb="0" eb="2">
      <t>イワサキ</t>
    </rPh>
    <rPh sb="2" eb="4">
      <t>キヨヒト</t>
    </rPh>
    <phoneticPr fontId="5"/>
  </si>
  <si>
    <t>宇佐美太久</t>
    <rPh sb="0" eb="3">
      <t>ウサミ</t>
    </rPh>
    <rPh sb="3" eb="5">
      <t>タク</t>
    </rPh>
    <phoneticPr fontId="5"/>
  </si>
  <si>
    <t>碓氷翔斗</t>
    <rPh sb="0" eb="2">
      <t>うすい</t>
    </rPh>
    <rPh sb="2" eb="4">
      <t>しょうと</t>
    </rPh>
    <phoneticPr fontId="6" type="Hiragana"/>
  </si>
  <si>
    <t>内堀裕輔</t>
    <rPh sb="0" eb="4">
      <t>ウチボリユウスケ</t>
    </rPh>
    <phoneticPr fontId="5"/>
  </si>
  <si>
    <t>梅津翼</t>
    <rPh sb="0" eb="1">
      <t>ウメ</t>
    </rPh>
    <rPh sb="1" eb="2">
      <t>ツ</t>
    </rPh>
    <rPh sb="2" eb="3">
      <t>ツバサ</t>
    </rPh>
    <phoneticPr fontId="5"/>
  </si>
  <si>
    <t>蛯原惇平</t>
    <rPh sb="0" eb="2">
      <t>エビハラ</t>
    </rPh>
    <rPh sb="2" eb="4">
      <t>ジュンペイ</t>
    </rPh>
    <phoneticPr fontId="5"/>
  </si>
  <si>
    <t>遠藤大雅</t>
    <rPh sb="0" eb="2">
      <t>エンドウ</t>
    </rPh>
    <rPh sb="2" eb="4">
      <t>タイガ</t>
    </rPh>
    <phoneticPr fontId="5"/>
  </si>
  <si>
    <t>遠藤瑠菜</t>
    <rPh sb="0" eb="2">
      <t>エンドウ</t>
    </rPh>
    <rPh sb="2" eb="4">
      <t>ルナ</t>
    </rPh>
    <phoneticPr fontId="5"/>
  </si>
  <si>
    <t>大井悠平</t>
    <rPh sb="0" eb="2">
      <t>オオイ</t>
    </rPh>
    <rPh sb="2" eb="4">
      <t>ユウヘイ</t>
    </rPh>
    <phoneticPr fontId="5"/>
  </si>
  <si>
    <t>大串修大</t>
    <rPh sb="0" eb="2">
      <t>オオグシ</t>
    </rPh>
    <rPh sb="2" eb="4">
      <t>ノブヒロ</t>
    </rPh>
    <phoneticPr fontId="5"/>
  </si>
  <si>
    <t>大澤茉奈</t>
    <rPh sb="0" eb="2">
      <t>オオサワ</t>
    </rPh>
    <rPh sb="2" eb="4">
      <t>マナ</t>
    </rPh>
    <phoneticPr fontId="5"/>
  </si>
  <si>
    <t>大竹千早</t>
    <rPh sb="0" eb="2">
      <t>オオタケ</t>
    </rPh>
    <rPh sb="2" eb="4">
      <t>チハヤ</t>
    </rPh>
    <phoneticPr fontId="5"/>
  </si>
  <si>
    <t>大西杏実</t>
    <rPh sb="0" eb="2">
      <t>オオニシ</t>
    </rPh>
    <rPh sb="2" eb="4">
      <t>アミ</t>
    </rPh>
    <phoneticPr fontId="5"/>
  </si>
  <si>
    <t>小垣空大</t>
    <rPh sb="0" eb="2">
      <t>オガキ</t>
    </rPh>
    <rPh sb="2" eb="4">
      <t>タカヒロ</t>
    </rPh>
    <phoneticPr fontId="5"/>
  </si>
  <si>
    <t>小笠原慶</t>
    <rPh sb="0" eb="3">
      <t>オガサワラ</t>
    </rPh>
    <rPh sb="3" eb="4">
      <t>ケイ</t>
    </rPh>
    <phoneticPr fontId="5"/>
  </si>
  <si>
    <t>岡田功貴</t>
    <rPh sb="0" eb="2">
      <t>オカダ</t>
    </rPh>
    <rPh sb="2" eb="4">
      <t>コウキ</t>
    </rPh>
    <phoneticPr fontId="5"/>
  </si>
  <si>
    <t>岡辺侑香里</t>
    <rPh sb="0" eb="2">
      <t>オカベ</t>
    </rPh>
    <rPh sb="2" eb="5">
      <t>ユカリ</t>
    </rPh>
    <phoneticPr fontId="5"/>
  </si>
  <si>
    <t>岡本敦志</t>
    <rPh sb="0" eb="2">
      <t>おかもと</t>
    </rPh>
    <rPh sb="2" eb="4">
      <t>あつし</t>
    </rPh>
    <phoneticPr fontId="6" type="Hiragana"/>
  </si>
  <si>
    <t>岡安海渡</t>
    <rPh sb="0" eb="2">
      <t>オカヤス</t>
    </rPh>
    <rPh sb="2" eb="4">
      <t>カイト</t>
    </rPh>
    <phoneticPr fontId="5"/>
  </si>
  <si>
    <t>小川陽寛</t>
    <rPh sb="0" eb="2">
      <t>おがわ</t>
    </rPh>
    <rPh sb="2" eb="4">
      <t>はるのり</t>
    </rPh>
    <phoneticPr fontId="6" type="Hiragana"/>
  </si>
  <si>
    <t>長壁大貴</t>
    <rPh sb="0" eb="2">
      <t>おさかべ</t>
    </rPh>
    <rPh sb="2" eb="4">
      <t>だいき</t>
    </rPh>
    <phoneticPr fontId="6" type="Hiragana"/>
  </si>
  <si>
    <t>小田彩楓</t>
    <rPh sb="0" eb="2">
      <t>オダ</t>
    </rPh>
    <rPh sb="2" eb="4">
      <t>サヤカ</t>
    </rPh>
    <phoneticPr fontId="5"/>
  </si>
  <si>
    <t>柿本七海</t>
    <rPh sb="0" eb="2">
      <t>カキモト</t>
    </rPh>
    <rPh sb="2" eb="4">
      <t>ナミ</t>
    </rPh>
    <phoneticPr fontId="5"/>
  </si>
  <si>
    <t>笠原凌</t>
    <rPh sb="0" eb="2">
      <t>カサハラ</t>
    </rPh>
    <rPh sb="2" eb="3">
      <t>リョウ</t>
    </rPh>
    <phoneticPr fontId="5"/>
  </si>
  <si>
    <t>柏本晴也</t>
    <rPh sb="0" eb="2">
      <t>カシモト</t>
    </rPh>
    <rPh sb="2" eb="4">
      <t>ハルヤ</t>
    </rPh>
    <phoneticPr fontId="5"/>
  </si>
  <si>
    <t>加治屋友輝</t>
    <rPh sb="0" eb="3">
      <t>カジヤ</t>
    </rPh>
    <rPh sb="3" eb="4">
      <t>トモ</t>
    </rPh>
    <rPh sb="4" eb="5">
      <t>カガヤ</t>
    </rPh>
    <phoneticPr fontId="5"/>
  </si>
  <si>
    <t>片山大幹</t>
    <rPh sb="0" eb="2">
      <t>カタヤマ</t>
    </rPh>
    <rPh sb="2" eb="4">
      <t>ダイキ</t>
    </rPh>
    <phoneticPr fontId="5"/>
  </si>
  <si>
    <t>加藤優汰</t>
    <rPh sb="0" eb="2">
      <t>カトウ</t>
    </rPh>
    <rPh sb="2" eb="4">
      <t>ユウタ</t>
    </rPh>
    <phoneticPr fontId="5"/>
  </si>
  <si>
    <t>金子尚生</t>
    <rPh sb="0" eb="2">
      <t>かねこ</t>
    </rPh>
    <rPh sb="2" eb="4">
      <t>なおき</t>
    </rPh>
    <phoneticPr fontId="6" type="Hiragana"/>
  </si>
  <si>
    <t>鏑木清花</t>
    <rPh sb="0" eb="2">
      <t>カブラギ</t>
    </rPh>
    <rPh sb="2" eb="4">
      <t>サヤカ</t>
    </rPh>
    <phoneticPr fontId="5"/>
  </si>
  <si>
    <t>神谷翼</t>
    <rPh sb="0" eb="2">
      <t>かみや</t>
    </rPh>
    <rPh sb="2" eb="3">
      <t>つばさ</t>
    </rPh>
    <phoneticPr fontId="6" type="Hiragana"/>
  </si>
  <si>
    <t>亀井晃成</t>
    <rPh sb="0" eb="2">
      <t>カメイ</t>
    </rPh>
    <rPh sb="2" eb="4">
      <t>コウセイ</t>
    </rPh>
    <phoneticPr fontId="5"/>
  </si>
  <si>
    <t>河上雄紀</t>
    <rPh sb="0" eb="2">
      <t>カワカミ</t>
    </rPh>
    <rPh sb="2" eb="4">
      <t>カズキ</t>
    </rPh>
    <phoneticPr fontId="5"/>
  </si>
  <si>
    <t>川口憲伸</t>
    <rPh sb="0" eb="2">
      <t>カワグチ</t>
    </rPh>
    <rPh sb="2" eb="4">
      <t>ケンシン</t>
    </rPh>
    <phoneticPr fontId="5"/>
  </si>
  <si>
    <t>川崎日菜子</t>
    <rPh sb="0" eb="2">
      <t>カワサキ</t>
    </rPh>
    <rPh sb="2" eb="5">
      <t>ヒナコ</t>
    </rPh>
    <phoneticPr fontId="5"/>
  </si>
  <si>
    <t>鬼頭諒</t>
    <rPh sb="0" eb="2">
      <t>キトウ</t>
    </rPh>
    <rPh sb="2" eb="3">
      <t>マコト</t>
    </rPh>
    <phoneticPr fontId="5"/>
  </si>
  <si>
    <t>木間塚智恵</t>
    <rPh sb="0" eb="2">
      <t>キマ</t>
    </rPh>
    <rPh sb="2" eb="3">
      <t>ヅカ</t>
    </rPh>
    <rPh sb="3" eb="5">
      <t>チエ</t>
    </rPh>
    <phoneticPr fontId="5"/>
  </si>
  <si>
    <t>木村美湖</t>
    <rPh sb="0" eb="2">
      <t>キムラ</t>
    </rPh>
    <rPh sb="2" eb="4">
      <t>ミコ</t>
    </rPh>
    <phoneticPr fontId="5"/>
  </si>
  <si>
    <t>金藤紗也佳</t>
    <rPh sb="0" eb="2">
      <t>キントウ</t>
    </rPh>
    <rPh sb="2" eb="5">
      <t>サヤカ</t>
    </rPh>
    <phoneticPr fontId="5"/>
  </si>
  <si>
    <t>久保翔吾</t>
    <rPh sb="0" eb="2">
      <t>くぼ</t>
    </rPh>
    <rPh sb="2" eb="4">
      <t>しょうご</t>
    </rPh>
    <phoneticPr fontId="6" type="Hiragana"/>
  </si>
  <si>
    <t>窪田悠介</t>
    <rPh sb="0" eb="1">
      <t>クボ</t>
    </rPh>
    <rPh sb="1" eb="2">
      <t>タ</t>
    </rPh>
    <rPh sb="2" eb="4">
      <t>ユウスケ</t>
    </rPh>
    <phoneticPr fontId="5"/>
  </si>
  <si>
    <t>栗田比奈子</t>
    <rPh sb="0" eb="2">
      <t>クリタ</t>
    </rPh>
    <rPh sb="2" eb="5">
      <t>ヒナコ</t>
    </rPh>
    <phoneticPr fontId="5"/>
  </si>
  <si>
    <t>桑原千紘</t>
    <rPh sb="0" eb="2">
      <t>クワバラ</t>
    </rPh>
    <rPh sb="2" eb="4">
      <t>チヒロ</t>
    </rPh>
    <phoneticPr fontId="5"/>
  </si>
  <si>
    <t>小泉匠士</t>
    <rPh sb="0" eb="2">
      <t>コイズミ</t>
    </rPh>
    <rPh sb="2" eb="4">
      <t>タカシ</t>
    </rPh>
    <phoneticPr fontId="5"/>
  </si>
  <si>
    <t>小甲将也</t>
    <rPh sb="0" eb="2">
      <t>コカブ</t>
    </rPh>
    <rPh sb="2" eb="4">
      <t>マサヤ</t>
    </rPh>
    <phoneticPr fontId="5"/>
  </si>
  <si>
    <t>小藥友美</t>
    <rPh sb="0" eb="2">
      <t>コグスリ</t>
    </rPh>
    <rPh sb="2" eb="4">
      <t>トモミ</t>
    </rPh>
    <phoneticPr fontId="5"/>
  </si>
  <si>
    <t>越川響</t>
    <rPh sb="0" eb="2">
      <t>こしかわ</t>
    </rPh>
    <rPh sb="2" eb="3">
      <t>ひびき</t>
    </rPh>
    <phoneticPr fontId="6" type="Hiragana"/>
  </si>
  <si>
    <t>古西晃陽</t>
    <rPh sb="0" eb="2">
      <t>コニシ</t>
    </rPh>
    <rPh sb="2" eb="4">
      <t>コウヨウ</t>
    </rPh>
    <phoneticPr fontId="5"/>
  </si>
  <si>
    <t>小松雄大</t>
    <rPh sb="0" eb="2">
      <t>こまつ</t>
    </rPh>
    <rPh sb="2" eb="4">
      <t>ゆうだい</t>
    </rPh>
    <phoneticPr fontId="6" type="Hiragana"/>
  </si>
  <si>
    <t>米谷恭祐</t>
    <rPh sb="0" eb="2">
      <t>こめたに</t>
    </rPh>
    <rPh sb="2" eb="4">
      <t>きょうすけ</t>
    </rPh>
    <phoneticPr fontId="6" type="Hiragana"/>
  </si>
  <si>
    <t>小山幸祐</t>
    <rPh sb="0" eb="2">
      <t>コヤマ</t>
    </rPh>
    <rPh sb="2" eb="4">
      <t>コウスケ</t>
    </rPh>
    <phoneticPr fontId="5"/>
  </si>
  <si>
    <t>近藤果歩</t>
    <rPh sb="0" eb="2">
      <t>コンドウ</t>
    </rPh>
    <rPh sb="2" eb="4">
      <t>カホ</t>
    </rPh>
    <phoneticPr fontId="5"/>
  </si>
  <si>
    <t>佐伯隆昌</t>
    <rPh sb="0" eb="2">
      <t>サイキ</t>
    </rPh>
    <rPh sb="2" eb="4">
      <t>タカアキ</t>
    </rPh>
    <phoneticPr fontId="5"/>
  </si>
  <si>
    <t>齊藤もな</t>
    <rPh sb="0" eb="2">
      <t>サイトウ</t>
    </rPh>
    <phoneticPr fontId="5"/>
  </si>
  <si>
    <t>酒井貴史</t>
    <rPh sb="0" eb="2">
      <t>サカイ</t>
    </rPh>
    <rPh sb="2" eb="4">
      <t>タカシ</t>
    </rPh>
    <phoneticPr fontId="5"/>
  </si>
  <si>
    <t>榊知久</t>
    <rPh sb="0" eb="1">
      <t>サカキ</t>
    </rPh>
    <rPh sb="1" eb="2">
      <t>シ</t>
    </rPh>
    <rPh sb="2" eb="3">
      <t>ヒサ</t>
    </rPh>
    <phoneticPr fontId="5"/>
  </si>
  <si>
    <t>榊原泰斗</t>
    <rPh sb="0" eb="4">
      <t>サカキバラタイト</t>
    </rPh>
    <phoneticPr fontId="5"/>
  </si>
  <si>
    <t>坂田収</t>
    <rPh sb="0" eb="2">
      <t>さかた</t>
    </rPh>
    <rPh sb="2" eb="3">
      <t>しゅう</t>
    </rPh>
    <phoneticPr fontId="6" type="Hiragana"/>
  </si>
  <si>
    <t>坂本将也</t>
    <rPh sb="0" eb="2">
      <t>さかもと</t>
    </rPh>
    <rPh sb="2" eb="4">
      <t>まさや</t>
    </rPh>
    <phoneticPr fontId="6" type="Hiragana"/>
  </si>
  <si>
    <t>坂本雄大</t>
    <rPh sb="0" eb="2">
      <t>サカモト</t>
    </rPh>
    <rPh sb="2" eb="4">
      <t>ユウダイ</t>
    </rPh>
    <phoneticPr fontId="5"/>
  </si>
  <si>
    <t>佐川拓也</t>
    <rPh sb="0" eb="2">
      <t>さがわ</t>
    </rPh>
    <rPh sb="2" eb="4">
      <t>たくや</t>
    </rPh>
    <phoneticPr fontId="6" type="Hiragana"/>
  </si>
  <si>
    <t>櫻沢祐太朗</t>
    <rPh sb="0" eb="1">
      <t>サクラ</t>
    </rPh>
    <rPh sb="1" eb="2">
      <t>サワ</t>
    </rPh>
    <rPh sb="2" eb="3">
      <t>ユウ</t>
    </rPh>
    <rPh sb="3" eb="5">
      <t>タロウ</t>
    </rPh>
    <phoneticPr fontId="5"/>
  </si>
  <si>
    <t>佐々木紅珠</t>
    <rPh sb="0" eb="3">
      <t>ササキ</t>
    </rPh>
    <rPh sb="3" eb="5">
      <t>ベニオ</t>
    </rPh>
    <phoneticPr fontId="5"/>
  </si>
  <si>
    <t>佐野奏太</t>
    <rPh sb="0" eb="2">
      <t>サノ</t>
    </rPh>
    <rPh sb="2" eb="4">
      <t>ソウタ</t>
    </rPh>
    <phoneticPr fontId="5"/>
  </si>
  <si>
    <t>沢谷かおる</t>
    <rPh sb="0" eb="2">
      <t>さわや</t>
    </rPh>
    <phoneticPr fontId="6" type="Hiragana"/>
  </si>
  <si>
    <t>篠﨑傑</t>
    <rPh sb="0" eb="2">
      <t>シノザキ</t>
    </rPh>
    <rPh sb="2" eb="3">
      <t>スグル</t>
    </rPh>
    <phoneticPr fontId="5"/>
  </si>
  <si>
    <t>篠原厚也</t>
    <rPh sb="0" eb="2">
      <t>シノハラ</t>
    </rPh>
    <rPh sb="2" eb="4">
      <t>アツヤ</t>
    </rPh>
    <phoneticPr fontId="5"/>
  </si>
  <si>
    <t>篠原拓朗</t>
    <rPh sb="0" eb="2">
      <t>しのはら</t>
    </rPh>
    <rPh sb="2" eb="4">
      <t>たくろう</t>
    </rPh>
    <phoneticPr fontId="6" type="Hiragana"/>
  </si>
  <si>
    <t>渋谷信行</t>
    <rPh sb="0" eb="4">
      <t>シブヤノブユキ</t>
    </rPh>
    <phoneticPr fontId="5"/>
  </si>
  <si>
    <t>渋谷祐太</t>
    <rPh sb="0" eb="2">
      <t>しぶや</t>
    </rPh>
    <rPh sb="2" eb="4">
      <t>ゆうた</t>
    </rPh>
    <phoneticPr fontId="6" type="Hiragana"/>
  </si>
  <si>
    <t>嶋田佳那</t>
    <rPh sb="0" eb="2">
      <t>シマダ</t>
    </rPh>
    <rPh sb="2" eb="4">
      <t>カナ</t>
    </rPh>
    <phoneticPr fontId="5"/>
  </si>
  <si>
    <t>島村幹人</t>
    <rPh sb="0" eb="2">
      <t>シマムラ</t>
    </rPh>
    <rPh sb="2" eb="3">
      <t>ミキ</t>
    </rPh>
    <rPh sb="3" eb="4">
      <t>ヒト</t>
    </rPh>
    <phoneticPr fontId="5"/>
  </si>
  <si>
    <t>庄司圭佑</t>
    <rPh sb="0" eb="2">
      <t>ショウジ</t>
    </rPh>
    <rPh sb="2" eb="4">
      <t>ケイスケ</t>
    </rPh>
    <phoneticPr fontId="5"/>
  </si>
  <si>
    <t>白井香帆</t>
    <rPh sb="0" eb="2">
      <t>シライ</t>
    </rPh>
    <rPh sb="2" eb="4">
      <t>カホ</t>
    </rPh>
    <phoneticPr fontId="5"/>
  </si>
  <si>
    <t>進智哉</t>
    <rPh sb="0" eb="1">
      <t>シン</t>
    </rPh>
    <rPh sb="1" eb="3">
      <t>トモヤ</t>
    </rPh>
    <phoneticPr fontId="5"/>
  </si>
  <si>
    <t>末藤寛之</t>
    <rPh sb="0" eb="2">
      <t>すえふじ</t>
    </rPh>
    <rPh sb="2" eb="4">
      <t>ひろゆき</t>
    </rPh>
    <phoneticPr fontId="6" type="Hiragana"/>
  </si>
  <si>
    <t>鈴木太一</t>
    <rPh sb="0" eb="2">
      <t>すずき</t>
    </rPh>
    <rPh sb="2" eb="4">
      <t>たいち</t>
    </rPh>
    <phoneticPr fontId="6" type="Hiragana"/>
  </si>
  <si>
    <t>鈴木唯大</t>
    <rPh sb="0" eb="2">
      <t>すずき</t>
    </rPh>
    <rPh sb="2" eb="4">
      <t>ゆいと</t>
    </rPh>
    <phoneticPr fontId="6" type="Hiragana"/>
  </si>
  <si>
    <t>鈴木優</t>
    <rPh sb="0" eb="2">
      <t>すずき</t>
    </rPh>
    <rPh sb="2" eb="3">
      <t>ゆう</t>
    </rPh>
    <phoneticPr fontId="6" type="Hiragana"/>
  </si>
  <si>
    <t>瀬下大輔</t>
    <rPh sb="0" eb="2">
      <t>せしも</t>
    </rPh>
    <rPh sb="2" eb="4">
      <t>だいすけ</t>
    </rPh>
    <phoneticPr fontId="6" type="Hiragana"/>
  </si>
  <si>
    <t>髙木大虎</t>
    <rPh sb="0" eb="2">
      <t>タカギ</t>
    </rPh>
    <rPh sb="2" eb="4">
      <t>タイガ</t>
    </rPh>
    <phoneticPr fontId="5"/>
  </si>
  <si>
    <t>髙澤咲希</t>
    <rPh sb="0" eb="2">
      <t>タカザワ</t>
    </rPh>
    <rPh sb="2" eb="4">
      <t>サキ</t>
    </rPh>
    <phoneticPr fontId="5"/>
  </si>
  <si>
    <t>髙須真也</t>
    <rPh sb="0" eb="2">
      <t>たかす</t>
    </rPh>
    <rPh sb="2" eb="4">
      <t>しんや</t>
    </rPh>
    <phoneticPr fontId="6" type="Hiragana"/>
  </si>
  <si>
    <t>髙橋聖人</t>
    <rPh sb="0" eb="2">
      <t>たかはし</t>
    </rPh>
    <rPh sb="2" eb="4">
      <t>きよと</t>
    </rPh>
    <phoneticPr fontId="6" type="Hiragana"/>
  </si>
  <si>
    <t>高橋大城</t>
    <rPh sb="0" eb="2">
      <t>たかはし</t>
    </rPh>
    <rPh sb="2" eb="4">
      <t>だいき</t>
    </rPh>
    <phoneticPr fontId="6" type="Hiragana"/>
  </si>
  <si>
    <t>高橋那実</t>
    <rPh sb="0" eb="2">
      <t>タカハシ</t>
    </rPh>
    <rPh sb="2" eb="4">
      <t>ナミ</t>
    </rPh>
    <phoneticPr fontId="5"/>
  </si>
  <si>
    <t>髙橋美帆</t>
    <rPh sb="0" eb="2">
      <t>タカハシ</t>
    </rPh>
    <rPh sb="2" eb="4">
      <t>ミホ</t>
    </rPh>
    <phoneticPr fontId="5"/>
  </si>
  <si>
    <t>瀧澤由希菜</t>
    <rPh sb="0" eb="2">
      <t>タキザワ</t>
    </rPh>
    <rPh sb="2" eb="5">
      <t>ユキナ</t>
    </rPh>
    <phoneticPr fontId="5"/>
  </si>
  <si>
    <t>滝本惇</t>
    <rPh sb="0" eb="2">
      <t>タキモト</t>
    </rPh>
    <rPh sb="2" eb="3">
      <t>アツシ</t>
    </rPh>
    <phoneticPr fontId="5"/>
  </si>
  <si>
    <t>武冨証</t>
    <rPh sb="0" eb="2">
      <t>タケトミ</t>
    </rPh>
    <rPh sb="2" eb="3">
      <t>アカシ</t>
    </rPh>
    <phoneticPr fontId="5"/>
  </si>
  <si>
    <t>田中大資</t>
    <rPh sb="0" eb="2">
      <t>たなか</t>
    </rPh>
    <rPh sb="2" eb="4">
      <t>だいすけ</t>
    </rPh>
    <phoneticPr fontId="6" type="Hiragana"/>
  </si>
  <si>
    <t>谷菜摘</t>
    <rPh sb="0" eb="1">
      <t>タニ</t>
    </rPh>
    <rPh sb="1" eb="3">
      <t>ナツミ</t>
    </rPh>
    <phoneticPr fontId="5"/>
  </si>
  <si>
    <t>谷中壮樹</t>
    <rPh sb="0" eb="2">
      <t>たになか</t>
    </rPh>
    <rPh sb="2" eb="4">
      <t>まさき</t>
    </rPh>
    <phoneticPr fontId="6" type="Hiragana"/>
  </si>
  <si>
    <t>塚原直生</t>
    <rPh sb="0" eb="2">
      <t>つかはら</t>
    </rPh>
    <rPh sb="2" eb="4">
      <t>ないき</t>
    </rPh>
    <phoneticPr fontId="6" type="Hiragana"/>
  </si>
  <si>
    <t>月舘佳瑚</t>
    <rPh sb="0" eb="2">
      <t>ツキダテ</t>
    </rPh>
    <rPh sb="2" eb="4">
      <t>カコ</t>
    </rPh>
    <phoneticPr fontId="5"/>
  </si>
  <si>
    <t>辻善之</t>
    <rPh sb="0" eb="1">
      <t>ツジ</t>
    </rPh>
    <rPh sb="1" eb="3">
      <t>ヨシユキ</t>
    </rPh>
    <phoneticPr fontId="5"/>
  </si>
  <si>
    <t>土田渓可</t>
    <rPh sb="0" eb="2">
      <t>ツチダ</t>
    </rPh>
    <rPh sb="2" eb="4">
      <t>ケイカ</t>
    </rPh>
    <phoneticPr fontId="5"/>
  </si>
  <si>
    <t>坪内聖大</t>
    <rPh sb="0" eb="2">
      <t>ツボウチ</t>
    </rPh>
    <rPh sb="2" eb="4">
      <t>ショウダイ</t>
    </rPh>
    <phoneticPr fontId="5"/>
  </si>
  <si>
    <t>出宮結衣</t>
    <rPh sb="0" eb="2">
      <t>デミヤ</t>
    </rPh>
    <rPh sb="2" eb="4">
      <t>ユイ</t>
    </rPh>
    <phoneticPr fontId="5"/>
  </si>
  <si>
    <t>東海裕徳</t>
    <rPh sb="0" eb="2">
      <t>とうかい</t>
    </rPh>
    <rPh sb="2" eb="4">
      <t>ひろのり</t>
    </rPh>
    <phoneticPr fontId="6" type="Hiragana"/>
  </si>
  <si>
    <t>道明和也</t>
    <rPh sb="0" eb="2">
      <t>ドウミョウ</t>
    </rPh>
    <rPh sb="2" eb="4">
      <t>カズヤ</t>
    </rPh>
    <phoneticPr fontId="5"/>
  </si>
  <si>
    <t>徳永篤</t>
    <rPh sb="0" eb="2">
      <t>トクナガ</t>
    </rPh>
    <rPh sb="2" eb="3">
      <t>アツシ</t>
    </rPh>
    <phoneticPr fontId="5"/>
  </si>
  <si>
    <t>外塚健之</t>
    <rPh sb="0" eb="2">
      <t>トツカ</t>
    </rPh>
    <rPh sb="2" eb="4">
      <t>タケシ</t>
    </rPh>
    <phoneticPr fontId="5"/>
  </si>
  <si>
    <t>冨澤文則</t>
    <rPh sb="0" eb="2">
      <t>トミザワ</t>
    </rPh>
    <rPh sb="2" eb="4">
      <t>フミノリ</t>
    </rPh>
    <phoneticPr fontId="5"/>
  </si>
  <si>
    <t>冨塚早姫</t>
    <rPh sb="0" eb="2">
      <t>トミツカ</t>
    </rPh>
    <rPh sb="2" eb="4">
      <t>サキ</t>
    </rPh>
    <phoneticPr fontId="5"/>
  </si>
  <si>
    <t>鳥越拓実</t>
    <rPh sb="0" eb="2">
      <t>トリゴエ</t>
    </rPh>
    <rPh sb="2" eb="4">
      <t>タクミ</t>
    </rPh>
    <phoneticPr fontId="5"/>
  </si>
  <si>
    <t>中井颯大</t>
    <rPh sb="0" eb="2">
      <t>ナカイ</t>
    </rPh>
    <rPh sb="2" eb="4">
      <t>ソウタ</t>
    </rPh>
    <phoneticPr fontId="5"/>
  </si>
  <si>
    <t>長沼弘晃</t>
    <rPh sb="0" eb="2">
      <t>ナガヌマ</t>
    </rPh>
    <rPh sb="2" eb="4">
      <t>ヒロアキ</t>
    </rPh>
    <phoneticPr fontId="5"/>
  </si>
  <si>
    <t>長野由佳</t>
    <rPh sb="0" eb="2">
      <t>ナガノ</t>
    </rPh>
    <rPh sb="2" eb="4">
      <t>ユカ</t>
    </rPh>
    <phoneticPr fontId="5"/>
  </si>
  <si>
    <t>中村柾樹</t>
    <rPh sb="0" eb="2">
      <t>なかむら</t>
    </rPh>
    <rPh sb="2" eb="4">
      <t>まさき</t>
    </rPh>
    <phoneticPr fontId="6" type="Hiragana"/>
  </si>
  <si>
    <t>中村万里望</t>
    <rPh sb="0" eb="2">
      <t>ナカムラ</t>
    </rPh>
    <rPh sb="2" eb="5">
      <t>マリモ</t>
    </rPh>
    <phoneticPr fontId="5"/>
  </si>
  <si>
    <t>中村航</t>
    <rPh sb="0" eb="2">
      <t>なかむら</t>
    </rPh>
    <rPh sb="2" eb="3">
      <t>わたる</t>
    </rPh>
    <phoneticPr fontId="6" type="Hiragana"/>
  </si>
  <si>
    <t>中山湧斗</t>
    <rPh sb="0" eb="2">
      <t>ナカヤマ</t>
    </rPh>
    <rPh sb="2" eb="4">
      <t>ユウト</t>
    </rPh>
    <phoneticPr fontId="5"/>
  </si>
  <si>
    <t>並木秀尊</t>
    <rPh sb="0" eb="2">
      <t>なみき</t>
    </rPh>
    <rPh sb="2" eb="4">
      <t>ひでたか</t>
    </rPh>
    <phoneticPr fontId="6" type="Hiragana"/>
  </si>
  <si>
    <t>二階堂奨斗</t>
    <rPh sb="0" eb="3">
      <t>にかいどう</t>
    </rPh>
    <rPh sb="3" eb="5">
      <t>しょうと</t>
    </rPh>
    <phoneticPr fontId="6" type="Hiragana"/>
  </si>
  <si>
    <t>二階堂想史</t>
    <rPh sb="0" eb="3">
      <t>にかいどう</t>
    </rPh>
    <rPh sb="3" eb="5">
      <t>そうし</t>
    </rPh>
    <phoneticPr fontId="6" type="Hiragana"/>
  </si>
  <si>
    <t>西島慶吾</t>
    <rPh sb="0" eb="2">
      <t>ニシジマ</t>
    </rPh>
    <rPh sb="2" eb="4">
      <t>ケイゴ</t>
    </rPh>
    <phoneticPr fontId="5"/>
  </si>
  <si>
    <t>萩原美結</t>
    <rPh sb="0" eb="2">
      <t>ハギワラ</t>
    </rPh>
    <rPh sb="2" eb="4">
      <t>ミユ</t>
    </rPh>
    <phoneticPr fontId="5"/>
  </si>
  <si>
    <t>橋本佳祐</t>
    <rPh sb="0" eb="2">
      <t>はしもと</t>
    </rPh>
    <rPh sb="2" eb="4">
      <t>けいすけ</t>
    </rPh>
    <phoneticPr fontId="6" type="Hiragana"/>
  </si>
  <si>
    <t>𣘺本千恵</t>
    <rPh sb="0" eb="3">
      <t>ハシモト</t>
    </rPh>
    <rPh sb="3" eb="5">
      <t>チエ</t>
    </rPh>
    <phoneticPr fontId="5"/>
  </si>
  <si>
    <t>羽田祐太郎</t>
    <rPh sb="0" eb="2">
      <t>ハダ</t>
    </rPh>
    <rPh sb="2" eb="5">
      <t>ユウタロウ</t>
    </rPh>
    <phoneticPr fontId="5"/>
  </si>
  <si>
    <t>八柳勇輝</t>
    <rPh sb="0" eb="1">
      <t>ハチ</t>
    </rPh>
    <rPh sb="1" eb="2">
      <t>ヤナギ</t>
    </rPh>
    <rPh sb="2" eb="4">
      <t>ユウキ</t>
    </rPh>
    <phoneticPr fontId="5"/>
  </si>
  <si>
    <t>服部悠樹</t>
    <rPh sb="0" eb="2">
      <t>ハットリ</t>
    </rPh>
    <rPh sb="2" eb="4">
      <t>ユウキ</t>
    </rPh>
    <phoneticPr fontId="5"/>
  </si>
  <si>
    <t>花岡智弘</t>
    <rPh sb="0" eb="2">
      <t>ハナオカ</t>
    </rPh>
    <rPh sb="2" eb="4">
      <t>トモヒロ</t>
    </rPh>
    <phoneticPr fontId="5"/>
  </si>
  <si>
    <t>浜坂省吾</t>
    <rPh sb="0" eb="2">
      <t>ハマサカ</t>
    </rPh>
    <rPh sb="2" eb="4">
      <t>ショウゴ</t>
    </rPh>
    <phoneticPr fontId="5"/>
  </si>
  <si>
    <t>濱田紗希</t>
    <rPh sb="0" eb="2">
      <t>ハマダ</t>
    </rPh>
    <rPh sb="2" eb="3">
      <t>サ</t>
    </rPh>
    <rPh sb="3" eb="4">
      <t>キ</t>
    </rPh>
    <phoneticPr fontId="5"/>
  </si>
  <si>
    <t>林匠土</t>
    <rPh sb="0" eb="1">
      <t>ハヤシ</t>
    </rPh>
    <rPh sb="1" eb="2">
      <t>タクミ</t>
    </rPh>
    <rPh sb="2" eb="3">
      <t>ツチ</t>
    </rPh>
    <phoneticPr fontId="5"/>
  </si>
  <si>
    <t>林愛</t>
    <rPh sb="0" eb="1">
      <t>ハヤシ</t>
    </rPh>
    <rPh sb="1" eb="2">
      <t>メグミ</t>
    </rPh>
    <phoneticPr fontId="5"/>
  </si>
  <si>
    <t>原範佳</t>
    <rPh sb="0" eb="1">
      <t>ハラ</t>
    </rPh>
    <rPh sb="1" eb="3">
      <t>ノリカ</t>
    </rPh>
    <phoneticPr fontId="5"/>
  </si>
  <si>
    <t>樋宮匠</t>
    <rPh sb="0" eb="2">
      <t>ヒノミヤ</t>
    </rPh>
    <rPh sb="2" eb="3">
      <t>タクミ</t>
    </rPh>
    <phoneticPr fontId="5"/>
  </si>
  <si>
    <t>日向瞳</t>
    <rPh sb="0" eb="2">
      <t>ヒナタ</t>
    </rPh>
    <rPh sb="2" eb="3">
      <t>ヒトミ</t>
    </rPh>
    <phoneticPr fontId="5"/>
  </si>
  <si>
    <t>平野里帆</t>
    <rPh sb="0" eb="2">
      <t>ヒラノ</t>
    </rPh>
    <rPh sb="2" eb="4">
      <t>リホ</t>
    </rPh>
    <phoneticPr fontId="5"/>
  </si>
  <si>
    <t>平山優衣</t>
    <rPh sb="0" eb="2">
      <t>ヒラヤマ</t>
    </rPh>
    <rPh sb="2" eb="4">
      <t>ユイ</t>
    </rPh>
    <phoneticPr fontId="5"/>
  </si>
  <si>
    <t>廣瀨紘太郎</t>
    <rPh sb="0" eb="2">
      <t>ヒロセ</t>
    </rPh>
    <rPh sb="2" eb="5">
      <t>コウタロウ</t>
    </rPh>
    <phoneticPr fontId="5"/>
  </si>
  <si>
    <t>福岡洸紀</t>
    <rPh sb="0" eb="2">
      <t>フクオカ</t>
    </rPh>
    <rPh sb="2" eb="4">
      <t>コウキ</t>
    </rPh>
    <phoneticPr fontId="5"/>
  </si>
  <si>
    <t>藤井勝巳</t>
    <rPh sb="0" eb="2">
      <t>フジイ</t>
    </rPh>
    <rPh sb="2" eb="4">
      <t>カツミ</t>
    </rPh>
    <phoneticPr fontId="5"/>
  </si>
  <si>
    <t>藤井憲人</t>
    <rPh sb="0" eb="2">
      <t>ふじい</t>
    </rPh>
    <rPh sb="2" eb="4">
      <t>けんと</t>
    </rPh>
    <phoneticPr fontId="6" type="Hiragana"/>
  </si>
  <si>
    <t>藤井将大</t>
    <rPh sb="0" eb="2">
      <t>ふじい</t>
    </rPh>
    <rPh sb="2" eb="4">
      <t>しょうだい</t>
    </rPh>
    <phoneticPr fontId="6" type="Hiragana"/>
  </si>
  <si>
    <t>藤井悠貴</t>
    <rPh sb="0" eb="2">
      <t>フジイ</t>
    </rPh>
    <rPh sb="2" eb="3">
      <t>ユウ</t>
    </rPh>
    <rPh sb="3" eb="4">
      <t>キ</t>
    </rPh>
    <phoneticPr fontId="5"/>
  </si>
  <si>
    <t>藤田暁丈</t>
    <rPh sb="0" eb="2">
      <t>フジタ</t>
    </rPh>
    <rPh sb="2" eb="4">
      <t>アキヒロ</t>
    </rPh>
    <phoneticPr fontId="5"/>
  </si>
  <si>
    <t>藤本啓太</t>
    <rPh sb="0" eb="2">
      <t>フジモト</t>
    </rPh>
    <rPh sb="2" eb="4">
      <t>ケイタ</t>
    </rPh>
    <phoneticPr fontId="5"/>
  </si>
  <si>
    <t>藤原健多</t>
    <rPh sb="0" eb="2">
      <t>フジワラ</t>
    </rPh>
    <rPh sb="2" eb="4">
      <t>ケンタ</t>
    </rPh>
    <phoneticPr fontId="5"/>
  </si>
  <si>
    <t>古川雄大</t>
    <rPh sb="0" eb="2">
      <t>フルカワ</t>
    </rPh>
    <rPh sb="2" eb="4">
      <t>ユウダイ</t>
    </rPh>
    <phoneticPr fontId="5"/>
  </si>
  <si>
    <t>古厩晴奈</t>
    <rPh sb="0" eb="2">
      <t>フルマヤ</t>
    </rPh>
    <rPh sb="2" eb="4">
      <t>ハルナ</t>
    </rPh>
    <phoneticPr fontId="5"/>
  </si>
  <si>
    <t>法福真由</t>
    <rPh sb="0" eb="2">
      <t>ホウフク</t>
    </rPh>
    <rPh sb="2" eb="4">
      <t>マユ</t>
    </rPh>
    <phoneticPr fontId="5"/>
  </si>
  <si>
    <t>星野祥太</t>
    <rPh sb="0" eb="2">
      <t>ホシノ</t>
    </rPh>
    <rPh sb="2" eb="4">
      <t>ショウタ</t>
    </rPh>
    <phoneticPr fontId="5"/>
  </si>
  <si>
    <t>細田珠恵</t>
    <rPh sb="0" eb="2">
      <t>ホソダ</t>
    </rPh>
    <rPh sb="2" eb="4">
      <t>タマエ</t>
    </rPh>
    <phoneticPr fontId="5"/>
  </si>
  <si>
    <t>堀口泰裕</t>
    <rPh sb="0" eb="2">
      <t>ホリグチ</t>
    </rPh>
    <rPh sb="2" eb="4">
      <t>ヤスヒロ</t>
    </rPh>
    <phoneticPr fontId="5"/>
  </si>
  <si>
    <t>前島健志郎</t>
    <rPh sb="0" eb="2">
      <t>まえしま</t>
    </rPh>
    <rPh sb="2" eb="5">
      <t>けんしろう</t>
    </rPh>
    <phoneticPr fontId="6" type="Hiragana"/>
  </si>
  <si>
    <t>牧椋大</t>
    <rPh sb="0" eb="1">
      <t>まき</t>
    </rPh>
    <rPh sb="1" eb="3">
      <t>りょうた</t>
    </rPh>
    <phoneticPr fontId="6" type="Hiragana"/>
  </si>
  <si>
    <t>桝澤舞子</t>
    <rPh sb="0" eb="2">
      <t>マスザワ</t>
    </rPh>
    <rPh sb="2" eb="4">
      <t>マイコ</t>
    </rPh>
    <phoneticPr fontId="5"/>
  </si>
  <si>
    <t>松平若葉</t>
    <rPh sb="0" eb="2">
      <t>マツダイラ</t>
    </rPh>
    <rPh sb="2" eb="4">
      <t>ワカバ</t>
    </rPh>
    <phoneticPr fontId="5"/>
  </si>
  <si>
    <t>松谷美和</t>
    <rPh sb="0" eb="2">
      <t>マツタニ</t>
    </rPh>
    <rPh sb="2" eb="4">
      <t>ミワ</t>
    </rPh>
    <phoneticPr fontId="5"/>
  </si>
  <si>
    <t>松田悠利</t>
    <rPh sb="0" eb="2">
      <t>マツダ</t>
    </rPh>
    <rPh sb="2" eb="4">
      <t>ユウト</t>
    </rPh>
    <phoneticPr fontId="5"/>
  </si>
  <si>
    <t>松野一郎</t>
    <rPh sb="0" eb="2">
      <t>マツノ</t>
    </rPh>
    <rPh sb="2" eb="4">
      <t>イチロウ</t>
    </rPh>
    <phoneticPr fontId="5"/>
  </si>
  <si>
    <t>松村鞠子</t>
    <rPh sb="0" eb="2">
      <t>マツムラ</t>
    </rPh>
    <rPh sb="2" eb="4">
      <t>マリコ</t>
    </rPh>
    <phoneticPr fontId="5"/>
  </si>
  <si>
    <t>間所優太</t>
    <rPh sb="0" eb="2">
      <t>マドコロ</t>
    </rPh>
    <rPh sb="2" eb="4">
      <t>ユウタ</t>
    </rPh>
    <phoneticPr fontId="5"/>
  </si>
  <si>
    <t>圓山浩平</t>
    <rPh sb="0" eb="2">
      <t>マルヤマ</t>
    </rPh>
    <rPh sb="2" eb="4">
      <t>コウヘイ</t>
    </rPh>
    <phoneticPr fontId="5"/>
  </si>
  <si>
    <t>三浦草平</t>
    <rPh sb="0" eb="2">
      <t>ミウラ</t>
    </rPh>
    <rPh sb="2" eb="4">
      <t>ソウヘイ</t>
    </rPh>
    <phoneticPr fontId="5"/>
  </si>
  <si>
    <t>三上智也</t>
    <rPh sb="0" eb="2">
      <t>ミカミ</t>
    </rPh>
    <rPh sb="2" eb="4">
      <t>トモヤ</t>
    </rPh>
    <phoneticPr fontId="5"/>
  </si>
  <si>
    <t>三國康真</t>
    <rPh sb="0" eb="2">
      <t>ミクニ</t>
    </rPh>
    <rPh sb="2" eb="4">
      <t>ヤスマ</t>
    </rPh>
    <phoneticPr fontId="5"/>
  </si>
  <si>
    <t>水田駿之介</t>
    <rPh sb="0" eb="2">
      <t>ミズタ</t>
    </rPh>
    <rPh sb="2" eb="5">
      <t>シュンノスケ</t>
    </rPh>
    <phoneticPr fontId="5"/>
  </si>
  <si>
    <t>溝田涼介</t>
    <rPh sb="0" eb="2">
      <t>みぞた</t>
    </rPh>
    <rPh sb="2" eb="4">
      <t>りょうすけ</t>
    </rPh>
    <phoneticPr fontId="6" type="Hiragana"/>
  </si>
  <si>
    <t>満優太</t>
    <rPh sb="0" eb="1">
      <t>みつ</t>
    </rPh>
    <rPh sb="1" eb="3">
      <t>ゆうた</t>
    </rPh>
    <phoneticPr fontId="6" type="Hiragana"/>
  </si>
  <si>
    <t>南谷勇登</t>
    <rPh sb="0" eb="2">
      <t>みなみたに</t>
    </rPh>
    <rPh sb="2" eb="4">
      <t>ゆうと</t>
    </rPh>
    <phoneticPr fontId="6" type="Hiragana"/>
  </si>
  <si>
    <t>宮島貴大</t>
    <rPh sb="0" eb="2">
      <t>ミヤジマ</t>
    </rPh>
    <rPh sb="2" eb="4">
      <t>タカヒロ</t>
    </rPh>
    <phoneticPr fontId="5"/>
  </si>
  <si>
    <t>三輪耕平</t>
    <rPh sb="0" eb="2">
      <t>ミワ</t>
    </rPh>
    <rPh sb="2" eb="4">
      <t>コウヘイ</t>
    </rPh>
    <phoneticPr fontId="5"/>
  </si>
  <si>
    <t>茂木愛佑子</t>
    <rPh sb="0" eb="2">
      <t>モテギ</t>
    </rPh>
    <rPh sb="2" eb="5">
      <t>アユコ</t>
    </rPh>
    <phoneticPr fontId="5"/>
  </si>
  <si>
    <t>本𣘺早苗</t>
    <rPh sb="0" eb="3">
      <t>モトハシ</t>
    </rPh>
    <rPh sb="3" eb="5">
      <t>サナエ</t>
    </rPh>
    <phoneticPr fontId="5"/>
  </si>
  <si>
    <t>森智啓</t>
    <rPh sb="0" eb="1">
      <t>モリ</t>
    </rPh>
    <rPh sb="1" eb="3">
      <t>トモヒロ</t>
    </rPh>
    <phoneticPr fontId="5"/>
  </si>
  <si>
    <t>森本さつき</t>
    <rPh sb="0" eb="2">
      <t>モリモト</t>
    </rPh>
    <phoneticPr fontId="5"/>
  </si>
  <si>
    <t>八木沢利宣</t>
    <rPh sb="0" eb="3">
      <t>ヤギサワ</t>
    </rPh>
    <rPh sb="3" eb="5">
      <t>トシノブ</t>
    </rPh>
    <phoneticPr fontId="5"/>
  </si>
  <si>
    <t>柳澤和希</t>
    <rPh sb="0" eb="2">
      <t>ヤナギサワ</t>
    </rPh>
    <rPh sb="2" eb="4">
      <t>カズキ</t>
    </rPh>
    <phoneticPr fontId="5"/>
  </si>
  <si>
    <t>籔海征</t>
    <rPh sb="0" eb="1">
      <t>ヤブ</t>
    </rPh>
    <rPh sb="1" eb="3">
      <t>カイセイ</t>
    </rPh>
    <phoneticPr fontId="5"/>
  </si>
  <si>
    <t>山川新太</t>
    <rPh sb="0" eb="2">
      <t>やまかわ</t>
    </rPh>
    <rPh sb="2" eb="4">
      <t>あらた</t>
    </rPh>
    <phoneticPr fontId="6" type="Hiragana"/>
  </si>
  <si>
    <t>山﨑誠</t>
    <rPh sb="0" eb="2">
      <t>やまざき</t>
    </rPh>
    <rPh sb="2" eb="3">
      <t>まこと</t>
    </rPh>
    <phoneticPr fontId="6" type="Hiragana"/>
  </si>
  <si>
    <t>山本駿</t>
    <rPh sb="0" eb="2">
      <t>ヤマモト</t>
    </rPh>
    <rPh sb="2" eb="3">
      <t>シュン</t>
    </rPh>
    <phoneticPr fontId="5"/>
  </si>
  <si>
    <t>山本壮馬</t>
    <rPh sb="0" eb="2">
      <t>ヤマモト</t>
    </rPh>
    <rPh sb="2" eb="4">
      <t>ソウマ</t>
    </rPh>
    <phoneticPr fontId="5"/>
  </si>
  <si>
    <t>山本達哉</t>
    <rPh sb="0" eb="2">
      <t>やまもと</t>
    </rPh>
    <rPh sb="2" eb="4">
      <t>たつや</t>
    </rPh>
    <phoneticPr fontId="6" type="Hiragana"/>
  </si>
  <si>
    <t>山本裕介</t>
    <rPh sb="0" eb="2">
      <t>やまもと</t>
    </rPh>
    <rPh sb="2" eb="4">
      <t>ゆうすけ</t>
    </rPh>
    <phoneticPr fontId="6" type="Hiragana"/>
  </si>
  <si>
    <t>横田光平</t>
    <rPh sb="0" eb="2">
      <t>ヨコタ</t>
    </rPh>
    <rPh sb="2" eb="4">
      <t>コウヘイ</t>
    </rPh>
    <phoneticPr fontId="5"/>
  </si>
  <si>
    <t>吉田匠</t>
    <rPh sb="0" eb="2">
      <t>ヨシダ</t>
    </rPh>
    <rPh sb="2" eb="3">
      <t>タクミ</t>
    </rPh>
    <phoneticPr fontId="5"/>
  </si>
  <si>
    <t>西岡英機</t>
    <rPh sb="0" eb="2">
      <t>ニシオカ</t>
    </rPh>
    <rPh sb="2" eb="3">
      <t>ヒデ</t>
    </rPh>
    <rPh sb="3" eb="4">
      <t>キ</t>
    </rPh>
    <phoneticPr fontId="27"/>
  </si>
  <si>
    <t>齊藤愼一</t>
    <rPh sb="0" eb="2">
      <t>サイトウ</t>
    </rPh>
    <rPh sb="2" eb="4">
      <t>シンイチ</t>
    </rPh>
    <phoneticPr fontId="27"/>
  </si>
  <si>
    <t>小倉壱</t>
    <rPh sb="0" eb="2">
      <t>オグラ</t>
    </rPh>
    <rPh sb="2" eb="3">
      <t>イチ</t>
    </rPh>
    <phoneticPr fontId="5"/>
  </si>
  <si>
    <t>青年館</t>
    <rPh sb="0" eb="2">
      <t>セイネン</t>
    </rPh>
    <rPh sb="2" eb="3">
      <t>カン</t>
    </rPh>
    <phoneticPr fontId="27"/>
  </si>
  <si>
    <t>児嶋督</t>
    <rPh sb="0" eb="2">
      <t>コジマ</t>
    </rPh>
    <phoneticPr fontId="27"/>
  </si>
  <si>
    <t>橋本拓海</t>
    <rPh sb="0" eb="2">
      <t>ハシモト</t>
    </rPh>
    <rPh sb="2" eb="4">
      <t>タクミ</t>
    </rPh>
    <phoneticPr fontId="27"/>
  </si>
  <si>
    <t>田中弘美</t>
    <rPh sb="0" eb="2">
      <t>タナカ</t>
    </rPh>
    <rPh sb="2" eb="4">
      <t>ヒロミ</t>
    </rPh>
    <phoneticPr fontId="27"/>
  </si>
  <si>
    <t>○削除</t>
    <rPh sb="1" eb="3">
      <t>サクジョ</t>
    </rPh>
    <phoneticPr fontId="55"/>
  </si>
  <si>
    <t>検索氏名入力</t>
    <rPh sb="0" eb="2">
      <t>ケンサク</t>
    </rPh>
    <rPh sb="2" eb="4">
      <t>シメイ</t>
    </rPh>
    <rPh sb="4" eb="6">
      <t>ニュウリョク</t>
    </rPh>
    <phoneticPr fontId="55"/>
  </si>
  <si>
    <t>所属表示</t>
    <rPh sb="0" eb="2">
      <t>ショゾク</t>
    </rPh>
    <rPh sb="2" eb="4">
      <t>ヒョウジ</t>
    </rPh>
    <phoneticPr fontId="55"/>
  </si>
  <si>
    <t>重複確認</t>
    <rPh sb="0" eb="2">
      <t>ジュウフク</t>
    </rPh>
    <rPh sb="2" eb="4">
      <t>カクニン</t>
    </rPh>
    <phoneticPr fontId="55"/>
  </si>
  <si>
    <t>頭文字</t>
    <rPh sb="0" eb="1">
      <t>アタマ</t>
    </rPh>
    <rPh sb="1" eb="3">
      <t>モジ</t>
    </rPh>
    <phoneticPr fontId="55"/>
  </si>
  <si>
    <t>該当者</t>
    <rPh sb="0" eb="3">
      <t>ガイトウシャ</t>
    </rPh>
    <phoneticPr fontId="55"/>
  </si>
  <si>
    <t>所属</t>
    <rPh sb="0" eb="2">
      <t>ショゾク</t>
    </rPh>
    <phoneticPr fontId="55"/>
  </si>
  <si>
    <t>星野</t>
    <rPh sb="0" eb="2">
      <t>ホシノ</t>
    </rPh>
    <phoneticPr fontId="27"/>
  </si>
  <si>
    <t>高橋玄一</t>
  </si>
  <si>
    <t>志堅原邦夫</t>
  </si>
  <si>
    <t>工藤清人</t>
  </si>
  <si>
    <t>大田幸三</t>
  </si>
  <si>
    <t>瀬下良二</t>
    <rPh sb="0" eb="4">
      <t>セ</t>
    </rPh>
    <phoneticPr fontId="55"/>
  </si>
  <si>
    <t>堀口泰裕</t>
    <phoneticPr fontId="27"/>
  </si>
  <si>
    <t>行事俊郎</t>
  </si>
  <si>
    <t>髙見澤誠</t>
  </si>
  <si>
    <t>小野寺拓馬</t>
    <rPh sb="0" eb="3">
      <t>オノデラ</t>
    </rPh>
    <rPh sb="3" eb="5">
      <t>タクマ</t>
    </rPh>
    <phoneticPr fontId="55"/>
  </si>
  <si>
    <t>阿出川龍一</t>
    <rPh sb="0" eb="3">
      <t>アデガワ</t>
    </rPh>
    <rPh sb="3" eb="5">
      <t>リュウイチ</t>
    </rPh>
    <phoneticPr fontId="61"/>
  </si>
  <si>
    <t>本田智徳</t>
  </si>
  <si>
    <t>山口隆史</t>
    <rPh sb="0" eb="2">
      <t>ヤマグチ</t>
    </rPh>
    <rPh sb="2" eb="4">
      <t>タカシ</t>
    </rPh>
    <phoneticPr fontId="55"/>
  </si>
  <si>
    <t>服部悠樹</t>
    <rPh sb="0" eb="2">
      <t>ハットリ</t>
    </rPh>
    <rPh sb="2" eb="4">
      <t>ユウキ</t>
    </rPh>
    <phoneticPr fontId="55"/>
  </si>
  <si>
    <t>飯塚陽介</t>
    <rPh sb="0" eb="2">
      <t>イイヅカ</t>
    </rPh>
    <rPh sb="2" eb="4">
      <t>ヨウスケ</t>
    </rPh>
    <phoneticPr fontId="23"/>
  </si>
  <si>
    <t>近藤冨士雄</t>
    <rPh sb="0" eb="2">
      <t>コンドウ</t>
    </rPh>
    <rPh sb="2" eb="5">
      <t>フジオ</t>
    </rPh>
    <phoneticPr fontId="23"/>
  </si>
  <si>
    <t>山野麻里恵</t>
    <rPh sb="0" eb="2">
      <t>ヤマノ</t>
    </rPh>
    <rPh sb="2" eb="3">
      <t>マ</t>
    </rPh>
    <rPh sb="3" eb="4">
      <t>リ</t>
    </rPh>
    <rPh sb="4" eb="5">
      <t>エ</t>
    </rPh>
    <phoneticPr fontId="23"/>
  </si>
  <si>
    <t>重複者</t>
    <rPh sb="0" eb="2">
      <t>ジュウフク</t>
    </rPh>
    <rPh sb="2" eb="3">
      <t>シャ</t>
    </rPh>
    <phoneticPr fontId="55"/>
  </si>
  <si>
    <t>氏名</t>
    <rPh sb="0" eb="2">
      <t>シメイ</t>
    </rPh>
    <phoneticPr fontId="55"/>
  </si>
  <si>
    <t>リスト</t>
    <phoneticPr fontId="55"/>
  </si>
  <si>
    <t>リストNo</t>
    <phoneticPr fontId="55"/>
  </si>
  <si>
    <t>所属現場</t>
    <rPh sb="0" eb="2">
      <t>ショゾク</t>
    </rPh>
    <rPh sb="2" eb="4">
      <t>ゲンバ</t>
    </rPh>
    <phoneticPr fontId="55"/>
  </si>
  <si>
    <t>所属現場連番作成</t>
    <rPh sb="0" eb="2">
      <t>ショゾク</t>
    </rPh>
    <rPh sb="2" eb="4">
      <t>ゲンバ</t>
    </rPh>
    <rPh sb="4" eb="6">
      <t>レンバン</t>
    </rPh>
    <rPh sb="6" eb="8">
      <t>サクセイ</t>
    </rPh>
    <phoneticPr fontId="55"/>
  </si>
  <si>
    <t>所属現場連番</t>
    <rPh sb="0" eb="2">
      <t>ショゾク</t>
    </rPh>
    <rPh sb="2" eb="4">
      <t>ゲンバ</t>
    </rPh>
    <rPh sb="4" eb="6">
      <t>レンバン</t>
    </rPh>
    <phoneticPr fontId="55"/>
  </si>
  <si>
    <t>並び順順位</t>
    <rPh sb="0" eb="1">
      <t>ナラ</t>
    </rPh>
    <rPh sb="2" eb="3">
      <t>ジュン</t>
    </rPh>
    <rPh sb="3" eb="5">
      <t>ジュンイ</t>
    </rPh>
    <phoneticPr fontId="55"/>
  </si>
  <si>
    <t>現場内番号</t>
    <rPh sb="0" eb="2">
      <t>ゲンバ</t>
    </rPh>
    <rPh sb="2" eb="3">
      <t>ナイ</t>
    </rPh>
    <rPh sb="3" eb="5">
      <t>バンゴウ</t>
    </rPh>
    <phoneticPr fontId="55"/>
  </si>
  <si>
    <t>並び替え番号</t>
    <rPh sb="0" eb="1">
      <t>ナラ</t>
    </rPh>
    <rPh sb="2" eb="3">
      <t>カ</t>
    </rPh>
    <rPh sb="4" eb="6">
      <t>バンゴウ</t>
    </rPh>
    <phoneticPr fontId="55"/>
  </si>
  <si>
    <t>東戸塚斎場</t>
    <rPh sb="0" eb="1">
      <t>ヒガシ</t>
    </rPh>
    <rPh sb="1" eb="3">
      <t>トツカ</t>
    </rPh>
    <rPh sb="3" eb="5">
      <t>サイジョウ</t>
    </rPh>
    <phoneticPr fontId="27"/>
  </si>
  <si>
    <t>現場番号</t>
    <rPh sb="0" eb="2">
      <t>ゲンバ</t>
    </rPh>
    <rPh sb="2" eb="4">
      <t>バンゴウ</t>
    </rPh>
    <phoneticPr fontId="55"/>
  </si>
  <si>
    <t>配置表記載現場番号</t>
    <rPh sb="0" eb="2">
      <t>ハイチ</t>
    </rPh>
    <rPh sb="2" eb="3">
      <t>ヒョウ</t>
    </rPh>
    <rPh sb="3" eb="5">
      <t>キサイ</t>
    </rPh>
    <rPh sb="5" eb="7">
      <t>ゲンバ</t>
    </rPh>
    <rPh sb="7" eb="9">
      <t>バンゴウ</t>
    </rPh>
    <phoneticPr fontId="55"/>
  </si>
  <si>
    <t>配置表記載現場</t>
    <rPh sb="0" eb="2">
      <t>ハイチ</t>
    </rPh>
    <rPh sb="2" eb="3">
      <t>ヒョウ</t>
    </rPh>
    <rPh sb="3" eb="5">
      <t>キサイ</t>
    </rPh>
    <rPh sb="5" eb="7">
      <t>ゲンバ</t>
    </rPh>
    <phoneticPr fontId="55"/>
  </si>
  <si>
    <t>配置表並び順番号</t>
    <rPh sb="0" eb="2">
      <t>ハイチ</t>
    </rPh>
    <rPh sb="2" eb="3">
      <t>ヒョウ</t>
    </rPh>
    <rPh sb="3" eb="4">
      <t>ナラ</t>
    </rPh>
    <rPh sb="5" eb="6">
      <t>ジュン</t>
    </rPh>
    <rPh sb="6" eb="8">
      <t>バンゴウ</t>
    </rPh>
    <phoneticPr fontId="55"/>
  </si>
  <si>
    <t>配置表並び順</t>
    <rPh sb="0" eb="2">
      <t>ハイチ</t>
    </rPh>
    <rPh sb="2" eb="3">
      <t>ヒョウ</t>
    </rPh>
    <rPh sb="3" eb="4">
      <t>ナラ</t>
    </rPh>
    <rPh sb="5" eb="6">
      <t>ジュン</t>
    </rPh>
    <phoneticPr fontId="55"/>
  </si>
  <si>
    <t>配置表人数</t>
    <rPh sb="0" eb="2">
      <t>ハイチ</t>
    </rPh>
    <rPh sb="2" eb="3">
      <t>ヒョウ</t>
    </rPh>
    <rPh sb="3" eb="5">
      <t>ニンズウ</t>
    </rPh>
    <phoneticPr fontId="55"/>
  </si>
  <si>
    <t>社員</t>
    <rPh sb="0" eb="2">
      <t>シャイン</t>
    </rPh>
    <phoneticPr fontId="55"/>
  </si>
  <si>
    <t>ららぽーと海老名（交通）</t>
    <rPh sb="9" eb="11">
      <t>コウツウ</t>
    </rPh>
    <phoneticPr fontId="55"/>
  </si>
  <si>
    <t>明治神宮野球場</t>
    <rPh sb="0" eb="2">
      <t>メイジ</t>
    </rPh>
    <rPh sb="2" eb="4">
      <t>ジングウ</t>
    </rPh>
    <rPh sb="4" eb="7">
      <t>ヤキュウジョウ</t>
    </rPh>
    <phoneticPr fontId="55"/>
  </si>
  <si>
    <t>イベント</t>
    <phoneticPr fontId="55"/>
  </si>
  <si>
    <t>ステラタウン（交通）</t>
    <rPh sb="7" eb="9">
      <t>コウツウ</t>
    </rPh>
    <phoneticPr fontId="27"/>
  </si>
  <si>
    <t>鈴木徹雄</t>
  </si>
  <si>
    <t>佐藤俊輔</t>
  </si>
  <si>
    <t>大湊尚範</t>
  </si>
  <si>
    <t>原田欽章</t>
  </si>
  <si>
    <t>阿出川龍一</t>
  </si>
  <si>
    <t>西村将明</t>
  </si>
  <si>
    <t>遠藤大雅</t>
  </si>
  <si>
    <t>吉野光</t>
  </si>
  <si>
    <t>林匠土</t>
  </si>
  <si>
    <t>能勢聡章</t>
  </si>
  <si>
    <t>金澤麻由美</t>
  </si>
  <si>
    <t>廣瀬紘太郎</t>
  </si>
  <si>
    <t>中尾利民</t>
    <rPh sb="0" eb="2">
      <t>ナカオ</t>
    </rPh>
    <rPh sb="2" eb="4">
      <t>トシタミ</t>
    </rPh>
    <phoneticPr fontId="27"/>
  </si>
  <si>
    <t/>
  </si>
  <si>
    <t>瀬下良二</t>
  </si>
  <si>
    <t>山谷雅弘</t>
  </si>
  <si>
    <t>川畑俊典</t>
  </si>
  <si>
    <t>野寄春芳</t>
  </si>
  <si>
    <t>五月女啓介</t>
  </si>
  <si>
    <t>管理社員</t>
  </si>
  <si>
    <t>太田健吾</t>
  </si>
  <si>
    <t>外注（ニッソーサービス）</t>
  </si>
  <si>
    <t>外注</t>
  </si>
  <si>
    <t>水戸賀大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</si>
</sst>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e"/>
    <numFmt numFmtId="177" formatCode="m"/>
    <numFmt numFmtId="178" formatCode="d"/>
    <numFmt numFmtId="179" formatCode="aaa"/>
    <numFmt numFmtId="180" formatCode="h:mm;@"/>
    <numFmt numFmtId="181" formatCode="#,##0&quot;台&quot;"/>
    <numFmt numFmtId="182" formatCode="0.0_ "/>
    <numFmt numFmtId="183" formatCode="yyyy/m/d&quot;(&quot;aaa&quot;)&quot;"/>
    <numFmt numFmtId="184" formatCode="d\(aaa\)"/>
    <numFmt numFmtId="185" formatCode="#,##0&quot;円&quot;"/>
    <numFmt numFmtId="186" formatCode="0.0%"/>
    <numFmt numFmtId="187" formatCode="[$-411]ge\.m\.d;@"/>
    <numFmt numFmtId="188" formatCode="#,##0.0;[Red]\-#,##0.0"/>
    <numFmt numFmtId="189" formatCode="0_ "/>
  </numFmts>
  <fonts count="7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1"/>
      <name val="ＭＳ Ｐ明朝"/>
      <family val="1"/>
      <charset val="128"/>
    </font>
    <font>
      <sz val="16"/>
      <name val="ＭＳ Ｐ明朝"/>
      <family val="1"/>
      <charset val="128"/>
    </font>
    <font>
      <sz val="24"/>
      <name val="ＭＳ Ｐ明朝"/>
      <family val="1"/>
      <charset val="128"/>
    </font>
    <font>
      <sz val="10"/>
      <name val="ＭＳ Ｐ明朝"/>
      <family val="1"/>
      <charset val="128"/>
    </font>
    <font>
      <b/>
      <sz val="11"/>
      <name val="ＭＳ Ｐ明朝"/>
      <family val="1"/>
      <charset val="128"/>
    </font>
    <font>
      <sz val="11"/>
      <color indexed="8"/>
      <name val="ＭＳ Ｐゴシック"/>
      <family val="3"/>
      <charset val="128"/>
    </font>
    <font>
      <b/>
      <sz val="11"/>
      <color indexed="52"/>
      <name val="ＭＳ Ｐゴシック"/>
      <family val="3"/>
      <charset val="128"/>
    </font>
    <font>
      <sz val="22"/>
      <name val="ＭＳ Ｐゴシック"/>
      <family val="3"/>
      <charset val="128"/>
    </font>
    <font>
      <sz val="16"/>
      <name val="ＭＳ Ｐゴシック"/>
      <family val="3"/>
      <charset val="128"/>
    </font>
    <font>
      <sz val="14"/>
      <name val="ＭＳ Ｐゴシック"/>
      <family val="3"/>
      <charset val="128"/>
    </font>
    <font>
      <sz val="12"/>
      <name val="ＭＳ Ｐゴシック"/>
      <family val="3"/>
      <charset val="128"/>
    </font>
    <font>
      <sz val="18"/>
      <name val="ＭＳ Ｐゴシック"/>
      <family val="3"/>
      <charset val="128"/>
    </font>
    <font>
      <sz val="13"/>
      <name val="ＭＳ Ｐゴシック"/>
      <family val="3"/>
      <charset val="128"/>
    </font>
    <font>
      <sz val="22"/>
      <name val="ＭＳ Ｐ明朝"/>
      <family val="1"/>
      <charset val="128"/>
    </font>
    <font>
      <sz val="18"/>
      <name val="ＭＳ Ｐ明朝"/>
      <family val="1"/>
      <charset val="128"/>
    </font>
    <font>
      <sz val="12"/>
      <name val="ＭＳ Ｐ明朝"/>
      <family val="1"/>
      <charset val="128"/>
    </font>
    <font>
      <sz val="9"/>
      <name val="ＭＳ Ｐ明朝"/>
      <family val="1"/>
      <charset val="128"/>
    </font>
    <font>
      <sz val="14"/>
      <name val="ＭＳ Ｐ明朝"/>
      <family val="1"/>
      <charset val="128"/>
    </font>
    <font>
      <sz val="6"/>
      <name val="ＭＳ Ｐゴシック"/>
      <family val="3"/>
      <charset val="128"/>
    </font>
    <font>
      <sz val="11"/>
      <color theme="1"/>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name val="ＭＳ Ｐゴシック"/>
      <family val="3"/>
      <charset val="128"/>
      <scheme val="minor"/>
    </font>
    <font>
      <sz val="8"/>
      <color theme="1"/>
      <name val="ＭＳ Ｐゴシック"/>
      <family val="3"/>
      <charset val="128"/>
      <scheme val="minor"/>
    </font>
    <font>
      <sz val="11"/>
      <color theme="1"/>
      <name val="ＭＳ Ｐ明朝"/>
      <family val="1"/>
      <charset val="128"/>
    </font>
    <font>
      <sz val="10"/>
      <name val="MS UI Gothic"/>
      <family val="3"/>
      <charset val="128"/>
    </font>
    <font>
      <sz val="11"/>
      <name val="MS UI Gothic"/>
      <family val="3"/>
      <charset val="128"/>
    </font>
    <font>
      <sz val="6"/>
      <name val="ＭＳ Ｐゴシック"/>
      <family val="2"/>
      <charset val="128"/>
      <scheme val="minor"/>
    </font>
    <font>
      <sz val="11"/>
      <color indexed="8"/>
      <name val="MS UI Gothic"/>
      <family val="3"/>
      <charset val="128"/>
    </font>
    <font>
      <b/>
      <sz val="11"/>
      <name val="MS UI Gothic"/>
      <family val="3"/>
      <charset val="128"/>
    </font>
    <font>
      <sz val="11"/>
      <color indexed="10"/>
      <name val="ＭＳ Ｐゴシック"/>
      <family val="3"/>
      <charset val="128"/>
    </font>
    <font>
      <b/>
      <sz val="11"/>
      <color indexed="12"/>
      <name val="MS UI Gothic"/>
      <family val="3"/>
      <charset val="128"/>
    </font>
    <font>
      <sz val="11"/>
      <name val="SimHei"/>
      <family val="3"/>
    </font>
    <font>
      <sz val="11"/>
      <color rgb="FF000000"/>
      <name val="ＭＳ Ｐゴシック"/>
      <family val="3"/>
      <charset val="128"/>
      <scheme val="minor"/>
    </font>
    <font>
      <sz val="11"/>
      <color theme="0"/>
      <name val="ＭＳ Ｐ明朝"/>
      <family val="1"/>
      <charset val="128"/>
    </font>
    <font>
      <sz val="11"/>
      <color rgb="FF000000"/>
      <name val="ＭＳ Ｐ明朝"/>
      <family val="1"/>
      <charset val="128"/>
    </font>
    <font>
      <sz val="11"/>
      <color rgb="FF9C5700"/>
      <name val="ＭＳ Ｐゴシック"/>
      <family val="2"/>
      <charset val="128"/>
      <scheme val="minor"/>
    </font>
    <font>
      <sz val="11"/>
      <color rgb="FFFF0000"/>
      <name val="ＭＳ Ｐ明朝"/>
      <family val="1"/>
      <charset val="128"/>
    </font>
    <font>
      <b/>
      <sz val="15"/>
      <color theme="3"/>
      <name val="ＭＳ Ｐゴシック"/>
      <family val="2"/>
      <charset val="128"/>
      <scheme val="minor"/>
    </font>
    <font>
      <sz val="11"/>
      <name val="ＭＳ Ｐ明朝"/>
      <family val="1"/>
    </font>
    <font>
      <sz val="11"/>
      <color theme="1"/>
      <name val="ＭＳ Ｐ明朝"/>
      <family val="1"/>
    </font>
    <font>
      <sz val="11"/>
      <color rgb="FFFFFF00"/>
      <name val="ＭＳ Ｐ明朝"/>
      <family val="1"/>
      <charset val="128"/>
    </font>
    <font>
      <sz val="10"/>
      <color theme="1"/>
      <name val="ＭＳ Ｐゴシック"/>
      <family val="2"/>
      <charset val="128"/>
      <scheme val="minor"/>
    </font>
    <font>
      <sz val="10"/>
      <name val="ＭＳ Ｐゴシック"/>
      <family val="3"/>
      <charset val="128"/>
      <scheme val="minor"/>
    </font>
    <font>
      <b/>
      <sz val="9"/>
      <color indexed="81"/>
      <name val="MS P ゴシック"/>
      <family val="3"/>
      <charset val="128"/>
    </font>
    <font>
      <sz val="10"/>
      <name val="ＭＳ Ｐゴシック"/>
      <family val="2"/>
      <charset val="128"/>
      <scheme val="minor"/>
    </font>
    <font>
      <sz val="9"/>
      <color indexed="81"/>
      <name val="MS P ゴシック"/>
      <family val="3"/>
      <charset val="128"/>
    </font>
  </fonts>
  <fills count="8">
    <fill>
      <patternFill patternType="none"/>
    </fill>
    <fill>
      <patternFill patternType="gray125"/>
    </fill>
    <fill>
      <patternFill patternType="solid">
        <fgColor theme="7" tint="0.79998168889431442"/>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s>
  <borders count="101">
    <border>
      <left/>
      <right/>
      <top/>
      <bottom/>
      <diagonal/>
    </border>
    <border>
      <left/>
      <right/>
      <top style="hair">
        <color indexed="64"/>
      </top>
      <bottom style="hair">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style="hair">
        <color indexed="64"/>
      </right>
      <top style="thin">
        <color indexed="64"/>
      </top>
      <bottom style="thin">
        <color indexed="64"/>
      </bottom>
      <diagonal/>
    </border>
    <border>
      <left/>
      <right style="hair">
        <color indexed="64"/>
      </right>
      <top/>
      <bottom style="thin">
        <color indexed="64"/>
      </bottom>
      <diagonal/>
    </border>
    <border>
      <left style="hair">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hair">
        <color indexed="64"/>
      </bottom>
      <diagonal/>
    </border>
    <border>
      <left/>
      <right/>
      <top style="hair">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right style="hair">
        <color indexed="64"/>
      </right>
      <top/>
      <bottom style="hair">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style="thin">
        <color indexed="64"/>
      </left>
      <right style="thin">
        <color indexed="64"/>
      </right>
      <top/>
      <bottom/>
      <diagonal/>
    </border>
    <border>
      <left style="hair">
        <color indexed="64"/>
      </left>
      <right/>
      <top style="thin">
        <color indexed="64"/>
      </top>
      <bottom style="thin">
        <color indexed="64"/>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right style="thin">
        <color indexed="64"/>
      </right>
      <top style="hair">
        <color indexed="64"/>
      </top>
      <bottom/>
      <diagonal/>
    </border>
    <border>
      <left/>
      <right style="thin">
        <color indexed="64"/>
      </right>
      <top style="hair">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style="hair">
        <color indexed="64"/>
      </right>
      <top style="double">
        <color indexed="64"/>
      </top>
      <bottom style="hair">
        <color indexed="64"/>
      </bottom>
      <diagonal/>
    </border>
    <border>
      <left style="thin">
        <color indexed="64"/>
      </left>
      <right/>
      <top style="hair">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bottom/>
      <diagonal/>
    </border>
    <border>
      <left style="hair">
        <color indexed="64"/>
      </left>
      <right/>
      <top/>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top style="double">
        <color indexed="64"/>
      </top>
      <bottom/>
      <diagonal/>
    </border>
    <border>
      <left/>
      <right/>
      <top style="double">
        <color indexed="64"/>
      </top>
      <bottom/>
      <diagonal/>
    </border>
    <border>
      <left/>
      <right style="hair">
        <color indexed="64"/>
      </right>
      <top style="double">
        <color indexed="64"/>
      </top>
      <bottom/>
      <diagonal/>
    </border>
    <border>
      <left style="thin">
        <color indexed="64"/>
      </left>
      <right/>
      <top style="double">
        <color indexed="64"/>
      </top>
      <bottom/>
      <diagonal/>
    </border>
    <border>
      <left style="hair">
        <color indexed="64"/>
      </left>
      <right style="hair">
        <color indexed="64"/>
      </right>
      <top style="double">
        <color indexed="64"/>
      </top>
      <bottom/>
      <diagonal/>
    </border>
    <border>
      <left style="hair">
        <color indexed="64"/>
      </left>
      <right style="thin">
        <color indexed="64"/>
      </right>
      <top style="double">
        <color indexed="64"/>
      </top>
      <bottom/>
      <diagonal/>
    </border>
    <border>
      <left style="hair">
        <color indexed="64"/>
      </left>
      <right style="hair">
        <color indexed="64"/>
      </right>
      <top/>
      <bottom/>
      <diagonal/>
    </border>
    <border>
      <left/>
      <right style="thin">
        <color indexed="64"/>
      </right>
      <top style="double">
        <color indexed="64"/>
      </top>
      <bottom/>
      <diagonal/>
    </border>
  </borders>
  <cellStyleXfs count="15">
    <xf numFmtId="0" fontId="0" fillId="0" borderId="0"/>
    <xf numFmtId="9" fontId="26" fillId="0" borderId="0" applyFont="0" applyFill="0" applyBorder="0" applyAlignment="0" applyProtection="0"/>
    <xf numFmtId="38" fontId="26" fillId="0" borderId="0" applyFont="0" applyFill="0" applyBorder="0" applyAlignment="0" applyProtection="0"/>
    <xf numFmtId="38" fontId="26" fillId="0" borderId="0" applyFont="0" applyFill="0" applyBorder="0" applyAlignment="0" applyProtection="0"/>
    <xf numFmtId="0" fontId="26" fillId="0" borderId="0">
      <alignment vertical="center"/>
    </xf>
    <xf numFmtId="0" fontId="33" fillId="0" borderId="0">
      <alignment vertical="center"/>
    </xf>
    <xf numFmtId="0" fontId="33" fillId="0" borderId="0">
      <alignment vertical="center"/>
    </xf>
    <xf numFmtId="0" fontId="26" fillId="0" borderId="0">
      <alignment vertical="center"/>
    </xf>
    <xf numFmtId="0" fontId="47" fillId="0" borderId="0">
      <alignment vertical="center"/>
    </xf>
    <xf numFmtId="0" fontId="25" fillId="0" borderId="0">
      <alignment vertical="center"/>
    </xf>
    <xf numFmtId="0" fontId="3"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cellStyleXfs>
  <cellXfs count="766">
    <xf numFmtId="0" fontId="0" fillId="0" borderId="0" xfId="0"/>
    <xf numFmtId="0" fontId="0" fillId="0" borderId="0" xfId="0" applyAlignment="1">
      <alignment vertical="center"/>
    </xf>
    <xf numFmtId="0" fontId="36" fillId="0" borderId="0" xfId="0" applyFont="1" applyAlignment="1">
      <alignment horizontal="left" vertical="center"/>
    </xf>
    <xf numFmtId="0" fontId="37" fillId="0" borderId="0" xfId="0" applyFont="1" applyAlignment="1">
      <alignment horizontal="center" vertical="center"/>
    </xf>
    <xf numFmtId="0" fontId="0" fillId="0" borderId="0" xfId="0" applyAlignment="1">
      <alignment horizontal="right" vertical="center"/>
    </xf>
    <xf numFmtId="0" fontId="38" fillId="0" borderId="0" xfId="0" applyFont="1" applyAlignment="1">
      <alignment horizontal="left" vertical="center"/>
    </xf>
    <xf numFmtId="0" fontId="0" fillId="0" borderId="0" xfId="0" applyAlignment="1">
      <alignment horizontal="center" vertical="center"/>
    </xf>
    <xf numFmtId="180" fontId="0" fillId="0" borderId="0" xfId="0" applyNumberFormat="1" applyAlignment="1">
      <alignment horizontal="center" vertical="center"/>
    </xf>
    <xf numFmtId="178" fontId="0" fillId="0" borderId="0" xfId="0" applyNumberFormat="1" applyAlignment="1">
      <alignment vertical="center"/>
    </xf>
    <xf numFmtId="0" fontId="37" fillId="0" borderId="0" xfId="0" applyFont="1" applyAlignment="1">
      <alignment vertical="center"/>
    </xf>
    <xf numFmtId="0" fontId="39" fillId="0" borderId="0" xfId="0" applyFont="1" applyAlignment="1">
      <alignment horizontal="center" vertical="center" wrapText="1"/>
    </xf>
    <xf numFmtId="0" fontId="0" fillId="0" borderId="4" xfId="0" applyBorder="1" applyAlignment="1">
      <alignment horizontal="right" vertical="center"/>
    </xf>
    <xf numFmtId="0" fontId="0" fillId="0" borderId="4" xfId="0" applyBorder="1" applyAlignment="1">
      <alignment horizontal="center" vertical="center" shrinkToFit="1"/>
    </xf>
    <xf numFmtId="0" fontId="0" fillId="0" borderId="4" xfId="0" applyBorder="1" applyAlignment="1">
      <alignment horizontal="center" vertical="center"/>
    </xf>
    <xf numFmtId="0" fontId="38" fillId="0" borderId="4" xfId="0" applyFont="1" applyBorder="1" applyAlignment="1">
      <alignment horizontal="center" vertical="center"/>
    </xf>
    <xf numFmtId="0" fontId="38" fillId="0" borderId="4" xfId="0" applyFont="1" applyBorder="1" applyAlignment="1">
      <alignment horizontal="right" vertical="center"/>
    </xf>
    <xf numFmtId="179" fontId="0" fillId="0" borderId="4" xfId="0" applyNumberFormat="1" applyBorder="1" applyAlignment="1">
      <alignment horizontal="center" vertical="center"/>
    </xf>
    <xf numFmtId="0" fontId="40" fillId="0" borderId="4" xfId="0" applyFont="1" applyBorder="1" applyAlignment="1">
      <alignment horizontal="center" vertical="center"/>
    </xf>
    <xf numFmtId="0" fontId="26" fillId="0" borderId="4" xfId="0" applyFont="1" applyBorder="1" applyAlignment="1">
      <alignment horizontal="center" vertical="center" shrinkToFit="1"/>
    </xf>
    <xf numFmtId="0" fontId="0" fillId="0" borderId="4" xfId="0" applyBorder="1" applyAlignment="1">
      <alignment vertical="center"/>
    </xf>
    <xf numFmtId="180" fontId="26" fillId="0" borderId="0" xfId="0" applyNumberFormat="1" applyFont="1" applyAlignment="1">
      <alignment horizontal="center" vertical="center"/>
    </xf>
    <xf numFmtId="0" fontId="26" fillId="0" borderId="0" xfId="0" applyFont="1" applyAlignment="1">
      <alignment horizontal="center" vertical="center"/>
    </xf>
    <xf numFmtId="0" fontId="26" fillId="0" borderId="0" xfId="0" applyFont="1" applyAlignment="1">
      <alignment horizontal="center" vertical="center" shrinkToFit="1"/>
    </xf>
    <xf numFmtId="180" fontId="26" fillId="0" borderId="0" xfId="0" applyNumberFormat="1" applyFont="1" applyAlignment="1">
      <alignment horizontal="center" vertical="center" shrinkToFit="1"/>
    </xf>
    <xf numFmtId="0" fontId="26" fillId="0" borderId="0" xfId="0" applyFont="1" applyAlignment="1">
      <alignment vertical="center"/>
    </xf>
    <xf numFmtId="0" fontId="26" fillId="0" borderId="0" xfId="0" applyFont="1" applyAlignment="1">
      <alignment horizontal="right" vertical="center" shrinkToFit="1"/>
    </xf>
    <xf numFmtId="0" fontId="26" fillId="0" borderId="0" xfId="0" applyFont="1" applyAlignment="1">
      <alignment vertical="center" shrinkToFit="1"/>
    </xf>
    <xf numFmtId="0" fontId="0" fillId="0" borderId="4" xfId="0" applyBorder="1" applyAlignment="1">
      <alignment vertical="center" shrinkToFit="1"/>
    </xf>
    <xf numFmtId="0" fontId="37" fillId="0" borderId="0" xfId="0" applyFont="1" applyAlignment="1">
      <alignment horizontal="right" vertical="center"/>
    </xf>
    <xf numFmtId="0" fontId="40" fillId="0" borderId="4" xfId="0" applyFont="1" applyBorder="1" applyAlignment="1">
      <alignment horizontal="left" vertical="center"/>
    </xf>
    <xf numFmtId="0" fontId="0" fillId="0" borderId="0" xfId="0" applyAlignment="1">
      <alignment horizontal="center" vertical="center" shrinkToFit="1"/>
    </xf>
    <xf numFmtId="0" fontId="0" fillId="0" borderId="0" xfId="0" applyAlignment="1">
      <alignment vertical="center" shrinkToFit="1"/>
    </xf>
    <xf numFmtId="0" fontId="40" fillId="0" borderId="0" xfId="0" applyFont="1" applyAlignment="1">
      <alignment vertical="center"/>
    </xf>
    <xf numFmtId="0" fontId="38" fillId="0" borderId="0" xfId="0" applyFont="1" applyAlignment="1">
      <alignment vertical="center"/>
    </xf>
    <xf numFmtId="180" fontId="26" fillId="0" borderId="0" xfId="0" applyNumberFormat="1" applyFont="1" applyAlignment="1">
      <alignment vertical="center" shrinkToFit="1"/>
    </xf>
    <xf numFmtId="177" fontId="0" fillId="0" borderId="0" xfId="0" applyNumberFormat="1" applyAlignment="1">
      <alignment vertical="center"/>
    </xf>
    <xf numFmtId="0" fontId="0" fillId="0" borderId="0" xfId="0" applyAlignment="1">
      <alignment horizontal="right" vertical="center" shrinkToFit="1"/>
    </xf>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38" fillId="0" borderId="4" xfId="0" applyFont="1" applyBorder="1" applyAlignment="1">
      <alignment horizontal="center" vertical="center" shrinkToFit="1"/>
    </xf>
    <xf numFmtId="0" fontId="40" fillId="0" borderId="4" xfId="0" applyFont="1" applyBorder="1" applyAlignment="1">
      <alignment horizontal="center" vertical="center" shrinkToFit="1"/>
    </xf>
    <xf numFmtId="0" fontId="26" fillId="0" borderId="0" xfId="8" applyFont="1" applyAlignment="1">
      <alignment horizontal="center" vertical="center"/>
    </xf>
    <xf numFmtId="184" fontId="26" fillId="0" borderId="0" xfId="0" applyNumberFormat="1" applyFont="1" applyAlignment="1">
      <alignment vertical="center"/>
    </xf>
    <xf numFmtId="0" fontId="0" fillId="0" borderId="7" xfId="0" applyBorder="1" applyAlignment="1">
      <alignment vertical="center"/>
    </xf>
    <xf numFmtId="184" fontId="26" fillId="0" borderId="7" xfId="0" applyNumberFormat="1" applyFont="1" applyBorder="1" applyAlignment="1">
      <alignment vertical="center"/>
    </xf>
    <xf numFmtId="0" fontId="0" fillId="0" borderId="7" xfId="0" applyBorder="1" applyAlignment="1">
      <alignment vertical="center" shrinkToFit="1"/>
    </xf>
    <xf numFmtId="0" fontId="26" fillId="0" borderId="4" xfId="0" applyFont="1" applyBorder="1" applyAlignment="1">
      <alignment vertical="center"/>
    </xf>
    <xf numFmtId="0" fontId="26" fillId="0" borderId="0" xfId="8" applyFont="1">
      <alignment vertical="center"/>
    </xf>
    <xf numFmtId="0" fontId="26" fillId="0" borderId="4" xfId="8" applyFont="1" applyBorder="1" applyAlignment="1">
      <alignment horizontal="center" vertical="center" shrinkToFit="1"/>
    </xf>
    <xf numFmtId="184" fontId="26" fillId="0" borderId="4" xfId="0" applyNumberFormat="1" applyFont="1" applyBorder="1" applyAlignment="1">
      <alignment vertical="center"/>
    </xf>
    <xf numFmtId="0" fontId="26" fillId="0" borderId="18" xfId="8" applyFont="1" applyBorder="1">
      <alignment vertical="center"/>
    </xf>
    <xf numFmtId="0" fontId="0" fillId="0" borderId="6" xfId="0" applyBorder="1" applyAlignment="1">
      <alignment vertical="center"/>
    </xf>
    <xf numFmtId="184" fontId="26" fillId="0" borderId="6" xfId="0" applyNumberFormat="1" applyFont="1" applyBorder="1" applyAlignment="1">
      <alignment vertical="center"/>
    </xf>
    <xf numFmtId="0" fontId="26" fillId="0" borderId="6" xfId="0" applyFont="1" applyBorder="1" applyAlignment="1">
      <alignment vertical="center"/>
    </xf>
    <xf numFmtId="0" fontId="49" fillId="0" borderId="4" xfId="0" applyFont="1" applyBorder="1" applyAlignment="1">
      <alignment horizontal="center" vertical="center"/>
    </xf>
    <xf numFmtId="180" fontId="0" fillId="0" borderId="0" xfId="0" applyNumberFormat="1" applyAlignment="1">
      <alignment horizontal="center" vertical="center" shrinkToFit="1"/>
    </xf>
    <xf numFmtId="0" fontId="0" fillId="0" borderId="17" xfId="0" applyBorder="1" applyAlignment="1">
      <alignment horizontal="center" vertical="center" shrinkToFit="1"/>
    </xf>
    <xf numFmtId="0" fontId="26" fillId="0" borderId="17" xfId="0" applyFont="1" applyBorder="1" applyAlignment="1">
      <alignment horizontal="center" vertical="center" shrinkToFit="1"/>
    </xf>
    <xf numFmtId="20" fontId="0" fillId="0" borderId="22" xfId="0" applyNumberFormat="1" applyBorder="1"/>
    <xf numFmtId="20" fontId="0" fillId="0" borderId="23" xfId="0" applyNumberFormat="1" applyBorder="1"/>
    <xf numFmtId="20" fontId="0" fillId="0" borderId="28" xfId="0" applyNumberFormat="1" applyBorder="1"/>
    <xf numFmtId="20" fontId="0" fillId="0" borderId="32" xfId="0" applyNumberFormat="1" applyBorder="1"/>
    <xf numFmtId="0" fontId="0" fillId="0" borderId="21" xfId="0" applyBorder="1" applyAlignment="1">
      <alignment horizontal="center" vertical="center" shrinkToFit="1"/>
    </xf>
    <xf numFmtId="0" fontId="0" fillId="0" borderId="22" xfId="0" applyBorder="1" applyAlignment="1">
      <alignment horizontal="center" vertical="center" shrinkToFit="1"/>
    </xf>
    <xf numFmtId="0" fontId="0" fillId="0" borderId="23" xfId="0" applyBorder="1" applyAlignment="1">
      <alignment horizontal="center" vertical="center" shrinkToFit="1"/>
    </xf>
    <xf numFmtId="0" fontId="0" fillId="0" borderId="33" xfId="0" applyBorder="1" applyAlignment="1">
      <alignment horizontal="center" vertical="center" shrinkToFit="1"/>
    </xf>
    <xf numFmtId="183" fontId="0" fillId="0" borderId="34" xfId="0" applyNumberFormat="1" applyBorder="1" applyAlignment="1">
      <alignment vertical="center" shrinkToFit="1"/>
    </xf>
    <xf numFmtId="183" fontId="0" fillId="0" borderId="32" xfId="0" applyNumberFormat="1" applyBorder="1" applyAlignment="1">
      <alignment vertical="center" shrinkToFit="1"/>
    </xf>
    <xf numFmtId="183" fontId="0" fillId="0" borderId="35" xfId="0" applyNumberFormat="1" applyBorder="1" applyAlignment="1">
      <alignment vertical="center" shrinkToFit="1"/>
    </xf>
    <xf numFmtId="0" fontId="0" fillId="0" borderId="13" xfId="0" applyBorder="1" applyAlignment="1">
      <alignment vertical="center" shrinkToFit="1"/>
    </xf>
    <xf numFmtId="0" fontId="0" fillId="0" borderId="36" xfId="0" applyBorder="1" applyAlignment="1">
      <alignment vertical="center" shrinkToFit="1"/>
    </xf>
    <xf numFmtId="0" fontId="0" fillId="0" borderId="35" xfId="0" applyBorder="1" applyAlignment="1">
      <alignment vertical="center" shrinkToFit="1"/>
    </xf>
    <xf numFmtId="38" fontId="0" fillId="0" borderId="36" xfId="2" applyFont="1" applyBorder="1" applyAlignment="1">
      <alignment vertical="center" shrinkToFit="1"/>
    </xf>
    <xf numFmtId="38" fontId="0" fillId="0" borderId="28" xfId="2" applyFont="1" applyBorder="1" applyAlignment="1">
      <alignment vertical="center" shrinkToFit="1"/>
    </xf>
    <xf numFmtId="38" fontId="26" fillId="2" borderId="32" xfId="2" applyFont="1" applyFill="1" applyBorder="1" applyAlignment="1">
      <alignment vertical="center" shrinkToFit="1"/>
    </xf>
    <xf numFmtId="38" fontId="26" fillId="3" borderId="37" xfId="2" applyFont="1" applyFill="1" applyBorder="1" applyAlignment="1">
      <alignment vertical="center" shrinkToFit="1"/>
    </xf>
    <xf numFmtId="38" fontId="0" fillId="0" borderId="38" xfId="2" applyFont="1" applyFill="1" applyBorder="1" applyAlignment="1">
      <alignment vertical="center" shrinkToFit="1"/>
    </xf>
    <xf numFmtId="38" fontId="0" fillId="0" borderId="32" xfId="2" applyFont="1" applyBorder="1" applyAlignment="1">
      <alignment vertical="center" shrinkToFit="1"/>
    </xf>
    <xf numFmtId="38" fontId="0" fillId="0" borderId="37" xfId="2" applyFont="1" applyFill="1" applyBorder="1" applyAlignment="1">
      <alignment vertical="center" shrinkToFit="1"/>
    </xf>
    <xf numFmtId="180" fontId="0" fillId="0" borderId="27" xfId="0" applyNumberFormat="1" applyBorder="1" applyAlignment="1">
      <alignment vertical="center" shrinkToFit="1"/>
    </xf>
    <xf numFmtId="180" fontId="0" fillId="0" borderId="28" xfId="0" applyNumberFormat="1" applyBorder="1" applyAlignment="1">
      <alignment vertical="center" shrinkToFit="1"/>
    </xf>
    <xf numFmtId="0" fontId="0" fillId="0" borderId="1" xfId="0" applyBorder="1" applyAlignment="1">
      <alignment vertical="center" shrinkToFit="1"/>
    </xf>
    <xf numFmtId="0" fontId="0" fillId="0" borderId="21" xfId="0" applyBorder="1" applyAlignment="1">
      <alignment vertical="center" shrinkToFit="1"/>
    </xf>
    <xf numFmtId="0" fontId="0" fillId="0" borderId="33" xfId="0" applyBorder="1" applyAlignment="1">
      <alignment vertical="center" shrinkToFit="1"/>
    </xf>
    <xf numFmtId="0" fontId="0" fillId="0" borderId="39" xfId="0" applyBorder="1" applyAlignment="1">
      <alignment vertical="center" shrinkToFit="1"/>
    </xf>
    <xf numFmtId="38" fontId="0" fillId="0" borderId="33" xfId="2" applyFont="1" applyBorder="1" applyAlignment="1">
      <alignment vertical="center" shrinkToFit="1"/>
    </xf>
    <xf numFmtId="38" fontId="0" fillId="0" borderId="22" xfId="2" applyFont="1" applyBorder="1" applyAlignment="1">
      <alignment vertical="center" shrinkToFit="1"/>
    </xf>
    <xf numFmtId="38" fontId="26" fillId="2" borderId="23" xfId="2" applyFont="1" applyFill="1" applyBorder="1" applyAlignment="1">
      <alignment vertical="center" shrinkToFit="1"/>
    </xf>
    <xf numFmtId="38" fontId="26" fillId="3" borderId="40" xfId="2" applyFont="1" applyFill="1" applyBorder="1" applyAlignment="1">
      <alignment vertical="center" shrinkToFit="1"/>
    </xf>
    <xf numFmtId="38" fontId="0" fillId="0" borderId="41" xfId="2" applyFont="1" applyFill="1" applyBorder="1" applyAlignment="1">
      <alignment vertical="center" shrinkToFit="1"/>
    </xf>
    <xf numFmtId="38" fontId="0" fillId="0" borderId="23" xfId="2" applyFont="1" applyBorder="1" applyAlignment="1">
      <alignment vertical="center" shrinkToFit="1"/>
    </xf>
    <xf numFmtId="186" fontId="0" fillId="0" borderId="40" xfId="1" applyNumberFormat="1" applyFont="1" applyFill="1" applyBorder="1" applyAlignment="1">
      <alignment vertical="center" shrinkToFit="1"/>
    </xf>
    <xf numFmtId="186" fontId="0" fillId="0" borderId="41" xfId="1" applyNumberFormat="1" applyFont="1" applyFill="1" applyBorder="1" applyAlignment="1">
      <alignment vertical="center" shrinkToFit="1"/>
    </xf>
    <xf numFmtId="38" fontId="0" fillId="0" borderId="40" xfId="2" applyFont="1" applyFill="1" applyBorder="1" applyAlignment="1">
      <alignment vertical="center" shrinkToFit="1"/>
    </xf>
    <xf numFmtId="180" fontId="0" fillId="0" borderId="21" xfId="0" applyNumberFormat="1" applyBorder="1" applyAlignment="1">
      <alignment vertical="center" shrinkToFit="1"/>
    </xf>
    <xf numFmtId="180" fontId="0" fillId="0" borderId="22" xfId="0" applyNumberFormat="1" applyBorder="1" applyAlignment="1">
      <alignment vertical="center" shrinkToFit="1"/>
    </xf>
    <xf numFmtId="180" fontId="0" fillId="0" borderId="23" xfId="0" applyNumberFormat="1" applyBorder="1" applyAlignment="1">
      <alignment vertical="center" shrinkToFit="1"/>
    </xf>
    <xf numFmtId="20" fontId="0" fillId="0" borderId="21" xfId="0" applyNumberFormat="1" applyBorder="1" applyAlignment="1">
      <alignment vertical="center" shrinkToFit="1"/>
    </xf>
    <xf numFmtId="38" fontId="48" fillId="0" borderId="23" xfId="2" applyFont="1" applyBorder="1" applyAlignment="1">
      <alignment vertical="center" shrinkToFit="1"/>
    </xf>
    <xf numFmtId="186" fontId="48" fillId="0" borderId="40" xfId="1" applyNumberFormat="1" applyFont="1" applyFill="1" applyBorder="1" applyAlignment="1">
      <alignment vertical="center" shrinkToFit="1"/>
    </xf>
    <xf numFmtId="186" fontId="48" fillId="0" borderId="41" xfId="1" applyNumberFormat="1" applyFont="1" applyFill="1" applyBorder="1" applyAlignment="1">
      <alignment vertical="center" shrinkToFit="1"/>
    </xf>
    <xf numFmtId="38" fontId="48" fillId="0" borderId="41" xfId="2" applyFont="1" applyFill="1" applyBorder="1" applyAlignment="1">
      <alignment vertical="center" shrinkToFit="1"/>
    </xf>
    <xf numFmtId="38" fontId="48" fillId="0" borderId="40" xfId="2" applyFont="1" applyFill="1" applyBorder="1" applyAlignment="1">
      <alignment vertical="center" shrinkToFit="1"/>
    </xf>
    <xf numFmtId="0" fontId="0" fillId="0" borderId="37" xfId="0" applyBorder="1" applyAlignment="1">
      <alignment vertical="center" shrinkToFit="1"/>
    </xf>
    <xf numFmtId="0" fontId="0" fillId="2" borderId="23" xfId="0" applyFill="1" applyBorder="1" applyAlignment="1">
      <alignment horizontal="center" vertical="center" shrinkToFit="1"/>
    </xf>
    <xf numFmtId="38" fontId="0" fillId="0" borderId="23" xfId="2" applyFont="1" applyBorder="1" applyAlignment="1">
      <alignment horizontal="center" vertical="center" shrinkToFit="1"/>
    </xf>
    <xf numFmtId="186" fontId="50" fillId="0" borderId="40" xfId="1" applyNumberFormat="1" applyFont="1" applyFill="1" applyBorder="1" applyAlignment="1">
      <alignment vertical="center" shrinkToFit="1"/>
    </xf>
    <xf numFmtId="186" fontId="50" fillId="0" borderId="41" xfId="1" applyNumberFormat="1" applyFont="1" applyFill="1" applyBorder="1" applyAlignment="1">
      <alignment vertical="center" shrinkToFit="1"/>
    </xf>
    <xf numFmtId="38" fontId="51" fillId="0" borderId="37" xfId="2" applyFont="1" applyFill="1" applyBorder="1" applyAlignment="1">
      <alignment horizontal="center" vertical="center" wrapText="1" shrinkToFit="1"/>
    </xf>
    <xf numFmtId="180" fontId="51" fillId="0" borderId="37" xfId="0" applyNumberFormat="1" applyFont="1" applyBorder="1" applyAlignment="1">
      <alignment horizontal="center" vertical="center" wrapText="1" shrinkToFit="1"/>
    </xf>
    <xf numFmtId="180" fontId="0" fillId="0" borderId="41" xfId="1" applyNumberFormat="1" applyFont="1" applyFill="1" applyBorder="1" applyAlignment="1">
      <alignment vertical="center" shrinkToFit="1"/>
    </xf>
    <xf numFmtId="180" fontId="0" fillId="0" borderId="0" xfId="0" applyNumberFormat="1"/>
    <xf numFmtId="38" fontId="0" fillId="0" borderId="0" xfId="2" applyFont="1"/>
    <xf numFmtId="0" fontId="53" fillId="0" borderId="4" xfId="9" applyFont="1" applyBorder="1" applyAlignment="1">
      <alignment horizontal="left" vertical="center" shrinkToFit="1"/>
    </xf>
    <xf numFmtId="0" fontId="54" fillId="0" borderId="4" xfId="9" applyFont="1" applyBorder="1" applyAlignment="1">
      <alignment horizontal="left" vertical="center" shrinkToFit="1"/>
    </xf>
    <xf numFmtId="0" fontId="25" fillId="0" borderId="0" xfId="9">
      <alignment vertical="center"/>
    </xf>
    <xf numFmtId="0" fontId="25" fillId="0" borderId="0" xfId="9" applyAlignment="1">
      <alignment shrinkToFit="1"/>
    </xf>
    <xf numFmtId="0" fontId="54" fillId="0" borderId="4" xfId="9" applyFont="1" applyBorder="1" applyAlignment="1">
      <alignment horizontal="left" vertical="center"/>
    </xf>
    <xf numFmtId="0" fontId="56" fillId="0" borderId="4" xfId="9" applyFont="1" applyBorder="1" applyAlignment="1">
      <alignment horizontal="left" vertical="center" shrinkToFit="1"/>
    </xf>
    <xf numFmtId="0" fontId="54" fillId="0" borderId="76" xfId="9" applyFont="1" applyBorder="1" applyAlignment="1">
      <alignment horizontal="left" vertical="center" shrinkToFit="1"/>
    </xf>
    <xf numFmtId="0" fontId="56" fillId="0" borderId="76" xfId="9" applyFont="1" applyBorder="1" applyAlignment="1">
      <alignment horizontal="left" vertical="center" shrinkToFit="1"/>
    </xf>
    <xf numFmtId="0" fontId="57" fillId="0" borderId="0" xfId="9" applyFont="1" applyAlignment="1">
      <alignment horizontal="left" vertical="center" shrinkToFit="1"/>
    </xf>
    <xf numFmtId="0" fontId="54" fillId="4" borderId="4" xfId="9" applyFont="1" applyFill="1" applyBorder="1" applyAlignment="1">
      <alignment horizontal="left" vertical="center"/>
    </xf>
    <xf numFmtId="0" fontId="54" fillId="5" borderId="4" xfId="9" applyFont="1" applyFill="1" applyBorder="1" applyAlignment="1">
      <alignment horizontal="left" vertical="center" shrinkToFit="1"/>
    </xf>
    <xf numFmtId="0" fontId="54" fillId="6" borderId="4" xfId="9" applyFont="1" applyFill="1" applyBorder="1" applyAlignment="1">
      <alignment horizontal="left" vertical="center" shrinkToFit="1"/>
    </xf>
    <xf numFmtId="0" fontId="54" fillId="0" borderId="75" xfId="9" applyFont="1" applyBorder="1" applyAlignment="1">
      <alignment horizontal="left" vertical="center"/>
    </xf>
    <xf numFmtId="0" fontId="59" fillId="0" borderId="4" xfId="9" applyFont="1" applyBorder="1" applyAlignment="1">
      <alignment horizontal="left" vertical="center" shrinkToFit="1"/>
    </xf>
    <xf numFmtId="187" fontId="54" fillId="0" borderId="4" xfId="9" applyNumberFormat="1" applyFont="1" applyBorder="1" applyAlignment="1">
      <alignment horizontal="left" vertical="center" shrinkToFit="1"/>
    </xf>
    <xf numFmtId="0" fontId="54" fillId="0" borderId="46" xfId="9" applyFont="1" applyBorder="1" applyAlignment="1">
      <alignment horizontal="left" vertical="center" shrinkToFit="1"/>
    </xf>
    <xf numFmtId="0" fontId="25" fillId="0" borderId="75" xfId="9" applyBorder="1">
      <alignment vertical="center"/>
    </xf>
    <xf numFmtId="0" fontId="25" fillId="0" borderId="46" xfId="9" applyBorder="1">
      <alignment vertical="center"/>
    </xf>
    <xf numFmtId="0" fontId="25" fillId="0" borderId="76" xfId="9" applyBorder="1">
      <alignment vertical="center"/>
    </xf>
    <xf numFmtId="38" fontId="50" fillId="0" borderId="23" xfId="2" applyFont="1" applyBorder="1" applyAlignment="1">
      <alignment vertical="center" shrinkToFit="1"/>
    </xf>
    <xf numFmtId="38" fontId="0" fillId="0" borderId="23" xfId="2" applyFont="1" applyFill="1" applyBorder="1" applyAlignment="1">
      <alignment horizontal="center" vertical="center" shrinkToFit="1"/>
    </xf>
    <xf numFmtId="38" fontId="0" fillId="0" borderId="23" xfId="2" applyFont="1" applyBorder="1"/>
    <xf numFmtId="188" fontId="0" fillId="0" borderId="31" xfId="2" applyNumberFormat="1" applyFont="1" applyBorder="1"/>
    <xf numFmtId="188" fontId="0" fillId="0" borderId="32" xfId="2" applyNumberFormat="1" applyFont="1" applyBorder="1"/>
    <xf numFmtId="188" fontId="0" fillId="0" borderId="23" xfId="2" applyNumberFormat="1" applyFont="1" applyBorder="1"/>
    <xf numFmtId="188" fontId="0" fillId="0" borderId="26" xfId="2" applyNumberFormat="1" applyFont="1" applyBorder="1"/>
    <xf numFmtId="188" fontId="0" fillId="0" borderId="0" xfId="2" applyNumberFormat="1" applyFont="1"/>
    <xf numFmtId="0" fontId="0" fillId="0" borderId="69" xfId="0" applyBorder="1" applyAlignment="1">
      <alignment vertical="center" shrinkToFit="1"/>
    </xf>
    <xf numFmtId="0" fontId="0" fillId="0" borderId="18" xfId="0" applyBorder="1" applyAlignment="1">
      <alignment vertical="center" shrinkToFit="1"/>
    </xf>
    <xf numFmtId="0" fontId="0" fillId="0" borderId="17" xfId="0" applyBorder="1"/>
    <xf numFmtId="0" fontId="0" fillId="0" borderId="77" xfId="0" applyBorder="1"/>
    <xf numFmtId="180" fontId="0" fillId="0" borderId="33" xfId="0" applyNumberFormat="1" applyBorder="1" applyAlignment="1">
      <alignment vertical="center"/>
    </xf>
    <xf numFmtId="180" fontId="0" fillId="0" borderId="23" xfId="0" applyNumberFormat="1" applyBorder="1" applyAlignment="1">
      <alignment vertical="center"/>
    </xf>
    <xf numFmtId="0" fontId="28" fillId="0" borderId="0" xfId="0" applyFont="1" applyAlignment="1">
      <alignment vertical="center"/>
    </xf>
    <xf numFmtId="180" fontId="28" fillId="0" borderId="0" xfId="0" applyNumberFormat="1" applyFont="1" applyAlignment="1">
      <alignment vertical="center"/>
    </xf>
    <xf numFmtId="0" fontId="28" fillId="0" borderId="18" xfId="0" applyFont="1" applyBorder="1" applyAlignment="1">
      <alignment vertical="center"/>
    </xf>
    <xf numFmtId="0" fontId="28" fillId="0" borderId="0" xfId="0" applyFont="1" applyAlignment="1">
      <alignment horizontal="center" vertical="center"/>
    </xf>
    <xf numFmtId="0" fontId="28" fillId="0" borderId="6" xfId="0" applyFont="1" applyBorder="1" applyAlignment="1">
      <alignment vertical="center"/>
    </xf>
    <xf numFmtId="0" fontId="28" fillId="0" borderId="16" xfId="0" applyFont="1" applyBorder="1" applyAlignment="1">
      <alignment vertical="center"/>
    </xf>
    <xf numFmtId="0" fontId="28" fillId="0" borderId="15" xfId="0" applyFont="1" applyBorder="1" applyAlignment="1">
      <alignment vertical="center"/>
    </xf>
    <xf numFmtId="0" fontId="28" fillId="0" borderId="17" xfId="0" applyFont="1" applyBorder="1" applyAlignment="1">
      <alignment vertical="center"/>
    </xf>
    <xf numFmtId="0" fontId="28" fillId="0" borderId="7" xfId="0" applyFont="1" applyBorder="1" applyAlignment="1">
      <alignment vertical="center"/>
    </xf>
    <xf numFmtId="0" fontId="28" fillId="0" borderId="20" xfId="0" applyFont="1" applyBorder="1" applyAlignment="1">
      <alignment vertical="center"/>
    </xf>
    <xf numFmtId="0" fontId="28" fillId="0" borderId="19" xfId="0" applyFont="1" applyBorder="1" applyAlignment="1">
      <alignment vertical="center"/>
    </xf>
    <xf numFmtId="0" fontId="44" fillId="0" borderId="0" xfId="0" applyFont="1" applyAlignment="1">
      <alignment vertical="center"/>
    </xf>
    <xf numFmtId="0" fontId="28" fillId="0" borderId="12" xfId="0" applyFont="1" applyBorder="1" applyAlignment="1">
      <alignment vertical="center"/>
    </xf>
    <xf numFmtId="0" fontId="28" fillId="0" borderId="5" xfId="0" applyFont="1" applyBorder="1" applyAlignment="1">
      <alignment vertical="center"/>
    </xf>
    <xf numFmtId="180" fontId="28" fillId="0" borderId="5" xfId="0" applyNumberFormat="1" applyFont="1" applyBorder="1" applyAlignment="1">
      <alignment vertical="center"/>
    </xf>
    <xf numFmtId="0" fontId="28" fillId="0" borderId="11" xfId="0" applyFont="1" applyBorder="1" applyAlignment="1">
      <alignment vertical="center"/>
    </xf>
    <xf numFmtId="0" fontId="28" fillId="0" borderId="7" xfId="0" applyFont="1" applyBorder="1" applyAlignment="1">
      <alignment horizontal="center" vertical="center"/>
    </xf>
    <xf numFmtId="0" fontId="28" fillId="0" borderId="0" xfId="0" applyFont="1" applyAlignment="1">
      <alignment horizontal="right" vertical="center"/>
    </xf>
    <xf numFmtId="179" fontId="28" fillId="0" borderId="0" xfId="0" applyNumberFormat="1" applyFont="1" applyAlignment="1">
      <alignment vertical="center"/>
    </xf>
    <xf numFmtId="0" fontId="28" fillId="0" borderId="5" xfId="0" applyFont="1" applyBorder="1" applyAlignment="1">
      <alignment horizontal="left" vertical="center"/>
    </xf>
    <xf numFmtId="0" fontId="28" fillId="0" borderId="5" xfId="0" applyFont="1" applyBorder="1" applyAlignment="1">
      <alignment horizontal="center" vertical="center"/>
    </xf>
    <xf numFmtId="0" fontId="0" fillId="0" borderId="5" xfId="0" applyBorder="1" applyAlignment="1">
      <alignment vertical="center"/>
    </xf>
    <xf numFmtId="0" fontId="28" fillId="0" borderId="4" xfId="0" applyFont="1" applyBorder="1" applyAlignment="1">
      <alignment vertical="center"/>
    </xf>
    <xf numFmtId="180" fontId="28" fillId="0" borderId="4" xfId="0" applyNumberFormat="1" applyFont="1" applyBorder="1" applyAlignment="1">
      <alignment vertical="center"/>
    </xf>
    <xf numFmtId="0" fontId="28" fillId="0" borderId="4" xfId="0" applyFont="1" applyBorder="1" applyAlignment="1">
      <alignment horizontal="center" vertical="center"/>
    </xf>
    <xf numFmtId="0" fontId="28" fillId="0" borderId="12" xfId="0" applyFont="1" applyBorder="1" applyAlignment="1">
      <alignment horizontal="center" vertical="center"/>
    </xf>
    <xf numFmtId="0" fontId="28" fillId="0" borderId="8" xfId="0" applyFont="1" applyBorder="1" applyAlignment="1">
      <alignment horizontal="center" vertical="center"/>
    </xf>
    <xf numFmtId="177" fontId="28" fillId="0" borderId="5" xfId="0" applyNumberFormat="1" applyFont="1" applyBorder="1" applyAlignment="1">
      <alignment horizontal="center" vertical="center"/>
    </xf>
    <xf numFmtId="0" fontId="28" fillId="0" borderId="6" xfId="0" applyFont="1" applyBorder="1" applyAlignment="1">
      <alignment horizontal="right" vertical="center"/>
    </xf>
    <xf numFmtId="0" fontId="28" fillId="0" borderId="5" xfId="0" applyFont="1" applyBorder="1" applyAlignment="1">
      <alignment horizontal="center" vertical="center" shrinkToFit="1"/>
    </xf>
    <xf numFmtId="0" fontId="28" fillId="0" borderId="0" xfId="0" applyFont="1" applyAlignment="1">
      <alignment vertical="center" shrinkToFit="1"/>
    </xf>
    <xf numFmtId="14" fontId="28" fillId="0" borderId="4" xfId="0" applyNumberFormat="1" applyFont="1" applyBorder="1" applyAlignment="1">
      <alignment vertical="center"/>
    </xf>
    <xf numFmtId="180" fontId="28" fillId="0" borderId="6" xfId="0" applyNumberFormat="1" applyFont="1" applyBorder="1" applyAlignment="1">
      <alignment horizontal="center" vertical="center"/>
    </xf>
    <xf numFmtId="180" fontId="28" fillId="0" borderId="1" xfId="0" applyNumberFormat="1" applyFont="1" applyBorder="1" applyAlignment="1">
      <alignment horizontal="center" vertical="center"/>
    </xf>
    <xf numFmtId="0" fontId="28" fillId="0" borderId="1" xfId="0" applyFont="1" applyBorder="1" applyAlignment="1">
      <alignment horizontal="center" vertical="center"/>
    </xf>
    <xf numFmtId="0" fontId="28" fillId="0" borderId="6" xfId="0" applyFont="1" applyBorder="1" applyAlignment="1">
      <alignment horizontal="center" vertical="center"/>
    </xf>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14" xfId="0" applyFont="1" applyBorder="1" applyAlignment="1">
      <alignment vertical="center"/>
    </xf>
    <xf numFmtId="0" fontId="28" fillId="0" borderId="0" xfId="2" applyNumberFormat="1" applyFont="1" applyFill="1" applyBorder="1" applyAlignment="1">
      <alignment horizontal="right" vertical="center" shrinkToFit="1"/>
    </xf>
    <xf numFmtId="180" fontId="28" fillId="0" borderId="3" xfId="0" applyNumberFormat="1" applyFont="1" applyBorder="1" applyAlignment="1">
      <alignment horizontal="center" vertical="center"/>
    </xf>
    <xf numFmtId="20" fontId="28" fillId="0" borderId="7" xfId="0" applyNumberFormat="1" applyFont="1" applyBorder="1" applyAlignment="1">
      <alignment vertical="center"/>
    </xf>
    <xf numFmtId="0" fontId="28" fillId="0" borderId="9" xfId="0" applyFont="1" applyBorder="1" applyAlignment="1">
      <alignment vertical="center"/>
    </xf>
    <xf numFmtId="0" fontId="28" fillId="0" borderId="10" xfId="0" applyFont="1" applyBorder="1" applyAlignment="1">
      <alignment vertical="center"/>
    </xf>
    <xf numFmtId="181" fontId="29" fillId="0" borderId="0" xfId="2" applyNumberFormat="1" applyFont="1" applyFill="1" applyBorder="1" applyAlignment="1">
      <alignment horizontal="center" vertical="center" shrinkToFit="1"/>
    </xf>
    <xf numFmtId="0" fontId="28" fillId="0" borderId="5" xfId="2" applyNumberFormat="1" applyFont="1" applyFill="1" applyBorder="1" applyAlignment="1">
      <alignment horizontal="right" vertical="center" shrinkToFit="1"/>
    </xf>
    <xf numFmtId="0" fontId="32" fillId="0" borderId="0" xfId="0" applyFont="1" applyAlignment="1">
      <alignment horizontal="right" vertical="center"/>
    </xf>
    <xf numFmtId="0" fontId="32" fillId="0" borderId="0" xfId="0" applyFont="1" applyAlignment="1">
      <alignment horizontal="center" vertical="center"/>
    </xf>
    <xf numFmtId="0" fontId="28" fillId="0" borderId="7" xfId="0" applyFont="1" applyBorder="1" applyAlignment="1">
      <alignment horizontal="right" vertical="center"/>
    </xf>
    <xf numFmtId="0" fontId="32" fillId="0" borderId="5" xfId="0" applyFont="1" applyBorder="1" applyAlignment="1">
      <alignment horizontal="right" vertical="center"/>
    </xf>
    <xf numFmtId="0" fontId="28" fillId="0" borderId="13" xfId="0" applyFont="1" applyBorder="1" applyAlignment="1">
      <alignment vertical="center"/>
    </xf>
    <xf numFmtId="0" fontId="28" fillId="0" borderId="2" xfId="0" applyFont="1" applyBorder="1" applyAlignment="1">
      <alignment vertical="center"/>
    </xf>
    <xf numFmtId="0" fontId="28" fillId="0" borderId="1" xfId="0" applyFont="1" applyBorder="1" applyAlignment="1">
      <alignment vertical="center"/>
    </xf>
    <xf numFmtId="0" fontId="28" fillId="0" borderId="0" xfId="0" applyFont="1" applyAlignment="1">
      <alignment horizontal="left" vertical="center"/>
    </xf>
    <xf numFmtId="179" fontId="28" fillId="0" borderId="7" xfId="0" applyNumberFormat="1" applyFont="1" applyBorder="1" applyAlignment="1">
      <alignment vertical="center"/>
    </xf>
    <xf numFmtId="0" fontId="28" fillId="0" borderId="13" xfId="0" applyFont="1" applyBorder="1" applyAlignment="1">
      <alignment horizontal="right" vertical="center"/>
    </xf>
    <xf numFmtId="179" fontId="28" fillId="0" borderId="13" xfId="0" applyNumberFormat="1" applyFont="1" applyBorder="1" applyAlignment="1">
      <alignment vertical="center"/>
    </xf>
    <xf numFmtId="0" fontId="28" fillId="0" borderId="59" xfId="0" applyFont="1" applyBorder="1" applyAlignment="1">
      <alignment vertical="center"/>
    </xf>
    <xf numFmtId="180" fontId="28" fillId="0" borderId="14" xfId="0" applyNumberFormat="1" applyFont="1" applyBorder="1" applyAlignment="1">
      <alignment horizontal="center" vertical="center"/>
    </xf>
    <xf numFmtId="0" fontId="28" fillId="0" borderId="6" xfId="0" applyFont="1" applyBorder="1" applyAlignment="1">
      <alignment horizontal="left" vertical="center"/>
    </xf>
    <xf numFmtId="0" fontId="69" fillId="0" borderId="0" xfId="0" applyFont="1" applyAlignment="1">
      <alignment vertical="center"/>
    </xf>
    <xf numFmtId="180" fontId="69" fillId="0" borderId="0" xfId="0" applyNumberFormat="1" applyFont="1" applyAlignment="1">
      <alignment vertical="center"/>
    </xf>
    <xf numFmtId="0" fontId="65" fillId="0" borderId="0" xfId="0" applyFont="1" applyAlignment="1">
      <alignment vertical="center"/>
    </xf>
    <xf numFmtId="0" fontId="52" fillId="0" borderId="0" xfId="0" applyFont="1" applyAlignment="1">
      <alignment vertical="center"/>
    </xf>
    <xf numFmtId="0" fontId="70" fillId="0" borderId="75" xfId="0" applyFont="1" applyBorder="1" applyAlignment="1" applyProtection="1">
      <alignment vertical="center" shrinkToFit="1"/>
      <protection locked="0"/>
    </xf>
    <xf numFmtId="0" fontId="71" fillId="7" borderId="75" xfId="0" applyFont="1" applyFill="1" applyBorder="1" applyAlignment="1" applyProtection="1">
      <alignment vertical="center" shrinkToFit="1"/>
      <protection locked="0"/>
    </xf>
    <xf numFmtId="0" fontId="73" fillId="7" borderId="75" xfId="0" applyFont="1" applyFill="1" applyBorder="1" applyAlignment="1" applyProtection="1">
      <alignment vertical="center" shrinkToFit="1"/>
      <protection locked="0"/>
    </xf>
    <xf numFmtId="0" fontId="73" fillId="0" borderId="75" xfId="0" applyFont="1" applyBorder="1" applyAlignment="1" applyProtection="1">
      <alignment vertical="center" shrinkToFit="1"/>
      <protection locked="0"/>
    </xf>
    <xf numFmtId="0" fontId="71" fillId="0" borderId="75" xfId="0" applyFont="1" applyBorder="1" applyAlignment="1" applyProtection="1">
      <alignment vertical="center" shrinkToFit="1"/>
      <protection locked="0"/>
    </xf>
    <xf numFmtId="0" fontId="70" fillId="7" borderId="75" xfId="0" applyFont="1" applyFill="1" applyBorder="1" applyAlignment="1" applyProtection="1">
      <alignment vertical="center" shrinkToFit="1"/>
      <protection locked="0"/>
    </xf>
    <xf numFmtId="38" fontId="0" fillId="0" borderId="0" xfId="0" applyNumberFormat="1" applyAlignment="1">
      <alignment shrinkToFit="1"/>
    </xf>
    <xf numFmtId="0" fontId="0" fillId="0" borderId="0" xfId="0" applyAlignment="1">
      <alignment shrinkToFit="1"/>
    </xf>
    <xf numFmtId="0" fontId="1" fillId="0" borderId="0" xfId="9" applyFont="1" applyAlignment="1">
      <alignment shrinkToFit="1"/>
    </xf>
    <xf numFmtId="0" fontId="1" fillId="0" borderId="0" xfId="9" applyFont="1">
      <alignment vertical="center"/>
    </xf>
    <xf numFmtId="0" fontId="1" fillId="0" borderId="4" xfId="9" applyFont="1" applyBorder="1">
      <alignment vertical="center"/>
    </xf>
    <xf numFmtId="0" fontId="1" fillId="0" borderId="46" xfId="9" applyFont="1" applyBorder="1">
      <alignment vertical="center"/>
    </xf>
    <xf numFmtId="20" fontId="52" fillId="0" borderId="4" xfId="0" applyNumberFormat="1" applyFont="1" applyBorder="1" applyAlignment="1">
      <alignment horizontal="center" vertical="center"/>
    </xf>
    <xf numFmtId="0" fontId="28" fillId="0" borderId="4" xfId="0" applyFont="1" applyBorder="1" applyAlignment="1">
      <alignment vertical="center" shrinkToFit="1"/>
    </xf>
    <xf numFmtId="0" fontId="28" fillId="0" borderId="14" xfId="0" applyFont="1" applyBorder="1" applyAlignment="1">
      <alignment vertical="center" shrinkToFit="1"/>
    </xf>
    <xf numFmtId="0" fontId="28" fillId="0" borderId="61" xfId="0" applyFont="1" applyBorder="1" applyAlignment="1">
      <alignment vertical="center" shrinkToFit="1"/>
    </xf>
    <xf numFmtId="20" fontId="52" fillId="0" borderId="41" xfId="0" applyNumberFormat="1" applyFont="1" applyBorder="1" applyAlignment="1">
      <alignment horizontal="center" vertical="center"/>
    </xf>
    <xf numFmtId="20" fontId="52" fillId="0" borderId="1" xfId="0" applyNumberFormat="1" applyFont="1" applyBorder="1" applyAlignment="1">
      <alignment horizontal="center" vertical="center"/>
    </xf>
    <xf numFmtId="20" fontId="52" fillId="0" borderId="33" xfId="0" applyNumberFormat="1" applyFont="1" applyBorder="1" applyAlignment="1">
      <alignment horizontal="center" vertical="center"/>
    </xf>
    <xf numFmtId="0" fontId="52" fillId="0" borderId="14" xfId="0" applyFont="1" applyBorder="1" applyAlignment="1">
      <alignment vertical="center" shrinkToFit="1"/>
    </xf>
    <xf numFmtId="0" fontId="52" fillId="0" borderId="61" xfId="0" applyFont="1" applyBorder="1" applyAlignment="1">
      <alignment vertical="center" shrinkToFit="1"/>
    </xf>
    <xf numFmtId="0" fontId="67" fillId="0" borderId="4" xfId="0" applyFont="1" applyBorder="1" applyAlignment="1">
      <alignment horizontal="center" vertical="center"/>
    </xf>
    <xf numFmtId="0" fontId="67" fillId="0" borderId="40" xfId="0" applyFont="1" applyBorder="1" applyAlignment="1">
      <alignment horizontal="center" vertical="center"/>
    </xf>
    <xf numFmtId="38" fontId="67" fillId="0" borderId="40" xfId="2" applyFont="1" applyBorder="1" applyAlignment="1">
      <alignment horizontal="right" vertical="center"/>
    </xf>
    <xf numFmtId="180" fontId="67" fillId="0" borderId="40" xfId="0" applyNumberFormat="1" applyFont="1" applyBorder="1" applyAlignment="1">
      <alignment horizontal="center" vertical="center"/>
    </xf>
    <xf numFmtId="0" fontId="67" fillId="0" borderId="75" xfId="0" applyFont="1" applyBorder="1" applyAlignment="1">
      <alignment horizontal="center" vertical="center"/>
    </xf>
    <xf numFmtId="38" fontId="67" fillId="0" borderId="75" xfId="2" applyFont="1" applyFill="1" applyBorder="1" applyAlignment="1">
      <alignment horizontal="right" vertical="center"/>
    </xf>
    <xf numFmtId="180" fontId="67" fillId="0" borderId="75" xfId="0" applyNumberFormat="1" applyFont="1" applyBorder="1" applyAlignment="1">
      <alignment horizontal="center" vertical="center"/>
    </xf>
    <xf numFmtId="180" fontId="67" fillId="0" borderId="4" xfId="0" applyNumberFormat="1" applyFont="1" applyBorder="1" applyAlignment="1">
      <alignment horizontal="center" vertical="center"/>
    </xf>
    <xf numFmtId="0" fontId="28" fillId="0" borderId="47" xfId="0" applyFont="1" applyBorder="1" applyAlignment="1">
      <alignment horizontal="center" vertical="center"/>
    </xf>
    <xf numFmtId="0" fontId="28" fillId="0" borderId="5" xfId="0" applyFont="1" applyBorder="1" applyAlignment="1">
      <alignment horizontal="center" vertical="center"/>
    </xf>
    <xf numFmtId="0" fontId="28" fillId="0" borderId="12" xfId="0" applyFont="1" applyBorder="1" applyAlignment="1">
      <alignment horizontal="center" vertical="center"/>
    </xf>
    <xf numFmtId="0" fontId="28" fillId="0" borderId="8" xfId="0" applyFont="1" applyBorder="1" applyAlignment="1">
      <alignment horizontal="center" vertical="center"/>
    </xf>
    <xf numFmtId="0" fontId="31" fillId="0" borderId="22" xfId="0" applyFont="1" applyBorder="1" applyAlignment="1">
      <alignment horizontal="center" vertical="center" shrinkToFit="1"/>
    </xf>
    <xf numFmtId="0" fontId="31" fillId="0" borderId="23" xfId="0" applyFont="1" applyBorder="1" applyAlignment="1">
      <alignment horizontal="center" vertical="center" shrinkToFit="1"/>
    </xf>
    <xf numFmtId="0" fontId="31" fillId="0" borderId="45"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33" xfId="0" applyFont="1" applyBorder="1" applyAlignment="1">
      <alignment horizontal="center" vertical="center" shrinkToFit="1"/>
    </xf>
    <xf numFmtId="20" fontId="31" fillId="0" borderId="45" xfId="0" applyNumberFormat="1" applyFont="1" applyBorder="1" applyAlignment="1">
      <alignment horizontal="center" vertical="center" shrinkToFit="1"/>
    </xf>
    <xf numFmtId="20" fontId="31" fillId="0" borderId="33" xfId="0" applyNumberFormat="1" applyFont="1" applyBorder="1" applyAlignment="1">
      <alignment horizontal="center" vertical="center" shrinkToFit="1"/>
    </xf>
    <xf numFmtId="0" fontId="31" fillId="0" borderId="24" xfId="0" applyFont="1" applyBorder="1" applyAlignment="1">
      <alignment horizontal="center" vertical="center" shrinkToFit="1"/>
    </xf>
    <xf numFmtId="0" fontId="31" fillId="0" borderId="25" xfId="0" applyFont="1" applyBorder="1" applyAlignment="1">
      <alignment horizontal="center" vertical="center" shrinkToFit="1"/>
    </xf>
    <xf numFmtId="20" fontId="31" fillId="0" borderId="25" xfId="0" applyNumberFormat="1" applyFont="1" applyBorder="1" applyAlignment="1">
      <alignment horizontal="center" vertical="center" shrinkToFit="1"/>
    </xf>
    <xf numFmtId="182" fontId="31" fillId="0" borderId="25" xfId="0" applyNumberFormat="1" applyFont="1" applyBorder="1" applyAlignment="1">
      <alignment horizontal="right" vertical="center" shrinkToFit="1"/>
    </xf>
    <xf numFmtId="0" fontId="31" fillId="0" borderId="26" xfId="0" applyFont="1" applyBorder="1" applyAlignment="1">
      <alignment horizontal="center" vertical="center" shrinkToFit="1"/>
    </xf>
    <xf numFmtId="0" fontId="31" fillId="0" borderId="27" xfId="0" applyFont="1" applyBorder="1" applyAlignment="1">
      <alignment horizontal="center" vertical="center" shrinkToFit="1"/>
    </xf>
    <xf numFmtId="0" fontId="31" fillId="0" borderId="28" xfId="0" applyFont="1" applyBorder="1" applyAlignment="1">
      <alignment horizontal="center" vertical="center" shrinkToFit="1"/>
    </xf>
    <xf numFmtId="20" fontId="31" fillId="0" borderId="28" xfId="0" applyNumberFormat="1" applyFont="1" applyBorder="1" applyAlignment="1">
      <alignment horizontal="center" vertical="center" shrinkToFit="1"/>
    </xf>
    <xf numFmtId="182" fontId="31" fillId="0" borderId="28" xfId="0" applyNumberFormat="1" applyFont="1" applyBorder="1" applyAlignment="1">
      <alignment horizontal="right" vertical="center" shrinkToFit="1"/>
    </xf>
    <xf numFmtId="180" fontId="28" fillId="0" borderId="1" xfId="0" applyNumberFormat="1" applyFont="1" applyBorder="1" applyAlignment="1">
      <alignment horizontal="center" vertical="center"/>
    </xf>
    <xf numFmtId="180" fontId="28" fillId="0" borderId="39" xfId="0" applyNumberFormat="1" applyFont="1" applyBorder="1" applyAlignment="1">
      <alignment horizontal="center" vertical="center"/>
    </xf>
    <xf numFmtId="0" fontId="28" fillId="0" borderId="41" xfId="0" applyFont="1" applyBorder="1" applyAlignment="1">
      <alignment horizontal="center" vertical="center"/>
    </xf>
    <xf numFmtId="0" fontId="28" fillId="0" borderId="33" xfId="0" applyFont="1" applyBorder="1" applyAlignment="1">
      <alignment horizontal="center" vertical="center"/>
    </xf>
    <xf numFmtId="0" fontId="28" fillId="0" borderId="45" xfId="0" applyFont="1" applyBorder="1" applyAlignment="1">
      <alignment horizontal="center" vertical="center" shrinkToFit="1"/>
    </xf>
    <xf numFmtId="0" fontId="28" fillId="0" borderId="1" xfId="0" applyFont="1" applyBorder="1" applyAlignment="1">
      <alignment horizontal="center" vertical="center" shrinkToFit="1"/>
    </xf>
    <xf numFmtId="0" fontId="28" fillId="0" borderId="33" xfId="0" applyFont="1" applyBorder="1" applyAlignment="1">
      <alignment horizontal="center" vertical="center" shrinkToFit="1"/>
    </xf>
    <xf numFmtId="180" fontId="28" fillId="0" borderId="45" xfId="0" applyNumberFormat="1" applyFont="1" applyBorder="1" applyAlignment="1">
      <alignment horizontal="center" vertical="center"/>
    </xf>
    <xf numFmtId="20" fontId="31" fillId="0" borderId="44" xfId="0" applyNumberFormat="1" applyFont="1" applyBorder="1" applyAlignment="1">
      <alignment horizontal="center" vertical="center" shrinkToFit="1"/>
    </xf>
    <xf numFmtId="20" fontId="31" fillId="0" borderId="43" xfId="0" applyNumberFormat="1" applyFont="1" applyBorder="1" applyAlignment="1">
      <alignment horizontal="center" vertical="center" shrinkToFit="1"/>
    </xf>
    <xf numFmtId="182" fontId="31" fillId="0" borderId="44" xfId="0" applyNumberFormat="1" applyFont="1" applyBorder="1" applyAlignment="1">
      <alignment horizontal="center" vertical="center" shrinkToFit="1"/>
    </xf>
    <xf numFmtId="182" fontId="31" fillId="0" borderId="43" xfId="0" applyNumberFormat="1" applyFont="1" applyBorder="1" applyAlignment="1">
      <alignment horizontal="center" vertical="center" shrinkToFit="1"/>
    </xf>
    <xf numFmtId="0" fontId="31" fillId="0" borderId="41" xfId="0" applyFont="1" applyBorder="1" applyAlignment="1">
      <alignment horizontal="center" vertical="center" shrinkToFit="1"/>
    </xf>
    <xf numFmtId="0" fontId="0" fillId="0" borderId="33" xfId="0" applyBorder="1" applyAlignment="1">
      <alignment shrinkToFit="1"/>
    </xf>
    <xf numFmtId="182" fontId="31" fillId="0" borderId="45" xfId="0" applyNumberFormat="1" applyFont="1" applyBorder="1" applyAlignment="1">
      <alignment horizontal="center" vertical="center" shrinkToFit="1"/>
    </xf>
    <xf numFmtId="182" fontId="31" fillId="0" borderId="33" xfId="0" applyNumberFormat="1" applyFont="1" applyBorder="1" applyAlignment="1">
      <alignment horizontal="center" vertical="center" shrinkToFit="1"/>
    </xf>
    <xf numFmtId="0" fontId="31" fillId="0" borderId="42" xfId="0" applyFont="1" applyBorder="1" applyAlignment="1">
      <alignment horizontal="center" vertical="center" shrinkToFit="1"/>
    </xf>
    <xf numFmtId="0" fontId="0" fillId="0" borderId="43" xfId="0" applyBorder="1" applyAlignment="1">
      <alignment shrinkToFit="1"/>
    </xf>
    <xf numFmtId="0" fontId="31" fillId="0" borderId="4" xfId="0" applyFont="1" applyBorder="1" applyAlignment="1">
      <alignment horizontal="center" vertical="center"/>
    </xf>
    <xf numFmtId="0" fontId="28" fillId="0" borderId="0" xfId="0" applyFont="1" applyAlignment="1">
      <alignment vertical="center"/>
    </xf>
    <xf numFmtId="0" fontId="28" fillId="0" borderId="18" xfId="0" applyFont="1" applyBorder="1" applyAlignment="1">
      <alignment vertical="center"/>
    </xf>
    <xf numFmtId="0" fontId="28" fillId="0" borderId="15" xfId="0" applyFont="1" applyBorder="1" applyAlignment="1">
      <alignment vertical="center"/>
    </xf>
    <xf numFmtId="0" fontId="28" fillId="0" borderId="6" xfId="0" applyFont="1" applyBorder="1" applyAlignment="1">
      <alignment vertical="center"/>
    </xf>
    <xf numFmtId="0" fontId="28" fillId="0" borderId="16" xfId="0" applyFont="1" applyBorder="1" applyAlignment="1">
      <alignment vertical="center"/>
    </xf>
    <xf numFmtId="0" fontId="28" fillId="0" borderId="17" xfId="0" applyFont="1" applyBorder="1" applyAlignment="1">
      <alignment vertical="center"/>
    </xf>
    <xf numFmtId="0" fontId="28" fillId="0" borderId="19" xfId="0" applyFont="1" applyBorder="1" applyAlignment="1">
      <alignment vertical="center"/>
    </xf>
    <xf numFmtId="0" fontId="28" fillId="0" borderId="7" xfId="0" applyFont="1" applyBorder="1" applyAlignment="1">
      <alignment vertical="center"/>
    </xf>
    <xf numFmtId="0" fontId="28" fillId="0" borderId="20" xfId="0" applyFont="1" applyBorder="1" applyAlignment="1">
      <alignment vertical="center"/>
    </xf>
    <xf numFmtId="0" fontId="28" fillId="0" borderId="29" xfId="0" applyFont="1" applyBorder="1" applyAlignment="1">
      <alignment horizontal="center" vertical="center"/>
    </xf>
    <xf numFmtId="0" fontId="28" fillId="0" borderId="30" xfId="0" applyFont="1" applyBorder="1" applyAlignment="1">
      <alignment horizontal="center" vertical="center"/>
    </xf>
    <xf numFmtId="0" fontId="28" fillId="0" borderId="11" xfId="0" applyFont="1" applyBorder="1" applyAlignment="1">
      <alignment horizontal="center" vertical="center"/>
    </xf>
    <xf numFmtId="0" fontId="28" fillId="0" borderId="47" xfId="0" applyFont="1" applyBorder="1" applyAlignment="1">
      <alignment horizontal="center" vertical="center" shrinkToFit="1"/>
    </xf>
    <xf numFmtId="0" fontId="28" fillId="0" borderId="5" xfId="0" applyFont="1" applyBorder="1" applyAlignment="1">
      <alignment horizontal="center" vertical="center" shrinkToFit="1"/>
    </xf>
    <xf numFmtId="0" fontId="28" fillId="0" borderId="11" xfId="0" applyFont="1" applyBorder="1" applyAlignment="1">
      <alignment horizontal="center" vertical="center" shrinkToFit="1"/>
    </xf>
    <xf numFmtId="0" fontId="31" fillId="0" borderId="53" xfId="0" applyFont="1" applyBorder="1" applyAlignment="1">
      <alignment horizontal="center" vertical="center"/>
    </xf>
    <xf numFmtId="0" fontId="31" fillId="0" borderId="54" xfId="0" applyFont="1" applyBorder="1" applyAlignment="1">
      <alignment horizontal="center" vertical="center"/>
    </xf>
    <xf numFmtId="0" fontId="31" fillId="0" borderId="52" xfId="0" applyFont="1" applyBorder="1" applyAlignment="1">
      <alignment horizontal="center" vertical="center"/>
    </xf>
    <xf numFmtId="0" fontId="30" fillId="0" borderId="0" xfId="0" applyFont="1" applyAlignment="1">
      <alignment horizontal="center" vertical="center"/>
    </xf>
    <xf numFmtId="0" fontId="42" fillId="0" borderId="0" xfId="0" applyFont="1" applyAlignment="1">
      <alignment horizontal="center" vertical="center"/>
    </xf>
    <xf numFmtId="0" fontId="29" fillId="0" borderId="0" xfId="0" applyFont="1" applyAlignment="1">
      <alignment horizontal="center" vertical="center"/>
    </xf>
    <xf numFmtId="0" fontId="44" fillId="0" borderId="12" xfId="0" applyFont="1" applyBorder="1" applyAlignment="1">
      <alignment horizontal="center" vertical="center"/>
    </xf>
    <xf numFmtId="0" fontId="44" fillId="0" borderId="5" xfId="0" applyFont="1" applyBorder="1" applyAlignment="1">
      <alignment horizontal="center" vertical="center"/>
    </xf>
    <xf numFmtId="0" fontId="44" fillId="0" borderId="11" xfId="0" applyFont="1" applyBorder="1" applyAlignment="1">
      <alignment horizontal="center" vertical="center"/>
    </xf>
    <xf numFmtId="0" fontId="41" fillId="0" borderId="0" xfId="0" applyFont="1" applyAlignment="1">
      <alignment horizontal="center" vertical="center"/>
    </xf>
    <xf numFmtId="0" fontId="31" fillId="0" borderId="18" xfId="0" applyFont="1" applyBorder="1" applyAlignment="1">
      <alignment horizontal="center" vertical="center"/>
    </xf>
    <xf numFmtId="0" fontId="31" fillId="0" borderId="46" xfId="0" applyFont="1" applyBorder="1" applyAlignment="1">
      <alignment horizontal="center" vertical="center"/>
    </xf>
    <xf numFmtId="0" fontId="28" fillId="0" borderId="0" xfId="0" applyFont="1" applyAlignment="1">
      <alignment horizontal="center" vertical="center"/>
    </xf>
    <xf numFmtId="0" fontId="28" fillId="0" borderId="7" xfId="0" applyFont="1" applyBorder="1" applyAlignment="1">
      <alignment horizontal="center" vertical="center"/>
    </xf>
    <xf numFmtId="0" fontId="28" fillId="0" borderId="7" xfId="0" applyFont="1" applyBorder="1" applyAlignment="1">
      <alignment horizontal="left" vertical="center"/>
    </xf>
    <xf numFmtId="0" fontId="28" fillId="0" borderId="5" xfId="0" applyFont="1" applyBorder="1" applyAlignment="1">
      <alignment horizontal="left" vertical="center"/>
    </xf>
    <xf numFmtId="0" fontId="28" fillId="0" borderId="31" xfId="0" applyFont="1" applyBorder="1" applyAlignment="1">
      <alignment horizontal="center" vertical="center"/>
    </xf>
    <xf numFmtId="0" fontId="31" fillId="0" borderId="99" xfId="0" applyFont="1" applyBorder="1" applyAlignment="1">
      <alignment horizontal="center" vertical="center" shrinkToFit="1"/>
    </xf>
    <xf numFmtId="0" fontId="31" fillId="0" borderId="73" xfId="0" applyFont="1" applyBorder="1" applyAlignment="1">
      <alignment horizontal="center" vertical="center" shrinkToFit="1"/>
    </xf>
    <xf numFmtId="0" fontId="28" fillId="0" borderId="15" xfId="0" applyFont="1" applyBorder="1" applyAlignment="1">
      <alignment horizontal="center" vertical="center"/>
    </xf>
    <xf numFmtId="0" fontId="28" fillId="0" borderId="63" xfId="0" applyFont="1" applyBorder="1" applyAlignment="1">
      <alignment horizontal="center" vertical="center"/>
    </xf>
    <xf numFmtId="0" fontId="28" fillId="0" borderId="64" xfId="0" applyFont="1" applyBorder="1" applyAlignment="1">
      <alignment horizontal="center" vertical="center" shrinkToFit="1"/>
    </xf>
    <xf numFmtId="0" fontId="28" fillId="0" borderId="6" xfId="0" applyFont="1" applyBorder="1" applyAlignment="1">
      <alignment horizontal="center" vertical="center" shrinkToFit="1"/>
    </xf>
    <xf numFmtId="0" fontId="28" fillId="0" borderId="63" xfId="0" applyFont="1" applyBorder="1" applyAlignment="1">
      <alignment horizontal="center" vertical="center" shrinkToFit="1"/>
    </xf>
    <xf numFmtId="180" fontId="28" fillId="0" borderId="64" xfId="0" applyNumberFormat="1" applyFont="1" applyBorder="1" applyAlignment="1">
      <alignment horizontal="center" vertical="center"/>
    </xf>
    <xf numFmtId="180" fontId="28" fillId="0" borderId="6" xfId="0" applyNumberFormat="1" applyFont="1" applyBorder="1" applyAlignment="1">
      <alignment horizontal="center" vertical="center"/>
    </xf>
    <xf numFmtId="180" fontId="28" fillId="0" borderId="16" xfId="0" applyNumberFormat="1" applyFont="1" applyBorder="1" applyAlignment="1">
      <alignment horizontal="center" vertical="center"/>
    </xf>
    <xf numFmtId="0" fontId="28" fillId="0" borderId="66" xfId="0" applyFont="1" applyBorder="1" applyAlignment="1">
      <alignment horizontal="center" vertical="center"/>
    </xf>
    <xf numFmtId="0" fontId="28" fillId="0" borderId="60" xfId="0" applyFont="1" applyBorder="1" applyAlignment="1">
      <alignment horizontal="center" vertical="center"/>
    </xf>
    <xf numFmtId="0" fontId="28" fillId="0" borderId="59" xfId="0" applyFont="1" applyBorder="1" applyAlignment="1">
      <alignment horizontal="center" vertical="center" shrinkToFit="1"/>
    </xf>
    <xf numFmtId="0" fontId="28" fillId="0" borderId="14" xfId="0" applyFont="1" applyBorder="1" applyAlignment="1">
      <alignment horizontal="center" vertical="center" shrinkToFit="1"/>
    </xf>
    <xf numFmtId="0" fontId="28" fillId="0" borderId="60" xfId="0" applyFont="1" applyBorder="1" applyAlignment="1">
      <alignment horizontal="center" vertical="center" shrinkToFit="1"/>
    </xf>
    <xf numFmtId="180" fontId="28" fillId="0" borderId="59" xfId="0" applyNumberFormat="1" applyFont="1" applyBorder="1" applyAlignment="1">
      <alignment horizontal="center" vertical="center"/>
    </xf>
    <xf numFmtId="180" fontId="28" fillId="0" borderId="14" xfId="0" applyNumberFormat="1" applyFont="1" applyBorder="1" applyAlignment="1">
      <alignment horizontal="center" vertical="center"/>
    </xf>
    <xf numFmtId="180" fontId="28" fillId="0" borderId="61" xfId="0" applyNumberFormat="1" applyFont="1" applyBorder="1" applyAlignment="1">
      <alignment horizontal="center" vertical="center"/>
    </xf>
    <xf numFmtId="0" fontId="31" fillId="0" borderId="17" xfId="0" applyFont="1" applyBorder="1" applyAlignment="1">
      <alignment horizontal="center" vertical="center" shrinkToFit="1"/>
    </xf>
    <xf numFmtId="0" fontId="0" fillId="0" borderId="69" xfId="0" applyBorder="1" applyAlignment="1">
      <alignment shrinkToFit="1"/>
    </xf>
    <xf numFmtId="0" fontId="31" fillId="0" borderId="70" xfId="0" applyFont="1" applyBorder="1" applyAlignment="1">
      <alignment horizontal="center" vertical="center" shrinkToFit="1"/>
    </xf>
    <xf numFmtId="0" fontId="31" fillId="0" borderId="0" xfId="0" applyFont="1" applyAlignment="1">
      <alignment horizontal="center" vertical="center" shrinkToFit="1"/>
    </xf>
    <xf numFmtId="0" fontId="31" fillId="0" borderId="69" xfId="0" applyFont="1" applyBorder="1" applyAlignment="1">
      <alignment horizontal="center" vertical="center" shrinkToFit="1"/>
    </xf>
    <xf numFmtId="20" fontId="31" fillId="0" borderId="93" xfId="0" applyNumberFormat="1" applyFont="1" applyBorder="1" applyAlignment="1">
      <alignment horizontal="center" vertical="center" shrinkToFit="1"/>
    </xf>
    <xf numFmtId="20" fontId="31" fillId="0" borderId="95" xfId="0" applyNumberFormat="1" applyFont="1" applyBorder="1" applyAlignment="1">
      <alignment horizontal="center" vertical="center" shrinkToFit="1"/>
    </xf>
    <xf numFmtId="182" fontId="31" fillId="0" borderId="93" xfId="0" applyNumberFormat="1" applyFont="1" applyBorder="1" applyAlignment="1">
      <alignment horizontal="center" vertical="center" shrinkToFit="1"/>
    </xf>
    <xf numFmtId="182" fontId="31" fillId="0" borderId="95" xfId="0" applyNumberFormat="1" applyFont="1" applyBorder="1" applyAlignment="1">
      <alignment horizontal="center" vertical="center" shrinkToFit="1"/>
    </xf>
    <xf numFmtId="0" fontId="31" fillId="0" borderId="97" xfId="0" applyFont="1" applyBorder="1" applyAlignment="1">
      <alignment horizontal="center" vertical="center" shrinkToFit="1"/>
    </xf>
    <xf numFmtId="0" fontId="31" fillId="0" borderId="98" xfId="0" applyFont="1" applyBorder="1" applyAlignment="1">
      <alignment horizontal="center" vertical="center" shrinkToFit="1"/>
    </xf>
    <xf numFmtId="0" fontId="28" fillId="0" borderId="44" xfId="0" applyFont="1" applyBorder="1" applyAlignment="1">
      <alignment horizontal="center" vertical="center" shrinkToFit="1"/>
    </xf>
    <xf numFmtId="0" fontId="28" fillId="0" borderId="3" xfId="0" applyFont="1" applyBorder="1" applyAlignment="1">
      <alignment horizontal="center" vertical="center" shrinkToFit="1"/>
    </xf>
    <xf numFmtId="0" fontId="28" fillId="0" borderId="43" xfId="0" applyFont="1" applyBorder="1" applyAlignment="1">
      <alignment horizontal="center" vertical="center" shrinkToFit="1"/>
    </xf>
    <xf numFmtId="0" fontId="28" fillId="0" borderId="90" xfId="0" applyFont="1" applyBorder="1" applyAlignment="1">
      <alignment horizontal="center" vertical="center"/>
    </xf>
    <xf numFmtId="0" fontId="28" fillId="0" borderId="91" xfId="0" applyFont="1" applyBorder="1" applyAlignment="1">
      <alignment horizontal="center" vertical="center"/>
    </xf>
    <xf numFmtId="0" fontId="28" fillId="0" borderId="92" xfId="0" applyFont="1" applyBorder="1" applyAlignment="1">
      <alignment horizontal="center" vertical="center"/>
    </xf>
    <xf numFmtId="0" fontId="28" fillId="0" borderId="6" xfId="0" applyFont="1" applyBorder="1" applyAlignment="1">
      <alignment horizontal="center" vertical="center"/>
    </xf>
    <xf numFmtId="0" fontId="28" fillId="0" borderId="64" xfId="0" applyFont="1" applyBorder="1" applyAlignment="1">
      <alignment horizontal="center" vertical="center"/>
    </xf>
    <xf numFmtId="180" fontId="28" fillId="0" borderId="44" xfId="0" applyNumberFormat="1" applyFont="1" applyBorder="1" applyAlignment="1">
      <alignment horizontal="center" vertical="center"/>
    </xf>
    <xf numFmtId="180" fontId="28" fillId="0" borderId="3" xfId="0" applyNumberFormat="1" applyFont="1" applyBorder="1" applyAlignment="1">
      <alignment horizontal="center" vertical="center"/>
    </xf>
    <xf numFmtId="180" fontId="28" fillId="0" borderId="62" xfId="0" applyNumberFormat="1" applyFont="1" applyBorder="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28" fillId="0" borderId="48" xfId="0" applyFont="1" applyBorder="1" applyAlignment="1">
      <alignment horizontal="center" vertical="center"/>
    </xf>
    <xf numFmtId="0" fontId="28" fillId="0" borderId="2" xfId="0" applyFont="1" applyBorder="1" applyAlignment="1">
      <alignment horizontal="center" vertical="center"/>
    </xf>
    <xf numFmtId="0" fontId="28" fillId="0" borderId="49" xfId="0" applyFont="1" applyBorder="1" applyAlignment="1">
      <alignment horizontal="center" vertical="center"/>
    </xf>
    <xf numFmtId="38" fontId="28" fillId="0" borderId="50" xfId="2" applyFont="1" applyFill="1" applyBorder="1" applyAlignment="1">
      <alignment horizontal="right" vertical="center"/>
    </xf>
    <xf numFmtId="38" fontId="28" fillId="0" borderId="2" xfId="2" applyFont="1" applyFill="1" applyBorder="1" applyAlignment="1">
      <alignment horizontal="right" vertical="center"/>
    </xf>
    <xf numFmtId="38" fontId="28" fillId="0" borderId="49" xfId="2" applyFont="1" applyFill="1" applyBorder="1" applyAlignment="1">
      <alignment horizontal="right" vertical="center"/>
    </xf>
    <xf numFmtId="180" fontId="28" fillId="0" borderId="50" xfId="0" applyNumberFormat="1" applyFont="1" applyBorder="1" applyAlignment="1">
      <alignment horizontal="center" vertical="center"/>
    </xf>
    <xf numFmtId="180" fontId="28" fillId="0" borderId="2" xfId="0" applyNumberFormat="1" applyFont="1" applyBorder="1" applyAlignment="1">
      <alignment horizontal="center" vertical="center"/>
    </xf>
    <xf numFmtId="180" fontId="28" fillId="0" borderId="51" xfId="0" applyNumberFormat="1" applyFont="1" applyBorder="1" applyAlignment="1">
      <alignment horizontal="center" vertical="center"/>
    </xf>
    <xf numFmtId="0" fontId="28" fillId="0" borderId="65" xfId="0" applyFont="1" applyBorder="1" applyAlignment="1">
      <alignment horizontal="center" vertical="center"/>
    </xf>
    <xf numFmtId="0" fontId="28" fillId="0" borderId="57" xfId="0" applyFont="1" applyBorder="1" applyAlignment="1">
      <alignment horizontal="center" vertical="center"/>
    </xf>
    <xf numFmtId="0" fontId="28" fillId="0" borderId="58" xfId="0" applyFont="1" applyBorder="1" applyAlignment="1">
      <alignment horizontal="center" vertical="center"/>
    </xf>
    <xf numFmtId="0" fontId="28" fillId="0" borderId="56" xfId="0" applyFont="1" applyBorder="1" applyAlignment="1">
      <alignment horizontal="center" vertical="center"/>
    </xf>
    <xf numFmtId="0" fontId="28" fillId="0" borderId="1" xfId="0" applyFont="1" applyBorder="1" applyAlignment="1">
      <alignment horizontal="center" vertical="center"/>
    </xf>
    <xf numFmtId="38" fontId="28" fillId="0" borderId="45" xfId="2" applyFont="1" applyFill="1" applyBorder="1" applyAlignment="1">
      <alignment horizontal="right" vertical="center"/>
    </xf>
    <xf numFmtId="38" fontId="28" fillId="0" borderId="1" xfId="2" applyFont="1" applyFill="1" applyBorder="1" applyAlignment="1">
      <alignment horizontal="right" vertical="center"/>
    </xf>
    <xf numFmtId="38" fontId="28" fillId="0" borderId="33" xfId="2" applyFont="1" applyFill="1" applyBorder="1" applyAlignment="1">
      <alignment horizontal="right" vertical="center"/>
    </xf>
    <xf numFmtId="0" fontId="28" fillId="0" borderId="3" xfId="0" applyFont="1" applyBorder="1" applyAlignment="1">
      <alignment horizontal="center" vertical="center"/>
    </xf>
    <xf numFmtId="38" fontId="28" fillId="0" borderId="44" xfId="2" applyFont="1" applyFill="1" applyBorder="1" applyAlignment="1">
      <alignment horizontal="right" vertical="center"/>
    </xf>
    <xf numFmtId="38" fontId="28" fillId="0" borderId="3" xfId="2" applyFont="1" applyFill="1" applyBorder="1" applyAlignment="1">
      <alignment horizontal="right" vertical="center"/>
    </xf>
    <xf numFmtId="38" fontId="28" fillId="0" borderId="43" xfId="2" applyFont="1" applyFill="1" applyBorder="1" applyAlignment="1">
      <alignment horizontal="right" vertical="center"/>
    </xf>
    <xf numFmtId="0" fontId="67" fillId="0" borderId="76" xfId="0" applyFont="1" applyBorder="1" applyAlignment="1">
      <alignment horizontal="center" vertical="center"/>
    </xf>
    <xf numFmtId="38" fontId="67" fillId="0" borderId="76" xfId="2" applyFont="1" applyBorder="1" applyAlignment="1">
      <alignment horizontal="right" vertical="center"/>
    </xf>
    <xf numFmtId="180" fontId="67" fillId="0" borderId="76" xfId="0" applyNumberFormat="1" applyFont="1" applyBorder="1" applyAlignment="1">
      <alignment horizontal="center" vertical="center"/>
    </xf>
    <xf numFmtId="38" fontId="28" fillId="0" borderId="47" xfId="0" applyNumberFormat="1" applyFont="1" applyBorder="1" applyAlignment="1">
      <alignment horizontal="right" vertical="center"/>
    </xf>
    <xf numFmtId="0" fontId="28" fillId="0" borderId="5" xfId="0" applyFont="1" applyBorder="1" applyAlignment="1">
      <alignment horizontal="right" vertical="center"/>
    </xf>
    <xf numFmtId="0" fontId="28" fillId="0" borderId="8" xfId="0" applyFont="1" applyBorder="1" applyAlignment="1">
      <alignment horizontal="right" vertical="center"/>
    </xf>
    <xf numFmtId="0" fontId="45" fillId="0" borderId="17" xfId="0" applyFont="1" applyBorder="1" applyAlignment="1">
      <alignment horizontal="center" vertical="center"/>
    </xf>
    <xf numFmtId="0" fontId="45" fillId="0" borderId="0" xfId="0" applyFont="1" applyAlignment="1">
      <alignment horizontal="center" vertical="center"/>
    </xf>
    <xf numFmtId="0" fontId="45" fillId="0" borderId="69" xfId="0" applyFont="1" applyBorder="1" applyAlignment="1">
      <alignment horizontal="center" vertical="center"/>
    </xf>
    <xf numFmtId="0" fontId="45" fillId="0" borderId="19" xfId="0" applyFont="1" applyBorder="1" applyAlignment="1">
      <alignment horizontal="center" vertical="center"/>
    </xf>
    <xf numFmtId="0" fontId="45" fillId="0" borderId="7" xfId="0" applyFont="1" applyBorder="1" applyAlignment="1">
      <alignment horizontal="center" vertical="center"/>
    </xf>
    <xf numFmtId="0" fontId="45" fillId="0" borderId="9" xfId="0" applyFont="1" applyBorder="1" applyAlignment="1">
      <alignment horizontal="center" vertical="center"/>
    </xf>
    <xf numFmtId="181" fontId="45" fillId="0" borderId="70" xfId="0" applyNumberFormat="1" applyFont="1" applyBorder="1" applyAlignment="1">
      <alignment horizontal="center" vertical="center"/>
    </xf>
    <xf numFmtId="181" fontId="45" fillId="0" borderId="0" xfId="0" applyNumberFormat="1" applyFont="1" applyAlignment="1">
      <alignment horizontal="center" vertical="center"/>
    </xf>
    <xf numFmtId="181" fontId="45" fillId="0" borderId="18" xfId="0" applyNumberFormat="1" applyFont="1" applyBorder="1" applyAlignment="1">
      <alignment horizontal="center" vertical="center"/>
    </xf>
    <xf numFmtId="181" fontId="45" fillId="0" borderId="10" xfId="0" applyNumberFormat="1" applyFont="1" applyBorder="1" applyAlignment="1">
      <alignment horizontal="center" vertical="center"/>
    </xf>
    <xf numFmtId="181" fontId="45" fillId="0" borderId="7" xfId="0" applyNumberFormat="1" applyFont="1" applyBorder="1" applyAlignment="1">
      <alignment horizontal="center" vertical="center"/>
    </xf>
    <xf numFmtId="181" fontId="45" fillId="0" borderId="20" xfId="0" applyNumberFormat="1" applyFont="1" applyBorder="1" applyAlignment="1">
      <alignment horizontal="center" vertical="center"/>
    </xf>
    <xf numFmtId="0" fontId="28" fillId="0" borderId="71" xfId="0" applyFont="1" applyBorder="1" applyAlignment="1">
      <alignment horizontal="center" vertical="center"/>
    </xf>
    <xf numFmtId="0" fontId="28" fillId="0" borderId="67" xfId="0" applyFont="1" applyBorder="1" applyAlignment="1">
      <alignment horizontal="center" vertical="center"/>
    </xf>
    <xf numFmtId="180" fontId="28" fillId="0" borderId="67" xfId="2" applyNumberFormat="1" applyFont="1" applyFill="1" applyBorder="1" applyAlignment="1">
      <alignment horizontal="center" vertical="center"/>
    </xf>
    <xf numFmtId="181" fontId="28" fillId="0" borderId="67" xfId="2" applyNumberFormat="1" applyFont="1" applyFill="1" applyBorder="1" applyAlignment="1">
      <alignment horizontal="right" vertical="center"/>
    </xf>
    <xf numFmtId="181" fontId="28" fillId="0" borderId="68" xfId="2" applyNumberFormat="1" applyFont="1" applyFill="1" applyBorder="1" applyAlignment="1">
      <alignment horizontal="right" vertical="center"/>
    </xf>
    <xf numFmtId="0" fontId="28" fillId="0" borderId="24" xfId="0" applyFont="1" applyBorder="1" applyAlignment="1">
      <alignment horizontal="center" vertical="center"/>
    </xf>
    <xf numFmtId="0" fontId="28" fillId="0" borderId="25" xfId="0" applyFont="1" applyBorder="1" applyAlignment="1">
      <alignment horizontal="center" vertical="center"/>
    </xf>
    <xf numFmtId="180" fontId="28" fillId="0" borderId="25" xfId="0" applyNumberFormat="1" applyFont="1" applyBorder="1" applyAlignment="1">
      <alignment horizontal="center" vertical="center"/>
    </xf>
    <xf numFmtId="181" fontId="28" fillId="0" borderId="25" xfId="2" applyNumberFormat="1" applyFont="1" applyFill="1" applyBorder="1" applyAlignment="1">
      <alignment horizontal="right" vertical="center"/>
    </xf>
    <xf numFmtId="181" fontId="28" fillId="0" borderId="26" xfId="2" applyNumberFormat="1" applyFont="1" applyFill="1" applyBorder="1" applyAlignment="1">
      <alignment horizontal="right" vertical="center"/>
    </xf>
    <xf numFmtId="185" fontId="28" fillId="0" borderId="5" xfId="0" applyNumberFormat="1" applyFont="1" applyBorder="1" applyAlignment="1">
      <alignment horizontal="center" vertical="center"/>
    </xf>
    <xf numFmtId="185" fontId="28" fillId="0" borderId="11" xfId="0" applyNumberFormat="1" applyFont="1" applyBorder="1" applyAlignment="1">
      <alignment horizontal="center" vertical="center"/>
    </xf>
    <xf numFmtId="38" fontId="28" fillId="0" borderId="41" xfId="2" applyFont="1" applyFill="1" applyBorder="1" applyAlignment="1">
      <alignment vertical="center"/>
    </xf>
    <xf numFmtId="38" fontId="28" fillId="0" borderId="1" xfId="2" applyFont="1" applyFill="1" applyBorder="1" applyAlignment="1">
      <alignment vertical="center"/>
    </xf>
    <xf numFmtId="38" fontId="28" fillId="0" borderId="33" xfId="2" applyFont="1" applyFill="1" applyBorder="1" applyAlignment="1">
      <alignment vertical="center"/>
    </xf>
    <xf numFmtId="180" fontId="28" fillId="0" borderId="33" xfId="0" applyNumberFormat="1" applyFont="1" applyBorder="1" applyAlignment="1">
      <alignment horizontal="center" vertical="center"/>
    </xf>
    <xf numFmtId="0" fontId="28" fillId="0" borderId="22" xfId="0" applyFont="1" applyBorder="1" applyAlignment="1">
      <alignment horizontal="center"/>
    </xf>
    <xf numFmtId="0" fontId="28" fillId="0" borderId="23" xfId="0" applyFont="1" applyBorder="1" applyAlignment="1">
      <alignment horizontal="center"/>
    </xf>
    <xf numFmtId="20" fontId="31" fillId="0" borderId="41" xfId="0" applyNumberFormat="1" applyFont="1" applyBorder="1" applyAlignment="1">
      <alignment horizontal="center" vertical="center" shrinkToFit="1"/>
    </xf>
    <xf numFmtId="20" fontId="31" fillId="0" borderId="1" xfId="0" applyNumberFormat="1" applyFont="1" applyBorder="1" applyAlignment="1">
      <alignment horizontal="center" vertical="center" shrinkToFit="1"/>
    </xf>
    <xf numFmtId="180" fontId="28" fillId="0" borderId="45" xfId="0" applyNumberFormat="1" applyFont="1" applyBorder="1" applyAlignment="1">
      <alignment horizontal="center" vertical="center" shrinkToFit="1"/>
    </xf>
    <xf numFmtId="180" fontId="28" fillId="0" borderId="1" xfId="0" applyNumberFormat="1" applyFont="1" applyBorder="1" applyAlignment="1">
      <alignment horizontal="center" vertical="center" shrinkToFit="1"/>
    </xf>
    <xf numFmtId="180" fontId="28" fillId="0" borderId="33" xfId="0" applyNumberFormat="1" applyFont="1" applyBorder="1" applyAlignment="1">
      <alignment horizontal="center" vertical="center" shrinkToFit="1"/>
    </xf>
    <xf numFmtId="0" fontId="28" fillId="0" borderId="45" xfId="0" applyFont="1" applyBorder="1" applyAlignment="1">
      <alignment horizontal="center"/>
    </xf>
    <xf numFmtId="181" fontId="31" fillId="0" borderId="7" xfId="2" applyNumberFormat="1" applyFont="1" applyBorder="1" applyAlignment="1">
      <alignment horizontal="center" vertical="center" shrinkToFit="1"/>
    </xf>
    <xf numFmtId="181" fontId="31" fillId="0" borderId="20" xfId="2" applyNumberFormat="1" applyFont="1" applyBorder="1" applyAlignment="1">
      <alignment horizontal="center" vertical="center" shrinkToFit="1"/>
    </xf>
    <xf numFmtId="20" fontId="31" fillId="0" borderId="38" xfId="0" applyNumberFormat="1" applyFont="1" applyBorder="1" applyAlignment="1">
      <alignment horizontal="center" vertical="center" shrinkToFit="1"/>
    </xf>
    <xf numFmtId="20" fontId="31" fillId="0" borderId="13" xfId="0" applyNumberFormat="1" applyFont="1" applyBorder="1" applyAlignment="1">
      <alignment horizontal="center" vertical="center" shrinkToFit="1"/>
    </xf>
    <xf numFmtId="38" fontId="28" fillId="0" borderId="38" xfId="2" applyFont="1" applyFill="1" applyBorder="1" applyAlignment="1">
      <alignment vertical="center"/>
    </xf>
    <xf numFmtId="38" fontId="28" fillId="0" borderId="13" xfId="2" applyFont="1" applyFill="1" applyBorder="1" applyAlignment="1">
      <alignment vertical="center"/>
    </xf>
    <xf numFmtId="38" fontId="28" fillId="0" borderId="36" xfId="2" applyFont="1" applyFill="1" applyBorder="1" applyAlignment="1">
      <alignment vertical="center"/>
    </xf>
    <xf numFmtId="180" fontId="28" fillId="0" borderId="67" xfId="0" applyNumberFormat="1" applyFont="1" applyBorder="1" applyAlignment="1">
      <alignment horizontal="center" vertical="center"/>
    </xf>
    <xf numFmtId="0" fontId="28" fillId="0" borderId="67" xfId="0" applyFont="1" applyBorder="1" applyAlignment="1">
      <alignment horizontal="center"/>
    </xf>
    <xf numFmtId="0" fontId="28" fillId="0" borderId="68" xfId="0" applyFont="1" applyBorder="1" applyAlignment="1">
      <alignment horizontal="center"/>
    </xf>
    <xf numFmtId="20" fontId="43" fillId="0" borderId="15" xfId="0" applyNumberFormat="1" applyFont="1" applyBorder="1" applyAlignment="1">
      <alignment horizontal="center" vertical="center" shrinkToFit="1"/>
    </xf>
    <xf numFmtId="20" fontId="43" fillId="0" borderId="6" xfId="0" applyNumberFormat="1" applyFont="1" applyBorder="1" applyAlignment="1">
      <alignment horizontal="center" vertical="center" shrinkToFit="1"/>
    </xf>
    <xf numFmtId="20" fontId="43" fillId="0" borderId="16" xfId="0" applyNumberFormat="1" applyFont="1" applyBorder="1" applyAlignment="1">
      <alignment horizontal="center" vertical="center" shrinkToFit="1"/>
    </xf>
    <xf numFmtId="20" fontId="43" fillId="0" borderId="19" xfId="0" applyNumberFormat="1" applyFont="1" applyBorder="1" applyAlignment="1">
      <alignment horizontal="center" vertical="center" shrinkToFit="1"/>
    </xf>
    <xf numFmtId="20" fontId="43" fillId="0" borderId="7" xfId="0" applyNumberFormat="1" applyFont="1" applyBorder="1" applyAlignment="1">
      <alignment horizontal="center" vertical="center" shrinkToFit="1"/>
    </xf>
    <xf numFmtId="20" fontId="43" fillId="0" borderId="20" xfId="0" applyNumberFormat="1" applyFont="1" applyBorder="1" applyAlignment="1">
      <alignment horizontal="center" vertical="center" shrinkToFit="1"/>
    </xf>
    <xf numFmtId="49" fontId="28" fillId="0" borderId="4" xfId="0" applyNumberFormat="1" applyFont="1" applyBorder="1" applyAlignment="1">
      <alignment horizontal="center" vertical="center"/>
    </xf>
    <xf numFmtId="0" fontId="0" fillId="0" borderId="4" xfId="0" applyBorder="1" applyAlignment="1">
      <alignment horizontal="center" vertical="center"/>
    </xf>
    <xf numFmtId="181" fontId="28" fillId="0" borderId="4" xfId="0" applyNumberFormat="1" applyFont="1" applyBorder="1" applyAlignment="1">
      <alignment horizontal="center" vertical="center"/>
    </xf>
    <xf numFmtId="181" fontId="43" fillId="0" borderId="15" xfId="2" applyNumberFormat="1" applyFont="1" applyBorder="1" applyAlignment="1">
      <alignment horizontal="center" vertical="center" shrinkToFit="1"/>
    </xf>
    <xf numFmtId="181" fontId="43" fillId="0" borderId="6" xfId="2" applyNumberFormat="1" applyFont="1" applyBorder="1" applyAlignment="1">
      <alignment horizontal="center" vertical="center" shrinkToFit="1"/>
    </xf>
    <xf numFmtId="181" fontId="43" fillId="0" borderId="16" xfId="2" applyNumberFormat="1" applyFont="1" applyBorder="1" applyAlignment="1">
      <alignment horizontal="center" vertical="center" shrinkToFit="1"/>
    </xf>
    <xf numFmtId="181" fontId="43" fillId="0" borderId="19" xfId="2" applyNumberFormat="1" applyFont="1" applyBorder="1" applyAlignment="1">
      <alignment horizontal="center" vertical="center" shrinkToFit="1"/>
    </xf>
    <xf numFmtId="181" fontId="43" fillId="0" borderId="7" xfId="2" applyNumberFormat="1" applyFont="1" applyBorder="1" applyAlignment="1">
      <alignment horizontal="center" vertical="center" shrinkToFit="1"/>
    </xf>
    <xf numFmtId="181" fontId="43" fillId="0" borderId="20" xfId="2" applyNumberFormat="1" applyFont="1" applyBorder="1" applyAlignment="1">
      <alignment horizontal="center" vertical="center" shrinkToFit="1"/>
    </xf>
    <xf numFmtId="0" fontId="52" fillId="0" borderId="1" xfId="0" applyFont="1" applyBorder="1" applyAlignment="1">
      <alignment horizontal="center" vertical="center"/>
    </xf>
    <xf numFmtId="0" fontId="52" fillId="0" borderId="33" xfId="0" applyFont="1" applyBorder="1" applyAlignment="1">
      <alignment horizontal="center" vertical="center"/>
    </xf>
    <xf numFmtId="0" fontId="28" fillId="0" borderId="45" xfId="0" applyFont="1" applyBorder="1" applyAlignment="1">
      <alignment horizontal="left" vertical="center" shrinkToFit="1"/>
    </xf>
    <xf numFmtId="0" fontId="28" fillId="0" borderId="1" xfId="0" applyFont="1" applyBorder="1" applyAlignment="1">
      <alignment horizontal="left" vertical="center" shrinkToFit="1"/>
    </xf>
    <xf numFmtId="0" fontId="28" fillId="0" borderId="39" xfId="0" applyFont="1" applyBorder="1" applyAlignment="1">
      <alignment horizontal="left" vertical="center" shrinkToFit="1"/>
    </xf>
    <xf numFmtId="180" fontId="28" fillId="0" borderId="0" xfId="0" applyNumberFormat="1" applyFont="1" applyAlignment="1">
      <alignment horizontal="center" vertical="center"/>
    </xf>
    <xf numFmtId="0" fontId="52" fillId="0" borderId="1" xfId="0" applyFont="1" applyBorder="1" applyAlignment="1">
      <alignment vertical="center" shrinkToFit="1"/>
    </xf>
    <xf numFmtId="0" fontId="52" fillId="0" borderId="39" xfId="0" applyFont="1" applyBorder="1" applyAlignment="1">
      <alignment vertical="center" shrinkToFit="1"/>
    </xf>
    <xf numFmtId="49" fontId="28" fillId="0" borderId="19" xfId="0" applyNumberFormat="1" applyFont="1" applyBorder="1" applyAlignment="1">
      <alignment horizontal="center" vertical="center" shrinkToFit="1"/>
    </xf>
    <xf numFmtId="49" fontId="28" fillId="0" borderId="7" xfId="0" applyNumberFormat="1" applyFont="1" applyBorder="1" applyAlignment="1">
      <alignment horizontal="center" vertical="center" shrinkToFit="1"/>
    </xf>
    <xf numFmtId="180" fontId="52" fillId="0" borderId="41" xfId="0" applyNumberFormat="1" applyFont="1" applyBorder="1" applyAlignment="1">
      <alignment horizontal="center" vertical="center"/>
    </xf>
    <xf numFmtId="180" fontId="52" fillId="0" borderId="1" xfId="0" applyNumberFormat="1" applyFont="1" applyBorder="1" applyAlignment="1">
      <alignment horizontal="center" vertical="center"/>
    </xf>
    <xf numFmtId="180" fontId="52" fillId="0" borderId="33" xfId="0" applyNumberFormat="1" applyFont="1" applyBorder="1" applyAlignment="1">
      <alignment horizontal="center" vertical="center"/>
    </xf>
    <xf numFmtId="20" fontId="28" fillId="0" borderId="42" xfId="0" applyNumberFormat="1" applyFont="1" applyBorder="1" applyAlignment="1">
      <alignment horizontal="center" vertical="center"/>
    </xf>
    <xf numFmtId="20" fontId="28" fillId="0" borderId="3" xfId="0" applyNumberFormat="1" applyFont="1" applyBorder="1" applyAlignment="1">
      <alignment horizontal="center" vertical="center"/>
    </xf>
    <xf numFmtId="20" fontId="28" fillId="0" borderId="43" xfId="0" applyNumberFormat="1" applyFont="1" applyBorder="1" applyAlignment="1">
      <alignment horizontal="center" vertical="center"/>
    </xf>
    <xf numFmtId="0" fontId="28" fillId="0" borderId="44" xfId="0" applyFont="1" applyBorder="1" applyAlignment="1">
      <alignment vertical="center"/>
    </xf>
    <xf numFmtId="0" fontId="28" fillId="0" borderId="3" xfId="0" applyFont="1" applyBorder="1" applyAlignment="1">
      <alignment vertical="center"/>
    </xf>
    <xf numFmtId="0" fontId="28" fillId="0" borderId="62" xfId="0" applyFont="1" applyBorder="1" applyAlignment="1">
      <alignment vertical="center"/>
    </xf>
    <xf numFmtId="180" fontId="52" fillId="0" borderId="42" xfId="0" applyNumberFormat="1" applyFont="1" applyBorder="1" applyAlignment="1">
      <alignment horizontal="center" vertical="center"/>
    </xf>
    <xf numFmtId="180" fontId="52" fillId="0" borderId="3" xfId="0" applyNumberFormat="1" applyFont="1" applyBorder="1" applyAlignment="1">
      <alignment horizontal="center" vertical="center"/>
    </xf>
    <xf numFmtId="180" fontId="52" fillId="0" borderId="43" xfId="0" applyNumberFormat="1" applyFont="1" applyBorder="1" applyAlignment="1">
      <alignment horizontal="center" vertical="center"/>
    </xf>
    <xf numFmtId="0" fontId="28" fillId="0" borderId="44" xfId="0" applyFont="1" applyBorder="1" applyAlignment="1">
      <alignment horizontal="left" vertical="center" shrinkToFit="1"/>
    </xf>
    <xf numFmtId="0" fontId="28" fillId="0" borderId="3" xfId="0" applyFont="1" applyBorder="1" applyAlignment="1">
      <alignment horizontal="left" vertical="center" shrinkToFit="1"/>
    </xf>
    <xf numFmtId="0" fontId="28" fillId="0" borderId="62" xfId="0" applyFont="1" applyBorder="1" applyAlignment="1">
      <alignment horizontal="left" vertical="center" shrinkToFit="1"/>
    </xf>
    <xf numFmtId="0" fontId="28" fillId="0" borderId="45" xfId="0" applyFont="1" applyBorder="1" applyAlignment="1">
      <alignment vertical="center"/>
    </xf>
    <xf numFmtId="0" fontId="28" fillId="0" borderId="1" xfId="0" applyFont="1" applyBorder="1" applyAlignment="1">
      <alignment vertical="center"/>
    </xf>
    <xf numFmtId="0" fontId="28" fillId="0" borderId="39" xfId="0" applyFont="1" applyBorder="1" applyAlignment="1">
      <alignment vertical="center"/>
    </xf>
    <xf numFmtId="0" fontId="52" fillId="0" borderId="45" xfId="0" applyFont="1" applyBorder="1" applyAlignment="1">
      <alignment vertical="center" shrinkToFit="1"/>
    </xf>
    <xf numFmtId="20" fontId="28" fillId="0" borderId="48" xfId="0" applyNumberFormat="1" applyFont="1" applyBorder="1" applyAlignment="1">
      <alignment horizontal="center" vertical="center"/>
    </xf>
    <xf numFmtId="20" fontId="28" fillId="0" borderId="2" xfId="0" applyNumberFormat="1" applyFont="1" applyBorder="1" applyAlignment="1">
      <alignment horizontal="center" vertical="center"/>
    </xf>
    <xf numFmtId="20" fontId="28" fillId="0" borderId="49" xfId="0" applyNumberFormat="1" applyFont="1" applyBorder="1" applyAlignment="1">
      <alignment horizontal="center" vertical="center"/>
    </xf>
    <xf numFmtId="0" fontId="28" fillId="0" borderId="34" xfId="0" applyFont="1" applyBorder="1" applyAlignment="1">
      <alignment vertical="center"/>
    </xf>
    <xf numFmtId="0" fontId="28" fillId="0" borderId="13" xfId="0" applyFont="1" applyBorder="1" applyAlignment="1">
      <alignment vertical="center"/>
    </xf>
    <xf numFmtId="0" fontId="28" fillId="0" borderId="35" xfId="0" applyFont="1" applyBorder="1" applyAlignment="1">
      <alignment vertical="center"/>
    </xf>
    <xf numFmtId="180" fontId="28" fillId="0" borderId="38" xfId="0" applyNumberFormat="1" applyFont="1" applyBorder="1" applyAlignment="1">
      <alignment horizontal="center" vertical="center"/>
    </xf>
    <xf numFmtId="180" fontId="28" fillId="0" borderId="13" xfId="0" applyNumberFormat="1" applyFont="1" applyBorder="1" applyAlignment="1">
      <alignment horizontal="center" vertical="center"/>
    </xf>
    <xf numFmtId="180" fontId="28" fillId="0" borderId="36" xfId="0" applyNumberFormat="1" applyFont="1" applyBorder="1" applyAlignment="1">
      <alignment horizontal="center" vertical="center"/>
    </xf>
    <xf numFmtId="0" fontId="28" fillId="0" borderId="2" xfId="0" applyFont="1" applyBorder="1" applyAlignment="1">
      <alignment vertical="center"/>
    </xf>
    <xf numFmtId="0" fontId="28" fillId="0" borderId="51" xfId="0" applyFont="1" applyBorder="1" applyAlignment="1">
      <alignment vertical="center"/>
    </xf>
    <xf numFmtId="20" fontId="52" fillId="0" borderId="0" xfId="0" applyNumberFormat="1" applyFont="1" applyAlignment="1">
      <alignment horizontal="center" vertical="center"/>
    </xf>
    <xf numFmtId="0" fontId="52" fillId="0" borderId="0" xfId="0" applyFont="1" applyAlignment="1">
      <alignment horizontal="center" vertical="center"/>
    </xf>
    <xf numFmtId="0" fontId="52" fillId="0" borderId="0" xfId="0" applyFont="1" applyAlignment="1">
      <alignment vertical="center" shrinkToFit="1"/>
    </xf>
    <xf numFmtId="178" fontId="28" fillId="0" borderId="7" xfId="0" applyNumberFormat="1" applyFont="1" applyBorder="1" applyAlignment="1">
      <alignment horizontal="center" vertical="center"/>
    </xf>
    <xf numFmtId="49" fontId="28" fillId="0" borderId="13" xfId="0" applyNumberFormat="1" applyFont="1" applyBorder="1" applyAlignment="1">
      <alignment horizontal="center" vertical="center"/>
    </xf>
    <xf numFmtId="0" fontId="28" fillId="0" borderId="13" xfId="0" applyFont="1" applyBorder="1" applyAlignment="1">
      <alignment horizontal="center" vertical="center"/>
    </xf>
    <xf numFmtId="0" fontId="28" fillId="0" borderId="7" xfId="0" applyFont="1" applyBorder="1" applyAlignment="1">
      <alignment horizontal="right" vertical="center"/>
    </xf>
    <xf numFmtId="0" fontId="28" fillId="0" borderId="13" xfId="0" applyFont="1" applyBorder="1" applyAlignment="1">
      <alignment horizontal="right" vertical="center"/>
    </xf>
    <xf numFmtId="20" fontId="28" fillId="0" borderId="41" xfId="0" applyNumberFormat="1" applyFont="1" applyBorder="1" applyAlignment="1">
      <alignment horizontal="center" vertical="center"/>
    </xf>
    <xf numFmtId="180" fontId="28" fillId="0" borderId="41" xfId="0" applyNumberFormat="1" applyFont="1" applyBorder="1" applyAlignment="1">
      <alignment horizontal="center" vertical="center"/>
    </xf>
    <xf numFmtId="20" fontId="28" fillId="0" borderId="1" xfId="0" applyNumberFormat="1" applyFont="1" applyBorder="1" applyAlignment="1">
      <alignment horizontal="center" vertical="center"/>
    </xf>
    <xf numFmtId="20" fontId="28" fillId="0" borderId="33" xfId="0" applyNumberFormat="1" applyFont="1" applyBorder="1" applyAlignment="1">
      <alignment horizontal="center" vertical="center"/>
    </xf>
    <xf numFmtId="0" fontId="28" fillId="0" borderId="22" xfId="0" applyFont="1" applyBorder="1" applyAlignment="1">
      <alignment vertical="center"/>
    </xf>
    <xf numFmtId="0" fontId="28" fillId="0" borderId="23" xfId="0" applyFont="1" applyBorder="1" applyAlignment="1">
      <alignment vertical="center"/>
    </xf>
    <xf numFmtId="180" fontId="28" fillId="0" borderId="21" xfId="0" applyNumberFormat="1" applyFont="1" applyBorder="1" applyAlignment="1">
      <alignment horizontal="center" vertical="center"/>
    </xf>
    <xf numFmtId="180" fontId="28" fillId="0" borderId="22" xfId="0" applyNumberFormat="1" applyFont="1" applyBorder="1" applyAlignment="1">
      <alignment horizontal="center" vertical="center"/>
    </xf>
    <xf numFmtId="0" fontId="28" fillId="0" borderId="21" xfId="0" applyFont="1" applyBorder="1" applyAlignment="1">
      <alignment horizontal="center" vertical="center"/>
    </xf>
    <xf numFmtId="0" fontId="28" fillId="0" borderId="22" xfId="0" applyFont="1" applyBorder="1" applyAlignment="1">
      <alignment horizontal="center" vertical="center"/>
    </xf>
    <xf numFmtId="20" fontId="28" fillId="0" borderId="21" xfId="0" applyNumberFormat="1" applyFont="1" applyBorder="1" applyAlignment="1">
      <alignment horizontal="center" vertical="center"/>
    </xf>
    <xf numFmtId="0" fontId="28" fillId="0" borderId="21" xfId="0" applyFont="1" applyBorder="1" applyAlignment="1">
      <alignment vertical="center"/>
    </xf>
    <xf numFmtId="0" fontId="28" fillId="0" borderId="89" xfId="0" applyFont="1" applyBorder="1" applyAlignment="1">
      <alignment vertical="center"/>
    </xf>
    <xf numFmtId="0" fontId="28" fillId="0" borderId="77" xfId="0" applyFont="1" applyBorder="1" applyAlignment="1">
      <alignment vertical="center"/>
    </xf>
    <xf numFmtId="0" fontId="28" fillId="0" borderId="72" xfId="0" applyFont="1" applyBorder="1" applyAlignment="1">
      <alignment vertical="center"/>
    </xf>
    <xf numFmtId="180" fontId="28" fillId="0" borderId="89" xfId="0" applyNumberFormat="1" applyFont="1" applyBorder="1" applyAlignment="1">
      <alignment horizontal="center" vertical="center"/>
    </xf>
    <xf numFmtId="180" fontId="28" fillId="0" borderId="77" xfId="0" applyNumberFormat="1" applyFont="1" applyBorder="1" applyAlignment="1">
      <alignment horizontal="center" vertical="center"/>
    </xf>
    <xf numFmtId="0" fontId="28" fillId="0" borderId="90" xfId="0" applyFont="1" applyBorder="1" applyAlignment="1">
      <alignment vertical="center"/>
    </xf>
    <xf numFmtId="0" fontId="28" fillId="0" borderId="91" xfId="0" applyFont="1" applyBorder="1" applyAlignment="1">
      <alignment vertical="center"/>
    </xf>
    <xf numFmtId="0" fontId="28" fillId="0" borderId="92" xfId="0" applyFont="1" applyBorder="1" applyAlignment="1">
      <alignment vertical="center"/>
    </xf>
    <xf numFmtId="180" fontId="28" fillId="0" borderId="90" xfId="0" applyNumberFormat="1" applyFont="1" applyBorder="1" applyAlignment="1">
      <alignment horizontal="center" vertical="center"/>
    </xf>
    <xf numFmtId="180" fontId="28" fillId="0" borderId="91" xfId="0" applyNumberFormat="1" applyFont="1" applyBorder="1" applyAlignment="1">
      <alignment horizontal="center" vertical="center"/>
    </xf>
    <xf numFmtId="0" fontId="31" fillId="0" borderId="55" xfId="0" applyFont="1" applyBorder="1" applyAlignment="1">
      <alignment horizontal="center" vertical="center"/>
    </xf>
    <xf numFmtId="0" fontId="31" fillId="0" borderId="44" xfId="0" applyFont="1" applyBorder="1" applyAlignment="1">
      <alignment horizontal="center" vertical="center" shrinkToFit="1"/>
    </xf>
    <xf numFmtId="0" fontId="31" fillId="0" borderId="3" xfId="0" applyFont="1" applyBorder="1" applyAlignment="1">
      <alignment horizontal="center" vertical="center" shrinkToFit="1"/>
    </xf>
    <xf numFmtId="0" fontId="31" fillId="0" borderId="43" xfId="0" applyFont="1" applyBorder="1" applyAlignment="1">
      <alignment horizontal="center" vertical="center" shrinkToFit="1"/>
    </xf>
    <xf numFmtId="180" fontId="62" fillId="0" borderId="7" xfId="0" applyNumberFormat="1" applyFont="1" applyBorder="1" applyAlignment="1">
      <alignment horizontal="center" vertical="center"/>
    </xf>
    <xf numFmtId="0" fontId="62" fillId="0" borderId="17" xfId="0" applyFont="1" applyBorder="1" applyAlignment="1">
      <alignment horizontal="center" vertical="center"/>
    </xf>
    <xf numFmtId="0" fontId="62" fillId="0" borderId="0" xfId="0" applyFont="1" applyAlignment="1">
      <alignment horizontal="center" vertical="center"/>
    </xf>
    <xf numFmtId="38" fontId="62" fillId="0" borderId="0" xfId="2" applyFont="1" applyFill="1" applyBorder="1" applyAlignment="1">
      <alignment horizontal="right" vertical="center"/>
    </xf>
    <xf numFmtId="180" fontId="62" fillId="0" borderId="0" xfId="0" applyNumberFormat="1" applyFont="1" applyAlignment="1">
      <alignment horizontal="center" vertical="center"/>
    </xf>
    <xf numFmtId="181" fontId="43" fillId="0" borderId="15" xfId="2" applyNumberFormat="1" applyFont="1" applyFill="1" applyBorder="1" applyAlignment="1">
      <alignment horizontal="center" vertical="center" shrinkToFit="1"/>
    </xf>
    <xf numFmtId="181" fontId="43" fillId="0" borderId="6" xfId="2" applyNumberFormat="1" applyFont="1" applyFill="1" applyBorder="1" applyAlignment="1">
      <alignment horizontal="center" vertical="center" shrinkToFit="1"/>
    </xf>
    <xf numFmtId="181" fontId="43" fillId="0" borderId="16" xfId="2" applyNumberFormat="1" applyFont="1" applyFill="1" applyBorder="1" applyAlignment="1">
      <alignment horizontal="center" vertical="center" shrinkToFit="1"/>
    </xf>
    <xf numFmtId="181" fontId="43" fillId="0" borderId="19" xfId="2" applyNumberFormat="1" applyFont="1" applyFill="1" applyBorder="1" applyAlignment="1">
      <alignment horizontal="center" vertical="center" shrinkToFit="1"/>
    </xf>
    <xf numFmtId="181" fontId="43" fillId="0" borderId="7" xfId="2" applyNumberFormat="1" applyFont="1" applyFill="1" applyBorder="1" applyAlignment="1">
      <alignment horizontal="center" vertical="center" shrinkToFit="1"/>
    </xf>
    <xf numFmtId="181" fontId="43" fillId="0" borderId="20" xfId="2" applyNumberFormat="1" applyFont="1" applyFill="1" applyBorder="1" applyAlignment="1">
      <alignment horizontal="center" vertical="center" shrinkToFit="1"/>
    </xf>
    <xf numFmtId="20" fontId="28" fillId="0" borderId="19" xfId="0" applyNumberFormat="1" applyFont="1" applyBorder="1" applyAlignment="1">
      <alignment horizontal="center" vertical="center" shrinkToFit="1"/>
    </xf>
    <xf numFmtId="20" fontId="28" fillId="0" borderId="7" xfId="0" applyNumberFormat="1" applyFont="1" applyBorder="1" applyAlignment="1">
      <alignment horizontal="center" vertical="center" shrinkToFit="1"/>
    </xf>
    <xf numFmtId="180" fontId="31" fillId="0" borderId="7" xfId="2" applyNumberFormat="1" applyFont="1" applyFill="1" applyBorder="1" applyAlignment="1">
      <alignment horizontal="center" vertical="center" shrinkToFit="1"/>
    </xf>
    <xf numFmtId="180" fontId="31" fillId="0" borderId="20" xfId="2" applyNumberFormat="1" applyFont="1" applyFill="1" applyBorder="1" applyAlignment="1">
      <alignment horizontal="center" vertical="center" shrinkToFit="1"/>
    </xf>
    <xf numFmtId="0" fontId="31" fillId="0" borderId="32" xfId="0" applyFont="1" applyBorder="1" applyAlignment="1">
      <alignment horizontal="center" vertical="center" shrinkToFit="1"/>
    </xf>
    <xf numFmtId="0" fontId="28" fillId="0" borderId="33" xfId="0" applyFont="1" applyBorder="1" applyAlignment="1">
      <alignment vertical="center"/>
    </xf>
    <xf numFmtId="20" fontId="28" fillId="0" borderId="83" xfId="0" applyNumberFormat="1" applyFont="1" applyBorder="1" applyAlignment="1">
      <alignment horizontal="center" vertical="center" shrinkToFit="1"/>
    </xf>
    <xf numFmtId="0" fontId="0" fillId="0" borderId="1" xfId="0" applyBorder="1" applyAlignment="1">
      <alignment vertical="center" shrinkToFit="1"/>
    </xf>
    <xf numFmtId="0" fontId="28" fillId="0" borderId="45" xfId="0" applyFont="1" applyBorder="1" applyAlignment="1">
      <alignment vertical="center" shrinkToFit="1"/>
    </xf>
    <xf numFmtId="0" fontId="28" fillId="0" borderId="1" xfId="0" applyFont="1" applyBorder="1" applyAlignment="1">
      <alignment vertical="center" shrinkToFit="1"/>
    </xf>
    <xf numFmtId="0" fontId="28" fillId="0" borderId="84" xfId="0" applyFont="1" applyBorder="1" applyAlignment="1">
      <alignment vertical="center" shrinkToFit="1"/>
    </xf>
    <xf numFmtId="20" fontId="28" fillId="0" borderId="85" xfId="0" applyNumberFormat="1" applyFont="1" applyBorder="1" applyAlignment="1">
      <alignment horizontal="center" vertical="center" shrinkToFit="1"/>
    </xf>
    <xf numFmtId="0" fontId="0" fillId="0" borderId="86" xfId="0" applyBorder="1" applyAlignment="1">
      <alignment vertical="center" shrinkToFit="1"/>
    </xf>
    <xf numFmtId="0" fontId="28" fillId="0" borderId="87" xfId="0" applyFont="1" applyBorder="1" applyAlignment="1">
      <alignment vertical="center" shrinkToFit="1"/>
    </xf>
    <xf numFmtId="0" fontId="28" fillId="0" borderId="86" xfId="0" applyFont="1" applyBorder="1" applyAlignment="1">
      <alignment vertical="center" shrinkToFit="1"/>
    </xf>
    <xf numFmtId="0" fontId="28" fillId="0" borderId="88" xfId="0" applyFont="1" applyBorder="1" applyAlignment="1">
      <alignment vertical="center" shrinkToFit="1"/>
    </xf>
    <xf numFmtId="20" fontId="52" fillId="0" borderId="81" xfId="0" applyNumberFormat="1" applyFont="1" applyBorder="1" applyAlignment="1">
      <alignment horizontal="center" vertical="center" shrinkToFit="1"/>
    </xf>
    <xf numFmtId="0" fontId="0" fillId="0" borderId="2" xfId="0" applyBorder="1" applyAlignment="1">
      <alignment vertical="center" shrinkToFit="1"/>
    </xf>
    <xf numFmtId="0" fontId="28" fillId="0" borderId="50" xfId="0" applyFont="1" applyBorder="1" applyAlignment="1">
      <alignment vertical="center" shrinkToFit="1"/>
    </xf>
    <xf numFmtId="0" fontId="28" fillId="0" borderId="2" xfId="0" applyFont="1" applyBorder="1" applyAlignment="1">
      <alignment vertical="center" shrinkToFit="1"/>
    </xf>
    <xf numFmtId="0" fontId="28" fillId="0" borderId="82" xfId="0" applyFont="1" applyBorder="1" applyAlignment="1">
      <alignment vertical="center" shrinkToFit="1"/>
    </xf>
    <xf numFmtId="0" fontId="28" fillId="0" borderId="78" xfId="0" applyFont="1" applyBorder="1" applyAlignment="1">
      <alignment horizontal="center" vertical="center" shrinkToFit="1"/>
    </xf>
    <xf numFmtId="0" fontId="0" fillId="0" borderId="79" xfId="0" applyBorder="1" applyAlignment="1">
      <alignment horizontal="center" vertical="center" shrinkToFit="1"/>
    </xf>
    <xf numFmtId="0" fontId="0" fillId="0" borderId="80" xfId="0" applyBorder="1" applyAlignment="1">
      <alignment horizontal="center" vertical="center" shrinkToFit="1"/>
    </xf>
    <xf numFmtId="0" fontId="52" fillId="0" borderId="45" xfId="0" applyFont="1" applyBorder="1" applyAlignment="1">
      <alignment horizontal="left" vertical="center"/>
    </xf>
    <xf numFmtId="0" fontId="52" fillId="0" borderId="1" xfId="0" applyFont="1" applyBorder="1" applyAlignment="1">
      <alignment horizontal="left" vertical="center"/>
    </xf>
    <xf numFmtId="0" fontId="52" fillId="0" borderId="39" xfId="0" applyFont="1" applyBorder="1" applyAlignment="1">
      <alignment horizontal="left" vertical="center"/>
    </xf>
    <xf numFmtId="38" fontId="28" fillId="0" borderId="59" xfId="2" applyFont="1" applyFill="1" applyBorder="1" applyAlignment="1">
      <alignment horizontal="right" vertical="center"/>
    </xf>
    <xf numFmtId="38" fontId="28" fillId="0" borderId="14" xfId="2" applyFont="1" applyFill="1" applyBorder="1" applyAlignment="1">
      <alignment horizontal="right" vertical="center"/>
    </xf>
    <xf numFmtId="38" fontId="28" fillId="0" borderId="60" xfId="2" applyFont="1" applyFill="1" applyBorder="1" applyAlignment="1">
      <alignment horizontal="right" vertical="center"/>
    </xf>
    <xf numFmtId="0" fontId="31" fillId="0" borderId="96" xfId="0" applyFont="1" applyBorder="1" applyAlignment="1">
      <alignment horizontal="center" vertical="center" shrinkToFit="1"/>
    </xf>
    <xf numFmtId="0" fontId="0" fillId="0" borderId="95" xfId="0" applyBorder="1" applyAlignment="1">
      <alignment shrinkToFit="1"/>
    </xf>
    <xf numFmtId="0" fontId="31" fillId="0" borderId="93" xfId="0" applyFont="1" applyBorder="1" applyAlignment="1">
      <alignment horizontal="center" vertical="center" shrinkToFit="1"/>
    </xf>
    <xf numFmtId="0" fontId="31" fillId="0" borderId="94" xfId="0" applyFont="1" applyBorder="1" applyAlignment="1">
      <alignment horizontal="center" vertical="center" shrinkToFit="1"/>
    </xf>
    <xf numFmtId="0" fontId="31" fillId="0" borderId="95" xfId="0" applyFont="1" applyBorder="1" applyAlignment="1">
      <alignment horizontal="center" vertical="center" shrinkToFit="1"/>
    </xf>
    <xf numFmtId="180" fontId="28" fillId="0" borderId="50" xfId="2" applyNumberFormat="1" applyFont="1" applyFill="1" applyBorder="1" applyAlignment="1">
      <alignment horizontal="center" vertical="center"/>
    </xf>
    <xf numFmtId="180" fontId="28" fillId="0" borderId="2" xfId="2" applyNumberFormat="1" applyFont="1" applyFill="1" applyBorder="1" applyAlignment="1">
      <alignment horizontal="center" vertical="center"/>
    </xf>
    <xf numFmtId="180" fontId="28" fillId="0" borderId="49" xfId="2" applyNumberFormat="1" applyFont="1" applyFill="1" applyBorder="1" applyAlignment="1">
      <alignment horizontal="center" vertical="center"/>
    </xf>
    <xf numFmtId="181" fontId="28" fillId="0" borderId="50" xfId="2" applyNumberFormat="1" applyFont="1" applyFill="1" applyBorder="1" applyAlignment="1">
      <alignment horizontal="right" vertical="center"/>
    </xf>
    <xf numFmtId="181" fontId="28" fillId="0" borderId="2" xfId="2" applyNumberFormat="1" applyFont="1" applyFill="1" applyBorder="1" applyAlignment="1">
      <alignment horizontal="right" vertical="center"/>
    </xf>
    <xf numFmtId="181" fontId="28" fillId="0" borderId="51" xfId="2" applyNumberFormat="1" applyFont="1" applyFill="1" applyBorder="1" applyAlignment="1">
      <alignment horizontal="right" vertical="center"/>
    </xf>
    <xf numFmtId="0" fontId="62" fillId="0" borderId="19" xfId="0" applyFont="1" applyBorder="1" applyAlignment="1">
      <alignment horizontal="center" vertical="center"/>
    </xf>
    <xf numFmtId="0" fontId="62" fillId="0" borderId="7" xfId="0" applyFont="1" applyBorder="1" applyAlignment="1">
      <alignment horizontal="center" vertical="center"/>
    </xf>
    <xf numFmtId="38" fontId="62" fillId="0" borderId="7" xfId="2" applyFont="1" applyFill="1" applyBorder="1" applyAlignment="1">
      <alignment horizontal="right" vertical="center"/>
    </xf>
    <xf numFmtId="0" fontId="52" fillId="0" borderId="34" xfId="0" applyFont="1" applyBorder="1" applyAlignment="1">
      <alignment horizontal="left" vertical="center"/>
    </xf>
    <xf numFmtId="0" fontId="52" fillId="0" borderId="13" xfId="0" applyFont="1" applyBorder="1" applyAlignment="1">
      <alignment horizontal="left" vertical="center"/>
    </xf>
    <xf numFmtId="0" fontId="52" fillId="0" borderId="35" xfId="0" applyFont="1" applyBorder="1" applyAlignment="1">
      <alignment horizontal="left" vertical="center"/>
    </xf>
    <xf numFmtId="0" fontId="52" fillId="0" borderId="22" xfId="0" applyFont="1" applyBorder="1" applyAlignment="1">
      <alignment vertical="center" shrinkToFit="1"/>
    </xf>
    <xf numFmtId="0" fontId="52" fillId="0" borderId="23" xfId="0" applyFont="1" applyBorder="1" applyAlignment="1">
      <alignment vertical="center" shrinkToFit="1"/>
    </xf>
    <xf numFmtId="180" fontId="28" fillId="0" borderId="43" xfId="0" applyNumberFormat="1" applyFont="1" applyBorder="1" applyAlignment="1">
      <alignment horizontal="center" vertical="center"/>
    </xf>
    <xf numFmtId="181" fontId="28" fillId="0" borderId="44" xfId="2" applyNumberFormat="1" applyFont="1" applyFill="1" applyBorder="1" applyAlignment="1">
      <alignment horizontal="right" vertical="center"/>
    </xf>
    <xf numFmtId="181" fontId="28" fillId="0" borderId="3" xfId="2" applyNumberFormat="1" applyFont="1" applyFill="1" applyBorder="1" applyAlignment="1">
      <alignment horizontal="right" vertical="center"/>
    </xf>
    <xf numFmtId="181" fontId="28" fillId="0" borderId="62" xfId="2" applyNumberFormat="1" applyFont="1" applyFill="1" applyBorder="1" applyAlignment="1">
      <alignment horizontal="right" vertical="center"/>
    </xf>
    <xf numFmtId="180" fontId="28" fillId="0" borderId="41" xfId="0" applyNumberFormat="1" applyFont="1" applyBorder="1" applyAlignment="1">
      <alignment horizontal="center" vertical="center" shrinkToFit="1"/>
    </xf>
    <xf numFmtId="20" fontId="28" fillId="0" borderId="38" xfId="0" applyNumberFormat="1" applyFont="1" applyBorder="1" applyAlignment="1">
      <alignment horizontal="center" vertical="center"/>
    </xf>
    <xf numFmtId="0" fontId="28" fillId="0" borderId="36" xfId="0" applyFont="1" applyBorder="1" applyAlignment="1">
      <alignment horizontal="center" vertical="center"/>
    </xf>
    <xf numFmtId="0" fontId="52" fillId="0" borderId="44" xfId="0" applyFont="1" applyBorder="1" applyAlignment="1">
      <alignment vertical="center" shrinkToFit="1"/>
    </xf>
    <xf numFmtId="0" fontId="52" fillId="0" borderId="3" xfId="0" applyFont="1" applyBorder="1" applyAlignment="1">
      <alignment vertical="center" shrinkToFit="1"/>
    </xf>
    <xf numFmtId="0" fontId="52" fillId="0" borderId="62" xfId="0" applyFont="1" applyBorder="1" applyAlignment="1">
      <alignment vertical="center" shrinkToFit="1"/>
    </xf>
    <xf numFmtId="0" fontId="0" fillId="0" borderId="7" xfId="0" applyBorder="1" applyAlignment="1">
      <alignment horizontal="right" vertical="center"/>
    </xf>
    <xf numFmtId="0" fontId="0" fillId="0" borderId="13" xfId="0" applyBorder="1" applyAlignment="1">
      <alignment horizontal="right" vertical="center"/>
    </xf>
    <xf numFmtId="20" fontId="28" fillId="0" borderId="45" xfId="0" applyNumberFormat="1" applyFont="1" applyBorder="1" applyAlignment="1">
      <alignment vertical="center"/>
    </xf>
    <xf numFmtId="20" fontId="28" fillId="0" borderId="1" xfId="0" applyNumberFormat="1" applyFont="1" applyBorder="1" applyAlignment="1">
      <alignment vertical="center"/>
    </xf>
    <xf numFmtId="20" fontId="28" fillId="0" borderId="39" xfId="0" applyNumberFormat="1" applyFont="1" applyBorder="1" applyAlignment="1">
      <alignment vertical="center"/>
    </xf>
    <xf numFmtId="20" fontId="52" fillId="0" borderId="1" xfId="0" applyNumberFormat="1" applyFont="1" applyBorder="1" applyAlignment="1">
      <alignment vertical="center" shrinkToFit="1"/>
    </xf>
    <xf numFmtId="20" fontId="68" fillId="0" borderId="41" xfId="0" applyNumberFormat="1" applyFont="1" applyBorder="1" applyAlignment="1">
      <alignment horizontal="center" vertical="center"/>
    </xf>
    <xf numFmtId="20" fontId="68" fillId="0" borderId="1" xfId="0" applyNumberFormat="1" applyFont="1" applyBorder="1" applyAlignment="1">
      <alignment horizontal="center" vertical="center"/>
    </xf>
    <xf numFmtId="20" fontId="68" fillId="0" borderId="33" xfId="0" applyNumberFormat="1" applyFont="1" applyBorder="1" applyAlignment="1">
      <alignment horizontal="center" vertical="center"/>
    </xf>
    <xf numFmtId="0" fontId="68" fillId="0" borderId="14" xfId="0" applyFont="1" applyBorder="1" applyAlignment="1">
      <alignment vertical="center" shrinkToFit="1"/>
    </xf>
    <xf numFmtId="0" fontId="68" fillId="0" borderId="61" xfId="0" applyFont="1" applyBorder="1" applyAlignment="1">
      <alignment vertical="center" shrinkToFit="1"/>
    </xf>
    <xf numFmtId="0" fontId="67" fillId="0" borderId="14" xfId="0" applyFont="1" applyBorder="1" applyAlignment="1">
      <alignment vertical="center" shrinkToFit="1"/>
    </xf>
    <xf numFmtId="0" fontId="67" fillId="0" borderId="61" xfId="0" applyFont="1" applyBorder="1" applyAlignment="1">
      <alignment vertical="center" shrinkToFit="1"/>
    </xf>
    <xf numFmtId="0" fontId="68" fillId="0" borderId="45" xfId="0" applyFont="1" applyBorder="1" applyAlignment="1">
      <alignment vertical="center" shrinkToFit="1"/>
    </xf>
    <xf numFmtId="0" fontId="68" fillId="0" borderId="1" xfId="0" applyFont="1" applyBorder="1" applyAlignment="1">
      <alignment vertical="center" shrinkToFit="1"/>
    </xf>
    <xf numFmtId="0" fontId="68" fillId="0" borderId="39" xfId="0" applyFont="1" applyBorder="1" applyAlignment="1">
      <alignment vertical="center" shrinkToFit="1"/>
    </xf>
    <xf numFmtId="20" fontId="52" fillId="0" borderId="42" xfId="0" applyNumberFormat="1" applyFont="1" applyBorder="1" applyAlignment="1">
      <alignment horizontal="center" vertical="center"/>
    </xf>
    <xf numFmtId="0" fontId="52" fillId="0" borderId="3" xfId="0" applyFont="1" applyBorder="1" applyAlignment="1">
      <alignment horizontal="center" vertical="center"/>
    </xf>
    <xf numFmtId="0" fontId="52" fillId="0" borderId="43" xfId="0" applyFont="1" applyBorder="1" applyAlignment="1">
      <alignment horizontal="center" vertical="center"/>
    </xf>
    <xf numFmtId="20" fontId="52" fillId="0" borderId="3" xfId="0" applyNumberFormat="1" applyFont="1" applyBorder="1" applyAlignment="1">
      <alignment vertical="center" shrinkToFit="1"/>
    </xf>
    <xf numFmtId="0" fontId="68" fillId="0" borderId="22" xfId="0" applyFont="1" applyBorder="1" applyAlignment="1">
      <alignment vertical="center" shrinkToFit="1"/>
    </xf>
    <xf numFmtId="0" fontId="68" fillId="0" borderId="23" xfId="0" applyFont="1" applyBorder="1" applyAlignment="1">
      <alignment vertical="center" shrinkToFit="1"/>
    </xf>
    <xf numFmtId="20" fontId="28" fillId="0" borderId="0" xfId="0" applyNumberFormat="1" applyFont="1" applyAlignment="1">
      <alignment horizontal="center" vertical="center"/>
    </xf>
    <xf numFmtId="180" fontId="28" fillId="0" borderId="27" xfId="0" applyNumberFormat="1" applyFont="1" applyBorder="1" applyAlignment="1">
      <alignment horizontal="center" vertical="center"/>
    </xf>
    <xf numFmtId="180" fontId="28" fillId="0" borderId="28" xfId="0" applyNumberFormat="1" applyFont="1" applyBorder="1" applyAlignment="1">
      <alignment horizontal="center" vertical="center"/>
    </xf>
    <xf numFmtId="0" fontId="28" fillId="0" borderId="28" xfId="0" applyFont="1" applyBorder="1" applyAlignment="1">
      <alignment vertical="center"/>
    </xf>
    <xf numFmtId="0" fontId="28" fillId="0" borderId="67" xfId="0" applyFont="1" applyBorder="1" applyAlignment="1">
      <alignment vertical="center"/>
    </xf>
    <xf numFmtId="0" fontId="28" fillId="0" borderId="68" xfId="0" applyFont="1" applyBorder="1" applyAlignment="1">
      <alignment vertical="center"/>
    </xf>
    <xf numFmtId="20" fontId="31" fillId="0" borderId="59" xfId="0" applyNumberFormat="1" applyFont="1" applyBorder="1" applyAlignment="1">
      <alignment horizontal="center" vertical="center" shrinkToFit="1"/>
    </xf>
    <xf numFmtId="20" fontId="31" fillId="0" borderId="60" xfId="0" applyNumberFormat="1" applyFont="1" applyBorder="1" applyAlignment="1">
      <alignment horizontal="center" vertical="center" shrinkToFit="1"/>
    </xf>
    <xf numFmtId="20" fontId="28" fillId="0" borderId="41" xfId="0" applyNumberFormat="1" applyFont="1" applyBorder="1" applyAlignment="1">
      <alignment horizontal="center" vertical="center" shrinkToFit="1"/>
    </xf>
    <xf numFmtId="20" fontId="28" fillId="0" borderId="1" xfId="0" applyNumberFormat="1" applyFont="1" applyBorder="1" applyAlignment="1">
      <alignment horizontal="center" vertical="center" shrinkToFit="1"/>
    </xf>
    <xf numFmtId="20" fontId="28" fillId="0" borderId="33" xfId="0" applyNumberFormat="1" applyFont="1" applyBorder="1" applyAlignment="1">
      <alignment horizontal="center" vertical="center" shrinkToFit="1"/>
    </xf>
    <xf numFmtId="0" fontId="52" fillId="0" borderId="45" xfId="0" applyFont="1" applyBorder="1" applyAlignment="1">
      <alignment vertical="center"/>
    </xf>
    <xf numFmtId="0" fontId="65" fillId="0" borderId="1" xfId="0" applyFont="1" applyBorder="1" applyAlignment="1">
      <alignment vertical="center"/>
    </xf>
    <xf numFmtId="0" fontId="65" fillId="0" borderId="39" xfId="0" applyFont="1" applyBorder="1" applyAlignment="1">
      <alignment vertical="center"/>
    </xf>
    <xf numFmtId="180" fontId="28" fillId="0" borderId="38" xfId="0" applyNumberFormat="1" applyFont="1" applyBorder="1" applyAlignment="1">
      <alignment horizontal="center" vertical="center" shrinkToFit="1"/>
    </xf>
    <xf numFmtId="180" fontId="28" fillId="0" borderId="13" xfId="0" applyNumberFormat="1" applyFont="1" applyBorder="1" applyAlignment="1">
      <alignment horizontal="center" vertical="center" shrinkToFit="1"/>
    </xf>
    <xf numFmtId="180" fontId="28" fillId="0" borderId="36" xfId="0" applyNumberFormat="1" applyFont="1" applyBorder="1" applyAlignment="1">
      <alignment horizontal="center" vertical="center" shrinkToFit="1"/>
    </xf>
    <xf numFmtId="0" fontId="28" fillId="0" borderId="34" xfId="0" applyFont="1" applyBorder="1" applyAlignment="1">
      <alignment horizontal="left" vertical="center" shrinkToFit="1"/>
    </xf>
    <xf numFmtId="0" fontId="28" fillId="0" borderId="13" xfId="0" applyFont="1" applyBorder="1" applyAlignment="1">
      <alignment horizontal="left" vertical="center" shrinkToFit="1"/>
    </xf>
    <xf numFmtId="0" fontId="28" fillId="0" borderId="2" xfId="0" applyFont="1" applyBorder="1" applyAlignment="1">
      <alignment horizontal="left" vertical="center" shrinkToFit="1"/>
    </xf>
    <xf numFmtId="0" fontId="28" fillId="0" borderId="51" xfId="0" applyFont="1" applyBorder="1" applyAlignment="1">
      <alignment horizontal="left" vertical="center" shrinkToFit="1"/>
    </xf>
    <xf numFmtId="0" fontId="65" fillId="0" borderId="1" xfId="0" applyFont="1" applyBorder="1" applyAlignment="1">
      <alignment horizontal="left" vertical="center" shrinkToFit="1"/>
    </xf>
    <xf numFmtId="0" fontId="65" fillId="0" borderId="39" xfId="0" applyFont="1" applyBorder="1" applyAlignment="1">
      <alignment horizontal="left" vertical="center" shrinkToFit="1"/>
    </xf>
    <xf numFmtId="0" fontId="31" fillId="0" borderId="39" xfId="0" applyFont="1" applyBorder="1" applyAlignment="1">
      <alignment horizontal="center" vertical="center" shrinkToFit="1"/>
    </xf>
    <xf numFmtId="0" fontId="31" fillId="0" borderId="62" xfId="0" applyFont="1" applyBorder="1" applyAlignment="1">
      <alignment horizontal="center" vertical="center" shrinkToFit="1"/>
    </xf>
    <xf numFmtId="0" fontId="31" fillId="0" borderId="100" xfId="0" applyFont="1" applyBorder="1" applyAlignment="1">
      <alignment horizontal="center" vertical="center" shrinkToFit="1"/>
    </xf>
    <xf numFmtId="20" fontId="52" fillId="0" borderId="66" xfId="0" applyNumberFormat="1" applyFont="1" applyBorder="1" applyAlignment="1">
      <alignment horizontal="center" vertical="center"/>
    </xf>
    <xf numFmtId="0" fontId="52" fillId="0" borderId="14" xfId="0" applyFont="1" applyBorder="1" applyAlignment="1">
      <alignment horizontal="center" vertical="center"/>
    </xf>
    <xf numFmtId="0" fontId="52" fillId="0" borderId="60" xfId="0" applyFont="1" applyBorder="1" applyAlignment="1">
      <alignment horizontal="center" vertical="center"/>
    </xf>
    <xf numFmtId="180" fontId="52" fillId="0" borderId="66" xfId="0" applyNumberFormat="1" applyFont="1" applyBorder="1" applyAlignment="1">
      <alignment horizontal="center" vertical="center"/>
    </xf>
    <xf numFmtId="180" fontId="52" fillId="0" borderId="14" xfId="0" applyNumberFormat="1" applyFont="1" applyBorder="1" applyAlignment="1">
      <alignment horizontal="center" vertical="center"/>
    </xf>
    <xf numFmtId="180" fontId="52" fillId="0" borderId="60" xfId="0" applyNumberFormat="1" applyFont="1" applyBorder="1" applyAlignment="1">
      <alignment horizontal="center" vertical="center"/>
    </xf>
    <xf numFmtId="180" fontId="28" fillId="0" borderId="42" xfId="0" applyNumberFormat="1" applyFont="1" applyBorder="1" applyAlignment="1">
      <alignment horizontal="center" vertical="center" shrinkToFit="1"/>
    </xf>
    <xf numFmtId="180" fontId="28" fillId="0" borderId="3" xfId="0" applyNumberFormat="1" applyFont="1" applyBorder="1" applyAlignment="1">
      <alignment horizontal="center" vertical="center" shrinkToFit="1"/>
    </xf>
    <xf numFmtId="180" fontId="28" fillId="0" borderId="43" xfId="0" applyNumberFormat="1" applyFont="1" applyBorder="1" applyAlignment="1">
      <alignment horizontal="center" vertical="center" shrinkToFit="1"/>
    </xf>
    <xf numFmtId="0" fontId="28" fillId="0" borderId="50" xfId="0" applyFont="1" applyBorder="1" applyAlignment="1">
      <alignment vertical="center"/>
    </xf>
    <xf numFmtId="20" fontId="28" fillId="0" borderId="66" xfId="0" applyNumberFormat="1" applyFont="1" applyBorder="1" applyAlignment="1">
      <alignment horizontal="center" vertical="center" shrinkToFit="1"/>
    </xf>
    <xf numFmtId="20" fontId="28" fillId="0" borderId="14" xfId="0" applyNumberFormat="1" applyFont="1" applyBorder="1" applyAlignment="1">
      <alignment horizontal="center" vertical="center" shrinkToFit="1"/>
    </xf>
    <xf numFmtId="20" fontId="28" fillId="0" borderId="60" xfId="0" applyNumberFormat="1" applyFont="1" applyBorder="1" applyAlignment="1">
      <alignment horizontal="center" vertical="center" shrinkToFit="1"/>
    </xf>
    <xf numFmtId="177" fontId="28" fillId="0" borderId="0" xfId="0" applyNumberFormat="1" applyFont="1" applyAlignment="1">
      <alignment horizontal="center" vertical="center"/>
    </xf>
    <xf numFmtId="178" fontId="28" fillId="0" borderId="0" xfId="0" applyNumberFormat="1" applyFont="1" applyAlignment="1">
      <alignment horizontal="center" vertical="center"/>
    </xf>
    <xf numFmtId="0" fontId="0" fillId="0" borderId="0" xfId="0" applyAlignment="1">
      <alignment horizontal="center" vertical="center"/>
    </xf>
    <xf numFmtId="0" fontId="28" fillId="0" borderId="41" xfId="0" applyFont="1" applyBorder="1" applyAlignment="1">
      <alignment vertical="center"/>
    </xf>
    <xf numFmtId="0" fontId="28" fillId="0" borderId="9" xfId="0" applyFont="1" applyBorder="1" applyAlignment="1">
      <alignment vertical="center"/>
    </xf>
    <xf numFmtId="0" fontId="28" fillId="0" borderId="10" xfId="0" applyFont="1" applyBorder="1" applyAlignment="1">
      <alignment vertical="center"/>
    </xf>
    <xf numFmtId="180" fontId="28" fillId="0" borderId="19" xfId="0" applyNumberFormat="1" applyFont="1" applyBorder="1" applyAlignment="1">
      <alignment horizontal="center" vertical="center"/>
    </xf>
    <xf numFmtId="180" fontId="28" fillId="0" borderId="7" xfId="0" applyNumberFormat="1" applyFont="1" applyBorder="1" applyAlignment="1">
      <alignment horizontal="center" vertical="center"/>
    </xf>
    <xf numFmtId="180" fontId="28" fillId="0" borderId="9" xfId="0" applyNumberFormat="1" applyFont="1" applyBorder="1" applyAlignment="1">
      <alignment horizontal="center" vertical="center"/>
    </xf>
    <xf numFmtId="0" fontId="28" fillId="0" borderId="66" xfId="0" applyFont="1" applyBorder="1" applyAlignment="1">
      <alignment vertical="center"/>
    </xf>
    <xf numFmtId="0" fontId="28" fillId="0" borderId="14" xfId="0" applyFont="1" applyBorder="1" applyAlignment="1">
      <alignment vertical="center"/>
    </xf>
    <xf numFmtId="0" fontId="28" fillId="0" borderId="60" xfId="0" applyFont="1" applyBorder="1" applyAlignment="1">
      <alignment vertical="center"/>
    </xf>
    <xf numFmtId="0" fontId="28" fillId="0" borderId="59" xfId="0" applyFont="1" applyBorder="1" applyAlignment="1">
      <alignment vertical="center"/>
    </xf>
    <xf numFmtId="0" fontId="28" fillId="0" borderId="61" xfId="0" applyFont="1" applyBorder="1" applyAlignment="1">
      <alignment vertical="center"/>
    </xf>
    <xf numFmtId="180" fontId="28" fillId="0" borderId="66" xfId="0" applyNumberFormat="1" applyFont="1" applyBorder="1" applyAlignment="1">
      <alignment horizontal="center" vertical="center"/>
    </xf>
    <xf numFmtId="180" fontId="28" fillId="0" borderId="60" xfId="0" applyNumberFormat="1" applyFont="1" applyBorder="1" applyAlignment="1">
      <alignment horizontal="center" vertical="center"/>
    </xf>
    <xf numFmtId="0" fontId="28" fillId="0" borderId="59" xfId="0" applyFont="1" applyBorder="1" applyAlignment="1">
      <alignment horizontal="left" vertical="center" shrinkToFit="1"/>
    </xf>
    <xf numFmtId="0" fontId="28" fillId="0" borderId="14" xfId="0" applyFont="1" applyBorder="1" applyAlignment="1">
      <alignment horizontal="left" vertical="center" shrinkToFit="1"/>
    </xf>
    <xf numFmtId="0" fontId="28" fillId="0" borderId="61" xfId="0" applyFont="1" applyBorder="1" applyAlignment="1">
      <alignment horizontal="left" vertical="center" shrinkToFit="1"/>
    </xf>
    <xf numFmtId="0" fontId="52" fillId="0" borderId="50" xfId="0" applyFont="1" applyBorder="1" applyAlignment="1">
      <alignment vertical="center" shrinkToFit="1"/>
    </xf>
    <xf numFmtId="0" fontId="52" fillId="0" borderId="2" xfId="0" applyFont="1" applyBorder="1" applyAlignment="1">
      <alignment vertical="center" shrinkToFit="1"/>
    </xf>
    <xf numFmtId="0" fontId="52" fillId="0" borderId="51" xfId="0" applyFont="1" applyBorder="1" applyAlignment="1">
      <alignment vertical="center" shrinkToFit="1"/>
    </xf>
    <xf numFmtId="180" fontId="28" fillId="0" borderId="66" xfId="0" applyNumberFormat="1" applyFont="1" applyBorder="1" applyAlignment="1">
      <alignment horizontal="center" vertical="center" shrinkToFit="1"/>
    </xf>
    <xf numFmtId="180" fontId="28" fillId="0" borderId="14" xfId="0" applyNumberFormat="1" applyFont="1" applyBorder="1" applyAlignment="1">
      <alignment horizontal="center" vertical="center" shrinkToFit="1"/>
    </xf>
    <xf numFmtId="180" fontId="28" fillId="0" borderId="60" xfId="0" applyNumberFormat="1" applyFont="1" applyBorder="1" applyAlignment="1">
      <alignment horizontal="center" vertical="center" shrinkToFit="1"/>
    </xf>
    <xf numFmtId="0" fontId="52" fillId="0" borderId="50" xfId="0" applyFont="1" applyBorder="1" applyAlignment="1">
      <alignment horizontal="left" vertical="center"/>
    </xf>
    <xf numFmtId="0" fontId="52" fillId="0" borderId="2" xfId="0" applyFont="1" applyBorder="1" applyAlignment="1">
      <alignment horizontal="left" vertical="center"/>
    </xf>
    <xf numFmtId="0" fontId="52" fillId="0" borderId="51" xfId="0" applyFont="1" applyBorder="1" applyAlignment="1">
      <alignment horizontal="left" vertical="center"/>
    </xf>
    <xf numFmtId="0" fontId="52" fillId="0" borderId="44" xfId="0" applyFont="1" applyBorder="1" applyAlignment="1">
      <alignment horizontal="left" vertical="center"/>
    </xf>
    <xf numFmtId="0" fontId="52" fillId="0" borderId="3" xfId="0" applyFont="1" applyBorder="1" applyAlignment="1">
      <alignment horizontal="left" vertical="center"/>
    </xf>
    <xf numFmtId="0" fontId="52" fillId="0" borderId="62" xfId="0" applyFont="1" applyBorder="1" applyAlignment="1">
      <alignment horizontal="left" vertical="center"/>
    </xf>
    <xf numFmtId="0" fontId="63" fillId="0" borderId="45" xfId="0" applyFont="1" applyBorder="1" applyAlignment="1">
      <alignment vertical="center"/>
    </xf>
    <xf numFmtId="0" fontId="63" fillId="0" borderId="1" xfId="0" applyFont="1" applyBorder="1" applyAlignment="1">
      <alignment vertical="center"/>
    </xf>
    <xf numFmtId="0" fontId="63" fillId="0" borderId="39" xfId="0" applyFont="1" applyBorder="1" applyAlignment="1">
      <alignment vertical="center"/>
    </xf>
    <xf numFmtId="0" fontId="52" fillId="0" borderId="25" xfId="0" applyFont="1" applyBorder="1" applyAlignment="1">
      <alignment vertical="center" shrinkToFit="1"/>
    </xf>
    <xf numFmtId="0" fontId="52" fillId="0" borderId="26" xfId="0" applyFont="1" applyBorder="1" applyAlignment="1">
      <alignment vertical="center" shrinkToFit="1"/>
    </xf>
    <xf numFmtId="20" fontId="28" fillId="0" borderId="0" xfId="0" applyNumberFormat="1" applyFont="1" applyAlignment="1">
      <alignment horizontal="center" vertical="center" shrinkToFit="1"/>
    </xf>
    <xf numFmtId="0" fontId="28" fillId="0" borderId="0" xfId="0" applyFont="1" applyAlignment="1">
      <alignment horizontal="left" vertical="center" shrinkToFit="1"/>
    </xf>
    <xf numFmtId="0" fontId="52" fillId="0" borderId="0" xfId="0" applyFont="1" applyAlignment="1">
      <alignment horizontal="left" vertical="center"/>
    </xf>
    <xf numFmtId="20" fontId="52" fillId="0" borderId="45" xfId="0" applyNumberFormat="1" applyFont="1" applyBorder="1" applyAlignment="1">
      <alignment horizontal="left" vertical="center"/>
    </xf>
    <xf numFmtId="20" fontId="52" fillId="0" borderId="1" xfId="0" applyNumberFormat="1" applyFont="1" applyBorder="1" applyAlignment="1">
      <alignment horizontal="left" vertical="center"/>
    </xf>
    <xf numFmtId="20" fontId="52" fillId="0" borderId="39" xfId="0" applyNumberFormat="1" applyFont="1" applyBorder="1" applyAlignment="1">
      <alignment horizontal="left" vertical="center"/>
    </xf>
    <xf numFmtId="20" fontId="52" fillId="0" borderId="38" xfId="0" applyNumberFormat="1" applyFont="1" applyBorder="1" applyAlignment="1">
      <alignment horizontal="center" vertical="center"/>
    </xf>
    <xf numFmtId="0" fontId="52" fillId="0" borderId="13" xfId="0" applyFont="1" applyBorder="1" applyAlignment="1">
      <alignment horizontal="center" vertical="center"/>
    </xf>
    <xf numFmtId="0" fontId="52" fillId="0" borderId="36" xfId="0" applyFont="1" applyBorder="1" applyAlignment="1">
      <alignment horizontal="center" vertical="center"/>
    </xf>
    <xf numFmtId="20" fontId="28" fillId="0" borderId="48" xfId="0" applyNumberFormat="1" applyFont="1" applyBorder="1" applyAlignment="1">
      <alignment horizontal="center" vertical="center" shrinkToFit="1"/>
    </xf>
    <xf numFmtId="20" fontId="28" fillId="0" borderId="2" xfId="0" applyNumberFormat="1" applyFont="1" applyBorder="1" applyAlignment="1">
      <alignment horizontal="center" vertical="center" shrinkToFit="1"/>
    </xf>
    <xf numFmtId="20" fontId="28" fillId="0" borderId="49" xfId="0" applyNumberFormat="1" applyFont="1" applyBorder="1" applyAlignment="1">
      <alignment horizontal="center" vertical="center" shrinkToFit="1"/>
    </xf>
    <xf numFmtId="0" fontId="28" fillId="0" borderId="50" xfId="0" applyFont="1" applyBorder="1" applyAlignment="1">
      <alignment horizontal="left" vertical="center" shrinkToFit="1"/>
    </xf>
    <xf numFmtId="0" fontId="28" fillId="0" borderId="89" xfId="0" applyFont="1" applyBorder="1" applyAlignment="1">
      <alignment horizontal="center" vertical="center"/>
    </xf>
    <xf numFmtId="0" fontId="28" fillId="0" borderId="77" xfId="0" applyFont="1" applyBorder="1" applyAlignment="1">
      <alignment horizontal="center" vertical="center"/>
    </xf>
    <xf numFmtId="189" fontId="28" fillId="0" borderId="13" xfId="0" applyNumberFormat="1" applyFont="1" applyBorder="1" applyAlignment="1">
      <alignment horizontal="right" vertical="center"/>
    </xf>
    <xf numFmtId="189" fontId="0" fillId="0" borderId="13" xfId="0" applyNumberFormat="1" applyBorder="1" applyAlignment="1">
      <alignment horizontal="right" vertical="center"/>
    </xf>
    <xf numFmtId="49" fontId="28" fillId="0" borderId="21" xfId="0" applyNumberFormat="1" applyFont="1" applyBorder="1" applyAlignment="1">
      <alignment horizontal="center" vertical="center"/>
    </xf>
    <xf numFmtId="49" fontId="28" fillId="0" borderId="22" xfId="0" applyNumberFormat="1" applyFont="1" applyBorder="1" applyAlignment="1">
      <alignment horizontal="center" vertical="center"/>
    </xf>
    <xf numFmtId="49" fontId="28" fillId="0" borderId="41" xfId="0" applyNumberFormat="1" applyFont="1" applyBorder="1" applyAlignment="1">
      <alignment horizontal="center" vertical="center"/>
    </xf>
    <xf numFmtId="49" fontId="28" fillId="0" borderId="1" xfId="0" applyNumberFormat="1" applyFont="1" applyBorder="1" applyAlignment="1">
      <alignment horizontal="center" vertical="center"/>
    </xf>
    <xf numFmtId="49" fontId="28" fillId="0" borderId="33" xfId="0" applyNumberFormat="1" applyFont="1" applyBorder="1" applyAlignment="1">
      <alignment horizontal="center" vertical="center"/>
    </xf>
    <xf numFmtId="49" fontId="28" fillId="0" borderId="89" xfId="0" applyNumberFormat="1" applyFont="1" applyBorder="1" applyAlignment="1">
      <alignment horizontal="center" vertical="center"/>
    </xf>
    <xf numFmtId="49" fontId="28" fillId="0" borderId="77" xfId="0" applyNumberFormat="1" applyFont="1" applyBorder="1" applyAlignment="1">
      <alignment horizontal="center" vertical="center"/>
    </xf>
    <xf numFmtId="0" fontId="28" fillId="0" borderId="70" xfId="0" applyFont="1" applyBorder="1" applyAlignment="1">
      <alignment vertical="center"/>
    </xf>
    <xf numFmtId="49" fontId="28" fillId="0" borderId="90" xfId="0" applyNumberFormat="1" applyFont="1" applyBorder="1" applyAlignment="1">
      <alignment horizontal="center" vertical="center"/>
    </xf>
    <xf numFmtId="49" fontId="28" fillId="0" borderId="91" xfId="0" applyNumberFormat="1" applyFont="1" applyBorder="1" applyAlignment="1">
      <alignment horizontal="center" vertical="center"/>
    </xf>
    <xf numFmtId="0" fontId="0" fillId="0" borderId="71" xfId="0" applyBorder="1" applyAlignment="1">
      <alignment horizontal="center" vertical="center"/>
    </xf>
    <xf numFmtId="0" fontId="0" fillId="0" borderId="6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183" fontId="0" fillId="0" borderId="45" xfId="0" applyNumberFormat="1" applyBorder="1" applyAlignment="1">
      <alignment horizontal="center" vertical="center" shrinkToFit="1"/>
    </xf>
    <xf numFmtId="183" fontId="0" fillId="0" borderId="72" xfId="0" applyNumberFormat="1" applyBorder="1" applyAlignment="1">
      <alignment horizontal="center" vertical="center" shrinkToFit="1"/>
    </xf>
    <xf numFmtId="183" fontId="0" fillId="0" borderId="73" xfId="0" applyNumberFormat="1" applyBorder="1" applyAlignment="1">
      <alignment horizontal="center" vertical="center" shrinkToFit="1"/>
    </xf>
    <xf numFmtId="183" fontId="0" fillId="0" borderId="32" xfId="0" applyNumberFormat="1" applyBorder="1" applyAlignment="1">
      <alignment horizontal="center" vertical="center" shrinkToFit="1"/>
    </xf>
    <xf numFmtId="183" fontId="0" fillId="0" borderId="74" xfId="0" applyNumberFormat="1" applyBorder="1" applyAlignment="1">
      <alignment horizontal="center" vertical="center" shrinkToFit="1"/>
    </xf>
    <xf numFmtId="183" fontId="0" fillId="0" borderId="46" xfId="0" applyNumberFormat="1" applyBorder="1" applyAlignment="1">
      <alignment horizontal="center" vertical="center" shrinkToFit="1"/>
    </xf>
    <xf numFmtId="183" fontId="0" fillId="0" borderId="37" xfId="0" applyNumberFormat="1" applyBorder="1" applyAlignment="1">
      <alignment horizontal="center" vertical="center" shrinkToFit="1"/>
    </xf>
    <xf numFmtId="0" fontId="0" fillId="0" borderId="74" xfId="0" applyBorder="1" applyAlignment="1">
      <alignment horizontal="center" vertical="center" shrinkToFit="1"/>
    </xf>
    <xf numFmtId="0" fontId="0" fillId="0" borderId="46" xfId="0" applyBorder="1" applyAlignment="1">
      <alignment horizontal="center" vertical="center" shrinkToFit="1"/>
    </xf>
    <xf numFmtId="0" fontId="0" fillId="0" borderId="37" xfId="0" applyBorder="1" applyAlignment="1">
      <alignment horizontal="center" vertical="center" shrinkToFit="1"/>
    </xf>
    <xf numFmtId="0" fontId="0" fillId="0" borderId="66" xfId="0" applyBorder="1" applyAlignment="1">
      <alignment horizontal="center" vertical="center" shrinkToFit="1"/>
    </xf>
    <xf numFmtId="0" fontId="0" fillId="0" borderId="17" xfId="0" applyBorder="1" applyAlignment="1">
      <alignment horizontal="center" vertical="center" shrinkToFit="1"/>
    </xf>
    <xf numFmtId="0" fontId="0" fillId="0" borderId="38" xfId="0" applyBorder="1" applyAlignment="1">
      <alignment horizontal="center" vertical="center" shrinkToFit="1"/>
    </xf>
    <xf numFmtId="0" fontId="0" fillId="0" borderId="21" xfId="0" applyBorder="1" applyAlignment="1">
      <alignment horizontal="center" vertical="center" shrinkToFit="1"/>
    </xf>
    <xf numFmtId="0" fontId="0" fillId="0" borderId="22" xfId="0" applyBorder="1" applyAlignment="1">
      <alignment horizontal="center" vertical="center" shrinkToFit="1"/>
    </xf>
    <xf numFmtId="0" fontId="0" fillId="0" borderId="23" xfId="0" applyBorder="1" applyAlignment="1">
      <alignment horizontal="center" vertical="center" shrinkToFit="1"/>
    </xf>
    <xf numFmtId="0" fontId="0" fillId="0" borderId="13" xfId="0" applyBorder="1" applyAlignment="1">
      <alignment horizontal="center" vertical="center" shrinkToFit="1"/>
    </xf>
    <xf numFmtId="0" fontId="0" fillId="0" borderId="35" xfId="0" applyBorder="1" applyAlignment="1">
      <alignment horizontal="center" vertical="center" shrinkToFit="1"/>
    </xf>
    <xf numFmtId="0" fontId="0" fillId="0" borderId="71" xfId="0" applyBorder="1" applyAlignment="1">
      <alignment horizontal="center" vertical="center" shrinkToFit="1"/>
    </xf>
    <xf numFmtId="0" fontId="0" fillId="0" borderId="68" xfId="0" applyBorder="1" applyAlignment="1">
      <alignment horizontal="center" vertical="center" shrinkToFit="1"/>
    </xf>
    <xf numFmtId="186" fontId="51" fillId="0" borderId="75" xfId="1" applyNumberFormat="1" applyFont="1" applyFill="1" applyBorder="1" applyAlignment="1">
      <alignment horizontal="center" vertical="center" wrapText="1" shrinkToFit="1"/>
    </xf>
    <xf numFmtId="186" fontId="51" fillId="0" borderId="46" xfId="1" applyNumberFormat="1" applyFont="1" applyFill="1" applyBorder="1" applyAlignment="1">
      <alignment horizontal="center" vertical="center" wrapText="1" shrinkToFit="1"/>
    </xf>
    <xf numFmtId="186" fontId="51" fillId="0" borderId="37" xfId="1" applyNumberFormat="1" applyFont="1" applyFill="1" applyBorder="1" applyAlignment="1">
      <alignment horizontal="center" vertical="center" wrapText="1" shrinkToFit="1"/>
    </xf>
    <xf numFmtId="0" fontId="0" fillId="0" borderId="33" xfId="0" applyBorder="1" applyAlignment="1">
      <alignment horizontal="center" vertical="center" shrinkToFit="1"/>
    </xf>
    <xf numFmtId="0" fontId="0" fillId="3" borderId="74" xfId="0" applyFill="1" applyBorder="1" applyAlignment="1">
      <alignment horizontal="center" vertical="center" shrinkToFit="1"/>
    </xf>
    <xf numFmtId="0" fontId="0" fillId="3" borderId="37" xfId="0" applyFill="1" applyBorder="1" applyAlignment="1">
      <alignment horizontal="center" vertical="center" shrinkToFit="1"/>
    </xf>
    <xf numFmtId="38" fontId="51" fillId="0" borderId="17" xfId="2" applyFont="1" applyFill="1" applyBorder="1" applyAlignment="1">
      <alignment horizontal="center" vertical="center" wrapText="1" shrinkToFit="1"/>
    </xf>
    <xf numFmtId="38" fontId="51" fillId="0" borderId="18" xfId="2" applyFont="1" applyFill="1" applyBorder="1" applyAlignment="1">
      <alignment horizontal="center" vertical="center" wrapText="1" shrinkToFit="1"/>
    </xf>
    <xf numFmtId="38" fontId="51" fillId="0" borderId="46" xfId="2" applyFont="1" applyFill="1" applyBorder="1" applyAlignment="1">
      <alignment horizontal="center" vertical="center" wrapText="1" shrinkToFit="1"/>
    </xf>
    <xf numFmtId="38" fontId="51" fillId="0" borderId="37" xfId="2" applyFont="1" applyFill="1" applyBorder="1" applyAlignment="1">
      <alignment horizontal="center" vertical="center" wrapText="1" shrinkToFit="1"/>
    </xf>
    <xf numFmtId="0" fontId="51" fillId="0" borderId="46" xfId="0" applyFont="1" applyBorder="1" applyAlignment="1">
      <alignment horizontal="center" vertical="center" wrapText="1" shrinkToFit="1"/>
    </xf>
    <xf numFmtId="0" fontId="51" fillId="0" borderId="37" xfId="0" applyFont="1" applyBorder="1" applyAlignment="1">
      <alignment horizontal="center" vertical="center" wrapText="1" shrinkToFit="1"/>
    </xf>
    <xf numFmtId="0" fontId="37" fillId="0" borderId="0" xfId="0" applyFont="1" applyAlignment="1">
      <alignment horizontal="center" vertical="center"/>
    </xf>
    <xf numFmtId="180" fontId="26" fillId="0" borderId="17" xfId="0" applyNumberFormat="1" applyFont="1" applyBorder="1" applyAlignment="1">
      <alignment horizontal="center" vertical="center"/>
    </xf>
    <xf numFmtId="180" fontId="26" fillId="0" borderId="0" xfId="0" applyNumberFormat="1" applyFont="1" applyAlignment="1">
      <alignment horizontal="center" vertical="center"/>
    </xf>
    <xf numFmtId="177" fontId="37" fillId="0" borderId="0" xfId="0" applyNumberFormat="1" applyFont="1" applyAlignment="1">
      <alignment horizontal="center" vertical="center"/>
    </xf>
    <xf numFmtId="0" fontId="0" fillId="0" borderId="0" xfId="0" applyAlignment="1">
      <alignment horizontal="left" vertical="center"/>
    </xf>
    <xf numFmtId="180" fontId="0" fillId="0" borderId="17" xfId="0" applyNumberFormat="1" applyBorder="1" applyAlignment="1">
      <alignment horizontal="center" vertical="center"/>
    </xf>
    <xf numFmtId="180" fontId="26" fillId="0" borderId="0" xfId="0" applyNumberFormat="1" applyFont="1" applyAlignment="1">
      <alignment horizontal="center" vertical="center" shrinkToFit="1"/>
    </xf>
    <xf numFmtId="0" fontId="38" fillId="0" borderId="0" xfId="0" applyFont="1" applyAlignment="1">
      <alignment horizontal="justify" vertical="center"/>
    </xf>
    <xf numFmtId="0" fontId="39" fillId="0" borderId="0" xfId="0" applyFont="1" applyAlignment="1">
      <alignment horizontal="left" vertical="center"/>
    </xf>
    <xf numFmtId="0" fontId="35" fillId="0" borderId="0" xfId="0" applyFont="1" applyAlignment="1">
      <alignment horizontal="left" vertical="center"/>
    </xf>
    <xf numFmtId="0" fontId="38" fillId="0" borderId="0" xfId="0" applyFont="1" applyAlignment="1">
      <alignment horizontal="left" vertical="center"/>
    </xf>
    <xf numFmtId="176" fontId="37" fillId="0" borderId="0" xfId="0" applyNumberFormat="1" applyFont="1" applyAlignment="1">
      <alignment horizontal="center" vertical="center"/>
    </xf>
    <xf numFmtId="180" fontId="0" fillId="0" borderId="0" xfId="0" applyNumberFormat="1" applyAlignment="1">
      <alignment horizontal="center" vertical="center" shrinkToFit="1"/>
    </xf>
  </cellXfs>
  <cellStyles count="15">
    <cellStyle name="パーセント" xfId="1" builtinId="5"/>
    <cellStyle name="桁区切り" xfId="2" builtinId="6"/>
    <cellStyle name="桁区切り 2" xfId="3" xr:uid="{00000000-0005-0000-0000-000002000000}"/>
    <cellStyle name="標準" xfId="0" builtinId="0"/>
    <cellStyle name="標準 2" xfId="4" xr:uid="{00000000-0005-0000-0000-000004000000}"/>
    <cellStyle name="標準 2 2" xfId="5" xr:uid="{00000000-0005-0000-0000-000005000000}"/>
    <cellStyle name="標準 2 2 2" xfId="6" xr:uid="{00000000-0005-0000-0000-000006000000}"/>
    <cellStyle name="標準 3" xfId="7" xr:uid="{00000000-0005-0000-0000-000007000000}"/>
    <cellStyle name="標準 4" xfId="8" xr:uid="{00000000-0005-0000-0000-000008000000}"/>
    <cellStyle name="標準 5" xfId="9" xr:uid="{00000000-0005-0000-0000-000009000000}"/>
    <cellStyle name="標準 5 2" xfId="10" xr:uid="{BB0A7751-3784-46B0-8937-4B23E91E75BB}"/>
    <cellStyle name="標準 5 2 2" xfId="13" xr:uid="{A731655F-FBA1-4B03-8884-675F7AAD02DC}"/>
    <cellStyle name="標準 5 3" xfId="11" xr:uid="{CFD91824-0D13-40CC-A168-B872855E97F7}"/>
    <cellStyle name="標準 5 3 2" xfId="14" xr:uid="{9A6EB90A-25A2-4825-B8CA-C81F90F37DD5}"/>
    <cellStyle name="標準 5 4" xfId="12" xr:uid="{4F753DC7-E743-43F2-A9AD-CC8A26DCB3E6}"/>
  </cellStyles>
  <dxfs count="126">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ill>
        <patternFill>
          <bgColor rgb="FFFF99FF"/>
        </patternFill>
      </fill>
    </dxf>
    <dxf>
      <fill>
        <patternFill>
          <bgColor theme="9" tint="0.39994506668294322"/>
        </patternFill>
      </fill>
    </dxf>
    <dxf>
      <fill>
        <patternFill>
          <bgColor theme="9" tint="0.59996337778862885"/>
        </patternFill>
      </fill>
    </dxf>
    <dxf>
      <fill>
        <patternFill>
          <bgColor theme="5" tint="0.79998168889431442"/>
        </patternFill>
      </fill>
    </dxf>
    <dxf>
      <fill>
        <patternFill>
          <bgColor rgb="FFFF99FF"/>
        </patternFill>
      </fill>
    </dxf>
    <dxf>
      <fill>
        <patternFill>
          <bgColor theme="4"/>
        </patternFill>
      </fill>
    </dxf>
    <dxf>
      <fill>
        <patternFill>
          <bgColor rgb="FF92D050"/>
        </patternFill>
      </fill>
    </dxf>
    <dxf>
      <fill>
        <patternFill>
          <bgColor rgb="FF00B0F0"/>
        </patternFill>
      </fill>
    </dxf>
    <dxf>
      <fill>
        <patternFill>
          <bgColor theme="8" tint="0.59996337778862885"/>
        </patternFill>
      </fill>
    </dxf>
    <dxf>
      <fill>
        <patternFill>
          <bgColor theme="7"/>
        </patternFill>
      </fill>
    </dxf>
    <dxf>
      <fill>
        <patternFill>
          <bgColor theme="7"/>
        </patternFill>
      </fill>
    </dxf>
    <dxf>
      <fill>
        <patternFill>
          <bgColor rgb="FFFF99FF"/>
        </patternFill>
      </fill>
    </dxf>
    <dxf>
      <font>
        <color theme="0"/>
      </font>
    </dxf>
    <dxf>
      <fill>
        <patternFill>
          <bgColor theme="4" tint="0.59996337778862885"/>
        </patternFill>
      </fill>
    </dxf>
    <dxf>
      <fill>
        <patternFill>
          <bgColor theme="5"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609600</xdr:colOff>
      <xdr:row>4</xdr:row>
      <xdr:rowOff>57150</xdr:rowOff>
    </xdr:from>
    <xdr:to>
      <xdr:col>1</xdr:col>
      <xdr:colOff>609600</xdr:colOff>
      <xdr:row>7</xdr:row>
      <xdr:rowOff>0</xdr:rowOff>
    </xdr:to>
    <xdr:sp macro="" textlink="">
      <xdr:nvSpPr>
        <xdr:cNvPr id="304366" name="Line 1">
          <a:extLst>
            <a:ext uri="{FF2B5EF4-FFF2-40B4-BE49-F238E27FC236}">
              <a16:creationId xmlns:a16="http://schemas.microsoft.com/office/drawing/2014/main" id="{00000000-0008-0000-2100-0000EEA40400}"/>
            </a:ext>
          </a:extLst>
        </xdr:cNvPr>
        <xdr:cNvSpPr>
          <a:spLocks noChangeShapeType="1"/>
        </xdr:cNvSpPr>
      </xdr:nvSpPr>
      <xdr:spPr bwMode="auto">
        <a:xfrm>
          <a:off x="1028700" y="1057275"/>
          <a:ext cx="0" cy="666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609600</xdr:colOff>
      <xdr:row>4</xdr:row>
      <xdr:rowOff>57150</xdr:rowOff>
    </xdr:from>
    <xdr:to>
      <xdr:col>1</xdr:col>
      <xdr:colOff>609600</xdr:colOff>
      <xdr:row>7</xdr:row>
      <xdr:rowOff>0</xdr:rowOff>
    </xdr:to>
    <xdr:sp macro="" textlink="">
      <xdr:nvSpPr>
        <xdr:cNvPr id="294870" name="Line 1">
          <a:extLst>
            <a:ext uri="{FF2B5EF4-FFF2-40B4-BE49-F238E27FC236}">
              <a16:creationId xmlns:a16="http://schemas.microsoft.com/office/drawing/2014/main" id="{00000000-0008-0000-2200-0000D67F0400}"/>
            </a:ext>
          </a:extLst>
        </xdr:cNvPr>
        <xdr:cNvSpPr>
          <a:spLocks noChangeShapeType="1"/>
        </xdr:cNvSpPr>
      </xdr:nvSpPr>
      <xdr:spPr bwMode="auto">
        <a:xfrm>
          <a:off x="1028700" y="1057275"/>
          <a:ext cx="0" cy="666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152400</xdr:colOff>
          <xdr:row>1</xdr:row>
          <xdr:rowOff>106680</xdr:rowOff>
        </xdr:from>
        <xdr:to>
          <xdr:col>11</xdr:col>
          <xdr:colOff>259080</xdr:colOff>
          <xdr:row>3</xdr:row>
          <xdr:rowOff>83820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2B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並び替え</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NDISK-016B73\disk\&#9733;&#9733;&#20132;&#36890;&#35480;&#23566;&#9733;&#9733;\&#9679;&#9679;&#26085;&#24120;&#26989;&#21209;&#9679;&#9679;\&#35686;&#20633;&#26085;&#35468;&#20132;&#36890;(30.11&#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態・給与対照"/>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状況記録"/>
      <sheetName val="配置表（Ｈ30.11）ららぽーと立川立飛"/>
      <sheetName val="管制実績表（Ｈ30.11）ららぽーと立川立飛"/>
      <sheetName val="配置表 指導入力上旬"/>
      <sheetName val="配置表 指導入力中旬"/>
      <sheetName val="配置表 指導入力下旬"/>
      <sheetName val="警備日誌専用氏名"/>
      <sheetName val="警備員所属氏名"/>
      <sheetName val="検索"/>
      <sheetName val="日誌氏名"/>
      <sheetName val="配置表氏名"/>
      <sheetName val="配置表並び順"/>
      <sheetName val="配置表氏名生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9">
          <cell r="A9" t="str">
            <v>斉藤博</v>
          </cell>
          <cell r="B9" t="str">
            <v>齋藤博</v>
          </cell>
        </row>
        <row r="10">
          <cell r="A10" t="str">
            <v>高松清介</v>
          </cell>
          <cell r="B10" t="str">
            <v>髙松清介</v>
          </cell>
        </row>
        <row r="11">
          <cell r="A11" t="str">
            <v>田中恵子</v>
          </cell>
          <cell r="B11" t="str">
            <v>田中惠子</v>
          </cell>
        </row>
      </sheetData>
      <sheetData sheetId="39"/>
      <sheetData sheetId="40"/>
      <sheetData sheetId="41"/>
      <sheetData sheetId="42"/>
      <sheetData sheetId="43"/>
      <sheetData sheetId="4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4.bin"/><Relationship Id="rId4" Type="http://schemas.openxmlformats.org/officeDocument/2006/relationships/comments" Target="../comments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4.bin"/><Relationship Id="rId4" Type="http://schemas.openxmlformats.org/officeDocument/2006/relationships/ctrlProp" Target="../ctrlProps/ctrlProp1.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N42"/>
  <sheetViews>
    <sheetView workbookViewId="0">
      <selection activeCell="C15" sqref="C15:D15"/>
    </sheetView>
  </sheetViews>
  <sheetFormatPr defaultRowHeight="13.15"/>
  <cols>
    <col min="5" max="5" width="9" style="148"/>
  </cols>
  <sheetData>
    <row r="1" spans="1:14">
      <c r="A1" s="45" t="s">
        <v>0</v>
      </c>
      <c r="B1" s="46" t="s">
        <v>1</v>
      </c>
      <c r="C1" s="46" t="s">
        <v>2</v>
      </c>
      <c r="D1" s="47" t="s">
        <v>3</v>
      </c>
      <c r="E1" s="144" t="s">
        <v>4</v>
      </c>
      <c r="G1" t="s">
        <v>5</v>
      </c>
      <c r="I1" t="s">
        <v>6</v>
      </c>
      <c r="J1" t="s">
        <v>7</v>
      </c>
      <c r="K1" t="s">
        <v>8</v>
      </c>
      <c r="L1" t="s">
        <v>9</v>
      </c>
      <c r="M1" t="s">
        <v>10</v>
      </c>
    </row>
    <row r="2" spans="1:14">
      <c r="A2" s="43" t="s">
        <v>11</v>
      </c>
      <c r="B2" s="44" t="s">
        <v>12</v>
      </c>
      <c r="C2" s="69">
        <v>0.39583333333333331</v>
      </c>
      <c r="D2" s="70">
        <v>0.77083333333333337</v>
      </c>
      <c r="E2" s="145">
        <v>8</v>
      </c>
      <c r="G2" t="s">
        <v>13</v>
      </c>
      <c r="H2" t="s">
        <v>14</v>
      </c>
      <c r="I2" t="s">
        <v>15</v>
      </c>
      <c r="J2" t="s">
        <v>16</v>
      </c>
      <c r="K2" t="s">
        <v>17</v>
      </c>
      <c r="L2" t="s">
        <v>18</v>
      </c>
      <c r="M2" t="s">
        <v>19</v>
      </c>
      <c r="N2" t="s">
        <v>20</v>
      </c>
    </row>
    <row r="3" spans="1:14">
      <c r="A3" s="37" t="s">
        <v>21</v>
      </c>
      <c r="B3" s="38" t="s">
        <v>22</v>
      </c>
      <c r="C3" s="67">
        <v>0.5</v>
      </c>
      <c r="D3" s="68">
        <v>0.875</v>
      </c>
      <c r="E3" s="146">
        <v>8</v>
      </c>
      <c r="F3">
        <v>1</v>
      </c>
      <c r="G3" t="s">
        <v>23</v>
      </c>
      <c r="H3" t="s">
        <v>23</v>
      </c>
      <c r="I3" t="s">
        <v>23</v>
      </c>
      <c r="J3" t="s">
        <v>23</v>
      </c>
      <c r="K3" t="s">
        <v>23</v>
      </c>
      <c r="L3" t="s">
        <v>23</v>
      </c>
      <c r="M3" t="s">
        <v>23</v>
      </c>
      <c r="N3" t="s">
        <v>23</v>
      </c>
    </row>
    <row r="4" spans="1:14">
      <c r="A4" s="37" t="s">
        <v>24</v>
      </c>
      <c r="B4" s="38" t="s">
        <v>25</v>
      </c>
      <c r="C4" s="67">
        <v>0.33333333333333331</v>
      </c>
      <c r="D4" s="68">
        <v>0.70833333333333337</v>
      </c>
      <c r="E4" s="146">
        <v>8</v>
      </c>
      <c r="F4">
        <v>2</v>
      </c>
      <c r="G4" t="s">
        <v>26</v>
      </c>
      <c r="H4" t="s">
        <v>26</v>
      </c>
      <c r="I4" t="s">
        <v>26</v>
      </c>
      <c r="J4" t="s">
        <v>26</v>
      </c>
      <c r="K4" t="s">
        <v>26</v>
      </c>
      <c r="L4" t="s">
        <v>26</v>
      </c>
      <c r="M4" t="s">
        <v>26</v>
      </c>
      <c r="N4" t="s">
        <v>26</v>
      </c>
    </row>
    <row r="5" spans="1:14">
      <c r="A5" s="37" t="s">
        <v>27</v>
      </c>
      <c r="B5" s="38" t="s">
        <v>12</v>
      </c>
      <c r="C5" s="67">
        <v>0.39583333333333331</v>
      </c>
      <c r="D5" s="68">
        <v>0.77083333333333337</v>
      </c>
      <c r="E5" s="146">
        <v>8</v>
      </c>
      <c r="F5">
        <v>3</v>
      </c>
      <c r="G5" t="s">
        <v>26</v>
      </c>
      <c r="H5" t="s">
        <v>26</v>
      </c>
      <c r="I5" t="s">
        <v>26</v>
      </c>
      <c r="J5" t="s">
        <v>26</v>
      </c>
      <c r="K5" t="s">
        <v>26</v>
      </c>
      <c r="L5" t="s">
        <v>26</v>
      </c>
      <c r="M5" t="s">
        <v>26</v>
      </c>
      <c r="N5" t="s">
        <v>26</v>
      </c>
    </row>
    <row r="6" spans="1:14">
      <c r="A6" s="37" t="s">
        <v>28</v>
      </c>
      <c r="B6" s="38" t="s">
        <v>22</v>
      </c>
      <c r="C6" s="67">
        <v>0.5</v>
      </c>
      <c r="D6" s="68">
        <v>0.875</v>
      </c>
      <c r="E6" s="146">
        <v>8</v>
      </c>
      <c r="F6">
        <v>4</v>
      </c>
      <c r="G6" t="s">
        <v>26</v>
      </c>
      <c r="H6" t="s">
        <v>26</v>
      </c>
      <c r="I6" t="s">
        <v>26</v>
      </c>
      <c r="J6" t="s">
        <v>26</v>
      </c>
      <c r="K6" t="s">
        <v>26</v>
      </c>
      <c r="L6" t="s">
        <v>26</v>
      </c>
      <c r="M6" t="s">
        <v>26</v>
      </c>
      <c r="N6" t="s">
        <v>26</v>
      </c>
    </row>
    <row r="7" spans="1:14">
      <c r="A7" s="37" t="s">
        <v>29</v>
      </c>
      <c r="B7" s="38" t="s">
        <v>12</v>
      </c>
      <c r="C7" s="67">
        <v>0.39583333333333331</v>
      </c>
      <c r="D7" s="68">
        <v>0.77083333333333337</v>
      </c>
      <c r="E7" s="146">
        <v>8</v>
      </c>
      <c r="F7">
        <v>5</v>
      </c>
      <c r="G7" t="s">
        <v>30</v>
      </c>
      <c r="H7" t="s">
        <v>30</v>
      </c>
      <c r="I7" t="s">
        <v>30</v>
      </c>
      <c r="J7" t="s">
        <v>30</v>
      </c>
      <c r="K7" t="s">
        <v>30</v>
      </c>
      <c r="L7" t="s">
        <v>30</v>
      </c>
      <c r="M7" t="s">
        <v>30</v>
      </c>
      <c r="N7" t="s">
        <v>30</v>
      </c>
    </row>
    <row r="8" spans="1:14">
      <c r="A8" s="37" t="s">
        <v>31</v>
      </c>
      <c r="B8" s="38" t="s">
        <v>32</v>
      </c>
      <c r="C8" s="67">
        <v>0.33333333333333331</v>
      </c>
      <c r="D8" s="68">
        <v>0.70833333333333337</v>
      </c>
      <c r="E8" s="146">
        <v>8</v>
      </c>
      <c r="F8">
        <v>6</v>
      </c>
      <c r="G8" t="s">
        <v>30</v>
      </c>
      <c r="H8" t="s">
        <v>30</v>
      </c>
      <c r="I8" t="s">
        <v>30</v>
      </c>
      <c r="J8" t="s">
        <v>30</v>
      </c>
      <c r="K8" t="s">
        <v>30</v>
      </c>
      <c r="L8" t="s">
        <v>30</v>
      </c>
      <c r="M8" t="s">
        <v>30</v>
      </c>
      <c r="N8" t="s">
        <v>30</v>
      </c>
    </row>
    <row r="9" spans="1:14">
      <c r="A9" s="37" t="s">
        <v>33</v>
      </c>
      <c r="B9" s="38" t="s">
        <v>32</v>
      </c>
      <c r="C9" s="67">
        <v>0.39583333333333331</v>
      </c>
      <c r="D9" s="68">
        <v>0.77083333333333337</v>
      </c>
      <c r="E9" s="146">
        <v>8</v>
      </c>
      <c r="F9">
        <v>7</v>
      </c>
      <c r="G9" t="s">
        <v>30</v>
      </c>
      <c r="H9" t="s">
        <v>30</v>
      </c>
      <c r="I9" t="s">
        <v>30</v>
      </c>
      <c r="J9" t="s">
        <v>30</v>
      </c>
      <c r="K9" t="s">
        <v>30</v>
      </c>
      <c r="L9" t="s">
        <v>30</v>
      </c>
      <c r="M9" t="s">
        <v>30</v>
      </c>
      <c r="N9" t="s">
        <v>30</v>
      </c>
    </row>
    <row r="10" spans="1:14">
      <c r="A10" s="37" t="s">
        <v>34</v>
      </c>
      <c r="B10" s="38" t="s">
        <v>32</v>
      </c>
      <c r="C10" s="67">
        <v>0.5</v>
      </c>
      <c r="D10" s="68">
        <v>0.875</v>
      </c>
      <c r="E10" s="146">
        <v>8</v>
      </c>
      <c r="F10">
        <v>8</v>
      </c>
      <c r="G10" t="s">
        <v>30</v>
      </c>
      <c r="H10" t="s">
        <v>30</v>
      </c>
      <c r="I10" t="s">
        <v>30</v>
      </c>
      <c r="J10" t="s">
        <v>30</v>
      </c>
      <c r="K10" t="s">
        <v>30</v>
      </c>
      <c r="L10" t="s">
        <v>30</v>
      </c>
      <c r="M10" t="s">
        <v>30</v>
      </c>
      <c r="N10" t="s">
        <v>30</v>
      </c>
    </row>
    <row r="11" spans="1:14">
      <c r="A11" s="37"/>
      <c r="B11" s="38"/>
      <c r="C11" s="67"/>
      <c r="D11" s="68"/>
      <c r="E11" s="146"/>
      <c r="F11">
        <v>9</v>
      </c>
      <c r="H11" t="s">
        <v>30</v>
      </c>
      <c r="I11" t="s">
        <v>30</v>
      </c>
      <c r="J11" t="s">
        <v>30</v>
      </c>
      <c r="K11" t="s">
        <v>30</v>
      </c>
      <c r="L11" t="s">
        <v>30</v>
      </c>
      <c r="M11" t="s">
        <v>30</v>
      </c>
      <c r="N11" t="s">
        <v>30</v>
      </c>
    </row>
    <row r="12" spans="1:14">
      <c r="A12" s="37" t="s">
        <v>35</v>
      </c>
      <c r="B12" s="38" t="s">
        <v>36</v>
      </c>
      <c r="C12" s="67">
        <v>0.39583333333333331</v>
      </c>
      <c r="D12" s="68">
        <v>0.57291666666666663</v>
      </c>
      <c r="E12" s="146">
        <v>3.95</v>
      </c>
      <c r="F12">
        <v>10</v>
      </c>
      <c r="H12" t="s">
        <v>30</v>
      </c>
      <c r="I12" t="s">
        <v>30</v>
      </c>
      <c r="J12" t="s">
        <v>30</v>
      </c>
      <c r="K12" t="s">
        <v>30</v>
      </c>
      <c r="L12" t="s">
        <v>30</v>
      </c>
      <c r="M12" t="s">
        <v>30</v>
      </c>
      <c r="N12" t="s">
        <v>30</v>
      </c>
    </row>
    <row r="13" spans="1:14">
      <c r="A13" s="37" t="s">
        <v>37</v>
      </c>
      <c r="B13" s="38" t="s">
        <v>38</v>
      </c>
      <c r="C13" s="67">
        <v>0.59375</v>
      </c>
      <c r="D13" s="68">
        <v>0.77083333333333337</v>
      </c>
      <c r="E13" s="146">
        <v>3.9500000000000011</v>
      </c>
      <c r="F13">
        <v>11</v>
      </c>
      <c r="H13" t="s">
        <v>30</v>
      </c>
      <c r="I13" t="s">
        <v>30</v>
      </c>
      <c r="J13" t="s">
        <v>30</v>
      </c>
      <c r="K13" t="s">
        <v>30</v>
      </c>
      <c r="L13" t="s">
        <v>30</v>
      </c>
      <c r="M13" t="s">
        <v>30</v>
      </c>
      <c r="N13" t="s">
        <v>30</v>
      </c>
    </row>
    <row r="14" spans="1:14">
      <c r="A14" s="37" t="s">
        <v>39</v>
      </c>
      <c r="B14" s="38" t="s">
        <v>40</v>
      </c>
      <c r="C14" s="67">
        <v>0.39583333333333331</v>
      </c>
      <c r="D14" s="68">
        <v>0.6875</v>
      </c>
      <c r="E14" s="146">
        <v>6</v>
      </c>
      <c r="F14">
        <v>12</v>
      </c>
      <c r="H14" t="s">
        <v>30</v>
      </c>
      <c r="I14" t="s">
        <v>30</v>
      </c>
      <c r="J14" t="s">
        <v>30</v>
      </c>
      <c r="K14" t="s">
        <v>30</v>
      </c>
      <c r="L14" t="s">
        <v>30</v>
      </c>
      <c r="M14" t="s">
        <v>30</v>
      </c>
      <c r="N14" t="s">
        <v>30</v>
      </c>
    </row>
    <row r="15" spans="1:14">
      <c r="A15" s="37" t="s">
        <v>41</v>
      </c>
      <c r="B15" s="38" t="s">
        <v>40</v>
      </c>
      <c r="C15" s="67">
        <v>0.39583333333333331</v>
      </c>
      <c r="D15" s="68">
        <v>0.6875</v>
      </c>
      <c r="E15" s="146">
        <v>6</v>
      </c>
      <c r="F15">
        <v>13</v>
      </c>
      <c r="H15" t="s">
        <v>30</v>
      </c>
      <c r="I15" t="s">
        <v>30</v>
      </c>
      <c r="J15" t="s">
        <v>30</v>
      </c>
      <c r="K15" t="s">
        <v>30</v>
      </c>
      <c r="L15" t="s">
        <v>30</v>
      </c>
      <c r="M15" t="s">
        <v>30</v>
      </c>
      <c r="N15" t="s">
        <v>30</v>
      </c>
    </row>
    <row r="16" spans="1:14">
      <c r="A16" s="37"/>
      <c r="B16" s="38"/>
      <c r="C16" s="67"/>
      <c r="D16" s="68"/>
      <c r="E16" s="146"/>
      <c r="F16">
        <v>14</v>
      </c>
      <c r="H16" t="s">
        <v>42</v>
      </c>
      <c r="I16" t="s">
        <v>30</v>
      </c>
      <c r="J16" t="s">
        <v>30</v>
      </c>
      <c r="K16" t="s">
        <v>30</v>
      </c>
      <c r="L16" t="s">
        <v>30</v>
      </c>
      <c r="M16" t="s">
        <v>30</v>
      </c>
      <c r="N16" t="s">
        <v>42</v>
      </c>
    </row>
    <row r="17" spans="1:14">
      <c r="A17" s="37" t="s">
        <v>43</v>
      </c>
      <c r="B17" s="38" t="s">
        <v>44</v>
      </c>
      <c r="C17" s="153">
        <v>0.39583333333333331</v>
      </c>
      <c r="D17" s="154">
        <v>0.75</v>
      </c>
      <c r="E17" s="146">
        <v>7</v>
      </c>
      <c r="F17">
        <v>15</v>
      </c>
      <c r="H17" t="s">
        <v>42</v>
      </c>
      <c r="I17" t="s">
        <v>30</v>
      </c>
      <c r="J17" t="s">
        <v>30</v>
      </c>
      <c r="K17" t="s">
        <v>30</v>
      </c>
      <c r="L17" t="s">
        <v>30</v>
      </c>
      <c r="M17" t="s">
        <v>30</v>
      </c>
      <c r="N17" t="s">
        <v>42</v>
      </c>
    </row>
    <row r="18" spans="1:14">
      <c r="A18" s="37" t="s">
        <v>45</v>
      </c>
      <c r="B18" s="38" t="s">
        <v>44</v>
      </c>
      <c r="C18" s="153">
        <v>0.39583333333333331</v>
      </c>
      <c r="D18" s="154">
        <v>0.75</v>
      </c>
      <c r="E18" s="146">
        <v>7</v>
      </c>
      <c r="F18">
        <v>16</v>
      </c>
      <c r="H18" t="s">
        <v>42</v>
      </c>
      <c r="I18" t="s">
        <v>30</v>
      </c>
      <c r="J18" t="s">
        <v>30</v>
      </c>
      <c r="K18" t="s">
        <v>30</v>
      </c>
      <c r="L18" t="s">
        <v>30</v>
      </c>
      <c r="M18" t="s">
        <v>30</v>
      </c>
      <c r="N18" t="s">
        <v>42</v>
      </c>
    </row>
    <row r="19" spans="1:14">
      <c r="A19" s="37" t="s">
        <v>46</v>
      </c>
      <c r="B19" s="38" t="s">
        <v>47</v>
      </c>
      <c r="C19" s="153">
        <v>0.39583333333333331</v>
      </c>
      <c r="D19" s="154">
        <v>0.70138888888888884</v>
      </c>
      <c r="E19" s="146">
        <v>6.0333333333333323</v>
      </c>
      <c r="F19">
        <v>17</v>
      </c>
      <c r="H19" t="s">
        <v>42</v>
      </c>
      <c r="I19" t="s">
        <v>42</v>
      </c>
      <c r="J19" t="s">
        <v>42</v>
      </c>
      <c r="K19" t="s">
        <v>42</v>
      </c>
      <c r="L19" t="s">
        <v>42</v>
      </c>
      <c r="M19" t="s">
        <v>42</v>
      </c>
      <c r="N19" t="s">
        <v>42</v>
      </c>
    </row>
    <row r="20" spans="1:14">
      <c r="A20" s="37"/>
      <c r="B20" s="38"/>
      <c r="C20" s="38"/>
      <c r="D20" s="39"/>
      <c r="E20" s="146"/>
      <c r="F20">
        <v>18</v>
      </c>
      <c r="I20" t="s">
        <v>42</v>
      </c>
      <c r="J20" t="s">
        <v>42</v>
      </c>
      <c r="K20" t="s">
        <v>42</v>
      </c>
      <c r="L20" t="s">
        <v>42</v>
      </c>
      <c r="M20" t="s">
        <v>42</v>
      </c>
      <c r="N20" t="s">
        <v>48</v>
      </c>
    </row>
    <row r="21" spans="1:14">
      <c r="A21" s="37"/>
      <c r="B21" s="38"/>
      <c r="C21" s="38"/>
      <c r="D21" s="39"/>
      <c r="E21" s="146"/>
      <c r="F21">
        <v>19</v>
      </c>
      <c r="I21" t="s">
        <v>42</v>
      </c>
      <c r="J21" t="s">
        <v>42</v>
      </c>
      <c r="K21" t="s">
        <v>42</v>
      </c>
      <c r="L21" t="s">
        <v>42</v>
      </c>
      <c r="M21" t="s">
        <v>42</v>
      </c>
      <c r="N21" t="s">
        <v>48</v>
      </c>
    </row>
    <row r="22" spans="1:14">
      <c r="A22" s="37"/>
      <c r="B22" s="38"/>
      <c r="C22" s="38"/>
      <c r="D22" s="39"/>
      <c r="E22" s="146"/>
      <c r="F22">
        <v>20</v>
      </c>
      <c r="I22" t="s">
        <v>48</v>
      </c>
      <c r="J22" t="s">
        <v>48</v>
      </c>
      <c r="K22" t="s">
        <v>48</v>
      </c>
      <c r="L22" t="s">
        <v>48</v>
      </c>
      <c r="M22" t="s">
        <v>30</v>
      </c>
      <c r="N22" t="s">
        <v>48</v>
      </c>
    </row>
    <row r="23" spans="1:14">
      <c r="A23" s="40"/>
      <c r="B23" s="41"/>
      <c r="C23" s="41"/>
      <c r="D23" s="42"/>
      <c r="E23" s="147"/>
      <c r="F23">
        <v>21</v>
      </c>
      <c r="I23" t="s">
        <v>48</v>
      </c>
      <c r="J23" t="s">
        <v>48</v>
      </c>
      <c r="K23" t="s">
        <v>48</v>
      </c>
      <c r="L23" t="s">
        <v>48</v>
      </c>
      <c r="M23" t="s">
        <v>30</v>
      </c>
    </row>
    <row r="24" spans="1:14">
      <c r="F24">
        <v>22</v>
      </c>
      <c r="I24" t="s">
        <v>48</v>
      </c>
      <c r="J24" t="s">
        <v>48</v>
      </c>
      <c r="K24" t="s">
        <v>48</v>
      </c>
      <c r="L24" t="s">
        <v>48</v>
      </c>
      <c r="M24" t="s">
        <v>48</v>
      </c>
    </row>
    <row r="25" spans="1:14">
      <c r="F25">
        <v>23</v>
      </c>
      <c r="J25" t="s">
        <v>48</v>
      </c>
      <c r="K25" t="s">
        <v>48</v>
      </c>
      <c r="L25" t="s">
        <v>48</v>
      </c>
      <c r="M25" t="s">
        <v>48</v>
      </c>
    </row>
    <row r="26" spans="1:14">
      <c r="F26">
        <v>24</v>
      </c>
      <c r="J26" t="s">
        <v>48</v>
      </c>
      <c r="K26" t="s">
        <v>48</v>
      </c>
      <c r="L26" t="s">
        <v>48</v>
      </c>
      <c r="M26" t="s">
        <v>48</v>
      </c>
    </row>
    <row r="27" spans="1:14">
      <c r="F27">
        <v>25</v>
      </c>
      <c r="J27" t="s">
        <v>48</v>
      </c>
      <c r="K27" t="s">
        <v>48</v>
      </c>
      <c r="L27" t="s">
        <v>48</v>
      </c>
      <c r="M27" t="s">
        <v>48</v>
      </c>
    </row>
    <row r="28" spans="1:14">
      <c r="F28">
        <v>26</v>
      </c>
      <c r="K28" t="s">
        <v>48</v>
      </c>
      <c r="L28" t="s">
        <v>48</v>
      </c>
      <c r="M28" t="s">
        <v>48</v>
      </c>
    </row>
    <row r="29" spans="1:14">
      <c r="F29">
        <v>27</v>
      </c>
      <c r="K29" t="s">
        <v>48</v>
      </c>
      <c r="L29" t="s">
        <v>48</v>
      </c>
      <c r="M29" t="s">
        <v>48</v>
      </c>
    </row>
    <row r="30" spans="1:14">
      <c r="F30">
        <v>28</v>
      </c>
      <c r="K30" t="s">
        <v>48</v>
      </c>
      <c r="L30" t="s">
        <v>48</v>
      </c>
      <c r="M30" t="s">
        <v>48</v>
      </c>
    </row>
    <row r="31" spans="1:14">
      <c r="F31">
        <v>29</v>
      </c>
      <c r="L31" t="s">
        <v>48</v>
      </c>
      <c r="M31" t="s">
        <v>48</v>
      </c>
    </row>
    <row r="32" spans="1:14">
      <c r="F32">
        <v>30</v>
      </c>
      <c r="L32" t="s">
        <v>48</v>
      </c>
      <c r="M32" t="s">
        <v>48</v>
      </c>
    </row>
    <row r="33" spans="6:13">
      <c r="F33">
        <v>31</v>
      </c>
      <c r="L33" t="s">
        <v>48</v>
      </c>
      <c r="M33" t="s">
        <v>48</v>
      </c>
    </row>
    <row r="34" spans="6:13">
      <c r="F34">
        <v>32</v>
      </c>
      <c r="L34" t="s">
        <v>48</v>
      </c>
      <c r="M34" t="s">
        <v>48</v>
      </c>
    </row>
    <row r="35" spans="6:13">
      <c r="F35">
        <v>33</v>
      </c>
      <c r="L35" t="s">
        <v>48</v>
      </c>
      <c r="M35" t="s">
        <v>48</v>
      </c>
    </row>
    <row r="36" spans="6:13">
      <c r="F36">
        <v>34</v>
      </c>
      <c r="M36" t="s">
        <v>48</v>
      </c>
    </row>
    <row r="37" spans="6:13">
      <c r="F37">
        <v>35</v>
      </c>
      <c r="M37" t="s">
        <v>48</v>
      </c>
    </row>
    <row r="38" spans="6:13">
      <c r="F38">
        <v>36</v>
      </c>
      <c r="M38" t="s">
        <v>48</v>
      </c>
    </row>
    <row r="39" spans="6:13">
      <c r="F39">
        <v>37</v>
      </c>
      <c r="M39" t="s">
        <v>48</v>
      </c>
    </row>
    <row r="40" spans="6:13">
      <c r="F40">
        <v>38</v>
      </c>
      <c r="M40" t="s">
        <v>48</v>
      </c>
    </row>
    <row r="41" spans="6:13">
      <c r="F41">
        <v>39</v>
      </c>
      <c r="M41" t="s">
        <v>48</v>
      </c>
    </row>
    <row r="42" spans="6:13">
      <c r="F42">
        <v>40</v>
      </c>
    </row>
  </sheetData>
  <phoneticPr fontId="27"/>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E284"/>
  <sheetViews>
    <sheetView view="pageBreakPreview" topLeftCell="Q35" zoomScale="70" zoomScaleNormal="100" zoomScaleSheetLayoutView="70" workbookViewId="0">
      <selection activeCell="AD108" sqref="AD108:BC108"/>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71</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晴後曇</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t="shared" ref="N7:N49" ca="1" si="0">$AL$5</f>
        <v>#VALUE!</v>
      </c>
      <c r="O7" s="177" t="str">
        <f t="shared" ref="O7:O48" si="1">IFERROR(INDEX(給与コード,MATCH(IF(J7="",E7,J7),業態名,0)),"")</f>
        <v>A2</v>
      </c>
      <c r="P7" s="177" t="str">
        <f t="shared" ref="P7:P48" si="2">IF(O7="","",IF(K7="",F7,K7))</f>
        <v>妹尾優</v>
      </c>
      <c r="Q7" s="178" t="str">
        <f t="shared" ref="Q7:Q48" si="3">IF(L7="",IF(G7="","",G7),L7)</f>
        <v/>
      </c>
      <c r="R7" s="178"/>
      <c r="S7" s="178" t="str">
        <f t="shared" ref="S7:S48" si="4">IF(M7="",IF(H7="","",H7),M7)</f>
        <v/>
      </c>
      <c r="T7" s="178"/>
      <c r="U7" s="178"/>
      <c r="V7" s="178"/>
      <c r="W7" s="178"/>
      <c r="X7" s="177"/>
      <c r="Z7" s="321" t="str">
        <f t="shared" ref="Z7" si="5">IF(D7&lt;&gt;"","",IF(E7="","",E7))</f>
        <v>隊長</v>
      </c>
      <c r="AA7" s="322"/>
      <c r="AB7" s="272" t="str">
        <f t="shared" ref="AB7:AB9" si="6">IF(D7&lt;&gt;"","",IF(B7="","",B7))</f>
        <v>妹尾優</v>
      </c>
      <c r="AC7" s="273"/>
      <c r="AD7" s="273"/>
      <c r="AE7" s="273"/>
      <c r="AF7" s="273"/>
      <c r="AG7" s="274"/>
      <c r="AH7" s="326">
        <f>IF(D7&lt;&gt;"","",IF(G7="",IFERROR(VLOOKUP(E7,業態・給与対照!A:D,3,FALSE),""),G7))</f>
        <v>0.39583333333333331</v>
      </c>
      <c r="AI7" s="327"/>
      <c r="AJ7" s="327"/>
      <c r="AK7" s="187" t="s">
        <v>97</v>
      </c>
      <c r="AL7" s="327">
        <f>IF(D7&lt;&gt;"","",IF(H7="",IFERROR(VLOOKUP(E7,業態・給与対照!A:D,4,FALSE),""),H7))</f>
        <v>0.77083333333333337</v>
      </c>
      <c r="AM7" s="327"/>
      <c r="AN7" s="328"/>
      <c r="AO7" s="270" t="str">
        <f>IF(D29&lt;&gt;"","",IF(E29="","",E29))</f>
        <v/>
      </c>
      <c r="AP7" s="271"/>
      <c r="AQ7" s="272" t="str">
        <f>IF(D29&lt;&gt;"","",IF(B29="","",B29))</f>
        <v/>
      </c>
      <c r="AR7" s="273"/>
      <c r="AS7" s="273"/>
      <c r="AT7" s="273"/>
      <c r="AU7" s="273"/>
      <c r="AV7" s="274"/>
      <c r="AW7" s="275" t="str">
        <f>IF(D29&lt;&gt;"","",IF(G29="",IFERROR(VLOOKUP(E29,業態・給与対照!A:D,3,FALSE),""),G29))</f>
        <v/>
      </c>
      <c r="AX7" s="268"/>
      <c r="AY7" s="268"/>
      <c r="AZ7" s="188" t="s">
        <v>97</v>
      </c>
      <c r="BA7" s="268" t="str">
        <f>IF(D29&lt;&gt;"","",IF(H29="",IFERROR(VLOOKUP(E29,業態・給与対照!A:D,4,FALSE),""),H29))</f>
        <v/>
      </c>
      <c r="BB7" s="268"/>
      <c r="BC7" s="269"/>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5" t="s">
        <v>100</v>
      </c>
      <c r="I8" s="185"/>
      <c r="J8" s="177"/>
      <c r="K8" s="177"/>
      <c r="L8" s="178"/>
      <c r="M8" s="178"/>
      <c r="N8" s="186" t="e">
        <f t="shared" ca="1" si="0"/>
        <v>#VALUE!</v>
      </c>
      <c r="O8" s="177" t="str">
        <f t="shared" si="1"/>
        <v>A1</v>
      </c>
      <c r="P8" s="177" t="str">
        <f t="shared" si="2"/>
        <v>清水直人</v>
      </c>
      <c r="Q8" s="178" t="str">
        <f t="shared" si="3"/>
        <v/>
      </c>
      <c r="R8" s="178"/>
      <c r="S8" s="178" t="str">
        <f t="shared" si="4"/>
        <v/>
      </c>
      <c r="T8" s="178"/>
      <c r="U8" s="178"/>
      <c r="V8" s="178"/>
      <c r="W8" s="178"/>
      <c r="X8" s="177"/>
      <c r="Z8" s="270" t="str">
        <f t="shared" ref="Z8:Z13" si="7">IF(D8&lt;&gt;"","",IF(E8="","",E8))</f>
        <v>荷捌</v>
      </c>
      <c r="AA8" s="271"/>
      <c r="AB8" s="272" t="str">
        <f t="shared" si="6"/>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519"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萩原光彦</v>
      </c>
      <c r="E9" s="155" t="s">
        <v>99</v>
      </c>
      <c r="F9" s="155" t="s">
        <v>104</v>
      </c>
      <c r="I9" s="185"/>
      <c r="J9" s="177"/>
      <c r="K9" s="177"/>
      <c r="L9" s="178"/>
      <c r="M9" s="178"/>
      <c r="N9" s="186" t="e">
        <f t="shared" ca="1" si="0"/>
        <v>#VALUE!</v>
      </c>
      <c r="O9" s="177" t="str">
        <f t="shared" si="1"/>
        <v>A1</v>
      </c>
      <c r="P9" s="177" t="str">
        <f t="shared" si="2"/>
        <v>萩原光彦</v>
      </c>
      <c r="Q9" s="178" t="str">
        <f t="shared" si="3"/>
        <v/>
      </c>
      <c r="R9" s="178"/>
      <c r="S9" s="178" t="str">
        <f t="shared" si="4"/>
        <v/>
      </c>
      <c r="T9" s="178"/>
      <c r="U9" s="178"/>
      <c r="V9" s="178"/>
      <c r="W9" s="178"/>
      <c r="X9" s="177"/>
      <c r="Z9" s="270" t="str">
        <f t="shared" si="7"/>
        <v>荷捌</v>
      </c>
      <c r="AA9" s="271"/>
      <c r="AB9" s="272" t="str">
        <f t="shared" si="6"/>
        <v>萩原光彦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8">IF(D31&lt;&gt;"","",IF(E31="","",E31))</f>
        <v/>
      </c>
      <c r="AP9" s="271"/>
      <c r="AQ9" s="272" t="str">
        <f t="shared" ref="AQ9:AQ20" si="9">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 t="shared" ref="BF9" si="10">IF(OR(O7="",O7=0)=TRUE,"",O7)</f>
        <v>A2</v>
      </c>
      <c r="BG9" s="265"/>
      <c r="BH9" s="265" t="str">
        <f t="shared" ref="BH9" si="11">IF(OR(P7="",P7=0)=TRUE,"",P7)</f>
        <v>妹尾優</v>
      </c>
      <c r="BI9" s="265"/>
      <c r="BJ9" s="265"/>
      <c r="BK9" s="265"/>
      <c r="BL9" s="266">
        <f t="shared" ref="BL9" si="12">IF(OR(Q7="",Q7=0)=TRUE,IF(AH7&lt;&gt;"",AH7,""),Q7)</f>
        <v>0.39583333333333331</v>
      </c>
      <c r="BM9" s="266"/>
      <c r="BN9" s="266">
        <f t="shared" ref="BN9" si="13">IF(OR(S7="",S7=0)=TRUE,IF(AL7&lt;&gt;"",AL7,""),S7)</f>
        <v>0.77083333333333337</v>
      </c>
      <c r="BO9" s="266"/>
      <c r="BP9" s="267">
        <f>IF(BH9="","",(BN9-BL9)*24)</f>
        <v>9.0000000000000018</v>
      </c>
      <c r="BQ9" s="267"/>
      <c r="BR9" s="265" t="str">
        <f t="shared" ref="BR9" si="14">IF(X7="","",X7)</f>
        <v/>
      </c>
      <c r="BS9" s="265"/>
      <c r="BT9" s="538"/>
      <c r="BU9" s="564" t="str">
        <f>IF(OR(O29="",O29=0)=TRUE,"",O29)</f>
        <v/>
      </c>
      <c r="BV9" s="565"/>
      <c r="BW9" s="566" t="str">
        <f>IF(OR(P29="",P29=0)=TRUE,"",P29)</f>
        <v/>
      </c>
      <c r="BX9" s="567"/>
      <c r="BY9" s="567"/>
      <c r="BZ9" s="568"/>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7"/>
        <v>荷捌</v>
      </c>
      <c r="AA10" s="271"/>
      <c r="AB10" s="272" t="str">
        <f t="shared" ref="AB10:AB13" si="15">IF(D10&lt;&gt;"","",IF(B10="","",B10))</f>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8"/>
        <v/>
      </c>
      <c r="AP10" s="271"/>
      <c r="AQ10" s="272" t="str">
        <f t="shared" si="9"/>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6">IF(OR(O8="",O8=0)=TRUE,"",O8)</f>
        <v>A1</v>
      </c>
      <c r="BG10" s="265"/>
      <c r="BH10" s="265" t="str">
        <f t="shared" ref="BH10:BH16" si="17">IF(OR(P8="",P8=0)=TRUE,"",P8)</f>
        <v>清水直人</v>
      </c>
      <c r="BI10" s="265"/>
      <c r="BJ10" s="265"/>
      <c r="BK10" s="265"/>
      <c r="BL10" s="266">
        <f t="shared" ref="BL10:BL16" si="18">IF(OR(Q8="",Q8=0)=TRUE,IF(AH8&lt;&gt;"",AH8,""),Q8)</f>
        <v>0.33333333333333331</v>
      </c>
      <c r="BM10" s="266"/>
      <c r="BN10" s="266">
        <f t="shared" ref="BN10:BN16" si="19">IF(OR(S8="",S8=0)=TRUE,IF(AL8&lt;&gt;"",AL8,""),S8)</f>
        <v>0.70833333333333337</v>
      </c>
      <c r="BO10" s="266"/>
      <c r="BP10" s="267">
        <f t="shared" ref="BP10:BP16" si="20">IF(BH10="","",(BN10-BL10)*24)</f>
        <v>9.0000000000000018</v>
      </c>
      <c r="BQ10" s="267"/>
      <c r="BR10" s="265" t="str">
        <f t="shared" ref="BR10:BR16" si="21">IF(X8="","",X8)</f>
        <v/>
      </c>
      <c r="BS10" s="265"/>
      <c r="BT10" s="538"/>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22">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7"/>
        <v>早番</v>
      </c>
      <c r="AA11" s="271"/>
      <c r="AB11" s="272" t="str">
        <f t="shared" si="15"/>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8"/>
        <v/>
      </c>
      <c r="AP11" s="271"/>
      <c r="AQ11" s="272" t="str">
        <f t="shared" si="9"/>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6"/>
        <v>A1</v>
      </c>
      <c r="BG11" s="265"/>
      <c r="BH11" s="265" t="str">
        <f t="shared" si="17"/>
        <v>萩原光彦</v>
      </c>
      <c r="BI11" s="265"/>
      <c r="BJ11" s="265"/>
      <c r="BK11" s="265"/>
      <c r="BL11" s="266">
        <f t="shared" si="18"/>
        <v>0.33333333333333331</v>
      </c>
      <c r="BM11" s="266"/>
      <c r="BN11" s="266">
        <f t="shared" si="19"/>
        <v>0.70833333333333337</v>
      </c>
      <c r="BO11" s="266"/>
      <c r="BP11" s="267">
        <f t="shared" si="20"/>
        <v>9.0000000000000018</v>
      </c>
      <c r="BQ11" s="267"/>
      <c r="BR11" s="265" t="str">
        <f t="shared" si="21"/>
        <v/>
      </c>
      <c r="BS11" s="265"/>
      <c r="BT11" s="538"/>
      <c r="BU11" s="280" t="str">
        <f t="shared" ref="BU11:BU23" si="23">IF(OR(O31="",O31=0)=TRUE,"",O31)</f>
        <v/>
      </c>
      <c r="BV11" s="281"/>
      <c r="BW11" s="254" t="str">
        <f t="shared" ref="BW11:BW23" si="24">IF(OR(P31="",P31=0)=TRUE,"",P31)</f>
        <v/>
      </c>
      <c r="BX11" s="255"/>
      <c r="BY11" s="255"/>
      <c r="BZ11" s="256"/>
      <c r="CA11" s="257" t="str">
        <f t="shared" ref="CA11:CA23" si="25">IF(OR(Q31="",Q31=0)=TRUE,IF(AW9&lt;&gt;"",AW9,""),Q31)</f>
        <v/>
      </c>
      <c r="CB11" s="258"/>
      <c r="CC11" s="257" t="str">
        <f t="shared" ref="CC11:CC23" si="26">IF(OR(S31="",S31=0)=TRUE,IF(BA9&lt;&gt;"",BA9,""),S31)</f>
        <v/>
      </c>
      <c r="CD11" s="258"/>
      <c r="CE11" s="282" t="str">
        <f t="shared" ref="CE11:CE23" si="27">IF(BW11="","",(CC11-CA11)*24)</f>
        <v/>
      </c>
      <c r="CF11" s="283"/>
      <c r="CG11" s="252" t="str">
        <f t="shared" ref="CG11:CG23" si="28">IF(X31="","",X31)</f>
        <v/>
      </c>
      <c r="CH11" s="252"/>
      <c r="CI11" s="253"/>
    </row>
    <row r="12" spans="2:87" ht="16.5" customHeight="1">
      <c r="B12" s="155" t="str">
        <f>IF(F12="","",IF(ISNA(VLOOKUP(F12,[1]警備日誌専用氏名!A:B,2,FALSE))=TRUE,F12,VLOOKUP(F12,[1]警備日誌専用氏名!A:B,2,FALSE)))</f>
        <v>髙橋勝彦</v>
      </c>
      <c r="E12" s="155" t="s">
        <v>106</v>
      </c>
      <c r="F12" s="155"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7"/>
        <v>早番</v>
      </c>
      <c r="AA12" s="271"/>
      <c r="AB12" s="272" t="str">
        <f t="shared" si="15"/>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8"/>
        <v/>
      </c>
      <c r="AP12" s="271"/>
      <c r="AQ12" s="272" t="str">
        <f t="shared" si="9"/>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6"/>
        <v>A1</v>
      </c>
      <c r="BG12" s="265"/>
      <c r="BH12" s="265" t="str">
        <f t="shared" si="17"/>
        <v>福田敦</v>
      </c>
      <c r="BI12" s="265"/>
      <c r="BJ12" s="265"/>
      <c r="BK12" s="265"/>
      <c r="BL12" s="266">
        <f t="shared" si="18"/>
        <v>0.33333333333333331</v>
      </c>
      <c r="BM12" s="266"/>
      <c r="BN12" s="266">
        <f t="shared" si="19"/>
        <v>0.70833333333333337</v>
      </c>
      <c r="BO12" s="266"/>
      <c r="BP12" s="267">
        <f t="shared" si="20"/>
        <v>9.0000000000000018</v>
      </c>
      <c r="BQ12" s="267"/>
      <c r="BR12" s="265" t="str">
        <f t="shared" si="21"/>
        <v/>
      </c>
      <c r="BS12" s="265"/>
      <c r="BT12" s="538"/>
      <c r="BU12" s="280" t="str">
        <f t="shared" si="23"/>
        <v/>
      </c>
      <c r="BV12" s="281"/>
      <c r="BW12" s="254" t="str">
        <f t="shared" si="24"/>
        <v/>
      </c>
      <c r="BX12" s="255"/>
      <c r="BY12" s="255"/>
      <c r="BZ12" s="256"/>
      <c r="CA12" s="257" t="str">
        <f t="shared" si="25"/>
        <v/>
      </c>
      <c r="CB12" s="258"/>
      <c r="CC12" s="257" t="str">
        <f t="shared" si="26"/>
        <v/>
      </c>
      <c r="CD12" s="258"/>
      <c r="CE12" s="282" t="str">
        <f t="shared" si="27"/>
        <v/>
      </c>
      <c r="CF12" s="283"/>
      <c r="CG12" s="252" t="str">
        <f t="shared" si="28"/>
        <v/>
      </c>
      <c r="CH12" s="252"/>
      <c r="CI12" s="253"/>
    </row>
    <row r="13" spans="2:87" ht="16.5" customHeight="1">
      <c r="B13" s="155" t="str">
        <f>IF(F13="","",IF(ISNA(VLOOKUP(F13,[1]警備日誌専用氏名!A:B,2,FALSE))=TRUE,F13,VLOOKUP(F13,[1]警備日誌専用氏名!A:B,2,FALSE)))</f>
        <v>横尾一義</v>
      </c>
      <c r="E13" s="155" t="s">
        <v>106</v>
      </c>
      <c r="F13" s="155" t="s">
        <v>109</v>
      </c>
      <c r="I13" s="185"/>
      <c r="J13" s="177"/>
      <c r="K13" s="177"/>
      <c r="L13" s="178"/>
      <c r="M13" s="178"/>
      <c r="N13" s="186" t="e">
        <f t="shared" ca="1" si="0"/>
        <v>#VALUE!</v>
      </c>
      <c r="O13" s="177" t="str">
        <f t="shared" si="1"/>
        <v>A2</v>
      </c>
      <c r="P13" s="177" t="str">
        <f t="shared" si="2"/>
        <v>横尾一義</v>
      </c>
      <c r="Q13" s="178" t="str">
        <f t="shared" si="3"/>
        <v/>
      </c>
      <c r="R13" s="178"/>
      <c r="S13" s="178" t="str">
        <f t="shared" si="4"/>
        <v/>
      </c>
      <c r="T13" s="178"/>
      <c r="U13" s="178"/>
      <c r="V13" s="178"/>
      <c r="W13" s="178"/>
      <c r="X13" s="177"/>
      <c r="Z13" s="270" t="str">
        <f t="shared" si="7"/>
        <v>早番</v>
      </c>
      <c r="AA13" s="271"/>
      <c r="AB13" s="272" t="str">
        <f t="shared" si="15"/>
        <v>横尾一義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8"/>
        <v/>
      </c>
      <c r="AP13" s="271"/>
      <c r="AQ13" s="272" t="str">
        <f t="shared" si="9"/>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6"/>
        <v>A2</v>
      </c>
      <c r="BG13" s="265"/>
      <c r="BH13" s="265" t="str">
        <f t="shared" si="17"/>
        <v>鈴木孝</v>
      </c>
      <c r="BI13" s="265"/>
      <c r="BJ13" s="265"/>
      <c r="BK13" s="265"/>
      <c r="BL13" s="266">
        <f t="shared" si="18"/>
        <v>0.39583333333333331</v>
      </c>
      <c r="BM13" s="266"/>
      <c r="BN13" s="266">
        <f t="shared" si="19"/>
        <v>0.77083333333333337</v>
      </c>
      <c r="BO13" s="266"/>
      <c r="BP13" s="267">
        <f t="shared" si="20"/>
        <v>9.0000000000000018</v>
      </c>
      <c r="BQ13" s="267"/>
      <c r="BR13" s="265" t="str">
        <f t="shared" si="21"/>
        <v/>
      </c>
      <c r="BS13" s="265"/>
      <c r="BT13" s="538"/>
      <c r="BU13" s="280" t="str">
        <f t="shared" si="23"/>
        <v/>
      </c>
      <c r="BV13" s="281"/>
      <c r="BW13" s="254" t="str">
        <f t="shared" si="24"/>
        <v/>
      </c>
      <c r="BX13" s="255"/>
      <c r="BY13" s="255"/>
      <c r="BZ13" s="256"/>
      <c r="CA13" s="257" t="str">
        <f t="shared" si="25"/>
        <v/>
      </c>
      <c r="CB13" s="258"/>
      <c r="CC13" s="257" t="str">
        <f t="shared" si="26"/>
        <v/>
      </c>
      <c r="CD13" s="258"/>
      <c r="CE13" s="282" t="str">
        <f t="shared" si="27"/>
        <v/>
      </c>
      <c r="CF13" s="283"/>
      <c r="CG13" s="252" t="str">
        <f t="shared" si="28"/>
        <v/>
      </c>
      <c r="CH13" s="252"/>
      <c r="CI13" s="253"/>
    </row>
    <row r="14" spans="2:87" ht="16.5" customHeight="1">
      <c r="B14" s="155" t="str">
        <f>IF(F14="","",IF(ISNA(VLOOKUP(F14,[1]警備日誌専用氏名!A:B,2,FALSE))=TRUE,F14,VLOOKUP(F14,[1]警備日誌専用氏名!A:B,2,FALSE)))</f>
        <v>松本豊</v>
      </c>
      <c r="E14" s="155" t="s">
        <v>106</v>
      </c>
      <c r="F14" s="155" t="s">
        <v>110</v>
      </c>
      <c r="I14" s="185"/>
      <c r="J14" s="177"/>
      <c r="K14" s="177"/>
      <c r="L14" s="178"/>
      <c r="M14" s="178"/>
      <c r="N14" s="186" t="e">
        <f t="shared" ca="1" si="0"/>
        <v>#VALUE!</v>
      </c>
      <c r="O14" s="177" t="str">
        <f t="shared" si="1"/>
        <v>A2</v>
      </c>
      <c r="P14" s="177" t="str">
        <f t="shared" si="2"/>
        <v>松本豊</v>
      </c>
      <c r="Q14" s="178" t="str">
        <f t="shared" si="3"/>
        <v/>
      </c>
      <c r="R14" s="178"/>
      <c r="S14" s="178" t="str">
        <f t="shared" si="4"/>
        <v/>
      </c>
      <c r="T14" s="178"/>
      <c r="U14" s="178"/>
      <c r="V14" s="178"/>
      <c r="W14" s="178"/>
      <c r="X14" s="177"/>
      <c r="Z14" s="270" t="str">
        <f t="shared" ref="Z14:Z28" si="29">IF(D14&lt;&gt;"","",IF(E14="","",E14))</f>
        <v>早番</v>
      </c>
      <c r="AA14" s="271"/>
      <c r="AB14" s="272" t="str">
        <f t="shared" ref="AB14:AB28" si="30">IF(D14&lt;&gt;"","",IF(B14="","",B14))</f>
        <v>松本豊</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8"/>
        <v/>
      </c>
      <c r="AP14" s="271"/>
      <c r="AQ14" s="272" t="str">
        <f t="shared" si="9"/>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6"/>
        <v>A2</v>
      </c>
      <c r="BG14" s="265"/>
      <c r="BH14" s="265" t="str">
        <f t="shared" si="17"/>
        <v>髙橋勝彦</v>
      </c>
      <c r="BI14" s="265"/>
      <c r="BJ14" s="265"/>
      <c r="BK14" s="265"/>
      <c r="BL14" s="266">
        <f t="shared" si="18"/>
        <v>0.39583333333333331</v>
      </c>
      <c r="BM14" s="266"/>
      <c r="BN14" s="266">
        <f t="shared" si="19"/>
        <v>0.77083333333333337</v>
      </c>
      <c r="BO14" s="266"/>
      <c r="BP14" s="267">
        <f t="shared" si="20"/>
        <v>9.0000000000000018</v>
      </c>
      <c r="BQ14" s="267"/>
      <c r="BR14" s="265" t="str">
        <f t="shared" si="21"/>
        <v/>
      </c>
      <c r="BS14" s="265"/>
      <c r="BT14" s="538"/>
      <c r="BU14" s="280" t="str">
        <f t="shared" si="23"/>
        <v/>
      </c>
      <c r="BV14" s="281"/>
      <c r="BW14" s="254" t="str">
        <f t="shared" si="24"/>
        <v/>
      </c>
      <c r="BX14" s="255"/>
      <c r="BY14" s="255"/>
      <c r="BZ14" s="256"/>
      <c r="CA14" s="257" t="str">
        <f t="shared" si="25"/>
        <v/>
      </c>
      <c r="CB14" s="258"/>
      <c r="CC14" s="257" t="str">
        <f t="shared" si="26"/>
        <v/>
      </c>
      <c r="CD14" s="258"/>
      <c r="CE14" s="282" t="str">
        <f t="shared" si="27"/>
        <v/>
      </c>
      <c r="CF14" s="283"/>
      <c r="CG14" s="252" t="str">
        <f t="shared" si="28"/>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9"/>
        <v/>
      </c>
      <c r="AA15" s="271"/>
      <c r="AB15" s="272" t="str">
        <f t="shared" si="30"/>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8"/>
        <v/>
      </c>
      <c r="AP15" s="271"/>
      <c r="AQ15" s="272" t="str">
        <f t="shared" si="9"/>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6"/>
        <v>A2</v>
      </c>
      <c r="BG15" s="265"/>
      <c r="BH15" s="265" t="str">
        <f t="shared" si="17"/>
        <v>横尾一義</v>
      </c>
      <c r="BI15" s="265"/>
      <c r="BJ15" s="265"/>
      <c r="BK15" s="265"/>
      <c r="BL15" s="266">
        <f t="shared" si="18"/>
        <v>0.39583333333333331</v>
      </c>
      <c r="BM15" s="266"/>
      <c r="BN15" s="266">
        <f t="shared" si="19"/>
        <v>0.77083333333333337</v>
      </c>
      <c r="BO15" s="266"/>
      <c r="BP15" s="267">
        <f t="shared" si="20"/>
        <v>9.0000000000000018</v>
      </c>
      <c r="BQ15" s="267"/>
      <c r="BR15" s="265" t="str">
        <f t="shared" si="21"/>
        <v/>
      </c>
      <c r="BS15" s="265"/>
      <c r="BT15" s="538"/>
      <c r="BU15" s="280" t="str">
        <f t="shared" si="23"/>
        <v/>
      </c>
      <c r="BV15" s="281"/>
      <c r="BW15" s="254" t="str">
        <f t="shared" si="24"/>
        <v/>
      </c>
      <c r="BX15" s="255"/>
      <c r="BY15" s="255"/>
      <c r="BZ15" s="256"/>
      <c r="CA15" s="257" t="str">
        <f t="shared" si="25"/>
        <v/>
      </c>
      <c r="CB15" s="258"/>
      <c r="CC15" s="257" t="str">
        <f t="shared" si="26"/>
        <v/>
      </c>
      <c r="CD15" s="258"/>
      <c r="CE15" s="282" t="str">
        <f t="shared" si="27"/>
        <v/>
      </c>
      <c r="CF15" s="283"/>
      <c r="CG15" s="252" t="str">
        <f t="shared" si="28"/>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9"/>
        <v/>
      </c>
      <c r="AA16" s="271"/>
      <c r="AB16" s="272" t="str">
        <f t="shared" si="30"/>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8"/>
        <v/>
      </c>
      <c r="AP16" s="271"/>
      <c r="AQ16" s="272" t="str">
        <f t="shared" si="9"/>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6"/>
        <v>A2</v>
      </c>
      <c r="BG16" s="265"/>
      <c r="BH16" s="265" t="str">
        <f t="shared" si="17"/>
        <v>松本豊</v>
      </c>
      <c r="BI16" s="265"/>
      <c r="BJ16" s="265"/>
      <c r="BK16" s="265"/>
      <c r="BL16" s="266">
        <f t="shared" si="18"/>
        <v>0.39583333333333331</v>
      </c>
      <c r="BM16" s="266"/>
      <c r="BN16" s="266">
        <f t="shared" si="19"/>
        <v>0.77083333333333337</v>
      </c>
      <c r="BO16" s="266"/>
      <c r="BP16" s="267">
        <f t="shared" si="20"/>
        <v>9.0000000000000018</v>
      </c>
      <c r="BQ16" s="267"/>
      <c r="BR16" s="265" t="str">
        <f t="shared" si="21"/>
        <v/>
      </c>
      <c r="BS16" s="265"/>
      <c r="BT16" s="538"/>
      <c r="BU16" s="280" t="str">
        <f t="shared" si="23"/>
        <v/>
      </c>
      <c r="BV16" s="281"/>
      <c r="BW16" s="254" t="str">
        <f t="shared" si="24"/>
        <v/>
      </c>
      <c r="BX16" s="255"/>
      <c r="BY16" s="255"/>
      <c r="BZ16" s="256"/>
      <c r="CA16" s="257" t="str">
        <f t="shared" si="25"/>
        <v/>
      </c>
      <c r="CB16" s="258"/>
      <c r="CC16" s="257" t="str">
        <f t="shared" si="26"/>
        <v/>
      </c>
      <c r="CD16" s="258"/>
      <c r="CE16" s="282" t="str">
        <f t="shared" si="27"/>
        <v/>
      </c>
      <c r="CF16" s="283"/>
      <c r="CG16" s="252" t="str">
        <f t="shared" si="28"/>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9"/>
        <v/>
      </c>
      <c r="AA17" s="271"/>
      <c r="AB17" s="272" t="str">
        <f t="shared" si="30"/>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8"/>
        <v/>
      </c>
      <c r="AP17" s="271"/>
      <c r="AQ17" s="272" t="str">
        <f t="shared" si="9"/>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31">IF(OR(O15="",O15=0)=TRUE,"",O15)</f>
        <v/>
      </c>
      <c r="BG17" s="265"/>
      <c r="BH17" s="265" t="str">
        <f t="shared" ref="BH17:BH30" si="32">IF(OR(P15="",P15=0)=TRUE,"",P15)</f>
        <v/>
      </c>
      <c r="BI17" s="265"/>
      <c r="BJ17" s="265"/>
      <c r="BK17" s="265"/>
      <c r="BL17" s="266" t="str">
        <f t="shared" ref="BL17:BL30" si="33">IF(OR(Q15="",Q15=0)=TRUE,IF(AH15&lt;&gt;"",AH15,""),Q15)</f>
        <v/>
      </c>
      <c r="BM17" s="266"/>
      <c r="BN17" s="266" t="str">
        <f t="shared" ref="BN17:BN30" si="34">IF(OR(S15="",S15=0)=TRUE,IF(AL15&lt;&gt;"",AL15,""),S15)</f>
        <v/>
      </c>
      <c r="BO17" s="266"/>
      <c r="BP17" s="267" t="str">
        <f t="shared" ref="BP17:BP30" si="35">IF(BH17="","",(BN17-BL17)*24)</f>
        <v/>
      </c>
      <c r="BQ17" s="267"/>
      <c r="BR17" s="265" t="str">
        <f t="shared" ref="BR17:BR30" si="36">IF(X15="","",X15)</f>
        <v/>
      </c>
      <c r="BS17" s="265"/>
      <c r="BT17" s="538"/>
      <c r="BU17" s="280" t="str">
        <f t="shared" si="23"/>
        <v/>
      </c>
      <c r="BV17" s="281"/>
      <c r="BW17" s="254" t="str">
        <f t="shared" si="24"/>
        <v/>
      </c>
      <c r="BX17" s="255"/>
      <c r="BY17" s="255"/>
      <c r="BZ17" s="256"/>
      <c r="CA17" s="257" t="str">
        <f t="shared" si="25"/>
        <v/>
      </c>
      <c r="CB17" s="258"/>
      <c r="CC17" s="257" t="str">
        <f t="shared" si="26"/>
        <v/>
      </c>
      <c r="CD17" s="258"/>
      <c r="CE17" s="282" t="str">
        <f t="shared" si="27"/>
        <v/>
      </c>
      <c r="CF17" s="283"/>
      <c r="CG17" s="252" t="str">
        <f t="shared" si="28"/>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9"/>
        <v/>
      </c>
      <c r="AA18" s="271"/>
      <c r="AB18" s="272" t="str">
        <f t="shared" si="30"/>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8"/>
        <v/>
      </c>
      <c r="AP18" s="271"/>
      <c r="AQ18" s="272" t="str">
        <f t="shared" si="9"/>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31"/>
        <v/>
      </c>
      <c r="BG18" s="265"/>
      <c r="BH18" s="265" t="str">
        <f t="shared" si="32"/>
        <v/>
      </c>
      <c r="BI18" s="265"/>
      <c r="BJ18" s="265"/>
      <c r="BK18" s="265"/>
      <c r="BL18" s="266" t="str">
        <f t="shared" si="33"/>
        <v/>
      </c>
      <c r="BM18" s="266"/>
      <c r="BN18" s="266" t="str">
        <f t="shared" si="34"/>
        <v/>
      </c>
      <c r="BO18" s="266"/>
      <c r="BP18" s="267" t="str">
        <f t="shared" si="35"/>
        <v/>
      </c>
      <c r="BQ18" s="267"/>
      <c r="BR18" s="265" t="str">
        <f t="shared" si="36"/>
        <v/>
      </c>
      <c r="BS18" s="265"/>
      <c r="BT18" s="538"/>
      <c r="BU18" s="280" t="str">
        <f t="shared" si="23"/>
        <v/>
      </c>
      <c r="BV18" s="281"/>
      <c r="BW18" s="254" t="str">
        <f t="shared" si="24"/>
        <v/>
      </c>
      <c r="BX18" s="255"/>
      <c r="BY18" s="255"/>
      <c r="BZ18" s="256"/>
      <c r="CA18" s="257" t="str">
        <f t="shared" si="25"/>
        <v/>
      </c>
      <c r="CB18" s="258"/>
      <c r="CC18" s="257" t="str">
        <f t="shared" si="26"/>
        <v/>
      </c>
      <c r="CD18" s="258"/>
      <c r="CE18" s="282" t="str">
        <f t="shared" si="27"/>
        <v/>
      </c>
      <c r="CF18" s="283"/>
      <c r="CG18" s="252" t="str">
        <f t="shared" si="28"/>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9"/>
        <v/>
      </c>
      <c r="AA19" s="271"/>
      <c r="AB19" s="272" t="str">
        <f t="shared" si="30"/>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8"/>
        <v/>
      </c>
      <c r="AP19" s="271"/>
      <c r="AQ19" s="272" t="str">
        <f t="shared" si="9"/>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31"/>
        <v/>
      </c>
      <c r="BG19" s="265"/>
      <c r="BH19" s="265" t="str">
        <f t="shared" si="32"/>
        <v/>
      </c>
      <c r="BI19" s="265"/>
      <c r="BJ19" s="265"/>
      <c r="BK19" s="265"/>
      <c r="BL19" s="266" t="str">
        <f t="shared" si="33"/>
        <v/>
      </c>
      <c r="BM19" s="266"/>
      <c r="BN19" s="266" t="str">
        <f t="shared" si="34"/>
        <v/>
      </c>
      <c r="BO19" s="266"/>
      <c r="BP19" s="267" t="str">
        <f t="shared" si="35"/>
        <v/>
      </c>
      <c r="BQ19" s="267"/>
      <c r="BR19" s="265" t="str">
        <f t="shared" si="36"/>
        <v/>
      </c>
      <c r="BS19" s="265"/>
      <c r="BT19" s="538"/>
      <c r="BU19" s="280" t="str">
        <f t="shared" si="23"/>
        <v/>
      </c>
      <c r="BV19" s="281"/>
      <c r="BW19" s="254" t="str">
        <f t="shared" si="24"/>
        <v/>
      </c>
      <c r="BX19" s="255"/>
      <c r="BY19" s="255"/>
      <c r="BZ19" s="256"/>
      <c r="CA19" s="257" t="str">
        <f t="shared" si="25"/>
        <v/>
      </c>
      <c r="CB19" s="258"/>
      <c r="CC19" s="257" t="str">
        <f t="shared" si="26"/>
        <v/>
      </c>
      <c r="CD19" s="258"/>
      <c r="CE19" s="282" t="str">
        <f t="shared" si="27"/>
        <v/>
      </c>
      <c r="CF19" s="283"/>
      <c r="CG19" s="252" t="str">
        <f t="shared" si="28"/>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9"/>
        <v/>
      </c>
      <c r="AA20" s="271"/>
      <c r="AB20" s="272" t="str">
        <f t="shared" si="30"/>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8"/>
        <v/>
      </c>
      <c r="AP20" s="271"/>
      <c r="AQ20" s="272" t="str">
        <f t="shared" si="9"/>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31"/>
        <v/>
      </c>
      <c r="BG20" s="265"/>
      <c r="BH20" s="265" t="str">
        <f t="shared" si="32"/>
        <v/>
      </c>
      <c r="BI20" s="265"/>
      <c r="BJ20" s="265"/>
      <c r="BK20" s="265"/>
      <c r="BL20" s="266" t="str">
        <f t="shared" si="33"/>
        <v/>
      </c>
      <c r="BM20" s="266"/>
      <c r="BN20" s="266" t="str">
        <f t="shared" si="34"/>
        <v/>
      </c>
      <c r="BO20" s="266"/>
      <c r="BP20" s="267" t="str">
        <f t="shared" si="35"/>
        <v/>
      </c>
      <c r="BQ20" s="267"/>
      <c r="BR20" s="265" t="str">
        <f t="shared" si="36"/>
        <v/>
      </c>
      <c r="BS20" s="265"/>
      <c r="BT20" s="538"/>
      <c r="BU20" s="280" t="str">
        <f t="shared" si="23"/>
        <v/>
      </c>
      <c r="BV20" s="281"/>
      <c r="BW20" s="254" t="str">
        <f t="shared" si="24"/>
        <v/>
      </c>
      <c r="BX20" s="255"/>
      <c r="BY20" s="255"/>
      <c r="BZ20" s="256"/>
      <c r="CA20" s="257" t="str">
        <f t="shared" si="25"/>
        <v/>
      </c>
      <c r="CB20" s="258"/>
      <c r="CC20" s="257" t="str">
        <f t="shared" si="26"/>
        <v/>
      </c>
      <c r="CD20" s="258"/>
      <c r="CE20" s="282" t="str">
        <f t="shared" si="27"/>
        <v/>
      </c>
      <c r="CF20" s="283"/>
      <c r="CG20" s="252" t="str">
        <f t="shared" si="28"/>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9"/>
        <v/>
      </c>
      <c r="AA21" s="271"/>
      <c r="AB21" s="272" t="str">
        <f t="shared" si="30"/>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8"/>
        <v/>
      </c>
      <c r="AP21" s="271"/>
      <c r="AQ21" s="272" t="str">
        <f t="shared" ref="AQ21:AQ28" si="37">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31"/>
        <v/>
      </c>
      <c r="BG21" s="265"/>
      <c r="BH21" s="265" t="str">
        <f t="shared" si="32"/>
        <v/>
      </c>
      <c r="BI21" s="265"/>
      <c r="BJ21" s="265"/>
      <c r="BK21" s="265"/>
      <c r="BL21" s="266" t="str">
        <f t="shared" si="33"/>
        <v/>
      </c>
      <c r="BM21" s="266"/>
      <c r="BN21" s="266" t="str">
        <f t="shared" si="34"/>
        <v/>
      </c>
      <c r="BO21" s="266"/>
      <c r="BP21" s="267" t="str">
        <f t="shared" si="35"/>
        <v/>
      </c>
      <c r="BQ21" s="267"/>
      <c r="BR21" s="265" t="str">
        <f t="shared" si="36"/>
        <v/>
      </c>
      <c r="BS21" s="265"/>
      <c r="BT21" s="538"/>
      <c r="BU21" s="280" t="str">
        <f t="shared" si="23"/>
        <v/>
      </c>
      <c r="BV21" s="281"/>
      <c r="BW21" s="254" t="str">
        <f t="shared" si="24"/>
        <v/>
      </c>
      <c r="BX21" s="255"/>
      <c r="BY21" s="255"/>
      <c r="BZ21" s="256"/>
      <c r="CA21" s="257" t="str">
        <f t="shared" si="25"/>
        <v/>
      </c>
      <c r="CB21" s="258"/>
      <c r="CC21" s="257" t="str">
        <f t="shared" si="26"/>
        <v/>
      </c>
      <c r="CD21" s="258"/>
      <c r="CE21" s="282" t="str">
        <f t="shared" si="27"/>
        <v/>
      </c>
      <c r="CF21" s="283"/>
      <c r="CG21" s="252" t="str">
        <f t="shared" si="28"/>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9"/>
        <v/>
      </c>
      <c r="AA22" s="271"/>
      <c r="AB22" s="272" t="str">
        <f t="shared" si="30"/>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8">IF(D44&lt;&gt;"","",IF(E44="","",E44))</f>
        <v/>
      </c>
      <c r="AP22" s="271"/>
      <c r="AQ22" s="272" t="str">
        <f t="shared" si="37"/>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31"/>
        <v/>
      </c>
      <c r="BG22" s="265"/>
      <c r="BH22" s="265" t="str">
        <f t="shared" si="32"/>
        <v/>
      </c>
      <c r="BI22" s="265"/>
      <c r="BJ22" s="265"/>
      <c r="BK22" s="265"/>
      <c r="BL22" s="266" t="str">
        <f t="shared" si="33"/>
        <v/>
      </c>
      <c r="BM22" s="266"/>
      <c r="BN22" s="266" t="str">
        <f t="shared" si="34"/>
        <v/>
      </c>
      <c r="BO22" s="266"/>
      <c r="BP22" s="267" t="str">
        <f t="shared" si="35"/>
        <v/>
      </c>
      <c r="BQ22" s="267"/>
      <c r="BR22" s="265" t="str">
        <f t="shared" si="36"/>
        <v/>
      </c>
      <c r="BS22" s="265"/>
      <c r="BT22" s="538"/>
      <c r="BU22" s="280" t="str">
        <f t="shared" si="23"/>
        <v/>
      </c>
      <c r="BV22" s="281"/>
      <c r="BW22" s="254" t="str">
        <f t="shared" si="24"/>
        <v/>
      </c>
      <c r="BX22" s="255"/>
      <c r="BY22" s="255"/>
      <c r="BZ22" s="256"/>
      <c r="CA22" s="257" t="str">
        <f t="shared" si="25"/>
        <v/>
      </c>
      <c r="CB22" s="258"/>
      <c r="CC22" s="257" t="str">
        <f t="shared" si="26"/>
        <v/>
      </c>
      <c r="CD22" s="258"/>
      <c r="CE22" s="282" t="str">
        <f t="shared" si="27"/>
        <v/>
      </c>
      <c r="CF22" s="283"/>
      <c r="CG22" s="252" t="str">
        <f t="shared" si="28"/>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9"/>
        <v/>
      </c>
      <c r="AA23" s="271"/>
      <c r="AB23" s="272" t="str">
        <f t="shared" si="30"/>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8"/>
        <v/>
      </c>
      <c r="AP23" s="271"/>
      <c r="AQ23" s="272" t="str">
        <f t="shared" si="37"/>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31"/>
        <v/>
      </c>
      <c r="BG23" s="265"/>
      <c r="BH23" s="265" t="str">
        <f t="shared" si="32"/>
        <v/>
      </c>
      <c r="BI23" s="265"/>
      <c r="BJ23" s="265"/>
      <c r="BK23" s="265"/>
      <c r="BL23" s="266" t="str">
        <f t="shared" si="33"/>
        <v/>
      </c>
      <c r="BM23" s="266"/>
      <c r="BN23" s="266" t="str">
        <f t="shared" si="34"/>
        <v/>
      </c>
      <c r="BO23" s="266"/>
      <c r="BP23" s="267" t="str">
        <f t="shared" si="35"/>
        <v/>
      </c>
      <c r="BQ23" s="267"/>
      <c r="BR23" s="265" t="str">
        <f t="shared" si="36"/>
        <v/>
      </c>
      <c r="BS23" s="265"/>
      <c r="BT23" s="538"/>
      <c r="BU23" s="280" t="str">
        <f t="shared" si="23"/>
        <v/>
      </c>
      <c r="BV23" s="281"/>
      <c r="BW23" s="254" t="str">
        <f t="shared" si="24"/>
        <v/>
      </c>
      <c r="BX23" s="255"/>
      <c r="BY23" s="255"/>
      <c r="BZ23" s="256"/>
      <c r="CA23" s="257" t="str">
        <f t="shared" si="25"/>
        <v/>
      </c>
      <c r="CB23" s="258"/>
      <c r="CC23" s="257" t="str">
        <f t="shared" si="26"/>
        <v/>
      </c>
      <c r="CD23" s="258"/>
      <c r="CE23" s="282" t="str">
        <f t="shared" si="27"/>
        <v/>
      </c>
      <c r="CF23" s="283"/>
      <c r="CG23" s="252" t="str">
        <f t="shared" si="28"/>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9"/>
        <v/>
      </c>
      <c r="AA24" s="271"/>
      <c r="AB24" s="272" t="str">
        <f t="shared" si="30"/>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8"/>
        <v/>
      </c>
      <c r="AP24" s="271"/>
      <c r="AQ24" s="272" t="str">
        <f t="shared" si="37"/>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31"/>
        <v/>
      </c>
      <c r="BG24" s="265"/>
      <c r="BH24" s="265" t="str">
        <f t="shared" si="32"/>
        <v/>
      </c>
      <c r="BI24" s="265"/>
      <c r="BJ24" s="265"/>
      <c r="BK24" s="265"/>
      <c r="BL24" s="266" t="str">
        <f t="shared" si="33"/>
        <v/>
      </c>
      <c r="BM24" s="266"/>
      <c r="BN24" s="266" t="str">
        <f t="shared" si="34"/>
        <v/>
      </c>
      <c r="BO24" s="266"/>
      <c r="BP24" s="267" t="str">
        <f t="shared" si="35"/>
        <v/>
      </c>
      <c r="BQ24" s="267"/>
      <c r="BR24" s="265" t="str">
        <f t="shared" si="36"/>
        <v/>
      </c>
      <c r="BS24" s="265"/>
      <c r="BT24" s="538"/>
      <c r="BU24" s="280" t="str">
        <f t="shared" ref="BU24:BU30" si="39">IF(OR(O44="",O44=0)=TRUE,"",O44)</f>
        <v/>
      </c>
      <c r="BV24" s="281"/>
      <c r="BW24" s="254" t="str">
        <f t="shared" ref="BW24:BW30" si="40">IF(OR(P44="",P44=0)=TRUE,"",P44)</f>
        <v/>
      </c>
      <c r="BX24" s="255"/>
      <c r="BY24" s="255"/>
      <c r="BZ24" s="256"/>
      <c r="CA24" s="257" t="str">
        <f t="shared" ref="CA24:CA30" si="41">IF(OR(Q44="",Q44=0)=TRUE,IF(AW22&lt;&gt;"",AW22,""),Q44)</f>
        <v/>
      </c>
      <c r="CB24" s="258"/>
      <c r="CC24" s="257" t="str">
        <f t="shared" ref="CC24:CC30" si="42">IF(OR(S44="",S44=0)=TRUE,IF(BA22&lt;&gt;"",BA22,""),S44)</f>
        <v/>
      </c>
      <c r="CD24" s="258"/>
      <c r="CE24" s="282" t="str">
        <f t="shared" ref="CE24:CE30" si="43">IF(BW24="","",(CC24-CA24)*24)</f>
        <v/>
      </c>
      <c r="CF24" s="283"/>
      <c r="CG24" s="252" t="str">
        <f t="shared" ref="CG24:CG29" si="44">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9"/>
        <v/>
      </c>
      <c r="AA25" s="271"/>
      <c r="AB25" s="272" t="str">
        <f t="shared" si="30"/>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8"/>
        <v/>
      </c>
      <c r="AP25" s="271"/>
      <c r="AQ25" s="272" t="str">
        <f t="shared" si="37"/>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31"/>
        <v/>
      </c>
      <c r="BG25" s="265"/>
      <c r="BH25" s="265" t="str">
        <f t="shared" si="32"/>
        <v/>
      </c>
      <c r="BI25" s="265"/>
      <c r="BJ25" s="265"/>
      <c r="BK25" s="265"/>
      <c r="BL25" s="266" t="str">
        <f t="shared" si="33"/>
        <v/>
      </c>
      <c r="BM25" s="266"/>
      <c r="BN25" s="266" t="str">
        <f t="shared" si="34"/>
        <v/>
      </c>
      <c r="BO25" s="266"/>
      <c r="BP25" s="267" t="str">
        <f t="shared" si="35"/>
        <v/>
      </c>
      <c r="BQ25" s="267"/>
      <c r="BR25" s="265" t="str">
        <f t="shared" si="36"/>
        <v/>
      </c>
      <c r="BS25" s="265"/>
      <c r="BT25" s="538"/>
      <c r="BU25" s="280" t="str">
        <f t="shared" si="39"/>
        <v/>
      </c>
      <c r="BV25" s="281"/>
      <c r="BW25" s="254" t="str">
        <f t="shared" si="40"/>
        <v/>
      </c>
      <c r="BX25" s="255"/>
      <c r="BY25" s="255"/>
      <c r="BZ25" s="256"/>
      <c r="CA25" s="257" t="str">
        <f t="shared" si="41"/>
        <v/>
      </c>
      <c r="CB25" s="258"/>
      <c r="CC25" s="257" t="str">
        <f t="shared" si="42"/>
        <v/>
      </c>
      <c r="CD25" s="258"/>
      <c r="CE25" s="282" t="str">
        <f t="shared" si="43"/>
        <v/>
      </c>
      <c r="CF25" s="283"/>
      <c r="CG25" s="252" t="str">
        <f t="shared" si="44"/>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9"/>
        <v/>
      </c>
      <c r="AA26" s="271"/>
      <c r="AB26" s="272" t="str">
        <f t="shared" si="30"/>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8"/>
        <v/>
      </c>
      <c r="AP26" s="271"/>
      <c r="AQ26" s="272" t="str">
        <f t="shared" si="37"/>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31"/>
        <v/>
      </c>
      <c r="BG26" s="265"/>
      <c r="BH26" s="265" t="str">
        <f t="shared" si="32"/>
        <v/>
      </c>
      <c r="BI26" s="265"/>
      <c r="BJ26" s="265"/>
      <c r="BK26" s="265"/>
      <c r="BL26" s="266" t="str">
        <f t="shared" si="33"/>
        <v/>
      </c>
      <c r="BM26" s="266"/>
      <c r="BN26" s="266" t="str">
        <f t="shared" si="34"/>
        <v/>
      </c>
      <c r="BO26" s="266"/>
      <c r="BP26" s="267" t="str">
        <f t="shared" si="35"/>
        <v/>
      </c>
      <c r="BQ26" s="267"/>
      <c r="BR26" s="265" t="str">
        <f t="shared" si="36"/>
        <v/>
      </c>
      <c r="BS26" s="265"/>
      <c r="BT26" s="538"/>
      <c r="BU26" s="280" t="str">
        <f t="shared" si="39"/>
        <v/>
      </c>
      <c r="BV26" s="281"/>
      <c r="BW26" s="254" t="str">
        <f t="shared" si="40"/>
        <v/>
      </c>
      <c r="BX26" s="255"/>
      <c r="BY26" s="255"/>
      <c r="BZ26" s="256"/>
      <c r="CA26" s="257" t="str">
        <f t="shared" si="41"/>
        <v/>
      </c>
      <c r="CB26" s="258"/>
      <c r="CC26" s="257" t="str">
        <f t="shared" si="42"/>
        <v/>
      </c>
      <c r="CD26" s="258"/>
      <c r="CE26" s="282" t="str">
        <f t="shared" si="43"/>
        <v/>
      </c>
      <c r="CF26" s="283"/>
      <c r="CG26" s="252" t="str">
        <f t="shared" si="44"/>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9"/>
        <v/>
      </c>
      <c r="AA27" s="271"/>
      <c r="AB27" s="272" t="str">
        <f t="shared" si="30"/>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8"/>
        <v/>
      </c>
      <c r="AP27" s="271"/>
      <c r="AQ27" s="272" t="str">
        <f t="shared" si="37"/>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31"/>
        <v/>
      </c>
      <c r="BG27" s="265"/>
      <c r="BH27" s="265" t="str">
        <f t="shared" si="32"/>
        <v/>
      </c>
      <c r="BI27" s="265"/>
      <c r="BJ27" s="265"/>
      <c r="BK27" s="265"/>
      <c r="BL27" s="266" t="str">
        <f t="shared" si="33"/>
        <v/>
      </c>
      <c r="BM27" s="266"/>
      <c r="BN27" s="266" t="str">
        <f t="shared" si="34"/>
        <v/>
      </c>
      <c r="BO27" s="266"/>
      <c r="BP27" s="267" t="str">
        <f t="shared" si="35"/>
        <v/>
      </c>
      <c r="BQ27" s="267"/>
      <c r="BR27" s="265" t="str">
        <f t="shared" si="36"/>
        <v/>
      </c>
      <c r="BS27" s="265"/>
      <c r="BT27" s="538"/>
      <c r="BU27" s="280" t="str">
        <f t="shared" si="39"/>
        <v/>
      </c>
      <c r="BV27" s="281"/>
      <c r="BW27" s="254" t="str">
        <f t="shared" si="40"/>
        <v/>
      </c>
      <c r="BX27" s="255"/>
      <c r="BY27" s="255"/>
      <c r="BZ27" s="256"/>
      <c r="CA27" s="257" t="str">
        <f t="shared" si="41"/>
        <v/>
      </c>
      <c r="CB27" s="258"/>
      <c r="CC27" s="257" t="str">
        <f t="shared" si="42"/>
        <v/>
      </c>
      <c r="CD27" s="258"/>
      <c r="CE27" s="282" t="str">
        <f t="shared" si="43"/>
        <v/>
      </c>
      <c r="CF27" s="283"/>
      <c r="CG27" s="252" t="str">
        <f t="shared" si="44"/>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9"/>
        <v/>
      </c>
      <c r="AA28" s="360"/>
      <c r="AB28" s="348" t="str">
        <f t="shared" si="30"/>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8"/>
        <v/>
      </c>
      <c r="AP28" s="360"/>
      <c r="AQ28" s="348" t="str">
        <f t="shared" si="37"/>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31"/>
        <v/>
      </c>
      <c r="BG28" s="265"/>
      <c r="BH28" s="265" t="str">
        <f t="shared" si="32"/>
        <v/>
      </c>
      <c r="BI28" s="265"/>
      <c r="BJ28" s="265"/>
      <c r="BK28" s="265"/>
      <c r="BL28" s="266" t="str">
        <f t="shared" si="33"/>
        <v/>
      </c>
      <c r="BM28" s="266"/>
      <c r="BN28" s="266" t="str">
        <f t="shared" si="34"/>
        <v/>
      </c>
      <c r="BO28" s="266"/>
      <c r="BP28" s="267" t="str">
        <f t="shared" si="35"/>
        <v/>
      </c>
      <c r="BQ28" s="267"/>
      <c r="BR28" s="265" t="str">
        <f t="shared" si="36"/>
        <v/>
      </c>
      <c r="BS28" s="265"/>
      <c r="BT28" s="538"/>
      <c r="BU28" s="280" t="str">
        <f t="shared" si="39"/>
        <v/>
      </c>
      <c r="BV28" s="281"/>
      <c r="BW28" s="254" t="str">
        <f t="shared" si="40"/>
        <v/>
      </c>
      <c r="BX28" s="255"/>
      <c r="BY28" s="255"/>
      <c r="BZ28" s="256"/>
      <c r="CA28" s="257" t="str">
        <f t="shared" si="41"/>
        <v/>
      </c>
      <c r="CB28" s="258"/>
      <c r="CC28" s="257" t="str">
        <f t="shared" si="42"/>
        <v/>
      </c>
      <c r="CD28" s="258"/>
      <c r="CE28" s="282" t="str">
        <f t="shared" si="43"/>
        <v/>
      </c>
      <c r="CF28" s="283"/>
      <c r="CG28" s="252" t="str">
        <f t="shared" si="44"/>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31"/>
        <v/>
      </c>
      <c r="BG29" s="265"/>
      <c r="BH29" s="265" t="str">
        <f t="shared" si="32"/>
        <v/>
      </c>
      <c r="BI29" s="265"/>
      <c r="BJ29" s="265"/>
      <c r="BK29" s="265"/>
      <c r="BL29" s="266" t="str">
        <f t="shared" si="33"/>
        <v/>
      </c>
      <c r="BM29" s="266"/>
      <c r="BN29" s="266" t="str">
        <f t="shared" si="34"/>
        <v/>
      </c>
      <c r="BO29" s="266"/>
      <c r="BP29" s="267" t="str">
        <f t="shared" si="35"/>
        <v/>
      </c>
      <c r="BQ29" s="267"/>
      <c r="BR29" s="265" t="str">
        <f t="shared" si="36"/>
        <v/>
      </c>
      <c r="BS29" s="265"/>
      <c r="BT29" s="538"/>
      <c r="BU29" s="280" t="str">
        <f t="shared" si="39"/>
        <v/>
      </c>
      <c r="BV29" s="281"/>
      <c r="BW29" s="254" t="str">
        <f t="shared" si="40"/>
        <v/>
      </c>
      <c r="BX29" s="255"/>
      <c r="BY29" s="255"/>
      <c r="BZ29" s="256"/>
      <c r="CA29" s="257" t="str">
        <f t="shared" si="41"/>
        <v/>
      </c>
      <c r="CB29" s="258"/>
      <c r="CC29" s="257" t="str">
        <f t="shared" si="42"/>
        <v/>
      </c>
      <c r="CD29" s="258"/>
      <c r="CE29" s="282" t="str">
        <f t="shared" si="43"/>
        <v/>
      </c>
      <c r="CF29" s="283"/>
      <c r="CG29" s="252" t="str">
        <f t="shared" si="44"/>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31"/>
        <v/>
      </c>
      <c r="BG30" s="260"/>
      <c r="BH30" s="260" t="str">
        <f t="shared" si="32"/>
        <v/>
      </c>
      <c r="BI30" s="260"/>
      <c r="BJ30" s="260"/>
      <c r="BK30" s="260"/>
      <c r="BL30" s="261" t="str">
        <f t="shared" si="33"/>
        <v/>
      </c>
      <c r="BM30" s="261"/>
      <c r="BN30" s="261" t="str">
        <f t="shared" si="34"/>
        <v/>
      </c>
      <c r="BO30" s="261"/>
      <c r="BP30" s="262" t="str">
        <f t="shared" si="35"/>
        <v/>
      </c>
      <c r="BQ30" s="262"/>
      <c r="BR30" s="260" t="str">
        <f t="shared" si="36"/>
        <v/>
      </c>
      <c r="BS30" s="260"/>
      <c r="BT30" s="263"/>
      <c r="BU30" s="284" t="str">
        <f t="shared" si="39"/>
        <v/>
      </c>
      <c r="BV30" s="285"/>
      <c r="BW30" s="520" t="str">
        <f t="shared" si="40"/>
        <v/>
      </c>
      <c r="BX30" s="521"/>
      <c r="BY30" s="521"/>
      <c r="BZ30" s="522"/>
      <c r="CA30" s="276" t="str">
        <f t="shared" si="41"/>
        <v/>
      </c>
      <c r="CB30" s="277"/>
      <c r="CC30" s="276" t="str">
        <f t="shared" si="42"/>
        <v/>
      </c>
      <c r="CD30" s="277"/>
      <c r="CE30" s="278" t="str">
        <f t="shared" si="43"/>
        <v/>
      </c>
      <c r="CF30" s="279"/>
      <c r="CG30" s="260" t="str">
        <f t="shared" ref="CG30" si="45">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621</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1919</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1551</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722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4813</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4813</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4813</v>
      </c>
      <c r="AH37" s="395"/>
      <c r="AI37" s="395"/>
      <c r="AJ37" s="395"/>
      <c r="AK37" s="395"/>
      <c r="AL37" s="395"/>
      <c r="AM37" s="395"/>
      <c r="AN37" s="396"/>
      <c r="AO37" s="400" t="s">
        <v>135</v>
      </c>
      <c r="AP37" s="401"/>
      <c r="AQ37" s="401"/>
      <c r="AR37" s="401"/>
      <c r="AS37" s="401"/>
      <c r="AT37" s="401"/>
      <c r="AU37" s="401"/>
      <c r="AV37" s="569">
        <v>0.54166666666666663</v>
      </c>
      <c r="AW37" s="570"/>
      <c r="AX37" s="570"/>
      <c r="AY37" s="571"/>
      <c r="AZ37" s="572">
        <v>1518</v>
      </c>
      <c r="BA37" s="573"/>
      <c r="BB37" s="573"/>
      <c r="BC37" s="574"/>
      <c r="BE37" s="203"/>
      <c r="BF37" s="426" t="s">
        <v>136</v>
      </c>
      <c r="BG37" s="427"/>
      <c r="BH37" s="427"/>
      <c r="BI37" s="427"/>
      <c r="BJ37" s="364">
        <f>IF(AG32="","",AG32)</f>
        <v>621</v>
      </c>
      <c r="BK37" s="365"/>
      <c r="BL37" s="365"/>
      <c r="BM37" s="366"/>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356">
        <v>0.45833333333333331</v>
      </c>
      <c r="AW38" s="357"/>
      <c r="AX38" s="357"/>
      <c r="AY38" s="583"/>
      <c r="AZ38" s="584">
        <v>736</v>
      </c>
      <c r="BA38" s="585"/>
      <c r="BB38" s="585"/>
      <c r="BC38" s="586"/>
      <c r="BE38" s="204"/>
      <c r="BF38" s="418" t="s">
        <v>138</v>
      </c>
      <c r="BG38" s="419"/>
      <c r="BH38" s="419"/>
      <c r="BI38" s="419"/>
      <c r="BJ38" s="375">
        <f>IF(AG33="","",AG33)</f>
        <v>1919</v>
      </c>
      <c r="BK38" s="376"/>
      <c r="BL38" s="376"/>
      <c r="BM38" s="377"/>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1</v>
      </c>
      <c r="AF39" s="249"/>
      <c r="AG39" s="249"/>
      <c r="AH39" s="170" t="s">
        <v>140</v>
      </c>
      <c r="AI39" s="250" t="s">
        <v>141</v>
      </c>
      <c r="AJ39" s="249"/>
      <c r="AK39" s="249"/>
      <c r="AL39" s="249"/>
      <c r="AM39" s="410">
        <v>1250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375">
        <f>IF(AG34="","",AG34)</f>
        <v>1551</v>
      </c>
      <c r="BK39" s="376"/>
      <c r="BL39" s="376"/>
      <c r="BM39" s="377"/>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561">
        <f>IF(AG35="","",AG35)</f>
        <v>722</v>
      </c>
      <c r="BK40" s="562"/>
      <c r="BL40" s="562"/>
      <c r="BM40" s="563"/>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6">IF(Z42="","",Z42)</f>
        <v>※</v>
      </c>
      <c r="BG42" s="449"/>
      <c r="BH42" s="449"/>
      <c r="BI42" s="450"/>
      <c r="BJ42" s="578" t="str">
        <f t="shared" ref="BJ42:BJ50" si="47">IF(AD42="","",AD42)</f>
        <v>営業時間。物販店舗（平日）10：00～20：00/（土日祝）10：00～21：00、レストラン（平日）11：00</v>
      </c>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80"/>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6"/>
        <v/>
      </c>
      <c r="BG43" s="449"/>
      <c r="BH43" s="449"/>
      <c r="BI43" s="450"/>
      <c r="BJ43" s="578" t="str">
        <f t="shared" si="47"/>
        <v>～21：00/（土日祝）11：00～22：00、フードコート（平日）11：00～20：00/（土日祝）10：30～</v>
      </c>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80"/>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6"/>
        <v/>
      </c>
      <c r="BG44" s="449"/>
      <c r="BH44" s="449"/>
      <c r="BI44" s="450"/>
      <c r="BJ44" s="578" t="str">
        <f t="shared" si="47"/>
        <v>21：00、ブルーミングブルーミー10：00～21：00。</v>
      </c>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80"/>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477" t="s">
        <v>156</v>
      </c>
      <c r="AE45" s="455"/>
      <c r="AF45" s="455"/>
      <c r="AG45" s="455"/>
      <c r="AH45" s="455"/>
      <c r="AI45" s="455"/>
      <c r="AJ45" s="455"/>
      <c r="AK45" s="455"/>
      <c r="AL45" s="455"/>
      <c r="AM45" s="455"/>
      <c r="AN45" s="455"/>
      <c r="AO45" s="455"/>
      <c r="AP45" s="455"/>
      <c r="AQ45" s="455"/>
      <c r="AR45" s="455"/>
      <c r="AS45" s="455"/>
      <c r="AT45" s="455"/>
      <c r="AU45" s="455"/>
      <c r="AV45" s="455"/>
      <c r="AW45" s="455"/>
      <c r="AX45" s="455"/>
      <c r="AY45" s="455"/>
      <c r="AZ45" s="455"/>
      <c r="BA45" s="455"/>
      <c r="BB45" s="455"/>
      <c r="BC45" s="456"/>
      <c r="BD45" s="207"/>
      <c r="BE45" s="207"/>
      <c r="BF45" s="459">
        <f t="shared" si="46"/>
        <v>0.39583333333333331</v>
      </c>
      <c r="BG45" s="460"/>
      <c r="BH45" s="460"/>
      <c r="BI45" s="461"/>
      <c r="BJ45" s="558" t="str">
        <f t="shared" si="47"/>
        <v>P3立体駐車場開放。</v>
      </c>
      <c r="BK45" s="559"/>
      <c r="BL45" s="559"/>
      <c r="BM45" s="559"/>
      <c r="BN45" s="559"/>
      <c r="BO45" s="559"/>
      <c r="BP45" s="559"/>
      <c r="BQ45" s="559"/>
      <c r="BR45" s="559"/>
      <c r="BS45" s="559"/>
      <c r="BT45" s="559"/>
      <c r="BU45" s="559"/>
      <c r="BV45" s="559"/>
      <c r="BW45" s="559"/>
      <c r="BX45" s="559"/>
      <c r="BY45" s="559"/>
      <c r="BZ45" s="559"/>
      <c r="CA45" s="559"/>
      <c r="CB45" s="559"/>
      <c r="CC45" s="559"/>
      <c r="CD45" s="559"/>
      <c r="CE45" s="559"/>
      <c r="CF45" s="559"/>
      <c r="CG45" s="559"/>
      <c r="CH45" s="559"/>
      <c r="CI45" s="560"/>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0.40902777777777777</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6"/>
        <v>0.40902777777777777</v>
      </c>
      <c r="BG46" s="460"/>
      <c r="BH46" s="460"/>
      <c r="BI46" s="461"/>
      <c r="BJ46" s="578" t="str">
        <f t="shared" si="47"/>
        <v>P2立体駐車場開放。</v>
      </c>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80"/>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158</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587" t="str">
        <f t="shared" si="46"/>
        <v/>
      </c>
      <c r="BG47" s="421"/>
      <c r="BH47" s="421"/>
      <c r="BI47" s="422"/>
      <c r="BJ47" s="578" t="str">
        <f t="shared" si="47"/>
        <v>P2入口から開放しているP1、3、4駐車場へご案内した件数。　9：30～9：49　3件。</v>
      </c>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80"/>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0.41111111111111109</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587">
        <f t="shared" si="46"/>
        <v>0.41111111111111109</v>
      </c>
      <c r="BG48" s="421"/>
      <c r="BH48" s="421"/>
      <c r="BI48" s="422"/>
      <c r="BJ48" s="451" t="str">
        <f t="shared" si="47"/>
        <v>P2臨時出口を開放。　→18：30　閉鎖作業を施設警備担当様へ引継ぎ。</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8">IFERROR(INDEX(給与コード,MATCH(IF(J49="",E49,J49),業態名,0)),"")</f>
        <v/>
      </c>
      <c r="P49" s="177" t="str">
        <f t="shared" ref="P49" si="49">IF(O49="","",IF(K49="",F49,K49))</f>
        <v/>
      </c>
      <c r="Q49" s="178" t="str">
        <f t="shared" ref="Q49" si="50">IF(L49="",IF(G49="","",G49),L49)</f>
        <v/>
      </c>
      <c r="R49" s="178"/>
      <c r="S49" s="178" t="str">
        <f t="shared" ref="S49" si="51">IF(M49="",IF(H49="","",H49),M49)</f>
        <v/>
      </c>
      <c r="T49" s="178"/>
      <c r="U49" s="178"/>
      <c r="V49" s="178"/>
      <c r="W49" s="178"/>
      <c r="X49" s="177"/>
      <c r="Z49" s="235">
        <v>0.4236111111111111</v>
      </c>
      <c r="AA49" s="449"/>
      <c r="AB49" s="449"/>
      <c r="AC49" s="450"/>
      <c r="AD49" s="474" t="s">
        <v>160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f t="shared" si="46"/>
        <v>0.4236111111111111</v>
      </c>
      <c r="BG49" s="421"/>
      <c r="BH49" s="421"/>
      <c r="BI49" s="422"/>
      <c r="BJ49" s="451" t="str">
        <f t="shared" si="47"/>
        <v>P2出口(精算機No1～3)、P3出口(精算機No1～4)のゲートバー上げ実施。</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B50" s="155" t="str">
        <f>IF(F50="","",IF(ISNA(VLOOKUP(F50,[1]警備日誌専用氏名!A:B,2,FALSE))=TRUE,F50,VLOOKUP(F50,[1]警備日誌専用氏名!A:B,2,FALSE)))</f>
        <v/>
      </c>
      <c r="Z50" s="462"/>
      <c r="AA50" s="463"/>
      <c r="AB50" s="463"/>
      <c r="AC50" s="464"/>
      <c r="AD50" s="465" t="s">
        <v>161</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6"/>
        <v/>
      </c>
      <c r="BG50" s="469"/>
      <c r="BH50" s="469"/>
      <c r="BI50" s="470"/>
      <c r="BJ50" s="590" t="str">
        <f t="shared" si="47"/>
        <v>有田副統括様へ報告済み。</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B51" s="155" t="str">
        <f>IF(F51="","",IF(ISNA(VLOOKUP(F51,[1]警備日誌専用氏名!A:B,2,FALSE))=TRUE,F51,VLOOKUP(F51,[1]警備日誌専用氏名!A:B,2,FALSE)))</f>
        <v/>
      </c>
      <c r="Z51" s="489"/>
      <c r="AA51" s="490"/>
      <c r="AB51" s="490"/>
      <c r="AC51" s="490"/>
      <c r="AD51" s="491"/>
      <c r="AE51" s="491"/>
      <c r="AF51" s="491"/>
      <c r="AG51" s="491"/>
      <c r="AH51" s="491"/>
      <c r="AI51" s="491"/>
      <c r="AJ51" s="491"/>
      <c r="AK51" s="491"/>
      <c r="AL51" s="491"/>
      <c r="AM51" s="491"/>
      <c r="AN51" s="491"/>
      <c r="AO51" s="491"/>
      <c r="AP51" s="491"/>
      <c r="AQ51" s="491"/>
      <c r="AR51" s="491"/>
      <c r="AS51" s="491"/>
      <c r="AT51" s="491"/>
      <c r="AU51" s="491"/>
      <c r="AV51" s="491"/>
      <c r="AW51" s="491"/>
      <c r="AX51" s="491"/>
      <c r="AY51" s="491"/>
      <c r="AZ51" s="491"/>
      <c r="BA51" s="491"/>
      <c r="BB51" s="491"/>
      <c r="BC51" s="491"/>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B52" s="155" t="str">
        <f>IF(F52="","",IF(ISNA(VLOOKUP(F52,[1]警備日誌専用氏名!A:B,2,FALSE))=TRUE,F52,VLOOKUP(F52,[1]警備日誌専用氏名!A:B,2,FALSE)))</f>
        <v/>
      </c>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B53" s="155" t="str">
        <f>IF(F53="","",IF(ISNA(VLOOKUP(F53,[1]警備日誌専用氏名!A:B,2,FALSE))=TRUE,F53,VLOOKUP(F53,[1]警備日誌専用氏名!A:B,2,FALSE)))</f>
        <v/>
      </c>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52">IF(Z53="","",Z53)</f>
        <v/>
      </c>
      <c r="BG53" s="485"/>
      <c r="BH53" s="485"/>
      <c r="BI53" s="486"/>
      <c r="BJ53" s="481" t="str">
        <f t="shared" ref="BJ53:BJ100" si="53">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B54" s="155" t="str">
        <f>IF(F54="","",IF(ISNA(VLOOKUP(F54,[1]警備日誌専用氏名!A:B,2,FALSE))=TRUE,F54,VLOOKUP(F54,[1]警備日誌専用氏名!A:B,2,FALSE)))</f>
        <v/>
      </c>
      <c r="Z54" s="507"/>
      <c r="AA54" s="506"/>
      <c r="AB54" s="506"/>
      <c r="AC54" s="506"/>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52"/>
        <v/>
      </c>
      <c r="BG54" s="504"/>
      <c r="BH54" s="504"/>
      <c r="BI54" s="504"/>
      <c r="BJ54" s="481" t="str">
        <f t="shared" si="53"/>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B55" s="155" t="str">
        <f>IF(F55="","",IF(ISNA(VLOOKUP(F55,[1]警備日誌専用氏名!A:B,2,FALSE))=TRUE,F55,VLOOKUP(F55,[1]警備日誌専用氏名!A:B,2,FALSE)))</f>
        <v/>
      </c>
      <c r="Z55" s="497"/>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52"/>
        <v/>
      </c>
      <c r="BG55" s="268"/>
      <c r="BH55" s="268"/>
      <c r="BI55" s="415"/>
      <c r="BJ55" s="481" t="str">
        <f t="shared" si="53"/>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B56" s="155" t="str">
        <f>IF(F56="","",IF(ISNA(VLOOKUP(F56,[1]警備日誌専用氏名!A:B,2,FALSE))=TRUE,F56,VLOOKUP(F56,[1]警備日誌専用氏名!A:B,2,FALSE)))</f>
        <v/>
      </c>
      <c r="Z56" s="497"/>
      <c r="AA56" s="499"/>
      <c r="AB56" s="499"/>
      <c r="AC56" s="500"/>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503" t="str">
        <f t="shared" si="52"/>
        <v/>
      </c>
      <c r="BG56" s="504"/>
      <c r="BH56" s="504"/>
      <c r="BI56" s="504"/>
      <c r="BJ56" s="481" t="str">
        <f t="shared" si="53"/>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B57" s="155" t="str">
        <f>IF(F57="","",IF(ISNA(VLOOKUP(F57,[1]警備日誌専用氏名!A:B,2,FALSE))=TRUE,F57,VLOOKUP(F57,[1]警備日誌専用氏名!A:B,2,FALSE)))</f>
        <v/>
      </c>
      <c r="Z57" s="497"/>
      <c r="AA57" s="499"/>
      <c r="AB57" s="499"/>
      <c r="AC57" s="500"/>
      <c r="AD57" s="595"/>
      <c r="AE57" s="596"/>
      <c r="AF57" s="596"/>
      <c r="AG57" s="596"/>
      <c r="AH57" s="596"/>
      <c r="AI57" s="596"/>
      <c r="AJ57" s="596"/>
      <c r="AK57" s="596"/>
      <c r="AL57" s="596"/>
      <c r="AM57" s="596"/>
      <c r="AN57" s="596"/>
      <c r="AO57" s="596"/>
      <c r="AP57" s="596"/>
      <c r="AQ57" s="596"/>
      <c r="AR57" s="596"/>
      <c r="AS57" s="596"/>
      <c r="AT57" s="596"/>
      <c r="AU57" s="596"/>
      <c r="AV57" s="596"/>
      <c r="AW57" s="596"/>
      <c r="AX57" s="596"/>
      <c r="AY57" s="596"/>
      <c r="AZ57" s="596"/>
      <c r="BA57" s="596"/>
      <c r="BB57" s="596"/>
      <c r="BC57" s="597"/>
      <c r="BF57" s="503" t="str">
        <f t="shared" si="52"/>
        <v/>
      </c>
      <c r="BG57" s="504"/>
      <c r="BH57" s="504"/>
      <c r="BI57" s="504"/>
      <c r="BJ57" s="481" t="str">
        <f t="shared" si="53"/>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B58" s="155" t="str">
        <f>IF(F58="","",IF(ISNA(VLOOKUP(F58,[1]警備日誌専用氏名!A:B,2,FALSE))=TRUE,F58,VLOOKUP(F58,[1]警備日誌専用氏名!A:B,2,FALSE)))</f>
        <v/>
      </c>
      <c r="Z58" s="497"/>
      <c r="AA58" s="499"/>
      <c r="AB58" s="499"/>
      <c r="AC58" s="500"/>
      <c r="AD58" s="474"/>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503" t="str">
        <f t="shared" si="52"/>
        <v/>
      </c>
      <c r="BG58" s="504"/>
      <c r="BH58" s="504"/>
      <c r="BI58" s="504"/>
      <c r="BJ58" s="501" t="str">
        <f t="shared" si="53"/>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497"/>
      <c r="AA59" s="374"/>
      <c r="AB59" s="374"/>
      <c r="AC59" s="271"/>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503" t="str">
        <f t="shared" si="52"/>
        <v/>
      </c>
      <c r="BG59" s="504"/>
      <c r="BH59" s="504"/>
      <c r="BI59" s="504"/>
      <c r="BJ59" s="501" t="str">
        <f t="shared" si="53"/>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497"/>
      <c r="AA60" s="374"/>
      <c r="AB60" s="374"/>
      <c r="AC60" s="271"/>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t="str">
        <f t="shared" si="52"/>
        <v/>
      </c>
      <c r="BG60" s="268"/>
      <c r="BH60" s="268"/>
      <c r="BI60" s="415"/>
      <c r="BJ60" s="474" t="str">
        <f t="shared" si="53"/>
        <v/>
      </c>
      <c r="BK60" s="475"/>
      <c r="BL60" s="475"/>
      <c r="BM60" s="475"/>
      <c r="BN60" s="475"/>
      <c r="BO60" s="475"/>
      <c r="BP60" s="475"/>
      <c r="BQ60" s="475"/>
      <c r="BR60" s="475"/>
      <c r="BS60" s="475"/>
      <c r="BT60" s="475"/>
      <c r="BU60" s="475"/>
      <c r="BV60" s="475"/>
      <c r="BW60" s="475"/>
      <c r="BX60" s="475"/>
      <c r="BY60" s="475"/>
      <c r="BZ60" s="475"/>
      <c r="CA60" s="475"/>
      <c r="CB60" s="475"/>
      <c r="CC60" s="475"/>
      <c r="CD60" s="475"/>
      <c r="CE60" s="475"/>
      <c r="CF60" s="475"/>
      <c r="CG60" s="475"/>
      <c r="CH60" s="475"/>
      <c r="CI60" s="476"/>
    </row>
    <row r="61" spans="2:87" ht="16.5" customHeight="1">
      <c r="Z61" s="497"/>
      <c r="AA61" s="374"/>
      <c r="AB61" s="374"/>
      <c r="AC61" s="271"/>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503" t="str">
        <f t="shared" si="52"/>
        <v/>
      </c>
      <c r="BG61" s="504"/>
      <c r="BH61" s="504"/>
      <c r="BI61" s="504"/>
      <c r="BJ61" s="501" t="str">
        <f t="shared" si="53"/>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497"/>
      <c r="AA62" s="374"/>
      <c r="AB62" s="374"/>
      <c r="AC62" s="271"/>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503" t="str">
        <f t="shared" si="52"/>
        <v/>
      </c>
      <c r="BG62" s="504"/>
      <c r="BH62" s="504"/>
      <c r="BI62" s="504"/>
      <c r="BJ62" s="501" t="str">
        <f t="shared" si="53"/>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497"/>
      <c r="AA63" s="374"/>
      <c r="AB63" s="374"/>
      <c r="AC63" s="271"/>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503" t="str">
        <f t="shared" si="52"/>
        <v/>
      </c>
      <c r="BG63" s="504"/>
      <c r="BH63" s="504"/>
      <c r="BI63" s="504"/>
      <c r="BJ63" s="501" t="str">
        <f t="shared" si="53"/>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270"/>
      <c r="AA64" s="374"/>
      <c r="AB64" s="374"/>
      <c r="AC64" s="271"/>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52"/>
        <v/>
      </c>
      <c r="BG64" s="504"/>
      <c r="BH64" s="504"/>
      <c r="BI64" s="504"/>
      <c r="BJ64" s="501" t="str">
        <f t="shared" si="53"/>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270"/>
      <c r="AA65" s="374"/>
      <c r="AB65" s="374"/>
      <c r="AC65" s="271"/>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52"/>
        <v/>
      </c>
      <c r="BG65" s="268"/>
      <c r="BH65" s="268"/>
      <c r="BI65" s="415"/>
      <c r="BJ65" s="501" t="str">
        <f t="shared" si="53"/>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270"/>
      <c r="AA66" s="374"/>
      <c r="AB66" s="374"/>
      <c r="AC66" s="271"/>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52"/>
        <v/>
      </c>
      <c r="BG66" s="504"/>
      <c r="BH66" s="504"/>
      <c r="BI66" s="504"/>
      <c r="BJ66" s="501" t="str">
        <f t="shared" si="53"/>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270"/>
      <c r="AA67" s="374"/>
      <c r="AB67" s="374"/>
      <c r="AC67" s="271"/>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52"/>
        <v/>
      </c>
      <c r="BG67" s="504"/>
      <c r="BH67" s="504"/>
      <c r="BI67" s="504"/>
      <c r="BJ67" s="501" t="str">
        <f t="shared" si="53"/>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52"/>
        <v/>
      </c>
      <c r="BG68" s="504"/>
      <c r="BH68" s="504"/>
      <c r="BI68" s="504"/>
      <c r="BJ68" s="501" t="str">
        <f t="shared" si="53"/>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52"/>
        <v/>
      </c>
      <c r="BG69" s="504"/>
      <c r="BH69" s="504"/>
      <c r="BI69" s="504"/>
      <c r="BJ69" s="501" t="str">
        <f t="shared" si="53"/>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52"/>
        <v/>
      </c>
      <c r="BG70" s="268"/>
      <c r="BH70" s="268"/>
      <c r="BI70" s="415"/>
      <c r="BJ70" s="501" t="str">
        <f t="shared" si="53"/>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474"/>
      <c r="AE71" s="475"/>
      <c r="AF71" s="475"/>
      <c r="AG71" s="475"/>
      <c r="AH71" s="475"/>
      <c r="AI71" s="475"/>
      <c r="AJ71" s="475"/>
      <c r="AK71" s="475"/>
      <c r="AL71" s="475"/>
      <c r="AM71" s="475"/>
      <c r="AN71" s="475"/>
      <c r="AO71" s="475"/>
      <c r="AP71" s="475"/>
      <c r="AQ71" s="475"/>
      <c r="AR71" s="475"/>
      <c r="AS71" s="475"/>
      <c r="AT71" s="475"/>
      <c r="AU71" s="475"/>
      <c r="AV71" s="475"/>
      <c r="AW71" s="475"/>
      <c r="AX71" s="475"/>
      <c r="AY71" s="475"/>
      <c r="AZ71" s="475"/>
      <c r="BA71" s="475"/>
      <c r="BB71" s="475"/>
      <c r="BC71" s="476"/>
      <c r="BF71" s="503" t="str">
        <f t="shared" si="52"/>
        <v/>
      </c>
      <c r="BG71" s="504"/>
      <c r="BH71" s="504"/>
      <c r="BI71" s="504"/>
      <c r="BJ71" s="501" t="str">
        <f t="shared" si="53"/>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474"/>
      <c r="AE72" s="475"/>
      <c r="AF72" s="475"/>
      <c r="AG72" s="475"/>
      <c r="AH72" s="475"/>
      <c r="AI72" s="475"/>
      <c r="AJ72" s="475"/>
      <c r="AK72" s="475"/>
      <c r="AL72" s="475"/>
      <c r="AM72" s="475"/>
      <c r="AN72" s="475"/>
      <c r="AO72" s="475"/>
      <c r="AP72" s="475"/>
      <c r="AQ72" s="475"/>
      <c r="AR72" s="475"/>
      <c r="AS72" s="475"/>
      <c r="AT72" s="475"/>
      <c r="AU72" s="475"/>
      <c r="AV72" s="475"/>
      <c r="AW72" s="475"/>
      <c r="AX72" s="475"/>
      <c r="AY72" s="475"/>
      <c r="AZ72" s="475"/>
      <c r="BA72" s="475"/>
      <c r="BB72" s="475"/>
      <c r="BC72" s="476"/>
      <c r="BF72" s="503" t="str">
        <f t="shared" si="52"/>
        <v/>
      </c>
      <c r="BG72" s="504"/>
      <c r="BH72" s="504"/>
      <c r="BI72" s="504"/>
      <c r="BJ72" s="501" t="str">
        <f t="shared" si="53"/>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474"/>
      <c r="AE73" s="475"/>
      <c r="AF73" s="475"/>
      <c r="AG73" s="475"/>
      <c r="AH73" s="475"/>
      <c r="AI73" s="475"/>
      <c r="AJ73" s="475"/>
      <c r="AK73" s="475"/>
      <c r="AL73" s="475"/>
      <c r="AM73" s="475"/>
      <c r="AN73" s="475"/>
      <c r="AO73" s="475"/>
      <c r="AP73" s="475"/>
      <c r="AQ73" s="475"/>
      <c r="AR73" s="475"/>
      <c r="AS73" s="475"/>
      <c r="AT73" s="475"/>
      <c r="AU73" s="475"/>
      <c r="AV73" s="475"/>
      <c r="AW73" s="475"/>
      <c r="AX73" s="475"/>
      <c r="AY73" s="475"/>
      <c r="AZ73" s="475"/>
      <c r="BA73" s="475"/>
      <c r="BB73" s="475"/>
      <c r="BC73" s="476"/>
      <c r="BF73" s="503" t="str">
        <f t="shared" si="52"/>
        <v/>
      </c>
      <c r="BG73" s="504"/>
      <c r="BH73" s="504"/>
      <c r="BI73" s="504"/>
      <c r="BJ73" s="501" t="str">
        <f t="shared" si="53"/>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474"/>
      <c r="AE74" s="475"/>
      <c r="AF74" s="475"/>
      <c r="AG74" s="475"/>
      <c r="AH74" s="475"/>
      <c r="AI74" s="475"/>
      <c r="AJ74" s="475"/>
      <c r="AK74" s="475"/>
      <c r="AL74" s="475"/>
      <c r="AM74" s="475"/>
      <c r="AN74" s="475"/>
      <c r="AO74" s="475"/>
      <c r="AP74" s="475"/>
      <c r="AQ74" s="475"/>
      <c r="AR74" s="475"/>
      <c r="AS74" s="475"/>
      <c r="AT74" s="475"/>
      <c r="AU74" s="475"/>
      <c r="AV74" s="475"/>
      <c r="AW74" s="475"/>
      <c r="AX74" s="475"/>
      <c r="AY74" s="475"/>
      <c r="AZ74" s="475"/>
      <c r="BA74" s="475"/>
      <c r="BB74" s="475"/>
      <c r="BC74" s="476"/>
      <c r="BF74" s="503" t="str">
        <f t="shared" si="52"/>
        <v/>
      </c>
      <c r="BG74" s="504"/>
      <c r="BH74" s="504"/>
      <c r="BI74" s="504"/>
      <c r="BJ74" s="501" t="str">
        <f t="shared" si="53"/>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474"/>
      <c r="AE75" s="475"/>
      <c r="AF75" s="475"/>
      <c r="AG75" s="475"/>
      <c r="AH75" s="475"/>
      <c r="AI75" s="475"/>
      <c r="AJ75" s="475"/>
      <c r="AK75" s="475"/>
      <c r="AL75" s="475"/>
      <c r="AM75" s="475"/>
      <c r="AN75" s="475"/>
      <c r="AO75" s="475"/>
      <c r="AP75" s="475"/>
      <c r="AQ75" s="475"/>
      <c r="AR75" s="475"/>
      <c r="AS75" s="475"/>
      <c r="AT75" s="475"/>
      <c r="AU75" s="475"/>
      <c r="AV75" s="475"/>
      <c r="AW75" s="475"/>
      <c r="AX75" s="475"/>
      <c r="AY75" s="475"/>
      <c r="AZ75" s="475"/>
      <c r="BA75" s="475"/>
      <c r="BB75" s="475"/>
      <c r="BC75" s="476"/>
      <c r="BF75" s="503" t="str">
        <f t="shared" si="52"/>
        <v/>
      </c>
      <c r="BG75" s="504"/>
      <c r="BH75" s="504"/>
      <c r="BI75" s="504"/>
      <c r="BJ75" s="501" t="str">
        <f t="shared" si="53"/>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474"/>
      <c r="AE76" s="475"/>
      <c r="AF76" s="475"/>
      <c r="AG76" s="475"/>
      <c r="AH76" s="475"/>
      <c r="AI76" s="475"/>
      <c r="AJ76" s="475"/>
      <c r="AK76" s="475"/>
      <c r="AL76" s="475"/>
      <c r="AM76" s="475"/>
      <c r="AN76" s="475"/>
      <c r="AO76" s="475"/>
      <c r="AP76" s="475"/>
      <c r="AQ76" s="475"/>
      <c r="AR76" s="475"/>
      <c r="AS76" s="475"/>
      <c r="AT76" s="475"/>
      <c r="AU76" s="475"/>
      <c r="AV76" s="475"/>
      <c r="AW76" s="475"/>
      <c r="AX76" s="475"/>
      <c r="AY76" s="475"/>
      <c r="AZ76" s="475"/>
      <c r="BA76" s="475"/>
      <c r="BB76" s="475"/>
      <c r="BC76" s="476"/>
      <c r="BF76" s="503" t="str">
        <f t="shared" si="52"/>
        <v/>
      </c>
      <c r="BG76" s="504"/>
      <c r="BH76" s="504"/>
      <c r="BI76" s="504"/>
      <c r="BJ76" s="501" t="str">
        <f t="shared" si="53"/>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474"/>
      <c r="AE77" s="475"/>
      <c r="AF77" s="475"/>
      <c r="AG77" s="475"/>
      <c r="AH77" s="475"/>
      <c r="AI77" s="475"/>
      <c r="AJ77" s="475"/>
      <c r="AK77" s="475"/>
      <c r="AL77" s="475"/>
      <c r="AM77" s="475"/>
      <c r="AN77" s="475"/>
      <c r="AO77" s="475"/>
      <c r="AP77" s="475"/>
      <c r="AQ77" s="475"/>
      <c r="AR77" s="475"/>
      <c r="AS77" s="475"/>
      <c r="AT77" s="475"/>
      <c r="AU77" s="475"/>
      <c r="AV77" s="475"/>
      <c r="AW77" s="475"/>
      <c r="AX77" s="475"/>
      <c r="AY77" s="475"/>
      <c r="AZ77" s="475"/>
      <c r="BA77" s="475"/>
      <c r="BB77" s="475"/>
      <c r="BC77" s="476"/>
      <c r="BF77" s="503" t="str">
        <f t="shared" si="52"/>
        <v/>
      </c>
      <c r="BG77" s="504"/>
      <c r="BH77" s="504"/>
      <c r="BI77" s="504"/>
      <c r="BJ77" s="501" t="str">
        <f t="shared" si="53"/>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474"/>
      <c r="AE78" s="475"/>
      <c r="AF78" s="475"/>
      <c r="AG78" s="475"/>
      <c r="AH78" s="475"/>
      <c r="AI78" s="475"/>
      <c r="AJ78" s="475"/>
      <c r="AK78" s="475"/>
      <c r="AL78" s="475"/>
      <c r="AM78" s="475"/>
      <c r="AN78" s="475"/>
      <c r="AO78" s="475"/>
      <c r="AP78" s="475"/>
      <c r="AQ78" s="475"/>
      <c r="AR78" s="475"/>
      <c r="AS78" s="475"/>
      <c r="AT78" s="475"/>
      <c r="AU78" s="475"/>
      <c r="AV78" s="475"/>
      <c r="AW78" s="475"/>
      <c r="AX78" s="475"/>
      <c r="AY78" s="475"/>
      <c r="AZ78" s="475"/>
      <c r="BA78" s="475"/>
      <c r="BB78" s="475"/>
      <c r="BC78" s="476"/>
      <c r="BF78" s="503" t="str">
        <f t="shared" si="52"/>
        <v/>
      </c>
      <c r="BG78" s="504"/>
      <c r="BH78" s="504"/>
      <c r="BI78" s="504"/>
      <c r="BJ78" s="501" t="str">
        <f t="shared" si="53"/>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474"/>
      <c r="AE79" s="475"/>
      <c r="AF79" s="475"/>
      <c r="AG79" s="475"/>
      <c r="AH79" s="475"/>
      <c r="AI79" s="475"/>
      <c r="AJ79" s="475"/>
      <c r="AK79" s="475"/>
      <c r="AL79" s="475"/>
      <c r="AM79" s="475"/>
      <c r="AN79" s="475"/>
      <c r="AO79" s="475"/>
      <c r="AP79" s="475"/>
      <c r="AQ79" s="475"/>
      <c r="AR79" s="475"/>
      <c r="AS79" s="475"/>
      <c r="AT79" s="475"/>
      <c r="AU79" s="475"/>
      <c r="AV79" s="475"/>
      <c r="AW79" s="475"/>
      <c r="AX79" s="475"/>
      <c r="AY79" s="475"/>
      <c r="AZ79" s="475"/>
      <c r="BA79" s="475"/>
      <c r="BB79" s="475"/>
      <c r="BC79" s="476"/>
      <c r="BF79" s="503" t="str">
        <f t="shared" si="52"/>
        <v/>
      </c>
      <c r="BG79" s="504"/>
      <c r="BH79" s="504"/>
      <c r="BI79" s="504"/>
      <c r="BJ79" s="501" t="str">
        <f t="shared" si="53"/>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474"/>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6"/>
      <c r="BF80" s="503" t="str">
        <f t="shared" si="52"/>
        <v/>
      </c>
      <c r="BG80" s="504"/>
      <c r="BH80" s="504"/>
      <c r="BI80" s="504"/>
      <c r="BJ80" s="501" t="str">
        <f t="shared" si="53"/>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52"/>
        <v/>
      </c>
      <c r="BG81" s="504"/>
      <c r="BH81" s="504"/>
      <c r="BI81" s="504"/>
      <c r="BJ81" s="501" t="str">
        <f t="shared" si="53"/>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52"/>
        <v/>
      </c>
      <c r="BG82" s="504"/>
      <c r="BH82" s="504"/>
      <c r="BI82" s="504"/>
      <c r="BJ82" s="501" t="str">
        <f t="shared" si="53"/>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52"/>
        <v/>
      </c>
      <c r="BG83" s="504"/>
      <c r="BH83" s="504"/>
      <c r="BI83" s="504"/>
      <c r="BJ83" s="501" t="str">
        <f t="shared" si="53"/>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52"/>
        <v/>
      </c>
      <c r="BG84" s="504"/>
      <c r="BH84" s="504"/>
      <c r="BI84" s="504"/>
      <c r="BJ84" s="501" t="str">
        <f t="shared" si="53"/>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52"/>
        <v/>
      </c>
      <c r="BG85" s="504"/>
      <c r="BH85" s="504"/>
      <c r="BI85" s="504"/>
      <c r="BJ85" s="501" t="str">
        <f t="shared" si="53"/>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52"/>
        <v/>
      </c>
      <c r="BG86" s="504"/>
      <c r="BH86" s="504"/>
      <c r="BI86" s="504"/>
      <c r="BJ86" s="501" t="str">
        <f t="shared" si="53"/>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52"/>
        <v/>
      </c>
      <c r="BG87" s="504"/>
      <c r="BH87" s="504"/>
      <c r="BI87" s="504"/>
      <c r="BJ87" s="501" t="str">
        <f t="shared" si="53"/>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52"/>
        <v/>
      </c>
      <c r="BG88" s="504"/>
      <c r="BH88" s="504"/>
      <c r="BI88" s="504"/>
      <c r="BJ88" s="501" t="str">
        <f t="shared" si="53"/>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52"/>
        <v/>
      </c>
      <c r="BG89" s="504"/>
      <c r="BH89" s="504"/>
      <c r="BI89" s="504"/>
      <c r="BJ89" s="501" t="str">
        <f t="shared" si="53"/>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52"/>
        <v/>
      </c>
      <c r="BG90" s="504"/>
      <c r="BH90" s="504"/>
      <c r="BI90" s="504"/>
      <c r="BJ90" s="501" t="str">
        <f t="shared" si="53"/>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52"/>
        <v/>
      </c>
      <c r="BG91" s="504"/>
      <c r="BH91" s="504"/>
      <c r="BI91" s="504"/>
      <c r="BJ91" s="501" t="str">
        <f t="shared" si="53"/>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52"/>
        <v/>
      </c>
      <c r="BG92" s="504"/>
      <c r="BH92" s="504"/>
      <c r="BI92" s="504"/>
      <c r="BJ92" s="501" t="str">
        <f t="shared" si="53"/>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52"/>
        <v/>
      </c>
      <c r="BG93" s="504"/>
      <c r="BH93" s="504"/>
      <c r="BI93" s="504"/>
      <c r="BJ93" s="501" t="str">
        <f t="shared" si="53"/>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52"/>
        <v/>
      </c>
      <c r="BG94" s="513"/>
      <c r="BH94" s="513"/>
      <c r="BI94" s="513"/>
      <c r="BJ94" s="510" t="str">
        <f t="shared" si="53"/>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54">IF(Z95="","",Z95)</f>
        <v/>
      </c>
      <c r="BG95" s="504"/>
      <c r="BH95" s="504"/>
      <c r="BI95" s="504"/>
      <c r="BJ95" s="501" t="str">
        <f t="shared" si="53"/>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54"/>
        <v/>
      </c>
      <c r="BG96" s="504"/>
      <c r="BH96" s="504"/>
      <c r="BI96" s="504"/>
      <c r="BJ96" s="501" t="str">
        <f t="shared" si="53"/>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ref="BF97" si="55">IF(Z97="","",Z97)</f>
        <v/>
      </c>
      <c r="BG97" s="504"/>
      <c r="BH97" s="504"/>
      <c r="BI97" s="504"/>
      <c r="BJ97" s="501" t="str">
        <f t="shared" ref="BJ97" si="56">IF(AD97="","",AD97)</f>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54"/>
        <v/>
      </c>
      <c r="BG98" s="504"/>
      <c r="BH98" s="504"/>
      <c r="BI98" s="504"/>
      <c r="BJ98" s="501" t="str">
        <f t="shared" si="53"/>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54"/>
        <v/>
      </c>
      <c r="BG99" s="504"/>
      <c r="BH99" s="504"/>
      <c r="BI99" s="504"/>
      <c r="BJ99" s="501" t="str">
        <f t="shared" si="53"/>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54"/>
        <v/>
      </c>
      <c r="BG100" s="518"/>
      <c r="BH100" s="518"/>
      <c r="BI100" s="518"/>
      <c r="BJ100" s="515" t="str">
        <f t="shared" si="53"/>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c r="AE101" s="212"/>
      <c r="AF101" s="193"/>
      <c r="AG101" s="193"/>
      <c r="AH101" s="193"/>
      <c r="AI101" s="193"/>
      <c r="AJ101" s="193"/>
      <c r="AK101" s="193"/>
      <c r="AL101" s="193"/>
      <c r="AM101" s="193"/>
      <c r="AN101" s="193"/>
      <c r="AO101" s="193"/>
      <c r="AP101" s="193"/>
      <c r="AQ101" s="193"/>
      <c r="AR101" s="193"/>
      <c r="AS101" s="193"/>
      <c r="AT101" s="193"/>
      <c r="AU101" s="193"/>
      <c r="AV101" s="193"/>
      <c r="AW101" s="193"/>
      <c r="AX101" s="193"/>
      <c r="AY101" s="193"/>
      <c r="AZ101" s="193"/>
      <c r="BA101" s="193"/>
      <c r="BB101" s="193"/>
      <c r="BC101" s="193"/>
      <c r="BF101" s="454"/>
      <c r="BG101" s="454"/>
      <c r="BH101" s="454"/>
      <c r="BI101" s="454"/>
      <c r="BJ101" s="539"/>
      <c r="BK101" s="501"/>
      <c r="BL101" s="501"/>
      <c r="BM101" s="501"/>
      <c r="BN101" s="501"/>
      <c r="BO101" s="501"/>
      <c r="BP101" s="501"/>
      <c r="BQ101" s="501"/>
      <c r="BR101" s="501"/>
      <c r="BS101" s="501"/>
      <c r="BT101" s="501"/>
      <c r="BU101" s="501"/>
      <c r="BV101" s="501"/>
      <c r="BW101" s="501"/>
      <c r="BX101" s="501"/>
      <c r="BY101" s="501"/>
      <c r="BZ101" s="501"/>
      <c r="CA101" s="501"/>
      <c r="CB101" s="501"/>
      <c r="CC101" s="501"/>
      <c r="CD101" s="501"/>
      <c r="CE101" s="501"/>
      <c r="CF101" s="501"/>
      <c r="CG101" s="501"/>
      <c r="CH101" s="501"/>
      <c r="CI101" s="502"/>
    </row>
    <row r="102" spans="2:87">
      <c r="B102" s="155" t="str">
        <f>IF(F102="","",IF(ISNA(VLOOKUP(F102,[1]警備日誌専用氏名!A:B,2,FALSE))=TRUE,F102,VLOOKUP(F102,[1]警備日誌専用氏名!A:B,2,FALSE)))</f>
        <v/>
      </c>
      <c r="Z102" s="287"/>
      <c r="AA102" s="287"/>
      <c r="AB102" s="287"/>
      <c r="AC102" s="287"/>
      <c r="AD102" s="287" t="s">
        <v>163</v>
      </c>
      <c r="AE102" s="287"/>
      <c r="AF102" s="287"/>
      <c r="AG102" s="287"/>
      <c r="AH102" s="287"/>
      <c r="AI102" s="287"/>
      <c r="AJ102" s="287"/>
      <c r="AK102" s="287"/>
      <c r="AL102" s="287"/>
      <c r="AM102" s="287"/>
      <c r="AN102" s="287"/>
      <c r="AO102" s="287"/>
      <c r="AP102" s="287"/>
      <c r="AQ102" s="287"/>
      <c r="AR102" s="287"/>
      <c r="AS102" s="287"/>
      <c r="AT102" s="287"/>
      <c r="AU102" s="287"/>
      <c r="AV102" s="287"/>
      <c r="AW102" s="287"/>
      <c r="AX102" s="287"/>
      <c r="AY102" s="287"/>
      <c r="AZ102" s="287"/>
      <c r="BA102" s="287"/>
      <c r="BB102" s="287"/>
      <c r="BC102" s="287"/>
      <c r="BF102" s="454"/>
      <c r="BG102" s="454"/>
      <c r="BH102" s="454"/>
      <c r="BI102" s="454"/>
      <c r="BJ102" s="539" t="s">
        <v>153</v>
      </c>
      <c r="BK102" s="501"/>
      <c r="BL102" s="501"/>
      <c r="BM102" s="501"/>
      <c r="BN102" s="501"/>
      <c r="BO102" s="501"/>
      <c r="BP102" s="501"/>
      <c r="BQ102" s="501"/>
      <c r="BR102" s="501"/>
      <c r="BS102" s="501"/>
      <c r="BT102" s="501"/>
      <c r="BU102" s="501"/>
      <c r="BV102" s="501"/>
      <c r="BW102" s="501"/>
      <c r="BX102" s="501"/>
      <c r="BY102" s="501"/>
      <c r="BZ102" s="501"/>
      <c r="CA102" s="501"/>
      <c r="CB102" s="501"/>
      <c r="CC102" s="501"/>
      <c r="CD102" s="501"/>
      <c r="CE102" s="501"/>
      <c r="CF102" s="501"/>
      <c r="CG102" s="501"/>
      <c r="CH102" s="501"/>
      <c r="CI102" s="502"/>
    </row>
    <row r="103" spans="2:87">
      <c r="B103" s="155" t="str">
        <f>IF(F103="","",IF(ISNA(VLOOKUP(F103,[1]警備日誌専用氏名!A:B,2,FALSE))=TRUE,F103,VLOOKUP(F103,[1]警備日誌専用氏名!A:B,2,FALSE)))</f>
        <v/>
      </c>
      <c r="Z103" s="287"/>
      <c r="AA103" s="287"/>
      <c r="AB103" s="287"/>
      <c r="AC103" s="287"/>
      <c r="AD103" s="287" t="s">
        <v>164</v>
      </c>
      <c r="AE103" s="287"/>
      <c r="AF103" s="287"/>
      <c r="AG103" s="287"/>
      <c r="AH103" s="287"/>
      <c r="AI103" s="287"/>
      <c r="AJ103" s="287"/>
      <c r="AK103" s="287"/>
      <c r="AL103" s="287"/>
      <c r="AM103" s="287"/>
      <c r="AN103" s="287"/>
      <c r="AO103" s="287"/>
      <c r="AP103" s="287"/>
      <c r="AQ103" s="287"/>
      <c r="AR103" s="287"/>
      <c r="AS103" s="287"/>
      <c r="AT103" s="287"/>
      <c r="AU103" s="287"/>
      <c r="AV103" s="287"/>
      <c r="AW103" s="287"/>
      <c r="AX103" s="287"/>
      <c r="AY103" s="287"/>
      <c r="AZ103" s="287"/>
      <c r="BA103" s="287"/>
      <c r="BB103" s="287"/>
      <c r="BC103" s="287"/>
      <c r="BF103" s="454"/>
      <c r="BG103" s="454"/>
      <c r="BH103" s="454"/>
      <c r="BI103" s="454"/>
      <c r="BJ103" s="539" t="s">
        <v>154</v>
      </c>
      <c r="BK103" s="501"/>
      <c r="BL103" s="501"/>
      <c r="BM103" s="501"/>
      <c r="BN103" s="501"/>
      <c r="BO103" s="501"/>
      <c r="BP103" s="501"/>
      <c r="BQ103" s="501"/>
      <c r="BR103" s="501"/>
      <c r="BS103" s="501"/>
      <c r="BT103" s="501"/>
      <c r="BU103" s="501"/>
      <c r="BV103" s="501"/>
      <c r="BW103" s="501"/>
      <c r="BX103" s="501"/>
      <c r="BY103" s="501"/>
      <c r="BZ103" s="501"/>
      <c r="CA103" s="501"/>
      <c r="CB103" s="501"/>
      <c r="CC103" s="501"/>
      <c r="CD103" s="501"/>
      <c r="CE103" s="501"/>
      <c r="CF103" s="501"/>
      <c r="CG103" s="501"/>
      <c r="CH103" s="501"/>
      <c r="CI103" s="502"/>
    </row>
    <row r="104" spans="2:87">
      <c r="B104" s="155" t="str">
        <f>IF(F104="","",IF(ISNA(VLOOKUP(F104,[1]警備日誌専用氏名!A:B,2,FALSE))=TRUE,F104,VLOOKUP(F104,[1]警備日誌専用氏名!A:B,2,FALSE)))</f>
        <v/>
      </c>
      <c r="Z104" s="287"/>
      <c r="AA104" s="287"/>
      <c r="AB104" s="287"/>
      <c r="AC104" s="287"/>
      <c r="AD104" s="287"/>
      <c r="AE104" s="287"/>
      <c r="AF104" s="287"/>
      <c r="AG104" s="287"/>
      <c r="AH104" s="287"/>
      <c r="AI104" s="287"/>
      <c r="AJ104" s="287"/>
      <c r="AK104" s="287"/>
      <c r="AL104" s="287"/>
      <c r="AM104" s="287"/>
      <c r="AN104" s="287"/>
      <c r="AO104" s="287"/>
      <c r="AP104" s="287"/>
      <c r="AQ104" s="287"/>
      <c r="AR104" s="287"/>
      <c r="AS104" s="287"/>
      <c r="AT104" s="287"/>
      <c r="AU104" s="287"/>
      <c r="AV104" s="287"/>
      <c r="AW104" s="287"/>
      <c r="AX104" s="287"/>
      <c r="AY104" s="287"/>
      <c r="AZ104" s="287"/>
      <c r="BA104" s="287"/>
      <c r="BB104" s="287"/>
      <c r="BC104" s="287"/>
      <c r="BF104" s="454"/>
      <c r="BG104" s="454"/>
      <c r="BH104" s="454"/>
      <c r="BI104" s="454"/>
      <c r="BJ104" s="539" t="s">
        <v>155</v>
      </c>
      <c r="BK104" s="501"/>
      <c r="BL104" s="501"/>
      <c r="BM104" s="501"/>
      <c r="BN104" s="501"/>
      <c r="BO104" s="501"/>
      <c r="BP104" s="501"/>
      <c r="BQ104" s="501"/>
      <c r="BR104" s="501"/>
      <c r="BS104" s="501"/>
      <c r="BT104" s="501"/>
      <c r="BU104" s="501"/>
      <c r="BV104" s="501"/>
      <c r="BW104" s="501"/>
      <c r="BX104" s="501"/>
      <c r="BY104" s="501"/>
      <c r="BZ104" s="501"/>
      <c r="CA104" s="501"/>
      <c r="CB104" s="501"/>
      <c r="CC104" s="501"/>
      <c r="CD104" s="501"/>
      <c r="CE104" s="501"/>
      <c r="CF104" s="501"/>
      <c r="CG104" s="501"/>
      <c r="CH104" s="501"/>
      <c r="CI104" s="502"/>
    </row>
    <row r="105" spans="2:87">
      <c r="B105" s="155" t="str">
        <f>IF(F105="","",IF(ISNA(VLOOKUP(F105,[1]警備日誌専用氏名!A:B,2,FALSE))=TRUE,F105,VLOOKUP(F105,[1]警備日誌専用氏名!A:B,2,FALSE)))</f>
        <v/>
      </c>
      <c r="Z105" s="287"/>
      <c r="AA105" s="287"/>
      <c r="AB105" s="287"/>
      <c r="AC105" s="287"/>
      <c r="AD105" s="287" t="s">
        <v>165</v>
      </c>
      <c r="AE105" s="287"/>
      <c r="AF105" s="287"/>
      <c r="AG105" s="287"/>
      <c r="AH105" s="287"/>
      <c r="AI105" s="287"/>
      <c r="AJ105" s="287"/>
      <c r="AK105" s="287"/>
      <c r="AL105" s="287"/>
      <c r="AM105" s="287"/>
      <c r="AN105" s="287"/>
      <c r="AO105" s="287"/>
      <c r="AP105" s="287"/>
      <c r="AQ105" s="287"/>
      <c r="AR105" s="287"/>
      <c r="AS105" s="287"/>
      <c r="AT105" s="287"/>
      <c r="AU105" s="287"/>
      <c r="AV105" s="287"/>
      <c r="AW105" s="287"/>
      <c r="AX105" s="287"/>
      <c r="AY105" s="287"/>
      <c r="AZ105" s="287"/>
      <c r="BA105" s="287"/>
      <c r="BB105" s="287"/>
      <c r="BC105" s="287"/>
      <c r="BF105" s="454"/>
      <c r="BG105" s="454"/>
      <c r="BH105" s="454"/>
      <c r="BI105" s="454"/>
      <c r="BJ105" s="539"/>
      <c r="BK105" s="501"/>
      <c r="BL105" s="501"/>
      <c r="BM105" s="501"/>
      <c r="BN105" s="501"/>
      <c r="BO105" s="501"/>
      <c r="BP105" s="501"/>
      <c r="BQ105" s="501"/>
      <c r="BR105" s="501"/>
      <c r="BS105" s="501"/>
      <c r="BT105" s="501"/>
      <c r="BU105" s="501"/>
      <c r="BV105" s="501"/>
      <c r="BW105" s="501"/>
      <c r="BX105" s="501"/>
      <c r="BY105" s="501"/>
      <c r="BZ105" s="501"/>
      <c r="CA105" s="501"/>
      <c r="CB105" s="501"/>
      <c r="CC105" s="501"/>
      <c r="CD105" s="501"/>
      <c r="CE105" s="501"/>
      <c r="CF105" s="501"/>
      <c r="CG105" s="501"/>
      <c r="CH105" s="501"/>
      <c r="CI105" s="502"/>
    </row>
    <row r="106" spans="2:87">
      <c r="B106" s="155" t="str">
        <f>IF(F106="","",IF(ISNA(VLOOKUP(F106,[1]警備日誌専用氏名!A:B,2,FALSE))=TRUE,F106,VLOOKUP(F106,[1]警備日誌専用氏名!A:B,2,FALSE)))</f>
        <v/>
      </c>
      <c r="Z106" s="287"/>
      <c r="AA106" s="287"/>
      <c r="AB106" s="287"/>
      <c r="AC106" s="287"/>
      <c r="AD106" s="287" t="s">
        <v>166</v>
      </c>
      <c r="AE106" s="287"/>
      <c r="AF106" s="287"/>
      <c r="AG106" s="287"/>
      <c r="AH106" s="287"/>
      <c r="AI106" s="287"/>
      <c r="AJ106" s="287"/>
      <c r="AK106" s="287"/>
      <c r="AL106" s="287"/>
      <c r="AM106" s="287"/>
      <c r="AN106" s="287"/>
      <c r="AO106" s="287"/>
      <c r="AP106" s="287"/>
      <c r="AQ106" s="287"/>
      <c r="AR106" s="287"/>
      <c r="AS106" s="287"/>
      <c r="AT106" s="287"/>
      <c r="AU106" s="287"/>
      <c r="AV106" s="287"/>
      <c r="AW106" s="287"/>
      <c r="AX106" s="287"/>
      <c r="AY106" s="287"/>
      <c r="AZ106" s="287"/>
      <c r="BA106" s="287"/>
      <c r="BB106" s="287"/>
      <c r="BC106" s="287"/>
      <c r="BF106" s="454"/>
      <c r="BG106" s="454"/>
      <c r="BH106" s="454"/>
      <c r="BI106" s="454"/>
      <c r="BJ106" s="539" t="s">
        <v>167</v>
      </c>
      <c r="BK106" s="501"/>
      <c r="BL106" s="501"/>
      <c r="BM106" s="501"/>
      <c r="BN106" s="501"/>
      <c r="BO106" s="501"/>
      <c r="BP106" s="501"/>
      <c r="BQ106" s="501"/>
      <c r="BR106" s="501"/>
      <c r="BS106" s="501"/>
      <c r="BT106" s="501"/>
      <c r="BU106" s="501"/>
      <c r="BV106" s="501"/>
      <c r="BW106" s="501"/>
      <c r="BX106" s="501"/>
      <c r="BY106" s="501"/>
      <c r="BZ106" s="501"/>
      <c r="CA106" s="501"/>
      <c r="CB106" s="501"/>
      <c r="CC106" s="501"/>
      <c r="CD106" s="501"/>
      <c r="CE106" s="501"/>
      <c r="CF106" s="501"/>
      <c r="CG106" s="501"/>
      <c r="CH106" s="501"/>
      <c r="CI106" s="502"/>
    </row>
    <row r="107" spans="2:87">
      <c r="B107" s="155" t="str">
        <f>IF(F107="","",IF(ISNA(VLOOKUP(F107,[1]警備日誌専用氏名!A:B,2,FALSE))=TRUE,F107,VLOOKUP(F107,[1]警備日誌専用氏名!A:B,2,FALSE)))</f>
        <v/>
      </c>
      <c r="Z107" s="287"/>
      <c r="AA107" s="287"/>
      <c r="AB107" s="287"/>
      <c r="AC107" s="287"/>
      <c r="AD107" s="287"/>
      <c r="AE107" s="287"/>
      <c r="AF107" s="287"/>
      <c r="AG107" s="287"/>
      <c r="AH107" s="287"/>
      <c r="AI107" s="287"/>
      <c r="AJ107" s="287"/>
      <c r="AK107" s="287"/>
      <c r="AL107" s="287"/>
      <c r="AM107" s="287"/>
      <c r="AN107" s="287"/>
      <c r="AO107" s="287"/>
      <c r="AP107" s="287"/>
      <c r="AQ107" s="287"/>
      <c r="AR107" s="287"/>
      <c r="AS107" s="287"/>
      <c r="AT107" s="287"/>
      <c r="AU107" s="287"/>
      <c r="AV107" s="287"/>
      <c r="AW107" s="287"/>
      <c r="AX107" s="287"/>
      <c r="AY107" s="287"/>
      <c r="AZ107" s="287"/>
      <c r="BA107" s="287"/>
      <c r="BB107" s="287"/>
      <c r="BC107" s="287"/>
      <c r="BF107" s="454"/>
      <c r="BG107" s="454"/>
      <c r="BH107" s="454"/>
      <c r="BI107" s="454"/>
      <c r="BJ107" s="539"/>
      <c r="BK107" s="501"/>
      <c r="BL107" s="501"/>
      <c r="BM107" s="501"/>
      <c r="BN107" s="501"/>
      <c r="BO107" s="501"/>
      <c r="BP107" s="501"/>
      <c r="BQ107" s="501"/>
      <c r="BR107" s="501"/>
      <c r="BS107" s="501"/>
      <c r="BT107" s="501"/>
      <c r="BU107" s="501"/>
      <c r="BV107" s="501"/>
      <c r="BW107" s="501"/>
      <c r="BX107" s="501"/>
      <c r="BY107" s="501"/>
      <c r="BZ107" s="501"/>
      <c r="CA107" s="501"/>
      <c r="CB107" s="501"/>
      <c r="CC107" s="501"/>
      <c r="CD107" s="501"/>
      <c r="CE107" s="501"/>
      <c r="CF107" s="501"/>
      <c r="CG107" s="501"/>
      <c r="CH107" s="501"/>
      <c r="CI107" s="502"/>
    </row>
    <row r="108" spans="2:87">
      <c r="B108" s="155" t="str">
        <f>IF(F108="","",IF(ISNA(VLOOKUP(F108,[1]警備日誌専用氏名!A:B,2,FALSE))=TRUE,F108,VLOOKUP(F108,[1]警備日誌専用氏名!A:B,2,FALSE)))</f>
        <v/>
      </c>
      <c r="Z108" s="287"/>
      <c r="AA108" s="287"/>
      <c r="AB108" s="287"/>
      <c r="AC108" s="287"/>
      <c r="AD108" s="287" t="s">
        <v>168</v>
      </c>
      <c r="AE108" s="287"/>
      <c r="AF108" s="287"/>
      <c r="AG108" s="287"/>
      <c r="AH108" s="287"/>
      <c r="AI108" s="287"/>
      <c r="AJ108" s="287"/>
      <c r="AK108" s="287"/>
      <c r="AL108" s="287"/>
      <c r="AM108" s="287"/>
      <c r="AN108" s="287"/>
      <c r="AO108" s="287"/>
      <c r="AP108" s="287"/>
      <c r="AQ108" s="287"/>
      <c r="AR108" s="287"/>
      <c r="AS108" s="287"/>
      <c r="AT108" s="287"/>
      <c r="AU108" s="287"/>
      <c r="AV108" s="287"/>
      <c r="AW108" s="287"/>
      <c r="AX108" s="287"/>
      <c r="AY108" s="287"/>
      <c r="AZ108" s="287"/>
      <c r="BA108" s="287"/>
      <c r="BB108" s="287"/>
      <c r="BC108" s="287"/>
      <c r="BF108" s="454"/>
      <c r="BG108" s="454"/>
      <c r="BH108" s="454"/>
      <c r="BI108" s="454"/>
      <c r="BJ108" s="539"/>
      <c r="BK108" s="501"/>
      <c r="BL108" s="501"/>
      <c r="BM108" s="501"/>
      <c r="BN108" s="501"/>
      <c r="BO108" s="501"/>
      <c r="BP108" s="501"/>
      <c r="BQ108" s="501"/>
      <c r="BR108" s="501"/>
      <c r="BS108" s="501"/>
      <c r="BT108" s="501"/>
      <c r="BU108" s="501"/>
      <c r="BV108" s="501"/>
      <c r="BW108" s="501"/>
      <c r="BX108" s="501"/>
      <c r="BY108" s="501"/>
      <c r="BZ108" s="501"/>
      <c r="CA108" s="501"/>
      <c r="CB108" s="501"/>
      <c r="CC108" s="501"/>
      <c r="CD108" s="501"/>
      <c r="CE108" s="501"/>
      <c r="CF108" s="501"/>
      <c r="CG108" s="501"/>
      <c r="CH108" s="501"/>
      <c r="CI108" s="502"/>
    </row>
    <row r="109" spans="2:87">
      <c r="B109" s="155" t="str">
        <f>IF(F109="","",IF(ISNA(VLOOKUP(F109,[1]警備日誌専用氏名!A:B,2,FALSE))=TRUE,F109,VLOOKUP(F109,[1]警備日誌専用氏名!A:B,2,FALSE)))</f>
        <v/>
      </c>
      <c r="Z109" s="287"/>
      <c r="AA109" s="287"/>
      <c r="AB109" s="287"/>
      <c r="AC109" s="287"/>
      <c r="AD109" s="287" t="s">
        <v>169</v>
      </c>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F109" s="454"/>
      <c r="BG109" s="454"/>
      <c r="BH109" s="454"/>
      <c r="BI109" s="454"/>
      <c r="BJ109" s="539"/>
      <c r="BK109" s="501"/>
      <c r="BL109" s="501"/>
      <c r="BM109" s="501"/>
      <c r="BN109" s="501"/>
      <c r="BO109" s="501"/>
      <c r="BP109" s="501"/>
      <c r="BQ109" s="501"/>
      <c r="BR109" s="501"/>
      <c r="BS109" s="501"/>
      <c r="BT109" s="501"/>
      <c r="BU109" s="501"/>
      <c r="BV109" s="501"/>
      <c r="BW109" s="501"/>
      <c r="BX109" s="501"/>
      <c r="BY109" s="501"/>
      <c r="BZ109" s="501"/>
      <c r="CA109" s="501"/>
      <c r="CB109" s="501"/>
      <c r="CC109" s="501"/>
      <c r="CD109" s="501"/>
      <c r="CE109" s="501"/>
      <c r="CF109" s="501"/>
      <c r="CG109" s="501"/>
      <c r="CH109" s="501"/>
      <c r="CI109" s="502"/>
    </row>
    <row r="110" spans="2:87">
      <c r="B110" s="155" t="str">
        <f>IF(F110="","",IF(ISNA(VLOOKUP(F110,[1]警備日誌専用氏名!A:B,2,FALSE))=TRUE,F110,VLOOKUP(F110,[1]警備日誌専用氏名!A:B,2,FALSE)))</f>
        <v/>
      </c>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F110" s="454"/>
      <c r="BG110" s="454"/>
      <c r="BH110" s="454"/>
      <c r="BI110" s="454"/>
      <c r="BJ110" s="539" t="s">
        <v>170</v>
      </c>
      <c r="BK110" s="501"/>
      <c r="BL110" s="501"/>
      <c r="BM110" s="501"/>
      <c r="BN110" s="501"/>
      <c r="BO110" s="501"/>
      <c r="BP110" s="501"/>
      <c r="BQ110" s="501"/>
      <c r="BR110" s="501"/>
      <c r="BS110" s="501"/>
      <c r="BT110" s="501"/>
      <c r="BU110" s="501"/>
      <c r="BV110" s="501"/>
      <c r="BW110" s="501"/>
      <c r="BX110" s="501"/>
      <c r="BY110" s="501"/>
      <c r="BZ110" s="501"/>
      <c r="CA110" s="501"/>
      <c r="CB110" s="501"/>
      <c r="CC110" s="501"/>
      <c r="CD110" s="501"/>
      <c r="CE110" s="501"/>
      <c r="CF110" s="501"/>
      <c r="CG110" s="501"/>
      <c r="CH110" s="501"/>
      <c r="CI110" s="502"/>
    </row>
    <row r="111" spans="2:87">
      <c r="B111" s="155" t="str">
        <f>IF(F111="","",IF(ISNA(VLOOKUP(F111,[1]警備日誌専用氏名!A:B,2,FALSE))=TRUE,F111,VLOOKUP(F111,[1]警備日誌専用氏名!A:B,2,FALSE)))</f>
        <v/>
      </c>
      <c r="Z111" s="287"/>
      <c r="AA111" s="287"/>
      <c r="AB111" s="287"/>
      <c r="AC111" s="287"/>
      <c r="AD111" s="287" t="s">
        <v>171</v>
      </c>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F111" s="454"/>
      <c r="BG111" s="454"/>
      <c r="BH111" s="454"/>
      <c r="BI111" s="454"/>
      <c r="BJ111" s="539" t="s">
        <v>159</v>
      </c>
      <c r="BK111" s="501"/>
      <c r="BL111" s="501"/>
      <c r="BM111" s="501"/>
      <c r="BN111" s="501"/>
      <c r="BO111" s="501"/>
      <c r="BP111" s="501"/>
      <c r="BQ111" s="501"/>
      <c r="BR111" s="501"/>
      <c r="BS111" s="501"/>
      <c r="BT111" s="501"/>
      <c r="BU111" s="501"/>
      <c r="BV111" s="501"/>
      <c r="BW111" s="501"/>
      <c r="BX111" s="501"/>
      <c r="BY111" s="501"/>
      <c r="BZ111" s="501"/>
      <c r="CA111" s="501"/>
      <c r="CB111" s="501"/>
      <c r="CC111" s="501"/>
      <c r="CD111" s="501"/>
      <c r="CE111" s="501"/>
      <c r="CF111" s="501"/>
      <c r="CG111" s="501"/>
      <c r="CH111" s="501"/>
      <c r="CI111" s="502"/>
    </row>
    <row r="112" spans="2:87">
      <c r="B112" s="155" t="str">
        <f>IF(F112="","",IF(ISNA(VLOOKUP(F112,[1]警備日誌専用氏名!A:B,2,FALSE))=TRUE,F112,VLOOKUP(F112,[1]警備日誌専用氏名!A:B,2,FALSE)))</f>
        <v/>
      </c>
      <c r="Z112" s="287"/>
      <c r="AA112" s="287"/>
      <c r="AB112" s="287"/>
      <c r="AC112" s="287"/>
      <c r="AD112" s="287" t="s">
        <v>172</v>
      </c>
      <c r="AE112" s="287"/>
      <c r="AF112" s="287"/>
      <c r="AG112" s="287"/>
      <c r="AH112" s="287"/>
      <c r="AI112" s="287"/>
      <c r="AJ112" s="287"/>
      <c r="AK112" s="287"/>
      <c r="AL112" s="287"/>
      <c r="AM112" s="287"/>
      <c r="AN112" s="287"/>
      <c r="AO112" s="287"/>
      <c r="AP112" s="287"/>
      <c r="AQ112" s="287"/>
      <c r="AR112" s="287"/>
      <c r="AS112" s="287"/>
      <c r="AT112" s="287"/>
      <c r="AU112" s="287"/>
      <c r="AV112" s="287"/>
      <c r="AW112" s="287"/>
      <c r="AX112" s="287"/>
      <c r="AY112" s="287"/>
      <c r="AZ112" s="287"/>
      <c r="BA112" s="287"/>
      <c r="BB112" s="287"/>
      <c r="BC112" s="287"/>
      <c r="BF112" s="454"/>
      <c r="BG112" s="454"/>
      <c r="BH112" s="454"/>
      <c r="BI112" s="454"/>
      <c r="BJ112" s="539"/>
      <c r="BK112" s="501"/>
      <c r="BL112" s="501"/>
      <c r="BM112" s="501"/>
      <c r="BN112" s="501"/>
      <c r="BO112" s="501"/>
      <c r="BP112" s="501"/>
      <c r="BQ112" s="501"/>
      <c r="BR112" s="501"/>
      <c r="BS112" s="501"/>
      <c r="BT112" s="501"/>
      <c r="BU112" s="501"/>
      <c r="BV112" s="501"/>
      <c r="BW112" s="501"/>
      <c r="BX112" s="501"/>
      <c r="BY112" s="501"/>
      <c r="BZ112" s="501"/>
      <c r="CA112" s="501"/>
      <c r="CB112" s="501"/>
      <c r="CC112" s="501"/>
      <c r="CD112" s="501"/>
      <c r="CE112" s="501"/>
      <c r="CF112" s="501"/>
      <c r="CG112" s="501"/>
      <c r="CH112" s="501"/>
      <c r="CI112" s="502"/>
    </row>
    <row r="113" spans="2:87">
      <c r="B113" s="155" t="str">
        <f>IF(F113="","",IF(ISNA(VLOOKUP(F113,[1]警備日誌専用氏名!A:B,2,FALSE))=TRUE,F113,VLOOKUP(F113,[1]警備日誌専用氏名!A:B,2,FALSE)))</f>
        <v/>
      </c>
      <c r="Z113" s="287"/>
      <c r="AA113" s="287"/>
      <c r="AB113" s="287"/>
      <c r="AC113" s="287"/>
      <c r="AD113" s="287" t="s">
        <v>173</v>
      </c>
      <c r="AE113" s="287"/>
      <c r="AF113" s="287"/>
      <c r="AG113" s="287"/>
      <c r="AH113" s="287"/>
      <c r="AI113" s="287"/>
      <c r="AJ113" s="287"/>
      <c r="AK113" s="287"/>
      <c r="AL113" s="287"/>
      <c r="AM113" s="287"/>
      <c r="AN113" s="287"/>
      <c r="AO113" s="287"/>
      <c r="AP113" s="287"/>
      <c r="AQ113" s="287"/>
      <c r="AR113" s="287"/>
      <c r="AS113" s="287"/>
      <c r="AT113" s="287"/>
      <c r="AU113" s="287"/>
      <c r="AV113" s="287"/>
      <c r="AW113" s="287"/>
      <c r="AX113" s="287"/>
      <c r="AY113" s="287"/>
      <c r="AZ113" s="287"/>
      <c r="BA113" s="287"/>
      <c r="BB113" s="287"/>
      <c r="BC113" s="287"/>
      <c r="BF113" s="454"/>
      <c r="BG113" s="454"/>
      <c r="BH113" s="454"/>
      <c r="BI113" s="454"/>
      <c r="BJ113" s="539" t="s">
        <v>174</v>
      </c>
      <c r="BK113" s="501"/>
      <c r="BL113" s="501"/>
      <c r="BM113" s="501"/>
      <c r="BN113" s="501"/>
      <c r="BO113" s="501"/>
      <c r="BP113" s="501"/>
      <c r="BQ113" s="501"/>
      <c r="BR113" s="501"/>
      <c r="BS113" s="501"/>
      <c r="BT113" s="501"/>
      <c r="BU113" s="501"/>
      <c r="BV113" s="501"/>
      <c r="BW113" s="501"/>
      <c r="BX113" s="501"/>
      <c r="BY113" s="501"/>
      <c r="BZ113" s="501"/>
      <c r="CA113" s="501"/>
      <c r="CB113" s="501"/>
      <c r="CC113" s="501"/>
      <c r="CD113" s="501"/>
      <c r="CE113" s="501"/>
      <c r="CF113" s="501"/>
      <c r="CG113" s="501"/>
      <c r="CH113" s="501"/>
      <c r="CI113" s="502"/>
    </row>
    <row r="114" spans="2:87">
      <c r="Z114" s="287"/>
      <c r="AA114" s="287"/>
      <c r="AB114" s="287"/>
      <c r="AC114" s="287"/>
      <c r="AD114" s="287"/>
      <c r="AE114" s="287"/>
      <c r="AF114" s="287"/>
      <c r="AG114" s="287"/>
      <c r="AH114" s="287"/>
      <c r="AI114" s="287"/>
      <c r="AJ114" s="287"/>
      <c r="AK114" s="287"/>
      <c r="AL114" s="287"/>
      <c r="AM114" s="287"/>
      <c r="AN114" s="287"/>
      <c r="AO114" s="287"/>
      <c r="AP114" s="287"/>
      <c r="AQ114" s="287"/>
      <c r="AR114" s="287"/>
      <c r="AS114" s="287"/>
      <c r="AT114" s="287"/>
      <c r="AU114" s="287"/>
      <c r="AV114" s="287"/>
      <c r="AW114" s="287"/>
      <c r="AX114" s="287"/>
      <c r="AY114" s="287"/>
      <c r="AZ114" s="287"/>
      <c r="BA114" s="287"/>
      <c r="BB114" s="287"/>
      <c r="BC114" s="287"/>
      <c r="BF114" s="454"/>
      <c r="BG114" s="454"/>
      <c r="BH114" s="454"/>
      <c r="BI114" s="454"/>
      <c r="BJ114" s="539" t="s">
        <v>175</v>
      </c>
      <c r="BK114" s="501"/>
      <c r="BL114" s="501"/>
      <c r="BM114" s="501"/>
      <c r="BN114" s="501"/>
      <c r="BO114" s="501"/>
      <c r="BP114" s="501"/>
      <c r="BQ114" s="501"/>
      <c r="BR114" s="501"/>
      <c r="BS114" s="501"/>
      <c r="BT114" s="501"/>
      <c r="BU114" s="501"/>
      <c r="BV114" s="501"/>
      <c r="BW114" s="501"/>
      <c r="BX114" s="501"/>
      <c r="BY114" s="501"/>
      <c r="BZ114" s="501"/>
      <c r="CA114" s="501"/>
      <c r="CB114" s="501"/>
      <c r="CC114" s="501"/>
      <c r="CD114" s="501"/>
      <c r="CE114" s="501"/>
      <c r="CF114" s="501"/>
      <c r="CG114" s="501"/>
      <c r="CH114" s="501"/>
      <c r="CI114" s="502"/>
    </row>
    <row r="115" spans="2:87">
      <c r="Z115" s="287"/>
      <c r="AA115" s="287"/>
      <c r="AB115" s="287"/>
      <c r="AC115" s="287"/>
      <c r="AD115" s="287" t="s">
        <v>176</v>
      </c>
      <c r="AE115" s="287"/>
      <c r="AF115" s="287"/>
      <c r="AG115" s="287"/>
      <c r="AH115" s="287"/>
      <c r="AI115" s="287"/>
      <c r="AJ115" s="287"/>
      <c r="AK115" s="287"/>
      <c r="AL115" s="287"/>
      <c r="AM115" s="287"/>
      <c r="AN115" s="287"/>
      <c r="AO115" s="287"/>
      <c r="AP115" s="287"/>
      <c r="AQ115" s="287"/>
      <c r="AR115" s="287"/>
      <c r="AS115" s="287"/>
      <c r="AT115" s="287"/>
      <c r="AU115" s="287"/>
      <c r="AV115" s="287"/>
      <c r="AW115" s="287"/>
      <c r="AX115" s="287"/>
      <c r="AY115" s="287"/>
      <c r="AZ115" s="287"/>
      <c r="BA115" s="287"/>
      <c r="BB115" s="287"/>
      <c r="BC115" s="287"/>
      <c r="BF115" s="454"/>
      <c r="BG115" s="454"/>
      <c r="BH115" s="454"/>
      <c r="BI115" s="454"/>
      <c r="BJ115" s="539"/>
      <c r="BK115" s="501"/>
      <c r="BL115" s="501"/>
      <c r="BM115" s="501"/>
      <c r="BN115" s="501"/>
      <c r="BO115" s="501"/>
      <c r="BP115" s="501"/>
      <c r="BQ115" s="501"/>
      <c r="BR115" s="501"/>
      <c r="BS115" s="501"/>
      <c r="BT115" s="501"/>
      <c r="BU115" s="501"/>
      <c r="BV115" s="501"/>
      <c r="BW115" s="501"/>
      <c r="BX115" s="501"/>
      <c r="BY115" s="501"/>
      <c r="BZ115" s="501"/>
      <c r="CA115" s="501"/>
      <c r="CB115" s="501"/>
      <c r="CC115" s="501"/>
      <c r="CD115" s="501"/>
      <c r="CE115" s="501"/>
      <c r="CF115" s="501"/>
      <c r="CG115" s="501"/>
      <c r="CH115" s="501"/>
      <c r="CI115" s="502"/>
    </row>
    <row r="116" spans="2:87">
      <c r="Z116" s="287"/>
      <c r="AA116" s="287"/>
      <c r="AB116" s="287"/>
      <c r="AC116" s="287"/>
      <c r="AD116" s="287"/>
      <c r="AE116" s="287"/>
      <c r="AF116" s="287"/>
      <c r="AG116" s="287"/>
      <c r="AH116" s="287"/>
      <c r="AI116" s="287"/>
      <c r="AJ116" s="287"/>
      <c r="AK116" s="287"/>
      <c r="AL116" s="287"/>
      <c r="AM116" s="287"/>
      <c r="AN116" s="287"/>
      <c r="AO116" s="287"/>
      <c r="AP116" s="287"/>
      <c r="AQ116" s="287"/>
      <c r="AR116" s="287"/>
      <c r="AS116" s="287"/>
      <c r="AT116" s="287"/>
      <c r="AU116" s="287"/>
      <c r="AV116" s="287"/>
      <c r="AW116" s="287"/>
      <c r="AX116" s="287"/>
      <c r="AY116" s="287"/>
      <c r="AZ116" s="287"/>
      <c r="BA116" s="287"/>
      <c r="BB116" s="287"/>
      <c r="BC116" s="287"/>
      <c r="BF116" s="454"/>
      <c r="BG116" s="454"/>
      <c r="BH116" s="454"/>
      <c r="BI116" s="454"/>
      <c r="BJ116" s="539"/>
      <c r="BK116" s="501"/>
      <c r="BL116" s="501"/>
      <c r="BM116" s="501"/>
      <c r="BN116" s="501"/>
      <c r="BO116" s="501"/>
      <c r="BP116" s="501"/>
      <c r="BQ116" s="501"/>
      <c r="BR116" s="501"/>
      <c r="BS116" s="501"/>
      <c r="BT116" s="501"/>
      <c r="BU116" s="501"/>
      <c r="BV116" s="501"/>
      <c r="BW116" s="501"/>
      <c r="BX116" s="501"/>
      <c r="BY116" s="501"/>
      <c r="BZ116" s="501"/>
      <c r="CA116" s="501"/>
      <c r="CB116" s="501"/>
      <c r="CC116" s="501"/>
      <c r="CD116" s="501"/>
      <c r="CE116" s="501"/>
      <c r="CF116" s="501"/>
      <c r="CG116" s="501"/>
      <c r="CH116" s="501"/>
      <c r="CI116" s="502"/>
    </row>
    <row r="117" span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87"/>
      <c r="BC117" s="287"/>
      <c r="BF117" s="454"/>
      <c r="BG117" s="454"/>
      <c r="BH117" s="454"/>
      <c r="BI117" s="454"/>
      <c r="BJ117" s="539" t="s">
        <v>177</v>
      </c>
      <c r="BK117" s="501"/>
      <c r="BL117" s="501"/>
      <c r="BM117" s="501"/>
      <c r="BN117" s="501"/>
      <c r="BO117" s="501"/>
      <c r="BP117" s="501"/>
      <c r="BQ117" s="501"/>
      <c r="BR117" s="501"/>
      <c r="BS117" s="501"/>
      <c r="BT117" s="501"/>
      <c r="BU117" s="501"/>
      <c r="BV117" s="501"/>
      <c r="BW117" s="501"/>
      <c r="BX117" s="501"/>
      <c r="BY117" s="501"/>
      <c r="BZ117" s="501"/>
      <c r="CA117" s="501"/>
      <c r="CB117" s="501"/>
      <c r="CC117" s="501"/>
      <c r="CD117" s="501"/>
      <c r="CE117" s="501"/>
      <c r="CF117" s="501"/>
      <c r="CG117" s="501"/>
      <c r="CH117" s="501"/>
      <c r="CI117" s="502"/>
    </row>
    <row r="118" spans="2:87" ht="13.9" thickBot="1">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F118" s="454"/>
      <c r="BG118" s="454"/>
      <c r="BH118" s="454"/>
      <c r="BI118" s="454"/>
      <c r="BJ118" s="539"/>
      <c r="BK118" s="501"/>
      <c r="BL118" s="501"/>
      <c r="BM118" s="501"/>
      <c r="BN118" s="501"/>
      <c r="BO118" s="501"/>
      <c r="BP118" s="501"/>
      <c r="BQ118" s="501"/>
      <c r="BR118" s="501"/>
      <c r="BS118" s="501"/>
      <c r="BT118" s="501"/>
      <c r="BU118" s="501"/>
      <c r="BV118" s="501"/>
      <c r="BW118" s="501"/>
      <c r="BX118" s="501"/>
      <c r="BY118" s="501"/>
      <c r="BZ118" s="501"/>
      <c r="CA118" s="501"/>
      <c r="CB118" s="501"/>
      <c r="CC118" s="501"/>
      <c r="CD118" s="501"/>
      <c r="CE118" s="501"/>
      <c r="CF118" s="501"/>
      <c r="CG118" s="501"/>
      <c r="CH118" s="501"/>
      <c r="CI118" s="502"/>
    </row>
    <row r="119" spans="2:87">
      <c r="Z119" s="555" t="s">
        <v>178</v>
      </c>
      <c r="AA119" s="556"/>
      <c r="AB119" s="556"/>
      <c r="AC119" s="556"/>
      <c r="AD119" s="556"/>
      <c r="AE119" s="556"/>
      <c r="AF119" s="556"/>
      <c r="AG119" s="556"/>
      <c r="AH119" s="556"/>
      <c r="AI119" s="556"/>
      <c r="AJ119" s="556"/>
      <c r="AK119" s="556"/>
      <c r="AL119" s="556"/>
      <c r="AM119" s="556"/>
      <c r="AN119" s="556"/>
      <c r="AO119" s="556"/>
      <c r="AP119" s="556"/>
      <c r="AQ119" s="556"/>
      <c r="AR119" s="556"/>
      <c r="AS119" s="556"/>
      <c r="AT119" s="556"/>
      <c r="AU119" s="556"/>
      <c r="AV119" s="556"/>
      <c r="AW119" s="556"/>
      <c r="AX119" s="556"/>
      <c r="AY119" s="556"/>
      <c r="AZ119" s="556"/>
      <c r="BA119" s="556"/>
      <c r="BB119" s="556"/>
      <c r="BC119" s="557"/>
      <c r="BF119" s="454"/>
      <c r="BG119" s="454"/>
      <c r="BH119" s="454"/>
      <c r="BI119" s="454"/>
      <c r="BJ119" s="539" t="s">
        <v>179</v>
      </c>
      <c r="BK119" s="501"/>
      <c r="BL119" s="501"/>
      <c r="BM119" s="501"/>
      <c r="BN119" s="501"/>
      <c r="BO119" s="501"/>
      <c r="BP119" s="501"/>
      <c r="BQ119" s="501"/>
      <c r="BR119" s="501"/>
      <c r="BS119" s="501"/>
      <c r="BT119" s="501"/>
      <c r="BU119" s="501"/>
      <c r="BV119" s="501"/>
      <c r="BW119" s="501"/>
      <c r="BX119" s="501"/>
      <c r="BY119" s="501"/>
      <c r="BZ119" s="501"/>
      <c r="CA119" s="501"/>
      <c r="CB119" s="501"/>
      <c r="CC119" s="501"/>
      <c r="CD119" s="501"/>
      <c r="CE119" s="501"/>
      <c r="CF119" s="501"/>
      <c r="CG119" s="501"/>
      <c r="CH119" s="501"/>
      <c r="CI119" s="502"/>
    </row>
    <row r="120" spans="2:87">
      <c r="Z120" s="550" t="s">
        <v>180</v>
      </c>
      <c r="AA120" s="551"/>
      <c r="AB120" s="551"/>
      <c r="AC120" s="551"/>
      <c r="AD120" s="552" t="s">
        <v>181</v>
      </c>
      <c r="AE120" s="553"/>
      <c r="AF120" s="553"/>
      <c r="AG120" s="553"/>
      <c r="AH120" s="553"/>
      <c r="AI120" s="553"/>
      <c r="AJ120" s="553"/>
      <c r="AK120" s="553"/>
      <c r="AL120" s="553"/>
      <c r="AM120" s="553"/>
      <c r="AN120" s="553"/>
      <c r="AO120" s="553"/>
      <c r="AP120" s="553"/>
      <c r="AQ120" s="553"/>
      <c r="AR120" s="553"/>
      <c r="AS120" s="553"/>
      <c r="AT120" s="553"/>
      <c r="AU120" s="553"/>
      <c r="AV120" s="553"/>
      <c r="AW120" s="553"/>
      <c r="AX120" s="553"/>
      <c r="AY120" s="553"/>
      <c r="AZ120" s="553"/>
      <c r="BA120" s="553"/>
      <c r="BB120" s="553"/>
      <c r="BC120" s="554"/>
      <c r="BF120" s="454"/>
      <c r="BG120" s="454"/>
      <c r="BH120" s="454"/>
      <c r="BI120" s="454"/>
      <c r="BJ120" s="539" t="s">
        <v>182</v>
      </c>
      <c r="BK120" s="501"/>
      <c r="BL120" s="501"/>
      <c r="BM120" s="501"/>
      <c r="BN120" s="501"/>
      <c r="BO120" s="501"/>
      <c r="BP120" s="501"/>
      <c r="BQ120" s="501"/>
      <c r="BR120" s="501"/>
      <c r="BS120" s="501"/>
      <c r="BT120" s="501"/>
      <c r="BU120" s="501"/>
      <c r="BV120" s="501"/>
      <c r="BW120" s="501"/>
      <c r="BX120" s="501"/>
      <c r="BY120" s="501"/>
      <c r="BZ120" s="501"/>
      <c r="CA120" s="501"/>
      <c r="CB120" s="501"/>
      <c r="CC120" s="501"/>
      <c r="CD120" s="501"/>
      <c r="CE120" s="501"/>
      <c r="CF120" s="501"/>
      <c r="CG120" s="501"/>
      <c r="CH120" s="501"/>
      <c r="CI120" s="502"/>
    </row>
    <row r="121" spans="2:87">
      <c r="Z121" s="540" t="s">
        <v>183</v>
      </c>
      <c r="AA121" s="541"/>
      <c r="AB121" s="541"/>
      <c r="AC121" s="541"/>
      <c r="AD121" s="542" t="s">
        <v>184</v>
      </c>
      <c r="AE121" s="543"/>
      <c r="AF121" s="543"/>
      <c r="AG121" s="543"/>
      <c r="AH121" s="543"/>
      <c r="AI121" s="543"/>
      <c r="AJ121" s="543"/>
      <c r="AK121" s="543"/>
      <c r="AL121" s="543"/>
      <c r="AM121" s="543"/>
      <c r="AN121" s="543"/>
      <c r="AO121" s="543"/>
      <c r="AP121" s="543"/>
      <c r="AQ121" s="543"/>
      <c r="AR121" s="543"/>
      <c r="AS121" s="543"/>
      <c r="AT121" s="543"/>
      <c r="AU121" s="543"/>
      <c r="AV121" s="543"/>
      <c r="AW121" s="543"/>
      <c r="AX121" s="543"/>
      <c r="AY121" s="543"/>
      <c r="AZ121" s="543"/>
      <c r="BA121" s="543"/>
      <c r="BB121" s="543"/>
      <c r="BC121" s="544"/>
      <c r="BF121" s="454"/>
      <c r="BG121" s="454"/>
      <c r="BH121" s="454"/>
      <c r="BI121" s="454"/>
      <c r="BJ121" s="539"/>
      <c r="BK121" s="501"/>
      <c r="BL121" s="501"/>
      <c r="BM121" s="501"/>
      <c r="BN121" s="501"/>
      <c r="BO121" s="501"/>
      <c r="BP121" s="501"/>
      <c r="BQ121" s="501"/>
      <c r="BR121" s="501"/>
      <c r="BS121" s="501"/>
      <c r="BT121" s="501"/>
      <c r="BU121" s="501"/>
      <c r="BV121" s="501"/>
      <c r="BW121" s="501"/>
      <c r="BX121" s="501"/>
      <c r="BY121" s="501"/>
      <c r="BZ121" s="501"/>
      <c r="CA121" s="501"/>
      <c r="CB121" s="501"/>
      <c r="CC121" s="501"/>
      <c r="CD121" s="501"/>
      <c r="CE121" s="501"/>
      <c r="CF121" s="501"/>
      <c r="CG121" s="501"/>
      <c r="CH121" s="501"/>
      <c r="CI121" s="502"/>
    </row>
    <row r="122" spans="2:87" ht="13.9" thickBot="1">
      <c r="Z122" s="545" t="s">
        <v>185</v>
      </c>
      <c r="AA122" s="546"/>
      <c r="AB122" s="546"/>
      <c r="AC122" s="546"/>
      <c r="AD122" s="547" t="s">
        <v>186</v>
      </c>
      <c r="AE122" s="548"/>
      <c r="AF122" s="548"/>
      <c r="AG122" s="548"/>
      <c r="AH122" s="548"/>
      <c r="AI122" s="548"/>
      <c r="AJ122" s="548"/>
      <c r="AK122" s="548"/>
      <c r="AL122" s="548"/>
      <c r="AM122" s="548"/>
      <c r="AN122" s="548"/>
      <c r="AO122" s="548"/>
      <c r="AP122" s="548"/>
      <c r="AQ122" s="548"/>
      <c r="AR122" s="548"/>
      <c r="AS122" s="548"/>
      <c r="AT122" s="548"/>
      <c r="AU122" s="548"/>
      <c r="AV122" s="548"/>
      <c r="AW122" s="548"/>
      <c r="AX122" s="548"/>
      <c r="AY122" s="548"/>
      <c r="AZ122" s="548"/>
      <c r="BA122" s="548"/>
      <c r="BB122" s="548"/>
      <c r="BC122" s="549"/>
      <c r="BF122" s="454"/>
      <c r="BG122" s="454"/>
      <c r="BH122" s="454"/>
      <c r="BI122" s="454"/>
      <c r="BJ122" s="475"/>
      <c r="BK122" s="475"/>
      <c r="BL122" s="475"/>
      <c r="BM122" s="475"/>
      <c r="BN122" s="475"/>
      <c r="BO122" s="475"/>
      <c r="BP122" s="475"/>
      <c r="BQ122" s="475"/>
      <c r="BR122" s="475"/>
      <c r="BS122" s="475"/>
      <c r="BT122" s="475"/>
      <c r="BU122" s="475"/>
      <c r="BV122" s="475"/>
      <c r="BW122" s="475"/>
      <c r="BX122" s="475"/>
      <c r="BY122" s="475"/>
      <c r="BZ122" s="475"/>
      <c r="CA122" s="475"/>
      <c r="CB122" s="475"/>
      <c r="CC122" s="475"/>
      <c r="CD122" s="475"/>
      <c r="CE122" s="475"/>
      <c r="CF122" s="475"/>
      <c r="CG122" s="475"/>
      <c r="CH122" s="475"/>
      <c r="CI122" s="476"/>
    </row>
    <row r="123" spans="2:87" ht="13.9" thickBot="1">
      <c r="Z123" s="287"/>
      <c r="AA123" s="287"/>
      <c r="AB123" s="287"/>
      <c r="AC123" s="287"/>
      <c r="AD123" s="287"/>
      <c r="AE123" s="287"/>
      <c r="AF123" s="287"/>
      <c r="AG123" s="287"/>
      <c r="AH123" s="287"/>
      <c r="AI123" s="287"/>
      <c r="AJ123" s="287"/>
      <c r="AK123" s="287"/>
      <c r="AL123" s="287"/>
      <c r="AM123" s="287"/>
      <c r="AN123" s="287"/>
      <c r="AO123" s="287"/>
      <c r="AP123" s="287"/>
      <c r="AQ123" s="287"/>
      <c r="AR123" s="287"/>
      <c r="AS123" s="287"/>
      <c r="AT123" s="287"/>
      <c r="AU123" s="287"/>
      <c r="AV123" s="287"/>
      <c r="AW123" s="287"/>
      <c r="AX123" s="287"/>
      <c r="AY123" s="287"/>
      <c r="AZ123" s="287"/>
      <c r="BA123" s="287"/>
      <c r="BB123" s="287"/>
      <c r="BC123" s="287"/>
      <c r="BF123" s="454"/>
      <c r="BG123" s="454"/>
      <c r="BH123" s="454"/>
      <c r="BI123" s="454"/>
      <c r="BJ123" s="475" t="s">
        <v>187</v>
      </c>
      <c r="BK123" s="475"/>
      <c r="BL123" s="475"/>
      <c r="BM123" s="475"/>
      <c r="BN123" s="475"/>
      <c r="BO123" s="475"/>
      <c r="BP123" s="475"/>
      <c r="BQ123" s="475"/>
      <c r="BR123" s="475"/>
      <c r="BS123" s="475"/>
      <c r="BT123" s="475"/>
      <c r="BU123" s="475"/>
      <c r="BV123" s="475"/>
      <c r="BW123" s="475"/>
      <c r="BX123" s="475"/>
      <c r="BY123" s="475"/>
      <c r="BZ123" s="475"/>
      <c r="CA123" s="475"/>
      <c r="CB123" s="475"/>
      <c r="CC123" s="475"/>
      <c r="CD123" s="475"/>
      <c r="CE123" s="475"/>
      <c r="CF123" s="475"/>
      <c r="CG123" s="475"/>
      <c r="CH123" s="475"/>
      <c r="CI123" s="476"/>
    </row>
    <row r="124" spans="2:87">
      <c r="Z124" s="555" t="s">
        <v>178</v>
      </c>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c r="AV124" s="556"/>
      <c r="AW124" s="556"/>
      <c r="AX124" s="556"/>
      <c r="AY124" s="556"/>
      <c r="AZ124" s="556"/>
      <c r="BA124" s="556"/>
      <c r="BB124" s="556"/>
      <c r="BC124" s="557"/>
      <c r="BF124" s="454"/>
      <c r="BG124" s="454"/>
      <c r="BH124" s="454"/>
      <c r="BI124" s="454"/>
      <c r="BJ124" s="539" t="s">
        <v>188</v>
      </c>
      <c r="BK124" s="501"/>
      <c r="BL124" s="501"/>
      <c r="BM124" s="501"/>
      <c r="BN124" s="501"/>
      <c r="BO124" s="501"/>
      <c r="BP124" s="501"/>
      <c r="BQ124" s="501"/>
      <c r="BR124" s="501"/>
      <c r="BS124" s="501"/>
      <c r="BT124" s="501"/>
      <c r="BU124" s="501"/>
      <c r="BV124" s="501"/>
      <c r="BW124" s="501"/>
      <c r="BX124" s="501"/>
      <c r="BY124" s="501"/>
      <c r="BZ124" s="501"/>
      <c r="CA124" s="501"/>
      <c r="CB124" s="501"/>
      <c r="CC124" s="501"/>
      <c r="CD124" s="501"/>
      <c r="CE124" s="501"/>
      <c r="CF124" s="501"/>
      <c r="CG124" s="501"/>
      <c r="CH124" s="501"/>
      <c r="CI124" s="502"/>
    </row>
    <row r="125" spans="2:87">
      <c r="Z125" s="550" t="s">
        <v>180</v>
      </c>
      <c r="AA125" s="551"/>
      <c r="AB125" s="551"/>
      <c r="AC125" s="551"/>
      <c r="AD125" s="552" t="s">
        <v>189</v>
      </c>
      <c r="AE125" s="553"/>
      <c r="AF125" s="553"/>
      <c r="AG125" s="553"/>
      <c r="AH125" s="553"/>
      <c r="AI125" s="553"/>
      <c r="AJ125" s="553"/>
      <c r="AK125" s="553"/>
      <c r="AL125" s="553"/>
      <c r="AM125" s="553"/>
      <c r="AN125" s="553"/>
      <c r="AO125" s="553"/>
      <c r="AP125" s="553"/>
      <c r="AQ125" s="553"/>
      <c r="AR125" s="553"/>
      <c r="AS125" s="553"/>
      <c r="AT125" s="553"/>
      <c r="AU125" s="553"/>
      <c r="AV125" s="553"/>
      <c r="AW125" s="553"/>
      <c r="AX125" s="553"/>
      <c r="AY125" s="553"/>
      <c r="AZ125" s="553"/>
      <c r="BA125" s="553"/>
      <c r="BB125" s="553"/>
      <c r="BC125" s="554"/>
      <c r="BF125" s="454"/>
      <c r="BG125" s="454"/>
      <c r="BH125" s="454"/>
      <c r="BI125" s="454"/>
      <c r="BJ125" s="539"/>
      <c r="BK125" s="501"/>
      <c r="BL125" s="501"/>
      <c r="BM125" s="501"/>
      <c r="BN125" s="501"/>
      <c r="BO125" s="501"/>
      <c r="BP125" s="501"/>
      <c r="BQ125" s="501"/>
      <c r="BR125" s="501"/>
      <c r="BS125" s="501"/>
      <c r="BT125" s="501"/>
      <c r="BU125" s="501"/>
      <c r="BV125" s="501"/>
      <c r="BW125" s="501"/>
      <c r="BX125" s="501"/>
      <c r="BY125" s="501"/>
      <c r="BZ125" s="501"/>
      <c r="CA125" s="501"/>
      <c r="CB125" s="501"/>
      <c r="CC125" s="501"/>
      <c r="CD125" s="501"/>
      <c r="CE125" s="501"/>
      <c r="CF125" s="501"/>
      <c r="CG125" s="501"/>
      <c r="CH125" s="501"/>
      <c r="CI125" s="502"/>
    </row>
    <row r="126" spans="2:87">
      <c r="Z126" s="540" t="s">
        <v>183</v>
      </c>
      <c r="AA126" s="541"/>
      <c r="AB126" s="541"/>
      <c r="AC126" s="541"/>
      <c r="AD126" s="542" t="s">
        <v>190</v>
      </c>
      <c r="AE126" s="543"/>
      <c r="AF126" s="543"/>
      <c r="AG126" s="543"/>
      <c r="AH126" s="543"/>
      <c r="AI126" s="543"/>
      <c r="AJ126" s="543"/>
      <c r="AK126" s="543"/>
      <c r="AL126" s="543"/>
      <c r="AM126" s="543"/>
      <c r="AN126" s="543"/>
      <c r="AO126" s="543"/>
      <c r="AP126" s="543"/>
      <c r="AQ126" s="543"/>
      <c r="AR126" s="543"/>
      <c r="AS126" s="543"/>
      <c r="AT126" s="543"/>
      <c r="AU126" s="543"/>
      <c r="AV126" s="543"/>
      <c r="AW126" s="543"/>
      <c r="AX126" s="543"/>
      <c r="AY126" s="543"/>
      <c r="AZ126" s="543"/>
      <c r="BA126" s="543"/>
      <c r="BB126" s="543"/>
      <c r="BC126" s="544"/>
      <c r="BF126" s="454"/>
      <c r="BG126" s="454"/>
      <c r="BH126" s="454"/>
      <c r="BI126" s="454"/>
      <c r="BJ126" s="539" t="s">
        <v>191</v>
      </c>
      <c r="BK126" s="501"/>
      <c r="BL126" s="501"/>
      <c r="BM126" s="501"/>
      <c r="BN126" s="501"/>
      <c r="BO126" s="501"/>
      <c r="BP126" s="501"/>
      <c r="BQ126" s="501"/>
      <c r="BR126" s="501"/>
      <c r="BS126" s="501"/>
      <c r="BT126" s="501"/>
      <c r="BU126" s="501"/>
      <c r="BV126" s="501"/>
      <c r="BW126" s="501"/>
      <c r="BX126" s="501"/>
      <c r="BY126" s="501"/>
      <c r="BZ126" s="501"/>
      <c r="CA126" s="501"/>
      <c r="CB126" s="501"/>
      <c r="CC126" s="501"/>
      <c r="CD126" s="501"/>
      <c r="CE126" s="501"/>
      <c r="CF126" s="501"/>
      <c r="CG126" s="501"/>
      <c r="CH126" s="501"/>
      <c r="CI126" s="502"/>
    </row>
    <row r="127" spans="2:87" ht="13.9" thickBot="1">
      <c r="Z127" s="545" t="s">
        <v>185</v>
      </c>
      <c r="AA127" s="546"/>
      <c r="AB127" s="546"/>
      <c r="AC127" s="546"/>
      <c r="AD127" s="547" t="s">
        <v>190</v>
      </c>
      <c r="AE127" s="548"/>
      <c r="AF127" s="548"/>
      <c r="AG127" s="548"/>
      <c r="AH127" s="548"/>
      <c r="AI127" s="548"/>
      <c r="AJ127" s="548"/>
      <c r="AK127" s="548"/>
      <c r="AL127" s="548"/>
      <c r="AM127" s="548"/>
      <c r="AN127" s="548"/>
      <c r="AO127" s="548"/>
      <c r="AP127" s="548"/>
      <c r="AQ127" s="548"/>
      <c r="AR127" s="548"/>
      <c r="AS127" s="548"/>
      <c r="AT127" s="548"/>
      <c r="AU127" s="548"/>
      <c r="AV127" s="548"/>
      <c r="AW127" s="548"/>
      <c r="AX127" s="548"/>
      <c r="AY127" s="548"/>
      <c r="AZ127" s="548"/>
      <c r="BA127" s="548"/>
      <c r="BB127" s="548"/>
      <c r="BC127" s="549"/>
      <c r="BF127" s="454"/>
      <c r="BG127" s="454"/>
      <c r="BH127" s="454"/>
      <c r="BI127" s="454"/>
      <c r="BJ127" s="539"/>
      <c r="BK127" s="501"/>
      <c r="BL127" s="501"/>
      <c r="BM127" s="501"/>
      <c r="BN127" s="501"/>
      <c r="BO127" s="501"/>
      <c r="BP127" s="501"/>
      <c r="BQ127" s="501"/>
      <c r="BR127" s="501"/>
      <c r="BS127" s="501"/>
      <c r="BT127" s="501"/>
      <c r="BU127" s="501"/>
      <c r="BV127" s="501"/>
      <c r="BW127" s="501"/>
      <c r="BX127" s="501"/>
      <c r="BY127" s="501"/>
      <c r="BZ127" s="501"/>
      <c r="CA127" s="501"/>
      <c r="CB127" s="501"/>
      <c r="CC127" s="501"/>
      <c r="CD127" s="501"/>
      <c r="CE127" s="501"/>
      <c r="CF127" s="501"/>
      <c r="CG127" s="501"/>
      <c r="CH127" s="501"/>
      <c r="CI127" s="502"/>
    </row>
    <row r="128" span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F128" s="454"/>
      <c r="BG128" s="454"/>
      <c r="BH128" s="454"/>
      <c r="BI128" s="454"/>
      <c r="BJ128" s="539"/>
      <c r="BK128" s="501"/>
      <c r="BL128" s="501"/>
      <c r="BM128" s="501"/>
      <c r="BN128" s="501"/>
      <c r="BO128" s="501"/>
      <c r="BP128" s="501"/>
      <c r="BQ128" s="501"/>
      <c r="BR128" s="501"/>
      <c r="BS128" s="501"/>
      <c r="BT128" s="501"/>
      <c r="BU128" s="501"/>
      <c r="BV128" s="501"/>
      <c r="BW128" s="501"/>
      <c r="BX128" s="501"/>
      <c r="BY128" s="501"/>
      <c r="BZ128" s="501"/>
      <c r="CA128" s="501"/>
      <c r="CB128" s="501"/>
      <c r="CC128" s="501"/>
      <c r="CD128" s="501"/>
      <c r="CE128" s="501"/>
      <c r="CF128" s="501"/>
      <c r="CG128" s="501"/>
      <c r="CH128" s="501"/>
      <c r="CI128" s="502"/>
    </row>
    <row r="129" spans="26: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F129" s="454"/>
      <c r="BG129" s="454"/>
      <c r="BH129" s="454"/>
      <c r="BI129" s="454"/>
      <c r="BJ129" s="539" t="s">
        <v>192</v>
      </c>
      <c r="BK129" s="501"/>
      <c r="BL129" s="501"/>
      <c r="BM129" s="501"/>
      <c r="BN129" s="501"/>
      <c r="BO129" s="501"/>
      <c r="BP129" s="501"/>
      <c r="BQ129" s="501"/>
      <c r="BR129" s="501"/>
      <c r="BS129" s="501"/>
      <c r="BT129" s="501"/>
      <c r="BU129" s="501"/>
      <c r="BV129" s="501"/>
      <c r="BW129" s="501"/>
      <c r="BX129" s="501"/>
      <c r="BY129" s="501"/>
      <c r="BZ129" s="501"/>
      <c r="CA129" s="501"/>
      <c r="CB129" s="501"/>
      <c r="CC129" s="501"/>
      <c r="CD129" s="501"/>
      <c r="CE129" s="501"/>
      <c r="CF129" s="501"/>
      <c r="CG129" s="501"/>
      <c r="CH129" s="501"/>
      <c r="CI129" s="502"/>
    </row>
    <row r="130" spans="26: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7"/>
      <c r="BC130" s="287"/>
      <c r="BF130" s="454"/>
      <c r="BG130" s="454"/>
      <c r="BH130" s="454"/>
      <c r="BI130" s="454"/>
      <c r="BJ130" s="539" t="s">
        <v>193</v>
      </c>
      <c r="BK130" s="501"/>
      <c r="BL130" s="501"/>
      <c r="BM130" s="501"/>
      <c r="BN130" s="501"/>
      <c r="BO130" s="501"/>
      <c r="BP130" s="501"/>
      <c r="BQ130" s="501"/>
      <c r="BR130" s="501"/>
      <c r="BS130" s="501"/>
      <c r="BT130" s="501"/>
      <c r="BU130" s="501"/>
      <c r="BV130" s="501"/>
      <c r="BW130" s="501"/>
      <c r="BX130" s="501"/>
      <c r="BY130" s="501"/>
      <c r="BZ130" s="501"/>
      <c r="CA130" s="501"/>
      <c r="CB130" s="501"/>
      <c r="CC130" s="501"/>
      <c r="CD130" s="501"/>
      <c r="CE130" s="501"/>
      <c r="CF130" s="501"/>
      <c r="CG130" s="501"/>
      <c r="CH130" s="501"/>
      <c r="CI130" s="502"/>
    </row>
    <row r="131" spans="26:87">
      <c r="Z131" s="287"/>
      <c r="AA131" s="287"/>
      <c r="AB131" s="287"/>
      <c r="AC131" s="287"/>
      <c r="AD131" s="287"/>
      <c r="AE131" s="287"/>
      <c r="AF131" s="287"/>
      <c r="AG131" s="287"/>
      <c r="AH131" s="287"/>
      <c r="AI131" s="287"/>
      <c r="AJ131" s="287"/>
      <c r="AK131" s="287"/>
      <c r="AL131" s="287"/>
      <c r="AM131" s="287"/>
      <c r="AN131" s="287"/>
      <c r="AO131" s="287"/>
      <c r="AP131" s="287"/>
      <c r="AQ131" s="287"/>
      <c r="AR131" s="287"/>
      <c r="AS131" s="287"/>
      <c r="AT131" s="287"/>
      <c r="AU131" s="287"/>
      <c r="AV131" s="287"/>
      <c r="AW131" s="287"/>
      <c r="AX131" s="287"/>
      <c r="AY131" s="287"/>
      <c r="AZ131" s="287"/>
      <c r="BA131" s="287"/>
      <c r="BB131" s="287"/>
      <c r="BC131" s="287"/>
      <c r="BF131" s="454"/>
      <c r="BG131" s="454"/>
      <c r="BH131" s="454"/>
      <c r="BI131" s="454"/>
      <c r="BJ131" s="539"/>
      <c r="BK131" s="501"/>
      <c r="BL131" s="501"/>
      <c r="BM131" s="501"/>
      <c r="BN131" s="501"/>
      <c r="BO131" s="501"/>
      <c r="BP131" s="501"/>
      <c r="BQ131" s="501"/>
      <c r="BR131" s="501"/>
      <c r="BS131" s="501"/>
      <c r="BT131" s="501"/>
      <c r="BU131" s="501"/>
      <c r="BV131" s="501"/>
      <c r="BW131" s="501"/>
      <c r="BX131" s="501"/>
      <c r="BY131" s="501"/>
      <c r="BZ131" s="501"/>
      <c r="CA131" s="501"/>
      <c r="CB131" s="501"/>
      <c r="CC131" s="501"/>
      <c r="CD131" s="501"/>
      <c r="CE131" s="501"/>
      <c r="CF131" s="501"/>
      <c r="CG131" s="501"/>
      <c r="CH131" s="501"/>
      <c r="CI131" s="502"/>
    </row>
    <row r="132" spans="26:87">
      <c r="Z132" s="287"/>
      <c r="AA132" s="287"/>
      <c r="AB132" s="287"/>
      <c r="AC132" s="287"/>
      <c r="AD132" s="287"/>
      <c r="AE132" s="287"/>
      <c r="AF132" s="287"/>
      <c r="AG132" s="287"/>
      <c r="AH132" s="287"/>
      <c r="AI132" s="287"/>
      <c r="AJ132" s="287"/>
      <c r="AK132" s="287"/>
      <c r="AL132" s="287"/>
      <c r="AM132" s="287"/>
      <c r="AN132" s="287"/>
      <c r="AO132" s="287"/>
      <c r="AP132" s="287"/>
      <c r="AQ132" s="287"/>
      <c r="AR132" s="287"/>
      <c r="AS132" s="287"/>
      <c r="AT132" s="287"/>
      <c r="AU132" s="287"/>
      <c r="AV132" s="287"/>
      <c r="AW132" s="287"/>
      <c r="AX132" s="287"/>
      <c r="AY132" s="287"/>
      <c r="AZ132" s="287"/>
      <c r="BA132" s="287"/>
      <c r="BB132" s="287"/>
      <c r="BC132" s="287"/>
      <c r="BF132" s="454"/>
      <c r="BG132" s="454"/>
      <c r="BH132" s="454"/>
      <c r="BI132" s="454"/>
      <c r="BJ132" s="539"/>
      <c r="BK132" s="501"/>
      <c r="BL132" s="501"/>
      <c r="BM132" s="501"/>
      <c r="BN132" s="501"/>
      <c r="BO132" s="501"/>
      <c r="BP132" s="501"/>
      <c r="BQ132" s="501"/>
      <c r="BR132" s="501"/>
      <c r="BS132" s="501"/>
      <c r="BT132" s="501"/>
      <c r="BU132" s="501"/>
      <c r="BV132" s="501"/>
      <c r="BW132" s="501"/>
      <c r="BX132" s="501"/>
      <c r="BY132" s="501"/>
      <c r="BZ132" s="501"/>
      <c r="CA132" s="501"/>
      <c r="CB132" s="501"/>
      <c r="CC132" s="501"/>
      <c r="CD132" s="501"/>
      <c r="CE132" s="501"/>
      <c r="CF132" s="501"/>
      <c r="CG132" s="501"/>
      <c r="CH132" s="501"/>
      <c r="CI132" s="502"/>
    </row>
    <row r="133" spans="26:87">
      <c r="Z133" s="287"/>
      <c r="AA133" s="287"/>
      <c r="AB133" s="287"/>
      <c r="AC133" s="287"/>
      <c r="AD133" s="287"/>
      <c r="AE133" s="287"/>
      <c r="AF133" s="287"/>
      <c r="AG133" s="287"/>
      <c r="AH133" s="287"/>
      <c r="AI133" s="287"/>
      <c r="AJ133" s="287"/>
      <c r="AK133" s="287"/>
      <c r="AL133" s="287"/>
      <c r="AM133" s="287"/>
      <c r="AN133" s="287"/>
      <c r="AO133" s="287"/>
      <c r="AP133" s="287"/>
      <c r="AQ133" s="287"/>
      <c r="AR133" s="287"/>
      <c r="AS133" s="287"/>
      <c r="AT133" s="287"/>
      <c r="AU133" s="287"/>
      <c r="AV133" s="287"/>
      <c r="AW133" s="287"/>
      <c r="AX133" s="287"/>
      <c r="AY133" s="287"/>
      <c r="AZ133" s="287"/>
      <c r="BA133" s="287"/>
      <c r="BB133" s="287"/>
      <c r="BC133" s="287"/>
      <c r="BF133" s="454"/>
      <c r="BG133" s="454"/>
      <c r="BH133" s="454"/>
      <c r="BI133" s="454"/>
      <c r="BJ133" s="539" t="s">
        <v>194</v>
      </c>
      <c r="BK133" s="501"/>
      <c r="BL133" s="501"/>
      <c r="BM133" s="501"/>
      <c r="BN133" s="501"/>
      <c r="BO133" s="501"/>
      <c r="BP133" s="501"/>
      <c r="BQ133" s="501"/>
      <c r="BR133" s="501"/>
      <c r="BS133" s="501"/>
      <c r="BT133" s="501"/>
      <c r="BU133" s="501"/>
      <c r="BV133" s="501"/>
      <c r="BW133" s="501"/>
      <c r="BX133" s="501"/>
      <c r="BY133" s="501"/>
      <c r="BZ133" s="501"/>
      <c r="CA133" s="501"/>
      <c r="CB133" s="501"/>
      <c r="CC133" s="501"/>
      <c r="CD133" s="501"/>
      <c r="CE133" s="501"/>
      <c r="CF133" s="501"/>
      <c r="CG133" s="501"/>
      <c r="CH133" s="501"/>
      <c r="CI133" s="502"/>
    </row>
    <row r="134" spans="26:87">
      <c r="Z134" s="287"/>
      <c r="AA134" s="287"/>
      <c r="AB134" s="287"/>
      <c r="AC134" s="287"/>
      <c r="AD134" s="287"/>
      <c r="AE134" s="287"/>
      <c r="AF134" s="287"/>
      <c r="AG134" s="287"/>
      <c r="AH134" s="287"/>
      <c r="AI134" s="287"/>
      <c r="AJ134" s="287"/>
      <c r="AK134" s="287"/>
      <c r="AL134" s="287"/>
      <c r="AM134" s="287"/>
      <c r="AN134" s="287"/>
      <c r="AO134" s="287"/>
      <c r="AP134" s="287"/>
      <c r="AQ134" s="287"/>
      <c r="AR134" s="287"/>
      <c r="AS134" s="287"/>
      <c r="AT134" s="287"/>
      <c r="AU134" s="287"/>
      <c r="AV134" s="287"/>
      <c r="AW134" s="287"/>
      <c r="AX134" s="287"/>
      <c r="AY134" s="287"/>
      <c r="AZ134" s="287"/>
      <c r="BA134" s="287"/>
      <c r="BB134" s="287"/>
      <c r="BC134" s="287"/>
      <c r="BF134" s="454"/>
      <c r="BG134" s="454"/>
      <c r="BH134" s="454"/>
      <c r="BI134" s="454"/>
      <c r="BJ134" s="539" t="s">
        <v>195</v>
      </c>
      <c r="BK134" s="501"/>
      <c r="BL134" s="501"/>
      <c r="BM134" s="501"/>
      <c r="BN134" s="501"/>
      <c r="BO134" s="501"/>
      <c r="BP134" s="501"/>
      <c r="BQ134" s="501"/>
      <c r="BR134" s="501"/>
      <c r="BS134" s="501"/>
      <c r="BT134" s="501"/>
      <c r="BU134" s="501"/>
      <c r="BV134" s="501"/>
      <c r="BW134" s="501"/>
      <c r="BX134" s="501"/>
      <c r="BY134" s="501"/>
      <c r="BZ134" s="501"/>
      <c r="CA134" s="501"/>
      <c r="CB134" s="501"/>
      <c r="CC134" s="501"/>
      <c r="CD134" s="501"/>
      <c r="CE134" s="501"/>
      <c r="CF134" s="501"/>
      <c r="CG134" s="501"/>
      <c r="CH134" s="501"/>
      <c r="CI134" s="502"/>
    </row>
    <row r="135" spans="26:87">
      <c r="Z135" s="287"/>
      <c r="AA135" s="287"/>
      <c r="AB135" s="287"/>
      <c r="AC135" s="287"/>
      <c r="AD135" s="287"/>
      <c r="AE135" s="287"/>
      <c r="AF135" s="287"/>
      <c r="AG135" s="287"/>
      <c r="AH135" s="287"/>
      <c r="AI135" s="287"/>
      <c r="AJ135" s="287"/>
      <c r="AK135" s="287"/>
      <c r="AL135" s="287"/>
      <c r="AM135" s="287"/>
      <c r="AN135" s="287"/>
      <c r="AO135" s="287"/>
      <c r="AP135" s="287"/>
      <c r="AQ135" s="287"/>
      <c r="AR135" s="287"/>
      <c r="AS135" s="287"/>
      <c r="AT135" s="287"/>
      <c r="AU135" s="287"/>
      <c r="AV135" s="287"/>
      <c r="AW135" s="287"/>
      <c r="AX135" s="287"/>
      <c r="AY135" s="287"/>
      <c r="AZ135" s="287"/>
      <c r="BA135" s="287"/>
      <c r="BB135" s="287"/>
      <c r="BC135" s="287"/>
      <c r="BF135" s="454"/>
      <c r="BG135" s="454"/>
      <c r="BH135" s="454"/>
      <c r="BI135" s="454"/>
      <c r="BJ135" s="539"/>
      <c r="BK135" s="501"/>
      <c r="BL135" s="501"/>
      <c r="BM135" s="501"/>
      <c r="BN135" s="501"/>
      <c r="BO135" s="501"/>
      <c r="BP135" s="501"/>
      <c r="BQ135" s="501"/>
      <c r="BR135" s="501"/>
      <c r="BS135" s="501"/>
      <c r="BT135" s="501"/>
      <c r="BU135" s="501"/>
      <c r="BV135" s="501"/>
      <c r="BW135" s="501"/>
      <c r="BX135" s="501"/>
      <c r="BY135" s="501"/>
      <c r="BZ135" s="501"/>
      <c r="CA135" s="501"/>
      <c r="CB135" s="501"/>
      <c r="CC135" s="501"/>
      <c r="CD135" s="501"/>
      <c r="CE135" s="501"/>
      <c r="CF135" s="501"/>
      <c r="CG135" s="501"/>
      <c r="CH135" s="501"/>
      <c r="CI135" s="502"/>
    </row>
    <row r="136" spans="26: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F136" s="454"/>
      <c r="BG136" s="454"/>
      <c r="BH136" s="454"/>
      <c r="BI136" s="454"/>
      <c r="BJ136" s="539"/>
      <c r="BK136" s="501"/>
      <c r="BL136" s="501"/>
      <c r="BM136" s="501"/>
      <c r="BN136" s="501"/>
      <c r="BO136" s="501"/>
      <c r="BP136" s="501"/>
      <c r="BQ136" s="501"/>
      <c r="BR136" s="501"/>
      <c r="BS136" s="501"/>
      <c r="BT136" s="501"/>
      <c r="BU136" s="501"/>
      <c r="BV136" s="501"/>
      <c r="BW136" s="501"/>
      <c r="BX136" s="501"/>
      <c r="BY136" s="501"/>
      <c r="BZ136" s="501"/>
      <c r="CA136" s="501"/>
      <c r="CB136" s="501"/>
      <c r="CC136" s="501"/>
      <c r="CD136" s="501"/>
      <c r="CE136" s="501"/>
      <c r="CF136" s="501"/>
      <c r="CG136" s="501"/>
      <c r="CH136" s="501"/>
      <c r="CI136" s="502"/>
    </row>
    <row r="137" spans="26: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F137" s="454"/>
      <c r="BG137" s="454"/>
      <c r="BH137" s="454"/>
      <c r="BI137" s="454"/>
      <c r="BJ137" s="539" t="s">
        <v>196</v>
      </c>
      <c r="BK137" s="501"/>
      <c r="BL137" s="501"/>
      <c r="BM137" s="501"/>
      <c r="BN137" s="501"/>
      <c r="BO137" s="501"/>
      <c r="BP137" s="501"/>
      <c r="BQ137" s="501"/>
      <c r="BR137" s="501"/>
      <c r="BS137" s="501"/>
      <c r="BT137" s="501"/>
      <c r="BU137" s="501"/>
      <c r="BV137" s="501"/>
      <c r="BW137" s="501"/>
      <c r="BX137" s="501"/>
      <c r="BY137" s="501"/>
      <c r="BZ137" s="501"/>
      <c r="CA137" s="501"/>
      <c r="CB137" s="501"/>
      <c r="CC137" s="501"/>
      <c r="CD137" s="501"/>
      <c r="CE137" s="501"/>
      <c r="CF137" s="501"/>
      <c r="CG137" s="501"/>
      <c r="CH137" s="501"/>
      <c r="CI137" s="502"/>
    </row>
    <row r="138" spans="26:87">
      <c r="Z138" s="287"/>
      <c r="AA138" s="287"/>
      <c r="AB138" s="287"/>
      <c r="AC138" s="287"/>
      <c r="AD138" s="287" t="s">
        <v>197</v>
      </c>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F138" s="454"/>
      <c r="BG138" s="454"/>
      <c r="BH138" s="454"/>
      <c r="BI138" s="454"/>
      <c r="BJ138" s="539" t="s">
        <v>198</v>
      </c>
      <c r="BK138" s="501"/>
      <c r="BL138" s="501"/>
      <c r="BM138" s="501"/>
      <c r="BN138" s="501"/>
      <c r="BO138" s="501"/>
      <c r="BP138" s="501"/>
      <c r="BQ138" s="501"/>
      <c r="BR138" s="501"/>
      <c r="BS138" s="501"/>
      <c r="BT138" s="501"/>
      <c r="BU138" s="501"/>
      <c r="BV138" s="501"/>
      <c r="BW138" s="501"/>
      <c r="BX138" s="501"/>
      <c r="BY138" s="501"/>
      <c r="BZ138" s="501"/>
      <c r="CA138" s="501"/>
      <c r="CB138" s="501"/>
      <c r="CC138" s="501"/>
      <c r="CD138" s="501"/>
      <c r="CE138" s="501"/>
      <c r="CF138" s="501"/>
      <c r="CG138" s="501"/>
      <c r="CH138" s="501"/>
      <c r="CI138" s="502"/>
    </row>
    <row r="139" spans="26:87">
      <c r="Z139" s="287"/>
      <c r="AA139" s="287"/>
      <c r="AB139" s="287"/>
      <c r="AC139" s="287"/>
      <c r="AD139" s="287" t="s">
        <v>199</v>
      </c>
      <c r="AE139" s="287"/>
      <c r="AF139" s="287"/>
      <c r="AG139" s="287"/>
      <c r="AH139" s="287"/>
      <c r="AI139" s="287"/>
      <c r="AJ139" s="287"/>
      <c r="AK139" s="287"/>
      <c r="AL139" s="287"/>
      <c r="AM139" s="287"/>
      <c r="AN139" s="287"/>
      <c r="AO139" s="287"/>
      <c r="AP139" s="287"/>
      <c r="AQ139" s="287"/>
      <c r="AR139" s="287"/>
      <c r="AS139" s="287"/>
      <c r="AT139" s="287"/>
      <c r="AU139" s="287"/>
      <c r="AV139" s="287"/>
      <c r="AW139" s="287"/>
      <c r="AX139" s="287"/>
      <c r="AY139" s="287"/>
      <c r="AZ139" s="287"/>
      <c r="BA139" s="287"/>
      <c r="BB139" s="287"/>
      <c r="BC139" s="287"/>
      <c r="BF139" s="454"/>
      <c r="BG139" s="454"/>
      <c r="BH139" s="454"/>
      <c r="BI139" s="454"/>
      <c r="BJ139" s="539"/>
      <c r="BK139" s="501"/>
      <c r="BL139" s="501"/>
      <c r="BM139" s="501"/>
      <c r="BN139" s="501"/>
      <c r="BO139" s="501"/>
      <c r="BP139" s="501"/>
      <c r="BQ139" s="501"/>
      <c r="BR139" s="501"/>
      <c r="BS139" s="501"/>
      <c r="BT139" s="501"/>
      <c r="BU139" s="501"/>
      <c r="BV139" s="501"/>
      <c r="BW139" s="501"/>
      <c r="BX139" s="501"/>
      <c r="BY139" s="501"/>
      <c r="BZ139" s="501"/>
      <c r="CA139" s="501"/>
      <c r="CB139" s="501"/>
      <c r="CC139" s="501"/>
      <c r="CD139" s="501"/>
      <c r="CE139" s="501"/>
      <c r="CF139" s="501"/>
      <c r="CG139" s="501"/>
      <c r="CH139" s="501"/>
      <c r="CI139" s="502"/>
    </row>
    <row r="140" spans="26:87">
      <c r="Z140" s="287"/>
      <c r="AA140" s="287"/>
      <c r="AB140" s="287"/>
      <c r="AC140" s="287"/>
      <c r="AD140" s="287"/>
      <c r="AE140" s="287"/>
      <c r="AF140" s="287"/>
      <c r="AG140" s="287"/>
      <c r="AH140" s="287"/>
      <c r="AI140" s="287"/>
      <c r="AJ140" s="287"/>
      <c r="AK140" s="287"/>
      <c r="AL140" s="287"/>
      <c r="AM140" s="287"/>
      <c r="AN140" s="287"/>
      <c r="AO140" s="287"/>
      <c r="AP140" s="287"/>
      <c r="AQ140" s="287"/>
      <c r="AR140" s="287"/>
      <c r="AS140" s="287"/>
      <c r="AT140" s="287"/>
      <c r="AU140" s="287"/>
      <c r="AV140" s="287"/>
      <c r="AW140" s="287"/>
      <c r="AX140" s="287"/>
      <c r="AY140" s="287"/>
      <c r="AZ140" s="287"/>
      <c r="BA140" s="287"/>
      <c r="BB140" s="287"/>
      <c r="BC140" s="287"/>
      <c r="BF140" s="454"/>
      <c r="BG140" s="454"/>
      <c r="BH140" s="454"/>
      <c r="BI140" s="454"/>
      <c r="BJ140" s="539" t="s">
        <v>200</v>
      </c>
      <c r="BK140" s="501"/>
      <c r="BL140" s="501"/>
      <c r="BM140" s="501"/>
      <c r="BN140" s="501"/>
      <c r="BO140" s="501"/>
      <c r="BP140" s="501"/>
      <c r="BQ140" s="501"/>
      <c r="BR140" s="501"/>
      <c r="BS140" s="501"/>
      <c r="BT140" s="501"/>
      <c r="BU140" s="501"/>
      <c r="BV140" s="501"/>
      <c r="BW140" s="501"/>
      <c r="BX140" s="501"/>
      <c r="BY140" s="501"/>
      <c r="BZ140" s="501"/>
      <c r="CA140" s="501"/>
      <c r="CB140" s="501"/>
      <c r="CC140" s="501"/>
      <c r="CD140" s="501"/>
      <c r="CE140" s="501"/>
      <c r="CF140" s="501"/>
      <c r="CG140" s="501"/>
      <c r="CH140" s="501"/>
      <c r="CI140" s="502"/>
    </row>
    <row r="141" spans="26:87">
      <c r="Z141" s="287"/>
      <c r="AA141" s="287"/>
      <c r="AB141" s="287"/>
      <c r="AC141" s="287"/>
      <c r="AD141" s="287" t="s">
        <v>197</v>
      </c>
      <c r="AE141" s="287"/>
      <c r="AF141" s="287"/>
      <c r="AG141" s="287"/>
      <c r="AH141" s="287"/>
      <c r="AI141" s="287"/>
      <c r="AJ141" s="287"/>
      <c r="AK141" s="287"/>
      <c r="AL141" s="287"/>
      <c r="AM141" s="287"/>
      <c r="AN141" s="287"/>
      <c r="AO141" s="287"/>
      <c r="AP141" s="287"/>
      <c r="AQ141" s="287"/>
      <c r="AR141" s="287"/>
      <c r="AS141" s="287"/>
      <c r="AT141" s="287"/>
      <c r="AU141" s="287"/>
      <c r="AV141" s="287"/>
      <c r="AW141" s="287"/>
      <c r="AX141" s="287"/>
      <c r="AY141" s="287"/>
      <c r="AZ141" s="287"/>
      <c r="BA141" s="287"/>
      <c r="BB141" s="287"/>
      <c r="BC141" s="287"/>
      <c r="BF141" s="454"/>
      <c r="BG141" s="454"/>
      <c r="BH141" s="454"/>
      <c r="BI141" s="454"/>
      <c r="BJ141" s="539" t="s">
        <v>201</v>
      </c>
      <c r="BK141" s="501"/>
      <c r="BL141" s="501"/>
      <c r="BM141" s="501"/>
      <c r="BN141" s="501"/>
      <c r="BO141" s="501"/>
      <c r="BP141" s="501"/>
      <c r="BQ141" s="501"/>
      <c r="BR141" s="501"/>
      <c r="BS141" s="501"/>
      <c r="BT141" s="501"/>
      <c r="BU141" s="501"/>
      <c r="BV141" s="501"/>
      <c r="BW141" s="501"/>
      <c r="BX141" s="501"/>
      <c r="BY141" s="501"/>
      <c r="BZ141" s="501"/>
      <c r="CA141" s="501"/>
      <c r="CB141" s="501"/>
      <c r="CC141" s="501"/>
      <c r="CD141" s="501"/>
      <c r="CE141" s="501"/>
      <c r="CF141" s="501"/>
      <c r="CG141" s="501"/>
      <c r="CH141" s="501"/>
      <c r="CI141" s="502"/>
    </row>
    <row r="142" spans="26:87">
      <c r="Z142" s="287"/>
      <c r="AA142" s="287"/>
      <c r="AB142" s="287"/>
      <c r="AC142" s="287"/>
      <c r="AD142" s="287" t="s">
        <v>202</v>
      </c>
      <c r="AE142" s="287"/>
      <c r="AF142" s="287"/>
      <c r="AG142" s="287"/>
      <c r="AH142" s="287"/>
      <c r="AI142" s="287"/>
      <c r="AJ142" s="287"/>
      <c r="AK142" s="287"/>
      <c r="AL142" s="287"/>
      <c r="AM142" s="287"/>
      <c r="AN142" s="287"/>
      <c r="AO142" s="287"/>
      <c r="AP142" s="287"/>
      <c r="AQ142" s="287"/>
      <c r="AR142" s="287"/>
      <c r="AS142" s="287"/>
      <c r="AT142" s="287"/>
      <c r="AU142" s="287"/>
      <c r="AV142" s="287"/>
      <c r="AW142" s="287"/>
      <c r="AX142" s="287"/>
      <c r="AY142" s="287"/>
      <c r="AZ142" s="287"/>
      <c r="BA142" s="287"/>
      <c r="BB142" s="287"/>
      <c r="BC142" s="287"/>
      <c r="BF142" s="454"/>
      <c r="BG142" s="454"/>
      <c r="BH142" s="454"/>
      <c r="BI142" s="454"/>
      <c r="BJ142" s="539"/>
      <c r="BK142" s="501"/>
      <c r="BL142" s="501"/>
      <c r="BM142" s="501"/>
      <c r="BN142" s="501"/>
      <c r="BO142" s="501"/>
      <c r="BP142" s="501"/>
      <c r="BQ142" s="501"/>
      <c r="BR142" s="501"/>
      <c r="BS142" s="501"/>
      <c r="BT142" s="501"/>
      <c r="BU142" s="501"/>
      <c r="BV142" s="501"/>
      <c r="BW142" s="501"/>
      <c r="BX142" s="501"/>
      <c r="BY142" s="501"/>
      <c r="BZ142" s="501"/>
      <c r="CA142" s="501"/>
      <c r="CB142" s="501"/>
      <c r="CC142" s="501"/>
      <c r="CD142" s="501"/>
      <c r="CE142" s="501"/>
      <c r="CF142" s="501"/>
      <c r="CG142" s="501"/>
      <c r="CH142" s="501"/>
      <c r="CI142" s="502"/>
    </row>
    <row r="143" spans="26:87">
      <c r="Z143" s="287"/>
      <c r="AA143" s="287"/>
      <c r="AB143" s="287"/>
      <c r="AC143" s="287"/>
      <c r="AD143" s="287" t="s">
        <v>203</v>
      </c>
      <c r="AE143" s="287"/>
      <c r="AF143" s="287"/>
      <c r="AG143" s="287"/>
      <c r="AH143" s="287"/>
      <c r="AI143" s="287"/>
      <c r="AJ143" s="287"/>
      <c r="AK143" s="287"/>
      <c r="AL143" s="287"/>
      <c r="AM143" s="287"/>
      <c r="AN143" s="287"/>
      <c r="AO143" s="287"/>
      <c r="AP143" s="287"/>
      <c r="AQ143" s="287"/>
      <c r="AR143" s="287"/>
      <c r="AS143" s="287"/>
      <c r="AT143" s="287"/>
      <c r="AU143" s="287"/>
      <c r="AV143" s="287"/>
      <c r="AW143" s="287"/>
      <c r="AX143" s="287"/>
      <c r="AY143" s="287"/>
      <c r="AZ143" s="287"/>
      <c r="BA143" s="287"/>
      <c r="BB143" s="287"/>
      <c r="BC143" s="287"/>
      <c r="BF143" s="454"/>
      <c r="BG143" s="454"/>
      <c r="BH143" s="454"/>
      <c r="BI143" s="454"/>
      <c r="BJ143" s="539"/>
      <c r="BK143" s="501"/>
      <c r="BL143" s="501"/>
      <c r="BM143" s="501"/>
      <c r="BN143" s="501"/>
      <c r="BO143" s="501"/>
      <c r="BP143" s="501"/>
      <c r="BQ143" s="501"/>
      <c r="BR143" s="501"/>
      <c r="BS143" s="501"/>
      <c r="BT143" s="501"/>
      <c r="BU143" s="501"/>
      <c r="BV143" s="501"/>
      <c r="BW143" s="501"/>
      <c r="BX143" s="501"/>
      <c r="BY143" s="501"/>
      <c r="BZ143" s="501"/>
      <c r="CA143" s="501"/>
      <c r="CB143" s="501"/>
      <c r="CC143" s="501"/>
      <c r="CD143" s="501"/>
      <c r="CE143" s="501"/>
      <c r="CF143" s="501"/>
      <c r="CG143" s="501"/>
      <c r="CH143" s="501"/>
      <c r="CI143" s="502"/>
    </row>
    <row r="144" spans="26:87">
      <c r="Z144" s="287"/>
      <c r="AA144" s="287"/>
      <c r="AB144" s="287"/>
      <c r="AC144" s="287"/>
      <c r="AD144" s="287" t="s">
        <v>204</v>
      </c>
      <c r="AE144" s="287"/>
      <c r="AF144" s="287"/>
      <c r="AG144" s="287"/>
      <c r="AH144" s="287"/>
      <c r="AI144" s="287"/>
      <c r="AJ144" s="287"/>
      <c r="AK144" s="287"/>
      <c r="AL144" s="287"/>
      <c r="AM144" s="287"/>
      <c r="AN144" s="287"/>
      <c r="AO144" s="287"/>
      <c r="AP144" s="287"/>
      <c r="AQ144" s="287"/>
      <c r="AR144" s="287"/>
      <c r="AS144" s="287"/>
      <c r="AT144" s="287"/>
      <c r="AU144" s="287"/>
      <c r="AV144" s="287"/>
      <c r="AW144" s="287"/>
      <c r="AX144" s="287"/>
      <c r="AY144" s="287"/>
      <c r="AZ144" s="287"/>
      <c r="BA144" s="287"/>
      <c r="BB144" s="287"/>
      <c r="BC144" s="287"/>
      <c r="BF144" s="454"/>
      <c r="BG144" s="454"/>
      <c r="BH144" s="454"/>
      <c r="BI144" s="454"/>
      <c r="BJ144" s="539" t="s">
        <v>205</v>
      </c>
      <c r="BK144" s="501"/>
      <c r="BL144" s="501"/>
      <c r="BM144" s="501"/>
      <c r="BN144" s="501"/>
      <c r="BO144" s="501"/>
      <c r="BP144" s="501"/>
      <c r="BQ144" s="501"/>
      <c r="BR144" s="501"/>
      <c r="BS144" s="501"/>
      <c r="BT144" s="501"/>
      <c r="BU144" s="501"/>
      <c r="BV144" s="501"/>
      <c r="BW144" s="501"/>
      <c r="BX144" s="501"/>
      <c r="BY144" s="501"/>
      <c r="BZ144" s="501"/>
      <c r="CA144" s="501"/>
      <c r="CB144" s="501"/>
      <c r="CC144" s="501"/>
      <c r="CD144" s="501"/>
      <c r="CE144" s="501"/>
      <c r="CF144" s="501"/>
      <c r="CG144" s="501"/>
      <c r="CH144" s="501"/>
      <c r="CI144" s="502"/>
    </row>
    <row r="145" spans="26:87">
      <c r="Z145" s="287"/>
      <c r="AA145" s="287"/>
      <c r="AB145" s="287"/>
      <c r="AC145" s="287"/>
      <c r="AD145" s="287"/>
      <c r="AE145" s="287"/>
      <c r="AF145" s="287"/>
      <c r="AG145" s="287"/>
      <c r="AH145" s="287"/>
      <c r="AI145" s="287"/>
      <c r="AJ145" s="287"/>
      <c r="AK145" s="287"/>
      <c r="AL145" s="287"/>
      <c r="AM145" s="287"/>
      <c r="AN145" s="287"/>
      <c r="AO145" s="287"/>
      <c r="AP145" s="287"/>
      <c r="AQ145" s="287"/>
      <c r="AR145" s="287"/>
      <c r="AS145" s="287"/>
      <c r="AT145" s="287"/>
      <c r="AU145" s="287"/>
      <c r="AV145" s="287"/>
      <c r="AW145" s="287"/>
      <c r="AX145" s="287"/>
      <c r="AY145" s="287"/>
      <c r="AZ145" s="287"/>
      <c r="BA145" s="287"/>
      <c r="BB145" s="287"/>
      <c r="BC145" s="287"/>
      <c r="BF145" s="454"/>
      <c r="BG145" s="454"/>
      <c r="BH145" s="454"/>
      <c r="BI145" s="454"/>
      <c r="BJ145" s="539" t="s">
        <v>206</v>
      </c>
      <c r="BK145" s="501"/>
      <c r="BL145" s="501"/>
      <c r="BM145" s="501"/>
      <c r="BN145" s="501"/>
      <c r="BO145" s="501"/>
      <c r="BP145" s="501"/>
      <c r="BQ145" s="501"/>
      <c r="BR145" s="501"/>
      <c r="BS145" s="501"/>
      <c r="BT145" s="501"/>
      <c r="BU145" s="501"/>
      <c r="BV145" s="501"/>
      <c r="BW145" s="501"/>
      <c r="BX145" s="501"/>
      <c r="BY145" s="501"/>
      <c r="BZ145" s="501"/>
      <c r="CA145" s="501"/>
      <c r="CB145" s="501"/>
      <c r="CC145" s="501"/>
      <c r="CD145" s="501"/>
      <c r="CE145" s="501"/>
      <c r="CF145" s="501"/>
      <c r="CG145" s="501"/>
      <c r="CH145" s="501"/>
      <c r="CI145" s="502"/>
    </row>
    <row r="146" spans="26:87">
      <c r="Z146" s="287"/>
      <c r="AA146" s="287"/>
      <c r="AB146" s="287"/>
      <c r="AC146" s="287"/>
      <c r="AD146" s="287" t="s">
        <v>207</v>
      </c>
      <c r="AE146" s="287"/>
      <c r="AF146" s="287"/>
      <c r="AG146" s="287"/>
      <c r="AH146" s="287"/>
      <c r="AI146" s="287"/>
      <c r="AJ146" s="287"/>
      <c r="AK146" s="287"/>
      <c r="AL146" s="287"/>
      <c r="AM146" s="287"/>
      <c r="AN146" s="287"/>
      <c r="AO146" s="287"/>
      <c r="AP146" s="287"/>
      <c r="AQ146" s="287"/>
      <c r="AR146" s="287"/>
      <c r="AS146" s="287"/>
      <c r="AT146" s="287"/>
      <c r="AU146" s="287"/>
      <c r="AV146" s="287"/>
      <c r="AW146" s="287"/>
      <c r="AX146" s="287"/>
      <c r="AY146" s="287"/>
      <c r="AZ146" s="287"/>
      <c r="BA146" s="287"/>
      <c r="BB146" s="287"/>
      <c r="BC146" s="287"/>
      <c r="BF146" s="454"/>
      <c r="BG146" s="454"/>
      <c r="BH146" s="454"/>
      <c r="BI146" s="454"/>
      <c r="BJ146" s="539" t="s">
        <v>208</v>
      </c>
      <c r="BK146" s="501"/>
      <c r="BL146" s="501"/>
      <c r="BM146" s="501"/>
      <c r="BN146" s="501"/>
      <c r="BO146" s="501"/>
      <c r="BP146" s="501"/>
      <c r="BQ146" s="501"/>
      <c r="BR146" s="501"/>
      <c r="BS146" s="501"/>
      <c r="BT146" s="501"/>
      <c r="BU146" s="501"/>
      <c r="BV146" s="501"/>
      <c r="BW146" s="501"/>
      <c r="BX146" s="501"/>
      <c r="BY146" s="501"/>
      <c r="BZ146" s="501"/>
      <c r="CA146" s="501"/>
      <c r="CB146" s="501"/>
      <c r="CC146" s="501"/>
      <c r="CD146" s="501"/>
      <c r="CE146" s="501"/>
      <c r="CF146" s="501"/>
      <c r="CG146" s="501"/>
      <c r="CH146" s="501"/>
      <c r="CI146" s="502"/>
    </row>
    <row r="147" spans="26:87">
      <c r="Z147" s="287"/>
      <c r="AA147" s="287"/>
      <c r="AB147" s="287"/>
      <c r="AC147" s="287"/>
      <c r="AD147" s="287" t="s">
        <v>209</v>
      </c>
      <c r="AE147" s="287"/>
      <c r="AF147" s="287"/>
      <c r="AG147" s="287"/>
      <c r="AH147" s="287"/>
      <c r="AI147" s="287"/>
      <c r="AJ147" s="287"/>
      <c r="AK147" s="287"/>
      <c r="AL147" s="287"/>
      <c r="AM147" s="287"/>
      <c r="AN147" s="287"/>
      <c r="AO147" s="287"/>
      <c r="AP147" s="287"/>
      <c r="AQ147" s="287"/>
      <c r="AR147" s="287"/>
      <c r="AS147" s="287"/>
      <c r="AT147" s="287"/>
      <c r="AU147" s="287"/>
      <c r="AV147" s="287"/>
      <c r="AW147" s="287"/>
      <c r="AX147" s="287"/>
      <c r="AY147" s="287"/>
      <c r="AZ147" s="287"/>
      <c r="BA147" s="287"/>
      <c r="BB147" s="287"/>
      <c r="BC147" s="287"/>
      <c r="BF147" s="454"/>
      <c r="BG147" s="454"/>
      <c r="BH147" s="454"/>
      <c r="BI147" s="454"/>
      <c r="BJ147" s="539"/>
      <c r="BK147" s="501"/>
      <c r="BL147" s="501"/>
      <c r="BM147" s="501"/>
      <c r="BN147" s="501"/>
      <c r="BO147" s="501"/>
      <c r="BP147" s="501"/>
      <c r="BQ147" s="501"/>
      <c r="BR147" s="501"/>
      <c r="BS147" s="501"/>
      <c r="BT147" s="501"/>
      <c r="BU147" s="501"/>
      <c r="BV147" s="501"/>
      <c r="BW147" s="501"/>
      <c r="BX147" s="501"/>
      <c r="BY147" s="501"/>
      <c r="BZ147" s="501"/>
      <c r="CA147" s="501"/>
      <c r="CB147" s="501"/>
      <c r="CC147" s="501"/>
      <c r="CD147" s="501"/>
      <c r="CE147" s="501"/>
      <c r="CF147" s="501"/>
      <c r="CG147" s="501"/>
      <c r="CH147" s="501"/>
      <c r="CI147" s="502"/>
    </row>
    <row r="148" spans="26:87">
      <c r="Z148" s="287"/>
      <c r="AA148" s="287"/>
      <c r="AB148" s="287"/>
      <c r="AC148" s="287"/>
      <c r="AD148" s="287" t="s">
        <v>210</v>
      </c>
      <c r="AE148" s="287"/>
      <c r="AF148" s="287"/>
      <c r="AG148" s="287"/>
      <c r="AH148" s="287"/>
      <c r="AI148" s="287"/>
      <c r="AJ148" s="287"/>
      <c r="AK148" s="287"/>
      <c r="AL148" s="287"/>
      <c r="AM148" s="287"/>
      <c r="AN148" s="287"/>
      <c r="AO148" s="287"/>
      <c r="AP148" s="287"/>
      <c r="AQ148" s="287"/>
      <c r="AR148" s="287"/>
      <c r="AS148" s="287"/>
      <c r="AT148" s="287"/>
      <c r="AU148" s="287"/>
      <c r="AV148" s="287"/>
      <c r="AW148" s="287"/>
      <c r="AX148" s="287"/>
      <c r="AY148" s="287"/>
      <c r="AZ148" s="287"/>
      <c r="BA148" s="287"/>
      <c r="BB148" s="287"/>
      <c r="BC148" s="287"/>
      <c r="BF148" s="454"/>
      <c r="BG148" s="454"/>
      <c r="BH148" s="454"/>
      <c r="BI148" s="454"/>
      <c r="BJ148" s="539" t="s">
        <v>211</v>
      </c>
      <c r="BK148" s="501"/>
      <c r="BL148" s="501"/>
      <c r="BM148" s="501"/>
      <c r="BN148" s="501"/>
      <c r="BO148" s="501"/>
      <c r="BP148" s="501"/>
      <c r="BQ148" s="501"/>
      <c r="BR148" s="501"/>
      <c r="BS148" s="501"/>
      <c r="BT148" s="501"/>
      <c r="BU148" s="501"/>
      <c r="BV148" s="501"/>
      <c r="BW148" s="501"/>
      <c r="BX148" s="501"/>
      <c r="BY148" s="501"/>
      <c r="BZ148" s="501"/>
      <c r="CA148" s="501"/>
      <c r="CB148" s="501"/>
      <c r="CC148" s="501"/>
      <c r="CD148" s="501"/>
      <c r="CE148" s="501"/>
      <c r="CF148" s="501"/>
      <c r="CG148" s="501"/>
      <c r="CH148" s="501"/>
      <c r="CI148" s="502"/>
    </row>
    <row r="149" spans="26:87">
      <c r="Z149" s="287"/>
      <c r="AA149" s="287"/>
      <c r="AB149" s="287"/>
      <c r="AC149" s="287"/>
      <c r="AD149" s="287"/>
      <c r="AE149" s="287"/>
      <c r="AF149" s="287"/>
      <c r="AG149" s="287"/>
      <c r="AH149" s="287"/>
      <c r="AI149" s="287"/>
      <c r="AJ149" s="287"/>
      <c r="AK149" s="287"/>
      <c r="AL149" s="287"/>
      <c r="AM149" s="287"/>
      <c r="AN149" s="287"/>
      <c r="AO149" s="287"/>
      <c r="AP149" s="287"/>
      <c r="AQ149" s="287"/>
      <c r="AR149" s="287"/>
      <c r="AS149" s="287"/>
      <c r="AT149" s="287"/>
      <c r="AU149" s="287"/>
      <c r="AV149" s="287"/>
      <c r="AW149" s="287"/>
      <c r="AX149" s="287"/>
      <c r="AY149" s="287"/>
      <c r="AZ149" s="287"/>
      <c r="BA149" s="287"/>
      <c r="BB149" s="287"/>
      <c r="BC149" s="287"/>
      <c r="BF149" s="454"/>
      <c r="BG149" s="454"/>
      <c r="BH149" s="454"/>
      <c r="BI149" s="454"/>
      <c r="BJ149" s="539" t="s">
        <v>212</v>
      </c>
      <c r="BK149" s="501"/>
      <c r="BL149" s="501"/>
      <c r="BM149" s="501"/>
      <c r="BN149" s="501"/>
      <c r="BO149" s="501"/>
      <c r="BP149" s="501"/>
      <c r="BQ149" s="501"/>
      <c r="BR149" s="501"/>
      <c r="BS149" s="501"/>
      <c r="BT149" s="501"/>
      <c r="BU149" s="501"/>
      <c r="BV149" s="501"/>
      <c r="BW149" s="501"/>
      <c r="BX149" s="501"/>
      <c r="BY149" s="501"/>
      <c r="BZ149" s="501"/>
      <c r="CA149" s="501"/>
      <c r="CB149" s="501"/>
      <c r="CC149" s="501"/>
      <c r="CD149" s="501"/>
      <c r="CE149" s="501"/>
      <c r="CF149" s="501"/>
      <c r="CG149" s="501"/>
      <c r="CH149" s="501"/>
      <c r="CI149" s="502"/>
    </row>
    <row r="150" spans="26:87">
      <c r="Z150" s="287"/>
      <c r="AA150" s="287"/>
      <c r="AB150" s="287"/>
      <c r="AC150" s="287"/>
      <c r="AD150" s="287"/>
      <c r="AE150" s="287"/>
      <c r="AF150" s="287"/>
      <c r="AG150" s="287"/>
      <c r="AH150" s="287"/>
      <c r="AI150" s="287"/>
      <c r="AJ150" s="287"/>
      <c r="AK150" s="287"/>
      <c r="AL150" s="287"/>
      <c r="AM150" s="287"/>
      <c r="AN150" s="287"/>
      <c r="AO150" s="287"/>
      <c r="AP150" s="287"/>
      <c r="AQ150" s="287"/>
      <c r="AR150" s="287"/>
      <c r="AS150" s="287"/>
      <c r="AT150" s="287"/>
      <c r="AU150" s="287"/>
      <c r="AV150" s="287"/>
      <c r="AW150" s="287"/>
      <c r="AX150" s="287"/>
      <c r="AY150" s="287"/>
      <c r="AZ150" s="287"/>
      <c r="BA150" s="287"/>
      <c r="BB150" s="287"/>
      <c r="BC150" s="287"/>
      <c r="BF150" s="454"/>
      <c r="BG150" s="454"/>
      <c r="BH150" s="454"/>
      <c r="BI150" s="454"/>
      <c r="BJ150" s="539" t="s">
        <v>213</v>
      </c>
      <c r="BK150" s="501"/>
      <c r="BL150" s="501"/>
      <c r="BM150" s="501"/>
      <c r="BN150" s="501"/>
      <c r="BO150" s="501"/>
      <c r="BP150" s="501"/>
      <c r="BQ150" s="501"/>
      <c r="BR150" s="501"/>
      <c r="BS150" s="501"/>
      <c r="BT150" s="501"/>
      <c r="BU150" s="501"/>
      <c r="BV150" s="501"/>
      <c r="BW150" s="501"/>
      <c r="BX150" s="501"/>
      <c r="BY150" s="501"/>
      <c r="BZ150" s="501"/>
      <c r="CA150" s="501"/>
      <c r="CB150" s="501"/>
      <c r="CC150" s="501"/>
      <c r="CD150" s="501"/>
      <c r="CE150" s="501"/>
      <c r="CF150" s="501"/>
      <c r="CG150" s="501"/>
      <c r="CH150" s="501"/>
      <c r="CI150" s="502"/>
    </row>
    <row r="151" spans="26:87">
      <c r="Z151" s="287"/>
      <c r="AA151" s="287"/>
      <c r="AB151" s="287"/>
      <c r="AC151" s="287"/>
      <c r="AD151" s="287" t="s">
        <v>214</v>
      </c>
      <c r="AE151" s="287"/>
      <c r="AF151" s="287"/>
      <c r="AG151" s="287"/>
      <c r="AH151" s="287"/>
      <c r="AI151" s="287"/>
      <c r="AJ151" s="287"/>
      <c r="AK151" s="287"/>
      <c r="AL151" s="287"/>
      <c r="AM151" s="287"/>
      <c r="AN151" s="287"/>
      <c r="AO151" s="287"/>
      <c r="AP151" s="287"/>
      <c r="AQ151" s="287"/>
      <c r="AR151" s="287"/>
      <c r="AS151" s="287"/>
      <c r="AT151" s="287"/>
      <c r="AU151" s="287"/>
      <c r="AV151" s="287"/>
      <c r="AW151" s="287"/>
      <c r="AX151" s="287"/>
      <c r="AY151" s="287"/>
      <c r="AZ151" s="287"/>
      <c r="BA151" s="287"/>
      <c r="BB151" s="287"/>
      <c r="BC151" s="287"/>
      <c r="BF151" s="454"/>
      <c r="BG151" s="454"/>
      <c r="BH151" s="454"/>
      <c r="BI151" s="454"/>
      <c r="BJ151" s="539"/>
      <c r="BK151" s="501"/>
      <c r="BL151" s="501"/>
      <c r="BM151" s="501"/>
      <c r="BN151" s="501"/>
      <c r="BO151" s="501"/>
      <c r="BP151" s="501"/>
      <c r="BQ151" s="501"/>
      <c r="BR151" s="501"/>
      <c r="BS151" s="501"/>
      <c r="BT151" s="501"/>
      <c r="BU151" s="501"/>
      <c r="BV151" s="501"/>
      <c r="BW151" s="501"/>
      <c r="BX151" s="501"/>
      <c r="BY151" s="501"/>
      <c r="BZ151" s="501"/>
      <c r="CA151" s="501"/>
      <c r="CB151" s="501"/>
      <c r="CC151" s="501"/>
      <c r="CD151" s="501"/>
      <c r="CE151" s="501"/>
      <c r="CF151" s="501"/>
      <c r="CG151" s="501"/>
      <c r="CH151" s="501"/>
      <c r="CI151" s="502"/>
    </row>
    <row r="152" spans="26:87">
      <c r="Z152" s="287"/>
      <c r="AA152" s="287"/>
      <c r="AB152" s="287"/>
      <c r="AC152" s="287"/>
      <c r="AD152" s="287" t="s">
        <v>215</v>
      </c>
      <c r="AE152" s="287"/>
      <c r="AF152" s="287"/>
      <c r="AG152" s="287"/>
      <c r="AH152" s="287"/>
      <c r="AI152" s="287"/>
      <c r="AJ152" s="287"/>
      <c r="AK152" s="287"/>
      <c r="AL152" s="287"/>
      <c r="AM152" s="287"/>
      <c r="AN152" s="287"/>
      <c r="AO152" s="287"/>
      <c r="AP152" s="287"/>
      <c r="AQ152" s="287"/>
      <c r="AR152" s="287"/>
      <c r="AS152" s="287"/>
      <c r="AT152" s="287"/>
      <c r="AU152" s="287"/>
      <c r="AV152" s="287"/>
      <c r="AW152" s="287"/>
      <c r="AX152" s="287"/>
      <c r="AY152" s="287"/>
      <c r="AZ152" s="287"/>
      <c r="BA152" s="287"/>
      <c r="BB152" s="287"/>
      <c r="BC152" s="287"/>
      <c r="BF152" s="454"/>
      <c r="BG152" s="454"/>
      <c r="BH152" s="454"/>
      <c r="BI152" s="454"/>
      <c r="BJ152" s="539"/>
      <c r="BK152" s="501"/>
      <c r="BL152" s="501"/>
      <c r="BM152" s="501"/>
      <c r="BN152" s="501"/>
      <c r="BO152" s="501"/>
      <c r="BP152" s="501"/>
      <c r="BQ152" s="501"/>
      <c r="BR152" s="501"/>
      <c r="BS152" s="501"/>
      <c r="BT152" s="501"/>
      <c r="BU152" s="501"/>
      <c r="BV152" s="501"/>
      <c r="BW152" s="501"/>
      <c r="BX152" s="501"/>
      <c r="BY152" s="501"/>
      <c r="BZ152" s="501"/>
      <c r="CA152" s="501"/>
      <c r="CB152" s="501"/>
      <c r="CC152" s="501"/>
      <c r="CD152" s="501"/>
      <c r="CE152" s="501"/>
      <c r="CF152" s="501"/>
      <c r="CG152" s="501"/>
      <c r="CH152" s="501"/>
      <c r="CI152" s="502"/>
    </row>
    <row r="153" spans="26:87">
      <c r="Z153" s="287"/>
      <c r="AA153" s="287"/>
      <c r="AB153" s="287"/>
      <c r="AC153" s="287"/>
      <c r="AD153" s="287" t="s">
        <v>214</v>
      </c>
      <c r="AE153" s="287"/>
      <c r="AF153" s="287"/>
      <c r="AG153" s="287"/>
      <c r="AH153" s="287"/>
      <c r="AI153" s="287"/>
      <c r="AJ153" s="287"/>
      <c r="AK153" s="287"/>
      <c r="AL153" s="287"/>
      <c r="AM153" s="287"/>
      <c r="AN153" s="287"/>
      <c r="AO153" s="287"/>
      <c r="AP153" s="287"/>
      <c r="AQ153" s="287"/>
      <c r="AR153" s="287"/>
      <c r="AS153" s="287"/>
      <c r="AT153" s="287"/>
      <c r="AU153" s="287"/>
      <c r="AV153" s="287"/>
      <c r="AW153" s="287"/>
      <c r="AX153" s="287"/>
      <c r="AY153" s="287"/>
      <c r="AZ153" s="287"/>
      <c r="BA153" s="287"/>
      <c r="BB153" s="287"/>
      <c r="BC153" s="287"/>
      <c r="BF153" s="454"/>
      <c r="BG153" s="454"/>
      <c r="BH153" s="454"/>
      <c r="BI153" s="454"/>
      <c r="BJ153" s="539"/>
      <c r="BK153" s="501"/>
      <c r="BL153" s="501"/>
      <c r="BM153" s="501"/>
      <c r="BN153" s="501"/>
      <c r="BO153" s="501"/>
      <c r="BP153" s="501"/>
      <c r="BQ153" s="501"/>
      <c r="BR153" s="501"/>
      <c r="BS153" s="501"/>
      <c r="BT153" s="501"/>
      <c r="BU153" s="501"/>
      <c r="BV153" s="501"/>
      <c r="BW153" s="501"/>
      <c r="BX153" s="501"/>
      <c r="BY153" s="501"/>
      <c r="BZ153" s="501"/>
      <c r="CA153" s="501"/>
      <c r="CB153" s="501"/>
      <c r="CC153" s="501"/>
      <c r="CD153" s="501"/>
      <c r="CE153" s="501"/>
      <c r="CF153" s="501"/>
      <c r="CG153" s="501"/>
      <c r="CH153" s="501"/>
      <c r="CI153" s="502"/>
    </row>
    <row r="154" spans="26:87">
      <c r="Z154" s="287"/>
      <c r="AA154" s="287"/>
      <c r="AB154" s="287"/>
      <c r="AC154" s="287"/>
      <c r="AD154" s="287" t="s">
        <v>216</v>
      </c>
      <c r="AE154" s="287"/>
      <c r="AF154" s="287"/>
      <c r="AG154" s="287"/>
      <c r="AH154" s="287"/>
      <c r="AI154" s="287"/>
      <c r="AJ154" s="287"/>
      <c r="AK154" s="287"/>
      <c r="AL154" s="287"/>
      <c r="AM154" s="287"/>
      <c r="AN154" s="287"/>
      <c r="AO154" s="287"/>
      <c r="AP154" s="287"/>
      <c r="AQ154" s="287"/>
      <c r="AR154" s="287"/>
      <c r="AS154" s="287"/>
      <c r="AT154" s="287"/>
      <c r="AU154" s="287"/>
      <c r="AV154" s="287"/>
      <c r="AW154" s="287"/>
      <c r="AX154" s="287"/>
      <c r="AY154" s="287"/>
      <c r="AZ154" s="287"/>
      <c r="BA154" s="287"/>
      <c r="BB154" s="287"/>
      <c r="BC154" s="287"/>
      <c r="BF154" s="454"/>
      <c r="BG154" s="454"/>
      <c r="BH154" s="454"/>
      <c r="BI154" s="454"/>
      <c r="BJ154" s="539" t="s">
        <v>217</v>
      </c>
      <c r="BK154" s="501"/>
      <c r="BL154" s="501"/>
      <c r="BM154" s="501"/>
      <c r="BN154" s="501"/>
      <c r="BO154" s="501"/>
      <c r="BP154" s="501"/>
      <c r="BQ154" s="501"/>
      <c r="BR154" s="501"/>
      <c r="BS154" s="501"/>
      <c r="BT154" s="501"/>
      <c r="BU154" s="501"/>
      <c r="BV154" s="501"/>
      <c r="BW154" s="501"/>
      <c r="BX154" s="501"/>
      <c r="BY154" s="501"/>
      <c r="BZ154" s="501"/>
      <c r="CA154" s="501"/>
      <c r="CB154" s="501"/>
      <c r="CC154" s="501"/>
      <c r="CD154" s="501"/>
      <c r="CE154" s="501"/>
      <c r="CF154" s="501"/>
      <c r="CG154" s="501"/>
      <c r="CH154" s="501"/>
      <c r="CI154" s="502"/>
    </row>
    <row r="155" spans="26:87">
      <c r="Z155" s="287"/>
      <c r="AA155" s="287"/>
      <c r="AB155" s="287"/>
      <c r="AC155" s="287"/>
      <c r="AD155" s="287" t="s">
        <v>218</v>
      </c>
      <c r="AE155" s="287"/>
      <c r="AF155" s="287"/>
      <c r="AG155" s="287"/>
      <c r="AH155" s="287"/>
      <c r="AI155" s="287"/>
      <c r="AJ155" s="287"/>
      <c r="AK155" s="287"/>
      <c r="AL155" s="287"/>
      <c r="AM155" s="287"/>
      <c r="AN155" s="287"/>
      <c r="AO155" s="287"/>
      <c r="AP155" s="287"/>
      <c r="AQ155" s="287"/>
      <c r="AR155" s="287"/>
      <c r="AS155" s="287"/>
      <c r="AT155" s="287"/>
      <c r="AU155" s="287"/>
      <c r="AV155" s="287"/>
      <c r="AW155" s="287"/>
      <c r="AX155" s="287"/>
      <c r="AY155" s="287"/>
      <c r="AZ155" s="287"/>
      <c r="BA155" s="287"/>
      <c r="BB155" s="287"/>
      <c r="BC155" s="287"/>
      <c r="BF155" s="454"/>
      <c r="BG155" s="454"/>
      <c r="BH155" s="454"/>
      <c r="BI155" s="454"/>
      <c r="BJ155" s="539" t="s">
        <v>219</v>
      </c>
      <c r="BK155" s="501"/>
      <c r="BL155" s="501"/>
      <c r="BM155" s="501"/>
      <c r="BN155" s="501"/>
      <c r="BO155" s="501"/>
      <c r="BP155" s="501"/>
      <c r="BQ155" s="501"/>
      <c r="BR155" s="501"/>
      <c r="BS155" s="501"/>
      <c r="BT155" s="501"/>
      <c r="BU155" s="501"/>
      <c r="BV155" s="501"/>
      <c r="BW155" s="501"/>
      <c r="BX155" s="501"/>
      <c r="BY155" s="501"/>
      <c r="BZ155" s="501"/>
      <c r="CA155" s="501"/>
      <c r="CB155" s="501"/>
      <c r="CC155" s="501"/>
      <c r="CD155" s="501"/>
      <c r="CE155" s="501"/>
      <c r="CF155" s="501"/>
      <c r="CG155" s="501"/>
      <c r="CH155" s="501"/>
      <c r="CI155" s="502"/>
    </row>
    <row r="156" spans="26:87">
      <c r="Z156" s="287"/>
      <c r="AA156" s="287"/>
      <c r="AB156" s="287"/>
      <c r="AC156" s="287"/>
      <c r="AD156" s="287" t="s">
        <v>220</v>
      </c>
      <c r="AE156" s="287"/>
      <c r="AF156" s="287"/>
      <c r="AG156" s="287"/>
      <c r="AH156" s="287"/>
      <c r="AI156" s="287"/>
      <c r="AJ156" s="287"/>
      <c r="AK156" s="287"/>
      <c r="AL156" s="287"/>
      <c r="AM156" s="287"/>
      <c r="AN156" s="287"/>
      <c r="AO156" s="287"/>
      <c r="AP156" s="287"/>
      <c r="AQ156" s="287"/>
      <c r="AR156" s="287"/>
      <c r="AS156" s="287"/>
      <c r="AT156" s="287"/>
      <c r="AU156" s="287"/>
      <c r="AV156" s="287"/>
      <c r="AW156" s="287"/>
      <c r="AX156" s="287"/>
      <c r="AY156" s="287"/>
      <c r="AZ156" s="287"/>
      <c r="BA156" s="287"/>
      <c r="BB156" s="287"/>
      <c r="BC156" s="287"/>
      <c r="BF156" s="454"/>
      <c r="BG156" s="454"/>
      <c r="BH156" s="454"/>
      <c r="BI156" s="454"/>
      <c r="BJ156" s="539"/>
      <c r="BK156" s="501"/>
      <c r="BL156" s="501"/>
      <c r="BM156" s="501"/>
      <c r="BN156" s="501"/>
      <c r="BO156" s="501"/>
      <c r="BP156" s="501"/>
      <c r="BQ156" s="501"/>
      <c r="BR156" s="501"/>
      <c r="BS156" s="501"/>
      <c r="BT156" s="501"/>
      <c r="BU156" s="501"/>
      <c r="BV156" s="501"/>
      <c r="BW156" s="501"/>
      <c r="BX156" s="501"/>
      <c r="BY156" s="501"/>
      <c r="BZ156" s="501"/>
      <c r="CA156" s="501"/>
      <c r="CB156" s="501"/>
      <c r="CC156" s="501"/>
      <c r="CD156" s="501"/>
      <c r="CE156" s="501"/>
      <c r="CF156" s="501"/>
      <c r="CG156" s="501"/>
      <c r="CH156" s="501"/>
      <c r="CI156" s="502"/>
    </row>
    <row r="157" spans="26:87">
      <c r="Z157" s="287"/>
      <c r="AA157" s="287"/>
      <c r="AB157" s="287"/>
      <c r="AC157" s="287"/>
      <c r="AD157" s="287"/>
      <c r="AE157" s="287"/>
      <c r="AF157" s="287"/>
      <c r="AG157" s="287"/>
      <c r="AH157" s="287"/>
      <c r="AI157" s="287"/>
      <c r="AJ157" s="287"/>
      <c r="AK157" s="287"/>
      <c r="AL157" s="287"/>
      <c r="AM157" s="287"/>
      <c r="AN157" s="287"/>
      <c r="AO157" s="287"/>
      <c r="AP157" s="287"/>
      <c r="AQ157" s="287"/>
      <c r="AR157" s="287"/>
      <c r="AS157" s="287"/>
      <c r="AT157" s="287"/>
      <c r="AU157" s="287"/>
      <c r="AV157" s="287"/>
      <c r="AW157" s="287"/>
      <c r="AX157" s="287"/>
      <c r="AY157" s="287"/>
      <c r="AZ157" s="287"/>
      <c r="BA157" s="287"/>
      <c r="BB157" s="287"/>
      <c r="BC157" s="287"/>
      <c r="BF157" s="454"/>
      <c r="BG157" s="454"/>
      <c r="BH157" s="454"/>
      <c r="BI157" s="454"/>
      <c r="BJ157" s="539" t="s">
        <v>221</v>
      </c>
      <c r="BK157" s="501"/>
      <c r="BL157" s="501"/>
      <c r="BM157" s="501"/>
      <c r="BN157" s="501"/>
      <c r="BO157" s="501"/>
      <c r="BP157" s="501"/>
      <c r="BQ157" s="501"/>
      <c r="BR157" s="501"/>
      <c r="BS157" s="501"/>
      <c r="BT157" s="501"/>
      <c r="BU157" s="501"/>
      <c r="BV157" s="501"/>
      <c r="BW157" s="501"/>
      <c r="BX157" s="501"/>
      <c r="BY157" s="501"/>
      <c r="BZ157" s="501"/>
      <c r="CA157" s="501"/>
      <c r="CB157" s="501"/>
      <c r="CC157" s="501"/>
      <c r="CD157" s="501"/>
      <c r="CE157" s="501"/>
      <c r="CF157" s="501"/>
      <c r="CG157" s="501"/>
      <c r="CH157" s="501"/>
      <c r="CI157" s="502"/>
    </row>
    <row r="158" spans="26:87">
      <c r="Z158" s="287"/>
      <c r="AA158" s="287"/>
      <c r="AB158" s="287"/>
      <c r="AC158" s="287"/>
      <c r="AD158" s="287"/>
      <c r="AE158" s="287"/>
      <c r="AF158" s="287"/>
      <c r="AG158" s="287"/>
      <c r="AH158" s="287"/>
      <c r="AI158" s="287"/>
      <c r="AJ158" s="287"/>
      <c r="AK158" s="287"/>
      <c r="AL158" s="287"/>
      <c r="AM158" s="287"/>
      <c r="AN158" s="287"/>
      <c r="AO158" s="287"/>
      <c r="AP158" s="287"/>
      <c r="AQ158" s="287"/>
      <c r="AR158" s="287"/>
      <c r="AS158" s="287"/>
      <c r="AT158" s="287"/>
      <c r="AU158" s="287"/>
      <c r="AV158" s="287"/>
      <c r="AW158" s="287"/>
      <c r="AX158" s="287"/>
      <c r="AY158" s="287"/>
      <c r="AZ158" s="287"/>
      <c r="BA158" s="287"/>
      <c r="BB158" s="287"/>
      <c r="BC158" s="287"/>
      <c r="BF158" s="454"/>
      <c r="BG158" s="454"/>
      <c r="BH158" s="454"/>
      <c r="BI158" s="454"/>
      <c r="BJ158" s="539" t="s">
        <v>222</v>
      </c>
      <c r="BK158" s="501"/>
      <c r="BL158" s="501"/>
      <c r="BM158" s="501"/>
      <c r="BN158" s="501"/>
      <c r="BO158" s="501"/>
      <c r="BP158" s="501"/>
      <c r="BQ158" s="501"/>
      <c r="BR158" s="501"/>
      <c r="BS158" s="501"/>
      <c r="BT158" s="501"/>
      <c r="BU158" s="501"/>
      <c r="BV158" s="501"/>
      <c r="BW158" s="501"/>
      <c r="BX158" s="501"/>
      <c r="BY158" s="501"/>
      <c r="BZ158" s="501"/>
      <c r="CA158" s="501"/>
      <c r="CB158" s="501"/>
      <c r="CC158" s="501"/>
      <c r="CD158" s="501"/>
      <c r="CE158" s="501"/>
      <c r="CF158" s="501"/>
      <c r="CG158" s="501"/>
      <c r="CH158" s="501"/>
      <c r="CI158" s="502"/>
    </row>
    <row r="159" spans="26:87">
      <c r="Z159" s="287"/>
      <c r="AA159" s="287"/>
      <c r="AB159" s="287"/>
      <c r="AC159" s="287"/>
      <c r="AD159" s="287" t="s">
        <v>223</v>
      </c>
      <c r="AE159" s="287"/>
      <c r="AF159" s="287"/>
      <c r="AG159" s="287"/>
      <c r="AH159" s="287"/>
      <c r="AI159" s="287"/>
      <c r="AJ159" s="287"/>
      <c r="AK159" s="287"/>
      <c r="AL159" s="287"/>
      <c r="AM159" s="287"/>
      <c r="AN159" s="287"/>
      <c r="AO159" s="287"/>
      <c r="AP159" s="287"/>
      <c r="AQ159" s="287"/>
      <c r="AR159" s="287"/>
      <c r="AS159" s="287"/>
      <c r="AT159" s="287"/>
      <c r="AU159" s="287"/>
      <c r="AV159" s="287"/>
      <c r="AW159" s="287"/>
      <c r="AX159" s="287"/>
      <c r="AY159" s="287"/>
      <c r="AZ159" s="287"/>
      <c r="BA159" s="287"/>
      <c r="BB159" s="287"/>
      <c r="BC159" s="287"/>
      <c r="BF159" s="454"/>
      <c r="BG159" s="454"/>
      <c r="BH159" s="454"/>
      <c r="BI159" s="454"/>
      <c r="BJ159" s="539"/>
      <c r="BK159" s="501"/>
      <c r="BL159" s="501"/>
      <c r="BM159" s="501"/>
      <c r="BN159" s="501"/>
      <c r="BO159" s="501"/>
      <c r="BP159" s="501"/>
      <c r="BQ159" s="501"/>
      <c r="BR159" s="501"/>
      <c r="BS159" s="501"/>
      <c r="BT159" s="501"/>
      <c r="BU159" s="501"/>
      <c r="BV159" s="501"/>
      <c r="BW159" s="501"/>
      <c r="BX159" s="501"/>
      <c r="BY159" s="501"/>
      <c r="BZ159" s="501"/>
      <c r="CA159" s="501"/>
      <c r="CB159" s="501"/>
      <c r="CC159" s="501"/>
      <c r="CD159" s="501"/>
      <c r="CE159" s="501"/>
      <c r="CF159" s="501"/>
      <c r="CG159" s="501"/>
      <c r="CH159" s="501"/>
      <c r="CI159" s="502"/>
    </row>
    <row r="160" spans="26:87">
      <c r="Z160" s="287"/>
      <c r="AA160" s="287"/>
      <c r="AB160" s="287"/>
      <c r="AC160" s="287"/>
      <c r="AD160" s="287" t="s">
        <v>224</v>
      </c>
      <c r="AE160" s="287"/>
      <c r="AF160" s="287"/>
      <c r="AG160" s="287"/>
      <c r="AH160" s="287"/>
      <c r="AI160" s="287"/>
      <c r="AJ160" s="287"/>
      <c r="AK160" s="287"/>
      <c r="AL160" s="287"/>
      <c r="AM160" s="287"/>
      <c r="AN160" s="287"/>
      <c r="AO160" s="287"/>
      <c r="AP160" s="287"/>
      <c r="AQ160" s="287"/>
      <c r="AR160" s="287"/>
      <c r="AS160" s="287"/>
      <c r="AT160" s="287"/>
      <c r="AU160" s="287"/>
      <c r="AV160" s="287"/>
      <c r="AW160" s="287"/>
      <c r="AX160" s="287"/>
      <c r="AY160" s="287"/>
      <c r="AZ160" s="287"/>
      <c r="BA160" s="287"/>
      <c r="BB160" s="287"/>
      <c r="BC160" s="287"/>
      <c r="BF160" s="454"/>
      <c r="BG160" s="454"/>
      <c r="BH160" s="454"/>
      <c r="BI160" s="454"/>
      <c r="BJ160" s="539" t="s">
        <v>225</v>
      </c>
      <c r="BK160" s="501"/>
      <c r="BL160" s="501"/>
      <c r="BM160" s="501"/>
      <c r="BN160" s="501"/>
      <c r="BO160" s="501"/>
      <c r="BP160" s="501"/>
      <c r="BQ160" s="501"/>
      <c r="BR160" s="501"/>
      <c r="BS160" s="501"/>
      <c r="BT160" s="501"/>
      <c r="BU160" s="501"/>
      <c r="BV160" s="501"/>
      <c r="BW160" s="501"/>
      <c r="BX160" s="501"/>
      <c r="BY160" s="501"/>
      <c r="BZ160" s="501"/>
      <c r="CA160" s="501"/>
      <c r="CB160" s="501"/>
      <c r="CC160" s="501"/>
      <c r="CD160" s="501"/>
      <c r="CE160" s="501"/>
      <c r="CF160" s="501"/>
      <c r="CG160" s="501"/>
      <c r="CH160" s="501"/>
      <c r="CI160" s="502"/>
    </row>
    <row r="161" spans="26:87">
      <c r="Z161" s="287"/>
      <c r="AA161" s="287"/>
      <c r="AB161" s="287"/>
      <c r="AC161" s="287"/>
      <c r="AD161" s="287" t="s">
        <v>226</v>
      </c>
      <c r="AE161" s="287"/>
      <c r="AF161" s="287"/>
      <c r="AG161" s="287"/>
      <c r="AH161" s="287"/>
      <c r="AI161" s="287"/>
      <c r="AJ161" s="287"/>
      <c r="AK161" s="287"/>
      <c r="AL161" s="287"/>
      <c r="AM161" s="287"/>
      <c r="AN161" s="287"/>
      <c r="AO161" s="287"/>
      <c r="AP161" s="287"/>
      <c r="AQ161" s="287"/>
      <c r="AR161" s="287"/>
      <c r="AS161" s="287"/>
      <c r="AT161" s="287"/>
      <c r="AU161" s="287"/>
      <c r="AV161" s="287"/>
      <c r="AW161" s="287"/>
      <c r="AX161" s="287"/>
      <c r="AY161" s="287"/>
      <c r="AZ161" s="287"/>
      <c r="BA161" s="287"/>
      <c r="BB161" s="287"/>
      <c r="BC161" s="287"/>
      <c r="BF161" s="454"/>
      <c r="BG161" s="454"/>
      <c r="BH161" s="454"/>
      <c r="BI161" s="454"/>
      <c r="BJ161" s="539" t="s">
        <v>227</v>
      </c>
      <c r="BK161" s="501"/>
      <c r="BL161" s="501"/>
      <c r="BM161" s="501"/>
      <c r="BN161" s="501"/>
      <c r="BO161" s="501"/>
      <c r="BP161" s="501"/>
      <c r="BQ161" s="501"/>
      <c r="BR161" s="501"/>
      <c r="BS161" s="501"/>
      <c r="BT161" s="501"/>
      <c r="BU161" s="501"/>
      <c r="BV161" s="501"/>
      <c r="BW161" s="501"/>
      <c r="BX161" s="501"/>
      <c r="BY161" s="501"/>
      <c r="BZ161" s="501"/>
      <c r="CA161" s="501"/>
      <c r="CB161" s="501"/>
      <c r="CC161" s="501"/>
      <c r="CD161" s="501"/>
      <c r="CE161" s="501"/>
      <c r="CF161" s="501"/>
      <c r="CG161" s="501"/>
      <c r="CH161" s="501"/>
      <c r="CI161" s="502"/>
    </row>
    <row r="162" spans="26:87">
      <c r="Z162" s="287"/>
      <c r="AA162" s="287"/>
      <c r="AB162" s="287"/>
      <c r="AC162" s="287"/>
      <c r="AD162" s="287"/>
      <c r="AE162" s="287"/>
      <c r="AF162" s="287"/>
      <c r="AG162" s="287"/>
      <c r="AH162" s="287"/>
      <c r="AI162" s="287"/>
      <c r="AJ162" s="287"/>
      <c r="AK162" s="287"/>
      <c r="AL162" s="287"/>
      <c r="AM162" s="287"/>
      <c r="AN162" s="287"/>
      <c r="AO162" s="287"/>
      <c r="AP162" s="287"/>
      <c r="AQ162" s="287"/>
      <c r="AR162" s="287"/>
      <c r="AS162" s="287"/>
      <c r="AT162" s="287"/>
      <c r="AU162" s="287"/>
      <c r="AV162" s="287"/>
      <c r="AW162" s="287"/>
      <c r="AX162" s="287"/>
      <c r="AY162" s="287"/>
      <c r="AZ162" s="287"/>
      <c r="BA162" s="287"/>
      <c r="BB162" s="287"/>
      <c r="BC162" s="287"/>
      <c r="BF162" s="454"/>
      <c r="BG162" s="454"/>
      <c r="BH162" s="454"/>
      <c r="BI162" s="454"/>
      <c r="BJ162" s="539"/>
      <c r="BK162" s="501"/>
      <c r="BL162" s="501"/>
      <c r="BM162" s="501"/>
      <c r="BN162" s="501"/>
      <c r="BO162" s="501"/>
      <c r="BP162" s="501"/>
      <c r="BQ162" s="501"/>
      <c r="BR162" s="501"/>
      <c r="BS162" s="501"/>
      <c r="BT162" s="501"/>
      <c r="BU162" s="501"/>
      <c r="BV162" s="501"/>
      <c r="BW162" s="501"/>
      <c r="BX162" s="501"/>
      <c r="BY162" s="501"/>
      <c r="BZ162" s="501"/>
      <c r="CA162" s="501"/>
      <c r="CB162" s="501"/>
      <c r="CC162" s="501"/>
      <c r="CD162" s="501"/>
      <c r="CE162" s="501"/>
      <c r="CF162" s="501"/>
      <c r="CG162" s="501"/>
      <c r="CH162" s="501"/>
      <c r="CI162" s="502"/>
    </row>
    <row r="163" spans="26:87">
      <c r="Z163" s="287"/>
      <c r="AA163" s="287"/>
      <c r="AB163" s="287"/>
      <c r="AC163" s="287"/>
      <c r="AD163" s="287"/>
      <c r="AE163" s="287"/>
      <c r="AF163" s="287"/>
      <c r="AG163" s="287"/>
      <c r="AH163" s="287"/>
      <c r="AI163" s="287"/>
      <c r="AJ163" s="287"/>
      <c r="AK163" s="287"/>
      <c r="AL163" s="287"/>
      <c r="AM163" s="287"/>
      <c r="AN163" s="287"/>
      <c r="AO163" s="287"/>
      <c r="AP163" s="287"/>
      <c r="AQ163" s="287"/>
      <c r="AR163" s="287"/>
      <c r="AS163" s="287"/>
      <c r="AT163" s="287"/>
      <c r="AU163" s="287"/>
      <c r="AV163" s="287"/>
      <c r="AW163" s="287"/>
      <c r="AX163" s="287"/>
      <c r="AY163" s="287"/>
      <c r="AZ163" s="287"/>
      <c r="BA163" s="287"/>
      <c r="BB163" s="287"/>
      <c r="BC163" s="287"/>
      <c r="BF163" s="454"/>
      <c r="BG163" s="454"/>
      <c r="BH163" s="454"/>
      <c r="BI163" s="454"/>
      <c r="BJ163" s="539" t="s">
        <v>228</v>
      </c>
      <c r="BK163" s="501"/>
      <c r="BL163" s="501"/>
      <c r="BM163" s="501"/>
      <c r="BN163" s="501"/>
      <c r="BO163" s="501"/>
      <c r="BP163" s="501"/>
      <c r="BQ163" s="501"/>
      <c r="BR163" s="501"/>
      <c r="BS163" s="501"/>
      <c r="BT163" s="501"/>
      <c r="BU163" s="501"/>
      <c r="BV163" s="501"/>
      <c r="BW163" s="501"/>
      <c r="BX163" s="501"/>
      <c r="BY163" s="501"/>
      <c r="BZ163" s="501"/>
      <c r="CA163" s="501"/>
      <c r="CB163" s="501"/>
      <c r="CC163" s="501"/>
      <c r="CD163" s="501"/>
      <c r="CE163" s="501"/>
      <c r="CF163" s="501"/>
      <c r="CG163" s="501"/>
      <c r="CH163" s="501"/>
      <c r="CI163" s="502"/>
    </row>
    <row r="164" spans="26:87">
      <c r="Z164" s="287"/>
      <c r="AA164" s="287"/>
      <c r="AB164" s="287"/>
      <c r="AC164" s="287"/>
      <c r="AD164" s="287"/>
      <c r="AE164" s="287"/>
      <c r="AF164" s="287"/>
      <c r="AG164" s="287"/>
      <c r="AH164" s="287"/>
      <c r="AI164" s="287"/>
      <c r="AJ164" s="287"/>
      <c r="AK164" s="287"/>
      <c r="AL164" s="287"/>
      <c r="AM164" s="287"/>
      <c r="AN164" s="287"/>
      <c r="AO164" s="287"/>
      <c r="AP164" s="287"/>
      <c r="AQ164" s="287"/>
      <c r="AR164" s="287"/>
      <c r="AS164" s="287"/>
      <c r="AT164" s="287"/>
      <c r="AU164" s="287"/>
      <c r="AV164" s="287"/>
      <c r="AW164" s="287"/>
      <c r="AX164" s="287"/>
      <c r="AY164" s="287"/>
      <c r="AZ164" s="287"/>
      <c r="BA164" s="287"/>
      <c r="BB164" s="287"/>
      <c r="BC164" s="287"/>
      <c r="BF164" s="454"/>
      <c r="BG164" s="454"/>
      <c r="BH164" s="454"/>
      <c r="BI164" s="454"/>
      <c r="BJ164" s="539" t="s">
        <v>229</v>
      </c>
      <c r="BK164" s="501"/>
      <c r="BL164" s="501"/>
      <c r="BM164" s="501"/>
      <c r="BN164" s="501"/>
      <c r="BO164" s="501"/>
      <c r="BP164" s="501"/>
      <c r="BQ164" s="501"/>
      <c r="BR164" s="501"/>
      <c r="BS164" s="501"/>
      <c r="BT164" s="501"/>
      <c r="BU164" s="501"/>
      <c r="BV164" s="501"/>
      <c r="BW164" s="501"/>
      <c r="BX164" s="501"/>
      <c r="BY164" s="501"/>
      <c r="BZ164" s="501"/>
      <c r="CA164" s="501"/>
      <c r="CB164" s="501"/>
      <c r="CC164" s="501"/>
      <c r="CD164" s="501"/>
      <c r="CE164" s="501"/>
      <c r="CF164" s="501"/>
      <c r="CG164" s="501"/>
      <c r="CH164" s="501"/>
      <c r="CI164" s="502"/>
    </row>
    <row r="165" spans="26:87">
      <c r="Z165" s="287"/>
      <c r="AA165" s="287"/>
      <c r="AB165" s="287"/>
      <c r="AC165" s="287"/>
      <c r="AD165" s="287"/>
      <c r="AE165" s="287"/>
      <c r="AF165" s="287"/>
      <c r="AG165" s="287"/>
      <c r="AH165" s="287"/>
      <c r="AI165" s="287"/>
      <c r="AJ165" s="287"/>
      <c r="AK165" s="287"/>
      <c r="AL165" s="287"/>
      <c r="AM165" s="287"/>
      <c r="AN165" s="287"/>
      <c r="AO165" s="287"/>
      <c r="AP165" s="287"/>
      <c r="AQ165" s="287"/>
      <c r="AR165" s="287"/>
      <c r="AS165" s="287"/>
      <c r="AT165" s="287"/>
      <c r="AU165" s="287"/>
      <c r="AV165" s="287"/>
      <c r="AW165" s="287"/>
      <c r="AX165" s="287"/>
      <c r="AY165" s="287"/>
      <c r="AZ165" s="287"/>
      <c r="BA165" s="287"/>
      <c r="BB165" s="287"/>
      <c r="BC165" s="287"/>
      <c r="BF165" s="454"/>
      <c r="BG165" s="454"/>
      <c r="BH165" s="454"/>
      <c r="BI165" s="454"/>
      <c r="BJ165" s="539" t="s">
        <v>230</v>
      </c>
      <c r="BK165" s="501"/>
      <c r="BL165" s="501"/>
      <c r="BM165" s="501"/>
      <c r="BN165" s="501"/>
      <c r="BO165" s="501"/>
      <c r="BP165" s="501"/>
      <c r="BQ165" s="501"/>
      <c r="BR165" s="501"/>
      <c r="BS165" s="501"/>
      <c r="BT165" s="501"/>
      <c r="BU165" s="501"/>
      <c r="BV165" s="501"/>
      <c r="BW165" s="501"/>
      <c r="BX165" s="501"/>
      <c r="BY165" s="501"/>
      <c r="BZ165" s="501"/>
      <c r="CA165" s="501"/>
      <c r="CB165" s="501"/>
      <c r="CC165" s="501"/>
      <c r="CD165" s="501"/>
      <c r="CE165" s="501"/>
      <c r="CF165" s="501"/>
      <c r="CG165" s="501"/>
      <c r="CH165" s="501"/>
      <c r="CI165" s="502"/>
    </row>
    <row r="166" spans="26:87">
      <c r="Z166" s="287"/>
      <c r="AA166" s="287"/>
      <c r="AB166" s="287"/>
      <c r="AC166" s="287"/>
      <c r="AD166" s="287"/>
      <c r="AE166" s="287"/>
      <c r="AF166" s="287"/>
      <c r="AG166" s="287"/>
      <c r="AH166" s="287"/>
      <c r="AI166" s="287"/>
      <c r="AJ166" s="287"/>
      <c r="AK166" s="287"/>
      <c r="AL166" s="287"/>
      <c r="AM166" s="287"/>
      <c r="AN166" s="287"/>
      <c r="AO166" s="287"/>
      <c r="AP166" s="287"/>
      <c r="AQ166" s="287"/>
      <c r="AR166" s="287"/>
      <c r="AS166" s="287"/>
      <c r="AT166" s="287"/>
      <c r="AU166" s="287"/>
      <c r="AV166" s="287"/>
      <c r="AW166" s="287"/>
      <c r="AX166" s="287"/>
      <c r="AY166" s="287"/>
      <c r="AZ166" s="287"/>
      <c r="BA166" s="287"/>
      <c r="BB166" s="287"/>
      <c r="BC166" s="287"/>
      <c r="BF166" s="454"/>
      <c r="BG166" s="454"/>
      <c r="BH166" s="454"/>
      <c r="BI166" s="454"/>
      <c r="BJ166" s="539"/>
      <c r="BK166" s="501"/>
      <c r="BL166" s="501"/>
      <c r="BM166" s="501"/>
      <c r="BN166" s="501"/>
      <c r="BO166" s="501"/>
      <c r="BP166" s="501"/>
      <c r="BQ166" s="501"/>
      <c r="BR166" s="501"/>
      <c r="BS166" s="501"/>
      <c r="BT166" s="501"/>
      <c r="BU166" s="501"/>
      <c r="BV166" s="501"/>
      <c r="BW166" s="501"/>
      <c r="BX166" s="501"/>
      <c r="BY166" s="501"/>
      <c r="BZ166" s="501"/>
      <c r="CA166" s="501"/>
      <c r="CB166" s="501"/>
      <c r="CC166" s="501"/>
      <c r="CD166" s="501"/>
      <c r="CE166" s="501"/>
      <c r="CF166" s="501"/>
      <c r="CG166" s="501"/>
      <c r="CH166" s="501"/>
      <c r="CI166" s="502"/>
    </row>
    <row r="167" spans="26:87">
      <c r="Z167" s="287"/>
      <c r="AA167" s="287"/>
      <c r="AB167" s="287"/>
      <c r="AC167" s="287"/>
      <c r="AD167" s="287"/>
      <c r="AE167" s="287"/>
      <c r="AF167" s="287"/>
      <c r="AG167" s="287"/>
      <c r="AH167" s="287"/>
      <c r="AI167" s="287"/>
      <c r="AJ167" s="287"/>
      <c r="AK167" s="287"/>
      <c r="AL167" s="287"/>
      <c r="AM167" s="287"/>
      <c r="AN167" s="287"/>
      <c r="AO167" s="287"/>
      <c r="AP167" s="287"/>
      <c r="AQ167" s="287"/>
      <c r="AR167" s="287"/>
      <c r="AS167" s="287"/>
      <c r="AT167" s="287"/>
      <c r="AU167" s="287"/>
      <c r="AV167" s="287"/>
      <c r="AW167" s="287"/>
      <c r="AX167" s="287"/>
      <c r="AY167" s="287"/>
      <c r="AZ167" s="287"/>
      <c r="BA167" s="287"/>
      <c r="BB167" s="287"/>
      <c r="BC167" s="287"/>
      <c r="BF167" s="454"/>
      <c r="BG167" s="454"/>
      <c r="BH167" s="454"/>
      <c r="BI167" s="454"/>
      <c r="BJ167" s="539" t="s">
        <v>231</v>
      </c>
      <c r="BK167" s="501"/>
      <c r="BL167" s="501"/>
      <c r="BM167" s="501"/>
      <c r="BN167" s="501"/>
      <c r="BO167" s="501"/>
      <c r="BP167" s="501"/>
      <c r="BQ167" s="501"/>
      <c r="BR167" s="501"/>
      <c r="BS167" s="501"/>
      <c r="BT167" s="501"/>
      <c r="BU167" s="501"/>
      <c r="BV167" s="501"/>
      <c r="BW167" s="501"/>
      <c r="BX167" s="501"/>
      <c r="BY167" s="501"/>
      <c r="BZ167" s="501"/>
      <c r="CA167" s="501"/>
      <c r="CB167" s="501"/>
      <c r="CC167" s="501"/>
      <c r="CD167" s="501"/>
      <c r="CE167" s="501"/>
      <c r="CF167" s="501"/>
      <c r="CG167" s="501"/>
      <c r="CH167" s="501"/>
      <c r="CI167" s="502"/>
    </row>
    <row r="168" spans="26:87">
      <c r="Z168" s="287"/>
      <c r="AA168" s="287"/>
      <c r="AB168" s="287"/>
      <c r="AC168" s="287"/>
      <c r="AD168" s="287"/>
      <c r="AE168" s="287"/>
      <c r="AF168" s="287"/>
      <c r="AG168" s="287"/>
      <c r="AH168" s="287"/>
      <c r="AI168" s="287"/>
      <c r="AJ168" s="287"/>
      <c r="AK168" s="287"/>
      <c r="AL168" s="287"/>
      <c r="AM168" s="287"/>
      <c r="AN168" s="287"/>
      <c r="AO168" s="287"/>
      <c r="AP168" s="287"/>
      <c r="AQ168" s="287"/>
      <c r="AR168" s="287"/>
      <c r="AS168" s="287"/>
      <c r="AT168" s="287"/>
      <c r="AU168" s="287"/>
      <c r="AV168" s="287"/>
      <c r="AW168" s="287"/>
      <c r="AX168" s="287"/>
      <c r="AY168" s="287"/>
      <c r="AZ168" s="287"/>
      <c r="BA168" s="287"/>
      <c r="BB168" s="287"/>
      <c r="BC168" s="287"/>
      <c r="BF168" s="454"/>
      <c r="BG168" s="454"/>
      <c r="BH168" s="454"/>
      <c r="BI168" s="454"/>
      <c r="BJ168" s="539" t="s">
        <v>232</v>
      </c>
      <c r="BK168" s="501"/>
      <c r="BL168" s="501"/>
      <c r="BM168" s="501"/>
      <c r="BN168" s="501"/>
      <c r="BO168" s="501"/>
      <c r="BP168" s="501"/>
      <c r="BQ168" s="501"/>
      <c r="BR168" s="501"/>
      <c r="BS168" s="501"/>
      <c r="BT168" s="501"/>
      <c r="BU168" s="501"/>
      <c r="BV168" s="501"/>
      <c r="BW168" s="501"/>
      <c r="BX168" s="501"/>
      <c r="BY168" s="501"/>
      <c r="BZ168" s="501"/>
      <c r="CA168" s="501"/>
      <c r="CB168" s="501"/>
      <c r="CC168" s="501"/>
      <c r="CD168" s="501"/>
      <c r="CE168" s="501"/>
      <c r="CF168" s="501"/>
      <c r="CG168" s="501"/>
      <c r="CH168" s="501"/>
      <c r="CI168" s="502"/>
    </row>
    <row r="169" spans="26:87">
      <c r="Z169" s="287"/>
      <c r="AA169" s="287"/>
      <c r="AB169" s="287"/>
      <c r="AC169" s="287"/>
      <c r="AD169" s="287"/>
      <c r="AE169" s="287"/>
      <c r="AF169" s="287"/>
      <c r="AG169" s="287"/>
      <c r="AH169" s="287"/>
      <c r="AI169" s="287"/>
      <c r="AJ169" s="287"/>
      <c r="AK169" s="287"/>
      <c r="AL169" s="287"/>
      <c r="AM169" s="287"/>
      <c r="AN169" s="287"/>
      <c r="AO169" s="287"/>
      <c r="AP169" s="287"/>
      <c r="AQ169" s="287"/>
      <c r="AR169" s="287"/>
      <c r="AS169" s="287"/>
      <c r="AT169" s="287"/>
      <c r="AU169" s="287"/>
      <c r="AV169" s="287"/>
      <c r="AW169" s="287"/>
      <c r="AX169" s="287"/>
      <c r="AY169" s="287"/>
      <c r="AZ169" s="287"/>
      <c r="BA169" s="287"/>
      <c r="BB169" s="287"/>
      <c r="BC169" s="287"/>
      <c r="BF169" s="454"/>
      <c r="BG169" s="454"/>
      <c r="BH169" s="454"/>
      <c r="BI169" s="454"/>
      <c r="BJ169" s="539" t="s">
        <v>233</v>
      </c>
      <c r="BK169" s="501"/>
      <c r="BL169" s="501"/>
      <c r="BM169" s="501"/>
      <c r="BN169" s="501"/>
      <c r="BO169" s="501"/>
      <c r="BP169" s="501"/>
      <c r="BQ169" s="501"/>
      <c r="BR169" s="501"/>
      <c r="BS169" s="501"/>
      <c r="BT169" s="501"/>
      <c r="BU169" s="501"/>
      <c r="BV169" s="501"/>
      <c r="BW169" s="501"/>
      <c r="BX169" s="501"/>
      <c r="BY169" s="501"/>
      <c r="BZ169" s="501"/>
      <c r="CA169" s="501"/>
      <c r="CB169" s="501"/>
      <c r="CC169" s="501"/>
      <c r="CD169" s="501"/>
      <c r="CE169" s="501"/>
      <c r="CF169" s="501"/>
      <c r="CG169" s="501"/>
      <c r="CH169" s="501"/>
      <c r="CI169" s="502"/>
    </row>
    <row r="170" spans="26:87">
      <c r="Z170" s="287"/>
      <c r="AA170" s="287"/>
      <c r="AB170" s="287"/>
      <c r="AC170" s="287"/>
      <c r="AD170" s="287"/>
      <c r="AE170" s="287"/>
      <c r="AF170" s="287"/>
      <c r="AG170" s="287"/>
      <c r="AH170" s="287"/>
      <c r="AI170" s="287"/>
      <c r="AJ170" s="287"/>
      <c r="AK170" s="287"/>
      <c r="AL170" s="287"/>
      <c r="AM170" s="287"/>
      <c r="AN170" s="287"/>
      <c r="AO170" s="287"/>
      <c r="AP170" s="287"/>
      <c r="AQ170" s="287"/>
      <c r="AR170" s="287"/>
      <c r="AS170" s="287"/>
      <c r="AT170" s="287"/>
      <c r="AU170" s="287"/>
      <c r="AV170" s="287"/>
      <c r="AW170" s="287"/>
      <c r="AX170" s="287"/>
      <c r="AY170" s="287"/>
      <c r="AZ170" s="287"/>
      <c r="BA170" s="287"/>
      <c r="BB170" s="287"/>
      <c r="BC170" s="287"/>
      <c r="BF170" s="454"/>
      <c r="BG170" s="454"/>
      <c r="BH170" s="454"/>
      <c r="BI170" s="454"/>
      <c r="BJ170" s="539"/>
      <c r="BK170" s="501"/>
      <c r="BL170" s="501"/>
      <c r="BM170" s="501"/>
      <c r="BN170" s="501"/>
      <c r="BO170" s="501"/>
      <c r="BP170" s="501"/>
      <c r="BQ170" s="501"/>
      <c r="BR170" s="501"/>
      <c r="BS170" s="501"/>
      <c r="BT170" s="501"/>
      <c r="BU170" s="501"/>
      <c r="BV170" s="501"/>
      <c r="BW170" s="501"/>
      <c r="BX170" s="501"/>
      <c r="BY170" s="501"/>
      <c r="BZ170" s="501"/>
      <c r="CA170" s="501"/>
      <c r="CB170" s="501"/>
      <c r="CC170" s="501"/>
      <c r="CD170" s="501"/>
      <c r="CE170" s="501"/>
      <c r="CF170" s="501"/>
      <c r="CG170" s="501"/>
      <c r="CH170" s="501"/>
      <c r="CI170" s="502"/>
    </row>
    <row r="171" spans="26:87">
      <c r="Z171" s="287"/>
      <c r="AA171" s="287"/>
      <c r="AB171" s="287"/>
      <c r="AC171" s="287"/>
      <c r="AD171" s="287"/>
      <c r="AE171" s="287"/>
      <c r="AF171" s="287"/>
      <c r="AG171" s="287"/>
      <c r="AH171" s="287"/>
      <c r="AI171" s="287"/>
      <c r="AJ171" s="287"/>
      <c r="AK171" s="287"/>
      <c r="AL171" s="287"/>
      <c r="AM171" s="287"/>
      <c r="AN171" s="287"/>
      <c r="AO171" s="287"/>
      <c r="AP171" s="287"/>
      <c r="AQ171" s="287"/>
      <c r="AR171" s="287"/>
      <c r="AS171" s="287"/>
      <c r="AT171" s="287"/>
      <c r="AU171" s="287"/>
      <c r="AV171" s="287"/>
      <c r="AW171" s="287"/>
      <c r="AX171" s="287"/>
      <c r="AY171" s="287"/>
      <c r="AZ171" s="287"/>
      <c r="BA171" s="287"/>
      <c r="BB171" s="287"/>
      <c r="BC171" s="287"/>
      <c r="BF171" s="454"/>
      <c r="BG171" s="454"/>
      <c r="BH171" s="454"/>
      <c r="BI171" s="454"/>
      <c r="BJ171" s="539"/>
      <c r="BK171" s="501"/>
      <c r="BL171" s="501"/>
      <c r="BM171" s="501"/>
      <c r="BN171" s="501"/>
      <c r="BO171" s="501"/>
      <c r="BP171" s="501"/>
      <c r="BQ171" s="501"/>
      <c r="BR171" s="501"/>
      <c r="BS171" s="501"/>
      <c r="BT171" s="501"/>
      <c r="BU171" s="501"/>
      <c r="BV171" s="501"/>
      <c r="BW171" s="501"/>
      <c r="BX171" s="501"/>
      <c r="BY171" s="501"/>
      <c r="BZ171" s="501"/>
      <c r="CA171" s="501"/>
      <c r="CB171" s="501"/>
      <c r="CC171" s="501"/>
      <c r="CD171" s="501"/>
      <c r="CE171" s="501"/>
      <c r="CF171" s="501"/>
      <c r="CG171" s="501"/>
      <c r="CH171" s="501"/>
      <c r="CI171" s="502"/>
    </row>
    <row r="172" spans="26:87">
      <c r="Z172" s="287"/>
      <c r="AA172" s="287"/>
      <c r="AB172" s="287"/>
      <c r="AC172" s="287"/>
      <c r="AD172" s="287"/>
      <c r="AE172" s="287"/>
      <c r="AF172" s="287"/>
      <c r="AG172" s="287"/>
      <c r="AH172" s="287"/>
      <c r="AI172" s="287"/>
      <c r="AJ172" s="287"/>
      <c r="AK172" s="287"/>
      <c r="AL172" s="287"/>
      <c r="AM172" s="287"/>
      <c r="AN172" s="287"/>
      <c r="AO172" s="287"/>
      <c r="AP172" s="287"/>
      <c r="AQ172" s="287"/>
      <c r="AR172" s="287"/>
      <c r="AS172" s="287"/>
      <c r="AT172" s="287"/>
      <c r="AU172" s="287"/>
      <c r="AV172" s="287"/>
      <c r="AW172" s="287"/>
      <c r="AX172" s="287"/>
      <c r="AY172" s="287"/>
      <c r="AZ172" s="287"/>
      <c r="BA172" s="287"/>
      <c r="BB172" s="287"/>
      <c r="BC172" s="287"/>
      <c r="BF172" s="454"/>
      <c r="BG172" s="454"/>
      <c r="BH172" s="454"/>
      <c r="BI172" s="454"/>
      <c r="BJ172" s="539"/>
      <c r="BK172" s="501"/>
      <c r="BL172" s="501"/>
      <c r="BM172" s="501"/>
      <c r="BN172" s="501"/>
      <c r="BO172" s="501"/>
      <c r="BP172" s="501"/>
      <c r="BQ172" s="501"/>
      <c r="BR172" s="501"/>
      <c r="BS172" s="501"/>
      <c r="BT172" s="501"/>
      <c r="BU172" s="501"/>
      <c r="BV172" s="501"/>
      <c r="BW172" s="501"/>
      <c r="BX172" s="501"/>
      <c r="BY172" s="501"/>
      <c r="BZ172" s="501"/>
      <c r="CA172" s="501"/>
      <c r="CB172" s="501"/>
      <c r="CC172" s="501"/>
      <c r="CD172" s="501"/>
      <c r="CE172" s="501"/>
      <c r="CF172" s="501"/>
      <c r="CG172" s="501"/>
      <c r="CH172" s="501"/>
      <c r="CI172" s="502"/>
    </row>
    <row r="173" spans="26:87">
      <c r="Z173" s="287"/>
      <c r="AA173" s="287"/>
      <c r="AB173" s="287"/>
      <c r="AC173" s="287"/>
      <c r="AD173" s="287"/>
      <c r="AE173" s="287"/>
      <c r="AF173" s="287"/>
      <c r="AG173" s="287"/>
      <c r="AH173" s="287"/>
      <c r="AI173" s="287"/>
      <c r="AJ173" s="287"/>
      <c r="AK173" s="287"/>
      <c r="AL173" s="287"/>
      <c r="AM173" s="287"/>
      <c r="AN173" s="287"/>
      <c r="AO173" s="287"/>
      <c r="AP173" s="287"/>
      <c r="AQ173" s="287"/>
      <c r="AR173" s="287"/>
      <c r="AS173" s="287"/>
      <c r="AT173" s="287"/>
      <c r="AU173" s="287"/>
      <c r="AV173" s="287"/>
      <c r="AW173" s="287"/>
      <c r="AX173" s="287"/>
      <c r="AY173" s="287"/>
      <c r="AZ173" s="287"/>
      <c r="BA173" s="287"/>
      <c r="BB173" s="287"/>
      <c r="BC173" s="287"/>
      <c r="BF173" s="454"/>
      <c r="BG173" s="454"/>
      <c r="BH173" s="454"/>
      <c r="BI173" s="454"/>
      <c r="BJ173" s="539"/>
      <c r="BK173" s="501"/>
      <c r="BL173" s="501"/>
      <c r="BM173" s="501"/>
      <c r="BN173" s="501"/>
      <c r="BO173" s="501"/>
      <c r="BP173" s="501"/>
      <c r="BQ173" s="501"/>
      <c r="BR173" s="501"/>
      <c r="BS173" s="501"/>
      <c r="BT173" s="501"/>
      <c r="BU173" s="501"/>
      <c r="BV173" s="501"/>
      <c r="BW173" s="501"/>
      <c r="BX173" s="501"/>
      <c r="BY173" s="501"/>
      <c r="BZ173" s="501"/>
      <c r="CA173" s="501"/>
      <c r="CB173" s="501"/>
      <c r="CC173" s="501"/>
      <c r="CD173" s="501"/>
      <c r="CE173" s="501"/>
      <c r="CF173" s="501"/>
      <c r="CG173" s="501"/>
      <c r="CH173" s="501"/>
      <c r="CI173" s="502"/>
    </row>
    <row r="174" spans="26:87">
      <c r="Z174" s="287"/>
      <c r="AA174" s="287"/>
      <c r="AB174" s="287"/>
      <c r="AC174" s="287"/>
      <c r="AD174" s="287"/>
      <c r="AE174" s="287"/>
      <c r="AF174" s="287"/>
      <c r="AG174" s="287"/>
      <c r="AH174" s="287"/>
      <c r="AI174" s="287"/>
      <c r="AJ174" s="287"/>
      <c r="AK174" s="287"/>
      <c r="AL174" s="287"/>
      <c r="AM174" s="287"/>
      <c r="AN174" s="287"/>
      <c r="AO174" s="287"/>
      <c r="AP174" s="287"/>
      <c r="AQ174" s="287"/>
      <c r="AR174" s="287"/>
      <c r="AS174" s="287"/>
      <c r="AT174" s="287"/>
      <c r="AU174" s="287"/>
      <c r="AV174" s="287"/>
      <c r="AW174" s="287"/>
      <c r="AX174" s="287"/>
      <c r="AY174" s="287"/>
      <c r="AZ174" s="287"/>
      <c r="BA174" s="287"/>
      <c r="BB174" s="287"/>
      <c r="BC174" s="287"/>
      <c r="BF174" s="454"/>
      <c r="BG174" s="454"/>
      <c r="BH174" s="454"/>
      <c r="BI174" s="454"/>
      <c r="BJ174" s="539"/>
      <c r="BK174" s="501"/>
      <c r="BL174" s="501"/>
      <c r="BM174" s="501"/>
      <c r="BN174" s="501"/>
      <c r="BO174" s="501"/>
      <c r="BP174" s="501"/>
      <c r="BQ174" s="501"/>
      <c r="BR174" s="501"/>
      <c r="BS174" s="501"/>
      <c r="BT174" s="501"/>
      <c r="BU174" s="501"/>
      <c r="BV174" s="501"/>
      <c r="BW174" s="501"/>
      <c r="BX174" s="501"/>
      <c r="BY174" s="501"/>
      <c r="BZ174" s="501"/>
      <c r="CA174" s="501"/>
      <c r="CB174" s="501"/>
      <c r="CC174" s="501"/>
      <c r="CD174" s="501"/>
      <c r="CE174" s="501"/>
      <c r="CF174" s="501"/>
      <c r="CG174" s="501"/>
      <c r="CH174" s="501"/>
      <c r="CI174" s="502"/>
    </row>
    <row r="175" spans="26:87">
      <c r="Z175" s="287"/>
      <c r="AA175" s="287"/>
      <c r="AB175" s="287"/>
      <c r="AC175" s="287"/>
      <c r="AD175" s="287"/>
      <c r="AE175" s="287"/>
      <c r="AF175" s="287"/>
      <c r="AG175" s="287"/>
      <c r="AH175" s="287"/>
      <c r="AI175" s="287"/>
      <c r="AJ175" s="287"/>
      <c r="AK175" s="287"/>
      <c r="AL175" s="287"/>
      <c r="AM175" s="287"/>
      <c r="AN175" s="287"/>
      <c r="AO175" s="287"/>
      <c r="AP175" s="287"/>
      <c r="AQ175" s="287"/>
      <c r="AR175" s="287"/>
      <c r="AS175" s="287"/>
      <c r="AT175" s="287"/>
      <c r="AU175" s="287"/>
      <c r="AV175" s="287"/>
      <c r="AW175" s="287"/>
      <c r="AX175" s="287"/>
      <c r="AY175" s="287"/>
      <c r="AZ175" s="287"/>
      <c r="BA175" s="287"/>
      <c r="BB175" s="287"/>
      <c r="BC175" s="287"/>
      <c r="BF175" s="454"/>
      <c r="BG175" s="454"/>
      <c r="BH175" s="454"/>
      <c r="BI175" s="454"/>
      <c r="BJ175" s="539"/>
      <c r="BK175" s="501"/>
      <c r="BL175" s="501"/>
      <c r="BM175" s="501"/>
      <c r="BN175" s="501"/>
      <c r="BO175" s="501"/>
      <c r="BP175" s="501"/>
      <c r="BQ175" s="501"/>
      <c r="BR175" s="501"/>
      <c r="BS175" s="501"/>
      <c r="BT175" s="501"/>
      <c r="BU175" s="501"/>
      <c r="BV175" s="501"/>
      <c r="BW175" s="501"/>
      <c r="BX175" s="501"/>
      <c r="BY175" s="501"/>
      <c r="BZ175" s="501"/>
      <c r="CA175" s="501"/>
      <c r="CB175" s="501"/>
      <c r="CC175" s="501"/>
      <c r="CD175" s="501"/>
      <c r="CE175" s="501"/>
      <c r="CF175" s="501"/>
      <c r="CG175" s="501"/>
      <c r="CH175" s="501"/>
      <c r="CI175" s="502"/>
    </row>
    <row r="176" spans="26:87">
      <c r="Z176" s="287"/>
      <c r="AA176" s="287"/>
      <c r="AB176" s="287"/>
      <c r="AC176" s="287"/>
      <c r="AD176" s="287"/>
      <c r="AE176" s="287"/>
      <c r="AF176" s="287"/>
      <c r="AG176" s="287"/>
      <c r="AH176" s="287"/>
      <c r="AI176" s="287"/>
      <c r="AJ176" s="287"/>
      <c r="AK176" s="287"/>
      <c r="AL176" s="287"/>
      <c r="AM176" s="287"/>
      <c r="AN176" s="287"/>
      <c r="AO176" s="287"/>
      <c r="AP176" s="287"/>
      <c r="AQ176" s="287"/>
      <c r="AR176" s="287"/>
      <c r="AS176" s="287"/>
      <c r="AT176" s="287"/>
      <c r="AU176" s="287"/>
      <c r="AV176" s="287"/>
      <c r="AW176" s="287"/>
      <c r="AX176" s="287"/>
      <c r="AY176" s="287"/>
      <c r="AZ176" s="287"/>
      <c r="BA176" s="287"/>
      <c r="BB176" s="287"/>
      <c r="BC176" s="287"/>
      <c r="BF176" s="454"/>
      <c r="BG176" s="454"/>
      <c r="BH176" s="454"/>
      <c r="BI176" s="454"/>
      <c r="BJ176" s="539"/>
      <c r="BK176" s="501"/>
      <c r="BL176" s="501"/>
      <c r="BM176" s="501"/>
      <c r="BN176" s="501"/>
      <c r="BO176" s="501"/>
      <c r="BP176" s="501"/>
      <c r="BQ176" s="501"/>
      <c r="BR176" s="501"/>
      <c r="BS176" s="501"/>
      <c r="BT176" s="501"/>
      <c r="BU176" s="501"/>
      <c r="BV176" s="501"/>
      <c r="BW176" s="501"/>
      <c r="BX176" s="501"/>
      <c r="BY176" s="501"/>
      <c r="BZ176" s="501"/>
      <c r="CA176" s="501"/>
      <c r="CB176" s="501"/>
      <c r="CC176" s="501"/>
      <c r="CD176" s="501"/>
      <c r="CE176" s="501"/>
      <c r="CF176" s="501"/>
      <c r="CG176" s="501"/>
      <c r="CH176" s="501"/>
      <c r="CI176" s="502"/>
    </row>
    <row r="177" spans="26:87">
      <c r="Z177" s="287"/>
      <c r="AA177" s="287"/>
      <c r="AB177" s="287"/>
      <c r="AC177" s="287"/>
      <c r="AD177" s="287"/>
      <c r="AE177" s="287"/>
      <c r="AF177" s="287"/>
      <c r="AG177" s="287"/>
      <c r="AH177" s="287"/>
      <c r="AI177" s="287"/>
      <c r="AJ177" s="287"/>
      <c r="AK177" s="287"/>
      <c r="AL177" s="287"/>
      <c r="AM177" s="287"/>
      <c r="AN177" s="287"/>
      <c r="AO177" s="287"/>
      <c r="AP177" s="287"/>
      <c r="AQ177" s="287"/>
      <c r="AR177" s="287"/>
      <c r="AS177" s="287"/>
      <c r="AT177" s="287"/>
      <c r="AU177" s="287"/>
      <c r="AV177" s="287"/>
      <c r="AW177" s="287"/>
      <c r="AX177" s="287"/>
      <c r="AY177" s="287"/>
      <c r="AZ177" s="287"/>
      <c r="BA177" s="287"/>
      <c r="BB177" s="287"/>
      <c r="BC177" s="287"/>
      <c r="BF177" s="454"/>
      <c r="BG177" s="454"/>
      <c r="BH177" s="454"/>
      <c r="BI177" s="454"/>
      <c r="BJ177" s="539"/>
      <c r="BK177" s="501"/>
      <c r="BL177" s="501"/>
      <c r="BM177" s="501"/>
      <c r="BN177" s="501"/>
      <c r="BO177" s="501"/>
      <c r="BP177" s="501"/>
      <c r="BQ177" s="501"/>
      <c r="BR177" s="501"/>
      <c r="BS177" s="501"/>
      <c r="BT177" s="501"/>
      <c r="BU177" s="501"/>
      <c r="BV177" s="501"/>
      <c r="BW177" s="501"/>
      <c r="BX177" s="501"/>
      <c r="BY177" s="501"/>
      <c r="BZ177" s="501"/>
      <c r="CA177" s="501"/>
      <c r="CB177" s="501"/>
      <c r="CC177" s="501"/>
      <c r="CD177" s="501"/>
      <c r="CE177" s="501"/>
      <c r="CF177" s="501"/>
      <c r="CG177" s="501"/>
      <c r="CH177" s="501"/>
      <c r="CI177" s="502"/>
    </row>
    <row r="178" spans="26:87">
      <c r="Z178" s="287"/>
      <c r="AA178" s="287"/>
      <c r="AB178" s="287"/>
      <c r="AC178" s="287"/>
      <c r="AD178" s="287"/>
      <c r="AE178" s="287"/>
      <c r="AF178" s="287"/>
      <c r="AG178" s="287"/>
      <c r="AH178" s="287"/>
      <c r="AI178" s="287"/>
      <c r="AJ178" s="287"/>
      <c r="AK178" s="287"/>
      <c r="AL178" s="287"/>
      <c r="AM178" s="287"/>
      <c r="AN178" s="287"/>
      <c r="AO178" s="287"/>
      <c r="AP178" s="287"/>
      <c r="AQ178" s="287"/>
      <c r="AR178" s="287"/>
      <c r="AS178" s="287"/>
      <c r="AT178" s="287"/>
      <c r="AU178" s="287"/>
      <c r="AV178" s="287"/>
      <c r="AW178" s="287"/>
      <c r="AX178" s="287"/>
      <c r="AY178" s="287"/>
      <c r="AZ178" s="287"/>
      <c r="BA178" s="287"/>
      <c r="BB178" s="287"/>
      <c r="BC178" s="287"/>
      <c r="BF178" s="454"/>
      <c r="BG178" s="454"/>
      <c r="BH178" s="454"/>
      <c r="BI178" s="454"/>
      <c r="BJ178" s="539"/>
      <c r="BK178" s="501"/>
      <c r="BL178" s="501"/>
      <c r="BM178" s="501"/>
      <c r="BN178" s="501"/>
      <c r="BO178" s="501"/>
      <c r="BP178" s="501"/>
      <c r="BQ178" s="501"/>
      <c r="BR178" s="501"/>
      <c r="BS178" s="501"/>
      <c r="BT178" s="501"/>
      <c r="BU178" s="501"/>
      <c r="BV178" s="501"/>
      <c r="BW178" s="501"/>
      <c r="BX178" s="501"/>
      <c r="BY178" s="501"/>
      <c r="BZ178" s="501"/>
      <c r="CA178" s="501"/>
      <c r="CB178" s="501"/>
      <c r="CC178" s="501"/>
      <c r="CD178" s="501"/>
      <c r="CE178" s="501"/>
      <c r="CF178" s="501"/>
      <c r="CG178" s="501"/>
      <c r="CH178" s="501"/>
      <c r="CI178" s="502"/>
    </row>
    <row r="179" spans="26:87">
      <c r="Z179" s="287"/>
      <c r="AA179" s="287"/>
      <c r="AB179" s="287"/>
      <c r="AC179" s="287"/>
      <c r="AD179" s="287"/>
      <c r="AE179" s="287"/>
      <c r="AF179" s="287"/>
      <c r="AG179" s="287"/>
      <c r="AH179" s="287"/>
      <c r="AI179" s="287"/>
      <c r="AJ179" s="287"/>
      <c r="AK179" s="287"/>
      <c r="AL179" s="287"/>
      <c r="AM179" s="287"/>
      <c r="AN179" s="287"/>
      <c r="AO179" s="287"/>
      <c r="AP179" s="287"/>
      <c r="AQ179" s="287"/>
      <c r="AR179" s="287"/>
      <c r="AS179" s="287"/>
      <c r="AT179" s="287"/>
      <c r="AU179" s="287"/>
      <c r="AV179" s="287"/>
      <c r="AW179" s="287"/>
      <c r="AX179" s="287"/>
      <c r="AY179" s="287"/>
      <c r="AZ179" s="287"/>
      <c r="BA179" s="287"/>
      <c r="BB179" s="287"/>
      <c r="BC179" s="287"/>
      <c r="BF179" s="454"/>
      <c r="BG179" s="454"/>
      <c r="BH179" s="454"/>
      <c r="BI179" s="454"/>
      <c r="BJ179" s="539"/>
      <c r="BK179" s="501"/>
      <c r="BL179" s="501"/>
      <c r="BM179" s="501"/>
      <c r="BN179" s="501"/>
      <c r="BO179" s="501"/>
      <c r="BP179" s="501"/>
      <c r="BQ179" s="501"/>
      <c r="BR179" s="501"/>
      <c r="BS179" s="501"/>
      <c r="BT179" s="501"/>
      <c r="BU179" s="501"/>
      <c r="BV179" s="501"/>
      <c r="BW179" s="501"/>
      <c r="BX179" s="501"/>
      <c r="BY179" s="501"/>
      <c r="BZ179" s="501"/>
      <c r="CA179" s="501"/>
      <c r="CB179" s="501"/>
      <c r="CC179" s="501"/>
      <c r="CD179" s="501"/>
      <c r="CE179" s="501"/>
      <c r="CF179" s="501"/>
      <c r="CG179" s="501"/>
      <c r="CH179" s="501"/>
      <c r="CI179" s="502"/>
    </row>
    <row r="180" spans="26:87">
      <c r="BF180" s="454"/>
      <c r="BG180" s="454"/>
      <c r="BH180" s="454"/>
      <c r="BI180" s="454"/>
      <c r="BJ180" s="539" t="s">
        <v>234</v>
      </c>
      <c r="BK180" s="501"/>
      <c r="BL180" s="501"/>
      <c r="BM180" s="501"/>
      <c r="BN180" s="501"/>
      <c r="BO180" s="501"/>
      <c r="BP180" s="501"/>
      <c r="BQ180" s="501"/>
      <c r="BR180" s="501"/>
      <c r="BS180" s="501"/>
      <c r="BT180" s="501"/>
      <c r="BU180" s="501"/>
      <c r="BV180" s="501"/>
      <c r="BW180" s="501"/>
      <c r="BX180" s="501"/>
      <c r="BY180" s="501"/>
      <c r="BZ180" s="501"/>
      <c r="CA180" s="501"/>
      <c r="CB180" s="501"/>
      <c r="CC180" s="501"/>
      <c r="CD180" s="501"/>
      <c r="CE180" s="501"/>
      <c r="CF180" s="501"/>
      <c r="CG180" s="501"/>
      <c r="CH180" s="501"/>
      <c r="CI180" s="502"/>
    </row>
    <row r="181" spans="26:87">
      <c r="BF181" s="454"/>
      <c r="BG181" s="454"/>
      <c r="BH181" s="454"/>
      <c r="BI181" s="454"/>
      <c r="BJ181" s="539" t="s">
        <v>235</v>
      </c>
      <c r="BK181" s="501"/>
      <c r="BL181" s="501"/>
      <c r="BM181" s="501"/>
      <c r="BN181" s="501"/>
      <c r="BO181" s="501"/>
      <c r="BP181" s="501"/>
      <c r="BQ181" s="501"/>
      <c r="BR181" s="501"/>
      <c r="BS181" s="501"/>
      <c r="BT181" s="501"/>
      <c r="BU181" s="501"/>
      <c r="BV181" s="501"/>
      <c r="BW181" s="501"/>
      <c r="BX181" s="501"/>
      <c r="BY181" s="501"/>
      <c r="BZ181" s="501"/>
      <c r="CA181" s="501"/>
      <c r="CB181" s="501"/>
      <c r="CC181" s="501"/>
      <c r="CD181" s="501"/>
      <c r="CE181" s="501"/>
      <c r="CF181" s="501"/>
      <c r="CG181" s="501"/>
      <c r="CH181" s="501"/>
      <c r="CI181" s="502"/>
    </row>
    <row r="182" spans="26:87">
      <c r="BF182" s="454"/>
      <c r="BG182" s="454"/>
      <c r="BH182" s="454"/>
      <c r="BI182" s="454"/>
      <c r="BJ182" s="539" t="s">
        <v>236</v>
      </c>
      <c r="BK182" s="501"/>
      <c r="BL182" s="501"/>
      <c r="BM182" s="501"/>
      <c r="BN182" s="501"/>
      <c r="BO182" s="501"/>
      <c r="BP182" s="501"/>
      <c r="BQ182" s="501"/>
      <c r="BR182" s="501"/>
      <c r="BS182" s="501"/>
      <c r="BT182" s="501"/>
      <c r="BU182" s="501"/>
      <c r="BV182" s="501"/>
      <c r="BW182" s="501"/>
      <c r="BX182" s="501"/>
      <c r="BY182" s="501"/>
      <c r="BZ182" s="501"/>
      <c r="CA182" s="501"/>
      <c r="CB182" s="501"/>
      <c r="CC182" s="501"/>
      <c r="CD182" s="501"/>
      <c r="CE182" s="501"/>
      <c r="CF182" s="501"/>
      <c r="CG182" s="501"/>
      <c r="CH182" s="501"/>
      <c r="CI182" s="502"/>
    </row>
    <row r="183" spans="26:87">
      <c r="BF183" s="454"/>
      <c r="BG183" s="454"/>
      <c r="BH183" s="454"/>
      <c r="BI183" s="454"/>
      <c r="BJ183" s="539"/>
      <c r="BK183" s="501"/>
      <c r="BL183" s="501"/>
      <c r="BM183" s="501"/>
      <c r="BN183" s="501"/>
      <c r="BO183" s="501"/>
      <c r="BP183" s="501"/>
      <c r="BQ183" s="501"/>
      <c r="BR183" s="501"/>
      <c r="BS183" s="501"/>
      <c r="BT183" s="501"/>
      <c r="BU183" s="501"/>
      <c r="BV183" s="501"/>
      <c r="BW183" s="501"/>
      <c r="BX183" s="501"/>
      <c r="BY183" s="501"/>
      <c r="BZ183" s="501"/>
      <c r="CA183" s="501"/>
      <c r="CB183" s="501"/>
      <c r="CC183" s="501"/>
      <c r="CD183" s="501"/>
      <c r="CE183" s="501"/>
      <c r="CF183" s="501"/>
      <c r="CG183" s="501"/>
      <c r="CH183" s="501"/>
      <c r="CI183" s="502"/>
    </row>
    <row r="184" spans="26:87">
      <c r="BF184" s="454"/>
      <c r="BG184" s="454"/>
      <c r="BH184" s="454"/>
      <c r="BI184" s="454"/>
      <c r="BJ184" s="539"/>
      <c r="BK184" s="501"/>
      <c r="BL184" s="501"/>
      <c r="BM184" s="501"/>
      <c r="BN184" s="501"/>
      <c r="BO184" s="501"/>
      <c r="BP184" s="501"/>
      <c r="BQ184" s="501"/>
      <c r="BR184" s="501"/>
      <c r="BS184" s="501"/>
      <c r="BT184" s="501"/>
      <c r="BU184" s="501"/>
      <c r="BV184" s="501"/>
      <c r="BW184" s="501"/>
      <c r="BX184" s="501"/>
      <c r="BY184" s="501"/>
      <c r="BZ184" s="501"/>
      <c r="CA184" s="501"/>
      <c r="CB184" s="501"/>
      <c r="CC184" s="501"/>
      <c r="CD184" s="501"/>
      <c r="CE184" s="501"/>
      <c r="CF184" s="501"/>
      <c r="CG184" s="501"/>
      <c r="CH184" s="501"/>
      <c r="CI184" s="502"/>
    </row>
    <row r="185" spans="26:87">
      <c r="BF185" s="454"/>
      <c r="BG185" s="454"/>
      <c r="BH185" s="454"/>
      <c r="BI185" s="454"/>
      <c r="BJ185" s="539"/>
      <c r="BK185" s="501"/>
      <c r="BL185" s="501"/>
      <c r="BM185" s="501"/>
      <c r="BN185" s="501"/>
      <c r="BO185" s="501"/>
      <c r="BP185" s="501"/>
      <c r="BQ185" s="501"/>
      <c r="BR185" s="501"/>
      <c r="BS185" s="501"/>
      <c r="BT185" s="501"/>
      <c r="BU185" s="501"/>
      <c r="BV185" s="501"/>
      <c r="BW185" s="501"/>
      <c r="BX185" s="501"/>
      <c r="BY185" s="501"/>
      <c r="BZ185" s="501"/>
      <c r="CA185" s="501"/>
      <c r="CB185" s="501"/>
      <c r="CC185" s="501"/>
      <c r="CD185" s="501"/>
      <c r="CE185" s="501"/>
      <c r="CF185" s="501"/>
      <c r="CG185" s="501"/>
      <c r="CH185" s="501"/>
      <c r="CI185" s="502"/>
    </row>
    <row r="186" spans="26:87">
      <c r="BF186" s="454"/>
      <c r="BG186" s="454"/>
      <c r="BH186" s="454"/>
      <c r="BI186" s="454"/>
      <c r="BJ186" s="539"/>
      <c r="BK186" s="501"/>
      <c r="BL186" s="501"/>
      <c r="BM186" s="501"/>
      <c r="BN186" s="501"/>
      <c r="BO186" s="501"/>
      <c r="BP186" s="501"/>
      <c r="BQ186" s="501"/>
      <c r="BR186" s="501"/>
      <c r="BS186" s="501"/>
      <c r="BT186" s="501"/>
      <c r="BU186" s="501"/>
      <c r="BV186" s="501"/>
      <c r="BW186" s="501"/>
      <c r="BX186" s="501"/>
      <c r="BY186" s="501"/>
      <c r="BZ186" s="501"/>
      <c r="CA186" s="501"/>
      <c r="CB186" s="501"/>
      <c r="CC186" s="501"/>
      <c r="CD186" s="501"/>
      <c r="CE186" s="501"/>
      <c r="CF186" s="501"/>
      <c r="CG186" s="501"/>
      <c r="CH186" s="501"/>
      <c r="CI186" s="502"/>
    </row>
    <row r="187" spans="26:87">
      <c r="BF187" s="454"/>
      <c r="BG187" s="454"/>
      <c r="BH187" s="454"/>
      <c r="BI187" s="454"/>
      <c r="BJ187" s="539"/>
      <c r="BK187" s="501"/>
      <c r="BL187" s="501"/>
      <c r="BM187" s="501"/>
      <c r="BN187" s="501"/>
      <c r="BO187" s="501"/>
      <c r="BP187" s="501"/>
      <c r="BQ187" s="501"/>
      <c r="BR187" s="501"/>
      <c r="BS187" s="501"/>
      <c r="BT187" s="501"/>
      <c r="BU187" s="501"/>
      <c r="BV187" s="501"/>
      <c r="BW187" s="501"/>
      <c r="BX187" s="501"/>
      <c r="BY187" s="501"/>
      <c r="BZ187" s="501"/>
      <c r="CA187" s="501"/>
      <c r="CB187" s="501"/>
      <c r="CC187" s="501"/>
      <c r="CD187" s="501"/>
      <c r="CE187" s="501"/>
      <c r="CF187" s="501"/>
      <c r="CG187" s="501"/>
      <c r="CH187" s="501"/>
      <c r="CI187" s="502"/>
    </row>
    <row r="188" spans="26:87">
      <c r="BF188" s="454"/>
      <c r="BG188" s="454"/>
      <c r="BH188" s="454"/>
      <c r="BI188" s="454"/>
      <c r="BJ188" s="539"/>
      <c r="BK188" s="501"/>
      <c r="BL188" s="501"/>
      <c r="BM188" s="501"/>
      <c r="BN188" s="501"/>
      <c r="BO188" s="501"/>
      <c r="BP188" s="501"/>
      <c r="BQ188" s="501"/>
      <c r="BR188" s="501"/>
      <c r="BS188" s="501"/>
      <c r="BT188" s="501"/>
      <c r="BU188" s="501"/>
      <c r="BV188" s="501"/>
      <c r="BW188" s="501"/>
      <c r="BX188" s="501"/>
      <c r="BY188" s="501"/>
      <c r="BZ188" s="501"/>
      <c r="CA188" s="501"/>
      <c r="CB188" s="501"/>
      <c r="CC188" s="501"/>
      <c r="CD188" s="501"/>
      <c r="CE188" s="501"/>
      <c r="CF188" s="501"/>
      <c r="CG188" s="501"/>
      <c r="CH188" s="501"/>
      <c r="CI188" s="502"/>
    </row>
    <row r="189" spans="26:87">
      <c r="BF189" s="454"/>
      <c r="BG189" s="454"/>
      <c r="BH189" s="454"/>
      <c r="BI189" s="454"/>
      <c r="BJ189" s="539"/>
      <c r="BK189" s="501"/>
      <c r="BL189" s="501"/>
      <c r="BM189" s="501"/>
      <c r="BN189" s="501"/>
      <c r="BO189" s="501"/>
      <c r="BP189" s="501"/>
      <c r="BQ189" s="501"/>
      <c r="BR189" s="501"/>
      <c r="BS189" s="501"/>
      <c r="BT189" s="501"/>
      <c r="BU189" s="501"/>
      <c r="BV189" s="501"/>
      <c r="BW189" s="501"/>
      <c r="BX189" s="501"/>
      <c r="BY189" s="501"/>
      <c r="BZ189" s="501"/>
      <c r="CA189" s="501"/>
      <c r="CB189" s="501"/>
      <c r="CC189" s="501"/>
      <c r="CD189" s="501"/>
      <c r="CE189" s="501"/>
      <c r="CF189" s="501"/>
      <c r="CG189" s="501"/>
      <c r="CH189" s="501"/>
      <c r="CI189" s="502"/>
    </row>
    <row r="190" spans="26:87">
      <c r="BF190" s="454"/>
      <c r="BG190" s="454"/>
      <c r="BH190" s="454"/>
      <c r="BI190" s="454"/>
      <c r="BJ190" s="539"/>
      <c r="BK190" s="501"/>
      <c r="BL190" s="501"/>
      <c r="BM190" s="501"/>
      <c r="BN190" s="501"/>
      <c r="BO190" s="501"/>
      <c r="BP190" s="501"/>
      <c r="BQ190" s="501"/>
      <c r="BR190" s="501"/>
      <c r="BS190" s="501"/>
      <c r="BT190" s="501"/>
      <c r="BU190" s="501"/>
      <c r="BV190" s="501"/>
      <c r="BW190" s="501"/>
      <c r="BX190" s="501"/>
      <c r="BY190" s="501"/>
      <c r="BZ190" s="501"/>
      <c r="CA190" s="501"/>
      <c r="CB190" s="501"/>
      <c r="CC190" s="501"/>
      <c r="CD190" s="501"/>
      <c r="CE190" s="501"/>
      <c r="CF190" s="501"/>
      <c r="CG190" s="501"/>
      <c r="CH190" s="501"/>
      <c r="CI190" s="502"/>
    </row>
    <row r="191" spans="26:87">
      <c r="BF191" s="454"/>
      <c r="BG191" s="454"/>
      <c r="BH191" s="454"/>
      <c r="BI191" s="454"/>
      <c r="BJ191" s="539"/>
      <c r="BK191" s="501"/>
      <c r="BL191" s="501"/>
      <c r="BM191" s="501"/>
      <c r="BN191" s="501"/>
      <c r="BO191" s="501"/>
      <c r="BP191" s="501"/>
      <c r="BQ191" s="501"/>
      <c r="BR191" s="501"/>
      <c r="BS191" s="501"/>
      <c r="BT191" s="501"/>
      <c r="BU191" s="501"/>
      <c r="BV191" s="501"/>
      <c r="BW191" s="501"/>
      <c r="BX191" s="501"/>
      <c r="BY191" s="501"/>
      <c r="BZ191" s="501"/>
      <c r="CA191" s="501"/>
      <c r="CB191" s="501"/>
      <c r="CC191" s="501"/>
      <c r="CD191" s="501"/>
      <c r="CE191" s="501"/>
      <c r="CF191" s="501"/>
      <c r="CG191" s="501"/>
      <c r="CH191" s="501"/>
      <c r="CI191" s="502"/>
    </row>
    <row r="192" spans="26:87">
      <c r="BF192" s="454"/>
      <c r="BG192" s="454"/>
      <c r="BH192" s="454"/>
      <c r="BI192" s="454"/>
      <c r="BJ192" s="539"/>
      <c r="BK192" s="501"/>
      <c r="BL192" s="501"/>
      <c r="BM192" s="501"/>
      <c r="BN192" s="501"/>
      <c r="BO192" s="501"/>
      <c r="BP192" s="501"/>
      <c r="BQ192" s="501"/>
      <c r="BR192" s="501"/>
      <c r="BS192" s="501"/>
      <c r="BT192" s="501"/>
      <c r="BU192" s="501"/>
      <c r="BV192" s="501"/>
      <c r="BW192" s="501"/>
      <c r="BX192" s="501"/>
      <c r="BY192" s="501"/>
      <c r="BZ192" s="501"/>
      <c r="CA192" s="501"/>
      <c r="CB192" s="501"/>
      <c r="CC192" s="501"/>
      <c r="CD192" s="501"/>
      <c r="CE192" s="501"/>
      <c r="CF192" s="501"/>
      <c r="CG192" s="501"/>
      <c r="CH192" s="501"/>
      <c r="CI192" s="502"/>
    </row>
    <row r="193" spans="58:87">
      <c r="BF193" s="454"/>
      <c r="BG193" s="454"/>
      <c r="BH193" s="454"/>
      <c r="BI193" s="454"/>
      <c r="BJ193" s="539"/>
      <c r="BK193" s="501"/>
      <c r="BL193" s="501"/>
      <c r="BM193" s="501"/>
      <c r="BN193" s="501"/>
      <c r="BO193" s="501"/>
      <c r="BP193" s="501"/>
      <c r="BQ193" s="501"/>
      <c r="BR193" s="501"/>
      <c r="BS193" s="501"/>
      <c r="BT193" s="501"/>
      <c r="BU193" s="501"/>
      <c r="BV193" s="501"/>
      <c r="BW193" s="501"/>
      <c r="BX193" s="501"/>
      <c r="BY193" s="501"/>
      <c r="BZ193" s="501"/>
      <c r="CA193" s="501"/>
      <c r="CB193" s="501"/>
      <c r="CC193" s="501"/>
      <c r="CD193" s="501"/>
      <c r="CE193" s="501"/>
      <c r="CF193" s="501"/>
      <c r="CG193" s="501"/>
      <c r="CH193" s="501"/>
      <c r="CI193" s="502"/>
    </row>
    <row r="194" spans="58:87">
      <c r="BF194" s="454"/>
      <c r="BG194" s="454"/>
      <c r="BH194" s="454"/>
      <c r="BI194" s="454"/>
      <c r="BJ194" s="539"/>
      <c r="BK194" s="501"/>
      <c r="BL194" s="501"/>
      <c r="BM194" s="501"/>
      <c r="BN194" s="501"/>
      <c r="BO194" s="501"/>
      <c r="BP194" s="501"/>
      <c r="BQ194" s="501"/>
      <c r="BR194" s="501"/>
      <c r="BS194" s="501"/>
      <c r="BT194" s="501"/>
      <c r="BU194" s="501"/>
      <c r="BV194" s="501"/>
      <c r="BW194" s="501"/>
      <c r="BX194" s="501"/>
      <c r="BY194" s="501"/>
      <c r="BZ194" s="501"/>
      <c r="CA194" s="501"/>
      <c r="CB194" s="501"/>
      <c r="CC194" s="501"/>
      <c r="CD194" s="501"/>
      <c r="CE194" s="501"/>
      <c r="CF194" s="501"/>
      <c r="CG194" s="501"/>
      <c r="CH194" s="501"/>
      <c r="CI194" s="502"/>
    </row>
    <row r="195" spans="58:87">
      <c r="BF195" s="454"/>
      <c r="BG195" s="454"/>
      <c r="BH195" s="454"/>
      <c r="BI195" s="454"/>
      <c r="BJ195" s="539"/>
      <c r="BK195" s="501"/>
      <c r="BL195" s="501"/>
      <c r="BM195" s="501"/>
      <c r="BN195" s="501"/>
      <c r="BO195" s="501"/>
      <c r="BP195" s="501"/>
      <c r="BQ195" s="501"/>
      <c r="BR195" s="501"/>
      <c r="BS195" s="501"/>
      <c r="BT195" s="501"/>
      <c r="BU195" s="501"/>
      <c r="BV195" s="501"/>
      <c r="BW195" s="501"/>
      <c r="BX195" s="501"/>
      <c r="BY195" s="501"/>
      <c r="BZ195" s="501"/>
      <c r="CA195" s="501"/>
      <c r="CB195" s="501"/>
      <c r="CC195" s="501"/>
      <c r="CD195" s="501"/>
      <c r="CE195" s="501"/>
      <c r="CF195" s="501"/>
      <c r="CG195" s="501"/>
      <c r="CH195" s="501"/>
      <c r="CI195" s="502"/>
    </row>
    <row r="196" spans="58:87">
      <c r="BF196" s="454"/>
      <c r="BG196" s="454"/>
      <c r="BH196" s="454"/>
      <c r="BI196" s="454"/>
      <c r="BJ196" s="539"/>
      <c r="BK196" s="501"/>
      <c r="BL196" s="501"/>
      <c r="BM196" s="501"/>
      <c r="BN196" s="501"/>
      <c r="BO196" s="501"/>
      <c r="BP196" s="501"/>
      <c r="BQ196" s="501"/>
      <c r="BR196" s="501"/>
      <c r="BS196" s="501"/>
      <c r="BT196" s="501"/>
      <c r="BU196" s="501"/>
      <c r="BV196" s="501"/>
      <c r="BW196" s="501"/>
      <c r="BX196" s="501"/>
      <c r="BY196" s="501"/>
      <c r="BZ196" s="501"/>
      <c r="CA196" s="501"/>
      <c r="CB196" s="501"/>
      <c r="CC196" s="501"/>
      <c r="CD196" s="501"/>
      <c r="CE196" s="501"/>
      <c r="CF196" s="501"/>
      <c r="CG196" s="501"/>
      <c r="CH196" s="501"/>
      <c r="CI196" s="502"/>
    </row>
    <row r="197" spans="58:87">
      <c r="BF197" s="454"/>
      <c r="BG197" s="454"/>
      <c r="BH197" s="454"/>
      <c r="BI197" s="454"/>
      <c r="BJ197" s="539"/>
      <c r="BK197" s="501"/>
      <c r="BL197" s="501"/>
      <c r="BM197" s="501"/>
      <c r="BN197" s="501"/>
      <c r="BO197" s="501"/>
      <c r="BP197" s="501"/>
      <c r="BQ197" s="501"/>
      <c r="BR197" s="501"/>
      <c r="BS197" s="501"/>
      <c r="BT197" s="501"/>
      <c r="BU197" s="501"/>
      <c r="BV197" s="501"/>
      <c r="BW197" s="501"/>
      <c r="BX197" s="501"/>
      <c r="BY197" s="501"/>
      <c r="BZ197" s="501"/>
      <c r="CA197" s="501"/>
      <c r="CB197" s="501"/>
      <c r="CC197" s="501"/>
      <c r="CD197" s="501"/>
      <c r="CE197" s="501"/>
      <c r="CF197" s="501"/>
      <c r="CG197" s="501"/>
      <c r="CH197" s="501"/>
      <c r="CI197" s="502"/>
    </row>
    <row r="198" spans="58:87">
      <c r="BF198" s="454"/>
      <c r="BG198" s="454"/>
      <c r="BH198" s="454"/>
      <c r="BI198" s="454"/>
      <c r="BJ198" s="539"/>
      <c r="BK198" s="501"/>
      <c r="BL198" s="501"/>
      <c r="BM198" s="501"/>
      <c r="BN198" s="501"/>
      <c r="BO198" s="501"/>
      <c r="BP198" s="501"/>
      <c r="BQ198" s="501"/>
      <c r="BR198" s="501"/>
      <c r="BS198" s="501"/>
      <c r="BT198" s="501"/>
      <c r="BU198" s="501"/>
      <c r="BV198" s="501"/>
      <c r="BW198" s="501"/>
      <c r="BX198" s="501"/>
      <c r="BY198" s="501"/>
      <c r="BZ198" s="501"/>
      <c r="CA198" s="501"/>
      <c r="CB198" s="501"/>
      <c r="CC198" s="501"/>
      <c r="CD198" s="501"/>
      <c r="CE198" s="501"/>
      <c r="CF198" s="501"/>
      <c r="CG198" s="501"/>
      <c r="CH198" s="501"/>
      <c r="CI198" s="502"/>
    </row>
    <row r="199" spans="58:87">
      <c r="BF199" s="454"/>
      <c r="BG199" s="454"/>
      <c r="BH199" s="454"/>
      <c r="BI199" s="454"/>
      <c r="BJ199" s="539"/>
      <c r="BK199" s="501"/>
      <c r="BL199" s="501"/>
      <c r="BM199" s="501"/>
      <c r="BN199" s="501"/>
      <c r="BO199" s="501"/>
      <c r="BP199" s="501"/>
      <c r="BQ199" s="501"/>
      <c r="BR199" s="501"/>
      <c r="BS199" s="501"/>
      <c r="BT199" s="501"/>
      <c r="BU199" s="501"/>
      <c r="BV199" s="501"/>
      <c r="BW199" s="501"/>
      <c r="BX199" s="501"/>
      <c r="BY199" s="501"/>
      <c r="BZ199" s="501"/>
      <c r="CA199" s="501"/>
      <c r="CB199" s="501"/>
      <c r="CC199" s="501"/>
      <c r="CD199" s="501"/>
      <c r="CE199" s="501"/>
      <c r="CF199" s="501"/>
      <c r="CG199" s="501"/>
      <c r="CH199" s="501"/>
      <c r="CI199" s="502"/>
    </row>
    <row r="200" spans="58:87">
      <c r="BF200" s="454"/>
      <c r="BG200" s="454"/>
      <c r="BH200" s="454"/>
      <c r="BI200" s="454"/>
      <c r="BJ200" s="539"/>
      <c r="BK200" s="501"/>
      <c r="BL200" s="501"/>
      <c r="BM200" s="501"/>
      <c r="BN200" s="501"/>
      <c r="BO200" s="501"/>
      <c r="BP200" s="501"/>
      <c r="BQ200" s="501"/>
      <c r="BR200" s="501"/>
      <c r="BS200" s="501"/>
      <c r="BT200" s="501"/>
      <c r="BU200" s="501"/>
      <c r="BV200" s="501"/>
      <c r="BW200" s="501"/>
      <c r="BX200" s="501"/>
      <c r="BY200" s="501"/>
      <c r="BZ200" s="501"/>
      <c r="CA200" s="501"/>
      <c r="CB200" s="501"/>
      <c r="CC200" s="501"/>
      <c r="CD200" s="501"/>
      <c r="CE200" s="501"/>
      <c r="CF200" s="501"/>
      <c r="CG200" s="501"/>
      <c r="CH200" s="501"/>
      <c r="CI200" s="502"/>
    </row>
    <row r="201" spans="58:87">
      <c r="BF201" s="454"/>
      <c r="BG201" s="454"/>
      <c r="BH201" s="454"/>
      <c r="BI201" s="454"/>
      <c r="BJ201" s="539"/>
      <c r="BK201" s="501"/>
      <c r="BL201" s="501"/>
      <c r="BM201" s="501"/>
      <c r="BN201" s="501"/>
      <c r="BO201" s="501"/>
      <c r="BP201" s="501"/>
      <c r="BQ201" s="501"/>
      <c r="BR201" s="501"/>
      <c r="BS201" s="501"/>
      <c r="BT201" s="501"/>
      <c r="BU201" s="501"/>
      <c r="BV201" s="501"/>
      <c r="BW201" s="501"/>
      <c r="BX201" s="501"/>
      <c r="BY201" s="501"/>
      <c r="BZ201" s="501"/>
      <c r="CA201" s="501"/>
      <c r="CB201" s="501"/>
      <c r="CC201" s="501"/>
      <c r="CD201" s="501"/>
      <c r="CE201" s="501"/>
      <c r="CF201" s="501"/>
      <c r="CG201" s="501"/>
      <c r="CH201" s="501"/>
      <c r="CI201" s="502"/>
    </row>
    <row r="202" spans="58:87">
      <c r="BF202" s="454"/>
      <c r="BG202" s="454"/>
      <c r="BH202" s="454"/>
      <c r="BI202" s="454"/>
      <c r="BJ202" s="539"/>
      <c r="BK202" s="501"/>
      <c r="BL202" s="501"/>
      <c r="BM202" s="501"/>
      <c r="BN202" s="501"/>
      <c r="BO202" s="501"/>
      <c r="BP202" s="501"/>
      <c r="BQ202" s="501"/>
      <c r="BR202" s="501"/>
      <c r="BS202" s="501"/>
      <c r="BT202" s="501"/>
      <c r="BU202" s="501"/>
      <c r="BV202" s="501"/>
      <c r="BW202" s="501"/>
      <c r="BX202" s="501"/>
      <c r="BY202" s="501"/>
      <c r="BZ202" s="501"/>
      <c r="CA202" s="501"/>
      <c r="CB202" s="501"/>
      <c r="CC202" s="501"/>
      <c r="CD202" s="501"/>
      <c r="CE202" s="501"/>
      <c r="CF202" s="501"/>
      <c r="CG202" s="501"/>
      <c r="CH202" s="501"/>
      <c r="CI202" s="502"/>
    </row>
    <row r="203" spans="58:87">
      <c r="BF203" s="454"/>
      <c r="BG203" s="454"/>
      <c r="BH203" s="454"/>
      <c r="BI203" s="454"/>
      <c r="BJ203" s="539"/>
      <c r="BK203" s="501"/>
      <c r="BL203" s="501"/>
      <c r="BM203" s="501"/>
      <c r="BN203" s="501"/>
      <c r="BO203" s="501"/>
      <c r="BP203" s="501"/>
      <c r="BQ203" s="501"/>
      <c r="BR203" s="501"/>
      <c r="BS203" s="501"/>
      <c r="BT203" s="501"/>
      <c r="BU203" s="501"/>
      <c r="BV203" s="501"/>
      <c r="BW203" s="501"/>
      <c r="BX203" s="501"/>
      <c r="BY203" s="501"/>
      <c r="BZ203" s="501"/>
      <c r="CA203" s="501"/>
      <c r="CB203" s="501"/>
      <c r="CC203" s="501"/>
      <c r="CD203" s="501"/>
      <c r="CE203" s="501"/>
      <c r="CF203" s="501"/>
      <c r="CG203" s="501"/>
      <c r="CH203" s="501"/>
      <c r="CI203" s="502"/>
    </row>
    <row r="204" spans="58:87">
      <c r="BF204" s="454"/>
      <c r="BG204" s="454"/>
      <c r="BH204" s="454"/>
      <c r="BI204" s="454"/>
      <c r="BJ204" s="539"/>
      <c r="BK204" s="501"/>
      <c r="BL204" s="501"/>
      <c r="BM204" s="501"/>
      <c r="BN204" s="501"/>
      <c r="BO204" s="501"/>
      <c r="BP204" s="501"/>
      <c r="BQ204" s="501"/>
      <c r="BR204" s="501"/>
      <c r="BS204" s="501"/>
      <c r="BT204" s="501"/>
      <c r="BU204" s="501"/>
      <c r="BV204" s="501"/>
      <c r="BW204" s="501"/>
      <c r="BX204" s="501"/>
      <c r="BY204" s="501"/>
      <c r="BZ204" s="501"/>
      <c r="CA204" s="501"/>
      <c r="CB204" s="501"/>
      <c r="CC204" s="501"/>
      <c r="CD204" s="501"/>
      <c r="CE204" s="501"/>
      <c r="CF204" s="501"/>
      <c r="CG204" s="501"/>
      <c r="CH204" s="501"/>
      <c r="CI204" s="502"/>
    </row>
    <row r="205" spans="58:87">
      <c r="BF205" s="454"/>
      <c r="BG205" s="454"/>
      <c r="BH205" s="454"/>
      <c r="BI205" s="454"/>
      <c r="BJ205" s="539"/>
      <c r="BK205" s="501"/>
      <c r="BL205" s="501"/>
      <c r="BM205" s="501"/>
      <c r="BN205" s="501"/>
      <c r="BO205" s="501"/>
      <c r="BP205" s="501"/>
      <c r="BQ205" s="501"/>
      <c r="BR205" s="501"/>
      <c r="BS205" s="501"/>
      <c r="BT205" s="501"/>
      <c r="BU205" s="501"/>
      <c r="BV205" s="501"/>
      <c r="BW205" s="501"/>
      <c r="BX205" s="501"/>
      <c r="BY205" s="501"/>
      <c r="BZ205" s="501"/>
      <c r="CA205" s="501"/>
      <c r="CB205" s="501"/>
      <c r="CC205" s="501"/>
      <c r="CD205" s="501"/>
      <c r="CE205" s="501"/>
      <c r="CF205" s="501"/>
      <c r="CG205" s="501"/>
      <c r="CH205" s="501"/>
      <c r="CI205" s="502"/>
    </row>
    <row r="206" spans="58:87">
      <c r="BF206" s="454"/>
      <c r="BG206" s="454"/>
      <c r="BH206" s="454"/>
      <c r="BI206" s="454"/>
      <c r="BJ206" s="539"/>
      <c r="BK206" s="501"/>
      <c r="BL206" s="501"/>
      <c r="BM206" s="501"/>
      <c r="BN206" s="501"/>
      <c r="BO206" s="501"/>
      <c r="BP206" s="501"/>
      <c r="BQ206" s="501"/>
      <c r="BR206" s="501"/>
      <c r="BS206" s="501"/>
      <c r="BT206" s="501"/>
      <c r="BU206" s="501"/>
      <c r="BV206" s="501"/>
      <c r="BW206" s="501"/>
      <c r="BX206" s="501"/>
      <c r="BY206" s="501"/>
      <c r="BZ206" s="501"/>
      <c r="CA206" s="501"/>
      <c r="CB206" s="501"/>
      <c r="CC206" s="501"/>
      <c r="CD206" s="501"/>
      <c r="CE206" s="501"/>
      <c r="CF206" s="501"/>
      <c r="CG206" s="501"/>
      <c r="CH206" s="501"/>
      <c r="CI206" s="502"/>
    </row>
    <row r="207" spans="58:87">
      <c r="BF207" s="454"/>
      <c r="BG207" s="454"/>
      <c r="BH207" s="454"/>
      <c r="BI207" s="454"/>
      <c r="BJ207" s="539"/>
      <c r="BK207" s="501"/>
      <c r="BL207" s="501"/>
      <c r="BM207" s="501"/>
      <c r="BN207" s="501"/>
      <c r="BO207" s="501"/>
      <c r="BP207" s="501"/>
      <c r="BQ207" s="501"/>
      <c r="BR207" s="501"/>
      <c r="BS207" s="501"/>
      <c r="BT207" s="501"/>
      <c r="BU207" s="501"/>
      <c r="BV207" s="501"/>
      <c r="BW207" s="501"/>
      <c r="BX207" s="501"/>
      <c r="BY207" s="501"/>
      <c r="BZ207" s="501"/>
      <c r="CA207" s="501"/>
      <c r="CB207" s="501"/>
      <c r="CC207" s="501"/>
      <c r="CD207" s="501"/>
      <c r="CE207" s="501"/>
      <c r="CF207" s="501"/>
      <c r="CG207" s="501"/>
      <c r="CH207" s="501"/>
      <c r="CI207" s="502"/>
    </row>
    <row r="208" spans="58:87">
      <c r="BF208" s="454"/>
      <c r="BG208" s="454"/>
      <c r="BH208" s="454"/>
      <c r="BI208" s="454"/>
      <c r="BJ208" s="539"/>
      <c r="BK208" s="501"/>
      <c r="BL208" s="501"/>
      <c r="BM208" s="501"/>
      <c r="BN208" s="501"/>
      <c r="BO208" s="501"/>
      <c r="BP208" s="501"/>
      <c r="BQ208" s="501"/>
      <c r="BR208" s="501"/>
      <c r="BS208" s="501"/>
      <c r="BT208" s="501"/>
      <c r="BU208" s="501"/>
      <c r="BV208" s="501"/>
      <c r="BW208" s="501"/>
      <c r="BX208" s="501"/>
      <c r="BY208" s="501"/>
      <c r="BZ208" s="501"/>
      <c r="CA208" s="501"/>
      <c r="CB208" s="501"/>
      <c r="CC208" s="501"/>
      <c r="CD208" s="501"/>
      <c r="CE208" s="501"/>
      <c r="CF208" s="501"/>
      <c r="CG208" s="501"/>
      <c r="CH208" s="501"/>
      <c r="CI208" s="502"/>
    </row>
    <row r="209" spans="58:87">
      <c r="BF209" s="454"/>
      <c r="BG209" s="454"/>
      <c r="BH209" s="454"/>
      <c r="BI209" s="454"/>
      <c r="BJ209" s="539"/>
      <c r="BK209" s="501"/>
      <c r="BL209" s="501"/>
      <c r="BM209" s="501"/>
      <c r="BN209" s="501"/>
      <c r="BO209" s="501"/>
      <c r="BP209" s="501"/>
      <c r="BQ209" s="501"/>
      <c r="BR209" s="501"/>
      <c r="BS209" s="501"/>
      <c r="BT209" s="501"/>
      <c r="BU209" s="501"/>
      <c r="BV209" s="501"/>
      <c r="BW209" s="501"/>
      <c r="BX209" s="501"/>
      <c r="BY209" s="501"/>
      <c r="BZ209" s="501"/>
      <c r="CA209" s="501"/>
      <c r="CB209" s="501"/>
      <c r="CC209" s="501"/>
      <c r="CD209" s="501"/>
      <c r="CE209" s="501"/>
      <c r="CF209" s="501"/>
      <c r="CG209" s="501"/>
      <c r="CH209" s="501"/>
      <c r="CI209" s="502"/>
    </row>
    <row r="210" spans="58:87">
      <c r="BF210" s="454"/>
      <c r="BG210" s="454"/>
      <c r="BH210" s="454"/>
      <c r="BI210" s="454"/>
      <c r="BJ210" s="539"/>
      <c r="BK210" s="501"/>
      <c r="BL210" s="501"/>
      <c r="BM210" s="501"/>
      <c r="BN210" s="501"/>
      <c r="BO210" s="501"/>
      <c r="BP210" s="501"/>
      <c r="BQ210" s="501"/>
      <c r="BR210" s="501"/>
      <c r="BS210" s="501"/>
      <c r="BT210" s="501"/>
      <c r="BU210" s="501"/>
      <c r="BV210" s="501"/>
      <c r="BW210" s="501"/>
      <c r="BX210" s="501"/>
      <c r="BY210" s="501"/>
      <c r="BZ210" s="501"/>
      <c r="CA210" s="501"/>
      <c r="CB210" s="501"/>
      <c r="CC210" s="501"/>
      <c r="CD210" s="501"/>
      <c r="CE210" s="501"/>
      <c r="CF210" s="501"/>
      <c r="CG210" s="501"/>
      <c r="CH210" s="501"/>
      <c r="CI210" s="502"/>
    </row>
    <row r="211" spans="58:87">
      <c r="BF211" s="454"/>
      <c r="BG211" s="454"/>
      <c r="BH211" s="454"/>
      <c r="BI211" s="454"/>
      <c r="BJ211" s="539"/>
      <c r="BK211" s="501"/>
      <c r="BL211" s="501"/>
      <c r="BM211" s="501"/>
      <c r="BN211" s="501"/>
      <c r="BO211" s="501"/>
      <c r="BP211" s="501"/>
      <c r="BQ211" s="501"/>
      <c r="BR211" s="501"/>
      <c r="BS211" s="501"/>
      <c r="BT211" s="501"/>
      <c r="BU211" s="501"/>
      <c r="BV211" s="501"/>
      <c r="BW211" s="501"/>
      <c r="BX211" s="501"/>
      <c r="BY211" s="501"/>
      <c r="BZ211" s="501"/>
      <c r="CA211" s="501"/>
      <c r="CB211" s="501"/>
      <c r="CC211" s="501"/>
      <c r="CD211" s="501"/>
      <c r="CE211" s="501"/>
      <c r="CF211" s="501"/>
      <c r="CG211" s="501"/>
      <c r="CH211" s="501"/>
      <c r="CI211" s="502"/>
    </row>
    <row r="212" spans="58:87">
      <c r="BF212" s="454"/>
      <c r="BG212" s="454"/>
      <c r="BH212" s="454"/>
      <c r="BI212" s="454"/>
      <c r="BJ212" s="539"/>
      <c r="BK212" s="501"/>
      <c r="BL212" s="501"/>
      <c r="BM212" s="501"/>
      <c r="BN212" s="501"/>
      <c r="BO212" s="501"/>
      <c r="BP212" s="501"/>
      <c r="BQ212" s="501"/>
      <c r="BR212" s="501"/>
      <c r="BS212" s="501"/>
      <c r="BT212" s="501"/>
      <c r="BU212" s="501"/>
      <c r="BV212" s="501"/>
      <c r="BW212" s="501"/>
      <c r="BX212" s="501"/>
      <c r="BY212" s="501"/>
      <c r="BZ212" s="501"/>
      <c r="CA212" s="501"/>
      <c r="CB212" s="501"/>
      <c r="CC212" s="501"/>
      <c r="CD212" s="501"/>
      <c r="CE212" s="501"/>
      <c r="CF212" s="501"/>
      <c r="CG212" s="501"/>
      <c r="CH212" s="501"/>
      <c r="CI212" s="502"/>
    </row>
    <row r="213" spans="58:87">
      <c r="BF213" s="454"/>
      <c r="BG213" s="454"/>
      <c r="BH213" s="454"/>
      <c r="BI213" s="454"/>
      <c r="BJ213" s="539"/>
      <c r="BK213" s="501"/>
      <c r="BL213" s="501"/>
      <c r="BM213" s="501"/>
      <c r="BN213" s="501"/>
      <c r="BO213" s="501"/>
      <c r="BP213" s="501"/>
      <c r="BQ213" s="501"/>
      <c r="BR213" s="501"/>
      <c r="BS213" s="501"/>
      <c r="BT213" s="501"/>
      <c r="BU213" s="501"/>
      <c r="BV213" s="501"/>
      <c r="BW213" s="501"/>
      <c r="BX213" s="501"/>
      <c r="BY213" s="501"/>
      <c r="BZ213" s="501"/>
      <c r="CA213" s="501"/>
      <c r="CB213" s="501"/>
      <c r="CC213" s="501"/>
      <c r="CD213" s="501"/>
      <c r="CE213" s="501"/>
      <c r="CF213" s="501"/>
      <c r="CG213" s="501"/>
      <c r="CH213" s="501"/>
      <c r="CI213" s="502"/>
    </row>
    <row r="214" spans="58:87">
      <c r="BF214" s="454"/>
      <c r="BG214" s="454"/>
      <c r="BH214" s="454"/>
      <c r="BI214" s="454"/>
      <c r="BJ214" s="539"/>
      <c r="BK214" s="501"/>
      <c r="BL214" s="501"/>
      <c r="BM214" s="501"/>
      <c r="BN214" s="501"/>
      <c r="BO214" s="501"/>
      <c r="BP214" s="501"/>
      <c r="BQ214" s="501"/>
      <c r="BR214" s="501"/>
      <c r="BS214" s="501"/>
      <c r="BT214" s="501"/>
      <c r="BU214" s="501"/>
      <c r="BV214" s="501"/>
      <c r="BW214" s="501"/>
      <c r="BX214" s="501"/>
      <c r="BY214" s="501"/>
      <c r="BZ214" s="501"/>
      <c r="CA214" s="501"/>
      <c r="CB214" s="501"/>
      <c r="CC214" s="501"/>
      <c r="CD214" s="501"/>
      <c r="CE214" s="501"/>
      <c r="CF214" s="501"/>
      <c r="CG214" s="501"/>
      <c r="CH214" s="501"/>
      <c r="CI214" s="502"/>
    </row>
    <row r="215" spans="58:87">
      <c r="BF215" s="454"/>
      <c r="BG215" s="454"/>
      <c r="BH215" s="454"/>
      <c r="BI215" s="454"/>
      <c r="BJ215" s="539"/>
      <c r="BK215" s="501"/>
      <c r="BL215" s="501"/>
      <c r="BM215" s="501"/>
      <c r="BN215" s="501"/>
      <c r="BO215" s="501"/>
      <c r="BP215" s="501"/>
      <c r="BQ215" s="501"/>
      <c r="BR215" s="501"/>
      <c r="BS215" s="501"/>
      <c r="BT215" s="501"/>
      <c r="BU215" s="501"/>
      <c r="BV215" s="501"/>
      <c r="BW215" s="501"/>
      <c r="BX215" s="501"/>
      <c r="BY215" s="501"/>
      <c r="BZ215" s="501"/>
      <c r="CA215" s="501"/>
      <c r="CB215" s="501"/>
      <c r="CC215" s="501"/>
      <c r="CD215" s="501"/>
      <c r="CE215" s="501"/>
      <c r="CF215" s="501"/>
      <c r="CG215" s="501"/>
      <c r="CH215" s="501"/>
      <c r="CI215" s="502"/>
    </row>
    <row r="216" spans="58:87">
      <c r="BF216" s="454"/>
      <c r="BG216" s="454"/>
      <c r="BH216" s="454"/>
      <c r="BI216" s="454"/>
      <c r="BJ216" s="539"/>
      <c r="BK216" s="501"/>
      <c r="BL216" s="501"/>
      <c r="BM216" s="501"/>
      <c r="BN216" s="501"/>
      <c r="BO216" s="501"/>
      <c r="BP216" s="501"/>
      <c r="BQ216" s="501"/>
      <c r="BR216" s="501"/>
      <c r="BS216" s="501"/>
      <c r="BT216" s="501"/>
      <c r="BU216" s="501"/>
      <c r="BV216" s="501"/>
      <c r="BW216" s="501"/>
      <c r="BX216" s="501"/>
      <c r="BY216" s="501"/>
      <c r="BZ216" s="501"/>
      <c r="CA216" s="501"/>
      <c r="CB216" s="501"/>
      <c r="CC216" s="501"/>
      <c r="CD216" s="501"/>
      <c r="CE216" s="501"/>
      <c r="CF216" s="501"/>
      <c r="CG216" s="501"/>
      <c r="CH216" s="501"/>
      <c r="CI216" s="502"/>
    </row>
    <row r="217" spans="58:87">
      <c r="BF217" s="454"/>
      <c r="BG217" s="454"/>
      <c r="BH217" s="454"/>
      <c r="BI217" s="454"/>
      <c r="BJ217" s="539"/>
      <c r="BK217" s="501"/>
      <c r="BL217" s="501"/>
      <c r="BM217" s="501"/>
      <c r="BN217" s="501"/>
      <c r="BO217" s="501"/>
      <c r="BP217" s="501"/>
      <c r="BQ217" s="501"/>
      <c r="BR217" s="501"/>
      <c r="BS217" s="501"/>
      <c r="BT217" s="501"/>
      <c r="BU217" s="501"/>
      <c r="BV217" s="501"/>
      <c r="BW217" s="501"/>
      <c r="BX217" s="501"/>
      <c r="BY217" s="501"/>
      <c r="BZ217" s="501"/>
      <c r="CA217" s="501"/>
      <c r="CB217" s="501"/>
      <c r="CC217" s="501"/>
      <c r="CD217" s="501"/>
      <c r="CE217" s="501"/>
      <c r="CF217" s="501"/>
      <c r="CG217" s="501"/>
      <c r="CH217" s="501"/>
      <c r="CI217" s="502"/>
    </row>
    <row r="218" spans="58:87">
      <c r="BF218" s="454"/>
      <c r="BG218" s="454"/>
      <c r="BH218" s="454"/>
      <c r="BI218" s="454"/>
      <c r="BJ218" s="539"/>
      <c r="BK218" s="501"/>
      <c r="BL218" s="501"/>
      <c r="BM218" s="501"/>
      <c r="BN218" s="501"/>
      <c r="BO218" s="501"/>
      <c r="BP218" s="501"/>
      <c r="BQ218" s="501"/>
      <c r="BR218" s="501"/>
      <c r="BS218" s="501"/>
      <c r="BT218" s="501"/>
      <c r="BU218" s="501"/>
      <c r="BV218" s="501"/>
      <c r="BW218" s="501"/>
      <c r="BX218" s="501"/>
      <c r="BY218" s="501"/>
      <c r="BZ218" s="501"/>
      <c r="CA218" s="501"/>
      <c r="CB218" s="501"/>
      <c r="CC218" s="501"/>
      <c r="CD218" s="501"/>
      <c r="CE218" s="501"/>
      <c r="CF218" s="501"/>
      <c r="CG218" s="501"/>
      <c r="CH218" s="501"/>
      <c r="CI218" s="502"/>
    </row>
    <row r="219" spans="58:87">
      <c r="BF219" s="454"/>
      <c r="BG219" s="454"/>
      <c r="BH219" s="454"/>
      <c r="BI219" s="454"/>
      <c r="BJ219" s="539"/>
      <c r="BK219" s="501"/>
      <c r="BL219" s="501"/>
      <c r="BM219" s="501"/>
      <c r="BN219" s="501"/>
      <c r="BO219" s="501"/>
      <c r="BP219" s="501"/>
      <c r="BQ219" s="501"/>
      <c r="BR219" s="501"/>
      <c r="BS219" s="501"/>
      <c r="BT219" s="501"/>
      <c r="BU219" s="501"/>
      <c r="BV219" s="501"/>
      <c r="BW219" s="501"/>
      <c r="BX219" s="501"/>
      <c r="BY219" s="501"/>
      <c r="BZ219" s="501"/>
      <c r="CA219" s="501"/>
      <c r="CB219" s="501"/>
      <c r="CC219" s="501"/>
      <c r="CD219" s="501"/>
      <c r="CE219" s="501"/>
      <c r="CF219" s="501"/>
      <c r="CG219" s="501"/>
      <c r="CH219" s="501"/>
      <c r="CI219" s="502"/>
    </row>
    <row r="220" spans="58:87">
      <c r="BF220" s="454"/>
      <c r="BG220" s="454"/>
      <c r="BH220" s="454"/>
      <c r="BI220" s="454"/>
      <c r="BJ220" s="539"/>
      <c r="BK220" s="501"/>
      <c r="BL220" s="501"/>
      <c r="BM220" s="501"/>
      <c r="BN220" s="501"/>
      <c r="BO220" s="501"/>
      <c r="BP220" s="501"/>
      <c r="BQ220" s="501"/>
      <c r="BR220" s="501"/>
      <c r="BS220" s="501"/>
      <c r="BT220" s="501"/>
      <c r="BU220" s="501"/>
      <c r="BV220" s="501"/>
      <c r="BW220" s="501"/>
      <c r="BX220" s="501"/>
      <c r="BY220" s="501"/>
      <c r="BZ220" s="501"/>
      <c r="CA220" s="501"/>
      <c r="CB220" s="501"/>
      <c r="CC220" s="501"/>
      <c r="CD220" s="501"/>
      <c r="CE220" s="501"/>
      <c r="CF220" s="501"/>
      <c r="CG220" s="501"/>
      <c r="CH220" s="501"/>
      <c r="CI220" s="502"/>
    </row>
    <row r="221" spans="58:87">
      <c r="BF221" s="454"/>
      <c r="BG221" s="454"/>
      <c r="BH221" s="454"/>
      <c r="BI221" s="454"/>
      <c r="BJ221" s="539"/>
      <c r="BK221" s="501"/>
      <c r="BL221" s="501"/>
      <c r="BM221" s="501"/>
      <c r="BN221" s="501"/>
      <c r="BO221" s="501"/>
      <c r="BP221" s="501"/>
      <c r="BQ221" s="501"/>
      <c r="BR221" s="501"/>
      <c r="BS221" s="501"/>
      <c r="BT221" s="501"/>
      <c r="BU221" s="501"/>
      <c r="BV221" s="501"/>
      <c r="BW221" s="501"/>
      <c r="BX221" s="501"/>
      <c r="BY221" s="501"/>
      <c r="BZ221" s="501"/>
      <c r="CA221" s="501"/>
      <c r="CB221" s="501"/>
      <c r="CC221" s="501"/>
      <c r="CD221" s="501"/>
      <c r="CE221" s="501"/>
      <c r="CF221" s="501"/>
      <c r="CG221" s="501"/>
      <c r="CH221" s="501"/>
      <c r="CI221" s="502"/>
    </row>
    <row r="222" spans="58:87">
      <c r="BF222" s="454"/>
      <c r="BG222" s="454"/>
      <c r="BH222" s="454"/>
      <c r="BI222" s="454"/>
      <c r="BJ222" s="539"/>
      <c r="BK222" s="501"/>
      <c r="BL222" s="501"/>
      <c r="BM222" s="501"/>
      <c r="BN222" s="501"/>
      <c r="BO222" s="501"/>
      <c r="BP222" s="501"/>
      <c r="BQ222" s="501"/>
      <c r="BR222" s="501"/>
      <c r="BS222" s="501"/>
      <c r="BT222" s="501"/>
      <c r="BU222" s="501"/>
      <c r="BV222" s="501"/>
      <c r="BW222" s="501"/>
      <c r="BX222" s="501"/>
      <c r="BY222" s="501"/>
      <c r="BZ222" s="501"/>
      <c r="CA222" s="501"/>
      <c r="CB222" s="501"/>
      <c r="CC222" s="501"/>
      <c r="CD222" s="501"/>
      <c r="CE222" s="501"/>
      <c r="CF222" s="501"/>
      <c r="CG222" s="501"/>
      <c r="CH222" s="501"/>
      <c r="CI222" s="502"/>
    </row>
    <row r="223" spans="58:87">
      <c r="BF223" s="454"/>
      <c r="BG223" s="454"/>
      <c r="BH223" s="454"/>
      <c r="BI223" s="454"/>
      <c r="BJ223" s="539"/>
      <c r="BK223" s="501"/>
      <c r="BL223" s="501"/>
      <c r="BM223" s="501"/>
      <c r="BN223" s="501"/>
      <c r="BO223" s="501"/>
      <c r="BP223" s="501"/>
      <c r="BQ223" s="501"/>
      <c r="BR223" s="501"/>
      <c r="BS223" s="501"/>
      <c r="BT223" s="501"/>
      <c r="BU223" s="501"/>
      <c r="BV223" s="501"/>
      <c r="BW223" s="501"/>
      <c r="BX223" s="501"/>
      <c r="BY223" s="501"/>
      <c r="BZ223" s="501"/>
      <c r="CA223" s="501"/>
      <c r="CB223" s="501"/>
      <c r="CC223" s="501"/>
      <c r="CD223" s="501"/>
      <c r="CE223" s="501"/>
      <c r="CF223" s="501"/>
      <c r="CG223" s="501"/>
      <c r="CH223" s="501"/>
      <c r="CI223" s="502"/>
    </row>
    <row r="224" spans="58:87">
      <c r="BF224" s="454"/>
      <c r="BG224" s="454"/>
      <c r="BH224" s="454"/>
      <c r="BI224" s="454"/>
      <c r="BJ224" s="539"/>
      <c r="BK224" s="501"/>
      <c r="BL224" s="501"/>
      <c r="BM224" s="501"/>
      <c r="BN224" s="501"/>
      <c r="BO224" s="501"/>
      <c r="BP224" s="501"/>
      <c r="BQ224" s="501"/>
      <c r="BR224" s="501"/>
      <c r="BS224" s="501"/>
      <c r="BT224" s="501"/>
      <c r="BU224" s="501"/>
      <c r="BV224" s="501"/>
      <c r="BW224" s="501"/>
      <c r="BX224" s="501"/>
      <c r="BY224" s="501"/>
      <c r="BZ224" s="501"/>
      <c r="CA224" s="501"/>
      <c r="CB224" s="501"/>
      <c r="CC224" s="501"/>
      <c r="CD224" s="501"/>
      <c r="CE224" s="501"/>
      <c r="CF224" s="501"/>
      <c r="CG224" s="501"/>
      <c r="CH224" s="501"/>
      <c r="CI224" s="502"/>
    </row>
    <row r="225" spans="58:87">
      <c r="BF225" s="454"/>
      <c r="BG225" s="454"/>
      <c r="BH225" s="454"/>
      <c r="BI225" s="454"/>
      <c r="BJ225" s="539"/>
      <c r="BK225" s="501"/>
      <c r="BL225" s="501"/>
      <c r="BM225" s="501"/>
      <c r="BN225" s="501"/>
      <c r="BO225" s="501"/>
      <c r="BP225" s="501"/>
      <c r="BQ225" s="501"/>
      <c r="BR225" s="501"/>
      <c r="BS225" s="501"/>
      <c r="BT225" s="501"/>
      <c r="BU225" s="501"/>
      <c r="BV225" s="501"/>
      <c r="BW225" s="501"/>
      <c r="BX225" s="501"/>
      <c r="BY225" s="501"/>
      <c r="BZ225" s="501"/>
      <c r="CA225" s="501"/>
      <c r="CB225" s="501"/>
      <c r="CC225" s="501"/>
      <c r="CD225" s="501"/>
      <c r="CE225" s="501"/>
      <c r="CF225" s="501"/>
      <c r="CG225" s="501"/>
      <c r="CH225" s="501"/>
      <c r="CI225" s="502"/>
    </row>
    <row r="226" spans="58:87">
      <c r="BF226" s="454"/>
      <c r="BG226" s="454"/>
      <c r="BH226" s="454"/>
      <c r="BI226" s="454"/>
      <c r="BJ226" s="501"/>
      <c r="BK226" s="501"/>
      <c r="BL226" s="501"/>
      <c r="BM226" s="501"/>
      <c r="BN226" s="501"/>
      <c r="BO226" s="501"/>
      <c r="BP226" s="501"/>
      <c r="BQ226" s="501"/>
      <c r="BR226" s="501"/>
      <c r="BS226" s="501"/>
      <c r="BT226" s="501"/>
      <c r="BU226" s="501"/>
      <c r="BV226" s="501"/>
      <c r="BW226" s="501"/>
      <c r="BX226" s="501"/>
      <c r="BY226" s="501"/>
      <c r="BZ226" s="501"/>
      <c r="CA226" s="501"/>
      <c r="CB226" s="501"/>
      <c r="CC226" s="501"/>
      <c r="CD226" s="501"/>
      <c r="CE226" s="501"/>
      <c r="CF226" s="501"/>
      <c r="CG226" s="501"/>
      <c r="CH226" s="501"/>
      <c r="CI226" s="502"/>
    </row>
    <row r="227" spans="58:87">
      <c r="BF227" s="454"/>
      <c r="BG227" s="454"/>
      <c r="BH227" s="454"/>
      <c r="BI227" s="454"/>
      <c r="BJ227" s="501"/>
      <c r="BK227" s="501"/>
      <c r="BL227" s="501"/>
      <c r="BM227" s="501"/>
      <c r="BN227" s="501"/>
      <c r="BO227" s="501"/>
      <c r="BP227" s="501"/>
      <c r="BQ227" s="501"/>
      <c r="BR227" s="501"/>
      <c r="BS227" s="501"/>
      <c r="BT227" s="501"/>
      <c r="BU227" s="501"/>
      <c r="BV227" s="501"/>
      <c r="BW227" s="501"/>
      <c r="BX227" s="501"/>
      <c r="BY227" s="501"/>
      <c r="BZ227" s="501"/>
      <c r="CA227" s="501"/>
      <c r="CB227" s="501"/>
      <c r="CC227" s="501"/>
      <c r="CD227" s="501"/>
      <c r="CE227" s="501"/>
      <c r="CF227" s="501"/>
      <c r="CG227" s="501"/>
      <c r="CH227" s="501"/>
      <c r="CI227" s="502"/>
    </row>
    <row r="228" spans="58:87">
      <c r="BF228" s="454"/>
      <c r="BG228" s="454"/>
      <c r="BH228" s="454"/>
      <c r="BI228" s="454"/>
      <c r="BJ228" s="501"/>
      <c r="BK228" s="501"/>
      <c r="BL228" s="501"/>
      <c r="BM228" s="501"/>
      <c r="BN228" s="501"/>
      <c r="BO228" s="501"/>
      <c r="BP228" s="501"/>
      <c r="BQ228" s="501"/>
      <c r="BR228" s="501"/>
      <c r="BS228" s="501"/>
      <c r="BT228" s="501"/>
      <c r="BU228" s="501"/>
      <c r="BV228" s="501"/>
      <c r="BW228" s="501"/>
      <c r="BX228" s="501"/>
      <c r="BY228" s="501"/>
      <c r="BZ228" s="501"/>
      <c r="CA228" s="501"/>
      <c r="CB228" s="501"/>
      <c r="CC228" s="501"/>
      <c r="CD228" s="501"/>
      <c r="CE228" s="501"/>
      <c r="CF228" s="501"/>
      <c r="CG228" s="501"/>
      <c r="CH228" s="501"/>
      <c r="CI228" s="502"/>
    </row>
    <row r="229" spans="58:87">
      <c r="BF229" s="454"/>
      <c r="BG229" s="454"/>
      <c r="BH229" s="454"/>
      <c r="BI229" s="454"/>
      <c r="BJ229" s="501"/>
      <c r="BK229" s="501"/>
      <c r="BL229" s="501"/>
      <c r="BM229" s="501"/>
      <c r="BN229" s="501"/>
      <c r="BO229" s="501"/>
      <c r="BP229" s="501"/>
      <c r="BQ229" s="501"/>
      <c r="BR229" s="501"/>
      <c r="BS229" s="501"/>
      <c r="BT229" s="501"/>
      <c r="BU229" s="501"/>
      <c r="BV229" s="501"/>
      <c r="BW229" s="501"/>
      <c r="BX229" s="501"/>
      <c r="BY229" s="501"/>
      <c r="BZ229" s="501"/>
      <c r="CA229" s="501"/>
      <c r="CB229" s="501"/>
      <c r="CC229" s="501"/>
      <c r="CD229" s="501"/>
      <c r="CE229" s="501"/>
      <c r="CF229" s="501"/>
      <c r="CG229" s="501"/>
      <c r="CH229" s="501"/>
      <c r="CI229" s="502"/>
    </row>
    <row r="230" spans="58:87">
      <c r="BF230" s="454"/>
      <c r="BG230" s="454"/>
      <c r="BH230" s="454"/>
      <c r="BI230" s="454"/>
      <c r="BJ230" s="501"/>
      <c r="BK230" s="501"/>
      <c r="BL230" s="501"/>
      <c r="BM230" s="501"/>
      <c r="BN230" s="501"/>
      <c r="BO230" s="501"/>
      <c r="BP230" s="501"/>
      <c r="BQ230" s="501"/>
      <c r="BR230" s="501"/>
      <c r="BS230" s="501"/>
      <c r="BT230" s="501"/>
      <c r="BU230" s="501"/>
      <c r="BV230" s="501"/>
      <c r="BW230" s="501"/>
      <c r="BX230" s="501"/>
      <c r="BY230" s="501"/>
      <c r="BZ230" s="501"/>
      <c r="CA230" s="501"/>
      <c r="CB230" s="501"/>
      <c r="CC230" s="501"/>
      <c r="CD230" s="501"/>
      <c r="CE230" s="501"/>
      <c r="CF230" s="501"/>
      <c r="CG230" s="501"/>
      <c r="CH230" s="501"/>
      <c r="CI230" s="502"/>
    </row>
    <row r="231" spans="58:87">
      <c r="BF231" s="454"/>
      <c r="BG231" s="454"/>
      <c r="BH231" s="454"/>
      <c r="BI231" s="454"/>
      <c r="BJ231" s="501"/>
      <c r="BK231" s="501"/>
      <c r="BL231" s="501"/>
      <c r="BM231" s="501"/>
      <c r="BN231" s="501"/>
      <c r="BO231" s="501"/>
      <c r="BP231" s="501"/>
      <c r="BQ231" s="501"/>
      <c r="BR231" s="501"/>
      <c r="BS231" s="501"/>
      <c r="BT231" s="501"/>
      <c r="BU231" s="501"/>
      <c r="BV231" s="501"/>
      <c r="BW231" s="501"/>
      <c r="BX231" s="501"/>
      <c r="BY231" s="501"/>
      <c r="BZ231" s="501"/>
      <c r="CA231" s="501"/>
      <c r="CB231" s="501"/>
      <c r="CC231" s="501"/>
      <c r="CD231" s="501"/>
      <c r="CE231" s="501"/>
      <c r="CF231" s="501"/>
      <c r="CG231" s="501"/>
      <c r="CH231" s="501"/>
      <c r="CI231" s="502"/>
    </row>
    <row r="232" spans="58:87">
      <c r="BF232" s="454"/>
      <c r="BG232" s="454"/>
      <c r="BH232" s="454"/>
      <c r="BI232" s="454"/>
      <c r="BJ232" s="501"/>
      <c r="BK232" s="501"/>
      <c r="BL232" s="501"/>
      <c r="BM232" s="501"/>
      <c r="BN232" s="501"/>
      <c r="BO232" s="501"/>
      <c r="BP232" s="501"/>
      <c r="BQ232" s="501"/>
      <c r="BR232" s="501"/>
      <c r="BS232" s="501"/>
      <c r="BT232" s="501"/>
      <c r="BU232" s="501"/>
      <c r="BV232" s="501"/>
      <c r="BW232" s="501"/>
      <c r="BX232" s="501"/>
      <c r="BY232" s="501"/>
      <c r="BZ232" s="501"/>
      <c r="CA232" s="501"/>
      <c r="CB232" s="501"/>
      <c r="CC232" s="501"/>
      <c r="CD232" s="501"/>
      <c r="CE232" s="501"/>
      <c r="CF232" s="501"/>
      <c r="CG232" s="501"/>
      <c r="CH232" s="501"/>
      <c r="CI232" s="502"/>
    </row>
    <row r="233" spans="58:87">
      <c r="BF233" s="454"/>
      <c r="BG233" s="454"/>
      <c r="BH233" s="454"/>
      <c r="BI233" s="454"/>
      <c r="BJ233" s="501"/>
      <c r="BK233" s="501"/>
      <c r="BL233" s="501"/>
      <c r="BM233" s="501"/>
      <c r="BN233" s="501"/>
      <c r="BO233" s="501"/>
      <c r="BP233" s="501"/>
      <c r="BQ233" s="501"/>
      <c r="BR233" s="501"/>
      <c r="BS233" s="501"/>
      <c r="BT233" s="501"/>
      <c r="BU233" s="501"/>
      <c r="BV233" s="501"/>
      <c r="BW233" s="501"/>
      <c r="BX233" s="501"/>
      <c r="BY233" s="501"/>
      <c r="BZ233" s="501"/>
      <c r="CA233" s="501"/>
      <c r="CB233" s="501"/>
      <c r="CC233" s="501"/>
      <c r="CD233" s="501"/>
      <c r="CE233" s="501"/>
      <c r="CF233" s="501"/>
      <c r="CG233" s="501"/>
      <c r="CH233" s="501"/>
      <c r="CI233" s="502"/>
    </row>
    <row r="234" spans="58:87">
      <c r="BF234" s="454"/>
      <c r="BG234" s="454"/>
      <c r="BH234" s="454"/>
      <c r="BI234" s="454"/>
      <c r="BJ234" s="501"/>
      <c r="BK234" s="501"/>
      <c r="BL234" s="501"/>
      <c r="BM234" s="501"/>
      <c r="BN234" s="501"/>
      <c r="BO234" s="501"/>
      <c r="BP234" s="501"/>
      <c r="BQ234" s="501"/>
      <c r="BR234" s="501"/>
      <c r="BS234" s="501"/>
      <c r="BT234" s="501"/>
      <c r="BU234" s="501"/>
      <c r="BV234" s="501"/>
      <c r="BW234" s="501"/>
      <c r="BX234" s="501"/>
      <c r="BY234" s="501"/>
      <c r="BZ234" s="501"/>
      <c r="CA234" s="501"/>
      <c r="CB234" s="501"/>
      <c r="CC234" s="501"/>
      <c r="CD234" s="501"/>
      <c r="CE234" s="501"/>
      <c r="CF234" s="501"/>
      <c r="CG234" s="501"/>
      <c r="CH234" s="501"/>
      <c r="CI234" s="502"/>
    </row>
    <row r="235" spans="58:87">
      <c r="BF235" s="454"/>
      <c r="BG235" s="454"/>
      <c r="BH235" s="454"/>
      <c r="BI235" s="454"/>
      <c r="BJ235" s="501"/>
      <c r="BK235" s="501"/>
      <c r="BL235" s="501"/>
      <c r="BM235" s="501"/>
      <c r="BN235" s="501"/>
      <c r="BO235" s="501"/>
      <c r="BP235" s="501"/>
      <c r="BQ235" s="501"/>
      <c r="BR235" s="501"/>
      <c r="BS235" s="501"/>
      <c r="BT235" s="501"/>
      <c r="BU235" s="501"/>
      <c r="BV235" s="501"/>
      <c r="BW235" s="501"/>
      <c r="BX235" s="501"/>
      <c r="BY235" s="501"/>
      <c r="BZ235" s="501"/>
      <c r="CA235" s="501"/>
      <c r="CB235" s="501"/>
      <c r="CC235" s="501"/>
      <c r="CD235" s="501"/>
      <c r="CE235" s="501"/>
      <c r="CF235" s="501"/>
      <c r="CG235" s="501"/>
      <c r="CH235" s="501"/>
      <c r="CI235" s="502"/>
    </row>
    <row r="236" spans="58:87">
      <c r="BF236" s="454"/>
      <c r="BG236" s="454"/>
      <c r="BH236" s="454"/>
      <c r="BI236" s="454"/>
      <c r="BJ236" s="501"/>
      <c r="BK236" s="501"/>
      <c r="BL236" s="501"/>
      <c r="BM236" s="501"/>
      <c r="BN236" s="501"/>
      <c r="BO236" s="501"/>
      <c r="BP236" s="501"/>
      <c r="BQ236" s="501"/>
      <c r="BR236" s="501"/>
      <c r="BS236" s="501"/>
      <c r="BT236" s="501"/>
      <c r="BU236" s="501"/>
      <c r="BV236" s="501"/>
      <c r="BW236" s="501"/>
      <c r="BX236" s="501"/>
      <c r="BY236" s="501"/>
      <c r="BZ236" s="501"/>
      <c r="CA236" s="501"/>
      <c r="CB236" s="501"/>
      <c r="CC236" s="501"/>
      <c r="CD236" s="501"/>
      <c r="CE236" s="501"/>
      <c r="CF236" s="501"/>
      <c r="CG236" s="501"/>
      <c r="CH236" s="501"/>
      <c r="CI236" s="502"/>
    </row>
    <row r="237" spans="58:87">
      <c r="BF237" s="454"/>
      <c r="BG237" s="454"/>
      <c r="BH237" s="454"/>
      <c r="BI237" s="454"/>
      <c r="BJ237" s="501"/>
      <c r="BK237" s="501"/>
      <c r="BL237" s="501"/>
      <c r="BM237" s="501"/>
      <c r="BN237" s="501"/>
      <c r="BO237" s="501"/>
      <c r="BP237" s="501"/>
      <c r="BQ237" s="501"/>
      <c r="BR237" s="501"/>
      <c r="BS237" s="501"/>
      <c r="BT237" s="501"/>
      <c r="BU237" s="501"/>
      <c r="BV237" s="501"/>
      <c r="BW237" s="501"/>
      <c r="BX237" s="501"/>
      <c r="BY237" s="501"/>
      <c r="BZ237" s="501"/>
      <c r="CA237" s="501"/>
      <c r="CB237" s="501"/>
      <c r="CC237" s="501"/>
      <c r="CD237" s="501"/>
      <c r="CE237" s="501"/>
      <c r="CF237" s="501"/>
      <c r="CG237" s="501"/>
      <c r="CH237" s="501"/>
      <c r="CI237" s="502"/>
    </row>
    <row r="238" spans="58:87">
      <c r="BF238" s="454"/>
      <c r="BG238" s="454"/>
      <c r="BH238" s="454"/>
      <c r="BI238" s="454"/>
      <c r="BJ238" s="501"/>
      <c r="BK238" s="501"/>
      <c r="BL238" s="501"/>
      <c r="BM238" s="501"/>
      <c r="BN238" s="501"/>
      <c r="BO238" s="501"/>
      <c r="BP238" s="501"/>
      <c r="BQ238" s="501"/>
      <c r="BR238" s="501"/>
      <c r="BS238" s="501"/>
      <c r="BT238" s="501"/>
      <c r="BU238" s="501"/>
      <c r="BV238" s="501"/>
      <c r="BW238" s="501"/>
      <c r="BX238" s="501"/>
      <c r="BY238" s="501"/>
      <c r="BZ238" s="501"/>
      <c r="CA238" s="501"/>
      <c r="CB238" s="501"/>
      <c r="CC238" s="501"/>
      <c r="CD238" s="501"/>
      <c r="CE238" s="501"/>
      <c r="CF238" s="501"/>
      <c r="CG238" s="501"/>
      <c r="CH238" s="501"/>
      <c r="CI238" s="502"/>
    </row>
    <row r="239" spans="58:87">
      <c r="BF239" s="454"/>
      <c r="BG239" s="454"/>
      <c r="BH239" s="454"/>
      <c r="BI239" s="454"/>
      <c r="BJ239" s="501"/>
      <c r="BK239" s="501"/>
      <c r="BL239" s="501"/>
      <c r="BM239" s="501"/>
      <c r="BN239" s="501"/>
      <c r="BO239" s="501"/>
      <c r="BP239" s="501"/>
      <c r="BQ239" s="501"/>
      <c r="BR239" s="501"/>
      <c r="BS239" s="501"/>
      <c r="BT239" s="501"/>
      <c r="BU239" s="501"/>
      <c r="BV239" s="501"/>
      <c r="BW239" s="501"/>
      <c r="BX239" s="501"/>
      <c r="BY239" s="501"/>
      <c r="BZ239" s="501"/>
      <c r="CA239" s="501"/>
      <c r="CB239" s="501"/>
      <c r="CC239" s="501"/>
      <c r="CD239" s="501"/>
      <c r="CE239" s="501"/>
      <c r="CF239" s="501"/>
      <c r="CG239" s="501"/>
      <c r="CH239" s="501"/>
      <c r="CI239" s="502"/>
    </row>
    <row r="240" spans="58:87">
      <c r="BF240" s="454"/>
      <c r="BG240" s="454"/>
      <c r="BH240" s="454"/>
      <c r="BI240" s="454"/>
      <c r="BJ240" s="501"/>
      <c r="BK240" s="501"/>
      <c r="BL240" s="501"/>
      <c r="BM240" s="501"/>
      <c r="BN240" s="501"/>
      <c r="BO240" s="501"/>
      <c r="BP240" s="501"/>
      <c r="BQ240" s="501"/>
      <c r="BR240" s="501"/>
      <c r="BS240" s="501"/>
      <c r="BT240" s="501"/>
      <c r="BU240" s="501"/>
      <c r="BV240" s="501"/>
      <c r="BW240" s="501"/>
      <c r="BX240" s="501"/>
      <c r="BY240" s="501"/>
      <c r="BZ240" s="501"/>
      <c r="CA240" s="501"/>
      <c r="CB240" s="501"/>
      <c r="CC240" s="501"/>
      <c r="CD240" s="501"/>
      <c r="CE240" s="501"/>
      <c r="CF240" s="501"/>
      <c r="CG240" s="501"/>
      <c r="CH240" s="501"/>
      <c r="CI240" s="502"/>
    </row>
    <row r="241" spans="58:87">
      <c r="BF241" s="454"/>
      <c r="BG241" s="454"/>
      <c r="BH241" s="454"/>
      <c r="BI241" s="454"/>
      <c r="BJ241" s="501"/>
      <c r="BK241" s="501"/>
      <c r="BL241" s="501"/>
      <c r="BM241" s="501"/>
      <c r="BN241" s="501"/>
      <c r="BO241" s="501"/>
      <c r="BP241" s="501"/>
      <c r="BQ241" s="501"/>
      <c r="BR241" s="501"/>
      <c r="BS241" s="501"/>
      <c r="BT241" s="501"/>
      <c r="BU241" s="501"/>
      <c r="BV241" s="501"/>
      <c r="BW241" s="501"/>
      <c r="BX241" s="501"/>
      <c r="BY241" s="501"/>
      <c r="BZ241" s="501"/>
      <c r="CA241" s="501"/>
      <c r="CB241" s="501"/>
      <c r="CC241" s="501"/>
      <c r="CD241" s="501"/>
      <c r="CE241" s="501"/>
      <c r="CF241" s="501"/>
      <c r="CG241" s="501"/>
      <c r="CH241" s="501"/>
      <c r="CI241" s="502"/>
    </row>
    <row r="242" spans="58:87">
      <c r="BF242" s="454"/>
      <c r="BG242" s="454"/>
      <c r="BH242" s="454"/>
      <c r="BI242" s="454"/>
      <c r="BJ242" s="501"/>
      <c r="BK242" s="501"/>
      <c r="BL242" s="501"/>
      <c r="BM242" s="501"/>
      <c r="BN242" s="501"/>
      <c r="BO242" s="501"/>
      <c r="BP242" s="501"/>
      <c r="BQ242" s="501"/>
      <c r="BR242" s="501"/>
      <c r="BS242" s="501"/>
      <c r="BT242" s="501"/>
      <c r="BU242" s="501"/>
      <c r="BV242" s="501"/>
      <c r="BW242" s="501"/>
      <c r="BX242" s="501"/>
      <c r="BY242" s="501"/>
      <c r="BZ242" s="501"/>
      <c r="CA242" s="501"/>
      <c r="CB242" s="501"/>
      <c r="CC242" s="501"/>
      <c r="CD242" s="501"/>
      <c r="CE242" s="501"/>
      <c r="CF242" s="501"/>
      <c r="CG242" s="501"/>
      <c r="CH242" s="501"/>
      <c r="CI242" s="502"/>
    </row>
    <row r="243" spans="58:87">
      <c r="BF243" s="454"/>
      <c r="BG243" s="454"/>
      <c r="BH243" s="454"/>
      <c r="BI243" s="454"/>
      <c r="BJ243" s="501"/>
      <c r="BK243" s="501"/>
      <c r="BL243" s="501"/>
      <c r="BM243" s="501"/>
      <c r="BN243" s="501"/>
      <c r="BO243" s="501"/>
      <c r="BP243" s="501"/>
      <c r="BQ243" s="501"/>
      <c r="BR243" s="501"/>
      <c r="BS243" s="501"/>
      <c r="BT243" s="501"/>
      <c r="BU243" s="501"/>
      <c r="BV243" s="501"/>
      <c r="BW243" s="501"/>
      <c r="BX243" s="501"/>
      <c r="BY243" s="501"/>
      <c r="BZ243" s="501"/>
      <c r="CA243" s="501"/>
      <c r="CB243" s="501"/>
      <c r="CC243" s="501"/>
      <c r="CD243" s="501"/>
      <c r="CE243" s="501"/>
      <c r="CF243" s="501"/>
      <c r="CG243" s="501"/>
      <c r="CH243" s="501"/>
      <c r="CI243" s="502"/>
    </row>
    <row r="244" spans="58:87">
      <c r="BF244" s="454"/>
      <c r="BG244" s="454"/>
      <c r="BH244" s="454"/>
      <c r="BI244" s="454"/>
      <c r="BJ244" s="501"/>
      <c r="BK244" s="501"/>
      <c r="BL244" s="501"/>
      <c r="BM244" s="501"/>
      <c r="BN244" s="501"/>
      <c r="BO244" s="501"/>
      <c r="BP244" s="501"/>
      <c r="BQ244" s="501"/>
      <c r="BR244" s="501"/>
      <c r="BS244" s="501"/>
      <c r="BT244" s="501"/>
      <c r="BU244" s="501"/>
      <c r="BV244" s="501"/>
      <c r="BW244" s="501"/>
      <c r="BX244" s="501"/>
      <c r="BY244" s="501"/>
      <c r="BZ244" s="501"/>
      <c r="CA244" s="501"/>
      <c r="CB244" s="501"/>
      <c r="CC244" s="501"/>
      <c r="CD244" s="501"/>
      <c r="CE244" s="501"/>
      <c r="CF244" s="501"/>
      <c r="CG244" s="501"/>
      <c r="CH244" s="501"/>
      <c r="CI244" s="502"/>
    </row>
    <row r="245" spans="58:87">
      <c r="BF245" s="454"/>
      <c r="BG245" s="454"/>
      <c r="BH245" s="454"/>
      <c r="BI245" s="454"/>
      <c r="BJ245" s="501"/>
      <c r="BK245" s="501"/>
      <c r="BL245" s="501"/>
      <c r="BM245" s="501"/>
      <c r="BN245" s="501"/>
      <c r="BO245" s="501"/>
      <c r="BP245" s="501"/>
      <c r="BQ245" s="501"/>
      <c r="BR245" s="501"/>
      <c r="BS245" s="501"/>
      <c r="BT245" s="501"/>
      <c r="BU245" s="501"/>
      <c r="BV245" s="501"/>
      <c r="BW245" s="501"/>
      <c r="BX245" s="501"/>
      <c r="BY245" s="501"/>
      <c r="BZ245" s="501"/>
      <c r="CA245" s="501"/>
      <c r="CB245" s="501"/>
      <c r="CC245" s="501"/>
      <c r="CD245" s="501"/>
      <c r="CE245" s="501"/>
      <c r="CF245" s="501"/>
      <c r="CG245" s="501"/>
      <c r="CH245" s="501"/>
      <c r="CI245" s="502"/>
    </row>
    <row r="246" spans="58:87">
      <c r="BF246" s="454"/>
      <c r="BG246" s="454"/>
      <c r="BH246" s="454"/>
      <c r="BI246" s="454"/>
      <c r="BJ246" s="501"/>
      <c r="BK246" s="501"/>
      <c r="BL246" s="501"/>
      <c r="BM246" s="501"/>
      <c r="BN246" s="501"/>
      <c r="BO246" s="501"/>
      <c r="BP246" s="501"/>
      <c r="BQ246" s="501"/>
      <c r="BR246" s="501"/>
      <c r="BS246" s="501"/>
      <c r="BT246" s="501"/>
      <c r="BU246" s="501"/>
      <c r="BV246" s="501"/>
      <c r="BW246" s="501"/>
      <c r="BX246" s="501"/>
      <c r="BY246" s="501"/>
      <c r="BZ246" s="501"/>
      <c r="CA246" s="501"/>
      <c r="CB246" s="501"/>
      <c r="CC246" s="501"/>
      <c r="CD246" s="501"/>
      <c r="CE246" s="501"/>
      <c r="CF246" s="501"/>
      <c r="CG246" s="501"/>
      <c r="CH246" s="501"/>
      <c r="CI246" s="502"/>
    </row>
    <row r="247" spans="58:87">
      <c r="BF247" s="454"/>
      <c r="BG247" s="454"/>
      <c r="BH247" s="454"/>
      <c r="BI247" s="454"/>
      <c r="BJ247" s="501"/>
      <c r="BK247" s="501"/>
      <c r="BL247" s="501"/>
      <c r="BM247" s="501"/>
      <c r="BN247" s="501"/>
      <c r="BO247" s="501"/>
      <c r="BP247" s="501"/>
      <c r="BQ247" s="501"/>
      <c r="BR247" s="501"/>
      <c r="BS247" s="501"/>
      <c r="BT247" s="501"/>
      <c r="BU247" s="501"/>
      <c r="BV247" s="501"/>
      <c r="BW247" s="501"/>
      <c r="BX247" s="501"/>
      <c r="BY247" s="501"/>
      <c r="BZ247" s="501"/>
      <c r="CA247" s="501"/>
      <c r="CB247" s="501"/>
      <c r="CC247" s="501"/>
      <c r="CD247" s="501"/>
      <c r="CE247" s="501"/>
      <c r="CF247" s="501"/>
      <c r="CG247" s="501"/>
      <c r="CH247" s="501"/>
      <c r="CI247" s="502"/>
    </row>
    <row r="248" spans="58:87">
      <c r="BF248" s="454"/>
      <c r="BG248" s="454"/>
      <c r="BH248" s="454"/>
      <c r="BI248" s="454"/>
      <c r="BJ248" s="501"/>
      <c r="BK248" s="501"/>
      <c r="BL248" s="501"/>
      <c r="BM248" s="501"/>
      <c r="BN248" s="501"/>
      <c r="BO248" s="501"/>
      <c r="BP248" s="501"/>
      <c r="BQ248" s="501"/>
      <c r="BR248" s="501"/>
      <c r="BS248" s="501"/>
      <c r="BT248" s="501"/>
      <c r="BU248" s="501"/>
      <c r="BV248" s="501"/>
      <c r="BW248" s="501"/>
      <c r="BX248" s="501"/>
      <c r="BY248" s="501"/>
      <c r="BZ248" s="501"/>
      <c r="CA248" s="501"/>
      <c r="CB248" s="501"/>
      <c r="CC248" s="501"/>
      <c r="CD248" s="501"/>
      <c r="CE248" s="501"/>
      <c r="CF248" s="501"/>
      <c r="CG248" s="501"/>
      <c r="CH248" s="501"/>
      <c r="CI248" s="502"/>
    </row>
    <row r="249" spans="58:87">
      <c r="BF249" s="454"/>
      <c r="BG249" s="454"/>
      <c r="BH249" s="454"/>
      <c r="BI249" s="454"/>
      <c r="BJ249" s="501"/>
      <c r="BK249" s="501"/>
      <c r="BL249" s="501"/>
      <c r="BM249" s="501"/>
      <c r="BN249" s="501"/>
      <c r="BO249" s="501"/>
      <c r="BP249" s="501"/>
      <c r="BQ249" s="501"/>
      <c r="BR249" s="501"/>
      <c r="BS249" s="501"/>
      <c r="BT249" s="501"/>
      <c r="BU249" s="501"/>
      <c r="BV249" s="501"/>
      <c r="BW249" s="501"/>
      <c r="BX249" s="501"/>
      <c r="BY249" s="501"/>
      <c r="BZ249" s="501"/>
      <c r="CA249" s="501"/>
      <c r="CB249" s="501"/>
      <c r="CC249" s="501"/>
      <c r="CD249" s="501"/>
      <c r="CE249" s="501"/>
      <c r="CF249" s="501"/>
      <c r="CG249" s="501"/>
      <c r="CH249" s="501"/>
      <c r="CI249" s="502"/>
    </row>
    <row r="250" spans="58:87">
      <c r="BF250" s="454"/>
      <c r="BG250" s="454"/>
      <c r="BH250" s="454"/>
      <c r="BI250" s="454"/>
      <c r="BJ250" s="501"/>
      <c r="BK250" s="501"/>
      <c r="BL250" s="501"/>
      <c r="BM250" s="501"/>
      <c r="BN250" s="501"/>
      <c r="BO250" s="501"/>
      <c r="BP250" s="501"/>
      <c r="BQ250" s="501"/>
      <c r="BR250" s="501"/>
      <c r="BS250" s="501"/>
      <c r="BT250" s="501"/>
      <c r="BU250" s="501"/>
      <c r="BV250" s="501"/>
      <c r="BW250" s="501"/>
      <c r="BX250" s="501"/>
      <c r="BY250" s="501"/>
      <c r="BZ250" s="501"/>
      <c r="CA250" s="501"/>
      <c r="CB250" s="501"/>
      <c r="CC250" s="501"/>
      <c r="CD250" s="501"/>
      <c r="CE250" s="501"/>
      <c r="CF250" s="501"/>
      <c r="CG250" s="501"/>
      <c r="CH250" s="501"/>
      <c r="CI250" s="502"/>
    </row>
    <row r="251" spans="58:87">
      <c r="BF251" s="454"/>
      <c r="BG251" s="454"/>
      <c r="BH251" s="454"/>
      <c r="BI251" s="454"/>
      <c r="BJ251" s="501"/>
      <c r="BK251" s="501"/>
      <c r="BL251" s="501"/>
      <c r="BM251" s="501"/>
      <c r="BN251" s="501"/>
      <c r="BO251" s="501"/>
      <c r="BP251" s="501"/>
      <c r="BQ251" s="501"/>
      <c r="BR251" s="501"/>
      <c r="BS251" s="501"/>
      <c r="BT251" s="501"/>
      <c r="BU251" s="501"/>
      <c r="BV251" s="501"/>
      <c r="BW251" s="501"/>
      <c r="BX251" s="501"/>
      <c r="BY251" s="501"/>
      <c r="BZ251" s="501"/>
      <c r="CA251" s="501"/>
      <c r="CB251" s="501"/>
      <c r="CC251" s="501"/>
      <c r="CD251" s="501"/>
      <c r="CE251" s="501"/>
      <c r="CF251" s="501"/>
      <c r="CG251" s="501"/>
      <c r="CH251" s="501"/>
      <c r="CI251" s="502"/>
    </row>
    <row r="252" spans="58:87">
      <c r="BF252" s="454"/>
      <c r="BG252" s="454"/>
      <c r="BH252" s="454"/>
      <c r="BI252" s="454"/>
      <c r="BJ252" s="501"/>
      <c r="BK252" s="501"/>
      <c r="BL252" s="501"/>
      <c r="BM252" s="501"/>
      <c r="BN252" s="501"/>
      <c r="BO252" s="501"/>
      <c r="BP252" s="501"/>
      <c r="BQ252" s="501"/>
      <c r="BR252" s="501"/>
      <c r="BS252" s="501"/>
      <c r="BT252" s="501"/>
      <c r="BU252" s="501"/>
      <c r="BV252" s="501"/>
      <c r="BW252" s="501"/>
      <c r="BX252" s="501"/>
      <c r="BY252" s="501"/>
      <c r="BZ252" s="501"/>
      <c r="CA252" s="501"/>
      <c r="CB252" s="501"/>
      <c r="CC252" s="501"/>
      <c r="CD252" s="501"/>
      <c r="CE252" s="501"/>
      <c r="CF252" s="501"/>
      <c r="CG252" s="501"/>
      <c r="CH252" s="501"/>
      <c r="CI252" s="502"/>
    </row>
    <row r="253" spans="58:87">
      <c r="BF253" s="454"/>
      <c r="BG253" s="454"/>
      <c r="BH253" s="454"/>
      <c r="BI253" s="454"/>
      <c r="BJ253" s="501"/>
      <c r="BK253" s="501"/>
      <c r="BL253" s="501"/>
      <c r="BM253" s="501"/>
      <c r="BN253" s="501"/>
      <c r="BO253" s="501"/>
      <c r="BP253" s="501"/>
      <c r="BQ253" s="501"/>
      <c r="BR253" s="501"/>
      <c r="BS253" s="501"/>
      <c r="BT253" s="501"/>
      <c r="BU253" s="501"/>
      <c r="BV253" s="501"/>
      <c r="BW253" s="501"/>
      <c r="BX253" s="501"/>
      <c r="BY253" s="501"/>
      <c r="BZ253" s="501"/>
      <c r="CA253" s="501"/>
      <c r="CB253" s="501"/>
      <c r="CC253" s="501"/>
      <c r="CD253" s="501"/>
      <c r="CE253" s="501"/>
      <c r="CF253" s="501"/>
      <c r="CG253" s="501"/>
      <c r="CH253" s="501"/>
      <c r="CI253" s="502"/>
    </row>
    <row r="254" spans="58:87">
      <c r="BF254" s="454"/>
      <c r="BG254" s="454"/>
      <c r="BH254" s="454"/>
      <c r="BI254" s="454"/>
      <c r="BJ254" s="501"/>
      <c r="BK254" s="501"/>
      <c r="BL254" s="501"/>
      <c r="BM254" s="501"/>
      <c r="BN254" s="501"/>
      <c r="BO254" s="501"/>
      <c r="BP254" s="501"/>
      <c r="BQ254" s="501"/>
      <c r="BR254" s="501"/>
      <c r="BS254" s="501"/>
      <c r="BT254" s="501"/>
      <c r="BU254" s="501"/>
      <c r="BV254" s="501"/>
      <c r="BW254" s="501"/>
      <c r="BX254" s="501"/>
      <c r="BY254" s="501"/>
      <c r="BZ254" s="501"/>
      <c r="CA254" s="501"/>
      <c r="CB254" s="501"/>
      <c r="CC254" s="501"/>
      <c r="CD254" s="501"/>
      <c r="CE254" s="501"/>
      <c r="CF254" s="501"/>
      <c r="CG254" s="501"/>
      <c r="CH254" s="501"/>
      <c r="CI254" s="502"/>
    </row>
    <row r="255" spans="58:87">
      <c r="BF255" s="454"/>
      <c r="BG255" s="454"/>
      <c r="BH255" s="454"/>
      <c r="BI255" s="454"/>
      <c r="BJ255" s="501"/>
      <c r="BK255" s="501"/>
      <c r="BL255" s="501"/>
      <c r="BM255" s="501"/>
      <c r="BN255" s="501"/>
      <c r="BO255" s="501"/>
      <c r="BP255" s="501"/>
      <c r="BQ255" s="501"/>
      <c r="BR255" s="501"/>
      <c r="BS255" s="501"/>
      <c r="BT255" s="501"/>
      <c r="BU255" s="501"/>
      <c r="BV255" s="501"/>
      <c r="BW255" s="501"/>
      <c r="BX255" s="501"/>
      <c r="BY255" s="501"/>
      <c r="BZ255" s="501"/>
      <c r="CA255" s="501"/>
      <c r="CB255" s="501"/>
      <c r="CC255" s="501"/>
      <c r="CD255" s="501"/>
      <c r="CE255" s="501"/>
      <c r="CF255" s="501"/>
      <c r="CG255" s="501"/>
      <c r="CH255" s="501"/>
      <c r="CI255" s="502"/>
    </row>
    <row r="256" spans="58:87">
      <c r="BF256" s="454"/>
      <c r="BG256" s="454"/>
      <c r="BH256" s="454"/>
      <c r="BI256" s="454"/>
      <c r="BJ256" s="501"/>
      <c r="BK256" s="501"/>
      <c r="BL256" s="501"/>
      <c r="BM256" s="501"/>
      <c r="BN256" s="501"/>
      <c r="BO256" s="501"/>
      <c r="BP256" s="501"/>
      <c r="BQ256" s="501"/>
      <c r="BR256" s="501"/>
      <c r="BS256" s="501"/>
      <c r="BT256" s="501"/>
      <c r="BU256" s="501"/>
      <c r="BV256" s="501"/>
      <c r="BW256" s="501"/>
      <c r="BX256" s="501"/>
      <c r="BY256" s="501"/>
      <c r="BZ256" s="501"/>
      <c r="CA256" s="501"/>
      <c r="CB256" s="501"/>
      <c r="CC256" s="501"/>
      <c r="CD256" s="501"/>
      <c r="CE256" s="501"/>
      <c r="CF256" s="501"/>
      <c r="CG256" s="501"/>
      <c r="CH256" s="501"/>
      <c r="CI256" s="502"/>
    </row>
    <row r="257" spans="58:87">
      <c r="BF257" s="454"/>
      <c r="BG257" s="454"/>
      <c r="BH257" s="454"/>
      <c r="BI257" s="454"/>
      <c r="BJ257" s="501"/>
      <c r="BK257" s="501"/>
      <c r="BL257" s="501"/>
      <c r="BM257" s="501"/>
      <c r="BN257" s="501"/>
      <c r="BO257" s="501"/>
      <c r="BP257" s="501"/>
      <c r="BQ257" s="501"/>
      <c r="BR257" s="501"/>
      <c r="BS257" s="501"/>
      <c r="BT257" s="501"/>
      <c r="BU257" s="501"/>
      <c r="BV257" s="501"/>
      <c r="BW257" s="501"/>
      <c r="BX257" s="501"/>
      <c r="BY257" s="501"/>
      <c r="BZ257" s="501"/>
      <c r="CA257" s="501"/>
      <c r="CB257" s="501"/>
      <c r="CC257" s="501"/>
      <c r="CD257" s="501"/>
      <c r="CE257" s="501"/>
      <c r="CF257" s="501"/>
      <c r="CG257" s="501"/>
      <c r="CH257" s="501"/>
      <c r="CI257" s="502"/>
    </row>
    <row r="258" spans="58:87">
      <c r="BF258" s="454"/>
      <c r="BG258" s="454"/>
      <c r="BH258" s="454"/>
      <c r="BI258" s="454"/>
      <c r="BJ258" s="501"/>
      <c r="BK258" s="501"/>
      <c r="BL258" s="501"/>
      <c r="BM258" s="501"/>
      <c r="BN258" s="501"/>
      <c r="BO258" s="501"/>
      <c r="BP258" s="501"/>
      <c r="BQ258" s="501"/>
      <c r="BR258" s="501"/>
      <c r="BS258" s="501"/>
      <c r="BT258" s="501"/>
      <c r="BU258" s="501"/>
      <c r="BV258" s="501"/>
      <c r="BW258" s="501"/>
      <c r="BX258" s="501"/>
      <c r="BY258" s="501"/>
      <c r="BZ258" s="501"/>
      <c r="CA258" s="501"/>
      <c r="CB258" s="501"/>
      <c r="CC258" s="501"/>
      <c r="CD258" s="501"/>
      <c r="CE258" s="501"/>
      <c r="CF258" s="501"/>
      <c r="CG258" s="501"/>
      <c r="CH258" s="501"/>
      <c r="CI258" s="502"/>
    </row>
    <row r="259" spans="58:87">
      <c r="BF259" s="454"/>
      <c r="BG259" s="454"/>
      <c r="BH259" s="454"/>
      <c r="BI259" s="454"/>
      <c r="BJ259" s="501"/>
      <c r="BK259" s="501"/>
      <c r="BL259" s="501"/>
      <c r="BM259" s="501"/>
      <c r="BN259" s="501"/>
      <c r="BO259" s="501"/>
      <c r="BP259" s="501"/>
      <c r="BQ259" s="501"/>
      <c r="BR259" s="501"/>
      <c r="BS259" s="501"/>
      <c r="BT259" s="501"/>
      <c r="BU259" s="501"/>
      <c r="BV259" s="501"/>
      <c r="BW259" s="501"/>
      <c r="BX259" s="501"/>
      <c r="BY259" s="501"/>
      <c r="BZ259" s="501"/>
      <c r="CA259" s="501"/>
      <c r="CB259" s="501"/>
      <c r="CC259" s="501"/>
      <c r="CD259" s="501"/>
      <c r="CE259" s="501"/>
      <c r="CF259" s="501"/>
      <c r="CG259" s="501"/>
      <c r="CH259" s="501"/>
      <c r="CI259" s="502"/>
    </row>
    <row r="260" spans="58:87">
      <c r="BF260" s="454"/>
      <c r="BG260" s="454"/>
      <c r="BH260" s="454"/>
      <c r="BI260" s="454"/>
      <c r="BJ260" s="501"/>
      <c r="BK260" s="501"/>
      <c r="BL260" s="501"/>
      <c r="BM260" s="501"/>
      <c r="BN260" s="501"/>
      <c r="BO260" s="501"/>
      <c r="BP260" s="501"/>
      <c r="BQ260" s="501"/>
      <c r="BR260" s="501"/>
      <c r="BS260" s="501"/>
      <c r="BT260" s="501"/>
      <c r="BU260" s="501"/>
      <c r="BV260" s="501"/>
      <c r="BW260" s="501"/>
      <c r="BX260" s="501"/>
      <c r="BY260" s="501"/>
      <c r="BZ260" s="501"/>
      <c r="CA260" s="501"/>
      <c r="CB260" s="501"/>
      <c r="CC260" s="501"/>
      <c r="CD260" s="501"/>
      <c r="CE260" s="501"/>
      <c r="CF260" s="501"/>
      <c r="CG260" s="501"/>
      <c r="CH260" s="501"/>
      <c r="CI260" s="502"/>
    </row>
    <row r="261" spans="58:87">
      <c r="BF261" s="454"/>
      <c r="BG261" s="454"/>
      <c r="BH261" s="454"/>
      <c r="BI261" s="454"/>
      <c r="BJ261" s="501"/>
      <c r="BK261" s="501"/>
      <c r="BL261" s="501"/>
      <c r="BM261" s="501"/>
      <c r="BN261" s="501"/>
      <c r="BO261" s="501"/>
      <c r="BP261" s="501"/>
      <c r="BQ261" s="501"/>
      <c r="BR261" s="501"/>
      <c r="BS261" s="501"/>
      <c r="BT261" s="501"/>
      <c r="BU261" s="501"/>
      <c r="BV261" s="501"/>
      <c r="BW261" s="501"/>
      <c r="BX261" s="501"/>
      <c r="BY261" s="501"/>
      <c r="BZ261" s="501"/>
      <c r="CA261" s="501"/>
      <c r="CB261" s="501"/>
      <c r="CC261" s="501"/>
      <c r="CD261" s="501"/>
      <c r="CE261" s="501"/>
      <c r="CF261" s="501"/>
      <c r="CG261" s="501"/>
      <c r="CH261" s="501"/>
      <c r="CI261" s="502"/>
    </row>
    <row r="262" spans="58:87">
      <c r="BF262" s="454"/>
      <c r="BG262" s="454"/>
      <c r="BH262" s="454"/>
      <c r="BI262" s="454"/>
      <c r="BJ262" s="501"/>
      <c r="BK262" s="501"/>
      <c r="BL262" s="501"/>
      <c r="BM262" s="501"/>
      <c r="BN262" s="501"/>
      <c r="BO262" s="501"/>
      <c r="BP262" s="501"/>
      <c r="BQ262" s="501"/>
      <c r="BR262" s="501"/>
      <c r="BS262" s="501"/>
      <c r="BT262" s="501"/>
      <c r="BU262" s="501"/>
      <c r="BV262" s="501"/>
      <c r="BW262" s="501"/>
      <c r="BX262" s="501"/>
      <c r="BY262" s="501"/>
      <c r="BZ262" s="501"/>
      <c r="CA262" s="501"/>
      <c r="CB262" s="501"/>
      <c r="CC262" s="501"/>
      <c r="CD262" s="501"/>
      <c r="CE262" s="501"/>
      <c r="CF262" s="501"/>
      <c r="CG262" s="501"/>
      <c r="CH262" s="501"/>
      <c r="CI262" s="502"/>
    </row>
    <row r="263" spans="58:87">
      <c r="BF263" s="454"/>
      <c r="BG263" s="454"/>
      <c r="BH263" s="454"/>
      <c r="BI263" s="454"/>
      <c r="BJ263" s="501"/>
      <c r="BK263" s="501"/>
      <c r="BL263" s="501"/>
      <c r="BM263" s="501"/>
      <c r="BN263" s="501"/>
      <c r="BO263" s="501"/>
      <c r="BP263" s="501"/>
      <c r="BQ263" s="501"/>
      <c r="BR263" s="501"/>
      <c r="BS263" s="501"/>
      <c r="BT263" s="501"/>
      <c r="BU263" s="501"/>
      <c r="BV263" s="501"/>
      <c r="BW263" s="501"/>
      <c r="BX263" s="501"/>
      <c r="BY263" s="501"/>
      <c r="BZ263" s="501"/>
      <c r="CA263" s="501"/>
      <c r="CB263" s="501"/>
      <c r="CC263" s="501"/>
      <c r="CD263" s="501"/>
      <c r="CE263" s="501"/>
      <c r="CF263" s="501"/>
      <c r="CG263" s="501"/>
      <c r="CH263" s="501"/>
      <c r="CI263" s="502"/>
    </row>
    <row r="264" spans="58:87">
      <c r="BF264" s="454"/>
      <c r="BG264" s="454"/>
      <c r="BH264" s="454"/>
      <c r="BI264" s="454"/>
      <c r="BJ264" s="501"/>
      <c r="BK264" s="501"/>
      <c r="BL264" s="501"/>
      <c r="BM264" s="501"/>
      <c r="BN264" s="501"/>
      <c r="BO264" s="501"/>
      <c r="BP264" s="501"/>
      <c r="BQ264" s="501"/>
      <c r="BR264" s="501"/>
      <c r="BS264" s="501"/>
      <c r="BT264" s="501"/>
      <c r="BU264" s="501"/>
      <c r="BV264" s="501"/>
      <c r="BW264" s="501"/>
      <c r="BX264" s="501"/>
      <c r="BY264" s="501"/>
      <c r="BZ264" s="501"/>
      <c r="CA264" s="501"/>
      <c r="CB264" s="501"/>
      <c r="CC264" s="501"/>
      <c r="CD264" s="501"/>
      <c r="CE264" s="501"/>
      <c r="CF264" s="501"/>
      <c r="CG264" s="501"/>
      <c r="CH264" s="501"/>
      <c r="CI264" s="502"/>
    </row>
    <row r="265" spans="58:87">
      <c r="BF265" s="454"/>
      <c r="BG265" s="454"/>
      <c r="BH265" s="454"/>
      <c r="BI265" s="454"/>
      <c r="BJ265" s="501"/>
      <c r="BK265" s="501"/>
      <c r="BL265" s="501"/>
      <c r="BM265" s="501"/>
      <c r="BN265" s="501"/>
      <c r="BO265" s="501"/>
      <c r="BP265" s="501"/>
      <c r="BQ265" s="501"/>
      <c r="BR265" s="501"/>
      <c r="BS265" s="501"/>
      <c r="BT265" s="501"/>
      <c r="BU265" s="501"/>
      <c r="BV265" s="501"/>
      <c r="BW265" s="501"/>
      <c r="BX265" s="501"/>
      <c r="BY265" s="501"/>
      <c r="BZ265" s="501"/>
      <c r="CA265" s="501"/>
      <c r="CB265" s="501"/>
      <c r="CC265" s="501"/>
      <c r="CD265" s="501"/>
      <c r="CE265" s="501"/>
      <c r="CF265" s="501"/>
      <c r="CG265" s="501"/>
      <c r="CH265" s="501"/>
      <c r="CI265" s="502"/>
    </row>
    <row r="266" spans="58:87">
      <c r="BF266" s="454"/>
      <c r="BG266" s="454"/>
      <c r="BH266" s="454"/>
      <c r="BI266" s="454"/>
      <c r="BJ266" s="501"/>
      <c r="BK266" s="501"/>
      <c r="BL266" s="501"/>
      <c r="BM266" s="501"/>
      <c r="BN266" s="501"/>
      <c r="BO266" s="501"/>
      <c r="BP266" s="501"/>
      <c r="BQ266" s="501"/>
      <c r="BR266" s="501"/>
      <c r="BS266" s="501"/>
      <c r="BT266" s="501"/>
      <c r="BU266" s="501"/>
      <c r="BV266" s="501"/>
      <c r="BW266" s="501"/>
      <c r="BX266" s="501"/>
      <c r="BY266" s="501"/>
      <c r="BZ266" s="501"/>
      <c r="CA266" s="501"/>
      <c r="CB266" s="501"/>
      <c r="CC266" s="501"/>
      <c r="CD266" s="501"/>
      <c r="CE266" s="501"/>
      <c r="CF266" s="501"/>
      <c r="CG266" s="501"/>
      <c r="CH266" s="501"/>
      <c r="CI266" s="502"/>
    </row>
    <row r="267" spans="58:87">
      <c r="BF267" s="454"/>
      <c r="BG267" s="454"/>
      <c r="BH267" s="454"/>
      <c r="BI267" s="454"/>
      <c r="BJ267" s="501"/>
      <c r="BK267" s="501"/>
      <c r="BL267" s="501"/>
      <c r="BM267" s="501"/>
      <c r="BN267" s="501"/>
      <c r="BO267" s="501"/>
      <c r="BP267" s="501"/>
      <c r="BQ267" s="501"/>
      <c r="BR267" s="501"/>
      <c r="BS267" s="501"/>
      <c r="BT267" s="501"/>
      <c r="BU267" s="501"/>
      <c r="BV267" s="501"/>
      <c r="BW267" s="501"/>
      <c r="BX267" s="501"/>
      <c r="BY267" s="501"/>
      <c r="BZ267" s="501"/>
      <c r="CA267" s="501"/>
      <c r="CB267" s="501"/>
      <c r="CC267" s="501"/>
      <c r="CD267" s="501"/>
      <c r="CE267" s="501"/>
      <c r="CF267" s="501"/>
      <c r="CG267" s="501"/>
      <c r="CH267" s="501"/>
      <c r="CI267" s="502"/>
    </row>
    <row r="268" spans="58:87">
      <c r="BF268" s="454"/>
      <c r="BG268" s="454"/>
      <c r="BH268" s="454"/>
      <c r="BI268" s="454"/>
      <c r="BJ268" s="501"/>
      <c r="BK268" s="501"/>
      <c r="BL268" s="501"/>
      <c r="BM268" s="501"/>
      <c r="BN268" s="501"/>
      <c r="BO268" s="501"/>
      <c r="BP268" s="501"/>
      <c r="BQ268" s="501"/>
      <c r="BR268" s="501"/>
      <c r="BS268" s="501"/>
      <c r="BT268" s="501"/>
      <c r="BU268" s="501"/>
      <c r="BV268" s="501"/>
      <c r="BW268" s="501"/>
      <c r="BX268" s="501"/>
      <c r="BY268" s="501"/>
      <c r="BZ268" s="501"/>
      <c r="CA268" s="501"/>
      <c r="CB268" s="501"/>
      <c r="CC268" s="501"/>
      <c r="CD268" s="501"/>
      <c r="CE268" s="501"/>
      <c r="CF268" s="501"/>
      <c r="CG268" s="501"/>
      <c r="CH268" s="501"/>
      <c r="CI268" s="502"/>
    </row>
    <row r="269" spans="58:87">
      <c r="BF269" s="454"/>
      <c r="BG269" s="454"/>
      <c r="BH269" s="454"/>
      <c r="BI269" s="454"/>
      <c r="BJ269" s="501"/>
      <c r="BK269" s="501"/>
      <c r="BL269" s="501"/>
      <c r="BM269" s="501"/>
      <c r="BN269" s="501"/>
      <c r="BO269" s="501"/>
      <c r="BP269" s="501"/>
      <c r="BQ269" s="501"/>
      <c r="BR269" s="501"/>
      <c r="BS269" s="501"/>
      <c r="BT269" s="501"/>
      <c r="BU269" s="501"/>
      <c r="BV269" s="501"/>
      <c r="BW269" s="501"/>
      <c r="BX269" s="501"/>
      <c r="BY269" s="501"/>
      <c r="BZ269" s="501"/>
      <c r="CA269" s="501"/>
      <c r="CB269" s="501"/>
      <c r="CC269" s="501"/>
      <c r="CD269" s="501"/>
      <c r="CE269" s="501"/>
      <c r="CF269" s="501"/>
      <c r="CG269" s="501"/>
      <c r="CH269" s="501"/>
      <c r="CI269" s="502"/>
    </row>
    <row r="270" spans="58:87">
      <c r="BF270" s="454"/>
      <c r="BG270" s="454"/>
      <c r="BH270" s="454"/>
      <c r="BI270" s="454"/>
      <c r="BJ270" s="501"/>
      <c r="BK270" s="501"/>
      <c r="BL270" s="501"/>
      <c r="BM270" s="501"/>
      <c r="BN270" s="501"/>
      <c r="BO270" s="501"/>
      <c r="BP270" s="501"/>
      <c r="BQ270" s="501"/>
      <c r="BR270" s="501"/>
      <c r="BS270" s="501"/>
      <c r="BT270" s="501"/>
      <c r="BU270" s="501"/>
      <c r="BV270" s="501"/>
      <c r="BW270" s="501"/>
      <c r="BX270" s="501"/>
      <c r="BY270" s="501"/>
      <c r="BZ270" s="501"/>
      <c r="CA270" s="501"/>
      <c r="CB270" s="501"/>
      <c r="CC270" s="501"/>
      <c r="CD270" s="501"/>
      <c r="CE270" s="501"/>
      <c r="CF270" s="501"/>
      <c r="CG270" s="501"/>
      <c r="CH270" s="501"/>
      <c r="CI270" s="502"/>
    </row>
    <row r="271" spans="58:87">
      <c r="BF271" s="454"/>
      <c r="BG271" s="454"/>
      <c r="BH271" s="454"/>
      <c r="BI271" s="454"/>
      <c r="BJ271" s="501"/>
      <c r="BK271" s="501"/>
      <c r="BL271" s="501"/>
      <c r="BM271" s="501"/>
      <c r="BN271" s="501"/>
      <c r="BO271" s="501"/>
      <c r="BP271" s="501"/>
      <c r="BQ271" s="501"/>
      <c r="BR271" s="501"/>
      <c r="BS271" s="501"/>
      <c r="BT271" s="501"/>
      <c r="BU271" s="501"/>
      <c r="BV271" s="501"/>
      <c r="BW271" s="501"/>
      <c r="BX271" s="501"/>
      <c r="BY271" s="501"/>
      <c r="BZ271" s="501"/>
      <c r="CA271" s="501"/>
      <c r="CB271" s="501"/>
      <c r="CC271" s="501"/>
      <c r="CD271" s="501"/>
      <c r="CE271" s="501"/>
      <c r="CF271" s="501"/>
      <c r="CG271" s="501"/>
      <c r="CH271" s="501"/>
      <c r="CI271" s="502"/>
    </row>
    <row r="272" spans="58:87">
      <c r="BF272" s="454"/>
      <c r="BG272" s="454"/>
      <c r="BH272" s="454"/>
      <c r="BI272" s="454"/>
      <c r="BJ272" s="501"/>
      <c r="BK272" s="501"/>
      <c r="BL272" s="501"/>
      <c r="BM272" s="501"/>
      <c r="BN272" s="501"/>
      <c r="BO272" s="501"/>
      <c r="BP272" s="501"/>
      <c r="BQ272" s="501"/>
      <c r="BR272" s="501"/>
      <c r="BS272" s="501"/>
      <c r="BT272" s="501"/>
      <c r="BU272" s="501"/>
      <c r="BV272" s="501"/>
      <c r="BW272" s="501"/>
      <c r="BX272" s="501"/>
      <c r="BY272" s="501"/>
      <c r="BZ272" s="501"/>
      <c r="CA272" s="501"/>
      <c r="CB272" s="501"/>
      <c r="CC272" s="501"/>
      <c r="CD272" s="501"/>
      <c r="CE272" s="501"/>
      <c r="CF272" s="501"/>
      <c r="CG272" s="501"/>
      <c r="CH272" s="501"/>
      <c r="CI272" s="502"/>
    </row>
    <row r="273" spans="58:87">
      <c r="BF273" s="454"/>
      <c r="BG273" s="454"/>
      <c r="BH273" s="454"/>
      <c r="BI273" s="454"/>
      <c r="BJ273" s="501"/>
      <c r="BK273" s="501"/>
      <c r="BL273" s="501"/>
      <c r="BM273" s="501"/>
      <c r="BN273" s="501"/>
      <c r="BO273" s="501"/>
      <c r="BP273" s="501"/>
      <c r="BQ273" s="501"/>
      <c r="BR273" s="501"/>
      <c r="BS273" s="501"/>
      <c r="BT273" s="501"/>
      <c r="BU273" s="501"/>
      <c r="BV273" s="501"/>
      <c r="BW273" s="501"/>
      <c r="BX273" s="501"/>
      <c r="BY273" s="501"/>
      <c r="BZ273" s="501"/>
      <c r="CA273" s="501"/>
      <c r="CB273" s="501"/>
      <c r="CC273" s="501"/>
      <c r="CD273" s="501"/>
      <c r="CE273" s="501"/>
      <c r="CF273" s="501"/>
      <c r="CG273" s="501"/>
      <c r="CH273" s="501"/>
      <c r="CI273" s="502"/>
    </row>
    <row r="274" spans="58:87">
      <c r="BF274" s="454"/>
      <c r="BG274" s="454"/>
      <c r="BH274" s="454"/>
      <c r="BI274" s="454"/>
      <c r="BJ274" s="501"/>
      <c r="BK274" s="501"/>
      <c r="BL274" s="501"/>
      <c r="BM274" s="501"/>
      <c r="BN274" s="501"/>
      <c r="BO274" s="501"/>
      <c r="BP274" s="501"/>
      <c r="BQ274" s="501"/>
      <c r="BR274" s="501"/>
      <c r="BS274" s="501"/>
      <c r="BT274" s="501"/>
      <c r="BU274" s="501"/>
      <c r="BV274" s="501"/>
      <c r="BW274" s="501"/>
      <c r="BX274" s="501"/>
      <c r="BY274" s="501"/>
      <c r="BZ274" s="501"/>
      <c r="CA274" s="501"/>
      <c r="CB274" s="501"/>
      <c r="CC274" s="501"/>
      <c r="CD274" s="501"/>
      <c r="CE274" s="501"/>
      <c r="CF274" s="501"/>
      <c r="CG274" s="501"/>
      <c r="CH274" s="501"/>
      <c r="CI274" s="502"/>
    </row>
    <row r="275" spans="58:87">
      <c r="BF275" s="454"/>
      <c r="BG275" s="454"/>
      <c r="BH275" s="454"/>
      <c r="BI275" s="454"/>
      <c r="BJ275" s="501"/>
      <c r="BK275" s="501"/>
      <c r="BL275" s="501"/>
      <c r="BM275" s="501"/>
      <c r="BN275" s="501"/>
      <c r="BO275" s="501"/>
      <c r="BP275" s="501"/>
      <c r="BQ275" s="501"/>
      <c r="BR275" s="501"/>
      <c r="BS275" s="501"/>
      <c r="BT275" s="501"/>
      <c r="BU275" s="501"/>
      <c r="BV275" s="501"/>
      <c r="BW275" s="501"/>
      <c r="BX275" s="501"/>
      <c r="BY275" s="501"/>
      <c r="BZ275" s="501"/>
      <c r="CA275" s="501"/>
      <c r="CB275" s="501"/>
      <c r="CC275" s="501"/>
      <c r="CD275" s="501"/>
      <c r="CE275" s="501"/>
      <c r="CF275" s="501"/>
      <c r="CG275" s="501"/>
      <c r="CH275" s="501"/>
      <c r="CI275" s="502"/>
    </row>
    <row r="276" spans="58:87">
      <c r="BF276" s="454"/>
      <c r="BG276" s="454"/>
      <c r="BH276" s="454"/>
      <c r="BI276" s="454"/>
      <c r="BJ276" s="501"/>
      <c r="BK276" s="501"/>
      <c r="BL276" s="501"/>
      <c r="BM276" s="501"/>
      <c r="BN276" s="501"/>
      <c r="BO276" s="501"/>
      <c r="BP276" s="501"/>
      <c r="BQ276" s="501"/>
      <c r="BR276" s="501"/>
      <c r="BS276" s="501"/>
      <c r="BT276" s="501"/>
      <c r="BU276" s="501"/>
      <c r="BV276" s="501"/>
      <c r="BW276" s="501"/>
      <c r="BX276" s="501"/>
      <c r="BY276" s="501"/>
      <c r="BZ276" s="501"/>
      <c r="CA276" s="501"/>
      <c r="CB276" s="501"/>
      <c r="CC276" s="501"/>
      <c r="CD276" s="501"/>
      <c r="CE276" s="501"/>
      <c r="CF276" s="501"/>
      <c r="CG276" s="501"/>
      <c r="CH276" s="501"/>
      <c r="CI276" s="502"/>
    </row>
    <row r="277" spans="58:87">
      <c r="BF277" s="454"/>
      <c r="BG277" s="454"/>
      <c r="BH277" s="454"/>
      <c r="BI277" s="454"/>
      <c r="BJ277" s="501"/>
      <c r="BK277" s="501"/>
      <c r="BL277" s="501"/>
      <c r="BM277" s="501"/>
      <c r="BN277" s="501"/>
      <c r="BO277" s="501"/>
      <c r="BP277" s="501"/>
      <c r="BQ277" s="501"/>
      <c r="BR277" s="501"/>
      <c r="BS277" s="501"/>
      <c r="BT277" s="501"/>
      <c r="BU277" s="501"/>
      <c r="BV277" s="501"/>
      <c r="BW277" s="501"/>
      <c r="BX277" s="501"/>
      <c r="BY277" s="501"/>
      <c r="BZ277" s="501"/>
      <c r="CA277" s="501"/>
      <c r="CB277" s="501"/>
      <c r="CC277" s="501"/>
      <c r="CD277" s="501"/>
      <c r="CE277" s="501"/>
      <c r="CF277" s="501"/>
      <c r="CG277" s="501"/>
      <c r="CH277" s="501"/>
      <c r="CI277" s="502"/>
    </row>
    <row r="278" spans="58:87">
      <c r="BF278" s="454"/>
      <c r="BG278" s="454"/>
      <c r="BH278" s="454"/>
      <c r="BI278" s="454"/>
      <c r="BJ278" s="501"/>
      <c r="BK278" s="501"/>
      <c r="BL278" s="501"/>
      <c r="BM278" s="501"/>
      <c r="BN278" s="501"/>
      <c r="BO278" s="501"/>
      <c r="BP278" s="501"/>
      <c r="BQ278" s="501"/>
      <c r="BR278" s="501"/>
      <c r="BS278" s="501"/>
      <c r="BT278" s="501"/>
      <c r="BU278" s="501"/>
      <c r="BV278" s="501"/>
      <c r="BW278" s="501"/>
      <c r="BX278" s="501"/>
      <c r="BY278" s="501"/>
      <c r="BZ278" s="501"/>
      <c r="CA278" s="501"/>
      <c r="CB278" s="501"/>
      <c r="CC278" s="501"/>
      <c r="CD278" s="501"/>
      <c r="CE278" s="501"/>
      <c r="CF278" s="501"/>
      <c r="CG278" s="501"/>
      <c r="CH278" s="501"/>
      <c r="CI278" s="502"/>
    </row>
    <row r="279" spans="58:87">
      <c r="BF279" s="454"/>
      <c r="BG279" s="454"/>
      <c r="BH279" s="454"/>
      <c r="BI279" s="454"/>
      <c r="BJ279" s="501"/>
      <c r="BK279" s="501"/>
      <c r="BL279" s="501"/>
      <c r="BM279" s="501"/>
      <c r="BN279" s="501"/>
      <c r="BO279" s="501"/>
      <c r="BP279" s="501"/>
      <c r="BQ279" s="501"/>
      <c r="BR279" s="501"/>
      <c r="BS279" s="501"/>
      <c r="BT279" s="501"/>
      <c r="BU279" s="501"/>
      <c r="BV279" s="501"/>
      <c r="BW279" s="501"/>
      <c r="BX279" s="501"/>
      <c r="BY279" s="501"/>
      <c r="BZ279" s="501"/>
      <c r="CA279" s="501"/>
      <c r="CB279" s="501"/>
      <c r="CC279" s="501"/>
      <c r="CD279" s="501"/>
      <c r="CE279" s="501"/>
      <c r="CF279" s="501"/>
      <c r="CG279" s="501"/>
      <c r="CH279" s="501"/>
      <c r="CI279" s="502"/>
    </row>
    <row r="280" spans="58:87">
      <c r="BF280" s="454"/>
      <c r="BG280" s="454"/>
      <c r="BH280" s="454"/>
      <c r="BI280" s="454"/>
      <c r="BJ280" s="501"/>
      <c r="BK280" s="501"/>
      <c r="BL280" s="501"/>
      <c r="BM280" s="501"/>
      <c r="BN280" s="501"/>
      <c r="BO280" s="501"/>
      <c r="BP280" s="501"/>
      <c r="BQ280" s="501"/>
      <c r="BR280" s="501"/>
      <c r="BS280" s="501"/>
      <c r="BT280" s="501"/>
      <c r="BU280" s="501"/>
      <c r="BV280" s="501"/>
      <c r="BW280" s="501"/>
      <c r="BX280" s="501"/>
      <c r="BY280" s="501"/>
      <c r="BZ280" s="501"/>
      <c r="CA280" s="501"/>
      <c r="CB280" s="501"/>
      <c r="CC280" s="501"/>
      <c r="CD280" s="501"/>
      <c r="CE280" s="501"/>
      <c r="CF280" s="501"/>
      <c r="CG280" s="501"/>
      <c r="CH280" s="501"/>
      <c r="CI280" s="502"/>
    </row>
    <row r="281" spans="58:87">
      <c r="BF281" s="454"/>
      <c r="BG281" s="454"/>
      <c r="BH281" s="454"/>
      <c r="BI281" s="454"/>
      <c r="BJ281" s="501"/>
      <c r="BK281" s="501"/>
      <c r="BL281" s="501"/>
      <c r="BM281" s="501"/>
      <c r="BN281" s="501"/>
      <c r="BO281" s="501"/>
      <c r="BP281" s="501"/>
      <c r="BQ281" s="501"/>
      <c r="BR281" s="501"/>
      <c r="BS281" s="501"/>
      <c r="BT281" s="501"/>
      <c r="BU281" s="501"/>
      <c r="BV281" s="501"/>
      <c r="BW281" s="501"/>
      <c r="BX281" s="501"/>
      <c r="BY281" s="501"/>
      <c r="BZ281" s="501"/>
      <c r="CA281" s="501"/>
      <c r="CB281" s="501"/>
      <c r="CC281" s="501"/>
      <c r="CD281" s="501"/>
      <c r="CE281" s="501"/>
      <c r="CF281" s="501"/>
      <c r="CG281" s="501"/>
      <c r="CH281" s="501"/>
      <c r="CI281" s="502"/>
    </row>
    <row r="282" spans="58:87">
      <c r="BF282" s="454"/>
      <c r="BG282" s="454"/>
      <c r="BH282" s="454"/>
      <c r="BI282" s="454"/>
      <c r="BJ282" s="501"/>
      <c r="BK282" s="501"/>
      <c r="BL282" s="501"/>
      <c r="BM282" s="501"/>
      <c r="BN282" s="501"/>
      <c r="BO282" s="501"/>
      <c r="BP282" s="501"/>
      <c r="BQ282" s="501"/>
      <c r="BR282" s="501"/>
      <c r="BS282" s="501"/>
      <c r="BT282" s="501"/>
      <c r="BU282" s="501"/>
      <c r="BV282" s="501"/>
      <c r="BW282" s="501"/>
      <c r="BX282" s="501"/>
      <c r="BY282" s="501"/>
      <c r="BZ282" s="501"/>
      <c r="CA282" s="501"/>
      <c r="CB282" s="501"/>
      <c r="CC282" s="501"/>
      <c r="CD282" s="501"/>
      <c r="CE282" s="501"/>
      <c r="CF282" s="501"/>
      <c r="CG282" s="501"/>
      <c r="CH282" s="501"/>
      <c r="CI282" s="502"/>
    </row>
    <row r="283" spans="58:87">
      <c r="BF283" s="454"/>
      <c r="BG283" s="454"/>
      <c r="BH283" s="454"/>
      <c r="BI283" s="454"/>
      <c r="BJ283" s="501"/>
      <c r="BK283" s="501"/>
      <c r="BL283" s="501"/>
      <c r="BM283" s="501"/>
      <c r="BN283" s="501"/>
      <c r="BO283" s="501"/>
      <c r="BP283" s="501"/>
      <c r="BQ283" s="501"/>
      <c r="BR283" s="501"/>
      <c r="BS283" s="501"/>
      <c r="BT283" s="501"/>
      <c r="BU283" s="501"/>
      <c r="BV283" s="501"/>
      <c r="BW283" s="501"/>
      <c r="BX283" s="501"/>
      <c r="BY283" s="501"/>
      <c r="BZ283" s="501"/>
      <c r="CA283" s="501"/>
      <c r="CB283" s="501"/>
      <c r="CC283" s="501"/>
      <c r="CD283" s="501"/>
      <c r="CE283" s="501"/>
      <c r="CF283" s="501"/>
      <c r="CG283" s="501"/>
      <c r="CH283" s="501"/>
      <c r="CI283" s="502"/>
    </row>
    <row r="284" spans="58:87">
      <c r="BF284" s="454"/>
      <c r="BG284" s="454"/>
      <c r="BH284" s="454"/>
      <c r="BI284" s="454"/>
      <c r="BJ284" s="501"/>
      <c r="BK284" s="501"/>
      <c r="BL284" s="501"/>
      <c r="BM284" s="501"/>
      <c r="BN284" s="501"/>
      <c r="BO284" s="501"/>
      <c r="BP284" s="501"/>
      <c r="BQ284" s="501"/>
      <c r="BR284" s="501"/>
      <c r="BS284" s="501"/>
      <c r="BT284" s="501"/>
      <c r="BU284" s="501"/>
      <c r="BV284" s="501"/>
      <c r="BW284" s="501"/>
      <c r="BX284" s="501"/>
      <c r="BY284" s="501"/>
      <c r="BZ284" s="501"/>
      <c r="CA284" s="501"/>
      <c r="CB284" s="501"/>
      <c r="CC284" s="501"/>
      <c r="CD284" s="501"/>
      <c r="CE284" s="501"/>
      <c r="CF284" s="501"/>
      <c r="CG284" s="501"/>
      <c r="CH284" s="501"/>
      <c r="CI284" s="502"/>
    </row>
  </sheetData>
  <mergeCells count="1387">
    <mergeCell ref="BU27:BV27"/>
    <mergeCell ref="BW27:BZ27"/>
    <mergeCell ref="CA27:CB27"/>
    <mergeCell ref="CC27:CD27"/>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AO20:AP20"/>
    <mergeCell ref="AQ20:AV20"/>
    <mergeCell ref="AW20:AY20"/>
    <mergeCell ref="BA20:BC20"/>
    <mergeCell ref="Z21:AA21"/>
    <mergeCell ref="AB21:AG21"/>
    <mergeCell ref="AH21:AJ21"/>
    <mergeCell ref="AL21:AN21"/>
    <mergeCell ref="AO21:AP21"/>
    <mergeCell ref="AQ21:AV21"/>
    <mergeCell ref="AW21:AY21"/>
    <mergeCell ref="BA21:BC21"/>
    <mergeCell ref="BF27:BG27"/>
    <mergeCell ref="BH27:BK27"/>
    <mergeCell ref="BL27:BM27"/>
    <mergeCell ref="BN27:BO27"/>
    <mergeCell ref="BP27:BQ27"/>
    <mergeCell ref="Z24:AA24"/>
    <mergeCell ref="AB24:AG24"/>
    <mergeCell ref="AH24:AJ24"/>
    <mergeCell ref="AL24:AN24"/>
    <mergeCell ref="Z25:AA25"/>
    <mergeCell ref="AB25:AG25"/>
    <mergeCell ref="AH25:AJ25"/>
    <mergeCell ref="AL25:AN25"/>
    <mergeCell ref="Z26:AA26"/>
    <mergeCell ref="AB26:AG26"/>
    <mergeCell ref="AH26:AJ26"/>
    <mergeCell ref="AL26:AN26"/>
    <mergeCell ref="Z27:AA27"/>
    <mergeCell ref="AB27:AG27"/>
    <mergeCell ref="AH27:AJ27"/>
    <mergeCell ref="BF95:BI95"/>
    <mergeCell ref="BJ95:CI95"/>
    <mergeCell ref="BF96:BI96"/>
    <mergeCell ref="BJ96:CI96"/>
    <mergeCell ref="BF97:BI97"/>
    <mergeCell ref="BJ97:CI97"/>
    <mergeCell ref="BF98:BI98"/>
    <mergeCell ref="BJ98:CI98"/>
    <mergeCell ref="BF99:BI99"/>
    <mergeCell ref="BJ99:CI99"/>
    <mergeCell ref="BF100:BI100"/>
    <mergeCell ref="BJ100:CI100"/>
    <mergeCell ref="Z95:AC95"/>
    <mergeCell ref="AD95:BC95"/>
    <mergeCell ref="Z96:AC96"/>
    <mergeCell ref="AD96:BC96"/>
    <mergeCell ref="Z102:AC102"/>
    <mergeCell ref="AD102:BC102"/>
    <mergeCell ref="Z98:AC98"/>
    <mergeCell ref="AD98:BC98"/>
    <mergeCell ref="Z99:AC99"/>
    <mergeCell ref="AD99:BC99"/>
    <mergeCell ref="Z100:AC100"/>
    <mergeCell ref="AD100:BC100"/>
    <mergeCell ref="AD97:BC97"/>
    <mergeCell ref="Z97:AC97"/>
    <mergeCell ref="BJ270:CI270"/>
    <mergeCell ref="BJ271:CI271"/>
    <mergeCell ref="BJ272:CI272"/>
    <mergeCell ref="BJ273:CI273"/>
    <mergeCell ref="BJ274:CI274"/>
    <mergeCell ref="BJ284:CI284"/>
    <mergeCell ref="BJ275:CI275"/>
    <mergeCell ref="BJ276:CI276"/>
    <mergeCell ref="BJ277:CI277"/>
    <mergeCell ref="BJ278:CI278"/>
    <mergeCell ref="BJ279:CI279"/>
    <mergeCell ref="BJ280:CI280"/>
    <mergeCell ref="BJ281:CI281"/>
    <mergeCell ref="BJ282:CI282"/>
    <mergeCell ref="BJ283:CI283"/>
    <mergeCell ref="BJ261:CI261"/>
    <mergeCell ref="BJ262:CI262"/>
    <mergeCell ref="BJ263:CI263"/>
    <mergeCell ref="BJ264:CI264"/>
    <mergeCell ref="BJ265:CI265"/>
    <mergeCell ref="BJ266:CI266"/>
    <mergeCell ref="BJ267:CI267"/>
    <mergeCell ref="BJ268:CI268"/>
    <mergeCell ref="BJ269:CI269"/>
    <mergeCell ref="BJ252:CI252"/>
    <mergeCell ref="BJ253:CI253"/>
    <mergeCell ref="BJ254:CI254"/>
    <mergeCell ref="BJ255:CI255"/>
    <mergeCell ref="BJ256:CI256"/>
    <mergeCell ref="BJ257:CI257"/>
    <mergeCell ref="BJ258:CI258"/>
    <mergeCell ref="BJ259:CI259"/>
    <mergeCell ref="BJ260:CI260"/>
    <mergeCell ref="BJ243:CI243"/>
    <mergeCell ref="BJ244:CI244"/>
    <mergeCell ref="BJ245:CI245"/>
    <mergeCell ref="BJ246:CI246"/>
    <mergeCell ref="BJ247:CI247"/>
    <mergeCell ref="BJ248:CI248"/>
    <mergeCell ref="BJ249:CI249"/>
    <mergeCell ref="BJ250:CI250"/>
    <mergeCell ref="BJ251:CI251"/>
    <mergeCell ref="BJ234:CI234"/>
    <mergeCell ref="BJ235:CI235"/>
    <mergeCell ref="BJ236:CI236"/>
    <mergeCell ref="BJ237:CI237"/>
    <mergeCell ref="BJ238:CI238"/>
    <mergeCell ref="BJ239:CI239"/>
    <mergeCell ref="BJ240:CI240"/>
    <mergeCell ref="BJ241:CI241"/>
    <mergeCell ref="BJ242:CI242"/>
    <mergeCell ref="BJ225:CI225"/>
    <mergeCell ref="BJ226:CI226"/>
    <mergeCell ref="BJ227:CI227"/>
    <mergeCell ref="BJ228:CI228"/>
    <mergeCell ref="BJ229:CI229"/>
    <mergeCell ref="BJ230:CI230"/>
    <mergeCell ref="BJ231:CI231"/>
    <mergeCell ref="BJ232:CI232"/>
    <mergeCell ref="BJ233:CI233"/>
    <mergeCell ref="BJ216:CI216"/>
    <mergeCell ref="BJ217:CI217"/>
    <mergeCell ref="BJ218:CI218"/>
    <mergeCell ref="BJ219:CI219"/>
    <mergeCell ref="BJ220:CI220"/>
    <mergeCell ref="BJ221:CI221"/>
    <mergeCell ref="BJ222:CI222"/>
    <mergeCell ref="BJ223:CI223"/>
    <mergeCell ref="BJ224:CI224"/>
    <mergeCell ref="BJ207:CI207"/>
    <mergeCell ref="BJ208:CI208"/>
    <mergeCell ref="BJ209:CI209"/>
    <mergeCell ref="BJ210:CI210"/>
    <mergeCell ref="BJ211:CI211"/>
    <mergeCell ref="BJ212:CI212"/>
    <mergeCell ref="BJ213:CI213"/>
    <mergeCell ref="BJ214:CI214"/>
    <mergeCell ref="BJ215:CI215"/>
    <mergeCell ref="BJ198:CI198"/>
    <mergeCell ref="BJ199:CI199"/>
    <mergeCell ref="BJ200:CI200"/>
    <mergeCell ref="BJ201:CI201"/>
    <mergeCell ref="BJ202:CI202"/>
    <mergeCell ref="BJ203:CI203"/>
    <mergeCell ref="BJ204:CI204"/>
    <mergeCell ref="BJ205:CI205"/>
    <mergeCell ref="BJ206:CI206"/>
    <mergeCell ref="BJ189:CI189"/>
    <mergeCell ref="BJ190:CI190"/>
    <mergeCell ref="BJ191:CI191"/>
    <mergeCell ref="BJ192:CI192"/>
    <mergeCell ref="BJ193:CI193"/>
    <mergeCell ref="BJ194:CI194"/>
    <mergeCell ref="BJ195:CI195"/>
    <mergeCell ref="BJ196:CI196"/>
    <mergeCell ref="BJ197:CI197"/>
    <mergeCell ref="BJ180:CI180"/>
    <mergeCell ref="BJ181:CI181"/>
    <mergeCell ref="BJ182:CI182"/>
    <mergeCell ref="BJ183:CI183"/>
    <mergeCell ref="BJ184:CI184"/>
    <mergeCell ref="BJ185:CI185"/>
    <mergeCell ref="BJ186:CI186"/>
    <mergeCell ref="BJ187:CI187"/>
    <mergeCell ref="BJ188:CI188"/>
    <mergeCell ref="BJ171:CI171"/>
    <mergeCell ref="BJ172:CI172"/>
    <mergeCell ref="BJ173:CI173"/>
    <mergeCell ref="BJ174:CI174"/>
    <mergeCell ref="BJ175:CI175"/>
    <mergeCell ref="BJ176:CI176"/>
    <mergeCell ref="BJ177:CI177"/>
    <mergeCell ref="BJ178:CI178"/>
    <mergeCell ref="BJ179:CI179"/>
    <mergeCell ref="BJ163:CI163"/>
    <mergeCell ref="BJ164:CI164"/>
    <mergeCell ref="BJ165:CI165"/>
    <mergeCell ref="BJ166:CI166"/>
    <mergeCell ref="BJ167:CI167"/>
    <mergeCell ref="BJ168:CI168"/>
    <mergeCell ref="BJ169:CI169"/>
    <mergeCell ref="BJ170:CI170"/>
    <mergeCell ref="BJ153:CI153"/>
    <mergeCell ref="BJ154:CI154"/>
    <mergeCell ref="BJ155:CI155"/>
    <mergeCell ref="BJ156:CI156"/>
    <mergeCell ref="BJ157:CI157"/>
    <mergeCell ref="BJ158:CI158"/>
    <mergeCell ref="BJ159:CI159"/>
    <mergeCell ref="BJ160:CI160"/>
    <mergeCell ref="BJ161:CI161"/>
    <mergeCell ref="BJ146:CI146"/>
    <mergeCell ref="BJ147:CI147"/>
    <mergeCell ref="BJ148:CI148"/>
    <mergeCell ref="BJ149:CI149"/>
    <mergeCell ref="BJ150:CI150"/>
    <mergeCell ref="BJ151:CI151"/>
    <mergeCell ref="BJ152:CI152"/>
    <mergeCell ref="BJ135:CI135"/>
    <mergeCell ref="BJ136:CI136"/>
    <mergeCell ref="BJ137:CI137"/>
    <mergeCell ref="BJ138:CI138"/>
    <mergeCell ref="BJ139:CI139"/>
    <mergeCell ref="BJ140:CI140"/>
    <mergeCell ref="BJ141:CI141"/>
    <mergeCell ref="BJ142:CI142"/>
    <mergeCell ref="BJ143:CI143"/>
    <mergeCell ref="BJ162:CI162"/>
    <mergeCell ref="BJ129:CI129"/>
    <mergeCell ref="BJ130:CI130"/>
    <mergeCell ref="BJ131:CI131"/>
    <mergeCell ref="BJ132:CI132"/>
    <mergeCell ref="BJ133:CI133"/>
    <mergeCell ref="BJ134:CI134"/>
    <mergeCell ref="BJ117:CI117"/>
    <mergeCell ref="BJ118:CI118"/>
    <mergeCell ref="BJ119:CI119"/>
    <mergeCell ref="BJ120:CI120"/>
    <mergeCell ref="BJ121:CI121"/>
    <mergeCell ref="BJ122:CI122"/>
    <mergeCell ref="BJ123:CI123"/>
    <mergeCell ref="BJ124:CI124"/>
    <mergeCell ref="BJ125:CI125"/>
    <mergeCell ref="BJ144:CI144"/>
    <mergeCell ref="BJ145:CI145"/>
    <mergeCell ref="BJ103:CI103"/>
    <mergeCell ref="BJ104:CI104"/>
    <mergeCell ref="BJ105:CI105"/>
    <mergeCell ref="BJ106:CI106"/>
    <mergeCell ref="BJ107:CI107"/>
    <mergeCell ref="BJ108:CI108"/>
    <mergeCell ref="BJ109:CI109"/>
    <mergeCell ref="BJ110:CI110"/>
    <mergeCell ref="BJ111:CI111"/>
    <mergeCell ref="BJ112:CI112"/>
    <mergeCell ref="BJ113:CI113"/>
    <mergeCell ref="BJ114:CI114"/>
    <mergeCell ref="BJ115:CI115"/>
    <mergeCell ref="BJ116:CI116"/>
    <mergeCell ref="BJ126:CI126"/>
    <mergeCell ref="BJ127:CI127"/>
    <mergeCell ref="BJ128:CI128"/>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8:AC88"/>
    <mergeCell ref="AD88:BC88"/>
    <mergeCell ref="BF88:BI88"/>
    <mergeCell ref="BJ88:CI88"/>
    <mergeCell ref="Z89:AC89"/>
    <mergeCell ref="AD89:BC89"/>
    <mergeCell ref="BF89:BI89"/>
    <mergeCell ref="BJ89:CI89"/>
    <mergeCell ref="Z93:AC93"/>
    <mergeCell ref="AD93:BC93"/>
    <mergeCell ref="BF93:BI93"/>
    <mergeCell ref="BJ93:CI93"/>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BJ76:CI76"/>
    <mergeCell ref="Z77:AC77"/>
    <mergeCell ref="AD77:BC77"/>
    <mergeCell ref="BF77:BI77"/>
    <mergeCell ref="BJ77:CI77"/>
    <mergeCell ref="Z78:AC78"/>
    <mergeCell ref="AD78:BC78"/>
    <mergeCell ref="BF78:BI78"/>
    <mergeCell ref="BJ78:CI78"/>
    <mergeCell ref="Z76:AC76"/>
    <mergeCell ref="AD76:BC76"/>
    <mergeCell ref="BF76:BI76"/>
    <mergeCell ref="Z74:AC74"/>
    <mergeCell ref="AD74:BC74"/>
    <mergeCell ref="BF74:BI74"/>
    <mergeCell ref="BJ74:CI74"/>
    <mergeCell ref="Z75:AC75"/>
    <mergeCell ref="AD75:BC75"/>
    <mergeCell ref="BF75:BI75"/>
    <mergeCell ref="BJ75:CI75"/>
    <mergeCell ref="Z73:AC73"/>
    <mergeCell ref="AD73:BC73"/>
    <mergeCell ref="BJ70:CI70"/>
    <mergeCell ref="Z71:AC71"/>
    <mergeCell ref="AD71:BC71"/>
    <mergeCell ref="BF71:BI71"/>
    <mergeCell ref="BJ71:CI71"/>
    <mergeCell ref="Z72:AC72"/>
    <mergeCell ref="AD72:BC72"/>
    <mergeCell ref="BF72:BI72"/>
    <mergeCell ref="BJ72:CI72"/>
    <mergeCell ref="Z70:AC70"/>
    <mergeCell ref="AD70:BC70"/>
    <mergeCell ref="BF70:BI70"/>
    <mergeCell ref="BF73:BI73"/>
    <mergeCell ref="BJ73:CI73"/>
    <mergeCell ref="Z68:AC68"/>
    <mergeCell ref="AD68:BC68"/>
    <mergeCell ref="BF68:BI68"/>
    <mergeCell ref="BJ68:CI68"/>
    <mergeCell ref="Z69:AC69"/>
    <mergeCell ref="AD69:BC69"/>
    <mergeCell ref="BF69:BI69"/>
    <mergeCell ref="BJ69:CI69"/>
    <mergeCell ref="Z67:AC67"/>
    <mergeCell ref="AD67:BC67"/>
    <mergeCell ref="BJ64:CI64"/>
    <mergeCell ref="Z65:AC65"/>
    <mergeCell ref="AD65:BC65"/>
    <mergeCell ref="BF65:BI65"/>
    <mergeCell ref="BJ65:CI65"/>
    <mergeCell ref="Z66:AC66"/>
    <mergeCell ref="AD66:BC66"/>
    <mergeCell ref="BF66:BI66"/>
    <mergeCell ref="BJ66:CI66"/>
    <mergeCell ref="AD64:BC64"/>
    <mergeCell ref="BF64:BI64"/>
    <mergeCell ref="BF67:BI67"/>
    <mergeCell ref="Z64:AC64"/>
    <mergeCell ref="BJ67:CI67"/>
    <mergeCell ref="Z56:AC56"/>
    <mergeCell ref="Z57:AC57"/>
    <mergeCell ref="AD57:BC57"/>
    <mergeCell ref="Z62:AC62"/>
    <mergeCell ref="AD62:BC62"/>
    <mergeCell ref="BF62:BI62"/>
    <mergeCell ref="BJ62:CI62"/>
    <mergeCell ref="Z63:AC63"/>
    <mergeCell ref="AD63:BC63"/>
    <mergeCell ref="BF63:BI63"/>
    <mergeCell ref="BJ63:CI63"/>
    <mergeCell ref="BF61:BI61"/>
    <mergeCell ref="BJ58:CI58"/>
    <mergeCell ref="Z59:AC59"/>
    <mergeCell ref="AD59:BC59"/>
    <mergeCell ref="BF59:BI59"/>
    <mergeCell ref="BJ59:CI59"/>
    <mergeCell ref="Z60:AC60"/>
    <mergeCell ref="AD60:BC60"/>
    <mergeCell ref="BF60:BI60"/>
    <mergeCell ref="BJ60:CI60"/>
    <mergeCell ref="BF58:BI58"/>
    <mergeCell ref="Z58:AC58"/>
    <mergeCell ref="AD58:BC58"/>
    <mergeCell ref="Z61:AC61"/>
    <mergeCell ref="AD61:BC61"/>
    <mergeCell ref="BJ56:CI56"/>
    <mergeCell ref="BJ61:CI61"/>
    <mergeCell ref="Z55:AC55"/>
    <mergeCell ref="AD55:BC55"/>
    <mergeCell ref="BF53:BI53"/>
    <mergeCell ref="BJ53:CI53"/>
    <mergeCell ref="BF54:BI54"/>
    <mergeCell ref="BJ54:CI54"/>
    <mergeCell ref="Z53:AC53"/>
    <mergeCell ref="AD53:BC53"/>
    <mergeCell ref="BF55:BI55"/>
    <mergeCell ref="BJ55:CI55"/>
    <mergeCell ref="BJ50:CI50"/>
    <mergeCell ref="Z54:AC54"/>
    <mergeCell ref="AD54:BC54"/>
    <mergeCell ref="AP52:AS52"/>
    <mergeCell ref="BV52:BY52"/>
    <mergeCell ref="Z51:AC51"/>
    <mergeCell ref="AD51:BC51"/>
    <mergeCell ref="CA52:CB52"/>
    <mergeCell ref="CD52:CE52"/>
    <mergeCell ref="CK45:CP45"/>
    <mergeCell ref="CQ45:CS45"/>
    <mergeCell ref="Z47:AC47"/>
    <mergeCell ref="BF42:BI42"/>
    <mergeCell ref="BJ42:CI42"/>
    <mergeCell ref="CK44:CP44"/>
    <mergeCell ref="CQ44:CS44"/>
    <mergeCell ref="AD50:BC50"/>
    <mergeCell ref="BF48:BI48"/>
    <mergeCell ref="BJ48:CI48"/>
    <mergeCell ref="Z50:AC50"/>
    <mergeCell ref="BF49:BI49"/>
    <mergeCell ref="BJ49:CI49"/>
    <mergeCell ref="BF47:BI47"/>
    <mergeCell ref="Z48:AC48"/>
    <mergeCell ref="Z49:AC49"/>
    <mergeCell ref="AD49:BC49"/>
    <mergeCell ref="CK43:CN43"/>
    <mergeCell ref="CO43:CQ43"/>
    <mergeCell ref="BF45:BI45"/>
    <mergeCell ref="Z45:AC45"/>
    <mergeCell ref="CU41:CW41"/>
    <mergeCell ref="CK41:CN41"/>
    <mergeCell ref="CO41:CQ41"/>
    <mergeCell ref="CR41:CT41"/>
    <mergeCell ref="CU42:CW42"/>
    <mergeCell ref="AD48:BC48"/>
    <mergeCell ref="AD47:BC47"/>
    <mergeCell ref="BF46:BI46"/>
    <mergeCell ref="BJ46:CI46"/>
    <mergeCell ref="BJ47:CI47"/>
    <mergeCell ref="CK37:CN37"/>
    <mergeCell ref="CO37:CQ37"/>
    <mergeCell ref="CR37:CT37"/>
    <mergeCell ref="CK47:CM48"/>
    <mergeCell ref="CN47:DE48"/>
    <mergeCell ref="AD45:BC45"/>
    <mergeCell ref="CU43:CW43"/>
    <mergeCell ref="CO38:CQ38"/>
    <mergeCell ref="AO40:AP40"/>
    <mergeCell ref="AS40:AT40"/>
    <mergeCell ref="BF38:BI38"/>
    <mergeCell ref="BJ38:BM38"/>
    <mergeCell ref="BN38:BQ38"/>
    <mergeCell ref="BR38:BT38"/>
    <mergeCell ref="AO38:AU38"/>
    <mergeCell ref="AV38:AY38"/>
    <mergeCell ref="AZ38:BC38"/>
    <mergeCell ref="BF39:BI39"/>
    <mergeCell ref="BJ39:BM39"/>
    <mergeCell ref="AX40:AY40"/>
    <mergeCell ref="AZ40:BA40"/>
    <mergeCell ref="CR43:CT43"/>
    <mergeCell ref="CK36:CN36"/>
    <mergeCell ref="CO36:CQ36"/>
    <mergeCell ref="CR38:CT38"/>
    <mergeCell ref="BF43:BI43"/>
    <mergeCell ref="BJ43:CI43"/>
    <mergeCell ref="CR36:CT36"/>
    <mergeCell ref="BF44:BI44"/>
    <mergeCell ref="BJ44:CI44"/>
    <mergeCell ref="CK39:CN39"/>
    <mergeCell ref="CO39:CQ39"/>
    <mergeCell ref="CR39:CT39"/>
    <mergeCell ref="Z42:AC42"/>
    <mergeCell ref="AD42:BC42"/>
    <mergeCell ref="Z43:AC43"/>
    <mergeCell ref="AD43:BC43"/>
    <mergeCell ref="Z44:AC44"/>
    <mergeCell ref="AD44:BC44"/>
    <mergeCell ref="CK38:CN38"/>
    <mergeCell ref="Z39:AD39"/>
    <mergeCell ref="AE39:AG39"/>
    <mergeCell ref="AI39:AL39"/>
    <mergeCell ref="AM39:AT39"/>
    <mergeCell ref="Z40:AE40"/>
    <mergeCell ref="AF40:AG40"/>
    <mergeCell ref="AH40:AI40"/>
    <mergeCell ref="AK40:AL40"/>
    <mergeCell ref="CK42:CN42"/>
    <mergeCell ref="CO42:CQ42"/>
    <mergeCell ref="CR42:CT42"/>
    <mergeCell ref="Z33:AF33"/>
    <mergeCell ref="AG33:AJ33"/>
    <mergeCell ref="AK33:AN33"/>
    <mergeCell ref="Z34:AF34"/>
    <mergeCell ref="BF33:BG33"/>
    <mergeCell ref="BH33:BI33"/>
    <mergeCell ref="BJ33:BK33"/>
    <mergeCell ref="BL33:BN33"/>
    <mergeCell ref="BO33:BT33"/>
    <mergeCell ref="AG34:AJ34"/>
    <mergeCell ref="AK34:AN34"/>
    <mergeCell ref="AO34:AU34"/>
    <mergeCell ref="AV34:AY34"/>
    <mergeCell ref="AZ34:BC34"/>
    <mergeCell ref="BN39:BQ39"/>
    <mergeCell ref="BR39:BT39"/>
    <mergeCell ref="BB40:BC40"/>
    <mergeCell ref="BF34:BG34"/>
    <mergeCell ref="BH34:BI34"/>
    <mergeCell ref="BJ34:BK34"/>
    <mergeCell ref="BL34:BN34"/>
    <mergeCell ref="BO34:BT34"/>
    <mergeCell ref="AO37:AU37"/>
    <mergeCell ref="AV37:AY37"/>
    <mergeCell ref="AZ37:BC37"/>
    <mergeCell ref="BF36:BI36"/>
    <mergeCell ref="BF37:BI37"/>
    <mergeCell ref="BJ37:BM37"/>
    <mergeCell ref="BN37:BQ37"/>
    <mergeCell ref="BR37:BT37"/>
    <mergeCell ref="AO36:AU36"/>
    <mergeCell ref="AV36:AY36"/>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BF30:BG30"/>
    <mergeCell ref="BH30:BK30"/>
    <mergeCell ref="BL30:BM30"/>
    <mergeCell ref="BN30:BO30"/>
    <mergeCell ref="BP30:BQ30"/>
    <mergeCell ref="BR30:BT30"/>
    <mergeCell ref="BF29:BG29"/>
    <mergeCell ref="BH29:BK29"/>
    <mergeCell ref="BL29:BM29"/>
    <mergeCell ref="BN29:BO29"/>
    <mergeCell ref="BP29:BQ29"/>
    <mergeCell ref="BR29:BT29"/>
    <mergeCell ref="Z32:AF32"/>
    <mergeCell ref="AG32:AJ32"/>
    <mergeCell ref="AK32:AN32"/>
    <mergeCell ref="BR27:BT27"/>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AO22:AP22"/>
    <mergeCell ref="AQ22:AV22"/>
    <mergeCell ref="AW22:AY22"/>
    <mergeCell ref="BA22:BC22"/>
    <mergeCell ref="BF20:BG20"/>
    <mergeCell ref="Z20:AA20"/>
    <mergeCell ref="AB20:AG20"/>
    <mergeCell ref="AH20:AJ20"/>
    <mergeCell ref="AL20:AN20"/>
    <mergeCell ref="CE18:CF18"/>
    <mergeCell ref="AH18:AJ18"/>
    <mergeCell ref="AL18:AN18"/>
    <mergeCell ref="AO18:AP18"/>
    <mergeCell ref="AQ18:AV18"/>
    <mergeCell ref="AW18:AY18"/>
    <mergeCell ref="BA18:BC18"/>
    <mergeCell ref="BF18:BG18"/>
    <mergeCell ref="Z28:AA28"/>
    <mergeCell ref="AB28:AG28"/>
    <mergeCell ref="AH28:AJ28"/>
    <mergeCell ref="AL28:AN28"/>
    <mergeCell ref="AO28:AP28"/>
    <mergeCell ref="AQ28:AV28"/>
    <mergeCell ref="BR22:BT22"/>
    <mergeCell ref="BU22:BV22"/>
    <mergeCell ref="CE20:CF20"/>
    <mergeCell ref="CA18:CB18"/>
    <mergeCell ref="CC18:CD18"/>
    <mergeCell ref="Z18:AA18"/>
    <mergeCell ref="AB18:AG18"/>
    <mergeCell ref="BN20:BO20"/>
    <mergeCell ref="BP20:BQ20"/>
    <mergeCell ref="BR20:BT20"/>
    <mergeCell ref="BU20:BV20"/>
    <mergeCell ref="BW20:BZ20"/>
    <mergeCell ref="CA20:CB20"/>
    <mergeCell ref="CC20:CD20"/>
    <mergeCell ref="Z22:AA22"/>
    <mergeCell ref="AB22:AG22"/>
    <mergeCell ref="AH22:AJ22"/>
    <mergeCell ref="AL22:AN22"/>
    <mergeCell ref="BW16:BZ16"/>
    <mergeCell ref="CA16:CB16"/>
    <mergeCell ref="CC16:CD16"/>
    <mergeCell ref="Z16:AA16"/>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C15:CD15"/>
    <mergeCell ref="CE15:CF15"/>
    <mergeCell ref="CG15:CI15"/>
    <mergeCell ref="BH14:BK14"/>
    <mergeCell ref="BL14:BM14"/>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AB16:AG16"/>
    <mergeCell ref="AH16:AJ16"/>
    <mergeCell ref="AL16:AN16"/>
    <mergeCell ref="AO16:AP16"/>
    <mergeCell ref="AQ16:AV16"/>
    <mergeCell ref="AW16:AY16"/>
    <mergeCell ref="BA16:BC16"/>
    <mergeCell ref="BF16:BG16"/>
    <mergeCell ref="CE14:CF14"/>
    <mergeCell ref="CE16:CF16"/>
    <mergeCell ref="BU12:BV12"/>
    <mergeCell ref="BW12:BZ12"/>
    <mergeCell ref="CA12:CB12"/>
    <mergeCell ref="CC12:CD12"/>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AH12:AJ12"/>
    <mergeCell ref="AL12:AN12"/>
    <mergeCell ref="AO12:AP12"/>
    <mergeCell ref="AQ12:AV12"/>
    <mergeCell ref="AW12:AY12"/>
    <mergeCell ref="BA12:BC12"/>
    <mergeCell ref="BF12:BG12"/>
    <mergeCell ref="Z10:AA10"/>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Z12:AA12"/>
    <mergeCell ref="AB12:AG12"/>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AB10:AG10"/>
    <mergeCell ref="AH10:AJ10"/>
    <mergeCell ref="AL10:AN10"/>
    <mergeCell ref="AO10:AP10"/>
    <mergeCell ref="AQ10:AV10"/>
    <mergeCell ref="AW10:AY10"/>
    <mergeCell ref="BA10:BC10"/>
    <mergeCell ref="BF10:BG10"/>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AW6:BC6"/>
    <mergeCell ref="Z5:AC5"/>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BH8:BK8"/>
    <mergeCell ref="BL8:BM8"/>
    <mergeCell ref="Z3:AP4"/>
    <mergeCell ref="BF3:BQ4"/>
    <mergeCell ref="Z1:AP2"/>
    <mergeCell ref="AU1:AW1"/>
    <mergeCell ref="AX1:AZ1"/>
    <mergeCell ref="BA1:BC1"/>
    <mergeCell ref="BF1:BQ2"/>
    <mergeCell ref="BR1:BT1"/>
    <mergeCell ref="BU1:BW1"/>
    <mergeCell ref="BX1:BZ1"/>
    <mergeCell ref="CA1:CC1"/>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CD1:CF1"/>
    <mergeCell ref="CG1:CI1"/>
    <mergeCell ref="BR2:BT4"/>
    <mergeCell ref="BU2:BW4"/>
    <mergeCell ref="BX2:BZ4"/>
    <mergeCell ref="CA2:CC4"/>
    <mergeCell ref="CD2:CF4"/>
    <mergeCell ref="CG2:CI4"/>
    <mergeCell ref="CE10:CF10"/>
    <mergeCell ref="CG10:CI10"/>
    <mergeCell ref="CC11:CD11"/>
    <mergeCell ref="CE11:CF11"/>
    <mergeCell ref="CG11:CI11"/>
    <mergeCell ref="BH10:BK10"/>
    <mergeCell ref="BL10:BM10"/>
    <mergeCell ref="BN10:BO10"/>
    <mergeCell ref="BP10:BQ10"/>
    <mergeCell ref="BR10:BT10"/>
    <mergeCell ref="BU10:BV10"/>
    <mergeCell ref="BW10:BZ10"/>
    <mergeCell ref="CA10:CB10"/>
    <mergeCell ref="CC10:CD10"/>
    <mergeCell ref="CE8:CF8"/>
    <mergeCell ref="CG8:CI8"/>
    <mergeCell ref="CC9:CD9"/>
    <mergeCell ref="CE9:CF9"/>
    <mergeCell ref="CG9:CI9"/>
    <mergeCell ref="AD107:BC107"/>
    <mergeCell ref="Z108:AC108"/>
    <mergeCell ref="AD108:BC108"/>
    <mergeCell ref="Z109:AC109"/>
    <mergeCell ref="AD109:BC109"/>
    <mergeCell ref="BF151:BI151"/>
    <mergeCell ref="BF35:CI35"/>
    <mergeCell ref="Z132:AC132"/>
    <mergeCell ref="AD132:BC132"/>
    <mergeCell ref="Z133:AC133"/>
    <mergeCell ref="Z35:AF35"/>
    <mergeCell ref="AG35:AJ35"/>
    <mergeCell ref="AK35:AN35"/>
    <mergeCell ref="AG36:AJ36"/>
    <mergeCell ref="AK36:AN36"/>
    <mergeCell ref="Z37:AF38"/>
    <mergeCell ref="AG37:AN38"/>
    <mergeCell ref="AD133:BC133"/>
    <mergeCell ref="Z103:AC103"/>
    <mergeCell ref="Z36:AF36"/>
    <mergeCell ref="BF40:BI40"/>
    <mergeCell ref="BJ40:BM40"/>
    <mergeCell ref="BN40:BQ40"/>
    <mergeCell ref="BR40:BT40"/>
    <mergeCell ref="Z46:AC46"/>
    <mergeCell ref="AD46:BC46"/>
    <mergeCell ref="BF57:BI57"/>
    <mergeCell ref="BJ57:CI57"/>
    <mergeCell ref="AX52:AY52"/>
    <mergeCell ref="AD56:BC56"/>
    <mergeCell ref="AU52:AV52"/>
    <mergeCell ref="BF56:BI56"/>
    <mergeCell ref="CD33:CI33"/>
    <mergeCell ref="BJ36:BM36"/>
    <mergeCell ref="BN36:BQ36"/>
    <mergeCell ref="BR36:BT36"/>
    <mergeCell ref="BF41:CI41"/>
    <mergeCell ref="CG30:CI30"/>
    <mergeCell ref="CA34:CC34"/>
    <mergeCell ref="BU29:BV29"/>
    <mergeCell ref="BW29:BZ29"/>
    <mergeCell ref="CA29:CB29"/>
    <mergeCell ref="CC29:CD29"/>
    <mergeCell ref="CD34:CI34"/>
    <mergeCell ref="BF50:BI50"/>
    <mergeCell ref="BU34:BV34"/>
    <mergeCell ref="BW34:BX34"/>
    <mergeCell ref="BY34:BZ34"/>
    <mergeCell ref="BJ45:CI45"/>
    <mergeCell ref="AD103:BC103"/>
    <mergeCell ref="Z134:AC134"/>
    <mergeCell ref="AD134:BC134"/>
    <mergeCell ref="Z135:AC135"/>
    <mergeCell ref="AD135:BC135"/>
    <mergeCell ref="Z123:AC123"/>
    <mergeCell ref="AD123:BC123"/>
    <mergeCell ref="Z110:AC110"/>
    <mergeCell ref="AD110:BC110"/>
    <mergeCell ref="Z111:AC111"/>
    <mergeCell ref="AD111:BC111"/>
    <mergeCell ref="Z112:AC112"/>
    <mergeCell ref="AD112:BC112"/>
    <mergeCell ref="Z113:AC113"/>
    <mergeCell ref="AD113:BC113"/>
    <mergeCell ref="Z114:AC114"/>
    <mergeCell ref="AD114:BC114"/>
    <mergeCell ref="Z115:AC115"/>
    <mergeCell ref="AD115:BC115"/>
    <mergeCell ref="Z116:AC116"/>
    <mergeCell ref="AD117:BC117"/>
    <mergeCell ref="Z118:AC118"/>
    <mergeCell ref="AD118:BC118"/>
    <mergeCell ref="Z128:AC128"/>
    <mergeCell ref="AD128:BC128"/>
    <mergeCell ref="Z104:AC104"/>
    <mergeCell ref="AD104:BC104"/>
    <mergeCell ref="Z105:AC105"/>
    <mergeCell ref="AD105:BC105"/>
    <mergeCell ref="Z106:AC106"/>
    <mergeCell ref="AD106:BC106"/>
    <mergeCell ref="Z107:AC107"/>
    <mergeCell ref="Z136:AC136"/>
    <mergeCell ref="AD136:BC136"/>
    <mergeCell ref="Z137:AC137"/>
    <mergeCell ref="AD137:BC137"/>
    <mergeCell ref="Z138:AC138"/>
    <mergeCell ref="AD138:BC138"/>
    <mergeCell ref="Z139:AC139"/>
    <mergeCell ref="AD139:BC139"/>
    <mergeCell ref="Z140:AC140"/>
    <mergeCell ref="AD140:BC140"/>
    <mergeCell ref="BJ102:CI102"/>
    <mergeCell ref="BF128:BI128"/>
    <mergeCell ref="BF129:BI129"/>
    <mergeCell ref="BF130:BI130"/>
    <mergeCell ref="BF131:BI131"/>
    <mergeCell ref="BF132:BI132"/>
    <mergeCell ref="BF133:BI133"/>
    <mergeCell ref="BF134:BI134"/>
    <mergeCell ref="BF135:BI135"/>
    <mergeCell ref="BF136:BI136"/>
    <mergeCell ref="BF137:BI137"/>
    <mergeCell ref="BF138:BI138"/>
    <mergeCell ref="BF139:BI139"/>
    <mergeCell ref="BF140:BI140"/>
    <mergeCell ref="AD116:BC116"/>
    <mergeCell ref="Z117:AC117"/>
    <mergeCell ref="Z129:AC129"/>
    <mergeCell ref="AD129:BC129"/>
    <mergeCell ref="Z130:AC130"/>
    <mergeCell ref="AD130:BC130"/>
    <mergeCell ref="Z131:AC131"/>
    <mergeCell ref="AD131:BC131"/>
    <mergeCell ref="Z141:AC141"/>
    <mergeCell ref="AD141:BC141"/>
    <mergeCell ref="Z142:AC142"/>
    <mergeCell ref="AD142:BC142"/>
    <mergeCell ref="Z143:AC143"/>
    <mergeCell ref="AD143:BC143"/>
    <mergeCell ref="BF102:BI102"/>
    <mergeCell ref="BF103:BI103"/>
    <mergeCell ref="BF104:BI104"/>
    <mergeCell ref="BF105:BI105"/>
    <mergeCell ref="BF106:BI106"/>
    <mergeCell ref="BF107:BI107"/>
    <mergeCell ref="BF108:BI108"/>
    <mergeCell ref="BF109:BI109"/>
    <mergeCell ref="BF110:BI110"/>
    <mergeCell ref="BF111:BI111"/>
    <mergeCell ref="BF112:BI112"/>
    <mergeCell ref="BF113:BI113"/>
    <mergeCell ref="BF114:BI114"/>
    <mergeCell ref="BF115:BI115"/>
    <mergeCell ref="BF116:BI116"/>
    <mergeCell ref="BF117:BI117"/>
    <mergeCell ref="BF118:BI118"/>
    <mergeCell ref="BF119:BI119"/>
    <mergeCell ref="BF120:BI120"/>
    <mergeCell ref="BF121:BI121"/>
    <mergeCell ref="BF122:BI122"/>
    <mergeCell ref="BF123:BI123"/>
    <mergeCell ref="BF124:BI124"/>
    <mergeCell ref="BF125:BI125"/>
    <mergeCell ref="BF126:BI126"/>
    <mergeCell ref="BF127:BI127"/>
    <mergeCell ref="Z144:AC144"/>
    <mergeCell ref="AD144:BC144"/>
    <mergeCell ref="Z145:AC145"/>
    <mergeCell ref="AD145:BC145"/>
    <mergeCell ref="Z146:AC146"/>
    <mergeCell ref="AD146:BC146"/>
    <mergeCell ref="Z147:AC147"/>
    <mergeCell ref="AD147:BC147"/>
    <mergeCell ref="Z148:AC148"/>
    <mergeCell ref="AD148:BC148"/>
    <mergeCell ref="Z149:AC149"/>
    <mergeCell ref="AD149:BC149"/>
    <mergeCell ref="Z150:AC150"/>
    <mergeCell ref="AD150:BC150"/>
    <mergeCell ref="Z151:AC151"/>
    <mergeCell ref="AD151:BC151"/>
    <mergeCell ref="Z152:AC152"/>
    <mergeCell ref="AD152:BC152"/>
    <mergeCell ref="Z153:AC153"/>
    <mergeCell ref="AD153:BC153"/>
    <mergeCell ref="Z154:AC154"/>
    <mergeCell ref="AD154:BC154"/>
    <mergeCell ref="Z155:AC155"/>
    <mergeCell ref="AD155:BC155"/>
    <mergeCell ref="Z156:AC156"/>
    <mergeCell ref="AD156:BC156"/>
    <mergeCell ref="Z157:AC157"/>
    <mergeCell ref="AD157:BC157"/>
    <mergeCell ref="Z158:AC158"/>
    <mergeCell ref="AD158:BC158"/>
    <mergeCell ref="Z159:AC159"/>
    <mergeCell ref="AD159:BC159"/>
    <mergeCell ref="Z160:AC160"/>
    <mergeCell ref="AD160:BC160"/>
    <mergeCell ref="Z161:AC161"/>
    <mergeCell ref="AD161:BC161"/>
    <mergeCell ref="Z162:AC162"/>
    <mergeCell ref="AD162:BC162"/>
    <mergeCell ref="Z163:AC163"/>
    <mergeCell ref="AD163:BC163"/>
    <mergeCell ref="Z164:AC164"/>
    <mergeCell ref="AD164:BC164"/>
    <mergeCell ref="Z165:AC165"/>
    <mergeCell ref="AD165:BC165"/>
    <mergeCell ref="Z166:AC166"/>
    <mergeCell ref="AD166:BC166"/>
    <mergeCell ref="Z167:AC167"/>
    <mergeCell ref="AD167:BC167"/>
    <mergeCell ref="Z168:AC168"/>
    <mergeCell ref="AD168:BC168"/>
    <mergeCell ref="Z169:AC169"/>
    <mergeCell ref="AD169:BC169"/>
    <mergeCell ref="Z170:AC170"/>
    <mergeCell ref="AD170:BC170"/>
    <mergeCell ref="Z171:AC171"/>
    <mergeCell ref="AD171:BC171"/>
    <mergeCell ref="Z172:AC172"/>
    <mergeCell ref="AD172:BC172"/>
    <mergeCell ref="Z173:AC173"/>
    <mergeCell ref="AD173:BC173"/>
    <mergeCell ref="Z174:AC174"/>
    <mergeCell ref="AD174:BC174"/>
    <mergeCell ref="Z175:AC175"/>
    <mergeCell ref="AD175:BC175"/>
    <mergeCell ref="Z176:AC176"/>
    <mergeCell ref="AD176:BC176"/>
    <mergeCell ref="Z177:AC177"/>
    <mergeCell ref="AD177:BC177"/>
    <mergeCell ref="Z178:AC178"/>
    <mergeCell ref="AD178:BC178"/>
    <mergeCell ref="Z179:AC179"/>
    <mergeCell ref="AD179:BC179"/>
    <mergeCell ref="BF141:BI141"/>
    <mergeCell ref="BF142:BI142"/>
    <mergeCell ref="BF143:BI143"/>
    <mergeCell ref="BF144:BI144"/>
    <mergeCell ref="BF145:BI145"/>
    <mergeCell ref="BF146:BI146"/>
    <mergeCell ref="BF147:BI147"/>
    <mergeCell ref="BF148:BI148"/>
    <mergeCell ref="BF149:BI149"/>
    <mergeCell ref="BF150:BI150"/>
    <mergeCell ref="BF164:BI164"/>
    <mergeCell ref="BF165:BI165"/>
    <mergeCell ref="BF166:BI166"/>
    <mergeCell ref="BF167:BI167"/>
    <mergeCell ref="BF168:BI168"/>
    <mergeCell ref="BF169:BI169"/>
    <mergeCell ref="BF170:BI170"/>
    <mergeCell ref="BF152:BI152"/>
    <mergeCell ref="BF153:BI153"/>
    <mergeCell ref="BF154:BI154"/>
    <mergeCell ref="BF155:BI155"/>
    <mergeCell ref="BF156:BI156"/>
    <mergeCell ref="BF157:BI157"/>
    <mergeCell ref="BF158:BI158"/>
    <mergeCell ref="BF159:BI159"/>
    <mergeCell ref="BF160:BI160"/>
    <mergeCell ref="BF161:BI161"/>
    <mergeCell ref="BF162:BI162"/>
    <mergeCell ref="BF163:BI163"/>
    <mergeCell ref="BF171:BI171"/>
    <mergeCell ref="BF172:BI172"/>
    <mergeCell ref="BF173:BI173"/>
    <mergeCell ref="BF174:BI174"/>
    <mergeCell ref="BF175:BI175"/>
    <mergeCell ref="BF176:BI176"/>
    <mergeCell ref="BF177:BI177"/>
    <mergeCell ref="BF178:BI178"/>
    <mergeCell ref="BF179:BI179"/>
    <mergeCell ref="BF180:BI180"/>
    <mergeCell ref="BF181:BI181"/>
    <mergeCell ref="BF182:BI182"/>
    <mergeCell ref="BF183:BI183"/>
    <mergeCell ref="BF184:BI184"/>
    <mergeCell ref="BF185:BI185"/>
    <mergeCell ref="BF186:BI186"/>
    <mergeCell ref="BF187:BI187"/>
    <mergeCell ref="BF188:BI188"/>
    <mergeCell ref="BF189:BI189"/>
    <mergeCell ref="BF190:BI190"/>
    <mergeCell ref="BF191:BI191"/>
    <mergeCell ref="BF192:BI192"/>
    <mergeCell ref="BF193:BI193"/>
    <mergeCell ref="BF194:BI194"/>
    <mergeCell ref="BF195:BI195"/>
    <mergeCell ref="BF196:BI196"/>
    <mergeCell ref="BF197:BI197"/>
    <mergeCell ref="BF198:BI198"/>
    <mergeCell ref="BF199:BI199"/>
    <mergeCell ref="BF200:BI200"/>
    <mergeCell ref="BF201:BI201"/>
    <mergeCell ref="BF202:BI202"/>
    <mergeCell ref="BF203:BI203"/>
    <mergeCell ref="BF204:BI204"/>
    <mergeCell ref="BF205:BI205"/>
    <mergeCell ref="BF206:BI206"/>
    <mergeCell ref="BF207:BI207"/>
    <mergeCell ref="BF208:BI208"/>
    <mergeCell ref="BF209:BI209"/>
    <mergeCell ref="BF210:BI210"/>
    <mergeCell ref="BF211:BI211"/>
    <mergeCell ref="BF212:BI212"/>
    <mergeCell ref="BF213:BI213"/>
    <mergeCell ref="BF214:BI214"/>
    <mergeCell ref="BF215:BI215"/>
    <mergeCell ref="BF216:BI216"/>
    <mergeCell ref="BF217:BI217"/>
    <mergeCell ref="BF218:BI218"/>
    <mergeCell ref="BF219:BI219"/>
    <mergeCell ref="BF220:BI220"/>
    <mergeCell ref="BF221:BI221"/>
    <mergeCell ref="BF222:BI222"/>
    <mergeCell ref="BF223:BI223"/>
    <mergeCell ref="BF224:BI224"/>
    <mergeCell ref="BF225:BI225"/>
    <mergeCell ref="BF226:BI226"/>
    <mergeCell ref="BF227:BI227"/>
    <mergeCell ref="BF228:BI228"/>
    <mergeCell ref="BF229:BI229"/>
    <mergeCell ref="BF230:BI230"/>
    <mergeCell ref="BF231:BI231"/>
    <mergeCell ref="BF232:BI232"/>
    <mergeCell ref="BF233:BI233"/>
    <mergeCell ref="BF234:BI234"/>
    <mergeCell ref="BF235:BI235"/>
    <mergeCell ref="BF236:BI236"/>
    <mergeCell ref="BF237:BI237"/>
    <mergeCell ref="BF238:BI238"/>
    <mergeCell ref="BF239:BI239"/>
    <mergeCell ref="BF240:BI240"/>
    <mergeCell ref="BF241:BI241"/>
    <mergeCell ref="BF242:BI242"/>
    <mergeCell ref="BF243:BI243"/>
    <mergeCell ref="BF244:BI244"/>
    <mergeCell ref="BF245:BI245"/>
    <mergeCell ref="BF246:BI246"/>
    <mergeCell ref="BF247:BI247"/>
    <mergeCell ref="BF248:BI248"/>
    <mergeCell ref="BF280:BI280"/>
    <mergeCell ref="BF281:BI281"/>
    <mergeCell ref="BF282:BI282"/>
    <mergeCell ref="BF249:BI249"/>
    <mergeCell ref="BF250:BI250"/>
    <mergeCell ref="BF251:BI251"/>
    <mergeCell ref="BF252:BI252"/>
    <mergeCell ref="BF253:BI253"/>
    <mergeCell ref="BF254:BI254"/>
    <mergeCell ref="BF255:BI255"/>
    <mergeCell ref="BF256:BI256"/>
    <mergeCell ref="BF257:BI257"/>
    <mergeCell ref="BF258:BI258"/>
    <mergeCell ref="BF259:BI259"/>
    <mergeCell ref="BF260:BI260"/>
    <mergeCell ref="BF261:BI261"/>
    <mergeCell ref="BF262:BI262"/>
    <mergeCell ref="BF263:BI263"/>
    <mergeCell ref="BF264:BI264"/>
    <mergeCell ref="BF265:BI265"/>
    <mergeCell ref="BF283:BI283"/>
    <mergeCell ref="BF284:BI284"/>
    <mergeCell ref="BF101:BI101"/>
    <mergeCell ref="BJ101:CI101"/>
    <mergeCell ref="Z121:AC121"/>
    <mergeCell ref="AD121:BC121"/>
    <mergeCell ref="Z122:AC122"/>
    <mergeCell ref="AD122:BC122"/>
    <mergeCell ref="Z120:AC120"/>
    <mergeCell ref="AD120:BC120"/>
    <mergeCell ref="Z119:BC119"/>
    <mergeCell ref="Z127:AC127"/>
    <mergeCell ref="AD127:BC127"/>
    <mergeCell ref="Z125:AC125"/>
    <mergeCell ref="AD125:BC125"/>
    <mergeCell ref="Z126:AC126"/>
    <mergeCell ref="AD126:BC126"/>
    <mergeCell ref="Z124:BC124"/>
    <mergeCell ref="BF266:BI266"/>
    <mergeCell ref="BF267:BI267"/>
    <mergeCell ref="BF268:BI268"/>
    <mergeCell ref="BF269:BI269"/>
    <mergeCell ref="BF270:BI270"/>
    <mergeCell ref="BF271:BI271"/>
    <mergeCell ref="BF272:BI272"/>
    <mergeCell ref="BF273:BI273"/>
    <mergeCell ref="BF274:BI274"/>
    <mergeCell ref="BF275:BI275"/>
    <mergeCell ref="BF276:BI276"/>
    <mergeCell ref="BF277:BI277"/>
    <mergeCell ref="BF278:BI278"/>
    <mergeCell ref="BF279:BI279"/>
    <mergeCell ref="AL27:AN27"/>
    <mergeCell ref="AO24:AP24"/>
    <mergeCell ref="AO25:AP25"/>
    <mergeCell ref="AO26:AP26"/>
    <mergeCell ref="AO27:AP27"/>
    <mergeCell ref="AQ24:AV24"/>
    <mergeCell ref="AQ25:AV25"/>
    <mergeCell ref="AQ26:AV26"/>
    <mergeCell ref="AQ27:AV27"/>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CE23:CF23"/>
    <mergeCell ref="CE24:CF24"/>
    <mergeCell ref="CE25:CF25"/>
    <mergeCell ref="CE26:CF26"/>
    <mergeCell ref="CG23:CI23"/>
    <mergeCell ref="CG24:CI24"/>
    <mergeCell ref="CG25:CI25"/>
    <mergeCell ref="CG26:CI26"/>
    <mergeCell ref="BR23:BT23"/>
    <mergeCell ref="BR24:BT24"/>
    <mergeCell ref="BR25:BT25"/>
    <mergeCell ref="BR26:BT26"/>
    <mergeCell ref="BU23:BV23"/>
    <mergeCell ref="BU24:BV24"/>
    <mergeCell ref="BU25:BV25"/>
    <mergeCell ref="BU26:BV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Z36:BC36"/>
    <mergeCell ref="AO35:AU35"/>
    <mergeCell ref="AV35:AY35"/>
    <mergeCell ref="AZ35:BC35"/>
    <mergeCell ref="BU36:BX37"/>
    <mergeCell ref="BY36:CI37"/>
    <mergeCell ref="BU40:CB40"/>
    <mergeCell ref="CC40:CI40"/>
    <mergeCell ref="AO31:AU31"/>
    <mergeCell ref="AV31:AY31"/>
    <mergeCell ref="AZ31:BC31"/>
    <mergeCell ref="AO33:AU33"/>
    <mergeCell ref="AV33:AY33"/>
    <mergeCell ref="AZ33:BC33"/>
    <mergeCell ref="AO32:AU32"/>
    <mergeCell ref="AV32:AY32"/>
    <mergeCell ref="AZ32:BC32"/>
    <mergeCell ref="CE29:CF29"/>
    <mergeCell ref="CG29:CI29"/>
    <mergeCell ref="BU30:BV30"/>
    <mergeCell ref="BW30:BZ30"/>
    <mergeCell ref="CA30:CB30"/>
    <mergeCell ref="CC30:CD30"/>
    <mergeCell ref="CE30:CF30"/>
    <mergeCell ref="BU33:BV33"/>
    <mergeCell ref="BW33:BX33"/>
    <mergeCell ref="BY33:BZ33"/>
    <mergeCell ref="CA33:CC33"/>
  </mergeCells>
  <phoneticPr fontId="27"/>
  <conditionalFormatting sqref="AH7:AN28 AW7:BC28">
    <cfRule type="cellIs" dxfId="125"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3" manualBreakCount="3">
    <brk id="50" min="57" max="86" man="1"/>
    <brk id="50" min="25" max="54" man="1"/>
    <brk id="102" min="57" max="86" man="1"/>
  </rowBreaks>
  <colBreaks count="2" manualBreakCount="2">
    <brk id="56" max="92" man="1"/>
    <brk id="57" max="92"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E101"/>
  <sheetViews>
    <sheetView view="pageBreakPreview" topLeftCell="D38" zoomScale="70" zoomScaleNormal="100" zoomScaleSheetLayoutView="70" workbookViewId="0">
      <selection activeCell="Z42" sqref="Z42:AC48"/>
    </sheetView>
  </sheetViews>
  <sheetFormatPr defaultColWidth="9" defaultRowHeight="13.15"/>
  <cols>
    <col min="1" max="2" width="4.140625" style="155" hidden="1" customWidth="1"/>
    <col min="3" max="3" width="2.710937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237</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曇</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t="shared" ref="N7:N49" ca="1" si="0">$AL$5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ca="1" si="0"/>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田村諭</v>
      </c>
      <c r="E9" s="155" t="s">
        <v>99</v>
      </c>
      <c r="F9" s="155" t="s">
        <v>240</v>
      </c>
      <c r="I9" s="185"/>
      <c r="J9" s="177"/>
      <c r="K9" s="177"/>
      <c r="L9" s="178"/>
      <c r="M9" s="178"/>
      <c r="N9" s="186" t="e">
        <f t="shared" ca="1" si="0"/>
        <v>#VALUE!</v>
      </c>
      <c r="O9" s="177" t="str">
        <f t="shared" si="1"/>
        <v>A1</v>
      </c>
      <c r="P9" s="177" t="str">
        <f t="shared" si="2"/>
        <v>田村諭</v>
      </c>
      <c r="Q9" s="178" t="str">
        <f t="shared" si="3"/>
        <v/>
      </c>
      <c r="R9" s="178"/>
      <c r="S9" s="178" t="str">
        <f t="shared" si="4"/>
        <v/>
      </c>
      <c r="T9" s="178"/>
      <c r="U9" s="178"/>
      <c r="V9" s="178"/>
      <c r="W9" s="178"/>
      <c r="X9" s="177"/>
      <c r="Z9" s="270" t="str">
        <f t="shared" si="5"/>
        <v>荷捌</v>
      </c>
      <c r="AA9" s="271"/>
      <c r="AB9" s="272" t="str">
        <f t="shared" si="6"/>
        <v>田村諭</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田村勝行</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田村諭</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山田保</v>
      </c>
      <c r="E13" s="155" t="s">
        <v>106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幕内秀夫</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山田保</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609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1992</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1528</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573</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4702</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4702</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4702</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1374</v>
      </c>
      <c r="BA37" s="403"/>
      <c r="BB37" s="403"/>
      <c r="BC37" s="404"/>
      <c r="BE37" s="203"/>
      <c r="BF37" s="426" t="s">
        <v>136</v>
      </c>
      <c r="BG37" s="427"/>
      <c r="BH37" s="427"/>
      <c r="BI37" s="427"/>
      <c r="BJ37" s="428">
        <f>IF(AG32="","",AG32)</f>
        <v>609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674</v>
      </c>
      <c r="BA38" s="408"/>
      <c r="BB38" s="408"/>
      <c r="BC38" s="409"/>
      <c r="BE38" s="204"/>
      <c r="BF38" s="418" t="s">
        <v>138</v>
      </c>
      <c r="BG38" s="419"/>
      <c r="BH38" s="419"/>
      <c r="BI38" s="419"/>
      <c r="BJ38" s="412">
        <f>IF(AG33="","",AG33)</f>
        <v>1992</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1528</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573</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599" t="s">
        <v>152</v>
      </c>
      <c r="AA42" s="600"/>
      <c r="AB42" s="600"/>
      <c r="AC42" s="601"/>
      <c r="AD42" s="604" t="s">
        <v>153</v>
      </c>
      <c r="AE42" s="604"/>
      <c r="AF42" s="604"/>
      <c r="AG42" s="604"/>
      <c r="AH42" s="604"/>
      <c r="AI42" s="604"/>
      <c r="AJ42" s="604"/>
      <c r="AK42" s="604"/>
      <c r="AL42" s="604"/>
      <c r="AM42" s="604"/>
      <c r="AN42" s="604"/>
      <c r="AO42" s="604"/>
      <c r="AP42" s="604"/>
      <c r="AQ42" s="604"/>
      <c r="AR42" s="604"/>
      <c r="AS42" s="604"/>
      <c r="AT42" s="604"/>
      <c r="AU42" s="604"/>
      <c r="AV42" s="604"/>
      <c r="AW42" s="604"/>
      <c r="AX42" s="604"/>
      <c r="AY42" s="604"/>
      <c r="AZ42" s="604"/>
      <c r="BA42" s="604"/>
      <c r="BB42" s="604"/>
      <c r="BC42" s="605"/>
      <c r="BD42" s="207"/>
      <c r="BE42" s="207"/>
      <c r="BF42" s="235" t="str">
        <f t="shared" ref="BF42:BF50" si="40">IF(Z42="","",Z42)</f>
        <v>※</v>
      </c>
      <c r="BG42" s="449"/>
      <c r="BH42" s="449"/>
      <c r="BI42" s="450"/>
      <c r="BJ42" s="598"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599"/>
      <c r="AA43" s="600"/>
      <c r="AB43" s="600"/>
      <c r="AC43" s="601"/>
      <c r="AD43" s="604" t="s">
        <v>154</v>
      </c>
      <c r="AE43" s="604"/>
      <c r="AF43" s="604"/>
      <c r="AG43" s="604"/>
      <c r="AH43" s="604"/>
      <c r="AI43" s="604"/>
      <c r="AJ43" s="604"/>
      <c r="AK43" s="604"/>
      <c r="AL43" s="604"/>
      <c r="AM43" s="604"/>
      <c r="AN43" s="604"/>
      <c r="AO43" s="604"/>
      <c r="AP43" s="604"/>
      <c r="AQ43" s="604"/>
      <c r="AR43" s="604"/>
      <c r="AS43" s="604"/>
      <c r="AT43" s="604"/>
      <c r="AU43" s="604"/>
      <c r="AV43" s="604"/>
      <c r="AW43" s="604"/>
      <c r="AX43" s="604"/>
      <c r="AY43" s="604"/>
      <c r="AZ43" s="604"/>
      <c r="BA43" s="604"/>
      <c r="BB43" s="604"/>
      <c r="BC43" s="605"/>
      <c r="BD43" s="207"/>
      <c r="BE43" s="207"/>
      <c r="BF43" s="235" t="str">
        <f t="shared" si="40"/>
        <v/>
      </c>
      <c r="BG43" s="449"/>
      <c r="BH43" s="449"/>
      <c r="BI43" s="450"/>
      <c r="BJ43" s="598" t="str">
        <f t="shared" si="41"/>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599"/>
      <c r="AA44" s="600"/>
      <c r="AB44" s="600"/>
      <c r="AC44" s="601"/>
      <c r="AD44" s="602" t="s">
        <v>155</v>
      </c>
      <c r="AE44" s="602"/>
      <c r="AF44" s="602"/>
      <c r="AG44" s="602"/>
      <c r="AH44" s="602"/>
      <c r="AI44" s="602"/>
      <c r="AJ44" s="602"/>
      <c r="AK44" s="602"/>
      <c r="AL44" s="602"/>
      <c r="AM44" s="602"/>
      <c r="AN44" s="602"/>
      <c r="AO44" s="602"/>
      <c r="AP44" s="602"/>
      <c r="AQ44" s="602"/>
      <c r="AR44" s="602"/>
      <c r="AS44" s="602"/>
      <c r="AT44" s="602"/>
      <c r="AU44" s="602"/>
      <c r="AV44" s="602"/>
      <c r="AW44" s="602"/>
      <c r="AX44" s="602"/>
      <c r="AY44" s="602"/>
      <c r="AZ44" s="602"/>
      <c r="BA44" s="602"/>
      <c r="BB44" s="602"/>
      <c r="BC44" s="603"/>
      <c r="BD44" s="207"/>
      <c r="BE44" s="207"/>
      <c r="BF44" s="235" t="str">
        <f t="shared" si="40"/>
        <v/>
      </c>
      <c r="BG44" s="449"/>
      <c r="BH44" s="449"/>
      <c r="BI44" s="450"/>
      <c r="BJ44" s="598"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599">
        <v>0.39583333333333331</v>
      </c>
      <c r="AA45" s="600"/>
      <c r="AB45" s="600"/>
      <c r="AC45" s="601"/>
      <c r="AD45" s="606" t="s">
        <v>156</v>
      </c>
      <c r="AE45" s="607"/>
      <c r="AF45" s="607"/>
      <c r="AG45" s="607"/>
      <c r="AH45" s="607"/>
      <c r="AI45" s="607"/>
      <c r="AJ45" s="607"/>
      <c r="AK45" s="607"/>
      <c r="AL45" s="607"/>
      <c r="AM45" s="607"/>
      <c r="AN45" s="607"/>
      <c r="AO45" s="607"/>
      <c r="AP45" s="607"/>
      <c r="AQ45" s="607"/>
      <c r="AR45" s="607"/>
      <c r="AS45" s="607"/>
      <c r="AT45" s="607"/>
      <c r="AU45" s="607"/>
      <c r="AV45" s="607"/>
      <c r="AW45" s="607"/>
      <c r="AX45" s="607"/>
      <c r="AY45" s="607"/>
      <c r="AZ45" s="607"/>
      <c r="BA45" s="607"/>
      <c r="BB45" s="607"/>
      <c r="BC45" s="608"/>
      <c r="BD45" s="207"/>
      <c r="BE45" s="207"/>
      <c r="BF45" s="235">
        <f t="shared" si="40"/>
        <v>0.39583333333333331</v>
      </c>
      <c r="BG45" s="449"/>
      <c r="BH45" s="449"/>
      <c r="BI45" s="450"/>
      <c r="BJ45" s="598" t="str">
        <f t="shared" si="41"/>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599">
        <v>0.39791666666666664</v>
      </c>
      <c r="AA46" s="600"/>
      <c r="AB46" s="600"/>
      <c r="AC46" s="601"/>
      <c r="AD46" s="602" t="s">
        <v>244</v>
      </c>
      <c r="AE46" s="602"/>
      <c r="AF46" s="602"/>
      <c r="AG46" s="602"/>
      <c r="AH46" s="602"/>
      <c r="AI46" s="602"/>
      <c r="AJ46" s="602"/>
      <c r="AK46" s="602"/>
      <c r="AL46" s="602"/>
      <c r="AM46" s="602"/>
      <c r="AN46" s="602"/>
      <c r="AO46" s="602"/>
      <c r="AP46" s="602"/>
      <c r="AQ46" s="602"/>
      <c r="AR46" s="602"/>
      <c r="AS46" s="602"/>
      <c r="AT46" s="602"/>
      <c r="AU46" s="602"/>
      <c r="AV46" s="602"/>
      <c r="AW46" s="602"/>
      <c r="AX46" s="602"/>
      <c r="AY46" s="602"/>
      <c r="AZ46" s="602"/>
      <c r="BA46" s="602"/>
      <c r="BB46" s="602"/>
      <c r="BC46" s="603"/>
      <c r="BD46" s="207"/>
      <c r="BE46" s="207"/>
      <c r="BF46" s="235">
        <f t="shared" si="40"/>
        <v>0.39791666666666664</v>
      </c>
      <c r="BG46" s="449"/>
      <c r="BH46" s="449"/>
      <c r="BI46" s="450"/>
      <c r="BJ46" s="598" t="str">
        <f t="shared" si="41"/>
        <v>P2立体駐車場開放。　待ち車両1台。</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599"/>
      <c r="AA47" s="600"/>
      <c r="AB47" s="600"/>
      <c r="AC47" s="601"/>
      <c r="AD47" s="604" t="s">
        <v>245</v>
      </c>
      <c r="AE47" s="604"/>
      <c r="AF47" s="604"/>
      <c r="AG47" s="604"/>
      <c r="AH47" s="604"/>
      <c r="AI47" s="604"/>
      <c r="AJ47" s="604"/>
      <c r="AK47" s="604"/>
      <c r="AL47" s="604"/>
      <c r="AM47" s="604"/>
      <c r="AN47" s="604"/>
      <c r="AO47" s="604"/>
      <c r="AP47" s="604"/>
      <c r="AQ47" s="604"/>
      <c r="AR47" s="604"/>
      <c r="AS47" s="604"/>
      <c r="AT47" s="604"/>
      <c r="AU47" s="604"/>
      <c r="AV47" s="604"/>
      <c r="AW47" s="604"/>
      <c r="AX47" s="604"/>
      <c r="AY47" s="604"/>
      <c r="AZ47" s="604"/>
      <c r="BA47" s="604"/>
      <c r="BB47" s="604"/>
      <c r="BC47" s="605"/>
      <c r="BF47" s="235" t="str">
        <f t="shared" si="40"/>
        <v/>
      </c>
      <c r="BG47" s="449"/>
      <c r="BH47" s="449"/>
      <c r="BI47" s="450"/>
      <c r="BJ47" s="598" t="str">
        <f t="shared" si="41"/>
        <v>P2入口から開放しているP1、3、4駐車場へご案内した件数。　9：30～9：33　1件。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599">
        <v>0.40069444444444446</v>
      </c>
      <c r="AA48" s="600"/>
      <c r="AB48" s="600"/>
      <c r="AC48" s="601"/>
      <c r="AD48" s="613" t="s">
        <v>159</v>
      </c>
      <c r="AE48" s="613"/>
      <c r="AF48" s="613"/>
      <c r="AG48" s="613"/>
      <c r="AH48" s="613"/>
      <c r="AI48" s="613"/>
      <c r="AJ48" s="613"/>
      <c r="AK48" s="613"/>
      <c r="AL48" s="613"/>
      <c r="AM48" s="613"/>
      <c r="AN48" s="613"/>
      <c r="AO48" s="613"/>
      <c r="AP48" s="613"/>
      <c r="AQ48" s="613"/>
      <c r="AR48" s="613"/>
      <c r="AS48" s="613"/>
      <c r="AT48" s="613"/>
      <c r="AU48" s="613"/>
      <c r="AV48" s="613"/>
      <c r="AW48" s="613"/>
      <c r="AX48" s="613"/>
      <c r="AY48" s="613"/>
      <c r="AZ48" s="613"/>
      <c r="BA48" s="613"/>
      <c r="BB48" s="613"/>
      <c r="BC48" s="614"/>
      <c r="BF48" s="235">
        <f t="shared" si="40"/>
        <v>0.40069444444444446</v>
      </c>
      <c r="BG48" s="449"/>
      <c r="BH48" s="449"/>
      <c r="BI48" s="450"/>
      <c r="BJ48" s="598" t="str">
        <f t="shared" si="41"/>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235" t="str">
        <f t="shared" si="40"/>
        <v/>
      </c>
      <c r="BG49" s="449"/>
      <c r="BH49" s="449"/>
      <c r="BI49" s="450"/>
      <c r="BJ49" s="598" t="str">
        <f t="shared" si="41"/>
        <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609" t="str">
        <f t="shared" si="40"/>
        <v/>
      </c>
      <c r="BG50" s="610"/>
      <c r="BH50" s="610"/>
      <c r="BI50" s="611"/>
      <c r="BJ50" s="612" t="str">
        <f t="shared" si="41"/>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07"/>
      <c r="AA53" s="506"/>
      <c r="AB53" s="506"/>
      <c r="AC53" s="506"/>
      <c r="AD53" s="501"/>
      <c r="AE53" s="501"/>
      <c r="AF53" s="501"/>
      <c r="AG53" s="501"/>
      <c r="AH53" s="501"/>
      <c r="AI53" s="501"/>
      <c r="AJ53" s="501"/>
      <c r="AK53" s="501"/>
      <c r="AL53" s="501"/>
      <c r="AM53" s="501"/>
      <c r="AN53" s="501"/>
      <c r="AO53" s="501"/>
      <c r="AP53" s="501"/>
      <c r="AQ53" s="501"/>
      <c r="AR53" s="501"/>
      <c r="AS53" s="501"/>
      <c r="AT53" s="501"/>
      <c r="AU53" s="501"/>
      <c r="AV53" s="501"/>
      <c r="AW53" s="501"/>
      <c r="AX53" s="501"/>
      <c r="AY53" s="501"/>
      <c r="AZ53" s="501"/>
      <c r="BA53" s="501"/>
      <c r="BB53" s="501"/>
      <c r="BC53" s="502"/>
      <c r="BF53" s="616" t="str">
        <f t="shared" ref="BF53:BF94" si="46">IF(Z53="","",Z53)</f>
        <v/>
      </c>
      <c r="BG53" s="617"/>
      <c r="BH53" s="617"/>
      <c r="BI53" s="617"/>
      <c r="BJ53" s="618" t="str">
        <f t="shared" ref="BJ53:BJ100" si="47">IF(AD53="","",AD53)</f>
        <v/>
      </c>
      <c r="BK53" s="618"/>
      <c r="BL53" s="618"/>
      <c r="BM53" s="618"/>
      <c r="BN53" s="618"/>
      <c r="BO53" s="618"/>
      <c r="BP53" s="619"/>
      <c r="BQ53" s="619"/>
      <c r="BR53" s="619"/>
      <c r="BS53" s="619"/>
      <c r="BT53" s="619"/>
      <c r="BU53" s="619"/>
      <c r="BV53" s="619"/>
      <c r="BW53" s="619"/>
      <c r="BX53" s="619"/>
      <c r="BY53" s="619"/>
      <c r="BZ53" s="619"/>
      <c r="CA53" s="619"/>
      <c r="CB53" s="619"/>
      <c r="CC53" s="619"/>
      <c r="CD53" s="619"/>
      <c r="CE53" s="619"/>
      <c r="CF53" s="619"/>
      <c r="CG53" s="619"/>
      <c r="CH53" s="619"/>
      <c r="CI53" s="620"/>
    </row>
    <row r="54" spans="2:87" ht="16.5" customHeight="1">
      <c r="Z54" s="507"/>
      <c r="AA54" s="506"/>
      <c r="AB54" s="506"/>
      <c r="AC54" s="506"/>
      <c r="AD54" s="501"/>
      <c r="AE54" s="501"/>
      <c r="AF54" s="501"/>
      <c r="AG54" s="501"/>
      <c r="AH54" s="501"/>
      <c r="AI54" s="501"/>
      <c r="AJ54" s="501"/>
      <c r="AK54" s="501"/>
      <c r="AL54" s="501"/>
      <c r="AM54" s="501"/>
      <c r="AN54" s="501"/>
      <c r="AO54" s="501"/>
      <c r="AP54" s="501"/>
      <c r="AQ54" s="501"/>
      <c r="AR54" s="501"/>
      <c r="AS54" s="501"/>
      <c r="AT54" s="501"/>
      <c r="AU54" s="501"/>
      <c r="AV54" s="501"/>
      <c r="AW54" s="501"/>
      <c r="AX54" s="501"/>
      <c r="AY54" s="501"/>
      <c r="AZ54" s="501"/>
      <c r="BA54" s="501"/>
      <c r="BB54" s="501"/>
      <c r="BC54" s="502"/>
      <c r="BF54" s="503" t="str">
        <f t="shared" si="46"/>
        <v/>
      </c>
      <c r="BG54" s="504"/>
      <c r="BH54" s="504"/>
      <c r="BI54" s="504"/>
      <c r="BJ54" s="501" t="str">
        <f t="shared" si="47"/>
        <v/>
      </c>
      <c r="BK54" s="501"/>
      <c r="BL54" s="501"/>
      <c r="BM54" s="501"/>
      <c r="BN54" s="501"/>
      <c r="BO54" s="501"/>
      <c r="BP54" s="501"/>
      <c r="BQ54" s="501"/>
      <c r="BR54" s="501"/>
      <c r="BS54" s="501"/>
      <c r="BT54" s="501"/>
      <c r="BU54" s="501"/>
      <c r="BV54" s="501"/>
      <c r="BW54" s="501"/>
      <c r="BX54" s="501"/>
      <c r="BY54" s="501"/>
      <c r="BZ54" s="501"/>
      <c r="CA54" s="501"/>
      <c r="CB54" s="501"/>
      <c r="CC54" s="501"/>
      <c r="CD54" s="501"/>
      <c r="CE54" s="501"/>
      <c r="CF54" s="501"/>
      <c r="CG54" s="501"/>
      <c r="CH54" s="501"/>
      <c r="CI54" s="502"/>
    </row>
    <row r="55" spans="2:87" ht="16.5" customHeight="1">
      <c r="Z55" s="505"/>
      <c r="AA55" s="506"/>
      <c r="AB55" s="506"/>
      <c r="AC55" s="506"/>
      <c r="AD55" s="501"/>
      <c r="AE55" s="501"/>
      <c r="AF55" s="501"/>
      <c r="AG55" s="501"/>
      <c r="AH55" s="501"/>
      <c r="AI55" s="501"/>
      <c r="AJ55" s="501"/>
      <c r="AK55" s="501"/>
      <c r="AL55" s="501"/>
      <c r="AM55" s="501"/>
      <c r="AN55" s="501"/>
      <c r="AO55" s="501"/>
      <c r="AP55" s="501"/>
      <c r="AQ55" s="501"/>
      <c r="AR55" s="501"/>
      <c r="AS55" s="501"/>
      <c r="AT55" s="501"/>
      <c r="AU55" s="501"/>
      <c r="AV55" s="501"/>
      <c r="AW55" s="501"/>
      <c r="AX55" s="501"/>
      <c r="AY55" s="501"/>
      <c r="AZ55" s="501"/>
      <c r="BA55" s="501"/>
      <c r="BB55" s="501"/>
      <c r="BC55" s="502"/>
      <c r="BF55" s="503" t="str">
        <f t="shared" si="46"/>
        <v/>
      </c>
      <c r="BG55" s="504"/>
      <c r="BH55" s="504"/>
      <c r="BI55" s="504"/>
      <c r="BJ55" s="501" t="str">
        <f t="shared" si="47"/>
        <v/>
      </c>
      <c r="BK55" s="501"/>
      <c r="BL55" s="501"/>
      <c r="BM55" s="501"/>
      <c r="BN55" s="501"/>
      <c r="BO55" s="501"/>
      <c r="BP55" s="501"/>
      <c r="BQ55" s="501"/>
      <c r="BR55" s="501"/>
      <c r="BS55" s="501"/>
      <c r="BT55" s="501"/>
      <c r="BU55" s="501"/>
      <c r="BV55" s="501"/>
      <c r="BW55" s="501"/>
      <c r="BX55" s="501"/>
      <c r="BY55" s="501"/>
      <c r="BZ55" s="501"/>
      <c r="CA55" s="501"/>
      <c r="CB55" s="501"/>
      <c r="CC55" s="501"/>
      <c r="CD55" s="501"/>
      <c r="CE55" s="501"/>
      <c r="CF55" s="501"/>
      <c r="CG55" s="501"/>
      <c r="CH55" s="501"/>
      <c r="CI55" s="502"/>
    </row>
    <row r="56" spans="2:87" ht="16.5" customHeight="1">
      <c r="Z56" s="507"/>
      <c r="AA56" s="506"/>
      <c r="AB56" s="506"/>
      <c r="AC56" s="506"/>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1"/>
      <c r="BC56" s="502"/>
      <c r="BF56" s="503" t="str">
        <f t="shared" si="46"/>
        <v/>
      </c>
      <c r="BG56" s="504"/>
      <c r="BH56" s="504"/>
      <c r="BI56" s="504"/>
      <c r="BJ56" s="501" t="str">
        <f t="shared" si="47"/>
        <v/>
      </c>
      <c r="BK56" s="501"/>
      <c r="BL56" s="501"/>
      <c r="BM56" s="501"/>
      <c r="BN56" s="501"/>
      <c r="BO56" s="501"/>
      <c r="BP56" s="501"/>
      <c r="BQ56" s="501"/>
      <c r="BR56" s="501"/>
      <c r="BS56" s="501"/>
      <c r="BT56" s="501"/>
      <c r="BU56" s="501"/>
      <c r="BV56" s="501"/>
      <c r="BW56" s="501"/>
      <c r="BX56" s="501"/>
      <c r="BY56" s="501"/>
      <c r="BZ56" s="501"/>
      <c r="CA56" s="501"/>
      <c r="CB56" s="501"/>
      <c r="CC56" s="501"/>
      <c r="CD56" s="501"/>
      <c r="CE56" s="501"/>
      <c r="CF56" s="501"/>
      <c r="CG56" s="501"/>
      <c r="CH56" s="501"/>
      <c r="CI56" s="502"/>
    </row>
    <row r="57" spans="2:87" ht="16.5" customHeight="1">
      <c r="Z57" s="235"/>
      <c r="AA57" s="236"/>
      <c r="AB57" s="236"/>
      <c r="AC57" s="237"/>
      <c r="AD57" s="581"/>
      <c r="AE57" s="581"/>
      <c r="AF57" s="581"/>
      <c r="AG57" s="581"/>
      <c r="AH57" s="581"/>
      <c r="AI57" s="581"/>
      <c r="AJ57" s="581"/>
      <c r="AK57" s="581"/>
      <c r="AL57" s="581"/>
      <c r="AM57" s="581"/>
      <c r="AN57" s="581"/>
      <c r="AO57" s="581"/>
      <c r="AP57" s="581"/>
      <c r="AQ57" s="581"/>
      <c r="AR57" s="581"/>
      <c r="AS57" s="581"/>
      <c r="AT57" s="581"/>
      <c r="AU57" s="581"/>
      <c r="AV57" s="581"/>
      <c r="AW57" s="581"/>
      <c r="AX57" s="581"/>
      <c r="AY57" s="581"/>
      <c r="AZ57" s="581"/>
      <c r="BA57" s="581"/>
      <c r="BB57" s="581"/>
      <c r="BC57" s="582"/>
      <c r="BF57" s="459" t="str">
        <f t="shared" si="46"/>
        <v/>
      </c>
      <c r="BG57" s="460"/>
      <c r="BH57" s="460"/>
      <c r="BI57" s="461"/>
      <c r="BJ57" s="501" t="str">
        <f t="shared" si="47"/>
        <v/>
      </c>
      <c r="BK57" s="501"/>
      <c r="BL57" s="501"/>
      <c r="BM57" s="501"/>
      <c r="BN57" s="501"/>
      <c r="BO57" s="501"/>
      <c r="BP57" s="501"/>
      <c r="BQ57" s="501"/>
      <c r="BR57" s="501"/>
      <c r="BS57" s="501"/>
      <c r="BT57" s="501"/>
      <c r="BU57" s="501"/>
      <c r="BV57" s="501"/>
      <c r="BW57" s="501"/>
      <c r="BX57" s="501"/>
      <c r="BY57" s="501"/>
      <c r="BZ57" s="501"/>
      <c r="CA57" s="501"/>
      <c r="CB57" s="501"/>
      <c r="CC57" s="501"/>
      <c r="CD57" s="501"/>
      <c r="CE57" s="501"/>
      <c r="CF57" s="501"/>
      <c r="CG57" s="501"/>
      <c r="CH57" s="501"/>
      <c r="CI57" s="502"/>
    </row>
    <row r="58" spans="2:87" ht="16.5" customHeight="1">
      <c r="Z58" s="497"/>
      <c r="AA58" s="499"/>
      <c r="AB58" s="499"/>
      <c r="AC58" s="500"/>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484" t="str">
        <f t="shared" si="46"/>
        <v/>
      </c>
      <c r="BG58" s="485"/>
      <c r="BH58" s="485"/>
      <c r="BI58" s="486"/>
      <c r="BJ58" s="501" t="str">
        <f>IF(AD58="","",AD58)</f>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497"/>
      <c r="AA59" s="374"/>
      <c r="AB59" s="374"/>
      <c r="AC59" s="271"/>
      <c r="AD59" s="481"/>
      <c r="AE59" s="482"/>
      <c r="AF59" s="482"/>
      <c r="AG59" s="482"/>
      <c r="AH59" s="482"/>
      <c r="AI59" s="482"/>
      <c r="AJ59" s="482"/>
      <c r="AK59" s="482"/>
      <c r="AL59" s="482"/>
      <c r="AM59" s="482"/>
      <c r="AN59" s="482"/>
      <c r="AO59" s="482"/>
      <c r="AP59" s="482"/>
      <c r="AQ59" s="482"/>
      <c r="AR59" s="482"/>
      <c r="AS59" s="482"/>
      <c r="AT59" s="482"/>
      <c r="AU59" s="482"/>
      <c r="AV59" s="482"/>
      <c r="AW59" s="482"/>
      <c r="AX59" s="482"/>
      <c r="AY59" s="482"/>
      <c r="AZ59" s="482"/>
      <c r="BA59" s="482"/>
      <c r="BB59" s="482"/>
      <c r="BC59" s="483"/>
      <c r="BF59" s="503" t="str">
        <f t="shared" si="46"/>
        <v/>
      </c>
      <c r="BG59" s="504"/>
      <c r="BH59" s="504"/>
      <c r="BI59" s="504"/>
      <c r="BJ59" s="481" t="str">
        <f t="shared" si="47"/>
        <v/>
      </c>
      <c r="BK59" s="482"/>
      <c r="BL59" s="482"/>
      <c r="BM59" s="482"/>
      <c r="BN59" s="482"/>
      <c r="BO59" s="482"/>
      <c r="BP59" s="482"/>
      <c r="BQ59" s="482"/>
      <c r="BR59" s="482"/>
      <c r="BS59" s="482"/>
      <c r="BT59" s="482"/>
      <c r="BU59" s="482"/>
      <c r="BV59" s="482"/>
      <c r="BW59" s="482"/>
      <c r="BX59" s="482"/>
      <c r="BY59" s="482"/>
      <c r="BZ59" s="482"/>
      <c r="CA59" s="482"/>
      <c r="CB59" s="482"/>
      <c r="CC59" s="482"/>
      <c r="CD59" s="482"/>
      <c r="CE59" s="482"/>
      <c r="CF59" s="482"/>
      <c r="CG59" s="482"/>
      <c r="CH59" s="482"/>
      <c r="CI59" s="483"/>
    </row>
    <row r="60" spans="2:87" ht="16.5" customHeight="1">
      <c r="Z60" s="507"/>
      <c r="AA60" s="506"/>
      <c r="AB60" s="506"/>
      <c r="AC60" s="506"/>
      <c r="AD60" s="481"/>
      <c r="AE60" s="482"/>
      <c r="AF60" s="482"/>
      <c r="AG60" s="482"/>
      <c r="AH60" s="482"/>
      <c r="AI60" s="482"/>
      <c r="AJ60" s="482"/>
      <c r="AK60" s="482"/>
      <c r="AL60" s="482"/>
      <c r="AM60" s="482"/>
      <c r="AN60" s="482"/>
      <c r="AO60" s="482"/>
      <c r="AP60" s="482"/>
      <c r="AQ60" s="482"/>
      <c r="AR60" s="482"/>
      <c r="AS60" s="482"/>
      <c r="AT60" s="482"/>
      <c r="AU60" s="482"/>
      <c r="AV60" s="482"/>
      <c r="AW60" s="482"/>
      <c r="AX60" s="482"/>
      <c r="AY60" s="482"/>
      <c r="AZ60" s="482"/>
      <c r="BA60" s="482"/>
      <c r="BB60" s="482"/>
      <c r="BC60" s="483"/>
      <c r="BF60" s="503" t="str">
        <f t="shared" si="46"/>
        <v/>
      </c>
      <c r="BG60" s="504"/>
      <c r="BH60" s="504"/>
      <c r="BI60" s="504"/>
      <c r="BJ60" s="481" t="str">
        <f t="shared" si="47"/>
        <v/>
      </c>
      <c r="BK60" s="482"/>
      <c r="BL60" s="482"/>
      <c r="BM60" s="482"/>
      <c r="BN60" s="482"/>
      <c r="BO60" s="482"/>
      <c r="BP60" s="482"/>
      <c r="BQ60" s="482"/>
      <c r="BR60" s="482"/>
      <c r="BS60" s="482"/>
      <c r="BT60" s="482"/>
      <c r="BU60" s="482"/>
      <c r="BV60" s="482"/>
      <c r="BW60" s="482"/>
      <c r="BX60" s="482"/>
      <c r="BY60" s="482"/>
      <c r="BZ60" s="482"/>
      <c r="CA60" s="482"/>
      <c r="CB60" s="482"/>
      <c r="CC60" s="482"/>
      <c r="CD60" s="482"/>
      <c r="CE60" s="482"/>
      <c r="CF60" s="482"/>
      <c r="CG60" s="482"/>
      <c r="CH60" s="482"/>
      <c r="CI60" s="483"/>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503" t="str">
        <f t="shared" si="46"/>
        <v/>
      </c>
      <c r="BG62" s="504"/>
      <c r="BH62" s="504"/>
      <c r="BI62" s="504"/>
      <c r="BJ62" s="481" t="str">
        <f>IF(AD62="","",AD62)</f>
        <v/>
      </c>
      <c r="BK62" s="482"/>
      <c r="BL62" s="482"/>
      <c r="BM62" s="482"/>
      <c r="BN62" s="482"/>
      <c r="BO62" s="482"/>
      <c r="BP62" s="482"/>
      <c r="BQ62" s="482"/>
      <c r="BR62" s="482"/>
      <c r="BS62" s="482"/>
      <c r="BT62" s="482"/>
      <c r="BU62" s="482"/>
      <c r="BV62" s="482"/>
      <c r="BW62" s="482"/>
      <c r="BX62" s="482"/>
      <c r="BY62" s="482"/>
      <c r="BZ62" s="482"/>
      <c r="CA62" s="482"/>
      <c r="CB62" s="482"/>
      <c r="CC62" s="482"/>
      <c r="CD62" s="482"/>
      <c r="CE62" s="482"/>
      <c r="CF62" s="482"/>
      <c r="CG62" s="482"/>
      <c r="CH62" s="482"/>
      <c r="CI62" s="483"/>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503" t="str">
        <f t="shared" si="46"/>
        <v/>
      </c>
      <c r="BG65" s="504"/>
      <c r="BH65" s="504"/>
      <c r="BI65" s="504"/>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503" t="str">
        <f t="shared" si="46"/>
        <v/>
      </c>
      <c r="BG70" s="504"/>
      <c r="BH70" s="504"/>
      <c r="BI70" s="504"/>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5">
    <mergeCell ref="CD33:CI33"/>
    <mergeCell ref="BW33:BX33"/>
    <mergeCell ref="BY33:BZ33"/>
    <mergeCell ref="CA33:CC33"/>
    <mergeCell ref="CG28:CI28"/>
    <mergeCell ref="CE28:CF28"/>
    <mergeCell ref="CC30:CD30"/>
    <mergeCell ref="CE30:CF30"/>
    <mergeCell ref="CG30:CI30"/>
    <mergeCell ref="BW29:BZ29"/>
    <mergeCell ref="CA29:CB29"/>
    <mergeCell ref="CC29:CD29"/>
    <mergeCell ref="CE29:CF29"/>
    <mergeCell ref="CG29:CI29"/>
    <mergeCell ref="BU22:BV22"/>
    <mergeCell ref="BW22:BZ22"/>
    <mergeCell ref="CA22:CB22"/>
    <mergeCell ref="CC22:CD22"/>
    <mergeCell ref="CE22:CF22"/>
    <mergeCell ref="CG22:CI22"/>
    <mergeCell ref="BU27:BV27"/>
    <mergeCell ref="BW27:BZ27"/>
    <mergeCell ref="CA27:CB27"/>
    <mergeCell ref="CC27:CD27"/>
    <mergeCell ref="CE27:CF27"/>
    <mergeCell ref="CG27:CI27"/>
    <mergeCell ref="BU23:BV23"/>
    <mergeCell ref="BU24:BV24"/>
    <mergeCell ref="BU25:BV25"/>
    <mergeCell ref="BU26:BV26"/>
    <mergeCell ref="CE23:CF23"/>
    <mergeCell ref="CE24:CF24"/>
    <mergeCell ref="CE25:CF25"/>
    <mergeCell ref="CE26:CF26"/>
    <mergeCell ref="CG23:CI23"/>
    <mergeCell ref="CG24:CI24"/>
    <mergeCell ref="CG25:CI25"/>
    <mergeCell ref="CG26:CI26"/>
    <mergeCell ref="BF22:BG22"/>
    <mergeCell ref="BH22:BK22"/>
    <mergeCell ref="BL22:BM22"/>
    <mergeCell ref="BN22:BO22"/>
    <mergeCell ref="BP22:BQ22"/>
    <mergeCell ref="BR22:BT22"/>
    <mergeCell ref="BF27:BG27"/>
    <mergeCell ref="BH27:BK27"/>
    <mergeCell ref="BL27:BM27"/>
    <mergeCell ref="BN27:BO27"/>
    <mergeCell ref="BP27:BQ27"/>
    <mergeCell ref="BR27:BT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Z23:AA23"/>
    <mergeCell ref="AB23:AG23"/>
    <mergeCell ref="AH23:AJ23"/>
    <mergeCell ref="AL23:AN23"/>
    <mergeCell ref="AO23:AP23"/>
    <mergeCell ref="AQ23:AV23"/>
    <mergeCell ref="AW23:AY23"/>
    <mergeCell ref="BA23:BC23"/>
    <mergeCell ref="Z22:AA22"/>
    <mergeCell ref="AB22:AG22"/>
    <mergeCell ref="AH22:AJ22"/>
    <mergeCell ref="AL22:AN22"/>
    <mergeCell ref="AO22:AP22"/>
    <mergeCell ref="AQ22:AV22"/>
    <mergeCell ref="AW22:AY22"/>
    <mergeCell ref="BA22:BC22"/>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8:AC98"/>
    <mergeCell ref="AD98:BC98"/>
    <mergeCell ref="BF98:BI98"/>
    <mergeCell ref="BJ98:CI98"/>
    <mergeCell ref="Z99:AC99"/>
    <mergeCell ref="AD99:BC99"/>
    <mergeCell ref="BF99:BI99"/>
    <mergeCell ref="BJ99:CI99"/>
    <mergeCell ref="BF87:BI87"/>
    <mergeCell ref="BJ87:CI87"/>
    <mergeCell ref="Z88:AC88"/>
    <mergeCell ref="AD88:BC88"/>
    <mergeCell ref="BF88:BI88"/>
    <mergeCell ref="BJ88:CI88"/>
    <mergeCell ref="Z89:AC89"/>
    <mergeCell ref="AD89:BC89"/>
    <mergeCell ref="BF89:BI89"/>
    <mergeCell ref="BJ89:CI89"/>
    <mergeCell ref="Z87:AC87"/>
    <mergeCell ref="AD87:BC87"/>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2:AC62"/>
    <mergeCell ref="AD62:BC62"/>
    <mergeCell ref="BF58:BI58"/>
    <mergeCell ref="BJ58:CI58"/>
    <mergeCell ref="Z53:AC53"/>
    <mergeCell ref="AD53:BC53"/>
    <mergeCell ref="BF59:BI59"/>
    <mergeCell ref="BJ59:CI59"/>
    <mergeCell ref="Z54:AC54"/>
    <mergeCell ref="AD54:BC54"/>
    <mergeCell ref="BF60:BI60"/>
    <mergeCell ref="BJ60:CI60"/>
    <mergeCell ref="Z55:AC55"/>
    <mergeCell ref="AD55:BC55"/>
    <mergeCell ref="BF61:BI61"/>
    <mergeCell ref="BJ61:CI61"/>
    <mergeCell ref="Z56:AC56"/>
    <mergeCell ref="AD56:BC56"/>
    <mergeCell ref="BF62:BI62"/>
    <mergeCell ref="BJ62:CI62"/>
    <mergeCell ref="Z59:AC59"/>
    <mergeCell ref="AD59:BC59"/>
    <mergeCell ref="BF56:BI56"/>
    <mergeCell ref="BJ56:CI56"/>
    <mergeCell ref="Z61:AC61"/>
    <mergeCell ref="AD61:BC61"/>
    <mergeCell ref="CD52:CE52"/>
    <mergeCell ref="Z58:AC58"/>
    <mergeCell ref="AD58:BC58"/>
    <mergeCell ref="BF53:BI53"/>
    <mergeCell ref="BJ53:CI53"/>
    <mergeCell ref="Z57:AC57"/>
    <mergeCell ref="AD57:BC57"/>
    <mergeCell ref="BF54:BI54"/>
    <mergeCell ref="BJ54:CI54"/>
    <mergeCell ref="BF55:BI55"/>
    <mergeCell ref="BJ55:CI55"/>
    <mergeCell ref="BV52:BY52"/>
    <mergeCell ref="Z51:AC51"/>
    <mergeCell ref="AD51:BC51"/>
    <mergeCell ref="AU52:AV52"/>
    <mergeCell ref="AX52:AY52"/>
    <mergeCell ref="CA52:CB52"/>
    <mergeCell ref="AP52:AS52"/>
    <mergeCell ref="Z60:AC60"/>
    <mergeCell ref="AD60:BC60"/>
    <mergeCell ref="BF57:BI57"/>
    <mergeCell ref="BJ57:CI57"/>
    <mergeCell ref="Z50:AC50"/>
    <mergeCell ref="AD50:BC50"/>
    <mergeCell ref="CK45:CP45"/>
    <mergeCell ref="CQ45:CS45"/>
    <mergeCell ref="BF50:BI50"/>
    <mergeCell ref="BJ50:CI50"/>
    <mergeCell ref="Z47:AC47"/>
    <mergeCell ref="AD47:BC47"/>
    <mergeCell ref="BF46:BI46"/>
    <mergeCell ref="Z48:AC48"/>
    <mergeCell ref="AD48:BC48"/>
    <mergeCell ref="CN47:DE48"/>
    <mergeCell ref="CR42:CT42"/>
    <mergeCell ref="CR36:CT36"/>
    <mergeCell ref="CR38:CT38"/>
    <mergeCell ref="CU42:CW42"/>
    <mergeCell ref="CK38:CN38"/>
    <mergeCell ref="BF49:BI49"/>
    <mergeCell ref="CR39:CT39"/>
    <mergeCell ref="CO38:CQ38"/>
    <mergeCell ref="CK37:CN37"/>
    <mergeCell ref="CO37:CQ37"/>
    <mergeCell ref="CR37:CT37"/>
    <mergeCell ref="BF41:CI41"/>
    <mergeCell ref="BF42:BI42"/>
    <mergeCell ref="BJ42:CI42"/>
    <mergeCell ref="CK36:CN36"/>
    <mergeCell ref="CO36:CQ36"/>
    <mergeCell ref="BF43:BI43"/>
    <mergeCell ref="CK47:CM48"/>
    <mergeCell ref="CR41:CT41"/>
    <mergeCell ref="CU41:CW41"/>
    <mergeCell ref="BF48:BI48"/>
    <mergeCell ref="BJ48:CI48"/>
    <mergeCell ref="CK42:CN42"/>
    <mergeCell ref="CK44:CP44"/>
    <mergeCell ref="CR43:CT43"/>
    <mergeCell ref="CU43:CW43"/>
    <mergeCell ref="Z49:AC49"/>
    <mergeCell ref="AD49:BC49"/>
    <mergeCell ref="BJ49:CI49"/>
    <mergeCell ref="CK43:CN43"/>
    <mergeCell ref="CO43:CQ43"/>
    <mergeCell ref="BJ46:CI46"/>
    <mergeCell ref="BF45:BI45"/>
    <mergeCell ref="BJ45:CI45"/>
    <mergeCell ref="CQ44:CS44"/>
    <mergeCell ref="Z45:AC45"/>
    <mergeCell ref="AD45:BC45"/>
    <mergeCell ref="CK39:CN39"/>
    <mergeCell ref="CO39:CQ39"/>
    <mergeCell ref="BF44:BI44"/>
    <mergeCell ref="BJ44:CI44"/>
    <mergeCell ref="Z46:AC46"/>
    <mergeCell ref="AD46:BC46"/>
    <mergeCell ref="BF47:BI47"/>
    <mergeCell ref="BJ47:CI47"/>
    <mergeCell ref="CK41:CN41"/>
    <mergeCell ref="CO41:CQ41"/>
    <mergeCell ref="Z44:AC44"/>
    <mergeCell ref="AD44:BC44"/>
    <mergeCell ref="Z42:AC42"/>
    <mergeCell ref="AD42:BC42"/>
    <mergeCell ref="Z43:AC43"/>
    <mergeCell ref="AD43:BC43"/>
    <mergeCell ref="AX40:AY40"/>
    <mergeCell ref="AZ40:BA40"/>
    <mergeCell ref="AK40:AL40"/>
    <mergeCell ref="AO40:AP40"/>
    <mergeCell ref="AS40:AT40"/>
    <mergeCell ref="BJ43:CI43"/>
    <mergeCell ref="CO42:CQ42"/>
    <mergeCell ref="BB40:BC40"/>
    <mergeCell ref="BF38:BI38"/>
    <mergeCell ref="BJ38:BM38"/>
    <mergeCell ref="AZ37:BC37"/>
    <mergeCell ref="BF40:BI40"/>
    <mergeCell ref="BJ40:BM40"/>
    <mergeCell ref="BN40:BQ40"/>
    <mergeCell ref="BR40:BT40"/>
    <mergeCell ref="Z39:AD39"/>
    <mergeCell ref="AE39:AG39"/>
    <mergeCell ref="AI39:AL39"/>
    <mergeCell ref="AM39:AT39"/>
    <mergeCell ref="Z40:AE40"/>
    <mergeCell ref="AF40:AG40"/>
    <mergeCell ref="AH40:AI40"/>
    <mergeCell ref="BF39:BI39"/>
    <mergeCell ref="BJ39:BM39"/>
    <mergeCell ref="BN39:BQ39"/>
    <mergeCell ref="BR39:BT39"/>
    <mergeCell ref="BJ37:BM37"/>
    <mergeCell ref="BN37:BQ37"/>
    <mergeCell ref="BR37:BT37"/>
    <mergeCell ref="BN38:BQ38"/>
    <mergeCell ref="BR38:BT38"/>
    <mergeCell ref="AZ36:BC36"/>
    <mergeCell ref="Z36:AF36"/>
    <mergeCell ref="AG36:AJ36"/>
    <mergeCell ref="AK36:AN36"/>
    <mergeCell ref="Z37:AF38"/>
    <mergeCell ref="AG37:AN38"/>
    <mergeCell ref="AO37:AU37"/>
    <mergeCell ref="AV37:AY37"/>
    <mergeCell ref="AO38:AU38"/>
    <mergeCell ref="AV38:AY38"/>
    <mergeCell ref="AO36:AU36"/>
    <mergeCell ref="AV36:AY36"/>
    <mergeCell ref="Z35:AF35"/>
    <mergeCell ref="AG35:AJ35"/>
    <mergeCell ref="AK35:AN35"/>
    <mergeCell ref="BW34:BX34"/>
    <mergeCell ref="BY34:BZ34"/>
    <mergeCell ref="CA34:CC34"/>
    <mergeCell ref="CD34:CI34"/>
    <mergeCell ref="AZ34:BC34"/>
    <mergeCell ref="AO35:AU35"/>
    <mergeCell ref="AV35:AY35"/>
    <mergeCell ref="AZ35:BC35"/>
    <mergeCell ref="Z32:AF32"/>
    <mergeCell ref="AG32:AJ32"/>
    <mergeCell ref="AK32:AN32"/>
    <mergeCell ref="BF34:BG34"/>
    <mergeCell ref="BH34:BI34"/>
    <mergeCell ref="BJ34:BK34"/>
    <mergeCell ref="BL34:BN34"/>
    <mergeCell ref="BO34:BT34"/>
    <mergeCell ref="BU34:BV34"/>
    <mergeCell ref="Z33:AF33"/>
    <mergeCell ref="AG33:AJ33"/>
    <mergeCell ref="AK33:AN33"/>
    <mergeCell ref="Z34:AF34"/>
    <mergeCell ref="BF33:BG33"/>
    <mergeCell ref="BH33:BI33"/>
    <mergeCell ref="BJ33:BK33"/>
    <mergeCell ref="BL33:BN33"/>
    <mergeCell ref="BO33:BT33"/>
    <mergeCell ref="BU33:BV33"/>
    <mergeCell ref="BF32:CI32"/>
    <mergeCell ref="AG34:AJ34"/>
    <mergeCell ref="AK34:AN34"/>
    <mergeCell ref="AO34:AU34"/>
    <mergeCell ref="AV34:AY34"/>
    <mergeCell ref="Z31:AF31"/>
    <mergeCell ref="AG31:AJ31"/>
    <mergeCell ref="AK31:AN31"/>
    <mergeCell ref="BP28:BQ28"/>
    <mergeCell ref="BW28:BZ28"/>
    <mergeCell ref="CA28:CB28"/>
    <mergeCell ref="CC28:CD28"/>
    <mergeCell ref="AW28:AY28"/>
    <mergeCell ref="BA28:BC28"/>
    <mergeCell ref="BF28:BG28"/>
    <mergeCell ref="BH28:BK28"/>
    <mergeCell ref="BL28:BM28"/>
    <mergeCell ref="BN28:BO28"/>
    <mergeCell ref="Z28:AA28"/>
    <mergeCell ref="AB28:AG28"/>
    <mergeCell ref="AH28:AJ28"/>
    <mergeCell ref="AL28:AN28"/>
    <mergeCell ref="AO28:AP28"/>
    <mergeCell ref="AQ28:AV28"/>
    <mergeCell ref="BR28:BT28"/>
    <mergeCell ref="BU28:BV28"/>
    <mergeCell ref="BU30:BV30"/>
    <mergeCell ref="BW30:BZ30"/>
    <mergeCell ref="CA30:CB30"/>
    <mergeCell ref="CE20:CF20"/>
    <mergeCell ref="CG20:CI20"/>
    <mergeCell ref="Z21:AA21"/>
    <mergeCell ref="AB21:AG21"/>
    <mergeCell ref="AH21:AJ21"/>
    <mergeCell ref="AL21:AN21"/>
    <mergeCell ref="AO21:AP21"/>
    <mergeCell ref="AQ21:AV21"/>
    <mergeCell ref="AW21:AY21"/>
    <mergeCell ref="BA21:BC21"/>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Z20:AA20"/>
    <mergeCell ref="AB20:AG20"/>
    <mergeCell ref="AH20:AJ20"/>
    <mergeCell ref="AL20:AN20"/>
    <mergeCell ref="AO20:AP20"/>
    <mergeCell ref="AQ20:AV20"/>
    <mergeCell ref="AW20:AY20"/>
    <mergeCell ref="BA20:BC20"/>
    <mergeCell ref="BF20:BG20"/>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BN10:BO10"/>
    <mergeCell ref="BP10:BQ10"/>
    <mergeCell ref="BR10:BT10"/>
    <mergeCell ref="Z11:AA11"/>
    <mergeCell ref="AB11:AG11"/>
    <mergeCell ref="AH11:AJ11"/>
    <mergeCell ref="AL11:AN11"/>
    <mergeCell ref="AO11:AP11"/>
    <mergeCell ref="AQ11:AV11"/>
    <mergeCell ref="AW11:AY11"/>
    <mergeCell ref="BA11:BC11"/>
    <mergeCell ref="BF11:BG11"/>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BH9:BK9"/>
    <mergeCell ref="BL9:BM9"/>
    <mergeCell ref="BN9:BO9"/>
    <mergeCell ref="BP9:BQ9"/>
    <mergeCell ref="BR9:BT9"/>
    <mergeCell ref="BU9:BV9"/>
    <mergeCell ref="BW9:BZ9"/>
    <mergeCell ref="CA9:CB9"/>
    <mergeCell ref="CC9:CD9"/>
    <mergeCell ref="Z9:AA9"/>
    <mergeCell ref="AB9:AG9"/>
    <mergeCell ref="AH9:AJ9"/>
    <mergeCell ref="AL9:AN9"/>
    <mergeCell ref="AO9:AP9"/>
    <mergeCell ref="AQ9:AV9"/>
    <mergeCell ref="AW9:AY9"/>
    <mergeCell ref="BA9:BC9"/>
    <mergeCell ref="BF9:BG9"/>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AH6:AN6"/>
    <mergeCell ref="AO6:AP6"/>
    <mergeCell ref="AQ6:AV6"/>
    <mergeCell ref="AW6:BC6"/>
    <mergeCell ref="Z5:AC5"/>
    <mergeCell ref="Z3:AP4"/>
    <mergeCell ref="BF3:BQ4"/>
    <mergeCell ref="AQ7:AV7"/>
    <mergeCell ref="AW7:AY7"/>
    <mergeCell ref="BA7:BC7"/>
    <mergeCell ref="BF7:CI7"/>
    <mergeCell ref="AE5:AF5"/>
    <mergeCell ref="AH5:AI5"/>
    <mergeCell ref="AO5:AP5"/>
    <mergeCell ref="AQ5:AU5"/>
    <mergeCell ref="AV5:AW5"/>
    <mergeCell ref="BF6:BH6"/>
    <mergeCell ref="Z7:AA7"/>
    <mergeCell ref="AB7:AG7"/>
    <mergeCell ref="AH7:AJ7"/>
    <mergeCell ref="AL7:AN7"/>
    <mergeCell ref="AO7:AP7"/>
    <mergeCell ref="Z1:AP2"/>
    <mergeCell ref="AU1:AW1"/>
    <mergeCell ref="AX1:AZ1"/>
    <mergeCell ref="BA1:BC1"/>
    <mergeCell ref="BF1:BQ2"/>
    <mergeCell ref="BR1:BT1"/>
    <mergeCell ref="BU1:BW1"/>
    <mergeCell ref="BR29:BT29"/>
    <mergeCell ref="CD1:CF1"/>
    <mergeCell ref="BQ6:BR6"/>
    <mergeCell ref="BS6:BV6"/>
    <mergeCell ref="BW6:BX6"/>
    <mergeCell ref="BY6:CA6"/>
    <mergeCell ref="CB6:CD6"/>
    <mergeCell ref="CE6:CI6"/>
    <mergeCell ref="CE8:CF8"/>
    <mergeCell ref="CG8:CI8"/>
    <mergeCell ref="CE9:CF9"/>
    <mergeCell ref="CG9:CI9"/>
    <mergeCell ref="CE10:CF10"/>
    <mergeCell ref="CG10:CI10"/>
    <mergeCell ref="CE11:CF11"/>
    <mergeCell ref="Z6:AA6"/>
    <mergeCell ref="AB6:AG6"/>
    <mergeCell ref="CG1:CI1"/>
    <mergeCell ref="BR2:BT4"/>
    <mergeCell ref="BU2:BW4"/>
    <mergeCell ref="BX2:BZ4"/>
    <mergeCell ref="CA2:CC4"/>
    <mergeCell ref="CD2:CF4"/>
    <mergeCell ref="CG2:CI4"/>
    <mergeCell ref="BX1:BZ1"/>
    <mergeCell ref="CA1:CC1"/>
    <mergeCell ref="BF30:BG30"/>
    <mergeCell ref="BH30:BK30"/>
    <mergeCell ref="BL30:BM30"/>
    <mergeCell ref="BN30:BO30"/>
    <mergeCell ref="BP30:BQ30"/>
    <mergeCell ref="BR30:BT30"/>
    <mergeCell ref="BF29:BG29"/>
    <mergeCell ref="BH29:BK29"/>
    <mergeCell ref="BL29:BM29"/>
    <mergeCell ref="BN29:BO29"/>
    <mergeCell ref="BP29:BQ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CC23:CD23"/>
    <mergeCell ref="CC24:CD24"/>
    <mergeCell ref="CC25:CD25"/>
    <mergeCell ref="CC26:CD26"/>
    <mergeCell ref="BF23:BG23"/>
    <mergeCell ref="BF24:BG24"/>
    <mergeCell ref="BF25:BG25"/>
    <mergeCell ref="BF26:BG26"/>
    <mergeCell ref="BP23:BQ23"/>
    <mergeCell ref="BP24:BQ24"/>
    <mergeCell ref="BP25:BQ25"/>
    <mergeCell ref="BP26:BQ26"/>
    <mergeCell ref="BR23:BT23"/>
    <mergeCell ref="BR24:BT24"/>
    <mergeCell ref="BR25:BT25"/>
    <mergeCell ref="BR26:BT26"/>
    <mergeCell ref="BW23:BZ23"/>
    <mergeCell ref="BW24:BZ24"/>
    <mergeCell ref="BW25:BZ25"/>
    <mergeCell ref="BW26:BZ26"/>
    <mergeCell ref="CA23:CB23"/>
    <mergeCell ref="CA24:CB24"/>
    <mergeCell ref="CA25:CB25"/>
    <mergeCell ref="CA26:CB26"/>
    <mergeCell ref="BU29:BV29"/>
    <mergeCell ref="Z29:AC29"/>
    <mergeCell ref="AD29:BC29"/>
    <mergeCell ref="BF31:BI31"/>
    <mergeCell ref="BJ31:CI31"/>
    <mergeCell ref="BU36:BX37"/>
    <mergeCell ref="BY36:CI37"/>
    <mergeCell ref="BU40:CB40"/>
    <mergeCell ref="CC40:CI40"/>
    <mergeCell ref="AO31:AU31"/>
    <mergeCell ref="AV31:AY31"/>
    <mergeCell ref="AZ31:BC31"/>
    <mergeCell ref="AO33:AU33"/>
    <mergeCell ref="AV33:AY33"/>
    <mergeCell ref="AZ33:BC33"/>
    <mergeCell ref="AO32:AU32"/>
    <mergeCell ref="AV32:AY32"/>
    <mergeCell ref="AZ32:BC32"/>
    <mergeCell ref="BF35:CI35"/>
    <mergeCell ref="AZ38:BC38"/>
    <mergeCell ref="BF36:BI36"/>
    <mergeCell ref="BJ36:BM36"/>
    <mergeCell ref="BN36:BQ36"/>
    <mergeCell ref="BR36:BT36"/>
    <mergeCell ref="BF37:BI37"/>
  </mergeCells>
  <phoneticPr fontId="27"/>
  <conditionalFormatting sqref="AH7:AN28 AW7:BC28">
    <cfRule type="cellIs" dxfId="124"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0" min="25" max="54" man="1"/>
  </rowBreaks>
  <colBreaks count="2" manualBreakCount="2">
    <brk id="56" max="92" man="1"/>
    <brk id="57" max="92"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E101"/>
  <sheetViews>
    <sheetView view="pageBreakPreview" topLeftCell="D36" zoomScale="70" zoomScaleNormal="100" zoomScaleSheetLayoutView="70" workbookViewId="0">
      <selection activeCell="Z56" sqref="Z56:AC56"/>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246</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曇</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髙橋勝彦</v>
      </c>
      <c r="E8" s="155" t="s">
        <v>99</v>
      </c>
      <c r="F8" s="155" t="s">
        <v>108</v>
      </c>
      <c r="I8" s="185"/>
      <c r="J8" s="177"/>
      <c r="K8" s="177"/>
      <c r="L8" s="178"/>
      <c r="M8" s="178"/>
      <c r="N8" s="186" t="e">
        <f t="shared" ref="N8:N49" ca="1" si="0">$AL$5</f>
        <v>#VALUE!</v>
      </c>
      <c r="O8" s="177" t="str">
        <f t="shared" ref="O8:O48" si="1">IFERROR(INDEX(給与コード,MATCH(IF(J8="",E8,J8),業態名,0)),"")</f>
        <v>A1</v>
      </c>
      <c r="P8" s="177" t="str">
        <f t="shared" ref="P8:P48" si="2">IF(O8="","",IF(K8="",F8,K8))</f>
        <v>髙橋勝彦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髙橋勝彦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5"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621" t="str">
        <f>IF(OR(Q29="",Q29=0)=TRUE,IF(AW7&lt;&gt;"",AW7,""),Q29)</f>
        <v/>
      </c>
      <c r="CB9" s="622"/>
      <c r="CC9" s="621" t="str">
        <f>IF(OR(S29="",S29=0)=TRUE,IF(BA7&lt;&gt;"",BA7,""),S29)</f>
        <v/>
      </c>
      <c r="CD9" s="622"/>
      <c r="CE9" s="344" t="str">
        <f>IF(BW9="","",(CC9-CA9)*24)</f>
        <v/>
      </c>
      <c r="CF9" s="345"/>
      <c r="CG9" s="346" t="str">
        <f>IF(X29="","",X29)</f>
        <v/>
      </c>
      <c r="CH9" s="346"/>
      <c r="CI9" s="347"/>
    </row>
    <row r="10" spans="2:87" ht="16.5" customHeight="1">
      <c r="B10" s="155" t="str">
        <f>IF(F10="","",IF(ISNA(VLOOKUP(F10,[1]警備日誌専用氏名!A:B,2,FALSE))=TRUE,F10,VLOOKUP(F10,[1]警備日誌専用氏名!A:B,2,FALSE)))</f>
        <v>萩原光彦</v>
      </c>
      <c r="E10" s="155" t="s">
        <v>99</v>
      </c>
      <c r="F10" s="155" t="s">
        <v>104</v>
      </c>
      <c r="I10" s="185"/>
      <c r="J10" s="177"/>
      <c r="K10" s="177"/>
      <c r="L10" s="178"/>
      <c r="M10" s="178"/>
      <c r="N10" s="186" t="e">
        <f t="shared" ca="1" si="0"/>
        <v>#VALUE!</v>
      </c>
      <c r="O10" s="177" t="str">
        <f t="shared" si="1"/>
        <v>A1</v>
      </c>
      <c r="P10" s="177" t="str">
        <f t="shared" si="2"/>
        <v>萩原光彦</v>
      </c>
      <c r="Q10" s="178" t="str">
        <f t="shared" si="3"/>
        <v/>
      </c>
      <c r="R10" s="178"/>
      <c r="S10" s="178" t="str">
        <f t="shared" si="4"/>
        <v/>
      </c>
      <c r="T10" s="178"/>
      <c r="U10" s="178"/>
      <c r="V10" s="178"/>
      <c r="W10" s="178"/>
      <c r="X10" s="177"/>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髙橋勝彦</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田村諭</v>
      </c>
      <c r="E11" s="155" t="s">
        <v>106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田村勝行</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山田保</v>
      </c>
      <c r="E12" s="155" t="s">
        <v>106</v>
      </c>
      <c r="F12" s="155"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萩原光彦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山田保</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693</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2521</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1989</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682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5885</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5885</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5885</v>
      </c>
      <c r="AH37" s="395"/>
      <c r="AI37" s="395"/>
      <c r="AJ37" s="395"/>
      <c r="AK37" s="395"/>
      <c r="AL37" s="395"/>
      <c r="AM37" s="395"/>
      <c r="AN37" s="396"/>
      <c r="AO37" s="400" t="s">
        <v>135</v>
      </c>
      <c r="AP37" s="401"/>
      <c r="AQ37" s="401"/>
      <c r="AR37" s="401"/>
      <c r="AS37" s="401"/>
      <c r="AT37" s="401"/>
      <c r="AU37" s="401"/>
      <c r="AV37" s="569">
        <v>0.58333333333333337</v>
      </c>
      <c r="AW37" s="570"/>
      <c r="AX37" s="570"/>
      <c r="AY37" s="571"/>
      <c r="AZ37" s="572">
        <v>1658</v>
      </c>
      <c r="BA37" s="573"/>
      <c r="BB37" s="573"/>
      <c r="BC37" s="574"/>
      <c r="BE37" s="203"/>
      <c r="BF37" s="426" t="s">
        <v>136</v>
      </c>
      <c r="BG37" s="427"/>
      <c r="BH37" s="427"/>
      <c r="BI37" s="427"/>
      <c r="BJ37" s="428">
        <f>IF(AG32="","",AG32)</f>
        <v>693</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356">
        <v>0.45833333333333331</v>
      </c>
      <c r="AW38" s="357"/>
      <c r="AX38" s="357"/>
      <c r="AY38" s="583"/>
      <c r="AZ38" s="584">
        <v>856</v>
      </c>
      <c r="BA38" s="585"/>
      <c r="BB38" s="585"/>
      <c r="BC38" s="586"/>
      <c r="BE38" s="204"/>
      <c r="BF38" s="418" t="s">
        <v>138</v>
      </c>
      <c r="BG38" s="419"/>
      <c r="BH38" s="419"/>
      <c r="BI38" s="419"/>
      <c r="BJ38" s="412">
        <f>IF(AG33="","",AG33)</f>
        <v>2521</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1</v>
      </c>
      <c r="AF39" s="249"/>
      <c r="AG39" s="249"/>
      <c r="AH39" s="170" t="s">
        <v>140</v>
      </c>
      <c r="AI39" s="250" t="s">
        <v>141</v>
      </c>
      <c r="AJ39" s="249"/>
      <c r="AK39" s="249"/>
      <c r="AL39" s="249"/>
      <c r="AM39" s="410">
        <v>1500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1989</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682</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5"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t="s">
        <v>249</v>
      </c>
      <c r="BE43" s="207"/>
      <c r="BF43" s="235" t="str">
        <f t="shared" si="40"/>
        <v/>
      </c>
      <c r="BG43" s="449"/>
      <c r="BH43" s="449"/>
      <c r="BI43" s="450"/>
      <c r="BJ43" s="455" t="str">
        <f t="shared" si="41"/>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55"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5" t="str">
        <f t="shared" si="41"/>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0.39583333333333331</v>
      </c>
      <c r="AA46" s="236"/>
      <c r="AB46" s="236"/>
      <c r="AC46" s="237"/>
      <c r="AD46" s="238" t="s">
        <v>250</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0.39583333333333331</v>
      </c>
      <c r="BG46" s="460"/>
      <c r="BH46" s="460"/>
      <c r="BI46" s="461"/>
      <c r="BJ46" s="455" t="str">
        <f t="shared" si="41"/>
        <v>P2立体駐車場開放。　待ち車両5台。</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251</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55" t="str">
        <f t="shared" si="41"/>
        <v>P2入口から開放しているP1、3、4駐車場へご案内した件数。　無し。</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0.39791666666666664</v>
      </c>
      <c r="AA48" s="236"/>
      <c r="AB48" s="236"/>
      <c r="AC48" s="237"/>
      <c r="AD48" s="581" t="s">
        <v>252</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0.39791666666666664</v>
      </c>
      <c r="BG48" s="460"/>
      <c r="BH48" s="460"/>
      <c r="BI48" s="461"/>
      <c r="BJ48" s="455" t="str">
        <f t="shared" si="41"/>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0.59166666666666667</v>
      </c>
      <c r="AA49" s="449"/>
      <c r="AB49" s="449"/>
      <c r="AC49" s="450"/>
      <c r="AD49" s="474" t="s">
        <v>253</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0.59166666666666667</v>
      </c>
      <c r="BG49" s="460"/>
      <c r="BH49" s="460"/>
      <c r="BI49" s="461"/>
      <c r="BJ49" s="455" t="str">
        <f t="shared" si="41"/>
        <v>渡辺統括様指示の下、ディズニーストア ららぽーと立川立飛店オープンに伴う</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t="s">
        <v>254</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1" t="str">
        <f t="shared" si="41"/>
        <v>並び列が風除室1-3前横断歩道を跨っているため　OPC安西所長様了承の下、</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623"/>
      <c r="AA53" s="624"/>
      <c r="AB53" s="624"/>
      <c r="AC53" s="625"/>
      <c r="AD53" s="626" t="s">
        <v>255</v>
      </c>
      <c r="AE53" s="627"/>
      <c r="AF53" s="627"/>
      <c r="AG53" s="627"/>
      <c r="AH53" s="627"/>
      <c r="AI53" s="627"/>
      <c r="AJ53" s="627"/>
      <c r="AK53" s="627"/>
      <c r="AL53" s="627"/>
      <c r="AM53" s="627"/>
      <c r="AN53" s="627"/>
      <c r="AO53" s="627"/>
      <c r="AP53" s="627"/>
      <c r="AQ53" s="627"/>
      <c r="AR53" s="627"/>
      <c r="AS53" s="627"/>
      <c r="AT53" s="627"/>
      <c r="AU53" s="627"/>
      <c r="AV53" s="627"/>
      <c r="AW53" s="627"/>
      <c r="AX53" s="627"/>
      <c r="AY53" s="627"/>
      <c r="AZ53" s="627"/>
      <c r="BA53" s="627"/>
      <c r="BB53" s="627"/>
      <c r="BC53" s="628"/>
      <c r="BF53" s="629" t="str">
        <f t="shared" ref="BF53:BF94" si="46">IF(Z53="","",Z53)</f>
        <v/>
      </c>
      <c r="BG53" s="630"/>
      <c r="BH53" s="630"/>
      <c r="BI53" s="631"/>
      <c r="BJ53" s="632" t="str">
        <f t="shared" ref="BJ53:BJ100" si="47">IF(AD53="","",AD53)</f>
        <v>P4入口配置1Pを該当の中央導線横断歩道へ転配実施。　</v>
      </c>
      <c r="BK53" s="633"/>
      <c r="BL53" s="633"/>
      <c r="BM53" s="633"/>
      <c r="BN53" s="633"/>
      <c r="BO53" s="633"/>
      <c r="BP53" s="634"/>
      <c r="BQ53" s="634"/>
      <c r="BR53" s="634"/>
      <c r="BS53" s="634"/>
      <c r="BT53" s="634"/>
      <c r="BU53" s="634"/>
      <c r="BV53" s="634"/>
      <c r="BW53" s="634"/>
      <c r="BX53" s="634"/>
      <c r="BY53" s="634"/>
      <c r="BZ53" s="634"/>
      <c r="CA53" s="634"/>
      <c r="CB53" s="634"/>
      <c r="CC53" s="634"/>
      <c r="CD53" s="634"/>
      <c r="CE53" s="634"/>
      <c r="CF53" s="634"/>
      <c r="CG53" s="634"/>
      <c r="CH53" s="634"/>
      <c r="CI53" s="635"/>
    </row>
    <row r="54" spans="2:87" ht="16.5" customHeight="1">
      <c r="Z54" s="623"/>
      <c r="AA54" s="624"/>
      <c r="AB54" s="624"/>
      <c r="AC54" s="625"/>
      <c r="AD54" s="451" t="s">
        <v>256</v>
      </c>
      <c r="AE54" s="636"/>
      <c r="AF54" s="636"/>
      <c r="AG54" s="636"/>
      <c r="AH54" s="636"/>
      <c r="AI54" s="636"/>
      <c r="AJ54" s="636"/>
      <c r="AK54" s="636"/>
      <c r="AL54" s="636"/>
      <c r="AM54" s="636"/>
      <c r="AN54" s="636"/>
      <c r="AO54" s="636"/>
      <c r="AP54" s="636"/>
      <c r="AQ54" s="636"/>
      <c r="AR54" s="636"/>
      <c r="AS54" s="636"/>
      <c r="AT54" s="636"/>
      <c r="AU54" s="636"/>
      <c r="AV54" s="636"/>
      <c r="AW54" s="636"/>
      <c r="AX54" s="636"/>
      <c r="AY54" s="636"/>
      <c r="AZ54" s="636"/>
      <c r="BA54" s="636"/>
      <c r="BB54" s="636"/>
      <c r="BC54" s="637"/>
      <c r="BF54" s="587" t="str">
        <f t="shared" si="46"/>
        <v/>
      </c>
      <c r="BG54" s="421"/>
      <c r="BH54" s="421"/>
      <c r="BI54" s="422"/>
      <c r="BJ54" s="451" t="str">
        <f t="shared" si="47"/>
        <v>→15:39　並び列の最後尾が横断歩道手前まで引いたため渡辺統括様経由、</v>
      </c>
      <c r="BK54" s="452"/>
      <c r="BL54" s="452"/>
      <c r="BM54" s="452"/>
      <c r="BN54" s="452"/>
      <c r="BO54" s="452"/>
      <c r="BP54" s="452"/>
      <c r="BQ54" s="452"/>
      <c r="BR54" s="452"/>
      <c r="BS54" s="452"/>
      <c r="BT54" s="452"/>
      <c r="BU54" s="452"/>
      <c r="BV54" s="452"/>
      <c r="BW54" s="452"/>
      <c r="BX54" s="452"/>
      <c r="BY54" s="452"/>
      <c r="BZ54" s="452"/>
      <c r="CA54" s="452"/>
      <c r="CB54" s="452"/>
      <c r="CC54" s="452"/>
      <c r="CD54" s="452"/>
      <c r="CE54" s="452"/>
      <c r="CF54" s="452"/>
      <c r="CG54" s="452"/>
      <c r="CH54" s="452"/>
      <c r="CI54" s="453"/>
    </row>
    <row r="55" spans="2:87" ht="16.5" customHeight="1">
      <c r="Z55" s="497"/>
      <c r="AA55" s="374"/>
      <c r="AB55" s="374"/>
      <c r="AC55" s="271"/>
      <c r="AD55" s="455" t="s">
        <v>257</v>
      </c>
      <c r="AE55" s="455"/>
      <c r="AF55" s="455"/>
      <c r="AG55" s="455"/>
      <c r="AH55" s="455"/>
      <c r="AI55" s="455"/>
      <c r="AJ55" s="455"/>
      <c r="AK55" s="455"/>
      <c r="AL55" s="455"/>
      <c r="AM55" s="455"/>
      <c r="AN55" s="455"/>
      <c r="AO55" s="455"/>
      <c r="AP55" s="455"/>
      <c r="AQ55" s="455"/>
      <c r="AR55" s="455"/>
      <c r="AS55" s="455"/>
      <c r="AT55" s="455"/>
      <c r="AU55" s="455"/>
      <c r="AV55" s="455"/>
      <c r="AW55" s="455"/>
      <c r="AX55" s="455"/>
      <c r="AY55" s="455"/>
      <c r="AZ55" s="455"/>
      <c r="BA55" s="455"/>
      <c r="BB55" s="455"/>
      <c r="BC55" s="456"/>
      <c r="BF55" s="587" t="str">
        <f t="shared" si="46"/>
        <v/>
      </c>
      <c r="BG55" s="421"/>
      <c r="BH55" s="421"/>
      <c r="BI55" s="422"/>
      <c r="BJ55" s="451" t="str">
        <f t="shared" si="47"/>
        <v>OPC様了承の下、転配終了。　通常配置のP4入口へ再配置。</v>
      </c>
      <c r="BK55" s="452"/>
      <c r="BL55" s="452"/>
      <c r="BM55" s="452"/>
      <c r="BN55" s="452"/>
      <c r="BO55" s="452"/>
      <c r="BP55" s="452"/>
      <c r="BQ55" s="452"/>
      <c r="BR55" s="452"/>
      <c r="BS55" s="452"/>
      <c r="BT55" s="452"/>
      <c r="BU55" s="452"/>
      <c r="BV55" s="452"/>
      <c r="BW55" s="452"/>
      <c r="BX55" s="452"/>
      <c r="BY55" s="452"/>
      <c r="BZ55" s="452"/>
      <c r="CA55" s="452"/>
      <c r="CB55" s="452"/>
      <c r="CC55" s="452"/>
      <c r="CD55" s="452"/>
      <c r="CE55" s="452"/>
      <c r="CF55" s="452"/>
      <c r="CG55" s="452"/>
      <c r="CH55" s="452"/>
      <c r="CI55" s="453"/>
    </row>
    <row r="56" spans="2:87" ht="16.5" customHeight="1">
      <c r="Z56" s="497" t="s">
        <v>152</v>
      </c>
      <c r="AA56" s="374"/>
      <c r="AB56" s="374"/>
      <c r="AC56" s="271"/>
      <c r="AD56" s="481" t="s">
        <v>258</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87" t="str">
        <f t="shared" si="46"/>
        <v>※</v>
      </c>
      <c r="BG56" s="421"/>
      <c r="BH56" s="421"/>
      <c r="BI56" s="422"/>
      <c r="BJ56" s="451" t="str">
        <f t="shared" si="47"/>
        <v>道路使用許可申請実施（1月度：1/1～15、1/16～30）</v>
      </c>
      <c r="BK56" s="452"/>
      <c r="BL56" s="452"/>
      <c r="BM56" s="452"/>
      <c r="BN56" s="452"/>
      <c r="BO56" s="452"/>
      <c r="BP56" s="452"/>
      <c r="BQ56" s="452"/>
      <c r="BR56" s="452"/>
      <c r="BS56" s="452"/>
      <c r="BT56" s="452"/>
      <c r="BU56" s="452"/>
      <c r="BV56" s="452"/>
      <c r="BW56" s="452"/>
      <c r="BX56" s="452"/>
      <c r="BY56" s="452"/>
      <c r="BZ56" s="452"/>
      <c r="CA56" s="452"/>
      <c r="CB56" s="452"/>
      <c r="CC56" s="452"/>
      <c r="CD56" s="452"/>
      <c r="CE56" s="452"/>
      <c r="CF56" s="452"/>
      <c r="CG56" s="452"/>
      <c r="CH56" s="452"/>
      <c r="CI56" s="453"/>
    </row>
    <row r="57" spans="2:87" ht="16.5" customHeight="1">
      <c r="Z57" s="270"/>
      <c r="AA57" s="374"/>
      <c r="AB57" s="374"/>
      <c r="AC57" s="271"/>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87" t="str">
        <f t="shared" si="46"/>
        <v/>
      </c>
      <c r="BG57" s="421"/>
      <c r="BH57" s="421"/>
      <c r="BI57" s="422"/>
      <c r="BJ57" s="451" t="str">
        <f t="shared" si="47"/>
        <v/>
      </c>
      <c r="BK57" s="452"/>
      <c r="BL57" s="452"/>
      <c r="BM57" s="452"/>
      <c r="BN57" s="452"/>
      <c r="BO57" s="452"/>
      <c r="BP57" s="452"/>
      <c r="BQ57" s="452"/>
      <c r="BR57" s="452"/>
      <c r="BS57" s="452"/>
      <c r="BT57" s="452"/>
      <c r="BU57" s="452"/>
      <c r="BV57" s="452"/>
      <c r="BW57" s="452"/>
      <c r="BX57" s="452"/>
      <c r="BY57" s="452"/>
      <c r="BZ57" s="452"/>
      <c r="CA57" s="452"/>
      <c r="CB57" s="452"/>
      <c r="CC57" s="452"/>
      <c r="CD57" s="452"/>
      <c r="CE57" s="452"/>
      <c r="CF57" s="452"/>
      <c r="CG57" s="452"/>
      <c r="CH57" s="452"/>
      <c r="CI57" s="453"/>
    </row>
    <row r="58" spans="2:87" ht="16.5" customHeight="1">
      <c r="Z58" s="270"/>
      <c r="AA58" s="374"/>
      <c r="AB58" s="374"/>
      <c r="AC58" s="271"/>
      <c r="AD58" s="451"/>
      <c r="AE58" s="452"/>
      <c r="AF58" s="452"/>
      <c r="AG58" s="452"/>
      <c r="AH58" s="452"/>
      <c r="AI58" s="452"/>
      <c r="AJ58" s="452"/>
      <c r="AK58" s="452"/>
      <c r="AL58" s="452"/>
      <c r="AM58" s="452"/>
      <c r="AN58" s="452"/>
      <c r="AO58" s="452"/>
      <c r="AP58" s="452"/>
      <c r="AQ58" s="452"/>
      <c r="AR58" s="452"/>
      <c r="AS58" s="452"/>
      <c r="AT58" s="452"/>
      <c r="AU58" s="452"/>
      <c r="AV58" s="452"/>
      <c r="AW58" s="452"/>
      <c r="AX58" s="452"/>
      <c r="AY58" s="452"/>
      <c r="AZ58" s="452"/>
      <c r="BA58" s="452"/>
      <c r="BB58" s="452"/>
      <c r="BC58" s="453"/>
      <c r="BF58" s="587" t="str">
        <f t="shared" si="46"/>
        <v/>
      </c>
      <c r="BG58" s="421"/>
      <c r="BH58" s="421"/>
      <c r="BI58" s="422"/>
      <c r="BJ58" s="455" t="str">
        <f t="shared" si="47"/>
        <v/>
      </c>
      <c r="BK58" s="455"/>
      <c r="BL58" s="455"/>
      <c r="BM58" s="455"/>
      <c r="BN58" s="455"/>
      <c r="BO58" s="455"/>
      <c r="BP58" s="455"/>
      <c r="BQ58" s="455"/>
      <c r="BR58" s="455"/>
      <c r="BS58" s="455"/>
      <c r="BT58" s="455"/>
      <c r="BU58" s="455"/>
      <c r="BV58" s="455"/>
      <c r="BW58" s="455"/>
      <c r="BX58" s="455"/>
      <c r="BY58" s="455"/>
      <c r="BZ58" s="455"/>
      <c r="CA58" s="455"/>
      <c r="CB58" s="455"/>
      <c r="CC58" s="455"/>
      <c r="CD58" s="455"/>
      <c r="CE58" s="455"/>
      <c r="CF58" s="455"/>
      <c r="CG58" s="455"/>
      <c r="CH58" s="455"/>
      <c r="CI58" s="456"/>
    </row>
    <row r="59" spans="2:87" ht="16.5" customHeight="1">
      <c r="Z59" s="497"/>
      <c r="AA59" s="374"/>
      <c r="AB59" s="374"/>
      <c r="AC59" s="271"/>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87" t="str">
        <f t="shared" si="46"/>
        <v/>
      </c>
      <c r="BG59" s="421"/>
      <c r="BH59" s="421"/>
      <c r="BI59" s="422"/>
      <c r="BJ59" s="455" t="str">
        <f t="shared" si="47"/>
        <v/>
      </c>
      <c r="BK59" s="455"/>
      <c r="BL59" s="455"/>
      <c r="BM59" s="455"/>
      <c r="BN59" s="455"/>
      <c r="BO59" s="455"/>
      <c r="BP59" s="455"/>
      <c r="BQ59" s="455"/>
      <c r="BR59" s="455"/>
      <c r="BS59" s="455"/>
      <c r="BT59" s="455"/>
      <c r="BU59" s="455"/>
      <c r="BV59" s="455"/>
      <c r="BW59" s="455"/>
      <c r="BX59" s="455"/>
      <c r="BY59" s="455"/>
      <c r="BZ59" s="455"/>
      <c r="CA59" s="455"/>
      <c r="CB59" s="455"/>
      <c r="CC59" s="455"/>
      <c r="CD59" s="455"/>
      <c r="CE59" s="455"/>
      <c r="CF59" s="455"/>
      <c r="CG59" s="455"/>
      <c r="CH59" s="455"/>
      <c r="CI59" s="456"/>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87" t="str">
        <f t="shared" si="46"/>
        <v/>
      </c>
      <c r="BG60" s="421"/>
      <c r="BH60" s="421"/>
      <c r="BI60" s="422"/>
      <c r="BJ60" s="455" t="str">
        <f t="shared" si="47"/>
        <v/>
      </c>
      <c r="BK60" s="455"/>
      <c r="BL60" s="455"/>
      <c r="BM60" s="455"/>
      <c r="BN60" s="455"/>
      <c r="BO60" s="455"/>
      <c r="BP60" s="455"/>
      <c r="BQ60" s="455"/>
      <c r="BR60" s="455"/>
      <c r="BS60" s="455"/>
      <c r="BT60" s="455"/>
      <c r="BU60" s="455"/>
      <c r="BV60" s="455"/>
      <c r="BW60" s="455"/>
      <c r="BX60" s="455"/>
      <c r="BY60" s="455"/>
      <c r="BZ60" s="455"/>
      <c r="CA60" s="455"/>
      <c r="CB60" s="455"/>
      <c r="CC60" s="455"/>
      <c r="CD60" s="455"/>
      <c r="CE60" s="455"/>
      <c r="CF60" s="455"/>
      <c r="CG60" s="455"/>
      <c r="CH60" s="455"/>
      <c r="CI60" s="456"/>
    </row>
    <row r="61" spans="2:87" ht="16.5" customHeight="1">
      <c r="Z61" s="588"/>
      <c r="AA61" s="494"/>
      <c r="AB61" s="494"/>
      <c r="AC61" s="589"/>
      <c r="AD61" s="481"/>
      <c r="AE61" s="482"/>
      <c r="AF61" s="482"/>
      <c r="AG61" s="482"/>
      <c r="AH61" s="482"/>
      <c r="AI61" s="482"/>
      <c r="AJ61" s="482"/>
      <c r="AK61" s="482"/>
      <c r="AL61" s="482"/>
      <c r="AM61" s="482"/>
      <c r="AN61" s="482"/>
      <c r="AO61" s="482"/>
      <c r="AP61" s="482"/>
      <c r="AQ61" s="482"/>
      <c r="AR61" s="482"/>
      <c r="AS61" s="482"/>
      <c r="AT61" s="482"/>
      <c r="AU61" s="482"/>
      <c r="AV61" s="482"/>
      <c r="AW61" s="482"/>
      <c r="AX61" s="482"/>
      <c r="AY61" s="482"/>
      <c r="AZ61" s="482"/>
      <c r="BA61" s="482"/>
      <c r="BB61" s="482"/>
      <c r="BC61" s="483"/>
      <c r="BF61" s="587" t="str">
        <f t="shared" si="46"/>
        <v/>
      </c>
      <c r="BG61" s="421"/>
      <c r="BH61" s="421"/>
      <c r="BI61" s="422"/>
      <c r="BJ61" s="455" t="str">
        <f t="shared" si="47"/>
        <v/>
      </c>
      <c r="BK61" s="455"/>
      <c r="BL61" s="455"/>
      <c r="BM61" s="455"/>
      <c r="BN61" s="455"/>
      <c r="BO61" s="455"/>
      <c r="BP61" s="455"/>
      <c r="BQ61" s="455"/>
      <c r="BR61" s="455"/>
      <c r="BS61" s="455"/>
      <c r="BT61" s="455"/>
      <c r="BU61" s="455"/>
      <c r="BV61" s="455"/>
      <c r="BW61" s="455"/>
      <c r="BX61" s="455"/>
      <c r="BY61" s="455"/>
      <c r="BZ61" s="455"/>
      <c r="CA61" s="455"/>
      <c r="CB61" s="455"/>
      <c r="CC61" s="455"/>
      <c r="CD61" s="455"/>
      <c r="CE61" s="455"/>
      <c r="CF61" s="455"/>
      <c r="CG61" s="455"/>
      <c r="CH61" s="455"/>
      <c r="CI61" s="456"/>
    </row>
    <row r="62" spans="2:87" ht="16.5" customHeight="1">
      <c r="Z62" s="508"/>
      <c r="AA62" s="501"/>
      <c r="AB62" s="501"/>
      <c r="AC62" s="501"/>
      <c r="AD62" s="481"/>
      <c r="AE62" s="482"/>
      <c r="AF62" s="482"/>
      <c r="AG62" s="482"/>
      <c r="AH62" s="482"/>
      <c r="AI62" s="482"/>
      <c r="AJ62" s="482"/>
      <c r="AK62" s="482"/>
      <c r="AL62" s="482"/>
      <c r="AM62" s="482"/>
      <c r="AN62" s="482"/>
      <c r="AO62" s="482"/>
      <c r="AP62" s="482"/>
      <c r="AQ62" s="482"/>
      <c r="AR62" s="482"/>
      <c r="AS62" s="482"/>
      <c r="AT62" s="482"/>
      <c r="AU62" s="482"/>
      <c r="AV62" s="482"/>
      <c r="AW62" s="482"/>
      <c r="AX62" s="482"/>
      <c r="AY62" s="482"/>
      <c r="AZ62" s="482"/>
      <c r="BA62" s="482"/>
      <c r="BB62" s="482"/>
      <c r="BC62" s="483"/>
      <c r="BF62" s="587" t="str">
        <f t="shared" si="46"/>
        <v/>
      </c>
      <c r="BG62" s="421"/>
      <c r="BH62" s="421"/>
      <c r="BI62" s="422"/>
      <c r="BJ62" s="455" t="str">
        <f t="shared" si="47"/>
        <v/>
      </c>
      <c r="BK62" s="455"/>
      <c r="BL62" s="455"/>
      <c r="BM62" s="455"/>
      <c r="BN62" s="455"/>
      <c r="BO62" s="455"/>
      <c r="BP62" s="455"/>
      <c r="BQ62" s="455"/>
      <c r="BR62" s="455"/>
      <c r="BS62" s="455"/>
      <c r="BT62" s="455"/>
      <c r="BU62" s="455"/>
      <c r="BV62" s="455"/>
      <c r="BW62" s="455"/>
      <c r="BX62" s="455"/>
      <c r="BY62" s="455"/>
      <c r="BZ62" s="455"/>
      <c r="CA62" s="455"/>
      <c r="CB62" s="455"/>
      <c r="CC62" s="455"/>
      <c r="CD62" s="455"/>
      <c r="CE62" s="455"/>
      <c r="CF62" s="455"/>
      <c r="CG62" s="455"/>
      <c r="CH62" s="455"/>
      <c r="CI62" s="456"/>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87" t="str">
        <f t="shared" si="46"/>
        <v/>
      </c>
      <c r="BG63" s="421"/>
      <c r="BH63" s="421"/>
      <c r="BI63" s="422"/>
      <c r="BJ63" s="455" t="str">
        <f t="shared" si="47"/>
        <v/>
      </c>
      <c r="BK63" s="455"/>
      <c r="BL63" s="455"/>
      <c r="BM63" s="455"/>
      <c r="BN63" s="455"/>
      <c r="BO63" s="455"/>
      <c r="BP63" s="455"/>
      <c r="BQ63" s="455"/>
      <c r="BR63" s="455"/>
      <c r="BS63" s="455"/>
      <c r="BT63" s="455"/>
      <c r="BU63" s="455"/>
      <c r="BV63" s="455"/>
      <c r="BW63" s="455"/>
      <c r="BX63" s="455"/>
      <c r="BY63" s="455"/>
      <c r="BZ63" s="455"/>
      <c r="CA63" s="455"/>
      <c r="CB63" s="455"/>
      <c r="CC63" s="455"/>
      <c r="CD63" s="455"/>
      <c r="CE63" s="455"/>
      <c r="CF63" s="455"/>
      <c r="CG63" s="455"/>
      <c r="CH63" s="455"/>
      <c r="CI63" s="456"/>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87" t="str">
        <f t="shared" si="46"/>
        <v/>
      </c>
      <c r="BG64" s="421"/>
      <c r="BH64" s="421"/>
      <c r="BI64" s="422"/>
      <c r="BJ64" s="455" t="str">
        <f t="shared" si="47"/>
        <v/>
      </c>
      <c r="BK64" s="455"/>
      <c r="BL64" s="455"/>
      <c r="BM64" s="455"/>
      <c r="BN64" s="455"/>
      <c r="BO64" s="455"/>
      <c r="BP64" s="455"/>
      <c r="BQ64" s="455"/>
      <c r="BR64" s="455"/>
      <c r="BS64" s="455"/>
      <c r="BT64" s="455"/>
      <c r="BU64" s="455"/>
      <c r="BV64" s="455"/>
      <c r="BW64" s="455"/>
      <c r="BX64" s="455"/>
      <c r="BY64" s="455"/>
      <c r="BZ64" s="455"/>
      <c r="CA64" s="455"/>
      <c r="CB64" s="455"/>
      <c r="CC64" s="455"/>
      <c r="CD64" s="455"/>
      <c r="CE64" s="455"/>
      <c r="CF64" s="455"/>
      <c r="CG64" s="455"/>
      <c r="CH64" s="455"/>
      <c r="CI64" s="456"/>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455" t="str">
        <f t="shared" si="47"/>
        <v/>
      </c>
      <c r="BK65" s="455"/>
      <c r="BL65" s="455"/>
      <c r="BM65" s="455"/>
      <c r="BN65" s="455"/>
      <c r="BO65" s="455"/>
      <c r="BP65" s="455"/>
      <c r="BQ65" s="455"/>
      <c r="BR65" s="455"/>
      <c r="BS65" s="455"/>
      <c r="BT65" s="455"/>
      <c r="BU65" s="455"/>
      <c r="BV65" s="455"/>
      <c r="BW65" s="455"/>
      <c r="BX65" s="455"/>
      <c r="BY65" s="455"/>
      <c r="BZ65" s="455"/>
      <c r="CA65" s="455"/>
      <c r="CB65" s="455"/>
      <c r="CC65" s="455"/>
      <c r="CD65" s="455"/>
      <c r="CE65" s="455"/>
      <c r="CF65" s="455"/>
      <c r="CG65" s="455"/>
      <c r="CH65" s="455"/>
      <c r="CI65" s="456"/>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455" t="str">
        <f t="shared" si="47"/>
        <v/>
      </c>
      <c r="BK66" s="455"/>
      <c r="BL66" s="455"/>
      <c r="BM66" s="455"/>
      <c r="BN66" s="455"/>
      <c r="BO66" s="455"/>
      <c r="BP66" s="455"/>
      <c r="BQ66" s="455"/>
      <c r="BR66" s="455"/>
      <c r="BS66" s="455"/>
      <c r="BT66" s="455"/>
      <c r="BU66" s="455"/>
      <c r="BV66" s="455"/>
      <c r="BW66" s="455"/>
      <c r="BX66" s="455"/>
      <c r="BY66" s="455"/>
      <c r="BZ66" s="455"/>
      <c r="CA66" s="455"/>
      <c r="CB66" s="455"/>
      <c r="CC66" s="455"/>
      <c r="CD66" s="455"/>
      <c r="CE66" s="455"/>
      <c r="CF66" s="455"/>
      <c r="CG66" s="455"/>
      <c r="CH66" s="455"/>
      <c r="CI66" s="456"/>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455" t="str">
        <f t="shared" si="47"/>
        <v/>
      </c>
      <c r="BK67" s="455"/>
      <c r="BL67" s="455"/>
      <c r="BM67" s="455"/>
      <c r="BN67" s="455"/>
      <c r="BO67" s="455"/>
      <c r="BP67" s="455"/>
      <c r="BQ67" s="455"/>
      <c r="BR67" s="455"/>
      <c r="BS67" s="455"/>
      <c r="BT67" s="455"/>
      <c r="BU67" s="455"/>
      <c r="BV67" s="455"/>
      <c r="BW67" s="455"/>
      <c r="BX67" s="455"/>
      <c r="BY67" s="455"/>
      <c r="BZ67" s="455"/>
      <c r="CA67" s="455"/>
      <c r="CB67" s="455"/>
      <c r="CC67" s="455"/>
      <c r="CD67" s="455"/>
      <c r="CE67" s="455"/>
      <c r="CF67" s="455"/>
      <c r="CG67" s="455"/>
      <c r="CH67" s="455"/>
      <c r="CI67" s="456"/>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D87" s="207"/>
      <c r="BE87" s="207"/>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9"/>
      <c r="AA93" s="510"/>
      <c r="AB93" s="510"/>
      <c r="AC93" s="510"/>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10"/>
      <c r="BC93" s="511"/>
      <c r="BF93" s="512" t="str">
        <f t="shared" si="46"/>
        <v/>
      </c>
      <c r="BG93" s="513"/>
      <c r="BH93" s="513"/>
      <c r="BI93" s="513"/>
      <c r="BJ93" s="510" t="str">
        <f t="shared" si="47"/>
        <v/>
      </c>
      <c r="BK93" s="510"/>
      <c r="BL93" s="510"/>
      <c r="BM93" s="510"/>
      <c r="BN93" s="510"/>
      <c r="BO93" s="510"/>
      <c r="BP93" s="510"/>
      <c r="BQ93" s="510"/>
      <c r="BR93" s="510"/>
      <c r="BS93" s="510"/>
      <c r="BT93" s="510"/>
      <c r="BU93" s="510"/>
      <c r="BV93" s="510"/>
      <c r="BW93" s="510"/>
      <c r="BX93" s="510"/>
      <c r="BY93" s="510"/>
      <c r="BZ93" s="510"/>
      <c r="CA93" s="510"/>
      <c r="CB93" s="510"/>
      <c r="CC93" s="510"/>
      <c r="CD93" s="510"/>
      <c r="CE93" s="510"/>
      <c r="CF93" s="510"/>
      <c r="CG93" s="510"/>
      <c r="CH93" s="510"/>
      <c r="CI93" s="511"/>
    </row>
    <row r="94" spans="2:87" ht="16.5" customHeight="1">
      <c r="B94" s="155" t="str">
        <f>IF(F94="","",IF(ISNA(VLOOKUP(F94,[1]警備日誌専用氏名!A:B,2,FALSE))=TRUE,F94,VLOOKUP(F94,[1]警備日誌専用氏名!A:B,2,FALSE)))</f>
        <v/>
      </c>
      <c r="Z94" s="508"/>
      <c r="AA94" s="501"/>
      <c r="AB94" s="501"/>
      <c r="AC94" s="501"/>
      <c r="AD94" s="501"/>
      <c r="AE94" s="501"/>
      <c r="AF94" s="501"/>
      <c r="AG94" s="501"/>
      <c r="AH94" s="501"/>
      <c r="AI94" s="501"/>
      <c r="AJ94" s="501"/>
      <c r="AK94" s="501"/>
      <c r="AL94" s="501"/>
      <c r="AM94" s="501"/>
      <c r="AN94" s="501"/>
      <c r="AO94" s="501"/>
      <c r="AP94" s="501"/>
      <c r="AQ94" s="501"/>
      <c r="AR94" s="501"/>
      <c r="AS94" s="501"/>
      <c r="AT94" s="501"/>
      <c r="AU94" s="501"/>
      <c r="AV94" s="501"/>
      <c r="AW94" s="501"/>
      <c r="AX94" s="501"/>
      <c r="AY94" s="501"/>
      <c r="AZ94" s="501"/>
      <c r="BA94" s="501"/>
      <c r="BB94" s="501"/>
      <c r="BC94" s="502"/>
      <c r="BF94" s="503" t="str">
        <f t="shared" si="46"/>
        <v/>
      </c>
      <c r="BG94" s="504"/>
      <c r="BH94" s="504"/>
      <c r="BI94" s="504"/>
      <c r="BJ94" s="501" t="str">
        <f t="shared" si="47"/>
        <v/>
      </c>
      <c r="BK94" s="501"/>
      <c r="BL94" s="501"/>
      <c r="BM94" s="501"/>
      <c r="BN94" s="501"/>
      <c r="BO94" s="501"/>
      <c r="BP94" s="501"/>
      <c r="BQ94" s="501"/>
      <c r="BR94" s="501"/>
      <c r="BS94" s="501"/>
      <c r="BT94" s="501"/>
      <c r="BU94" s="501"/>
      <c r="BV94" s="501"/>
      <c r="BW94" s="501"/>
      <c r="BX94" s="501"/>
      <c r="BY94" s="501"/>
      <c r="BZ94" s="501"/>
      <c r="CA94" s="501"/>
      <c r="CB94" s="501"/>
      <c r="CC94" s="501"/>
      <c r="CD94" s="501"/>
      <c r="CE94" s="501"/>
      <c r="CF94" s="501"/>
      <c r="CG94" s="501"/>
      <c r="CH94" s="501"/>
      <c r="CI94" s="502"/>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5">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A21:BC21"/>
    <mergeCell ref="BF27:BG27"/>
    <mergeCell ref="BH27:BK27"/>
    <mergeCell ref="BL27:BM27"/>
    <mergeCell ref="BN27:BO27"/>
    <mergeCell ref="BP27:BQ27"/>
    <mergeCell ref="BR27:BT27"/>
    <mergeCell ref="BU27:BV27"/>
    <mergeCell ref="BW27:BZ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Z93:AC93"/>
    <mergeCell ref="AD93:BC93"/>
    <mergeCell ref="BF93:BI93"/>
    <mergeCell ref="BJ93:CI93"/>
    <mergeCell ref="Z94:AC94"/>
    <mergeCell ref="AD94:BC94"/>
    <mergeCell ref="BF94:BI94"/>
    <mergeCell ref="BJ94:CI94"/>
    <mergeCell ref="Z90:AC90"/>
    <mergeCell ref="AD90:BC90"/>
    <mergeCell ref="BF90:BI90"/>
    <mergeCell ref="BJ92:CI92"/>
    <mergeCell ref="BJ90:CI90"/>
    <mergeCell ref="Z91:AC91"/>
    <mergeCell ref="AD91:BC91"/>
    <mergeCell ref="BF91:BI91"/>
    <mergeCell ref="BJ91:CI91"/>
    <mergeCell ref="Z92:AC92"/>
    <mergeCell ref="AD92:BC92"/>
    <mergeCell ref="BF92:B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8:AC98"/>
    <mergeCell ref="AD98:BC98"/>
    <mergeCell ref="BF98:BI98"/>
    <mergeCell ref="BJ98:CI98"/>
    <mergeCell ref="Z99:AC99"/>
    <mergeCell ref="AD99:BC99"/>
    <mergeCell ref="BF99:BI99"/>
    <mergeCell ref="BJ99:CI99"/>
    <mergeCell ref="Z84:AC84"/>
    <mergeCell ref="AD84:BC84"/>
    <mergeCell ref="BF84:BI84"/>
    <mergeCell ref="BJ84:CI84"/>
    <mergeCell ref="Z85:AC85"/>
    <mergeCell ref="AD85:BC85"/>
    <mergeCell ref="BF85:BI85"/>
    <mergeCell ref="BJ85:CI85"/>
    <mergeCell ref="Z86:AC86"/>
    <mergeCell ref="AD86:BC86"/>
    <mergeCell ref="BF86:BI86"/>
    <mergeCell ref="BJ86:CI86"/>
    <mergeCell ref="AD87:BC87"/>
    <mergeCell ref="BF87:BI87"/>
    <mergeCell ref="BJ87:CI87"/>
    <mergeCell ref="Z88:AC88"/>
    <mergeCell ref="AD88:BC88"/>
    <mergeCell ref="BF88:BI88"/>
    <mergeCell ref="BJ88:CI88"/>
    <mergeCell ref="Z89:AC89"/>
    <mergeCell ref="AD89:BC89"/>
    <mergeCell ref="BF89:BI89"/>
    <mergeCell ref="BJ89:CI89"/>
    <mergeCell ref="Z87:AC87"/>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1:AC61"/>
    <mergeCell ref="AD61:BC61"/>
    <mergeCell ref="BF59:BI59"/>
    <mergeCell ref="BJ59:CI59"/>
    <mergeCell ref="Z62:AC62"/>
    <mergeCell ref="AD62:BC62"/>
    <mergeCell ref="BF60:BI60"/>
    <mergeCell ref="BJ60:CI60"/>
    <mergeCell ref="Z59:AC59"/>
    <mergeCell ref="AD59:BC59"/>
    <mergeCell ref="BF61:BI61"/>
    <mergeCell ref="BJ61:CI61"/>
    <mergeCell ref="Z60:AC60"/>
    <mergeCell ref="AD60:BC60"/>
    <mergeCell ref="BF62:BI62"/>
    <mergeCell ref="BJ62:CI62"/>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CU41:CW41"/>
    <mergeCell ref="CK45:CP45"/>
    <mergeCell ref="Z51:AC51"/>
    <mergeCell ref="AD51:BC51"/>
    <mergeCell ref="AU52:AV52"/>
    <mergeCell ref="AX52:AY52"/>
    <mergeCell ref="CA52:CB52"/>
    <mergeCell ref="CD52:CE52"/>
    <mergeCell ref="CK47:CM48"/>
    <mergeCell ref="CN47:DE48"/>
    <mergeCell ref="CU43:CW43"/>
    <mergeCell ref="CU42:CW42"/>
    <mergeCell ref="Z49:AC49"/>
    <mergeCell ref="AD49:BC49"/>
    <mergeCell ref="CK42:CN42"/>
    <mergeCell ref="CK43:CN43"/>
    <mergeCell ref="CO43:CQ43"/>
    <mergeCell ref="BV52:BY52"/>
    <mergeCell ref="Z50:AC50"/>
    <mergeCell ref="AD50:BC50"/>
    <mergeCell ref="Z42:AC42"/>
    <mergeCell ref="AD47:BC47"/>
    <mergeCell ref="Z43:AC43"/>
    <mergeCell ref="Z45:AC45"/>
    <mergeCell ref="AD46:BC46"/>
    <mergeCell ref="Z47:AC47"/>
    <mergeCell ref="BJ49:CI49"/>
    <mergeCell ref="AD43:BC43"/>
    <mergeCell ref="Z44:AC44"/>
    <mergeCell ref="AD44:BC44"/>
    <mergeCell ref="BF47:BI47"/>
    <mergeCell ref="BJ47:CI47"/>
    <mergeCell ref="Z48:AC48"/>
    <mergeCell ref="AD48:BC48"/>
    <mergeCell ref="Z46:AC46"/>
    <mergeCell ref="AD45:BC45"/>
    <mergeCell ref="BF49:BI49"/>
    <mergeCell ref="BF50:BI50"/>
    <mergeCell ref="BJ50:CI50"/>
    <mergeCell ref="CO41:CQ41"/>
    <mergeCell ref="CR41:CT41"/>
    <mergeCell ref="CK41:CN41"/>
    <mergeCell ref="BF42:BI42"/>
    <mergeCell ref="BJ42:CI42"/>
    <mergeCell ref="BF45:BI45"/>
    <mergeCell ref="BJ45:CI45"/>
    <mergeCell ref="CR43:CT43"/>
    <mergeCell ref="BF48:BI48"/>
    <mergeCell ref="BJ48:CI48"/>
    <mergeCell ref="BF43:BI43"/>
    <mergeCell ref="BJ43:CI43"/>
    <mergeCell ref="BF46:BI46"/>
    <mergeCell ref="BJ46:CI46"/>
    <mergeCell ref="CQ44:CS44"/>
    <mergeCell ref="CK44:CP44"/>
    <mergeCell ref="CK38:CN38"/>
    <mergeCell ref="CO38:CQ38"/>
    <mergeCell ref="CO39:CQ39"/>
    <mergeCell ref="BF41:CI41"/>
    <mergeCell ref="CK39:CN39"/>
    <mergeCell ref="BF39:BI39"/>
    <mergeCell ref="BJ39:BM39"/>
    <mergeCell ref="AZ40:BA40"/>
    <mergeCell ref="BB40:BC40"/>
    <mergeCell ref="BJ38:BM38"/>
    <mergeCell ref="BN38:BQ38"/>
    <mergeCell ref="BR38:BT38"/>
    <mergeCell ref="Z39:AD39"/>
    <mergeCell ref="AE39:AG39"/>
    <mergeCell ref="AI39:AL39"/>
    <mergeCell ref="AM39:AT39"/>
    <mergeCell ref="Z40:AE40"/>
    <mergeCell ref="AF40:AG40"/>
    <mergeCell ref="AH40:AI40"/>
    <mergeCell ref="AK40:AL40"/>
    <mergeCell ref="AO40:AP40"/>
    <mergeCell ref="AS40:AT40"/>
    <mergeCell ref="AX40:AY40"/>
    <mergeCell ref="AD42:BC42"/>
    <mergeCell ref="CR36:CT36"/>
    <mergeCell ref="BF44:BI44"/>
    <mergeCell ref="CQ45:CS45"/>
    <mergeCell ref="CR38:CT38"/>
    <mergeCell ref="CO42:CQ42"/>
    <mergeCell ref="CR42:CT42"/>
    <mergeCell ref="CK36:CN36"/>
    <mergeCell ref="CO36:CQ36"/>
    <mergeCell ref="CR37:CT37"/>
    <mergeCell ref="CO37:CQ37"/>
    <mergeCell ref="CK37:CN37"/>
    <mergeCell ref="CR39:CT39"/>
    <mergeCell ref="BJ44:CI44"/>
    <mergeCell ref="BN39:BQ39"/>
    <mergeCell ref="BR39:BT39"/>
    <mergeCell ref="BF40:BI40"/>
    <mergeCell ref="BJ40:BM40"/>
    <mergeCell ref="BN40:BQ40"/>
    <mergeCell ref="BR40:BT40"/>
    <mergeCell ref="BN37:BQ37"/>
    <mergeCell ref="BR37:BT37"/>
    <mergeCell ref="BF38:BI38"/>
    <mergeCell ref="Z36:AF36"/>
    <mergeCell ref="AG36:AJ36"/>
    <mergeCell ref="AK36:AN36"/>
    <mergeCell ref="Z37:AF38"/>
    <mergeCell ref="AG37:AN38"/>
    <mergeCell ref="AO37:AU37"/>
    <mergeCell ref="AV37:AY37"/>
    <mergeCell ref="AZ37:BC37"/>
    <mergeCell ref="AO38:AU38"/>
    <mergeCell ref="AV38:AY38"/>
    <mergeCell ref="AZ38:BC38"/>
    <mergeCell ref="Z33:AF33"/>
    <mergeCell ref="AG33:AJ33"/>
    <mergeCell ref="AK33:AN33"/>
    <mergeCell ref="Z34:AF34"/>
    <mergeCell ref="AG34:AJ34"/>
    <mergeCell ref="AK34:AN34"/>
    <mergeCell ref="BF34:BG34"/>
    <mergeCell ref="BH34:BI34"/>
    <mergeCell ref="BJ34:BK34"/>
    <mergeCell ref="BF33:BG33"/>
    <mergeCell ref="BH33:BI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CE27:CF27"/>
    <mergeCell ref="AQ28:AV28"/>
    <mergeCell ref="BR22:BT22"/>
    <mergeCell ref="BU22:BV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BH12:BK12"/>
    <mergeCell ref="BL12:BM12"/>
    <mergeCell ref="BH11:BK11"/>
    <mergeCell ref="BL11:BM11"/>
    <mergeCell ref="BN11:BO11"/>
    <mergeCell ref="BP11:BQ11"/>
    <mergeCell ref="BR11:BT11"/>
    <mergeCell ref="BU11:BV11"/>
    <mergeCell ref="BW11:BZ11"/>
    <mergeCell ref="CA11:CB11"/>
    <mergeCell ref="CC11:CD11"/>
    <mergeCell ref="Z11:AA11"/>
    <mergeCell ref="AB11:AG11"/>
    <mergeCell ref="AH11:AJ11"/>
    <mergeCell ref="AL11:AN11"/>
    <mergeCell ref="AO11:AP11"/>
    <mergeCell ref="AQ11:AV11"/>
    <mergeCell ref="AW11:AY11"/>
    <mergeCell ref="BA11:BC11"/>
    <mergeCell ref="BF11:BG11"/>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BH10:BK10"/>
    <mergeCell ref="BL10:BM10"/>
    <mergeCell ref="BH9:BK9"/>
    <mergeCell ref="BL9:BM9"/>
    <mergeCell ref="BN9:BO9"/>
    <mergeCell ref="BP9:BQ9"/>
    <mergeCell ref="BR9:BT9"/>
    <mergeCell ref="BU9:BV9"/>
    <mergeCell ref="BW9:BZ9"/>
    <mergeCell ref="CA9:CB9"/>
    <mergeCell ref="CC9:CD9"/>
    <mergeCell ref="Z9:AA9"/>
    <mergeCell ref="AB9:AG9"/>
    <mergeCell ref="AH9:AJ9"/>
    <mergeCell ref="AL9:AN9"/>
    <mergeCell ref="AO9:AP9"/>
    <mergeCell ref="AQ9:AV9"/>
    <mergeCell ref="AW9:AY9"/>
    <mergeCell ref="BA9:BC9"/>
    <mergeCell ref="BF9:BG9"/>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CE13:CF13"/>
    <mergeCell ref="CG13:CI13"/>
    <mergeCell ref="Z3:AP4"/>
    <mergeCell ref="BF3:BQ4"/>
    <mergeCell ref="Z1:AP2"/>
    <mergeCell ref="AU1:AW1"/>
    <mergeCell ref="AX1:AZ1"/>
    <mergeCell ref="BA1:BC1"/>
    <mergeCell ref="BF1:BQ2"/>
    <mergeCell ref="BR1:BT1"/>
    <mergeCell ref="BU1:BW1"/>
    <mergeCell ref="AE5:AF5"/>
    <mergeCell ref="AH5:AI5"/>
    <mergeCell ref="AO5:AP5"/>
    <mergeCell ref="AQ5:AU5"/>
    <mergeCell ref="AV5:AW5"/>
    <mergeCell ref="Z6:AA6"/>
    <mergeCell ref="AB6:AG6"/>
    <mergeCell ref="AH6:AN6"/>
    <mergeCell ref="AO6:AP6"/>
    <mergeCell ref="AQ6:AV6"/>
    <mergeCell ref="AW6:BC6"/>
    <mergeCell ref="Z5:AC5"/>
    <mergeCell ref="BQ6:BR6"/>
    <mergeCell ref="CE8:CF8"/>
    <mergeCell ref="CG8:CI8"/>
    <mergeCell ref="CE9:CF9"/>
    <mergeCell ref="CG9:CI9"/>
    <mergeCell ref="CE10:CF10"/>
    <mergeCell ref="CG10:CI10"/>
    <mergeCell ref="CE11:CF11"/>
    <mergeCell ref="CG11:CI11"/>
    <mergeCell ref="CE12:CF12"/>
    <mergeCell ref="CG12:CI12"/>
    <mergeCell ref="CD1:CF1"/>
    <mergeCell ref="CG1:CI1"/>
    <mergeCell ref="BR2:BT4"/>
    <mergeCell ref="BU2:BW4"/>
    <mergeCell ref="BX2:BZ4"/>
    <mergeCell ref="CA2:CC4"/>
    <mergeCell ref="CD2:CF4"/>
    <mergeCell ref="CG2:CI4"/>
    <mergeCell ref="BX1:BZ1"/>
    <mergeCell ref="CA1:CC1"/>
    <mergeCell ref="BU29:BV29"/>
    <mergeCell ref="BW29:BZ29"/>
    <mergeCell ref="CA29:CB29"/>
    <mergeCell ref="CC29:CD29"/>
    <mergeCell ref="CE29:CF29"/>
    <mergeCell ref="CG29:CI29"/>
    <mergeCell ref="BF30:BG30"/>
    <mergeCell ref="BH30:BK30"/>
    <mergeCell ref="BL30:BM30"/>
    <mergeCell ref="BN30:BO30"/>
    <mergeCell ref="BP30:BQ30"/>
    <mergeCell ref="BR30:BT30"/>
    <mergeCell ref="BF29:BG29"/>
    <mergeCell ref="BH29:BK29"/>
    <mergeCell ref="BL29:BM29"/>
    <mergeCell ref="BN29:BO29"/>
    <mergeCell ref="BP29:BQ29"/>
    <mergeCell ref="BR29:BT29"/>
    <mergeCell ref="CA30:CB30"/>
    <mergeCell ref="CC30:CD30"/>
    <mergeCell ref="CE30:CF30"/>
    <mergeCell ref="CG30:CI30"/>
    <mergeCell ref="AP52:AS52"/>
    <mergeCell ref="BU30:BV30"/>
    <mergeCell ref="BW30:BZ30"/>
    <mergeCell ref="BF35:CI35"/>
    <mergeCell ref="Z35:AF35"/>
    <mergeCell ref="AG35:AJ35"/>
    <mergeCell ref="AK35:AN35"/>
    <mergeCell ref="BF36:BI36"/>
    <mergeCell ref="BJ36:BM36"/>
    <mergeCell ref="BN36:BQ36"/>
    <mergeCell ref="BR36:BT36"/>
    <mergeCell ref="BF37:BI37"/>
    <mergeCell ref="BJ37:BM37"/>
    <mergeCell ref="BJ33:BK33"/>
    <mergeCell ref="BL33:BN33"/>
    <mergeCell ref="BO33:BT33"/>
    <mergeCell ref="BU33:BV33"/>
    <mergeCell ref="BW33:BX33"/>
    <mergeCell ref="BY33:BZ33"/>
    <mergeCell ref="CA33:CC33"/>
    <mergeCell ref="CD33:CI33"/>
    <mergeCell ref="Z32:AF32"/>
    <mergeCell ref="AG32:AJ32"/>
    <mergeCell ref="AK32:AN32"/>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O31:AU31"/>
    <mergeCell ref="AV31:AY31"/>
    <mergeCell ref="AZ31:BC31"/>
    <mergeCell ref="AO33:AU33"/>
    <mergeCell ref="AV33:AY33"/>
    <mergeCell ref="AZ33:BC33"/>
    <mergeCell ref="AO32:AU32"/>
    <mergeCell ref="AV32:AY32"/>
    <mergeCell ref="AZ32:BC32"/>
    <mergeCell ref="Z29:AC29"/>
    <mergeCell ref="AD29:BC29"/>
    <mergeCell ref="BF31:BI31"/>
    <mergeCell ref="BJ31:CI31"/>
    <mergeCell ref="BU36:BX37"/>
    <mergeCell ref="BY36:CI37"/>
    <mergeCell ref="BU40:CB40"/>
    <mergeCell ref="CC40:CI40"/>
    <mergeCell ref="AO34:AU34"/>
    <mergeCell ref="AV34:AY34"/>
    <mergeCell ref="AZ34:BC34"/>
    <mergeCell ref="AO36:AU36"/>
    <mergeCell ref="AV36:AY36"/>
    <mergeCell ref="AZ36:BC36"/>
    <mergeCell ref="AO35:AU35"/>
    <mergeCell ref="AV35:AY35"/>
    <mergeCell ref="AZ35:BC35"/>
    <mergeCell ref="CD34:CI34"/>
    <mergeCell ref="BL34:BN34"/>
    <mergeCell ref="BO34:BT34"/>
    <mergeCell ref="BU34:BV34"/>
    <mergeCell ref="BW34:BX34"/>
    <mergeCell ref="BY34:BZ34"/>
    <mergeCell ref="CA34:CC34"/>
  </mergeCells>
  <phoneticPr fontId="27"/>
  <conditionalFormatting sqref="AW7:BC7 AZ11:AZ28 AW8:AY28 BA8:BC28 AH7:AN28">
    <cfRule type="cellIs" dxfId="123" priority="4" stopIfTrue="1" operator="equal">
      <formula>0</formula>
    </cfRule>
  </conditionalFormatting>
  <conditionalFormatting sqref="AZ8:AZ10">
    <cfRule type="cellIs" dxfId="122" priority="1"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E101"/>
  <sheetViews>
    <sheetView view="pageBreakPreview" topLeftCell="D31" zoomScale="70" zoomScaleNormal="100" zoomScaleSheetLayoutView="70" workbookViewId="0">
      <selection activeCell="AD49" sqref="AD49:BC49"/>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259</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晴れ</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萩原光彦</v>
      </c>
      <c r="E8" s="155" t="s">
        <v>99</v>
      </c>
      <c r="F8" s="155" t="s">
        <v>104</v>
      </c>
      <c r="I8" s="185"/>
      <c r="J8" s="177"/>
      <c r="K8" s="177"/>
      <c r="L8" s="178"/>
      <c r="M8" s="178"/>
      <c r="N8" s="186" t="e">
        <f t="shared" ref="N8:N49" ca="1" si="0">$AL$5</f>
        <v>#VALUE!</v>
      </c>
      <c r="O8" s="177" t="str">
        <f t="shared" ref="O8:O48" si="1">IFERROR(INDEX(給与コード,MATCH(IF(J8="",E8,J8),業態名,0)),"")</f>
        <v>A1</v>
      </c>
      <c r="P8" s="177" t="str">
        <f t="shared" ref="P8:P48" si="2">IF(O8="","",IF(K8="",F8,K8))</f>
        <v>萩原光彦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萩原光彦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幕内秀夫</v>
      </c>
      <c r="E9" s="155" t="s">
        <v>99</v>
      </c>
      <c r="F9" s="155" t="s">
        <v>241</v>
      </c>
      <c r="I9" s="185"/>
      <c r="J9" s="177"/>
      <c r="K9" s="177"/>
      <c r="L9" s="178"/>
      <c r="M9" s="178"/>
      <c r="N9" s="186" t="e">
        <f t="shared" ca="1" si="0"/>
        <v>#VALUE!</v>
      </c>
      <c r="O9" s="177" t="str">
        <f t="shared" si="1"/>
        <v>A1</v>
      </c>
      <c r="P9" s="177" t="str">
        <f t="shared" si="2"/>
        <v>幕内秀夫</v>
      </c>
      <c r="Q9" s="178" t="str">
        <f t="shared" si="3"/>
        <v/>
      </c>
      <c r="R9" s="178"/>
      <c r="S9" s="178" t="str">
        <f t="shared" si="4"/>
        <v/>
      </c>
      <c r="T9" s="178"/>
      <c r="U9" s="178"/>
      <c r="V9" s="178"/>
      <c r="W9" s="178"/>
      <c r="X9" s="177"/>
      <c r="Z9" s="270" t="str">
        <f t="shared" si="5"/>
        <v>荷捌</v>
      </c>
      <c r="AA9" s="271"/>
      <c r="AB9" s="272" t="str">
        <f t="shared" si="6"/>
        <v>幕内秀夫</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342" t="str">
        <f>IF(OR(Q29="",Q29=0)=TRUE,IF(AW7&lt;&gt;"",AW7,""),Q29)</f>
        <v/>
      </c>
      <c r="CB9" s="343"/>
      <c r="CC9" s="342" t="str">
        <f>IF(OR(S29="",S29=0)=TRUE,IF(BA7&lt;&gt;"",BA7,""),S29)</f>
        <v/>
      </c>
      <c r="CD9" s="343"/>
      <c r="CE9" s="344" t="str">
        <f>IF(BW9="","",(CC9-CA9)*24)</f>
        <v/>
      </c>
      <c r="CF9" s="345"/>
      <c r="CG9" s="566" t="str">
        <f>IF(X29="","",X29)</f>
        <v/>
      </c>
      <c r="CH9" s="567"/>
      <c r="CI9" s="640"/>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萩原光彦</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幕内秀夫</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松本豊</v>
      </c>
      <c r="E12" s="155" t="s">
        <v>106</v>
      </c>
      <c r="F12" s="155" t="s">
        <v>110</v>
      </c>
      <c r="I12" s="185"/>
      <c r="J12" s="177"/>
      <c r="K12" s="177"/>
      <c r="L12" s="178"/>
      <c r="M12" s="178"/>
      <c r="N12" s="186" t="e">
        <f t="shared" ca="1" si="0"/>
        <v>#VALUE!</v>
      </c>
      <c r="O12" s="177" t="str">
        <f t="shared" si="1"/>
        <v>A2</v>
      </c>
      <c r="P12" s="177" t="str">
        <f t="shared" si="2"/>
        <v>松本豊</v>
      </c>
      <c r="Q12" s="178" t="str">
        <f t="shared" si="3"/>
        <v/>
      </c>
      <c r="R12" s="178"/>
      <c r="S12" s="178" t="str">
        <f t="shared" si="4"/>
        <v/>
      </c>
      <c r="T12" s="178"/>
      <c r="U12" s="178"/>
      <c r="V12" s="178"/>
      <c r="W12" s="178"/>
      <c r="X12" s="177"/>
      <c r="Z12" s="270" t="str">
        <f t="shared" si="5"/>
        <v>早番</v>
      </c>
      <c r="AA12" s="271"/>
      <c r="AB12" s="272" t="str">
        <f t="shared" si="6"/>
        <v>松本豊</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山田保</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鈴木孝</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松本豊</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若月章浩</v>
      </c>
      <c r="BI15" s="265"/>
      <c r="BJ15" s="265"/>
      <c r="BK15" s="265"/>
      <c r="BL15" s="266">
        <f t="shared" si="11"/>
        <v>0.39583333333333331</v>
      </c>
      <c r="BM15" s="266"/>
      <c r="BN15" s="266">
        <f t="shared" si="12"/>
        <v>0.77083333333333337</v>
      </c>
      <c r="BO15" s="266"/>
      <c r="BP15" s="267">
        <f t="shared" si="13"/>
        <v>9.0000000000000018</v>
      </c>
      <c r="BQ15" s="267"/>
      <c r="BR15" s="252" t="str">
        <f t="shared" si="14"/>
        <v>イベント2部2G</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望月英明</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666</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2198</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1649</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714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5227</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5227</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5227</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1509</v>
      </c>
      <c r="BA37" s="403"/>
      <c r="BB37" s="403"/>
      <c r="BC37" s="404"/>
      <c r="BE37" s="203"/>
      <c r="BF37" s="426" t="s">
        <v>136</v>
      </c>
      <c r="BG37" s="427"/>
      <c r="BH37" s="427"/>
      <c r="BI37" s="427"/>
      <c r="BJ37" s="428">
        <f>IF(AG32="","",AG32)</f>
        <v>666</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694</v>
      </c>
      <c r="BA38" s="408"/>
      <c r="BB38" s="408"/>
      <c r="BC38" s="409"/>
      <c r="BE38" s="204"/>
      <c r="BF38" s="418" t="s">
        <v>138</v>
      </c>
      <c r="BG38" s="419"/>
      <c r="BH38" s="419"/>
      <c r="BI38" s="419"/>
      <c r="BJ38" s="412">
        <f>IF(AG33="","",AG33)</f>
        <v>2198</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1649</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714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599" t="s">
        <v>152</v>
      </c>
      <c r="AA42" s="600"/>
      <c r="AB42" s="600"/>
      <c r="AC42" s="601"/>
      <c r="AD42" s="604" t="s">
        <v>153</v>
      </c>
      <c r="AE42" s="604"/>
      <c r="AF42" s="604"/>
      <c r="AG42" s="604"/>
      <c r="AH42" s="604"/>
      <c r="AI42" s="604"/>
      <c r="AJ42" s="604"/>
      <c r="AK42" s="604"/>
      <c r="AL42" s="604"/>
      <c r="AM42" s="604"/>
      <c r="AN42" s="604"/>
      <c r="AO42" s="604"/>
      <c r="AP42" s="604"/>
      <c r="AQ42" s="604"/>
      <c r="AR42" s="604"/>
      <c r="AS42" s="604"/>
      <c r="AT42" s="604"/>
      <c r="AU42" s="604"/>
      <c r="AV42" s="604"/>
      <c r="AW42" s="604"/>
      <c r="AX42" s="604"/>
      <c r="AY42" s="604"/>
      <c r="AZ42" s="604"/>
      <c r="BA42" s="604"/>
      <c r="BB42" s="604"/>
      <c r="BC42" s="605"/>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599"/>
      <c r="AA43" s="600"/>
      <c r="AB43" s="600"/>
      <c r="AC43" s="601"/>
      <c r="AD43" s="604" t="s">
        <v>154</v>
      </c>
      <c r="AE43" s="604"/>
      <c r="AF43" s="604"/>
      <c r="AG43" s="604"/>
      <c r="AH43" s="604"/>
      <c r="AI43" s="604"/>
      <c r="AJ43" s="604"/>
      <c r="AK43" s="604"/>
      <c r="AL43" s="604"/>
      <c r="AM43" s="604"/>
      <c r="AN43" s="604"/>
      <c r="AO43" s="604"/>
      <c r="AP43" s="604"/>
      <c r="AQ43" s="604"/>
      <c r="AR43" s="604"/>
      <c r="AS43" s="604"/>
      <c r="AT43" s="604"/>
      <c r="AU43" s="604"/>
      <c r="AV43" s="604"/>
      <c r="AW43" s="604"/>
      <c r="AX43" s="604"/>
      <c r="AY43" s="604"/>
      <c r="AZ43" s="604"/>
      <c r="BA43" s="604"/>
      <c r="BB43" s="604"/>
      <c r="BC43" s="605"/>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599"/>
      <c r="AA44" s="600"/>
      <c r="AB44" s="600"/>
      <c r="AC44" s="601"/>
      <c r="AD44" s="602" t="s">
        <v>155</v>
      </c>
      <c r="AE44" s="602"/>
      <c r="AF44" s="602"/>
      <c r="AG44" s="602"/>
      <c r="AH44" s="602"/>
      <c r="AI44" s="602"/>
      <c r="AJ44" s="602"/>
      <c r="AK44" s="602"/>
      <c r="AL44" s="602"/>
      <c r="AM44" s="602"/>
      <c r="AN44" s="602"/>
      <c r="AO44" s="602"/>
      <c r="AP44" s="602"/>
      <c r="AQ44" s="602"/>
      <c r="AR44" s="602"/>
      <c r="AS44" s="602"/>
      <c r="AT44" s="602"/>
      <c r="AU44" s="602"/>
      <c r="AV44" s="602"/>
      <c r="AW44" s="602"/>
      <c r="AX44" s="602"/>
      <c r="AY44" s="602"/>
      <c r="AZ44" s="602"/>
      <c r="BA44" s="602"/>
      <c r="BB44" s="602"/>
      <c r="BC44" s="603"/>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599">
        <v>0.39583333333333331</v>
      </c>
      <c r="AA45" s="600"/>
      <c r="AB45" s="600"/>
      <c r="AC45" s="601"/>
      <c r="AD45" s="606" t="s">
        <v>156</v>
      </c>
      <c r="AE45" s="607"/>
      <c r="AF45" s="607"/>
      <c r="AG45" s="607"/>
      <c r="AH45" s="607"/>
      <c r="AI45" s="607"/>
      <c r="AJ45" s="607"/>
      <c r="AK45" s="607"/>
      <c r="AL45" s="607"/>
      <c r="AM45" s="607"/>
      <c r="AN45" s="607"/>
      <c r="AO45" s="607"/>
      <c r="AP45" s="607"/>
      <c r="AQ45" s="607"/>
      <c r="AR45" s="607"/>
      <c r="AS45" s="607"/>
      <c r="AT45" s="607"/>
      <c r="AU45" s="607"/>
      <c r="AV45" s="607"/>
      <c r="AW45" s="607"/>
      <c r="AX45" s="607"/>
      <c r="AY45" s="607"/>
      <c r="AZ45" s="607"/>
      <c r="BA45" s="607"/>
      <c r="BB45" s="607"/>
      <c r="BC45" s="608"/>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599">
        <v>0.40277777777777779</v>
      </c>
      <c r="AA46" s="600"/>
      <c r="AB46" s="600"/>
      <c r="AC46" s="601"/>
      <c r="AD46" s="602" t="s">
        <v>260</v>
      </c>
      <c r="AE46" s="602"/>
      <c r="AF46" s="602"/>
      <c r="AG46" s="602"/>
      <c r="AH46" s="602"/>
      <c r="AI46" s="602"/>
      <c r="AJ46" s="602"/>
      <c r="AK46" s="602"/>
      <c r="AL46" s="602"/>
      <c r="AM46" s="602"/>
      <c r="AN46" s="602"/>
      <c r="AO46" s="602"/>
      <c r="AP46" s="602"/>
      <c r="AQ46" s="602"/>
      <c r="AR46" s="602"/>
      <c r="AS46" s="602"/>
      <c r="AT46" s="602"/>
      <c r="AU46" s="602"/>
      <c r="AV46" s="602"/>
      <c r="AW46" s="602"/>
      <c r="AX46" s="602"/>
      <c r="AY46" s="602"/>
      <c r="AZ46" s="602"/>
      <c r="BA46" s="602"/>
      <c r="BB46" s="602"/>
      <c r="BC46" s="603"/>
      <c r="BD46" s="207"/>
      <c r="BE46" s="207"/>
      <c r="BF46" s="644">
        <f t="shared" si="39"/>
        <v>0.40277777777777779</v>
      </c>
      <c r="BG46" s="645"/>
      <c r="BH46" s="645"/>
      <c r="BI46" s="646"/>
      <c r="BJ46" s="238" t="str">
        <f t="shared" si="40"/>
        <v>P2立体駐車場開放。　</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599"/>
      <c r="AA47" s="600"/>
      <c r="AB47" s="600"/>
      <c r="AC47" s="601"/>
      <c r="AD47" s="604" t="s">
        <v>261</v>
      </c>
      <c r="AE47" s="604"/>
      <c r="AF47" s="604"/>
      <c r="AG47" s="604"/>
      <c r="AH47" s="604"/>
      <c r="AI47" s="604"/>
      <c r="AJ47" s="604"/>
      <c r="AK47" s="604"/>
      <c r="AL47" s="604"/>
      <c r="AM47" s="604"/>
      <c r="AN47" s="604"/>
      <c r="AO47" s="604"/>
      <c r="AP47" s="604"/>
      <c r="AQ47" s="604"/>
      <c r="AR47" s="604"/>
      <c r="AS47" s="604"/>
      <c r="AT47" s="604"/>
      <c r="AU47" s="604"/>
      <c r="AV47" s="604"/>
      <c r="AW47" s="604"/>
      <c r="AX47" s="604"/>
      <c r="AY47" s="604"/>
      <c r="AZ47" s="604"/>
      <c r="BA47" s="604"/>
      <c r="BB47" s="604"/>
      <c r="BC47" s="605"/>
      <c r="BF47" s="644" t="str">
        <f t="shared" si="39"/>
        <v/>
      </c>
      <c r="BG47" s="645"/>
      <c r="BH47" s="645"/>
      <c r="BI47" s="646"/>
      <c r="BJ47" s="238" t="str">
        <f t="shared" si="40"/>
        <v>P2入口から開放しているP1、3、4駐車場へご案内した件数。　9：30～9：40　1件。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599">
        <v>0.40486111111111112</v>
      </c>
      <c r="AA48" s="600"/>
      <c r="AB48" s="600"/>
      <c r="AC48" s="601"/>
      <c r="AD48" s="613" t="s">
        <v>159</v>
      </c>
      <c r="AE48" s="613"/>
      <c r="AF48" s="613"/>
      <c r="AG48" s="613"/>
      <c r="AH48" s="613"/>
      <c r="AI48" s="613"/>
      <c r="AJ48" s="613"/>
      <c r="AK48" s="613"/>
      <c r="AL48" s="613"/>
      <c r="AM48" s="613"/>
      <c r="AN48" s="613"/>
      <c r="AO48" s="613"/>
      <c r="AP48" s="613"/>
      <c r="AQ48" s="613"/>
      <c r="AR48" s="613"/>
      <c r="AS48" s="613"/>
      <c r="AT48" s="613"/>
      <c r="AU48" s="613"/>
      <c r="AV48" s="613"/>
      <c r="AW48" s="613"/>
      <c r="AX48" s="613"/>
      <c r="AY48" s="613"/>
      <c r="AZ48" s="613"/>
      <c r="BA48" s="613"/>
      <c r="BB48" s="613"/>
      <c r="BC48" s="614"/>
      <c r="BF48" s="644">
        <f t="shared" si="39"/>
        <v>0.40486111111111112</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t="str">
        <f t="shared" si="39"/>
        <v/>
      </c>
      <c r="BG49" s="645"/>
      <c r="BH49" s="645"/>
      <c r="BI49" s="646"/>
      <c r="BJ49" s="238" t="str">
        <f t="shared" si="40"/>
        <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5">IF(Z53="","",Z53)</f>
        <v/>
      </c>
      <c r="BG53" s="485"/>
      <c r="BH53" s="485"/>
      <c r="BI53" s="486"/>
      <c r="BJ53" s="481" t="str">
        <f t="shared" ref="BJ53:BJ100" si="46">IF(AD53="","",AD53)</f>
        <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5"/>
        <v/>
      </c>
      <c r="BG54" s="504"/>
      <c r="BH54" s="504"/>
      <c r="BI54" s="504"/>
      <c r="BJ54" s="481" t="str">
        <f t="shared" si="46"/>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5"/>
        <v/>
      </c>
      <c r="BG55" s="268"/>
      <c r="BH55" s="268"/>
      <c r="BI55" s="415"/>
      <c r="BJ55" s="481" t="str">
        <f t="shared" si="46"/>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5"/>
        <v/>
      </c>
      <c r="BG56" s="504"/>
      <c r="BH56" s="504"/>
      <c r="BI56" s="504"/>
      <c r="BJ56" s="481" t="str">
        <f t="shared" si="46"/>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5"/>
        <v/>
      </c>
      <c r="BG57" s="504"/>
      <c r="BH57" s="504"/>
      <c r="BI57" s="504"/>
      <c r="BJ57" s="481" t="str">
        <f t="shared" si="46"/>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5"/>
        <v/>
      </c>
      <c r="BG58" s="504"/>
      <c r="BH58" s="504"/>
      <c r="BI58" s="504"/>
      <c r="BJ58" s="501" t="str">
        <f t="shared" si="46"/>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5"/>
        <v/>
      </c>
      <c r="BG59" s="504"/>
      <c r="BH59" s="504"/>
      <c r="BI59" s="504"/>
      <c r="BJ59" s="501" t="str">
        <f t="shared" si="46"/>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7"/>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5">
    <mergeCell ref="CC28:CD28"/>
    <mergeCell ref="CE28:CF28"/>
    <mergeCell ref="CG28:CI28"/>
    <mergeCell ref="BF27:BG27"/>
    <mergeCell ref="BH27:BK27"/>
    <mergeCell ref="BL27:BM27"/>
    <mergeCell ref="BN27:BO27"/>
    <mergeCell ref="BP27:BQ27"/>
    <mergeCell ref="BR27:BT27"/>
    <mergeCell ref="BU27:BV27"/>
    <mergeCell ref="BW27:BZ27"/>
    <mergeCell ref="CA27:CB27"/>
    <mergeCell ref="BF28:BG28"/>
    <mergeCell ref="BH28:BK28"/>
    <mergeCell ref="BL28:BM28"/>
    <mergeCell ref="BN28:BO28"/>
    <mergeCell ref="BP28:BQ28"/>
    <mergeCell ref="BR28:BT28"/>
    <mergeCell ref="BU28:BV28"/>
    <mergeCell ref="BW28:BZ28"/>
    <mergeCell ref="CA28:CB28"/>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7:AC87"/>
    <mergeCell ref="AD87:BC87"/>
    <mergeCell ref="BF87:BI87"/>
    <mergeCell ref="BJ87:CI87"/>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93:AC93"/>
    <mergeCell ref="AD93:BC93"/>
    <mergeCell ref="BF93:BI93"/>
    <mergeCell ref="BJ93:CI93"/>
    <mergeCell ref="Z88:AC88"/>
    <mergeCell ref="AD88:BC88"/>
    <mergeCell ref="BF88:BI88"/>
    <mergeCell ref="BJ88:CI88"/>
    <mergeCell ref="Z89:AC89"/>
    <mergeCell ref="AD89:BC89"/>
    <mergeCell ref="BF89:BI89"/>
    <mergeCell ref="Z83:AC83"/>
    <mergeCell ref="AD83:BC83"/>
    <mergeCell ref="BF83:BI83"/>
    <mergeCell ref="BJ83:CI83"/>
    <mergeCell ref="Z84:AC84"/>
    <mergeCell ref="AD84:BC84"/>
    <mergeCell ref="BF84:BI84"/>
    <mergeCell ref="BJ84:CI84"/>
    <mergeCell ref="BJ89:CI89"/>
    <mergeCell ref="Z85:AC85"/>
    <mergeCell ref="AD85:BC85"/>
    <mergeCell ref="BF85:BI85"/>
    <mergeCell ref="BJ85:CI85"/>
    <mergeCell ref="Z86:AC86"/>
    <mergeCell ref="AD86:BC86"/>
    <mergeCell ref="BF86:BI86"/>
    <mergeCell ref="BJ86:CI86"/>
    <mergeCell ref="Z80:AC80"/>
    <mergeCell ref="AD80:BC80"/>
    <mergeCell ref="BF80:BI80"/>
    <mergeCell ref="BJ80:CI80"/>
    <mergeCell ref="Z81:AC81"/>
    <mergeCell ref="AD81:BC81"/>
    <mergeCell ref="BF81:BI81"/>
    <mergeCell ref="BJ81:CI81"/>
    <mergeCell ref="Z82:AC82"/>
    <mergeCell ref="AD82:BC82"/>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50:AC50"/>
    <mergeCell ref="AD50:BC50"/>
    <mergeCell ref="BF50:BI50"/>
    <mergeCell ref="BJ50:CI50"/>
    <mergeCell ref="Z51:AC51"/>
    <mergeCell ref="AD51:BC51"/>
    <mergeCell ref="AU52:AV52"/>
    <mergeCell ref="AX52:AY52"/>
    <mergeCell ref="CA52:CB52"/>
    <mergeCell ref="AP52:AS52"/>
    <mergeCell ref="CD52:CE52"/>
    <mergeCell ref="BV52:BY52"/>
    <mergeCell ref="Z49:AC49"/>
    <mergeCell ref="AD49:BC49"/>
    <mergeCell ref="Z47:AC47"/>
    <mergeCell ref="AD47:BC47"/>
    <mergeCell ref="CK47:CM48"/>
    <mergeCell ref="BF49:BI49"/>
    <mergeCell ref="Z48:AC48"/>
    <mergeCell ref="AD48:BC48"/>
    <mergeCell ref="BF48:BI48"/>
    <mergeCell ref="BJ48:CI48"/>
    <mergeCell ref="Z46:AC46"/>
    <mergeCell ref="AD46:BC46"/>
    <mergeCell ref="BF45:BI45"/>
    <mergeCell ref="BJ45:CI45"/>
    <mergeCell ref="CK39:CN39"/>
    <mergeCell ref="Z45:AC45"/>
    <mergeCell ref="AD45:BC45"/>
    <mergeCell ref="BF46:BI46"/>
    <mergeCell ref="BJ46:CI46"/>
    <mergeCell ref="AD44:BC44"/>
    <mergeCell ref="BF41:CI41"/>
    <mergeCell ref="Z44:AC44"/>
    <mergeCell ref="BJ44:CI44"/>
    <mergeCell ref="Z40:AE40"/>
    <mergeCell ref="AF40:AG40"/>
    <mergeCell ref="AH40:AI40"/>
    <mergeCell ref="AK40:AL40"/>
    <mergeCell ref="AO40:AP40"/>
    <mergeCell ref="AS40:AT40"/>
    <mergeCell ref="BJ39:BM39"/>
    <mergeCell ref="AX40:AY40"/>
    <mergeCell ref="AZ40:BA40"/>
    <mergeCell ref="BN39:BQ39"/>
    <mergeCell ref="BR39:BT39"/>
    <mergeCell ref="CN47:DE48"/>
    <mergeCell ref="BF47:BI47"/>
    <mergeCell ref="BJ47:CI47"/>
    <mergeCell ref="CK41:CN41"/>
    <mergeCell ref="CO41:CQ41"/>
    <mergeCell ref="CR41:CT41"/>
    <mergeCell ref="CU41:CW41"/>
    <mergeCell ref="CK42:CN42"/>
    <mergeCell ref="BJ49:CI49"/>
    <mergeCell ref="CK43:CN43"/>
    <mergeCell ref="CO43:CQ43"/>
    <mergeCell ref="CR43:CT43"/>
    <mergeCell ref="CO42:CQ42"/>
    <mergeCell ref="CR42:CT42"/>
    <mergeCell ref="CU43:CW43"/>
    <mergeCell ref="CU42:CW42"/>
    <mergeCell ref="BF42:BI42"/>
    <mergeCell ref="BJ42:CI42"/>
    <mergeCell ref="CK44:CP44"/>
    <mergeCell ref="CQ44:CS44"/>
    <mergeCell ref="CK45:CP45"/>
    <mergeCell ref="CQ45:CS45"/>
    <mergeCell ref="BF44:BI44"/>
    <mergeCell ref="CR36:CT36"/>
    <mergeCell ref="CO39:CQ39"/>
    <mergeCell ref="CR39:CT39"/>
    <mergeCell ref="CR37:CT37"/>
    <mergeCell ref="CK38:CN38"/>
    <mergeCell ref="CO38:CQ38"/>
    <mergeCell ref="CK37:CN37"/>
    <mergeCell ref="CO37:CQ37"/>
    <mergeCell ref="Z43:AC43"/>
    <mergeCell ref="AD43:BC43"/>
    <mergeCell ref="CK36:CN36"/>
    <mergeCell ref="CO36:CQ36"/>
    <mergeCell ref="BF43:BI43"/>
    <mergeCell ref="BJ43:CI43"/>
    <mergeCell ref="CR38:CT38"/>
    <mergeCell ref="Z42:AC42"/>
    <mergeCell ref="AD42:BC42"/>
    <mergeCell ref="Z39:AD39"/>
    <mergeCell ref="AE39:AG39"/>
    <mergeCell ref="BU40:CB40"/>
    <mergeCell ref="CC40:CI40"/>
    <mergeCell ref="AI39:AL39"/>
    <mergeCell ref="AM39:AT39"/>
    <mergeCell ref="BF39:BI39"/>
    <mergeCell ref="BB40:BC40"/>
    <mergeCell ref="BF40:BI40"/>
    <mergeCell ref="BJ40:BM40"/>
    <mergeCell ref="BN40:BQ40"/>
    <mergeCell ref="BR40:BT40"/>
    <mergeCell ref="BJ38:BM38"/>
    <mergeCell ref="BN38:BQ38"/>
    <mergeCell ref="BR38:BT38"/>
    <mergeCell ref="AO38:AU38"/>
    <mergeCell ref="AV38:AY38"/>
    <mergeCell ref="AZ38:BC38"/>
    <mergeCell ref="BF35:CI35"/>
    <mergeCell ref="Z35:AF35"/>
    <mergeCell ref="AG35:AJ35"/>
    <mergeCell ref="AK35:AN35"/>
    <mergeCell ref="AO34:AU34"/>
    <mergeCell ref="AV34:AY34"/>
    <mergeCell ref="AZ34:BC34"/>
    <mergeCell ref="AO35:AU35"/>
    <mergeCell ref="AV35:AY35"/>
    <mergeCell ref="AZ35:BC35"/>
    <mergeCell ref="BY36:CI37"/>
    <mergeCell ref="Z36:AF36"/>
    <mergeCell ref="AG36:AJ36"/>
    <mergeCell ref="AK36:AN36"/>
    <mergeCell ref="Z37:AF38"/>
    <mergeCell ref="AG37:AN38"/>
    <mergeCell ref="AO37:AU37"/>
    <mergeCell ref="AV37:AY37"/>
    <mergeCell ref="AZ37:BC37"/>
    <mergeCell ref="AO36:AU36"/>
    <mergeCell ref="AV36:AY36"/>
    <mergeCell ref="AZ36:BC36"/>
    <mergeCell ref="BF38:BI38"/>
    <mergeCell ref="BF36:BI36"/>
    <mergeCell ref="BJ36:BM36"/>
    <mergeCell ref="BN36:BQ36"/>
    <mergeCell ref="BR36:BT36"/>
    <mergeCell ref="BF37:BI37"/>
    <mergeCell ref="BJ37:BM37"/>
    <mergeCell ref="BN37:BQ37"/>
    <mergeCell ref="BR37:BT37"/>
    <mergeCell ref="BU36:BX37"/>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L33:BN33"/>
    <mergeCell ref="BO33:BT33"/>
    <mergeCell ref="BU33:BV33"/>
    <mergeCell ref="BW33:BX33"/>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C27:CD27"/>
    <mergeCell ref="CE27:CF27"/>
    <mergeCell ref="CG27:CI27"/>
    <mergeCell ref="AQ28:AV28"/>
    <mergeCell ref="BR22:BT22"/>
    <mergeCell ref="BU22:BV22"/>
    <mergeCell ref="CE20:CF20"/>
    <mergeCell ref="CG20:CI20"/>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CC20:CD20"/>
    <mergeCell ref="CE19:CF19"/>
    <mergeCell ref="CG19:CI19"/>
    <mergeCell ref="BH18:BK18"/>
    <mergeCell ref="BL18:BM18"/>
    <mergeCell ref="CC19:CD19"/>
    <mergeCell ref="Z23:AA23"/>
    <mergeCell ref="AB23:AG23"/>
    <mergeCell ref="AH23:AJ23"/>
    <mergeCell ref="AL23:AN23"/>
    <mergeCell ref="AO23:AP23"/>
    <mergeCell ref="AQ23:AV23"/>
    <mergeCell ref="AW23:AY23"/>
    <mergeCell ref="BA23:BC23"/>
    <mergeCell ref="BF21:BG21"/>
    <mergeCell ref="Z22:AA22"/>
    <mergeCell ref="AB22:AG22"/>
    <mergeCell ref="AH22:AJ22"/>
    <mergeCell ref="AL22:AN22"/>
    <mergeCell ref="AO22:AP22"/>
    <mergeCell ref="AQ22:AV22"/>
    <mergeCell ref="AW22:AY22"/>
    <mergeCell ref="BA22:BC22"/>
    <mergeCell ref="Z20:AA20"/>
    <mergeCell ref="BF20:BG20"/>
    <mergeCell ref="BH19:BK19"/>
    <mergeCell ref="BL19:BM19"/>
    <mergeCell ref="BN19:BO19"/>
    <mergeCell ref="BP19:BQ19"/>
    <mergeCell ref="BR19:BT19"/>
    <mergeCell ref="BU19:BV19"/>
    <mergeCell ref="BW19:BZ19"/>
    <mergeCell ref="CA19:CB19"/>
    <mergeCell ref="BP20:BQ20"/>
    <mergeCell ref="BR20:BT20"/>
    <mergeCell ref="BU20:BV20"/>
    <mergeCell ref="BW20:BZ20"/>
    <mergeCell ref="CA20:CB20"/>
    <mergeCell ref="Z19:AA19"/>
    <mergeCell ref="AB19:AG19"/>
    <mergeCell ref="AH19:AJ19"/>
    <mergeCell ref="AL19:AN19"/>
    <mergeCell ref="AO19:AP19"/>
    <mergeCell ref="AQ19:AV19"/>
    <mergeCell ref="AW19:AY19"/>
    <mergeCell ref="BA19:BC19"/>
    <mergeCell ref="BF19:BG19"/>
    <mergeCell ref="Z18:AA18"/>
    <mergeCell ref="AB18:AG18"/>
    <mergeCell ref="AH18:AJ18"/>
    <mergeCell ref="AL18:AN18"/>
    <mergeCell ref="AO18:AP18"/>
    <mergeCell ref="AQ18:AV18"/>
    <mergeCell ref="AW18:AY18"/>
    <mergeCell ref="BA18:BC18"/>
    <mergeCell ref="BF18:BG18"/>
    <mergeCell ref="CE17:CF17"/>
    <mergeCell ref="CG17:CI17"/>
    <mergeCell ref="BH16:BK16"/>
    <mergeCell ref="BL16:BM16"/>
    <mergeCell ref="BN18:BO18"/>
    <mergeCell ref="BP18:BQ18"/>
    <mergeCell ref="BR18:BT18"/>
    <mergeCell ref="BU18:BV18"/>
    <mergeCell ref="BW18:BZ18"/>
    <mergeCell ref="CA18:CB18"/>
    <mergeCell ref="CC18:CD18"/>
    <mergeCell ref="CE18:CF18"/>
    <mergeCell ref="CG18:CI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BN10:BO10"/>
    <mergeCell ref="BP10:BQ10"/>
    <mergeCell ref="BR10:BT10"/>
    <mergeCell ref="Z11:AA11"/>
    <mergeCell ref="AB11:AG11"/>
    <mergeCell ref="AH11:AJ11"/>
    <mergeCell ref="AL11:AN11"/>
    <mergeCell ref="AO11:AP11"/>
    <mergeCell ref="AQ11:AV11"/>
    <mergeCell ref="AW11:AY11"/>
    <mergeCell ref="BA11:BC11"/>
    <mergeCell ref="BF11:BG11"/>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BH9:BK9"/>
    <mergeCell ref="BL9:BM9"/>
    <mergeCell ref="BN9:BO9"/>
    <mergeCell ref="BP9:BQ9"/>
    <mergeCell ref="BR9:BT9"/>
    <mergeCell ref="BU9:BV9"/>
    <mergeCell ref="BW9:BZ9"/>
    <mergeCell ref="CA9:CB9"/>
    <mergeCell ref="CC9:CD9"/>
    <mergeCell ref="Z9:AA9"/>
    <mergeCell ref="AB9:AG9"/>
    <mergeCell ref="AH9:AJ9"/>
    <mergeCell ref="AL9:AN9"/>
    <mergeCell ref="AO9:AP9"/>
    <mergeCell ref="AQ9:AV9"/>
    <mergeCell ref="AW9:AY9"/>
    <mergeCell ref="BA9:BC9"/>
    <mergeCell ref="BF9:BG9"/>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AH6:AN6"/>
    <mergeCell ref="AO6:AP6"/>
    <mergeCell ref="AQ6:AV6"/>
    <mergeCell ref="AW6:BC6"/>
    <mergeCell ref="Z5:AC5"/>
    <mergeCell ref="Z3:AP4"/>
    <mergeCell ref="BF3:BQ4"/>
    <mergeCell ref="AQ7:AV7"/>
    <mergeCell ref="AW7:AY7"/>
    <mergeCell ref="BA7:BC7"/>
    <mergeCell ref="BF7:CI7"/>
    <mergeCell ref="AE5:AF5"/>
    <mergeCell ref="AH5:AI5"/>
    <mergeCell ref="AO5:AP5"/>
    <mergeCell ref="AQ5:AU5"/>
    <mergeCell ref="AV5:AW5"/>
    <mergeCell ref="BF6:BH6"/>
    <mergeCell ref="Z7:AA7"/>
    <mergeCell ref="AB7:AG7"/>
    <mergeCell ref="AH7:AJ7"/>
    <mergeCell ref="AL7:AN7"/>
    <mergeCell ref="AO7:AP7"/>
    <mergeCell ref="Z1:AP2"/>
    <mergeCell ref="AU1:AW1"/>
    <mergeCell ref="AX1:AZ1"/>
    <mergeCell ref="BA1:BC1"/>
    <mergeCell ref="BF1:BQ2"/>
    <mergeCell ref="BR1:BT1"/>
    <mergeCell ref="BU1:BW1"/>
    <mergeCell ref="BR29:BT29"/>
    <mergeCell ref="CD1:CF1"/>
    <mergeCell ref="BQ6:BR6"/>
    <mergeCell ref="BS6:BV6"/>
    <mergeCell ref="BW6:BX6"/>
    <mergeCell ref="BY6:CA6"/>
    <mergeCell ref="CB6:CD6"/>
    <mergeCell ref="CE6:CI6"/>
    <mergeCell ref="CE8:CF8"/>
    <mergeCell ref="CG8:CI8"/>
    <mergeCell ref="CE9:CF9"/>
    <mergeCell ref="CG9:CI9"/>
    <mergeCell ref="CE10:CF10"/>
    <mergeCell ref="CG10:CI10"/>
    <mergeCell ref="CE11:CF11"/>
    <mergeCell ref="Z6:AA6"/>
    <mergeCell ref="AB6:AG6"/>
    <mergeCell ref="CG1:CI1"/>
    <mergeCell ref="BR2:BT4"/>
    <mergeCell ref="BU2:BW4"/>
    <mergeCell ref="BX2:BZ4"/>
    <mergeCell ref="CA2:CC4"/>
    <mergeCell ref="CD2:CF4"/>
    <mergeCell ref="CG2:CI4"/>
    <mergeCell ref="BX1:BZ1"/>
    <mergeCell ref="CA1:CC1"/>
    <mergeCell ref="BU30:BV30"/>
    <mergeCell ref="BW30:BZ30"/>
    <mergeCell ref="CA30:CB30"/>
    <mergeCell ref="CC30:CD30"/>
    <mergeCell ref="CE30:CF30"/>
    <mergeCell ref="CG30:CI30"/>
    <mergeCell ref="BU29:BV29"/>
    <mergeCell ref="BW29:BZ29"/>
    <mergeCell ref="CA29:CB29"/>
    <mergeCell ref="CC29:CD29"/>
    <mergeCell ref="CE29:CF29"/>
    <mergeCell ref="CG29:CI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1:AU31"/>
    <mergeCell ref="AV31:AY31"/>
    <mergeCell ref="AZ31:BC31"/>
    <mergeCell ref="AO33:AU33"/>
    <mergeCell ref="AV33:AY33"/>
    <mergeCell ref="AZ33:BC33"/>
    <mergeCell ref="AO32:AU32"/>
    <mergeCell ref="AV32:AY32"/>
    <mergeCell ref="AZ32:BC32"/>
    <mergeCell ref="BF30:BG30"/>
    <mergeCell ref="BH30:BK30"/>
    <mergeCell ref="BL30:BM30"/>
    <mergeCell ref="BN30:BO30"/>
    <mergeCell ref="BP30:BQ30"/>
    <mergeCell ref="BR30:BT30"/>
    <mergeCell ref="BF29:BG29"/>
    <mergeCell ref="BH29:BK29"/>
    <mergeCell ref="BL29:BM29"/>
    <mergeCell ref="BN29:BO29"/>
    <mergeCell ref="BP29:BQ29"/>
  </mergeCells>
  <phoneticPr fontId="27"/>
  <conditionalFormatting sqref="AH7:AN28 AW7:BC28">
    <cfRule type="cellIs" dxfId="121"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DE106"/>
  <sheetViews>
    <sheetView view="pageBreakPreview" topLeftCell="D29" zoomScale="70" zoomScaleNormal="100" zoomScaleSheetLayoutView="70" workbookViewId="0">
      <selection activeCell="AD47" sqref="AD47:BC47"/>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ref="N8:N49" ca="1" si="0">$AL$5</f>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99</v>
      </c>
      <c r="F9" s="155" t="s">
        <v>263</v>
      </c>
      <c r="I9" s="185"/>
      <c r="J9" s="177"/>
      <c r="K9" s="177"/>
      <c r="L9" s="178"/>
      <c r="M9" s="178"/>
      <c r="N9" s="186" t="e">
        <f t="shared" ca="1" si="0"/>
        <v>#VALUE!</v>
      </c>
      <c r="O9" s="177" t="str">
        <f t="shared" si="1"/>
        <v>A1</v>
      </c>
      <c r="P9" s="177" t="str">
        <f t="shared" si="2"/>
        <v>長岡順一</v>
      </c>
      <c r="Q9" s="178" t="str">
        <f t="shared" si="3"/>
        <v/>
      </c>
      <c r="R9" s="178"/>
      <c r="S9" s="178" t="str">
        <f t="shared" si="4"/>
        <v/>
      </c>
      <c r="T9" s="178"/>
      <c r="U9" s="178"/>
      <c r="V9" s="178"/>
      <c r="W9" s="178"/>
      <c r="X9" s="177"/>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621" t="str">
        <f>IF(OR(Q29="",Q29=0)=TRUE,IF(AW7&lt;&gt;"",AW7,""),Q29)</f>
        <v/>
      </c>
      <c r="CB9" s="622"/>
      <c r="CC9" s="621" t="str">
        <f>IF(OR(S29="",S29=0)=TRUE,IF(BA7&lt;&gt;"",BA7,""),S29)</f>
        <v/>
      </c>
      <c r="CD9" s="622"/>
      <c r="CE9" s="344" t="str">
        <f>IF(BW9="","",(CC9-CA9)*24)</f>
        <v/>
      </c>
      <c r="CF9" s="345"/>
      <c r="CG9" s="346" t="str">
        <f>IF(X29="","",X29)</f>
        <v/>
      </c>
      <c r="CH9" s="346"/>
      <c r="CI9" s="347"/>
    </row>
    <row r="10" spans="2:87" ht="16.5" customHeight="1">
      <c r="B10" s="155" t="str">
        <f>IF(F10="","",IF(ISNA(VLOOKUP(F10,[1]警備日誌専用氏名!A:B,2,FALSE))=TRUE,F10,VLOOKUP(F10,[1]警備日誌専用氏名!A:B,2,FALSE)))</f>
        <v>萩原光彦</v>
      </c>
      <c r="E10" s="155" t="s">
        <v>99</v>
      </c>
      <c r="F10" s="155" t="s">
        <v>104</v>
      </c>
      <c r="I10" s="185"/>
      <c r="J10" s="177"/>
      <c r="K10" s="177"/>
      <c r="L10" s="178"/>
      <c r="M10" s="178"/>
      <c r="N10" s="186" t="e">
        <f t="shared" ca="1" si="0"/>
        <v>#VALUE!</v>
      </c>
      <c r="O10" s="177" t="str">
        <f t="shared" si="1"/>
        <v>A1</v>
      </c>
      <c r="P10" s="177" t="str">
        <f t="shared" si="2"/>
        <v>萩原光彦</v>
      </c>
      <c r="Q10" s="178" t="str">
        <f t="shared" si="3"/>
        <v/>
      </c>
      <c r="R10" s="178"/>
      <c r="S10" s="178" t="str">
        <f t="shared" si="4"/>
        <v/>
      </c>
      <c r="T10" s="178"/>
      <c r="U10" s="178"/>
      <c r="V10" s="178"/>
      <c r="W10" s="178"/>
      <c r="X10" s="177"/>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田村勝行</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髙橋勝彦</v>
      </c>
      <c r="E12" s="155" t="s">
        <v>106</v>
      </c>
      <c r="F12" s="155"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5"/>
        <v>早番</v>
      </c>
      <c r="AA12" s="271"/>
      <c r="AB12" s="272" t="str">
        <f t="shared" si="6"/>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萩原光彦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山田保</v>
      </c>
      <c r="E13" s="155" t="s">
        <v>106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田村諭</v>
      </c>
      <c r="E14" s="155" t="s">
        <v>106</v>
      </c>
      <c r="F14" s="155" t="s">
        <v>240</v>
      </c>
      <c r="I14" s="185"/>
      <c r="J14" s="177"/>
      <c r="K14" s="177"/>
      <c r="L14" s="178"/>
      <c r="M14" s="178"/>
      <c r="N14" s="186" t="e">
        <f t="shared" ca="1" si="0"/>
        <v>#VALUE!</v>
      </c>
      <c r="O14" s="177" t="str">
        <f t="shared" si="1"/>
        <v>A2</v>
      </c>
      <c r="P14" s="177" t="str">
        <f t="shared" si="2"/>
        <v>田村諭</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田村諭</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髙橋勝彦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山田保</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田村諭</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683</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2346</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1779</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767</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5575</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5575</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5575</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1425</v>
      </c>
      <c r="BA37" s="403"/>
      <c r="BB37" s="403"/>
      <c r="BC37" s="404"/>
      <c r="BE37" s="203"/>
      <c r="BF37" s="426" t="s">
        <v>136</v>
      </c>
      <c r="BG37" s="427"/>
      <c r="BH37" s="427"/>
      <c r="BI37" s="427"/>
      <c r="BJ37" s="428">
        <f>IF(AG32="","",AG32)</f>
        <v>683</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751</v>
      </c>
      <c r="BA38" s="408"/>
      <c r="BB38" s="408"/>
      <c r="BC38" s="409"/>
      <c r="BE38" s="204"/>
      <c r="BF38" s="418" t="s">
        <v>138</v>
      </c>
      <c r="BG38" s="419"/>
      <c r="BH38" s="419"/>
      <c r="BI38" s="419"/>
      <c r="BJ38" s="412">
        <f>IF(AG33="","",AG33)</f>
        <v>2346</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1779</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767</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236"/>
      <c r="BH42" s="236"/>
      <c r="BI42" s="237"/>
      <c r="BJ42" s="451" t="str">
        <f t="shared" ref="BJ42:BJ50"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265</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40"/>
        <v/>
      </c>
      <c r="BG43" s="642"/>
      <c r="BH43" s="642"/>
      <c r="BI43" s="643"/>
      <c r="BJ43" s="238" t="str">
        <f t="shared" si="41"/>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266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40"/>
        <v/>
      </c>
      <c r="BG44" s="642"/>
      <c r="BH44" s="642"/>
      <c r="BI44" s="643"/>
      <c r="BJ44" s="477"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40"/>
        <v>0.39583333333333331</v>
      </c>
      <c r="BG45" s="645"/>
      <c r="BH45" s="645"/>
      <c r="BI45" s="646"/>
      <c r="BJ45" s="238" t="str">
        <f t="shared" si="41"/>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0.40833333333333333</v>
      </c>
      <c r="AA46" s="236"/>
      <c r="AB46" s="236"/>
      <c r="AC46" s="237"/>
      <c r="AD46" s="238" t="s">
        <v>260</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40"/>
        <v>0.40833333333333333</v>
      </c>
      <c r="BG46" s="645"/>
      <c r="BH46" s="645"/>
      <c r="BI46" s="646"/>
      <c r="BJ46" s="238" t="str">
        <f t="shared" si="41"/>
        <v>P2立体駐車場開放。　</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268</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40"/>
        <v/>
      </c>
      <c r="BG47" s="645"/>
      <c r="BH47" s="645"/>
      <c r="BI47" s="646"/>
      <c r="BJ47" s="238" t="str">
        <f t="shared" si="41"/>
        <v>P2入口から開放しているP1、3、4駐車場へご案内した件数。　9：30～9：48　3件。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0.41041666666666665</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40"/>
        <v>0.41041666666666665</v>
      </c>
      <c r="BG48" s="645"/>
      <c r="BH48" s="645"/>
      <c r="BI48" s="646"/>
      <c r="BJ48" s="238" t="str">
        <f t="shared" si="41"/>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0.42291666666666666</v>
      </c>
      <c r="AA49" s="449"/>
      <c r="AB49" s="449"/>
      <c r="AC49" s="450"/>
      <c r="AD49" s="474" t="s">
        <v>269</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f t="shared" si="40"/>
        <v>0.42291666666666666</v>
      </c>
      <c r="BG49" s="645"/>
      <c r="BH49" s="645"/>
      <c r="BI49" s="646"/>
      <c r="BJ49" s="238" t="str">
        <f t="shared" si="41"/>
        <v>事前予約のマイクロバス1台（島田療育センターはちおうじ様）来場。乗客を降ろして</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t="s">
        <v>270</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1" t="str">
        <f t="shared" si="41"/>
        <v>直ぐに出庫→迎え時間はキャンセルするとのこと。対応終了。</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v>0.42708333333333331</v>
      </c>
      <c r="AA53" s="479"/>
      <c r="AB53" s="479"/>
      <c r="AC53" s="480"/>
      <c r="AD53" s="481" t="s">
        <v>271</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f t="shared" ref="BF53:BF94" si="46">IF(Z53="","",Z53)</f>
        <v>0.42708333333333331</v>
      </c>
      <c r="BG53" s="485"/>
      <c r="BH53" s="485"/>
      <c r="BI53" s="486"/>
      <c r="BJ53" s="481" t="str">
        <f t="shared" ref="BJ53:BJ100" si="47">IF(AD53="","",AD53)</f>
        <v>P2出口(精算機No1～3)、P3出口(精算機No1～4)のゲートバー下げ実施。</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c r="AA54" s="374"/>
      <c r="AB54" s="374"/>
      <c r="AC54" s="271"/>
      <c r="AD54" s="474" t="s">
        <v>272</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503" t="str">
        <f t="shared" si="46"/>
        <v/>
      </c>
      <c r="BG54" s="504"/>
      <c r="BH54" s="504"/>
      <c r="BI54" s="504"/>
      <c r="BJ54" s="481" t="str">
        <f>IF(AD54="","",AD54)</f>
        <v>有田副括様へ報告済。</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c r="AA55" s="374"/>
      <c r="AB55" s="374"/>
      <c r="AC55" s="271"/>
      <c r="AD55" s="474"/>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6"/>
        <v/>
      </c>
      <c r="BG55" s="268"/>
      <c r="BH55" s="268"/>
      <c r="BI55" s="415"/>
      <c r="BJ55" s="481" t="str">
        <f>IF(AD55="","",AD55)</f>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270"/>
      <c r="AA56" s="374"/>
      <c r="AB56" s="374"/>
      <c r="AC56" s="271"/>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503" t="str">
        <f t="shared" si="46"/>
        <v/>
      </c>
      <c r="BG56" s="504"/>
      <c r="BH56" s="504"/>
      <c r="BI56" s="504"/>
      <c r="BJ56" s="481" t="str">
        <f>IF(AD56="","",AD56)</f>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503" t="str">
        <f t="shared" si="46"/>
        <v/>
      </c>
      <c r="BG57" s="504"/>
      <c r="BH57" s="504"/>
      <c r="BI57" s="504"/>
      <c r="BJ57" s="481" t="str">
        <f>IF(AD57="","",AD57)</f>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497"/>
      <c r="AA58" s="499"/>
      <c r="AB58" s="499"/>
      <c r="AC58" s="500"/>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497"/>
      <c r="AA59" s="374"/>
      <c r="AB59" s="374"/>
      <c r="AC59" s="271"/>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497"/>
      <c r="AA60" s="499"/>
      <c r="AB60" s="499"/>
      <c r="AC60" s="500"/>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6"/>
        <v/>
      </c>
      <c r="BG60" s="504"/>
      <c r="BH60" s="504"/>
      <c r="BI60" s="504"/>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497"/>
      <c r="AA61" s="374"/>
      <c r="AB61" s="374"/>
      <c r="AC61" s="271"/>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497"/>
      <c r="AA62" s="499"/>
      <c r="AB62" s="499"/>
      <c r="AC62" s="500"/>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497"/>
      <c r="AA63" s="499"/>
      <c r="AB63" s="499"/>
      <c r="AC63" s="500"/>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497"/>
      <c r="AA64" s="374"/>
      <c r="AB64" s="374"/>
      <c r="AC64" s="271"/>
      <c r="AD64" s="481"/>
      <c r="AE64" s="482"/>
      <c r="AF64" s="482"/>
      <c r="AG64" s="482"/>
      <c r="AH64" s="482"/>
      <c r="AI64" s="482"/>
      <c r="AJ64" s="482"/>
      <c r="AK64" s="482"/>
      <c r="AL64" s="482"/>
      <c r="AM64" s="482"/>
      <c r="AN64" s="482"/>
      <c r="AO64" s="482"/>
      <c r="AP64" s="482"/>
      <c r="AQ64" s="482"/>
      <c r="AR64" s="482"/>
      <c r="AS64" s="482"/>
      <c r="AT64" s="482"/>
      <c r="AU64" s="482"/>
      <c r="AV64" s="482"/>
      <c r="AW64" s="482"/>
      <c r="AX64" s="482"/>
      <c r="AY64" s="482"/>
      <c r="AZ64" s="482"/>
      <c r="BA64" s="482"/>
      <c r="BB64" s="482"/>
      <c r="BC64" s="483"/>
      <c r="BF64" s="503" t="str">
        <f t="shared" si="46"/>
        <v/>
      </c>
      <c r="BG64" s="504"/>
      <c r="BH64" s="504"/>
      <c r="BI64" s="504"/>
      <c r="BJ64" s="501" t="str">
        <f>IF(AD64="","",AD64)</f>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81"/>
      <c r="AE65" s="482"/>
      <c r="AF65" s="482"/>
      <c r="AG65" s="482"/>
      <c r="AH65" s="482"/>
      <c r="AI65" s="482"/>
      <c r="AJ65" s="482"/>
      <c r="AK65" s="482"/>
      <c r="AL65" s="482"/>
      <c r="AM65" s="482"/>
      <c r="AN65" s="482"/>
      <c r="AO65" s="482"/>
      <c r="AP65" s="482"/>
      <c r="AQ65" s="482"/>
      <c r="AR65" s="482"/>
      <c r="AS65" s="482"/>
      <c r="AT65" s="482"/>
      <c r="AU65" s="482"/>
      <c r="AV65" s="482"/>
      <c r="AW65" s="482"/>
      <c r="AX65" s="482"/>
      <c r="AY65" s="482"/>
      <c r="AZ65" s="482"/>
      <c r="BA65" s="482"/>
      <c r="BB65" s="482"/>
      <c r="BC65" s="483"/>
      <c r="BF65" s="498" t="str">
        <f t="shared" si="46"/>
        <v/>
      </c>
      <c r="BG65" s="268"/>
      <c r="BH65" s="268"/>
      <c r="BI65" s="415"/>
      <c r="BJ65" s="501" t="str">
        <f>IF(AD65="","",AD65)</f>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c r="AA66" s="374"/>
      <c r="AB66" s="374"/>
      <c r="AC66" s="271"/>
      <c r="AD66" s="481"/>
      <c r="AE66" s="482"/>
      <c r="AF66" s="482"/>
      <c r="AG66" s="482"/>
      <c r="AH66" s="482"/>
      <c r="AI66" s="482"/>
      <c r="AJ66" s="482"/>
      <c r="AK66" s="482"/>
      <c r="AL66" s="482"/>
      <c r="AM66" s="482"/>
      <c r="AN66" s="482"/>
      <c r="AO66" s="482"/>
      <c r="AP66" s="482"/>
      <c r="AQ66" s="482"/>
      <c r="AR66" s="482"/>
      <c r="AS66" s="482"/>
      <c r="AT66" s="482"/>
      <c r="AU66" s="482"/>
      <c r="AV66" s="482"/>
      <c r="AW66" s="482"/>
      <c r="AX66" s="482"/>
      <c r="AY66" s="482"/>
      <c r="AZ66" s="482"/>
      <c r="BA66" s="482"/>
      <c r="BB66" s="482"/>
      <c r="BC66" s="483"/>
      <c r="BF66" s="503" t="str">
        <f t="shared" si="46"/>
        <v/>
      </c>
      <c r="BG66" s="504"/>
      <c r="BH66" s="504"/>
      <c r="BI66" s="504"/>
      <c r="BJ66" s="501" t="str">
        <f>IF(AD66="","",AD66)</f>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c r="AA67" s="374"/>
      <c r="AB67" s="374"/>
      <c r="AC67" s="271"/>
      <c r="AD67" s="481"/>
      <c r="AE67" s="482"/>
      <c r="AF67" s="482"/>
      <c r="AG67" s="482"/>
      <c r="AH67" s="482"/>
      <c r="AI67" s="482"/>
      <c r="AJ67" s="482"/>
      <c r="AK67" s="482"/>
      <c r="AL67" s="482"/>
      <c r="AM67" s="482"/>
      <c r="AN67" s="482"/>
      <c r="AO67" s="482"/>
      <c r="AP67" s="482"/>
      <c r="AQ67" s="482"/>
      <c r="AR67" s="482"/>
      <c r="AS67" s="482"/>
      <c r="AT67" s="482"/>
      <c r="AU67" s="482"/>
      <c r="AV67" s="482"/>
      <c r="AW67" s="482"/>
      <c r="AX67" s="482"/>
      <c r="AY67" s="482"/>
      <c r="AZ67" s="482"/>
      <c r="BA67" s="482"/>
      <c r="BB67" s="482"/>
      <c r="BC67" s="483"/>
      <c r="BF67" s="503" t="str">
        <f t="shared" si="46"/>
        <v/>
      </c>
      <c r="BG67" s="504"/>
      <c r="BH67" s="504"/>
      <c r="BI67" s="504"/>
      <c r="BJ67" s="501" t="str">
        <f>IF(AD67="","",AD67)</f>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70"/>
      <c r="AA68" s="374"/>
      <c r="AB68" s="374"/>
      <c r="AC68" s="271"/>
      <c r="AD68" s="481"/>
      <c r="AE68" s="482"/>
      <c r="AF68" s="482"/>
      <c r="AG68" s="482"/>
      <c r="AH68" s="482"/>
      <c r="AI68" s="482"/>
      <c r="AJ68" s="482"/>
      <c r="AK68" s="482"/>
      <c r="AL68" s="482"/>
      <c r="AM68" s="482"/>
      <c r="AN68" s="482"/>
      <c r="AO68" s="482"/>
      <c r="AP68" s="482"/>
      <c r="AQ68" s="482"/>
      <c r="AR68" s="482"/>
      <c r="AS68" s="482"/>
      <c r="AT68" s="482"/>
      <c r="AU68" s="482"/>
      <c r="AV68" s="482"/>
      <c r="AW68" s="482"/>
      <c r="AX68" s="482"/>
      <c r="AY68" s="482"/>
      <c r="AZ68" s="482"/>
      <c r="BA68" s="482"/>
      <c r="BB68" s="482"/>
      <c r="BC68" s="483"/>
      <c r="BF68" s="503" t="str">
        <f t="shared" si="46"/>
        <v/>
      </c>
      <c r="BG68" s="504"/>
      <c r="BH68" s="504"/>
      <c r="BI68" s="504"/>
      <c r="BJ68" s="501" t="str">
        <f>IF(AD68="","",AD68)</f>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270"/>
      <c r="AA69" s="374"/>
      <c r="AB69" s="374"/>
      <c r="AC69" s="271"/>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270"/>
      <c r="AA70" s="374"/>
      <c r="AB70" s="374"/>
      <c r="AC70" s="271"/>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270"/>
      <c r="AA71" s="374"/>
      <c r="AB71" s="374"/>
      <c r="AC71" s="271"/>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270"/>
      <c r="AA72" s="374"/>
      <c r="AB72" s="374"/>
      <c r="AC72" s="271"/>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270"/>
      <c r="AA73" s="374"/>
      <c r="AB73" s="374"/>
      <c r="AC73" s="271"/>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sheetData>
  <mergeCells count="865">
    <mergeCell ref="Z43:AC43"/>
    <mergeCell ref="AD43:BC43"/>
    <mergeCell ref="Z44:AC44"/>
    <mergeCell ref="AD44:BC44"/>
    <mergeCell ref="CE28:CF28"/>
    <mergeCell ref="CG28:CI28"/>
    <mergeCell ref="BH28:BK28"/>
    <mergeCell ref="BL28:BM28"/>
    <mergeCell ref="BN28:BO28"/>
    <mergeCell ref="BP28:BQ28"/>
    <mergeCell ref="BR28:BT28"/>
    <mergeCell ref="BU28:BV28"/>
    <mergeCell ref="BW28:BZ28"/>
    <mergeCell ref="CA28:CB28"/>
    <mergeCell ref="CC28:CD28"/>
    <mergeCell ref="BJ42:CI42"/>
    <mergeCell ref="BU36:BX37"/>
    <mergeCell ref="BY36:CI37"/>
    <mergeCell ref="BU40:CB40"/>
    <mergeCell ref="CC40:CI40"/>
    <mergeCell ref="Z39:AD39"/>
    <mergeCell ref="AE39:AG39"/>
    <mergeCell ref="AI39:AL39"/>
    <mergeCell ref="Z42:AC42"/>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94:AC94"/>
    <mergeCell ref="AD94:BC94"/>
    <mergeCell ref="BF94:BI94"/>
    <mergeCell ref="Z86:AC86"/>
    <mergeCell ref="Z82:AC82"/>
    <mergeCell ref="AD82:BC82"/>
    <mergeCell ref="BF82:BI82"/>
    <mergeCell ref="BJ82:CI82"/>
    <mergeCell ref="BJ94:CI94"/>
    <mergeCell ref="Z90:AC90"/>
    <mergeCell ref="AD90:BC90"/>
    <mergeCell ref="BF90:BI90"/>
    <mergeCell ref="BJ90:CI90"/>
    <mergeCell ref="Z91:AC91"/>
    <mergeCell ref="AD91:BC91"/>
    <mergeCell ref="BF91:BI91"/>
    <mergeCell ref="BJ91:CI91"/>
    <mergeCell ref="Z92:AC92"/>
    <mergeCell ref="AD92:BC92"/>
    <mergeCell ref="BF92:BI92"/>
    <mergeCell ref="Z93:AC93"/>
    <mergeCell ref="AD93:BC93"/>
    <mergeCell ref="BF93:BI93"/>
    <mergeCell ref="BJ93:CI93"/>
    <mergeCell ref="AD86:BC86"/>
    <mergeCell ref="BF86:BI86"/>
    <mergeCell ref="BJ86:CI86"/>
    <mergeCell ref="Z87:AC87"/>
    <mergeCell ref="AD87:BC87"/>
    <mergeCell ref="BF87:BI87"/>
    <mergeCell ref="BJ87:CI87"/>
    <mergeCell ref="BJ89:CI89"/>
    <mergeCell ref="Z88:AC88"/>
    <mergeCell ref="AD88:BC88"/>
    <mergeCell ref="BF88:BI88"/>
    <mergeCell ref="BJ88:CI88"/>
    <mergeCell ref="Z89:AC89"/>
    <mergeCell ref="AD89:BC89"/>
    <mergeCell ref="BF89:BI89"/>
    <mergeCell ref="BJ92:C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9:AC99"/>
    <mergeCell ref="AD99:BC99"/>
    <mergeCell ref="BF99:BI99"/>
    <mergeCell ref="BJ99:CI99"/>
    <mergeCell ref="Z98:AC98"/>
    <mergeCell ref="AD98:BC98"/>
    <mergeCell ref="BF98:BI98"/>
    <mergeCell ref="BJ98:CI98"/>
    <mergeCell ref="Z79:AC79"/>
    <mergeCell ref="AD79:BC79"/>
    <mergeCell ref="BF79:BI79"/>
    <mergeCell ref="BJ79:CI79"/>
    <mergeCell ref="Z80:AC80"/>
    <mergeCell ref="AD80:BC80"/>
    <mergeCell ref="BF80:BI80"/>
    <mergeCell ref="BJ80:CI80"/>
    <mergeCell ref="Z81:AC81"/>
    <mergeCell ref="AD81:BC81"/>
    <mergeCell ref="BF81:BI81"/>
    <mergeCell ref="BJ81:CI81"/>
    <mergeCell ref="BF83:BI83"/>
    <mergeCell ref="BJ83:CI83"/>
    <mergeCell ref="Z84:AC84"/>
    <mergeCell ref="AD84:BC84"/>
    <mergeCell ref="BF84:BI84"/>
    <mergeCell ref="BJ84:CI84"/>
    <mergeCell ref="Z85:AC85"/>
    <mergeCell ref="AD85:BC85"/>
    <mergeCell ref="BF85:BI85"/>
    <mergeCell ref="BJ85:CI85"/>
    <mergeCell ref="Z83:AC83"/>
    <mergeCell ref="Z74:AC74"/>
    <mergeCell ref="AD74:BC74"/>
    <mergeCell ref="BF74:BI74"/>
    <mergeCell ref="BJ74:CI74"/>
    <mergeCell ref="Z75:AC75"/>
    <mergeCell ref="AD75:BC75"/>
    <mergeCell ref="BF75:BI75"/>
    <mergeCell ref="BJ75:CI75"/>
    <mergeCell ref="AD83:BC83"/>
    <mergeCell ref="Z76:AC76"/>
    <mergeCell ref="AD76:BC76"/>
    <mergeCell ref="BF76:BI76"/>
    <mergeCell ref="BJ76:CI76"/>
    <mergeCell ref="Z77:AC77"/>
    <mergeCell ref="AD77:BC77"/>
    <mergeCell ref="BF77:BI77"/>
    <mergeCell ref="BJ77:CI77"/>
    <mergeCell ref="Z78:AC78"/>
    <mergeCell ref="AD78:BC78"/>
    <mergeCell ref="BF78:BI78"/>
    <mergeCell ref="BJ78:CI78"/>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45:AC45"/>
    <mergeCell ref="AD45:BC45"/>
    <mergeCell ref="Z46:AC46"/>
    <mergeCell ref="AD46:BC46"/>
    <mergeCell ref="Z51:AC51"/>
    <mergeCell ref="AD51:BC51"/>
    <mergeCell ref="AU52:AV52"/>
    <mergeCell ref="AX52:AY52"/>
    <mergeCell ref="CA52:CB52"/>
    <mergeCell ref="Z50:AC50"/>
    <mergeCell ref="AD50:BC50"/>
    <mergeCell ref="BF49:BI49"/>
    <mergeCell ref="Z47:AC47"/>
    <mergeCell ref="AD47:BC47"/>
    <mergeCell ref="BF50:BI50"/>
    <mergeCell ref="BJ50:CI50"/>
    <mergeCell ref="BJ49:CI49"/>
    <mergeCell ref="Z49:AC49"/>
    <mergeCell ref="AD49:BC49"/>
    <mergeCell ref="Z48:AC48"/>
    <mergeCell ref="CD52:CE52"/>
    <mergeCell ref="AP52:AS52"/>
    <mergeCell ref="BV52:BY52"/>
    <mergeCell ref="AD48:BC48"/>
    <mergeCell ref="BF47:BI47"/>
    <mergeCell ref="BJ47:CI47"/>
    <mergeCell ref="CU43:CW43"/>
    <mergeCell ref="CK43:CN43"/>
    <mergeCell ref="CO43:CQ43"/>
    <mergeCell ref="CR43:CT43"/>
    <mergeCell ref="CU41:CW41"/>
    <mergeCell ref="BF48:BI48"/>
    <mergeCell ref="BJ48:CI48"/>
    <mergeCell ref="CK42:CN42"/>
    <mergeCell ref="BF45:BI45"/>
    <mergeCell ref="BJ45:CI45"/>
    <mergeCell ref="BF46:BI46"/>
    <mergeCell ref="BJ46:CI46"/>
    <mergeCell ref="CO42:CQ42"/>
    <mergeCell ref="CR42:CT42"/>
    <mergeCell ref="CU42:CW42"/>
    <mergeCell ref="BF42:BI42"/>
    <mergeCell ref="CK45:CP45"/>
    <mergeCell ref="CQ45:CS45"/>
    <mergeCell ref="CN47:DE48"/>
    <mergeCell ref="CK47:CM48"/>
    <mergeCell ref="AD42:BC42"/>
    <mergeCell ref="CK44:CP44"/>
    <mergeCell ref="CQ44:CS44"/>
    <mergeCell ref="BF43:BI43"/>
    <mergeCell ref="BJ43:CI43"/>
    <mergeCell ref="CR36:CT36"/>
    <mergeCell ref="BF44:BI44"/>
    <mergeCell ref="BJ44:CI44"/>
    <mergeCell ref="CK37:CN37"/>
    <mergeCell ref="CO37:CQ37"/>
    <mergeCell ref="CR37:CT37"/>
    <mergeCell ref="BF41:CI41"/>
    <mergeCell ref="CK41:CN41"/>
    <mergeCell ref="CO41:CQ41"/>
    <mergeCell ref="CR41:CT41"/>
    <mergeCell ref="CK39:CN39"/>
    <mergeCell ref="CO39:CQ39"/>
    <mergeCell ref="CR39:CT39"/>
    <mergeCell ref="BN40:BQ40"/>
    <mergeCell ref="BR40:BT40"/>
    <mergeCell ref="AG37:AN38"/>
    <mergeCell ref="AO37:AU37"/>
    <mergeCell ref="CK38:CN38"/>
    <mergeCell ref="CO38:CQ38"/>
    <mergeCell ref="CK36:CN36"/>
    <mergeCell ref="CO36:CQ36"/>
    <mergeCell ref="CR38:CT38"/>
    <mergeCell ref="AM39:AT39"/>
    <mergeCell ref="Z40:AE40"/>
    <mergeCell ref="AF40:AG40"/>
    <mergeCell ref="AH40:AI40"/>
    <mergeCell ref="AK40:AL40"/>
    <mergeCell ref="AO40:AP40"/>
    <mergeCell ref="AS40:AT40"/>
    <mergeCell ref="BF40:BI40"/>
    <mergeCell ref="AZ38:BC38"/>
    <mergeCell ref="BF39:BI39"/>
    <mergeCell ref="BJ39:BM39"/>
    <mergeCell ref="AX40:AY40"/>
    <mergeCell ref="AZ40:BA40"/>
    <mergeCell ref="BN39:BQ39"/>
    <mergeCell ref="BR39:BT39"/>
    <mergeCell ref="BB40:BC40"/>
    <mergeCell ref="BJ40:BM40"/>
    <mergeCell ref="BF35:CI35"/>
    <mergeCell ref="Z35:AF35"/>
    <mergeCell ref="AG35:AJ35"/>
    <mergeCell ref="AK35:AN35"/>
    <mergeCell ref="BF36:BI36"/>
    <mergeCell ref="BJ36:BM36"/>
    <mergeCell ref="BN36:BQ36"/>
    <mergeCell ref="BR36:BT36"/>
    <mergeCell ref="BF37:BI37"/>
    <mergeCell ref="BJ37:BM37"/>
    <mergeCell ref="BN37:BQ37"/>
    <mergeCell ref="BR37:BT37"/>
    <mergeCell ref="Z36:AF36"/>
    <mergeCell ref="AG36:AJ36"/>
    <mergeCell ref="AK36:AN36"/>
    <mergeCell ref="Z37:AF38"/>
    <mergeCell ref="AV37:AY37"/>
    <mergeCell ref="AZ37:BC37"/>
    <mergeCell ref="BF38:BI38"/>
    <mergeCell ref="BJ38:BM38"/>
    <mergeCell ref="BN38:BQ38"/>
    <mergeCell ref="BR38:BT38"/>
    <mergeCell ref="AO38:AU38"/>
    <mergeCell ref="AV38:AY38"/>
    <mergeCell ref="CD34:CI34"/>
    <mergeCell ref="Z33:AF33"/>
    <mergeCell ref="AG33:AJ33"/>
    <mergeCell ref="AK33:AN33"/>
    <mergeCell ref="Z34:AF34"/>
    <mergeCell ref="AG34:AJ34"/>
    <mergeCell ref="AK34:AN34"/>
    <mergeCell ref="BF34:BG34"/>
    <mergeCell ref="BH34:BI34"/>
    <mergeCell ref="BJ34:BK34"/>
    <mergeCell ref="BL34:BN34"/>
    <mergeCell ref="BO34:BT34"/>
    <mergeCell ref="BU34:BV34"/>
    <mergeCell ref="BW34:BX34"/>
    <mergeCell ref="BY34:BZ34"/>
    <mergeCell ref="CA34:CC34"/>
    <mergeCell ref="BW33:BX33"/>
    <mergeCell ref="BY33:BZ33"/>
    <mergeCell ref="AO34:AU34"/>
    <mergeCell ref="AV34:AY34"/>
    <mergeCell ref="AZ34:BC34"/>
    <mergeCell ref="BF33:BG33"/>
    <mergeCell ref="BH33:BI33"/>
    <mergeCell ref="BJ33:BK33"/>
    <mergeCell ref="Z32:AF32"/>
    <mergeCell ref="AG32:AJ32"/>
    <mergeCell ref="AK32:AN32"/>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W27:BZ27"/>
    <mergeCell ref="CA27:CB27"/>
    <mergeCell ref="CC27:CD27"/>
    <mergeCell ref="CE27:CF27"/>
    <mergeCell ref="CG27:CI27"/>
    <mergeCell ref="BF28:BG28"/>
    <mergeCell ref="BN22:BO22"/>
    <mergeCell ref="Z28:AA28"/>
    <mergeCell ref="AB28:AG28"/>
    <mergeCell ref="AH28:AJ28"/>
    <mergeCell ref="AL28:AN28"/>
    <mergeCell ref="AO28:AP28"/>
    <mergeCell ref="AQ28:AV28"/>
    <mergeCell ref="BR22:BT22"/>
    <mergeCell ref="BU22:BV22"/>
    <mergeCell ref="BF27:BG27"/>
    <mergeCell ref="BH27:BK27"/>
    <mergeCell ref="BL27:BM27"/>
    <mergeCell ref="BN27:BO27"/>
    <mergeCell ref="BP27:BQ27"/>
    <mergeCell ref="BR27:BT27"/>
    <mergeCell ref="BU27:BV27"/>
    <mergeCell ref="Z22:AA22"/>
    <mergeCell ref="AB22:AG22"/>
    <mergeCell ref="AH22:AJ22"/>
    <mergeCell ref="AL22:AN22"/>
    <mergeCell ref="AO22:AP22"/>
    <mergeCell ref="AQ22:AV22"/>
    <mergeCell ref="AW22:AY22"/>
    <mergeCell ref="BA22:BC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BF20:BG20"/>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E11:CF11"/>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BN10:BO10"/>
    <mergeCell ref="BP10:BQ10"/>
    <mergeCell ref="AQ10:AV10"/>
    <mergeCell ref="AW10:AY10"/>
    <mergeCell ref="BA10:BC10"/>
    <mergeCell ref="BF10:BG10"/>
    <mergeCell ref="AB11:AG11"/>
    <mergeCell ref="AH11:AJ11"/>
    <mergeCell ref="AL11:AN11"/>
    <mergeCell ref="AO11:AP11"/>
    <mergeCell ref="AQ11:AV11"/>
    <mergeCell ref="AW11:AY11"/>
    <mergeCell ref="BA11:BC11"/>
    <mergeCell ref="BF11:BG11"/>
    <mergeCell ref="Z7:AA7"/>
    <mergeCell ref="AB7:AG7"/>
    <mergeCell ref="AH7:AJ7"/>
    <mergeCell ref="AL7:AN7"/>
    <mergeCell ref="AO7:AP7"/>
    <mergeCell ref="BF7:CI7"/>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AE5:AF5"/>
    <mergeCell ref="AH5:AI5"/>
    <mergeCell ref="AO5:AP5"/>
    <mergeCell ref="AQ5:AU5"/>
    <mergeCell ref="AV5:AW5"/>
    <mergeCell ref="BY6:CA6"/>
    <mergeCell ref="CB6:CD6"/>
    <mergeCell ref="CE6:CI6"/>
    <mergeCell ref="BF6:BH6"/>
    <mergeCell ref="Z1:AP2"/>
    <mergeCell ref="AU1:AW1"/>
    <mergeCell ref="AX1:AZ1"/>
    <mergeCell ref="BA1:BC1"/>
    <mergeCell ref="BF1:BQ2"/>
    <mergeCell ref="BR1:BT1"/>
    <mergeCell ref="BU1:BW1"/>
    <mergeCell ref="BP29:BQ29"/>
    <mergeCell ref="BR29:BT29"/>
    <mergeCell ref="BQ6:BR6"/>
    <mergeCell ref="BS6:BV6"/>
    <mergeCell ref="BW6:BX6"/>
    <mergeCell ref="Z6:AA6"/>
    <mergeCell ref="AB6:AG6"/>
    <mergeCell ref="AH6:AN6"/>
    <mergeCell ref="AO6:AP6"/>
    <mergeCell ref="AQ6:AV6"/>
    <mergeCell ref="AW6:BC6"/>
    <mergeCell ref="Z5:AC5"/>
    <mergeCell ref="Z3:AP4"/>
    <mergeCell ref="BF3:BQ4"/>
    <mergeCell ref="AQ7:AV7"/>
    <mergeCell ref="AW7:AY7"/>
    <mergeCell ref="BA7:BC7"/>
    <mergeCell ref="CD1:CF1"/>
    <mergeCell ref="CG1:CI1"/>
    <mergeCell ref="BR2:BT4"/>
    <mergeCell ref="BU2:BW4"/>
    <mergeCell ref="BX2:BZ4"/>
    <mergeCell ref="CA2:CC4"/>
    <mergeCell ref="CD2:CF4"/>
    <mergeCell ref="CG2:CI4"/>
    <mergeCell ref="BX1:BZ1"/>
    <mergeCell ref="CA1:CC1"/>
    <mergeCell ref="BF29:BG29"/>
    <mergeCell ref="BH29:BK29"/>
    <mergeCell ref="BL29:BM29"/>
    <mergeCell ref="BN29:BO29"/>
    <mergeCell ref="CC30:CD30"/>
    <mergeCell ref="CE30:CF30"/>
    <mergeCell ref="CG30:CI30"/>
    <mergeCell ref="CC29:CD29"/>
    <mergeCell ref="CE29:CF29"/>
    <mergeCell ref="BL33:BN33"/>
    <mergeCell ref="BO33:BT33"/>
    <mergeCell ref="BU33:BV33"/>
    <mergeCell ref="CA33:CC33"/>
    <mergeCell ref="CD33:CI33"/>
    <mergeCell ref="BP30:BQ30"/>
    <mergeCell ref="BR30:BT30"/>
    <mergeCell ref="Z8:AA8"/>
    <mergeCell ref="AB8:AG8"/>
    <mergeCell ref="AH8:AJ8"/>
    <mergeCell ref="AL8:AN8"/>
    <mergeCell ref="BU30:BV30"/>
    <mergeCell ref="BW30:BZ30"/>
    <mergeCell ref="CA30:CB30"/>
    <mergeCell ref="BU29:BV29"/>
    <mergeCell ref="BW29:BZ29"/>
    <mergeCell ref="CA29:CB29"/>
    <mergeCell ref="AO8:AP8"/>
    <mergeCell ref="AQ8:AV8"/>
    <mergeCell ref="AW8:AY8"/>
    <mergeCell ref="BA8:BC8"/>
    <mergeCell ref="BF8:BG8"/>
    <mergeCell ref="BH8:BK8"/>
    <mergeCell ref="BL8:BM8"/>
    <mergeCell ref="BR10:BT10"/>
    <mergeCell ref="BU10:BV10"/>
    <mergeCell ref="BW10:BZ10"/>
    <mergeCell ref="CA10:CB10"/>
    <mergeCell ref="Z11:AA11"/>
    <mergeCell ref="Z10:AA10"/>
    <mergeCell ref="AB10:AG10"/>
    <mergeCell ref="CE8:CF8"/>
    <mergeCell ref="CG8:CI8"/>
    <mergeCell ref="CE9:CF9"/>
    <mergeCell ref="CG9:CI9"/>
    <mergeCell ref="CE10:CF10"/>
    <mergeCell ref="CG10:CI10"/>
    <mergeCell ref="BN8:BO8"/>
    <mergeCell ref="BP8:BQ8"/>
    <mergeCell ref="BR8:BT8"/>
    <mergeCell ref="BU8:BV8"/>
    <mergeCell ref="BW8:BZ8"/>
    <mergeCell ref="CA8:CB8"/>
    <mergeCell ref="CC8:CD8"/>
    <mergeCell ref="CC10:CD10"/>
    <mergeCell ref="AH10:AJ10"/>
    <mergeCell ref="AL10:AN10"/>
    <mergeCell ref="AO10:AP10"/>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6:AU36"/>
    <mergeCell ref="AV36:AY36"/>
    <mergeCell ref="AZ36:BC36"/>
    <mergeCell ref="AO35:AU35"/>
    <mergeCell ref="AV35:AY35"/>
    <mergeCell ref="AZ35:BC35"/>
    <mergeCell ref="AO31:AU31"/>
    <mergeCell ref="AV31:AY31"/>
    <mergeCell ref="AZ31:BC31"/>
    <mergeCell ref="AO33:AU33"/>
    <mergeCell ref="AV33:AY33"/>
    <mergeCell ref="AZ33:BC33"/>
    <mergeCell ref="AO32:AU32"/>
    <mergeCell ref="AV32:AY32"/>
    <mergeCell ref="AZ32:BC32"/>
    <mergeCell ref="CG29:CI29"/>
    <mergeCell ref="BF30:BG30"/>
    <mergeCell ref="BH30:BK30"/>
    <mergeCell ref="BL30:BM30"/>
    <mergeCell ref="BN30:BO30"/>
  </mergeCells>
  <phoneticPr fontId="27"/>
  <conditionalFormatting sqref="AH7:AN28 AW7:BC28">
    <cfRule type="cellIs" dxfId="120"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sheetPr>
  <dimension ref="A1:DE101"/>
  <sheetViews>
    <sheetView view="pageBreakPreview" topLeftCell="K36" zoomScale="70" zoomScaleNormal="100" zoomScaleSheetLayoutView="70" workbookViewId="0">
      <selection activeCell="CJ63" sqref="CJ63"/>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273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土曜17名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 t="shared" ref="O7:O48" si="0">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長岡順一</v>
      </c>
      <c r="E8" s="155" t="s">
        <v>274</v>
      </c>
      <c r="F8" s="155" t="s">
        <v>263</v>
      </c>
      <c r="I8" s="185"/>
      <c r="J8" s="177"/>
      <c r="K8" s="177"/>
      <c r="L8" s="178">
        <v>0.33333333333333331</v>
      </c>
      <c r="M8" s="178">
        <v>0.77083333333333337</v>
      </c>
      <c r="N8" s="186" t="e">
        <f t="shared" ref="N8:N49" ca="1" si="1">$AL$5</f>
        <v>#VALUE!</v>
      </c>
      <c r="O8" s="177" t="str">
        <f t="shared" si="0"/>
        <v>A1</v>
      </c>
      <c r="P8" s="177" t="str">
        <f t="shared" ref="P8:P48" si="2">IF(O8="","",IF(K8="",F8,K8))</f>
        <v>長岡順一</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長岡順一</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福田敦</v>
      </c>
      <c r="E9" s="155" t="s">
        <v>274</v>
      </c>
      <c r="F9" s="155" t="s">
        <v>105</v>
      </c>
      <c r="I9" s="185"/>
      <c r="J9" s="177"/>
      <c r="K9" s="177"/>
      <c r="L9" s="178">
        <v>0.33333333333333331</v>
      </c>
      <c r="M9" s="178">
        <v>0.77083333333333337</v>
      </c>
      <c r="N9" s="186" t="e">
        <f t="shared" ca="1" si="1"/>
        <v>#VALUE!</v>
      </c>
      <c r="O9" s="177" t="str">
        <f t="shared" si="0"/>
        <v>A1</v>
      </c>
      <c r="P9" s="177" t="str">
        <f t="shared" si="2"/>
        <v>福田敦</v>
      </c>
      <c r="Q9" s="178">
        <f t="shared" si="3"/>
        <v>0.33333333333333331</v>
      </c>
      <c r="R9" s="178"/>
      <c r="S9" s="178">
        <f t="shared" si="4"/>
        <v>0.77083333333333337</v>
      </c>
      <c r="T9" s="178"/>
      <c r="U9" s="178"/>
      <c r="V9" s="178"/>
      <c r="W9" s="178"/>
      <c r="X9" s="177" t="s">
        <v>275</v>
      </c>
      <c r="Z9" s="270" t="str">
        <f t="shared" si="5"/>
        <v>荷捌</v>
      </c>
      <c r="AA9" s="271"/>
      <c r="AB9" s="272" t="str">
        <f t="shared" si="6"/>
        <v>福田敦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幕内秀夫</v>
      </c>
      <c r="E10" s="155" t="s">
        <v>274</v>
      </c>
      <c r="F10" s="155" t="s">
        <v>241</v>
      </c>
      <c r="I10" s="185"/>
      <c r="J10" s="177"/>
      <c r="K10" s="177"/>
      <c r="L10" s="178">
        <v>0.33333333333333331</v>
      </c>
      <c r="M10" s="178">
        <v>0.77083333333333337</v>
      </c>
      <c r="N10" s="186" t="e">
        <f t="shared" ca="1" si="1"/>
        <v>#VALUE!</v>
      </c>
      <c r="O10" s="177" t="str">
        <f t="shared" si="0"/>
        <v>A1</v>
      </c>
      <c r="P10" s="177" t="str">
        <f t="shared" si="2"/>
        <v>幕内秀夫</v>
      </c>
      <c r="Q10" s="178">
        <f t="shared" si="3"/>
        <v>0.33333333333333331</v>
      </c>
      <c r="R10" s="178"/>
      <c r="S10" s="178">
        <f t="shared" si="4"/>
        <v>0.77083333333333337</v>
      </c>
      <c r="T10" s="178"/>
      <c r="U10" s="178"/>
      <c r="V10" s="178"/>
      <c r="W10" s="178"/>
      <c r="X10" s="177" t="s">
        <v>275</v>
      </c>
      <c r="Z10" s="270" t="str">
        <f t="shared" si="5"/>
        <v>荷捌</v>
      </c>
      <c r="AA10" s="271"/>
      <c r="AB10" s="272" t="str">
        <f t="shared" si="6"/>
        <v>幕内秀夫</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長岡順一</v>
      </c>
      <c r="BI10" s="265"/>
      <c r="BJ10" s="265"/>
      <c r="BK10" s="265"/>
      <c r="BL10" s="266">
        <f t="shared" ref="BL10:BL16" si="12">IF(OR(Q8="",Q8=0)=TRUE,IF(AH8&lt;&gt;"",AH8,""),Q8)</f>
        <v>0.33333333333333331</v>
      </c>
      <c r="BM10" s="266"/>
      <c r="BN10" s="266">
        <f t="shared" ref="BN10:BN16" si="13">IF(OR(S8="",S8=0)=TRUE,IF(AL8&lt;&gt;"",AL8,""),S8)</f>
        <v>0.77083333333333337</v>
      </c>
      <c r="BO10" s="266"/>
      <c r="BP10" s="267">
        <f t="shared" ref="BP10:BP16" si="14">IF(BH10="","",(BN10-BL10)*24)</f>
        <v>10.500000000000002</v>
      </c>
      <c r="BQ10" s="267"/>
      <c r="BR10" s="252" t="str">
        <f t="shared" ref="BR10:BR16" si="15">IF(X8="","",X8)</f>
        <v>残業1.5ｈ</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森口忠</v>
      </c>
      <c r="E11" s="155" t="s">
        <v>276</v>
      </c>
      <c r="F11" s="155" t="s">
        <v>277</v>
      </c>
      <c r="I11" s="185"/>
      <c r="J11" s="177"/>
      <c r="K11" s="177"/>
      <c r="L11" s="178"/>
      <c r="M11" s="178"/>
      <c r="N11" s="186" t="e">
        <f t="shared" ca="1" si="1"/>
        <v>#VALUE!</v>
      </c>
      <c r="O11" s="177" t="str">
        <f t="shared" si="0"/>
        <v>A2</v>
      </c>
      <c r="P11" s="177" t="str">
        <f t="shared" si="2"/>
        <v>森口忠</v>
      </c>
      <c r="Q11" s="178" t="str">
        <f t="shared" si="3"/>
        <v/>
      </c>
      <c r="R11" s="178"/>
      <c r="S11" s="178" t="str">
        <f t="shared" si="4"/>
        <v/>
      </c>
      <c r="T11" s="178"/>
      <c r="U11" s="178"/>
      <c r="V11" s="178"/>
      <c r="W11" s="178"/>
      <c r="X11" s="177"/>
      <c r="Z11" s="270" t="str">
        <f t="shared" si="5"/>
        <v>早番</v>
      </c>
      <c r="AA11" s="271"/>
      <c r="AB11" s="272" t="str">
        <f t="shared" si="6"/>
        <v>森口忠</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福田敦</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志村登志雄</v>
      </c>
      <c r="E12" s="155" t="s">
        <v>276</v>
      </c>
      <c r="F12" s="155" t="s">
        <v>278</v>
      </c>
      <c r="I12" s="185"/>
      <c r="J12" s="177"/>
      <c r="K12" s="177"/>
      <c r="L12" s="178"/>
      <c r="M12" s="178"/>
      <c r="N12" s="186" t="e">
        <f t="shared" ca="1" si="1"/>
        <v>#VALUE!</v>
      </c>
      <c r="O12" s="177" t="str">
        <f t="shared" si="0"/>
        <v>A2</v>
      </c>
      <c r="P12" s="177" t="str">
        <f t="shared" si="2"/>
        <v>志村登志雄</v>
      </c>
      <c r="Q12" s="178" t="str">
        <f t="shared" si="3"/>
        <v/>
      </c>
      <c r="R12" s="178"/>
      <c r="S12" s="178" t="str">
        <f t="shared" si="4"/>
        <v/>
      </c>
      <c r="T12" s="178"/>
      <c r="U12" s="178"/>
      <c r="V12" s="178"/>
      <c r="W12" s="178"/>
      <c r="X12" s="177" t="s">
        <v>279</v>
      </c>
      <c r="Z12" s="270" t="str">
        <f t="shared" si="5"/>
        <v>早番</v>
      </c>
      <c r="AA12" s="271"/>
      <c r="AB12" s="272" t="str">
        <f t="shared" si="6"/>
        <v>志村登志雄</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幕内秀夫</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276</v>
      </c>
      <c r="F13" s="155" t="s">
        <v>247</v>
      </c>
      <c r="I13" s="185"/>
      <c r="J13" s="177"/>
      <c r="K13" s="177"/>
      <c r="L13" s="178"/>
      <c r="M13" s="178"/>
      <c r="N13" s="186" t="e">
        <f t="shared" ca="1" si="1"/>
        <v>#VALUE!</v>
      </c>
      <c r="O13" s="177" t="str">
        <f t="shared" si="0"/>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森口忠</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ヴァニドゥ</v>
      </c>
      <c r="E14" s="155" t="s">
        <v>276</v>
      </c>
      <c r="F14" s="215" t="s">
        <v>280</v>
      </c>
      <c r="I14" s="185"/>
      <c r="J14" s="177"/>
      <c r="K14" s="177"/>
      <c r="L14" s="178"/>
      <c r="M14" s="178"/>
      <c r="N14" s="186" t="e">
        <f t="shared" ca="1" si="1"/>
        <v>#VALUE!</v>
      </c>
      <c r="O14" s="177" t="str">
        <f t="shared" si="0"/>
        <v>A2</v>
      </c>
      <c r="P14" s="177" t="str">
        <f t="shared" si="2"/>
        <v>ヴァニドゥ</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ヴァニドゥ</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志村登志雄</v>
      </c>
      <c r="BI14" s="265"/>
      <c r="BJ14" s="265"/>
      <c r="BK14" s="265"/>
      <c r="BL14" s="266">
        <f t="shared" si="12"/>
        <v>0.39583333333333331</v>
      </c>
      <c r="BM14" s="266"/>
      <c r="BN14" s="266">
        <f t="shared" si="13"/>
        <v>0.77083333333333337</v>
      </c>
      <c r="BO14" s="266"/>
      <c r="BP14" s="267">
        <f t="shared" si="14"/>
        <v>9.0000000000000018</v>
      </c>
      <c r="BQ14" s="267"/>
      <c r="BR14" s="252" t="str">
        <f t="shared" si="15"/>
        <v>臨時葬儀</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コオレ</v>
      </c>
      <c r="E15" s="155" t="s">
        <v>276</v>
      </c>
      <c r="F15" s="215" t="s">
        <v>282</v>
      </c>
      <c r="I15" s="185"/>
      <c r="J15" s="177"/>
      <c r="K15" s="177"/>
      <c r="L15" s="178"/>
      <c r="M15" s="178"/>
      <c r="N15" s="186" t="e">
        <f t="shared" ca="1" si="1"/>
        <v>#VALUE!</v>
      </c>
      <c r="O15" s="177" t="str">
        <f t="shared" si="0"/>
        <v>A2</v>
      </c>
      <c r="P15" s="177" t="str">
        <f t="shared" si="2"/>
        <v>コオレ</v>
      </c>
      <c r="Q15" s="178" t="str">
        <f t="shared" si="3"/>
        <v/>
      </c>
      <c r="R15" s="178"/>
      <c r="S15" s="178" t="str">
        <f t="shared" si="4"/>
        <v/>
      </c>
      <c r="T15" s="178"/>
      <c r="U15" s="178"/>
      <c r="V15" s="178"/>
      <c r="W15" s="178"/>
      <c r="X15" s="177" t="s">
        <v>281</v>
      </c>
      <c r="Z15" s="270" t="str">
        <f t="shared" si="23"/>
        <v>早番</v>
      </c>
      <c r="AA15" s="271"/>
      <c r="AB15" s="272" t="str">
        <f t="shared" si="24"/>
        <v>コオレ</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任鋭</v>
      </c>
      <c r="E16" s="155" t="s">
        <v>276</v>
      </c>
      <c r="F16" s="215" t="s">
        <v>283</v>
      </c>
      <c r="I16" s="185"/>
      <c r="J16" s="177"/>
      <c r="K16" s="177"/>
      <c r="L16" s="178"/>
      <c r="M16" s="178"/>
      <c r="N16" s="186" t="e">
        <f t="shared" ca="1" si="1"/>
        <v>#VALUE!</v>
      </c>
      <c r="O16" s="177" t="str">
        <f t="shared" si="0"/>
        <v>A2</v>
      </c>
      <c r="P16" s="177" t="str">
        <f t="shared" si="2"/>
        <v>任鋭</v>
      </c>
      <c r="Q16" s="178" t="str">
        <f t="shared" si="3"/>
        <v/>
      </c>
      <c r="R16" s="178"/>
      <c r="S16" s="178" t="str">
        <f t="shared" si="4"/>
        <v/>
      </c>
      <c r="T16" s="178"/>
      <c r="U16" s="178"/>
      <c r="V16" s="178"/>
      <c r="W16" s="178"/>
      <c r="X16" s="177" t="s">
        <v>281</v>
      </c>
      <c r="Z16" s="270" t="str">
        <f t="shared" si="23"/>
        <v>早番</v>
      </c>
      <c r="AA16" s="271"/>
      <c r="AB16" s="272" t="str">
        <f t="shared" si="24"/>
        <v>任鋭</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ヴァニドゥ</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フェルナンド</v>
      </c>
      <c r="E17" s="155" t="s">
        <v>276</v>
      </c>
      <c r="F17" s="215" t="s">
        <v>284</v>
      </c>
      <c r="I17" s="185"/>
      <c r="J17" s="177"/>
      <c r="K17" s="177"/>
      <c r="L17" s="178"/>
      <c r="M17" s="178"/>
      <c r="N17" s="186" t="e">
        <f t="shared" ca="1" si="1"/>
        <v>#VALUE!</v>
      </c>
      <c r="O17" s="177" t="str">
        <f t="shared" si="0"/>
        <v>A2</v>
      </c>
      <c r="P17" s="177" t="str">
        <f t="shared" si="2"/>
        <v>フェルナンド</v>
      </c>
      <c r="Q17" s="178" t="str">
        <f t="shared" si="3"/>
        <v/>
      </c>
      <c r="R17" s="178"/>
      <c r="S17" s="178" t="str">
        <f t="shared" si="4"/>
        <v/>
      </c>
      <c r="T17" s="178"/>
      <c r="U17" s="178"/>
      <c r="V17" s="178"/>
      <c r="W17" s="178"/>
      <c r="X17" s="177" t="s">
        <v>281</v>
      </c>
      <c r="Z17" s="270" t="str">
        <f t="shared" si="23"/>
        <v>早番</v>
      </c>
      <c r="AA17" s="271"/>
      <c r="AB17" s="272" t="str">
        <f t="shared" si="24"/>
        <v>フェルナンド</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コオレ</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サマン</v>
      </c>
      <c r="E18" s="155" t="s">
        <v>276</v>
      </c>
      <c r="F18" s="215" t="s">
        <v>285</v>
      </c>
      <c r="I18" s="185"/>
      <c r="J18" s="177"/>
      <c r="K18" s="177"/>
      <c r="L18" s="178"/>
      <c r="M18" s="178"/>
      <c r="N18" s="186" t="e">
        <f t="shared" ca="1" si="1"/>
        <v>#VALUE!</v>
      </c>
      <c r="O18" s="177" t="str">
        <f t="shared" si="0"/>
        <v>A2</v>
      </c>
      <c r="P18" s="177" t="str">
        <f t="shared" si="2"/>
        <v>サマン</v>
      </c>
      <c r="Q18" s="178" t="str">
        <f t="shared" si="3"/>
        <v/>
      </c>
      <c r="R18" s="178"/>
      <c r="S18" s="178" t="str">
        <f t="shared" si="4"/>
        <v/>
      </c>
      <c r="T18" s="178"/>
      <c r="U18" s="178"/>
      <c r="V18" s="178"/>
      <c r="W18" s="178"/>
      <c r="X18" s="177" t="s">
        <v>281</v>
      </c>
      <c r="Z18" s="270" t="str">
        <f t="shared" si="23"/>
        <v>早番</v>
      </c>
      <c r="AA18" s="271"/>
      <c r="AB18" s="272" t="str">
        <f t="shared" si="24"/>
        <v>サマン</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任鋭</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與世山健</v>
      </c>
      <c r="E19" s="155" t="s">
        <v>276</v>
      </c>
      <c r="F19" s="215" t="s">
        <v>286</v>
      </c>
      <c r="I19" s="185"/>
      <c r="J19" s="177"/>
      <c r="K19" s="177"/>
      <c r="L19" s="178"/>
      <c r="M19" s="178"/>
      <c r="N19" s="186" t="e">
        <f t="shared" ca="1" si="1"/>
        <v>#VALUE!</v>
      </c>
      <c r="O19" s="177" t="str">
        <f t="shared" si="0"/>
        <v>A2</v>
      </c>
      <c r="P19" s="177" t="str">
        <f t="shared" si="2"/>
        <v>與世山健</v>
      </c>
      <c r="Q19" s="178" t="str">
        <f t="shared" si="3"/>
        <v/>
      </c>
      <c r="R19" s="178"/>
      <c r="S19" s="178" t="str">
        <f t="shared" si="4"/>
        <v/>
      </c>
      <c r="T19" s="178"/>
      <c r="U19" s="178"/>
      <c r="V19" s="178"/>
      <c r="W19" s="178"/>
      <c r="X19" s="177" t="s">
        <v>281</v>
      </c>
      <c r="Z19" s="270" t="str">
        <f t="shared" si="23"/>
        <v>早番</v>
      </c>
      <c r="AA19" s="271"/>
      <c r="AB19" s="272" t="str">
        <f t="shared" si="24"/>
        <v>與世山健</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フェルナンド</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田村勝行</v>
      </c>
      <c r="E20" s="155" t="s">
        <v>287</v>
      </c>
      <c r="F20" s="155" t="s">
        <v>239</v>
      </c>
      <c r="I20" s="185"/>
      <c r="J20" s="177"/>
      <c r="K20" s="177"/>
      <c r="L20" s="178"/>
      <c r="M20" s="178"/>
      <c r="N20" s="186" t="e">
        <f t="shared" ca="1" si="1"/>
        <v>#VALUE!</v>
      </c>
      <c r="O20" s="177" t="str">
        <f t="shared" si="0"/>
        <v>A3</v>
      </c>
      <c r="P20" s="177" t="str">
        <f t="shared" si="2"/>
        <v>田村勝行</v>
      </c>
      <c r="Q20" s="178" t="str">
        <f t="shared" si="3"/>
        <v/>
      </c>
      <c r="R20" s="178"/>
      <c r="S20" s="178" t="str">
        <f t="shared" si="4"/>
        <v/>
      </c>
      <c r="T20" s="178"/>
      <c r="U20" s="178"/>
      <c r="V20" s="178"/>
      <c r="W20" s="178"/>
      <c r="X20" s="177"/>
      <c r="Z20" s="270" t="str">
        <f t="shared" si="23"/>
        <v>遅番</v>
      </c>
      <c r="AA20" s="271"/>
      <c r="AB20" s="272" t="str">
        <f t="shared" si="24"/>
        <v>田村勝行</v>
      </c>
      <c r="AC20" s="273"/>
      <c r="AD20" s="273"/>
      <c r="AE20" s="273"/>
      <c r="AF20" s="273"/>
      <c r="AG20" s="274"/>
      <c r="AH20" s="275">
        <f>IF(D20&lt;&gt;"","",IF(G20="",IFERROR(VLOOKUP(E20,業態・給与対照!A:D,3,FALSE),""),G20))</f>
        <v>0.5</v>
      </c>
      <c r="AI20" s="268"/>
      <c r="AJ20" s="268"/>
      <c r="AK20" s="188" t="s">
        <v>97</v>
      </c>
      <c r="AL20" s="268">
        <f>IF(D20&lt;&gt;"","",IF(H20="",IFERROR(VLOOKUP(E20,業態・給与対照!A:D,4,FALSE),""),H20))</f>
        <v>0.875</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サマン</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松本豊</v>
      </c>
      <c r="E21" s="155" t="s">
        <v>287</v>
      </c>
      <c r="F21" s="155" t="s">
        <v>110</v>
      </c>
      <c r="I21" s="185"/>
      <c r="J21" s="177"/>
      <c r="K21" s="177"/>
      <c r="L21" s="178">
        <v>0.375</v>
      </c>
      <c r="M21" s="178">
        <v>0.875</v>
      </c>
      <c r="N21" s="186" t="e">
        <f t="shared" ca="1" si="1"/>
        <v>#VALUE!</v>
      </c>
      <c r="O21" s="177" t="str">
        <f t="shared" si="0"/>
        <v>A3</v>
      </c>
      <c r="P21" s="177" t="str">
        <f t="shared" si="2"/>
        <v>松本豊</v>
      </c>
      <c r="Q21" s="178">
        <f t="shared" si="3"/>
        <v>0.375</v>
      </c>
      <c r="R21" s="178"/>
      <c r="S21" s="178">
        <f t="shared" si="4"/>
        <v>0.875</v>
      </c>
      <c r="T21" s="178"/>
      <c r="U21" s="178"/>
      <c r="V21" s="178"/>
      <c r="W21" s="178"/>
      <c r="X21" s="177" t="s">
        <v>288</v>
      </c>
      <c r="Z21" s="270" t="str">
        <f t="shared" si="23"/>
        <v>遅番</v>
      </c>
      <c r="AA21" s="271"/>
      <c r="AB21" s="272" t="str">
        <f t="shared" si="24"/>
        <v>松本豊</v>
      </c>
      <c r="AC21" s="273"/>
      <c r="AD21" s="273"/>
      <c r="AE21" s="273"/>
      <c r="AF21" s="273"/>
      <c r="AG21" s="274"/>
      <c r="AH21" s="275">
        <f>IF(D21&lt;&gt;"","",IF(G21="",IFERROR(VLOOKUP(E21,業態・給与対照!A:D,3,FALSE),""),G21))</f>
        <v>0.5</v>
      </c>
      <c r="AI21" s="268"/>
      <c r="AJ21" s="268"/>
      <c r="AK21" s="188" t="s">
        <v>97</v>
      </c>
      <c r="AL21" s="268">
        <f>IF(D21&lt;&gt;"","",IF(H21="",IFERROR(VLOOKUP(E21,業態・給与対照!A:D,4,FALSE),""),H21))</f>
        <v>0.875</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與世山健</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望月英明</v>
      </c>
      <c r="E22" s="155" t="s">
        <v>287</v>
      </c>
      <c r="F22" s="155" t="s">
        <v>243</v>
      </c>
      <c r="I22" s="185"/>
      <c r="J22" s="177"/>
      <c r="K22" s="177"/>
      <c r="L22" s="178">
        <v>0.375</v>
      </c>
      <c r="M22" s="178">
        <v>0.875</v>
      </c>
      <c r="N22" s="186" t="e">
        <f t="shared" ca="1" si="1"/>
        <v>#VALUE!</v>
      </c>
      <c r="O22" s="177" t="str">
        <f t="shared" si="0"/>
        <v>A3</v>
      </c>
      <c r="P22" s="177" t="str">
        <f t="shared" si="2"/>
        <v>望月英明</v>
      </c>
      <c r="Q22" s="178">
        <f t="shared" si="3"/>
        <v>0.375</v>
      </c>
      <c r="R22" s="178"/>
      <c r="S22" s="178">
        <f t="shared" si="4"/>
        <v>0.875</v>
      </c>
      <c r="T22" s="178"/>
      <c r="U22" s="178"/>
      <c r="V22" s="178"/>
      <c r="W22" s="178"/>
      <c r="X22" s="177" t="s">
        <v>288</v>
      </c>
      <c r="Z22" s="270" t="str">
        <f t="shared" si="23"/>
        <v>遅番</v>
      </c>
      <c r="AA22" s="271"/>
      <c r="AB22" s="272" t="str">
        <f t="shared" si="24"/>
        <v>望月英明</v>
      </c>
      <c r="AC22" s="273"/>
      <c r="AD22" s="273"/>
      <c r="AE22" s="273"/>
      <c r="AF22" s="273"/>
      <c r="AG22" s="274"/>
      <c r="AH22" s="275">
        <f>IF(D22&lt;&gt;"","",IF(G22="",IFERROR(VLOOKUP(E22,業態・給与対照!A:D,3,FALSE),""),G22))</f>
        <v>0.5</v>
      </c>
      <c r="AI22" s="268"/>
      <c r="AJ22" s="268"/>
      <c r="AK22" s="188" t="s">
        <v>97</v>
      </c>
      <c r="AL22" s="268">
        <f>IF(D22&lt;&gt;"","",IF(H22="",IFERROR(VLOOKUP(E22,業態・給与対照!A:D,4,FALSE),""),H22))</f>
        <v>0.875</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A3</v>
      </c>
      <c r="BG22" s="265"/>
      <c r="BH22" s="265" t="str">
        <f t="shared" si="26"/>
        <v>田村勝行</v>
      </c>
      <c r="BI22" s="265"/>
      <c r="BJ22" s="265"/>
      <c r="BK22" s="265"/>
      <c r="BL22" s="266">
        <f t="shared" si="27"/>
        <v>0.5</v>
      </c>
      <c r="BM22" s="266"/>
      <c r="BN22" s="266">
        <f t="shared" si="28"/>
        <v>0.875</v>
      </c>
      <c r="BO22" s="266"/>
      <c r="BP22" s="267">
        <f t="shared" si="29"/>
        <v>9</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石井秀幸</v>
      </c>
      <c r="E23" s="155" t="s">
        <v>287</v>
      </c>
      <c r="F23" s="155" t="s">
        <v>289</v>
      </c>
      <c r="I23" s="185"/>
      <c r="J23" s="177"/>
      <c r="K23" s="177"/>
      <c r="L23" s="178"/>
      <c r="M23" s="178"/>
      <c r="N23" s="186" t="e">
        <f t="shared" ca="1" si="1"/>
        <v>#VALUE!</v>
      </c>
      <c r="O23" s="177" t="str">
        <f t="shared" si="0"/>
        <v>A3</v>
      </c>
      <c r="P23" s="177" t="str">
        <f t="shared" si="2"/>
        <v>石井秀幸</v>
      </c>
      <c r="Q23" s="178" t="str">
        <f t="shared" si="3"/>
        <v/>
      </c>
      <c r="R23" s="178"/>
      <c r="S23" s="178" t="str">
        <f t="shared" si="4"/>
        <v/>
      </c>
      <c r="T23" s="178"/>
      <c r="U23" s="178"/>
      <c r="V23" s="178"/>
      <c r="W23" s="178"/>
      <c r="X23" s="177"/>
      <c r="Z23" s="270" t="str">
        <f t="shared" si="23"/>
        <v>遅番</v>
      </c>
      <c r="AA23" s="271"/>
      <c r="AB23" s="272" t="str">
        <f t="shared" si="24"/>
        <v>石井秀幸</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A3</v>
      </c>
      <c r="BG23" s="265"/>
      <c r="BH23" s="265" t="str">
        <f t="shared" si="26"/>
        <v>松本豊</v>
      </c>
      <c r="BI23" s="265"/>
      <c r="BJ23" s="265"/>
      <c r="BK23" s="265"/>
      <c r="BL23" s="266">
        <f t="shared" si="27"/>
        <v>0.375</v>
      </c>
      <c r="BM23" s="266"/>
      <c r="BN23" s="266">
        <f t="shared" si="28"/>
        <v>0.875</v>
      </c>
      <c r="BO23" s="266"/>
      <c r="BP23" s="267">
        <f t="shared" si="29"/>
        <v>12</v>
      </c>
      <c r="BQ23" s="267"/>
      <c r="BR23" s="252" t="str">
        <f t="shared" si="30"/>
        <v>早出3.0ｈ</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1"/>
        <v>#VALUE!</v>
      </c>
      <c r="O24" s="177" t="str">
        <f t="shared" si="0"/>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A3</v>
      </c>
      <c r="BG24" s="265"/>
      <c r="BH24" s="265" t="str">
        <f t="shared" si="26"/>
        <v>望月英明</v>
      </c>
      <c r="BI24" s="265"/>
      <c r="BJ24" s="265"/>
      <c r="BK24" s="265"/>
      <c r="BL24" s="266">
        <f t="shared" si="27"/>
        <v>0.375</v>
      </c>
      <c r="BM24" s="266"/>
      <c r="BN24" s="266">
        <f t="shared" si="28"/>
        <v>0.875</v>
      </c>
      <c r="BO24" s="266"/>
      <c r="BP24" s="267">
        <f t="shared" si="29"/>
        <v>12</v>
      </c>
      <c r="BQ24" s="267"/>
      <c r="BR24" s="252" t="str">
        <f t="shared" si="30"/>
        <v>早出3.0ｈ</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1"/>
        <v>#VALUE!</v>
      </c>
      <c r="O25" s="177" t="str">
        <f t="shared" si="0"/>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石井秀幸</v>
      </c>
      <c r="BI25" s="265"/>
      <c r="BJ25" s="265"/>
      <c r="BK25" s="265"/>
      <c r="BL25" s="266">
        <f t="shared" si="27"/>
        <v>0.5</v>
      </c>
      <c r="BM25" s="266"/>
      <c r="BN25" s="266">
        <f t="shared" si="28"/>
        <v>0.875</v>
      </c>
      <c r="BO25" s="266"/>
      <c r="BP25" s="267">
        <f t="shared" si="29"/>
        <v>9</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1"/>
        <v>#VALUE!</v>
      </c>
      <c r="O26" s="177" t="str">
        <f t="shared" si="0"/>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1"/>
        <v>#VALUE!</v>
      </c>
      <c r="O27" s="177" t="str">
        <f t="shared" si="0"/>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1"/>
        <v>#VALUE!</v>
      </c>
      <c r="O28" s="177" t="str">
        <f t="shared" si="0"/>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1"/>
        <v>#VALUE!</v>
      </c>
      <c r="O29" s="177" t="str">
        <f t="shared" si="0"/>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1"/>
        <v>#VALUE!</v>
      </c>
      <c r="O30" s="177" t="str">
        <f t="shared" si="0"/>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1"/>
        <v>#VALUE!</v>
      </c>
      <c r="O31" s="177" t="str">
        <f t="shared" si="0"/>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v>705</v>
      </c>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1"/>
        <v>#VALUE!</v>
      </c>
      <c r="O32" s="177" t="str">
        <f t="shared" si="0"/>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1078</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1"/>
        <v>#VALUE!</v>
      </c>
      <c r="O33" s="177" t="str">
        <f t="shared" si="0"/>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3111</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1"/>
        <v>#VALUE!</v>
      </c>
      <c r="O34" s="177" t="str">
        <f t="shared" si="0"/>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2755</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1"/>
        <v>#VALUE!</v>
      </c>
      <c r="O35" s="177" t="str">
        <f t="shared" si="0"/>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1093</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1"/>
        <v>#VALUE!</v>
      </c>
      <c r="O36" s="177" t="str">
        <f t="shared" si="0"/>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8037</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8037</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1"/>
        <v>#VALUE!</v>
      </c>
      <c r="O37" s="177" t="str">
        <f t="shared" si="0"/>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8037</v>
      </c>
      <c r="AH37" s="395"/>
      <c r="AI37" s="395"/>
      <c r="AJ37" s="395"/>
      <c r="AK37" s="395"/>
      <c r="AL37" s="395"/>
      <c r="AM37" s="395"/>
      <c r="AN37" s="396"/>
      <c r="AO37" s="400" t="s">
        <v>135</v>
      </c>
      <c r="AP37" s="401"/>
      <c r="AQ37" s="401"/>
      <c r="AR37" s="401"/>
      <c r="AS37" s="401"/>
      <c r="AT37" s="401"/>
      <c r="AU37" s="401"/>
      <c r="AV37" s="402">
        <v>0.66666666666666663</v>
      </c>
      <c r="AW37" s="402"/>
      <c r="AX37" s="402"/>
      <c r="AY37" s="402"/>
      <c r="AZ37" s="403">
        <v>2694</v>
      </c>
      <c r="BA37" s="403"/>
      <c r="BB37" s="403"/>
      <c r="BC37" s="404"/>
      <c r="BE37" s="203"/>
      <c r="BF37" s="426" t="s">
        <v>136</v>
      </c>
      <c r="BG37" s="427"/>
      <c r="BH37" s="427"/>
      <c r="BI37" s="427"/>
      <c r="BJ37" s="428">
        <f>IF(AG32="","",AG32)</f>
        <v>1078</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1"/>
        <v>#VALUE!</v>
      </c>
      <c r="O38" s="177" t="str">
        <f t="shared" si="0"/>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1022</v>
      </c>
      <c r="BA38" s="408"/>
      <c r="BB38" s="408"/>
      <c r="BC38" s="409"/>
      <c r="BE38" s="204"/>
      <c r="BF38" s="418" t="s">
        <v>138</v>
      </c>
      <c r="BG38" s="419"/>
      <c r="BH38" s="419"/>
      <c r="BI38" s="419"/>
      <c r="BJ38" s="412">
        <f>IF(AG33="","",AG33)</f>
        <v>3111</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1"/>
        <v>#VALUE!</v>
      </c>
      <c r="O39" s="177" t="str">
        <f t="shared" si="0"/>
        <v/>
      </c>
      <c r="P39" s="177" t="str">
        <f t="shared" si="2"/>
        <v/>
      </c>
      <c r="Q39" s="178" t="str">
        <f t="shared" si="3"/>
        <v/>
      </c>
      <c r="R39" s="178"/>
      <c r="S39" s="178" t="str">
        <f t="shared" si="4"/>
        <v/>
      </c>
      <c r="T39" s="178"/>
      <c r="U39" s="178"/>
      <c r="V39" s="178"/>
      <c r="W39" s="178"/>
      <c r="X39" s="177"/>
      <c r="Z39" s="250" t="s">
        <v>139</v>
      </c>
      <c r="AA39" s="249"/>
      <c r="AB39" s="249"/>
      <c r="AC39" s="249"/>
      <c r="AD39" s="249"/>
      <c r="AE39" s="249">
        <v>3</v>
      </c>
      <c r="AF39" s="249"/>
      <c r="AG39" s="249"/>
      <c r="AH39" s="170" t="s">
        <v>140</v>
      </c>
      <c r="AI39" s="250" t="s">
        <v>141</v>
      </c>
      <c r="AJ39" s="249"/>
      <c r="AK39" s="249"/>
      <c r="AL39" s="249"/>
      <c r="AM39" s="410">
        <v>4250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2755</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1"/>
        <v>#VALUE!</v>
      </c>
      <c r="O40" s="177" t="str">
        <f t="shared" si="0"/>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1093</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1"/>
        <v>#VALUE!</v>
      </c>
      <c r="O41" s="177" t="str">
        <f t="shared" si="0"/>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1"/>
        <v>#VALUE!</v>
      </c>
      <c r="O42" s="177" t="str">
        <f t="shared" si="0"/>
        <v/>
      </c>
      <c r="P42" s="177" t="str">
        <f t="shared" si="2"/>
        <v/>
      </c>
      <c r="Q42" s="178" t="str">
        <f t="shared" si="3"/>
        <v/>
      </c>
      <c r="R42" s="178"/>
      <c r="S42" s="178" t="str">
        <f t="shared" si="4"/>
        <v/>
      </c>
      <c r="T42" s="178"/>
      <c r="U42" s="178"/>
      <c r="V42" s="178"/>
      <c r="W42" s="178"/>
      <c r="X42" s="177"/>
      <c r="Z42" s="235" t="s">
        <v>290</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5"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1"/>
        <v>#VALUE!</v>
      </c>
      <c r="O43" s="177" t="str">
        <f t="shared" si="0"/>
        <v/>
      </c>
      <c r="P43" s="177" t="str">
        <f t="shared" si="2"/>
        <v/>
      </c>
      <c r="Q43" s="178" t="str">
        <f t="shared" si="3"/>
        <v/>
      </c>
      <c r="R43" s="178"/>
      <c r="S43" s="178" t="str">
        <f t="shared" si="4"/>
        <v/>
      </c>
      <c r="T43" s="178"/>
      <c r="U43" s="178"/>
      <c r="V43" s="178"/>
      <c r="W43" s="178"/>
      <c r="X43" s="177"/>
      <c r="Z43" s="235"/>
      <c r="AA43" s="236"/>
      <c r="AB43" s="236"/>
      <c r="AC43" s="237"/>
      <c r="AD43" s="233" t="s">
        <v>265</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23" t="str">
        <f t="shared" si="40"/>
        <v/>
      </c>
      <c r="BG43" s="624"/>
      <c r="BH43" s="624"/>
      <c r="BI43" s="625"/>
      <c r="BJ43" s="451" t="str">
        <f t="shared" si="41"/>
        <v>～21：00/（土日祝）11：00～22：00、フードコート（平日）11：00～20：00/（土日祝）10：30～</v>
      </c>
      <c r="BK43" s="452"/>
      <c r="BL43" s="452"/>
      <c r="BM43" s="452"/>
      <c r="BN43" s="452"/>
      <c r="BO43" s="452"/>
      <c r="BP43" s="452"/>
      <c r="BQ43" s="452"/>
      <c r="BR43" s="452"/>
      <c r="BS43" s="452"/>
      <c r="BT43" s="452"/>
      <c r="BU43" s="452"/>
      <c r="BV43" s="452"/>
      <c r="BW43" s="452"/>
      <c r="BX43" s="452"/>
      <c r="BY43" s="452"/>
      <c r="BZ43" s="452"/>
      <c r="CA43" s="452"/>
      <c r="CB43" s="452"/>
      <c r="CC43" s="452"/>
      <c r="CD43" s="452"/>
      <c r="CE43" s="452"/>
      <c r="CF43" s="452"/>
      <c r="CG43" s="452"/>
      <c r="CH43" s="452"/>
      <c r="CI43" s="453"/>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1"/>
        <v>#VALUE!</v>
      </c>
      <c r="O44" s="177" t="str">
        <f t="shared" si="0"/>
        <v/>
      </c>
      <c r="P44" s="177" t="str">
        <f t="shared" si="2"/>
        <v/>
      </c>
      <c r="Q44" s="178" t="str">
        <f t="shared" si="3"/>
        <v/>
      </c>
      <c r="R44" s="178"/>
      <c r="S44" s="178" t="str">
        <f t="shared" si="4"/>
        <v/>
      </c>
      <c r="T44" s="178"/>
      <c r="U44" s="178"/>
      <c r="V44" s="178"/>
      <c r="W44" s="178"/>
      <c r="X44" s="177"/>
      <c r="Z44" s="235"/>
      <c r="AA44" s="236"/>
      <c r="AB44" s="236"/>
      <c r="AC44" s="237"/>
      <c r="AD44" s="238" t="s">
        <v>266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507" t="str">
        <f t="shared" si="40"/>
        <v/>
      </c>
      <c r="BG44" s="506"/>
      <c r="BH44" s="506"/>
      <c r="BI44" s="506"/>
      <c r="BJ44" s="477"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1"/>
        <v>#VALUE!</v>
      </c>
      <c r="O45" s="177" t="str">
        <f t="shared" si="0"/>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587">
        <f t="shared" si="40"/>
        <v>0.39583333333333331</v>
      </c>
      <c r="BG45" s="421"/>
      <c r="BH45" s="421"/>
      <c r="BI45" s="422"/>
      <c r="BJ45" s="451" t="str">
        <f t="shared" si="41"/>
        <v>P3立体駐車場開放。</v>
      </c>
      <c r="BK45" s="452"/>
      <c r="BL45" s="452"/>
      <c r="BM45" s="452"/>
      <c r="BN45" s="452"/>
      <c r="BO45" s="452"/>
      <c r="BP45" s="452"/>
      <c r="BQ45" s="452"/>
      <c r="BR45" s="452"/>
      <c r="BS45" s="452"/>
      <c r="BT45" s="452"/>
      <c r="BU45" s="452"/>
      <c r="BV45" s="452"/>
      <c r="BW45" s="452"/>
      <c r="BX45" s="452"/>
      <c r="BY45" s="452"/>
      <c r="BZ45" s="452"/>
      <c r="CA45" s="452"/>
      <c r="CB45" s="452"/>
      <c r="CC45" s="452"/>
      <c r="CD45" s="452"/>
      <c r="CE45" s="452"/>
      <c r="CF45" s="452"/>
      <c r="CG45" s="452"/>
      <c r="CH45" s="452"/>
      <c r="CI45" s="453"/>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1"/>
        <v>#VALUE!</v>
      </c>
      <c r="O46" s="177" t="str">
        <f t="shared" si="0"/>
        <v/>
      </c>
      <c r="P46" s="177" t="str">
        <f t="shared" si="2"/>
        <v/>
      </c>
      <c r="Q46" s="178" t="str">
        <f t="shared" si="3"/>
        <v/>
      </c>
      <c r="R46" s="178"/>
      <c r="S46" s="178" t="str">
        <f t="shared" si="4"/>
        <v/>
      </c>
      <c r="T46" s="178"/>
      <c r="U46" s="178"/>
      <c r="V46" s="178"/>
      <c r="W46" s="178"/>
      <c r="X46" s="177"/>
      <c r="Z46" s="235">
        <v>0.39652777777777776</v>
      </c>
      <c r="AA46" s="236"/>
      <c r="AB46" s="236"/>
      <c r="AC46" s="237"/>
      <c r="AD46" s="238" t="s">
        <v>291</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587">
        <f t="shared" si="40"/>
        <v>0.39652777777777776</v>
      </c>
      <c r="BG46" s="421"/>
      <c r="BH46" s="421"/>
      <c r="BI46" s="422"/>
      <c r="BJ46" s="477" t="str">
        <f t="shared" si="41"/>
        <v>P2立体駐車場開放。　　待ち車両1台。</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1"/>
        <v>#VALUE!</v>
      </c>
      <c r="O47" s="177" t="str">
        <f t="shared" si="0"/>
        <v/>
      </c>
      <c r="P47" s="177" t="str">
        <f t="shared" si="2"/>
        <v/>
      </c>
      <c r="Q47" s="178" t="str">
        <f t="shared" si="3"/>
        <v/>
      </c>
      <c r="R47" s="178"/>
      <c r="S47" s="178" t="str">
        <f t="shared" si="4"/>
        <v/>
      </c>
      <c r="T47" s="178"/>
      <c r="U47" s="178"/>
      <c r="V47" s="178"/>
      <c r="W47" s="178"/>
      <c r="X47" s="177"/>
      <c r="Z47" s="235"/>
      <c r="AA47" s="236"/>
      <c r="AB47" s="236"/>
      <c r="AC47" s="237"/>
      <c r="AD47" s="233" t="s">
        <v>292</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587" t="str">
        <f t="shared" si="40"/>
        <v/>
      </c>
      <c r="BG47" s="421"/>
      <c r="BH47" s="421"/>
      <c r="BI47" s="422"/>
      <c r="BJ47" s="477" t="str">
        <f t="shared" si="41"/>
        <v>P2入口から開放しているP1、3、4駐車場へご案内した件数。　無し。</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1"/>
        <v>#VALUE!</v>
      </c>
      <c r="O48" s="177" t="str">
        <f t="shared" si="0"/>
        <v/>
      </c>
      <c r="P48" s="177" t="str">
        <f t="shared" si="2"/>
        <v/>
      </c>
      <c r="Q48" s="178" t="str">
        <f t="shared" si="3"/>
        <v/>
      </c>
      <c r="R48" s="178"/>
      <c r="S48" s="178" t="str">
        <f t="shared" si="4"/>
        <v/>
      </c>
      <c r="T48" s="178"/>
      <c r="U48" s="178"/>
      <c r="V48" s="178"/>
      <c r="W48" s="178"/>
      <c r="X48" s="177"/>
      <c r="Z48" s="235">
        <v>0.3972222222222222</v>
      </c>
      <c r="AA48" s="236"/>
      <c r="AB48" s="236"/>
      <c r="AC48" s="237"/>
      <c r="AD48" s="581" t="s">
        <v>293</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587">
        <f t="shared" si="40"/>
        <v>0.3972222222222222</v>
      </c>
      <c r="BG48" s="421"/>
      <c r="BH48" s="421"/>
      <c r="BI48" s="422"/>
      <c r="BJ48" s="451" t="str">
        <f t="shared" si="41"/>
        <v>P2臨時出口を開放。　→21：00　閉鎖作業を施設警備担当様へ引継ぎ。</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1"/>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0.40069444444444446</v>
      </c>
      <c r="AA49" s="449"/>
      <c r="AB49" s="449"/>
      <c r="AC49" s="450"/>
      <c r="AD49" s="474" t="s">
        <v>294</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f t="shared" si="40"/>
        <v>0.40069444444444446</v>
      </c>
      <c r="BG49" s="421"/>
      <c r="BH49" s="421"/>
      <c r="BI49" s="422"/>
      <c r="BJ49" s="451" t="str">
        <f t="shared" si="41"/>
        <v>P2臨時入口を開放。　→11：06　閉鎖。</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Z50" s="462">
        <v>0.59097222222222223</v>
      </c>
      <c r="AA50" s="463"/>
      <c r="AB50" s="463"/>
      <c r="AC50" s="464"/>
      <c r="AD50" s="465" t="s">
        <v>295</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647">
        <f t="shared" si="40"/>
        <v>0.59097222222222223</v>
      </c>
      <c r="BG50" s="648"/>
      <c r="BH50" s="648"/>
      <c r="BI50" s="649"/>
      <c r="BJ50" s="471" t="str">
        <f t="shared" si="41"/>
        <v>Ｐ1・3入口右折入庫案内実施。　→　16:54ご案内を終了。</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v>0.59722222222222221</v>
      </c>
      <c r="AA53" s="479"/>
      <c r="AB53" s="479"/>
      <c r="AC53" s="480"/>
      <c r="AD53" s="650" t="s">
        <v>171</v>
      </c>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f t="shared" ref="BF53:BF94" si="46">IF(Z53="","",Z53)</f>
        <v>0.59722222222222221</v>
      </c>
      <c r="BG53" s="485"/>
      <c r="BH53" s="485"/>
      <c r="BI53" s="486"/>
      <c r="BJ53" s="481" t="str">
        <f t="shared" ref="BJ53:BJ100" si="47">IF(AD53="","",AD53)</f>
        <v>駐車場80％（在車2400台）満たしたため、OPC様へ無線報告。</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v>0.65347222222222223</v>
      </c>
      <c r="AA54" s="374"/>
      <c r="AB54" s="374"/>
      <c r="AC54" s="271"/>
      <c r="AD54" s="474" t="s">
        <v>172</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f t="shared" si="46"/>
        <v>0.65347222222222223</v>
      </c>
      <c r="BG54" s="268"/>
      <c r="BH54" s="268"/>
      <c r="BI54" s="415"/>
      <c r="BJ54" s="481" t="str">
        <f t="shared" si="47"/>
        <v>駐車場90％（在車2700台）満たしたため、OPC様へ無線報告。</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0.70277777777777772</v>
      </c>
      <c r="AA55" s="374"/>
      <c r="AB55" s="374"/>
      <c r="AC55" s="271"/>
      <c r="AD55" s="474" t="s">
        <v>296</v>
      </c>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f t="shared" si="46"/>
        <v>0.70277777777777772</v>
      </c>
      <c r="BG55" s="268"/>
      <c r="BH55" s="268"/>
      <c r="BI55" s="415"/>
      <c r="BJ55" s="481" t="str">
        <f>IF(AD55="","",AD55)</f>
        <v>P2立体駐車場出庫渋滞（3F場内10台待ち）中、出口精算機で券詰まり発生に伴い</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c r="AA56" s="374"/>
      <c r="AB56" s="374"/>
      <c r="AC56" s="271"/>
      <c r="AD56" s="474" t="s">
        <v>297</v>
      </c>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t="str">
        <f t="shared" si="46"/>
        <v/>
      </c>
      <c r="BG56" s="268"/>
      <c r="BH56" s="268"/>
      <c r="BI56" s="415"/>
      <c r="BJ56" s="481" t="str">
        <f>IF(AD56="","",AD56)</f>
        <v>OPC様了承の下、P2出口ゲートバーを開放。　有田副統括様へ報告済。</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74" t="s">
        <v>298</v>
      </c>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t="str">
        <f t="shared" si="46"/>
        <v/>
      </c>
      <c r="BG57" s="268"/>
      <c r="BH57" s="268"/>
      <c r="BI57" s="415"/>
      <c r="BJ57" s="481" t="str">
        <f t="shared" si="47"/>
        <v>→18:27　P2出庫渋滞解消に伴い有田副統括様へ該当の出口ゲートバー復旧可を報告。</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235"/>
      <c r="AA58" s="449"/>
      <c r="AB58" s="449"/>
      <c r="AC58" s="450"/>
      <c r="AD58" s="474" t="s">
        <v>299</v>
      </c>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6"/>
        <v/>
      </c>
      <c r="BG58" s="268"/>
      <c r="BH58" s="268"/>
      <c r="BI58" s="415"/>
      <c r="BJ58" s="501" t="str">
        <f t="shared" si="47"/>
        <v>→18:36　施設警備担当様対応により該当の出口ゲートバー復旧を確認。</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641"/>
      <c r="AA59" s="642"/>
      <c r="AB59" s="642"/>
      <c r="AC59" s="643"/>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6"/>
        <v/>
      </c>
      <c r="BG59" s="268"/>
      <c r="BH59" s="268"/>
      <c r="BI59" s="415"/>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623"/>
      <c r="AA60" s="624"/>
      <c r="AB60" s="624"/>
      <c r="AC60" s="625"/>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t="str">
        <f t="shared" si="46"/>
        <v/>
      </c>
      <c r="BG60" s="268"/>
      <c r="BH60" s="268"/>
      <c r="BI60" s="415"/>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623"/>
      <c r="AA61" s="624"/>
      <c r="AB61" s="624"/>
      <c r="AC61" s="625"/>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t="str">
        <f t="shared" si="46"/>
        <v/>
      </c>
      <c r="BG61" s="268"/>
      <c r="BH61" s="268"/>
      <c r="BI61" s="415"/>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623"/>
      <c r="AA62" s="624"/>
      <c r="AB62" s="624"/>
      <c r="AC62" s="625"/>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t="str">
        <f t="shared" si="46"/>
        <v/>
      </c>
      <c r="BG62" s="268"/>
      <c r="BH62" s="268"/>
      <c r="BI62" s="415"/>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623"/>
      <c r="AA63" s="624"/>
      <c r="AB63" s="624"/>
      <c r="AC63" s="625"/>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6"/>
        <v/>
      </c>
      <c r="BG63" s="268"/>
      <c r="BH63" s="268"/>
      <c r="BI63" s="415"/>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651"/>
      <c r="AA64" s="652"/>
      <c r="AB64" s="652"/>
      <c r="AC64" s="653"/>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c r="AA66" s="374"/>
      <c r="AB66" s="374"/>
      <c r="AC66" s="271"/>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c r="AA67" s="499"/>
      <c r="AB67" s="499"/>
      <c r="AC67" s="500"/>
      <c r="AD67" s="474"/>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35"/>
      <c r="AA68" s="449"/>
      <c r="AB68" s="449"/>
      <c r="AC68" s="450"/>
      <c r="AD68" s="474"/>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c r="AA69" s="499"/>
      <c r="AB69" s="499"/>
      <c r="AC69" s="500"/>
      <c r="AD69" s="474"/>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474"/>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D87" s="207"/>
      <c r="BE87" s="207"/>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9"/>
      <c r="AA93" s="510"/>
      <c r="AB93" s="510"/>
      <c r="AC93" s="510"/>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10"/>
      <c r="BC93" s="511"/>
      <c r="BF93" s="512" t="str">
        <f t="shared" si="46"/>
        <v/>
      </c>
      <c r="BG93" s="513"/>
      <c r="BH93" s="513"/>
      <c r="BI93" s="513"/>
      <c r="BJ93" s="510" t="str">
        <f t="shared" si="47"/>
        <v/>
      </c>
      <c r="BK93" s="510"/>
      <c r="BL93" s="510"/>
      <c r="BM93" s="510"/>
      <c r="BN93" s="510"/>
      <c r="BO93" s="510"/>
      <c r="BP93" s="510"/>
      <c r="BQ93" s="510"/>
      <c r="BR93" s="510"/>
      <c r="BS93" s="510"/>
      <c r="BT93" s="510"/>
      <c r="BU93" s="510"/>
      <c r="BV93" s="510"/>
      <c r="BW93" s="510"/>
      <c r="BX93" s="510"/>
      <c r="BY93" s="510"/>
      <c r="BZ93" s="510"/>
      <c r="CA93" s="510"/>
      <c r="CB93" s="510"/>
      <c r="CC93" s="510"/>
      <c r="CD93" s="510"/>
      <c r="CE93" s="510"/>
      <c r="CF93" s="510"/>
      <c r="CG93" s="510"/>
      <c r="CH93" s="510"/>
      <c r="CI93" s="511"/>
    </row>
    <row r="94" spans="2:87" ht="16.5" customHeight="1">
      <c r="B94" s="155" t="str">
        <f>IF(F94="","",IF(ISNA(VLOOKUP(F94,[1]警備日誌専用氏名!A:B,2,FALSE))=TRUE,F94,VLOOKUP(F94,[1]警備日誌専用氏名!A:B,2,FALSE)))</f>
        <v/>
      </c>
      <c r="Z94" s="508"/>
      <c r="AA94" s="501"/>
      <c r="AB94" s="501"/>
      <c r="AC94" s="501"/>
      <c r="AD94" s="501"/>
      <c r="AE94" s="501"/>
      <c r="AF94" s="501"/>
      <c r="AG94" s="501"/>
      <c r="AH94" s="501"/>
      <c r="AI94" s="501"/>
      <c r="AJ94" s="501"/>
      <c r="AK94" s="501"/>
      <c r="AL94" s="501"/>
      <c r="AM94" s="501"/>
      <c r="AN94" s="501"/>
      <c r="AO94" s="501"/>
      <c r="AP94" s="501"/>
      <c r="AQ94" s="501"/>
      <c r="AR94" s="501"/>
      <c r="AS94" s="501"/>
      <c r="AT94" s="501"/>
      <c r="AU94" s="501"/>
      <c r="AV94" s="501"/>
      <c r="AW94" s="501"/>
      <c r="AX94" s="501"/>
      <c r="AY94" s="501"/>
      <c r="AZ94" s="501"/>
      <c r="BA94" s="501"/>
      <c r="BB94" s="501"/>
      <c r="BC94" s="502"/>
      <c r="BF94" s="503" t="str">
        <f t="shared" si="46"/>
        <v/>
      </c>
      <c r="BG94" s="504"/>
      <c r="BH94" s="504"/>
      <c r="BI94" s="504"/>
      <c r="BJ94" s="501" t="str">
        <f t="shared" si="47"/>
        <v/>
      </c>
      <c r="BK94" s="501"/>
      <c r="BL94" s="501"/>
      <c r="BM94" s="501"/>
      <c r="BN94" s="501"/>
      <c r="BO94" s="501"/>
      <c r="BP94" s="501"/>
      <c r="BQ94" s="501"/>
      <c r="BR94" s="501"/>
      <c r="BS94" s="501"/>
      <c r="BT94" s="501"/>
      <c r="BU94" s="501"/>
      <c r="BV94" s="501"/>
      <c r="BW94" s="501"/>
      <c r="BX94" s="501"/>
      <c r="BY94" s="501"/>
      <c r="BZ94" s="501"/>
      <c r="CA94" s="501"/>
      <c r="CB94" s="501"/>
      <c r="CC94" s="501"/>
      <c r="CD94" s="501"/>
      <c r="CE94" s="501"/>
      <c r="CF94" s="501"/>
      <c r="CG94" s="501"/>
      <c r="CH94" s="501"/>
      <c r="CI94" s="502"/>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5">
    <mergeCell ref="BF84:BI84"/>
    <mergeCell ref="BJ84:CI84"/>
    <mergeCell ref="Z85:AC85"/>
    <mergeCell ref="BL22:BM22"/>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BL27:BM27"/>
    <mergeCell ref="BN27:BO27"/>
    <mergeCell ref="BP27:BQ27"/>
    <mergeCell ref="BR27:BT27"/>
    <mergeCell ref="BU27:BV27"/>
    <mergeCell ref="BW27:BZ27"/>
    <mergeCell ref="CA27:CB27"/>
    <mergeCell ref="Z83:AC83"/>
    <mergeCell ref="AD83:BC83"/>
    <mergeCell ref="BF83:BI83"/>
    <mergeCell ref="BJ83:CI83"/>
    <mergeCell ref="Z93:AC93"/>
    <mergeCell ref="AD93:BC93"/>
    <mergeCell ref="BF93:BI93"/>
    <mergeCell ref="BJ93:CI93"/>
    <mergeCell ref="BJ86:CI86"/>
    <mergeCell ref="Z90:AC90"/>
    <mergeCell ref="AD90:BC90"/>
    <mergeCell ref="BF90:BI90"/>
    <mergeCell ref="BJ90:CI90"/>
    <mergeCell ref="Z91:AC91"/>
    <mergeCell ref="AD91:BC91"/>
    <mergeCell ref="BF91:BI91"/>
    <mergeCell ref="BJ91:CI91"/>
    <mergeCell ref="Z88:AC88"/>
    <mergeCell ref="AD88:BC88"/>
    <mergeCell ref="BF88:BI88"/>
    <mergeCell ref="BJ88:CI88"/>
    <mergeCell ref="Z94:AC94"/>
    <mergeCell ref="AD94:BC94"/>
    <mergeCell ref="BF94:BI94"/>
    <mergeCell ref="BJ94:CI94"/>
    <mergeCell ref="Z98:AC98"/>
    <mergeCell ref="AD98:BC98"/>
    <mergeCell ref="BF98:BI98"/>
    <mergeCell ref="BJ98:CI98"/>
    <mergeCell ref="BJ92:CI92"/>
    <mergeCell ref="Z92:AC92"/>
    <mergeCell ref="AD92:BC92"/>
    <mergeCell ref="BF92:BI92"/>
    <mergeCell ref="Z89:AC89"/>
    <mergeCell ref="AD89:BC89"/>
    <mergeCell ref="BF89:BI89"/>
    <mergeCell ref="BJ89:CI8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9:AC99"/>
    <mergeCell ref="AD99:BC99"/>
    <mergeCell ref="BF99:BI99"/>
    <mergeCell ref="BJ99:CI99"/>
    <mergeCell ref="Z87:AC87"/>
    <mergeCell ref="AD87:BC87"/>
    <mergeCell ref="BF87:BI87"/>
    <mergeCell ref="BJ87:CI87"/>
    <mergeCell ref="Z80:AC80"/>
    <mergeCell ref="AD80:BC80"/>
    <mergeCell ref="BF80:BI80"/>
    <mergeCell ref="BJ80:CI80"/>
    <mergeCell ref="Z81:AC81"/>
    <mergeCell ref="AD81:BC81"/>
    <mergeCell ref="BF81:BI81"/>
    <mergeCell ref="BJ81:CI81"/>
    <mergeCell ref="Z82:AC82"/>
    <mergeCell ref="AD82:BC82"/>
    <mergeCell ref="BF82:BI82"/>
    <mergeCell ref="BJ82:CI82"/>
    <mergeCell ref="AD85:BC85"/>
    <mergeCell ref="BF85:BI85"/>
    <mergeCell ref="BJ85:CI85"/>
    <mergeCell ref="Z86:AC86"/>
    <mergeCell ref="AD86:BC86"/>
    <mergeCell ref="BF86:BI86"/>
    <mergeCell ref="Z84:AC84"/>
    <mergeCell ref="AD84:BC84"/>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42:AC42"/>
    <mergeCell ref="AD42:BC42"/>
    <mergeCell ref="Z43:AC43"/>
    <mergeCell ref="Z51:AC51"/>
    <mergeCell ref="AD51:BC51"/>
    <mergeCell ref="AU52:AV52"/>
    <mergeCell ref="AX52:AY52"/>
    <mergeCell ref="CA52:CB52"/>
    <mergeCell ref="AP52:AS52"/>
    <mergeCell ref="Z46:AC46"/>
    <mergeCell ref="Z50:AC50"/>
    <mergeCell ref="AD50:BC50"/>
    <mergeCell ref="BF50:BI50"/>
    <mergeCell ref="BJ50:CI50"/>
    <mergeCell ref="AD43:BC43"/>
    <mergeCell ref="CD52:CE52"/>
    <mergeCell ref="BV52:BY52"/>
    <mergeCell ref="CK47:CM48"/>
    <mergeCell ref="CN47:DE48"/>
    <mergeCell ref="CQ44:CS44"/>
    <mergeCell ref="BJ49:CI49"/>
    <mergeCell ref="Z49:AC49"/>
    <mergeCell ref="AD49:BC49"/>
    <mergeCell ref="BF49:BI49"/>
    <mergeCell ref="CK45:CP45"/>
    <mergeCell ref="CQ45:CS45"/>
    <mergeCell ref="AD46:BC46"/>
    <mergeCell ref="Z45:AC45"/>
    <mergeCell ref="AD45:BC45"/>
    <mergeCell ref="Z44:AC44"/>
    <mergeCell ref="AD44:BC44"/>
    <mergeCell ref="AS40:AT40"/>
    <mergeCell ref="CU41:CW41"/>
    <mergeCell ref="Z48:AC48"/>
    <mergeCell ref="AD48:BC48"/>
    <mergeCell ref="BF48:BI48"/>
    <mergeCell ref="BJ48:CI48"/>
    <mergeCell ref="CK42:CN42"/>
    <mergeCell ref="BF45:BI45"/>
    <mergeCell ref="BJ45:CI45"/>
    <mergeCell ref="BF46:BI46"/>
    <mergeCell ref="BJ46:CI46"/>
    <mergeCell ref="CO42:CQ42"/>
    <mergeCell ref="CR42:CT42"/>
    <mergeCell ref="CU42:CW42"/>
    <mergeCell ref="Z47:AC47"/>
    <mergeCell ref="AD47:BC47"/>
    <mergeCell ref="BF47:BI47"/>
    <mergeCell ref="BJ47:CI47"/>
    <mergeCell ref="CK43:CN43"/>
    <mergeCell ref="CO43:CQ43"/>
    <mergeCell ref="CR43:CT43"/>
    <mergeCell ref="CU43:CW43"/>
    <mergeCell ref="CR41:CT41"/>
    <mergeCell ref="CK44:CP44"/>
    <mergeCell ref="CR36:CT36"/>
    <mergeCell ref="BF44:BI44"/>
    <mergeCell ref="CK38:CN38"/>
    <mergeCell ref="CO38:CQ38"/>
    <mergeCell ref="CK36:CN36"/>
    <mergeCell ref="CO36:CQ36"/>
    <mergeCell ref="CR38:CT38"/>
    <mergeCell ref="BJ44:CI44"/>
    <mergeCell ref="CK37:CN37"/>
    <mergeCell ref="CO37:CQ37"/>
    <mergeCell ref="CR37:CT37"/>
    <mergeCell ref="BF41:CI41"/>
    <mergeCell ref="BF42:BI42"/>
    <mergeCell ref="BJ42:CI42"/>
    <mergeCell ref="CK39:CN39"/>
    <mergeCell ref="CO39:CQ39"/>
    <mergeCell ref="CR39:CT39"/>
    <mergeCell ref="BF43:BI43"/>
    <mergeCell ref="BJ43:CI43"/>
    <mergeCell ref="CK41:CN41"/>
    <mergeCell ref="CO41:CQ41"/>
    <mergeCell ref="BN39:BQ39"/>
    <mergeCell ref="BU40:CB40"/>
    <mergeCell ref="CC40:CI40"/>
    <mergeCell ref="BR39:BT39"/>
    <mergeCell ref="BB40:BC40"/>
    <mergeCell ref="BF40:BI40"/>
    <mergeCell ref="BJ40:BM40"/>
    <mergeCell ref="BN40:BQ40"/>
    <mergeCell ref="BR40:BT40"/>
    <mergeCell ref="BJ36:BM36"/>
    <mergeCell ref="BN36:BQ36"/>
    <mergeCell ref="BR36:BT36"/>
    <mergeCell ref="BF39:BI39"/>
    <mergeCell ref="BJ39:BM39"/>
    <mergeCell ref="BF38:BI38"/>
    <mergeCell ref="BJ38:BM38"/>
    <mergeCell ref="BN38:BQ38"/>
    <mergeCell ref="BR38:BT38"/>
    <mergeCell ref="BN37:BQ37"/>
    <mergeCell ref="BR37:BT37"/>
    <mergeCell ref="BF36:BI36"/>
    <mergeCell ref="BF33:BG33"/>
    <mergeCell ref="BH33:BI33"/>
    <mergeCell ref="BJ33:BK33"/>
    <mergeCell ref="BL33:BN33"/>
    <mergeCell ref="BO33:BT33"/>
    <mergeCell ref="CA33:CC33"/>
    <mergeCell ref="CD33:CI33"/>
    <mergeCell ref="BW33:BX33"/>
    <mergeCell ref="BY33:BZ33"/>
    <mergeCell ref="BU36:BX37"/>
    <mergeCell ref="BY36:CI37"/>
    <mergeCell ref="BW34:BX34"/>
    <mergeCell ref="BY34:BZ34"/>
    <mergeCell ref="BL34:BN34"/>
    <mergeCell ref="BO34:BT34"/>
    <mergeCell ref="BU34:BV34"/>
    <mergeCell ref="BF37:BI37"/>
    <mergeCell ref="BJ37:BM37"/>
    <mergeCell ref="BF34:BG34"/>
    <mergeCell ref="BH34:BI34"/>
    <mergeCell ref="BJ34:BK34"/>
    <mergeCell ref="CA34:CC34"/>
    <mergeCell ref="BF35:CI35"/>
    <mergeCell ref="CD34:CI34"/>
    <mergeCell ref="Z36:AF36"/>
    <mergeCell ref="AG36:AJ36"/>
    <mergeCell ref="AK36:AN36"/>
    <mergeCell ref="Z37:AF38"/>
    <mergeCell ref="AG37:AN38"/>
    <mergeCell ref="AO37:AU37"/>
    <mergeCell ref="AV37:AY37"/>
    <mergeCell ref="AZ37:BC37"/>
    <mergeCell ref="AO38:AU38"/>
    <mergeCell ref="AV38:AY38"/>
    <mergeCell ref="AZ38:BC38"/>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CC27:CD27"/>
    <mergeCell ref="CE27:CF27"/>
    <mergeCell ref="CG27:CI27"/>
    <mergeCell ref="BF28:BG28"/>
    <mergeCell ref="BH28:BK28"/>
    <mergeCell ref="BL28:BM28"/>
    <mergeCell ref="BN28:BO28"/>
    <mergeCell ref="BP28:BQ28"/>
    <mergeCell ref="CG28:CI28"/>
    <mergeCell ref="BF27:BG27"/>
    <mergeCell ref="BH27:BK27"/>
    <mergeCell ref="CE22:CF22"/>
    <mergeCell ref="BN22:BO22"/>
    <mergeCell ref="Z28:AA28"/>
    <mergeCell ref="AB28:AG28"/>
    <mergeCell ref="AH28:AJ28"/>
    <mergeCell ref="AL28:AN28"/>
    <mergeCell ref="AO28:AP28"/>
    <mergeCell ref="AQ28:AV28"/>
    <mergeCell ref="BR22:BT22"/>
    <mergeCell ref="BU22:BV22"/>
    <mergeCell ref="Z22:AA22"/>
    <mergeCell ref="AB22:AG22"/>
    <mergeCell ref="AH22:AJ22"/>
    <mergeCell ref="AL22:AN22"/>
    <mergeCell ref="AO22:AP22"/>
    <mergeCell ref="AQ22:AV22"/>
    <mergeCell ref="AW22:AY22"/>
    <mergeCell ref="BA22:BC22"/>
    <mergeCell ref="BR28:BT28"/>
    <mergeCell ref="BU28:BV28"/>
    <mergeCell ref="BW28:BZ28"/>
    <mergeCell ref="CA28:CB28"/>
    <mergeCell ref="CC28:CD28"/>
    <mergeCell ref="CE28:CF28"/>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BF20:BG20"/>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6:CB16"/>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AQ14:AV14"/>
    <mergeCell ref="AW14:AY14"/>
    <mergeCell ref="BA14:BC14"/>
    <mergeCell ref="BF14:BG14"/>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Z11:AA11"/>
    <mergeCell ref="AB11:AG11"/>
    <mergeCell ref="AH11:AJ11"/>
    <mergeCell ref="AL11:AN11"/>
    <mergeCell ref="AO11:AP11"/>
    <mergeCell ref="AQ11:AV11"/>
    <mergeCell ref="AW11:AY11"/>
    <mergeCell ref="BA11:BC11"/>
    <mergeCell ref="BF11:BG11"/>
    <mergeCell ref="AQ9:AV9"/>
    <mergeCell ref="AW9:AY9"/>
    <mergeCell ref="BA9:BC9"/>
    <mergeCell ref="BF9:BG9"/>
    <mergeCell ref="BH9:BK9"/>
    <mergeCell ref="BL9:BM9"/>
    <mergeCell ref="BN9:BO9"/>
    <mergeCell ref="BP9:BQ9"/>
    <mergeCell ref="BR9:BT9"/>
    <mergeCell ref="Z10:AA10"/>
    <mergeCell ref="AB10:AG10"/>
    <mergeCell ref="AH10:AJ10"/>
    <mergeCell ref="AL10:AN10"/>
    <mergeCell ref="AO10:AP10"/>
    <mergeCell ref="AQ10:AV10"/>
    <mergeCell ref="AW10:AY10"/>
    <mergeCell ref="BA10:BC10"/>
    <mergeCell ref="BF10:BG10"/>
    <mergeCell ref="AQ8:AV8"/>
    <mergeCell ref="AW8:AY8"/>
    <mergeCell ref="BA8:BC8"/>
    <mergeCell ref="BF8:BG8"/>
    <mergeCell ref="BF7:CI7"/>
    <mergeCell ref="AE5:AF5"/>
    <mergeCell ref="AH5:AI5"/>
    <mergeCell ref="AO5:AP5"/>
    <mergeCell ref="AQ5:AU5"/>
    <mergeCell ref="AV5:AW5"/>
    <mergeCell ref="BY6:CA6"/>
    <mergeCell ref="CB6:CD6"/>
    <mergeCell ref="CE6:CI6"/>
    <mergeCell ref="BF6:BH6"/>
    <mergeCell ref="AB7:AG7"/>
    <mergeCell ref="AH7:AJ7"/>
    <mergeCell ref="AL7:AN7"/>
    <mergeCell ref="AO7:AP7"/>
    <mergeCell ref="BN8:BO8"/>
    <mergeCell ref="BP8:BQ8"/>
    <mergeCell ref="BH8:BK8"/>
    <mergeCell ref="BL8:BM8"/>
    <mergeCell ref="Z9:AA9"/>
    <mergeCell ref="AB9:AG9"/>
    <mergeCell ref="AH9:AJ9"/>
    <mergeCell ref="AL9:AN9"/>
    <mergeCell ref="AO9:AP9"/>
    <mergeCell ref="Z8:AA8"/>
    <mergeCell ref="AB8:AG8"/>
    <mergeCell ref="AH8:AJ8"/>
    <mergeCell ref="AL8:AN8"/>
    <mergeCell ref="AO8:AP8"/>
    <mergeCell ref="Z7:AA7"/>
    <mergeCell ref="Z1:AP2"/>
    <mergeCell ref="AU1:AW1"/>
    <mergeCell ref="AX1:AZ1"/>
    <mergeCell ref="BA1:BC1"/>
    <mergeCell ref="BF1:BQ2"/>
    <mergeCell ref="BR1:BT1"/>
    <mergeCell ref="BU1:BW1"/>
    <mergeCell ref="BQ6:BR6"/>
    <mergeCell ref="BS6:BV6"/>
    <mergeCell ref="BW6:BX6"/>
    <mergeCell ref="Z6:AA6"/>
    <mergeCell ref="AB6:AG6"/>
    <mergeCell ref="AH6:AN6"/>
    <mergeCell ref="AO6:AP6"/>
    <mergeCell ref="AQ6:AV6"/>
    <mergeCell ref="AW6:BC6"/>
    <mergeCell ref="Z5:AC5"/>
    <mergeCell ref="Z3:AP4"/>
    <mergeCell ref="BF3:BQ4"/>
    <mergeCell ref="AQ7:AV7"/>
    <mergeCell ref="AW7:AY7"/>
    <mergeCell ref="BA7:BC7"/>
    <mergeCell ref="CG12:CI12"/>
    <mergeCell ref="CE13:CF13"/>
    <mergeCell ref="CG13:CI13"/>
    <mergeCell ref="CE15:CF15"/>
    <mergeCell ref="CG15:CI15"/>
    <mergeCell ref="CE16:CF16"/>
    <mergeCell ref="CE14:CF14"/>
    <mergeCell ref="BR2:BT4"/>
    <mergeCell ref="BU2:BW4"/>
    <mergeCell ref="BX2:BZ4"/>
    <mergeCell ref="CA2:CC4"/>
    <mergeCell ref="CD2:CF4"/>
    <mergeCell ref="CG2:CI4"/>
    <mergeCell ref="CA14:CB14"/>
    <mergeCell ref="CC14:CD14"/>
    <mergeCell ref="CG16:CI16"/>
    <mergeCell ref="BR8:BT8"/>
    <mergeCell ref="BR10:BT10"/>
    <mergeCell ref="BR13:BT13"/>
    <mergeCell ref="BU13:BV13"/>
    <mergeCell ref="BW13:BZ13"/>
    <mergeCell ref="CA13:CB13"/>
    <mergeCell ref="CC13:CD13"/>
    <mergeCell ref="CG14:CI14"/>
    <mergeCell ref="CD1:CF1"/>
    <mergeCell ref="CG1:CI1"/>
    <mergeCell ref="CC9:CD9"/>
    <mergeCell ref="BU10:BV10"/>
    <mergeCell ref="BW10:BZ10"/>
    <mergeCell ref="CA10:CB10"/>
    <mergeCell ref="CC10:CD10"/>
    <mergeCell ref="CE11:CF11"/>
    <mergeCell ref="CG11:CI11"/>
    <mergeCell ref="BX1:BZ1"/>
    <mergeCell ref="CA1:CC1"/>
    <mergeCell ref="CG8:CI8"/>
    <mergeCell ref="CE9:CF9"/>
    <mergeCell ref="CG9:CI9"/>
    <mergeCell ref="CE10:CF10"/>
    <mergeCell ref="CG10:CI10"/>
    <mergeCell ref="BU8:BV8"/>
    <mergeCell ref="BW8:BZ8"/>
    <mergeCell ref="CA8:CB8"/>
    <mergeCell ref="CC8:CD8"/>
    <mergeCell ref="BU9:BV9"/>
    <mergeCell ref="BW9:BZ9"/>
    <mergeCell ref="CA9:CB9"/>
    <mergeCell ref="CE8:CF8"/>
    <mergeCell ref="CC12:CD12"/>
    <mergeCell ref="CC11:CD11"/>
    <mergeCell ref="CE12:CF12"/>
    <mergeCell ref="BN13:BO13"/>
    <mergeCell ref="BP13:BQ13"/>
    <mergeCell ref="BH16:BK16"/>
    <mergeCell ref="BL16:BM16"/>
    <mergeCell ref="BN14:BO14"/>
    <mergeCell ref="BP14:BQ14"/>
    <mergeCell ref="BR14:BT14"/>
    <mergeCell ref="BU14:BV14"/>
    <mergeCell ref="BW14:BZ14"/>
    <mergeCell ref="CC16:CD16"/>
    <mergeCell ref="BH15:BK15"/>
    <mergeCell ref="BL15:BM15"/>
    <mergeCell ref="BN15:BO15"/>
    <mergeCell ref="BP15:BQ15"/>
    <mergeCell ref="CA12:CB12"/>
    <mergeCell ref="CA11:CB11"/>
    <mergeCell ref="BW15:BZ15"/>
    <mergeCell ref="CA15:CB15"/>
    <mergeCell ref="CC15:CD15"/>
    <mergeCell ref="BU16:BV16"/>
    <mergeCell ref="BW16:BZ16"/>
    <mergeCell ref="BH10:BK10"/>
    <mergeCell ref="BL10:BM10"/>
    <mergeCell ref="BU12:BV12"/>
    <mergeCell ref="BW12:BZ12"/>
    <mergeCell ref="BU15:BV15"/>
    <mergeCell ref="BN16:BO16"/>
    <mergeCell ref="BP16:BQ16"/>
    <mergeCell ref="BR16:BT16"/>
    <mergeCell ref="BH13:BK13"/>
    <mergeCell ref="BR15:BT15"/>
    <mergeCell ref="BU11:BV11"/>
    <mergeCell ref="BW11:BZ11"/>
    <mergeCell ref="BN10:BO10"/>
    <mergeCell ref="BP10:BQ10"/>
    <mergeCell ref="BN12:BO12"/>
    <mergeCell ref="BP12:BQ12"/>
    <mergeCell ref="BR12:BT12"/>
    <mergeCell ref="BL13:BM13"/>
    <mergeCell ref="BH11:BK11"/>
    <mergeCell ref="BL11:BM11"/>
    <mergeCell ref="BN11:BO11"/>
    <mergeCell ref="BP11:BQ11"/>
    <mergeCell ref="BR11:BT11"/>
    <mergeCell ref="BH12:BK12"/>
    <mergeCell ref="BL12:BM12"/>
    <mergeCell ref="BH14:BK14"/>
    <mergeCell ref="BL14:BM14"/>
    <mergeCell ref="BU33:BV33"/>
    <mergeCell ref="BN30:BO30"/>
    <mergeCell ref="CE30:CF30"/>
    <mergeCell ref="AO31:AU31"/>
    <mergeCell ref="AV31:AY31"/>
    <mergeCell ref="AZ31:BC31"/>
    <mergeCell ref="AO33:AU33"/>
    <mergeCell ref="AV33:AY33"/>
    <mergeCell ref="AZ33:BC33"/>
    <mergeCell ref="AO32:AU32"/>
    <mergeCell ref="AV32:AY32"/>
    <mergeCell ref="AZ32:BC32"/>
    <mergeCell ref="BF29:BG29"/>
    <mergeCell ref="BH29:BK29"/>
    <mergeCell ref="BL29:BM29"/>
    <mergeCell ref="BN29:BO29"/>
    <mergeCell ref="BF30:BG30"/>
    <mergeCell ref="BH30:BK30"/>
    <mergeCell ref="BL30:BM30"/>
    <mergeCell ref="AW24:AY24"/>
    <mergeCell ref="AW25:AY25"/>
    <mergeCell ref="AG35:AJ35"/>
    <mergeCell ref="AK35:AN35"/>
    <mergeCell ref="Z32:AF32"/>
    <mergeCell ref="AG32:AJ32"/>
    <mergeCell ref="AK32:AN32"/>
    <mergeCell ref="Z33:AF33"/>
    <mergeCell ref="AG33:AJ33"/>
    <mergeCell ref="AK33:AN33"/>
    <mergeCell ref="Z34:AF34"/>
    <mergeCell ref="AG34:AJ34"/>
    <mergeCell ref="AK34:AN34"/>
    <mergeCell ref="Z35:AF35"/>
    <mergeCell ref="BP29:BQ29"/>
    <mergeCell ref="BR29:BT29"/>
    <mergeCell ref="CG30:CI30"/>
    <mergeCell ref="BW29:BZ29"/>
    <mergeCell ref="CA29:CB29"/>
    <mergeCell ref="CC29:CD29"/>
    <mergeCell ref="CE29:CF29"/>
    <mergeCell ref="CG29:CI29"/>
    <mergeCell ref="BU29:BV29"/>
    <mergeCell ref="BP30:BQ30"/>
    <mergeCell ref="BR30:BT30"/>
    <mergeCell ref="BU30:BV30"/>
    <mergeCell ref="BW30:BZ30"/>
    <mergeCell ref="CA30:CB30"/>
    <mergeCell ref="CC30:CD30"/>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Z39:AD39"/>
    <mergeCell ref="AE39:AG39"/>
    <mergeCell ref="AI39:AL39"/>
    <mergeCell ref="AM39:AT39"/>
    <mergeCell ref="Z40:AE40"/>
    <mergeCell ref="AF40:AG40"/>
    <mergeCell ref="AH40:AI40"/>
    <mergeCell ref="AK40:AL40"/>
    <mergeCell ref="AO40:AP40"/>
    <mergeCell ref="AX40:AY40"/>
    <mergeCell ref="AZ40:BA40"/>
    <mergeCell ref="AO34:AU34"/>
    <mergeCell ref="AV34:AY34"/>
    <mergeCell ref="AZ34:BC34"/>
    <mergeCell ref="AO36:AU36"/>
    <mergeCell ref="AV36:AY36"/>
    <mergeCell ref="AZ36:BC36"/>
    <mergeCell ref="AO35:AU35"/>
    <mergeCell ref="AV35:AY35"/>
    <mergeCell ref="AZ35:BC35"/>
  </mergeCells>
  <phoneticPr fontId="27"/>
  <conditionalFormatting sqref="AH7:AN28 AW7:BC28">
    <cfRule type="cellIs" dxfId="119"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0000"/>
  </sheetPr>
  <dimension ref="A1:DE102"/>
  <sheetViews>
    <sheetView tabSelected="1" view="pageBreakPreview" topLeftCell="D69" zoomScale="70" zoomScaleNormal="100" zoomScaleSheetLayoutView="70" workbookViewId="0">
      <selection activeCell="AD78" sqref="AD78:BC81"/>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300</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v>2022</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日祝37名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臨時</v>
      </c>
      <c r="AP7" s="330"/>
      <c r="AQ7" s="331" t="str">
        <f>IF(D29&lt;&gt;"","",IF(B29="","",B29))</f>
        <v>山蔭卓志</v>
      </c>
      <c r="AR7" s="332"/>
      <c r="AS7" s="332"/>
      <c r="AT7" s="332"/>
      <c r="AU7" s="332"/>
      <c r="AV7" s="333"/>
      <c r="AW7" s="334">
        <f>IF(D29&lt;&gt;"","",IF(G29="",IFERROR(VLOOKUP(E29,業態・給与対照!A:D,3,FALSE),""),G29))</f>
        <v>0.39583333333333331</v>
      </c>
      <c r="AX7" s="335"/>
      <c r="AY7" s="335"/>
      <c r="AZ7" s="213" t="s">
        <v>97</v>
      </c>
      <c r="BA7" s="335">
        <f>IF(D29&lt;&gt;"","",IF(H29="",IFERROR(VLOOKUP(E29,業態・給与対照!A:D,4,FALSE),""),H29))</f>
        <v>0.77083333333333337</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301</v>
      </c>
      <c r="F8" s="155" t="s">
        <v>100</v>
      </c>
      <c r="G8" s="156">
        <v>0.33333333333333331</v>
      </c>
      <c r="H8" s="156">
        <v>0.77083333333333337</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0.77083333333333337</v>
      </c>
      <c r="AM8" s="268"/>
      <c r="AN8" s="269"/>
      <c r="AO8" s="270" t="str">
        <f>IF(D30&lt;&gt;"","",IF(E30="","",E30))</f>
        <v>臨時</v>
      </c>
      <c r="AP8" s="271"/>
      <c r="AQ8" s="272" t="str">
        <f>IF(D30&lt;&gt;"","",IF(B30="","",B30))</f>
        <v>藤井尚善</v>
      </c>
      <c r="AR8" s="273"/>
      <c r="AS8" s="273"/>
      <c r="AT8" s="273"/>
      <c r="AU8" s="273"/>
      <c r="AV8" s="274"/>
      <c r="AW8" s="275">
        <f>IF(D30&lt;&gt;"","",IF(G30="",IFERROR(VLOOKUP(E30,業態・給与対照!A:D,3,FALSE),""),G30))</f>
        <v>0.39583333333333331</v>
      </c>
      <c r="AX8" s="268"/>
      <c r="AY8" s="268"/>
      <c r="AZ8" s="188" t="s">
        <v>97</v>
      </c>
      <c r="BA8" s="268">
        <f>IF(D30&lt;&gt;"","",IF(H30="",IFERROR(VLOOKUP(E30,業態・給与対照!A:D,4,FALSE),""),H30))</f>
        <v>0.77083333333333337</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301</v>
      </c>
      <c r="F9" s="155" t="s">
        <v>263</v>
      </c>
      <c r="G9" s="156">
        <v>0.33333333333333331</v>
      </c>
      <c r="H9" s="156">
        <v>0.77083333333333337</v>
      </c>
      <c r="I9" s="185"/>
      <c r="J9" s="177"/>
      <c r="K9" s="177"/>
      <c r="L9" s="178"/>
      <c r="M9" s="178"/>
      <c r="N9" s="186" t="e">
        <f t="shared" ca="1" si="0"/>
        <v>#VALUE!</v>
      </c>
      <c r="O9" s="177" t="str">
        <f t="shared" si="1"/>
        <v>A1</v>
      </c>
      <c r="P9" s="177" t="str">
        <f t="shared" si="2"/>
        <v>長岡順一</v>
      </c>
      <c r="Q9" s="178">
        <f t="shared" si="3"/>
        <v>0.33333333333333331</v>
      </c>
      <c r="R9" s="178"/>
      <c r="S9" s="178">
        <f t="shared" si="4"/>
        <v>0.77083333333333337</v>
      </c>
      <c r="T9" s="178"/>
      <c r="U9" s="178"/>
      <c r="V9" s="178"/>
      <c r="W9" s="178"/>
      <c r="X9" s="177" t="s">
        <v>275</v>
      </c>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0.77083333333333337</v>
      </c>
      <c r="AM9" s="268"/>
      <c r="AN9" s="269"/>
      <c r="AO9" s="270" t="str">
        <f t="shared" ref="AO9:AO21" si="7">IF(D31&lt;&gt;"","",IF(E31="","",E31))</f>
        <v>臨時</v>
      </c>
      <c r="AP9" s="271"/>
      <c r="AQ9" s="272" t="str">
        <f t="shared" ref="AQ9:AQ20" si="8">IF(D31&lt;&gt;"","",IF(B31="","",B31))</f>
        <v>渡邊わか葉</v>
      </c>
      <c r="AR9" s="273"/>
      <c r="AS9" s="273"/>
      <c r="AT9" s="273"/>
      <c r="AU9" s="273"/>
      <c r="AV9" s="274"/>
      <c r="AW9" s="275">
        <f>IF(D31&lt;&gt;"","",IF(G31="",IFERROR(VLOOKUP(E31,業態・給与対照!A:D,3,FALSE),""),G31))</f>
        <v>0.39583333333333331</v>
      </c>
      <c r="AX9" s="268"/>
      <c r="AY9" s="268"/>
      <c r="AZ9" s="188" t="s">
        <v>97</v>
      </c>
      <c r="BA9" s="268">
        <f>IF(D31&lt;&gt;"","",IF(H31="",IFERROR(VLOOKUP(E31,業態・給与対照!A:D,4,FALSE),""),H31))</f>
        <v>0.77083333333333337</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A2</v>
      </c>
      <c r="BV9" s="338"/>
      <c r="BW9" s="339" t="str">
        <f>IF(OR(P29="",P29=0)=TRUE,"",P29)</f>
        <v>山蔭卓志</v>
      </c>
      <c r="BX9" s="340"/>
      <c r="BY9" s="340"/>
      <c r="BZ9" s="341"/>
      <c r="CA9" s="342">
        <f>IF(OR(Q29="",Q29=0)=TRUE,IF(AW7&lt;&gt;"",AW7,""),Q29)</f>
        <v>0.39583333333333331</v>
      </c>
      <c r="CB9" s="343"/>
      <c r="CC9" s="342">
        <f>IF(OR(S29="",S29=0)=TRUE,IF(BA7&lt;&gt;"",BA7,""),S29)</f>
        <v>0.77083333333333337</v>
      </c>
      <c r="CD9" s="343"/>
      <c r="CE9" s="344">
        <f>IF(BW9="","",(CC9-CA9)*24)</f>
        <v>9.0000000000000018</v>
      </c>
      <c r="CF9" s="345"/>
      <c r="CG9" s="346" t="str">
        <f>IF(X29="","",X29)</f>
        <v>イベント2部2G</v>
      </c>
      <c r="CH9" s="346"/>
      <c r="CI9" s="347"/>
    </row>
    <row r="10" spans="2:87" ht="16.5" customHeight="1">
      <c r="B10" s="155" t="str">
        <f>IF(F10="","",IF(ISNA(VLOOKUP(F10,[1]警備日誌専用氏名!A:B,2,FALSE))=TRUE,F10,VLOOKUP(F10,[1]警備日誌専用氏名!A:B,2,FALSE)))</f>
        <v>萩原光彦</v>
      </c>
      <c r="E10" s="155" t="s">
        <v>301</v>
      </c>
      <c r="F10" s="155" t="s">
        <v>104</v>
      </c>
      <c r="G10" s="156">
        <v>0.33333333333333331</v>
      </c>
      <c r="H10" s="156">
        <v>0.77083333333333337</v>
      </c>
      <c r="I10" s="185"/>
      <c r="J10" s="177"/>
      <c r="K10" s="177"/>
      <c r="L10" s="178"/>
      <c r="M10" s="178"/>
      <c r="N10" s="186" t="e">
        <f t="shared" ca="1" si="0"/>
        <v>#VALUE!</v>
      </c>
      <c r="O10" s="177" t="str">
        <f t="shared" si="1"/>
        <v>A1</v>
      </c>
      <c r="P10" s="177" t="str">
        <f t="shared" si="2"/>
        <v>萩原光彦</v>
      </c>
      <c r="Q10" s="178">
        <f t="shared" si="3"/>
        <v>0.33333333333333331</v>
      </c>
      <c r="R10" s="178"/>
      <c r="S10" s="178">
        <f t="shared" si="4"/>
        <v>0.77083333333333337</v>
      </c>
      <c r="T10" s="178"/>
      <c r="U10" s="178"/>
      <c r="V10" s="178"/>
      <c r="W10" s="178"/>
      <c r="X10" s="177" t="s">
        <v>275</v>
      </c>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0.77083333333333337</v>
      </c>
      <c r="AM10" s="268"/>
      <c r="AN10" s="269"/>
      <c r="AO10" s="270" t="str">
        <f t="shared" si="7"/>
        <v>臨時</v>
      </c>
      <c r="AP10" s="271"/>
      <c r="AQ10" s="272" t="str">
        <f t="shared" si="8"/>
        <v>片桐賢司</v>
      </c>
      <c r="AR10" s="273"/>
      <c r="AS10" s="273"/>
      <c r="AT10" s="273"/>
      <c r="AU10" s="273"/>
      <c r="AV10" s="274"/>
      <c r="AW10" s="275">
        <f>IF(D32&lt;&gt;"","",IF(G32="",IFERROR(VLOOKUP(E32,業態・給与対照!A:D,3,FALSE),""),G32))</f>
        <v>0.39583333333333331</v>
      </c>
      <c r="AX10" s="268"/>
      <c r="AY10" s="268"/>
      <c r="AZ10" s="188" t="s">
        <v>97</v>
      </c>
      <c r="BA10" s="268">
        <f>IF(D32&lt;&gt;"","",IF(H32="",IFERROR(VLOOKUP(E32,業態・給与対照!A:D,4,FALSE),""),H32))</f>
        <v>0.77083333333333337</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0.77083333333333337</v>
      </c>
      <c r="BO10" s="266"/>
      <c r="BP10" s="267">
        <f t="shared" ref="BP10:BP16" si="14">IF(BH10="","",(BN10-BL10)*24)</f>
        <v>10.500000000000002</v>
      </c>
      <c r="BQ10" s="267"/>
      <c r="BR10" s="252" t="str">
        <f t="shared" ref="BR10:BR16" si="15">IF(X8="","",X8)</f>
        <v>残業1.5ｈ</v>
      </c>
      <c r="BS10" s="252"/>
      <c r="BT10" s="253"/>
      <c r="BU10" s="280" t="str">
        <f>IF(OR(O30="",O30=0)=TRUE,"",O30)</f>
        <v>A2</v>
      </c>
      <c r="BV10" s="281"/>
      <c r="BW10" s="254" t="str">
        <f>IF(OR(P30="",P30=0)=TRUE,"",P30)</f>
        <v>藤井尚善</v>
      </c>
      <c r="BX10" s="255"/>
      <c r="BY10" s="255"/>
      <c r="BZ10" s="256"/>
      <c r="CA10" s="257">
        <f>IF(OR(Q30="",Q30=0)=TRUE,IF(AW8&lt;&gt;"",AW8,""),Q30)</f>
        <v>0.39583333333333331</v>
      </c>
      <c r="CB10" s="258"/>
      <c r="CC10" s="257">
        <f>IF(OR(S30="",S30=0)=TRUE,IF(BA8&lt;&gt;"",BA8,""),S30)</f>
        <v>0.77083333333333337</v>
      </c>
      <c r="CD10" s="258"/>
      <c r="CE10" s="282">
        <f t="shared" ref="CE10" si="16">IF(BW10="","",(CC10-CA10)*24)</f>
        <v>9.0000000000000018</v>
      </c>
      <c r="CF10" s="283"/>
      <c r="CG10" s="252" t="str">
        <f>IF(X30="","",X30)</f>
        <v>イベント2部2G</v>
      </c>
      <c r="CH10" s="252"/>
      <c r="CI10" s="253"/>
    </row>
    <row r="11" spans="2:87" ht="16.5" customHeight="1">
      <c r="B11" s="155" t="str">
        <f>IF(F11="","",IF(ISNA(VLOOKUP(F11,[1]警備日誌専用氏名!A:B,2,FALSE))=TRUE,F11,VLOOKUP(F11,[1]警備日誌専用氏名!A:B,2,FALSE)))</f>
        <v>森口忠</v>
      </c>
      <c r="E11" s="155" t="s">
        <v>302</v>
      </c>
      <c r="F11" s="155" t="s">
        <v>277</v>
      </c>
      <c r="I11" s="185"/>
      <c r="J11" s="177"/>
      <c r="K11" s="177"/>
      <c r="L11" s="178"/>
      <c r="M11" s="178"/>
      <c r="N11" s="186" t="e">
        <f t="shared" ca="1" si="0"/>
        <v>#VALUE!</v>
      </c>
      <c r="O11" s="177" t="str">
        <f t="shared" si="1"/>
        <v>A2</v>
      </c>
      <c r="P11" s="177" t="str">
        <f t="shared" si="2"/>
        <v>森口忠</v>
      </c>
      <c r="Q11" s="178" t="str">
        <f t="shared" si="3"/>
        <v/>
      </c>
      <c r="R11" s="178"/>
      <c r="S11" s="178" t="str">
        <f t="shared" si="4"/>
        <v/>
      </c>
      <c r="T11" s="178"/>
      <c r="U11" s="178"/>
      <c r="V11" s="178"/>
      <c r="W11" s="178"/>
      <c r="X11" s="177"/>
      <c r="Z11" s="270" t="str">
        <f t="shared" si="5"/>
        <v>早番</v>
      </c>
      <c r="AA11" s="271"/>
      <c r="AB11" s="272" t="str">
        <f t="shared" si="6"/>
        <v>森口忠</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臨時</v>
      </c>
      <c r="AP11" s="271"/>
      <c r="AQ11" s="272" t="str">
        <f t="shared" si="8"/>
        <v>平野稔</v>
      </c>
      <c r="AR11" s="273"/>
      <c r="AS11" s="273"/>
      <c r="AT11" s="273"/>
      <c r="AU11" s="273"/>
      <c r="AV11" s="274"/>
      <c r="AW11" s="275">
        <f>IF(D33&lt;&gt;"","",IF(G33="",IFERROR(VLOOKUP(E33,業態・給与対照!A:D,3,FALSE),""),G33))</f>
        <v>0.39583333333333331</v>
      </c>
      <c r="AX11" s="268"/>
      <c r="AY11" s="268"/>
      <c r="AZ11" s="188" t="s">
        <v>97</v>
      </c>
      <c r="BA11" s="268">
        <f>IF(D33&lt;&gt;"","",IF(H33="",IFERROR(VLOOKUP(E33,業態・給与対照!A:D,4,FALSE),""),H33))</f>
        <v>0.77083333333333337</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A2</v>
      </c>
      <c r="BV11" s="281"/>
      <c r="BW11" s="254" t="str">
        <f t="shared" ref="BW11:BW23" si="18">IF(OR(P31="",P31=0)=TRUE,"",P31)</f>
        <v>渡邊わか葉</v>
      </c>
      <c r="BX11" s="255"/>
      <c r="BY11" s="255"/>
      <c r="BZ11" s="256"/>
      <c r="CA11" s="257">
        <f t="shared" ref="CA11:CA23" si="19">IF(OR(Q31="",Q31=0)=TRUE,IF(AW9&lt;&gt;"",AW9,""),Q31)</f>
        <v>0.39583333333333331</v>
      </c>
      <c r="CB11" s="258"/>
      <c r="CC11" s="257">
        <f t="shared" ref="CC11:CC23" si="20">IF(OR(S31="",S31=0)=TRUE,IF(BA9&lt;&gt;"",BA9,""),S31)</f>
        <v>0.77083333333333337</v>
      </c>
      <c r="CD11" s="258"/>
      <c r="CE11" s="282">
        <f t="shared" ref="CE11:CE23" si="21">IF(BW11="","",(CC11-CA11)*24)</f>
        <v>9.0000000000000018</v>
      </c>
      <c r="CF11" s="283"/>
      <c r="CG11" s="252" t="str">
        <f t="shared" ref="CG11:CG23" si="22">IF(X31="","",X31)</f>
        <v>イベント2部2G</v>
      </c>
      <c r="CH11" s="252"/>
      <c r="CI11" s="253"/>
    </row>
    <row r="12" spans="2:87" ht="16.5" customHeight="1">
      <c r="B12" s="155" t="str">
        <f>IF(F12="","",IF(ISNA(VLOOKUP(F12,[1]警備日誌専用氏名!A:B,2,FALSE))=TRUE,F12,VLOOKUP(F12,[1]警備日誌専用氏名!A:B,2,FALSE)))</f>
        <v>山田保</v>
      </c>
      <c r="E12" s="155" t="s">
        <v>302</v>
      </c>
      <c r="F12" s="155"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臨時</v>
      </c>
      <c r="AP12" s="271"/>
      <c r="AQ12" s="272" t="str">
        <f t="shared" si="8"/>
        <v>上都真拓</v>
      </c>
      <c r="AR12" s="273"/>
      <c r="AS12" s="273"/>
      <c r="AT12" s="273"/>
      <c r="AU12" s="273"/>
      <c r="AV12" s="274"/>
      <c r="AW12" s="275">
        <f>IF(D34&lt;&gt;"","",IF(G34="",IFERROR(VLOOKUP(E34,業態・給与対照!A:D,3,FALSE),""),G34))</f>
        <v>0.39583333333333331</v>
      </c>
      <c r="AX12" s="268"/>
      <c r="AY12" s="268"/>
      <c r="AZ12" s="188" t="s">
        <v>97</v>
      </c>
      <c r="BA12" s="268">
        <f>IF(D34&lt;&gt;"","",IF(H34="",IFERROR(VLOOKUP(E34,業態・給与対照!A:D,4,FALSE),""),H34))</f>
        <v>0.77083333333333337</v>
      </c>
      <c r="BB12" s="268"/>
      <c r="BC12" s="269"/>
      <c r="BD12" s="158"/>
      <c r="BE12" s="189"/>
      <c r="BF12" s="264" t="str">
        <f t="shared" si="10"/>
        <v>A1</v>
      </c>
      <c r="BG12" s="265"/>
      <c r="BH12" s="265" t="str">
        <f t="shared" si="11"/>
        <v>萩原光彦</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A2</v>
      </c>
      <c r="BV12" s="281"/>
      <c r="BW12" s="254" t="str">
        <f t="shared" si="18"/>
        <v>片桐賢司</v>
      </c>
      <c r="BX12" s="255"/>
      <c r="BY12" s="255"/>
      <c r="BZ12" s="256"/>
      <c r="CA12" s="257">
        <f t="shared" si="19"/>
        <v>0.39583333333333331</v>
      </c>
      <c r="CB12" s="258"/>
      <c r="CC12" s="257">
        <f t="shared" si="20"/>
        <v>0.77083333333333337</v>
      </c>
      <c r="CD12" s="258"/>
      <c r="CE12" s="282">
        <f t="shared" si="21"/>
        <v>9.0000000000000018</v>
      </c>
      <c r="CF12" s="283"/>
      <c r="CG12" s="252" t="str">
        <f t="shared" si="22"/>
        <v>ヒトトヒトキャリアライズ㈱</v>
      </c>
      <c r="CH12" s="252"/>
      <c r="CI12" s="253"/>
    </row>
    <row r="13" spans="2:87" ht="16.5" customHeight="1">
      <c r="B13" s="155" t="str">
        <f>IF(F13="","",IF(ISNA(VLOOKUP(F13,[1]警備日誌専用氏名!A:B,2,FALSE))=TRUE,F13,VLOOKUP(F13,[1]警備日誌専用氏名!A:B,2,FALSE)))</f>
        <v>志村登志雄</v>
      </c>
      <c r="E13" s="155" t="s">
        <v>302</v>
      </c>
      <c r="F13" s="155" t="s">
        <v>278</v>
      </c>
      <c r="I13" s="185"/>
      <c r="J13" s="177"/>
      <c r="K13" s="177"/>
      <c r="L13" s="178"/>
      <c r="M13" s="178"/>
      <c r="N13" s="186" t="e">
        <f t="shared" ca="1" si="0"/>
        <v>#VALUE!</v>
      </c>
      <c r="O13" s="177" t="str">
        <f t="shared" si="1"/>
        <v>A2</v>
      </c>
      <c r="P13" s="177" t="str">
        <f t="shared" si="2"/>
        <v>志村登志雄</v>
      </c>
      <c r="Q13" s="178" t="str">
        <f t="shared" si="3"/>
        <v/>
      </c>
      <c r="R13" s="178"/>
      <c r="S13" s="178" t="str">
        <f t="shared" si="4"/>
        <v/>
      </c>
      <c r="T13" s="178"/>
      <c r="U13" s="178"/>
      <c r="V13" s="178"/>
      <c r="W13" s="178"/>
      <c r="X13" s="177" t="s">
        <v>279</v>
      </c>
      <c r="Z13" s="270" t="str">
        <f t="shared" si="5"/>
        <v>早番</v>
      </c>
      <c r="AA13" s="271"/>
      <c r="AB13" s="272" t="str">
        <f t="shared" si="6"/>
        <v>志村登志雄</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臨時</v>
      </c>
      <c r="AP13" s="271"/>
      <c r="AQ13" s="272" t="str">
        <f t="shared" si="8"/>
        <v>鈴木竜太</v>
      </c>
      <c r="AR13" s="273"/>
      <c r="AS13" s="273"/>
      <c r="AT13" s="273"/>
      <c r="AU13" s="273"/>
      <c r="AV13" s="274"/>
      <c r="AW13" s="275">
        <f>IF(D35&lt;&gt;"","",IF(G35="",IFERROR(VLOOKUP(E35,業態・給与対照!A:D,3,FALSE),""),G35))</f>
        <v>0.39583333333333331</v>
      </c>
      <c r="AX13" s="268"/>
      <c r="AY13" s="268"/>
      <c r="AZ13" s="188" t="s">
        <v>97</v>
      </c>
      <c r="BA13" s="268">
        <f>IF(D35&lt;&gt;"","",IF(H35="",IFERROR(VLOOKUP(E35,業態・給与対照!A:D,4,FALSE),""),H35))</f>
        <v>0.77083333333333337</v>
      </c>
      <c r="BB13" s="268"/>
      <c r="BC13" s="269"/>
      <c r="BD13" s="158"/>
      <c r="BE13" s="189"/>
      <c r="BF13" s="264" t="str">
        <f t="shared" si="10"/>
        <v>A2</v>
      </c>
      <c r="BG13" s="265"/>
      <c r="BH13" s="265" t="str">
        <f t="shared" si="11"/>
        <v>森口忠</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A2</v>
      </c>
      <c r="BV13" s="281"/>
      <c r="BW13" s="254" t="str">
        <f t="shared" si="18"/>
        <v>平野稔</v>
      </c>
      <c r="BX13" s="255"/>
      <c r="BY13" s="255"/>
      <c r="BZ13" s="256"/>
      <c r="CA13" s="257">
        <f t="shared" si="19"/>
        <v>0.39583333333333331</v>
      </c>
      <c r="CB13" s="258"/>
      <c r="CC13" s="257">
        <f t="shared" si="20"/>
        <v>0.77083333333333337</v>
      </c>
      <c r="CD13" s="258"/>
      <c r="CE13" s="282">
        <f t="shared" si="21"/>
        <v>9.0000000000000018</v>
      </c>
      <c r="CF13" s="283"/>
      <c r="CG13" s="252" t="str">
        <f t="shared" si="22"/>
        <v>ヒトトヒトキャリアライズ㈱</v>
      </c>
      <c r="CH13" s="252"/>
      <c r="CI13" s="253"/>
    </row>
    <row r="14" spans="2:87" ht="16.5" customHeight="1">
      <c r="B14" s="155" t="str">
        <f>IF(F14="","",IF(ISNA(VLOOKUP(F14,[1]警備日誌専用氏名!A:B,2,FALSE))=TRUE,F14,VLOOKUP(F14,[1]警備日誌専用氏名!A:B,2,FALSE)))</f>
        <v>ヤサン</v>
      </c>
      <c r="E14" s="155" t="s">
        <v>302</v>
      </c>
      <c r="F14" s="215" t="s">
        <v>303</v>
      </c>
      <c r="I14" s="185"/>
      <c r="J14" s="177"/>
      <c r="K14" s="177"/>
      <c r="L14" s="178"/>
      <c r="M14" s="178"/>
      <c r="N14" s="186" t="e">
        <f t="shared" ca="1" si="0"/>
        <v>#VALUE!</v>
      </c>
      <c r="O14" s="177" t="str">
        <f t="shared" si="1"/>
        <v>A2</v>
      </c>
      <c r="P14" s="177" t="str">
        <f t="shared" si="2"/>
        <v>ヤサン</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ヤサン</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臨時</v>
      </c>
      <c r="AP14" s="271"/>
      <c r="AQ14" s="272" t="str">
        <f t="shared" si="8"/>
        <v>島岡真理子</v>
      </c>
      <c r="AR14" s="273"/>
      <c r="AS14" s="273"/>
      <c r="AT14" s="273"/>
      <c r="AU14" s="273"/>
      <c r="AV14" s="274"/>
      <c r="AW14" s="275">
        <f>IF(D36&lt;&gt;"","",IF(G36="",IFERROR(VLOOKUP(E36,業態・給与対照!A:D,3,FALSE),""),G36))</f>
        <v>0.39583333333333331</v>
      </c>
      <c r="AX14" s="268"/>
      <c r="AY14" s="268"/>
      <c r="AZ14" s="188" t="s">
        <v>97</v>
      </c>
      <c r="BA14" s="268">
        <f>IF(D36&lt;&gt;"","",IF(H36="",IFERROR(VLOOKUP(E36,業態・給与対照!A:D,4,FALSE),""),H36))</f>
        <v>0.77083333333333337</v>
      </c>
      <c r="BB14" s="268"/>
      <c r="BC14" s="269"/>
      <c r="BD14" s="158"/>
      <c r="BE14" s="189"/>
      <c r="BF14" s="264" t="str">
        <f t="shared" si="10"/>
        <v>A2</v>
      </c>
      <c r="BG14" s="265"/>
      <c r="BH14" s="265" t="str">
        <f t="shared" si="11"/>
        <v>山田保</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A2</v>
      </c>
      <c r="BV14" s="281"/>
      <c r="BW14" s="254" t="str">
        <f t="shared" si="18"/>
        <v>上都真拓</v>
      </c>
      <c r="BX14" s="255"/>
      <c r="BY14" s="255"/>
      <c r="BZ14" s="256"/>
      <c r="CA14" s="257">
        <f t="shared" si="19"/>
        <v>0.39583333333333331</v>
      </c>
      <c r="CB14" s="258"/>
      <c r="CC14" s="257">
        <f t="shared" si="20"/>
        <v>0.77083333333333337</v>
      </c>
      <c r="CD14" s="258"/>
      <c r="CE14" s="282">
        <f t="shared" si="21"/>
        <v>9.0000000000000018</v>
      </c>
      <c r="CF14" s="283"/>
      <c r="CG14" s="252" t="str">
        <f t="shared" si="22"/>
        <v>ヒトトヒトキャリアライズ㈱</v>
      </c>
      <c r="CH14" s="252"/>
      <c r="CI14" s="253"/>
    </row>
    <row r="15" spans="2:87" ht="16.5" customHeight="1">
      <c r="B15" s="155" t="str">
        <f>IF(F15="","",IF(ISNA(VLOOKUP(F15,[1]警備日誌専用氏名!A:B,2,FALSE))=TRUE,F15,VLOOKUP(F15,[1]警備日誌専用氏名!A:B,2,FALSE)))</f>
        <v>サマン</v>
      </c>
      <c r="E15" s="155" t="s">
        <v>302</v>
      </c>
      <c r="F15" s="215" t="s">
        <v>304</v>
      </c>
      <c r="I15" s="185"/>
      <c r="J15" s="177"/>
      <c r="K15" s="177"/>
      <c r="L15" s="178"/>
      <c r="M15" s="178"/>
      <c r="N15" s="186" t="e">
        <f t="shared" ca="1" si="0"/>
        <v>#VALUE!</v>
      </c>
      <c r="O15" s="177" t="str">
        <f t="shared" si="1"/>
        <v>A2</v>
      </c>
      <c r="P15" s="177" t="str">
        <f t="shared" si="2"/>
        <v>サマン</v>
      </c>
      <c r="Q15" s="178" t="str">
        <f t="shared" si="3"/>
        <v/>
      </c>
      <c r="R15" s="178"/>
      <c r="S15" s="178" t="str">
        <f t="shared" si="4"/>
        <v/>
      </c>
      <c r="T15" s="178"/>
      <c r="U15" s="178"/>
      <c r="V15" s="178"/>
      <c r="W15" s="178"/>
      <c r="X15" s="177" t="s">
        <v>281</v>
      </c>
      <c r="Z15" s="270" t="str">
        <f t="shared" si="23"/>
        <v>早番</v>
      </c>
      <c r="AA15" s="271"/>
      <c r="AB15" s="272" t="str">
        <f t="shared" si="24"/>
        <v>サマン</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臨時</v>
      </c>
      <c r="AP15" s="271"/>
      <c r="AQ15" s="272" t="str">
        <f t="shared" si="8"/>
        <v>馬場清豪</v>
      </c>
      <c r="AR15" s="273"/>
      <c r="AS15" s="273"/>
      <c r="AT15" s="273"/>
      <c r="AU15" s="273"/>
      <c r="AV15" s="274"/>
      <c r="AW15" s="275">
        <f>IF(D37&lt;&gt;"","",IF(G37="",IFERROR(VLOOKUP(E37,業態・給与対照!A:D,3,FALSE),""),G37))</f>
        <v>0.39583333333333331</v>
      </c>
      <c r="AX15" s="268"/>
      <c r="AY15" s="268"/>
      <c r="AZ15" s="188" t="s">
        <v>97</v>
      </c>
      <c r="BA15" s="268">
        <f>IF(D37&lt;&gt;"","",IF(H37="",IFERROR(VLOOKUP(E37,業態・給与対照!A:D,4,FALSE),""),H37))</f>
        <v>0.77083333333333337</v>
      </c>
      <c r="BB15" s="268"/>
      <c r="BC15" s="269"/>
      <c r="BD15" s="158"/>
      <c r="BE15" s="189"/>
      <c r="BF15" s="264" t="str">
        <f t="shared" si="10"/>
        <v>A2</v>
      </c>
      <c r="BG15" s="265"/>
      <c r="BH15" s="265" t="str">
        <f t="shared" si="11"/>
        <v>志村登志雄</v>
      </c>
      <c r="BI15" s="265"/>
      <c r="BJ15" s="265"/>
      <c r="BK15" s="265"/>
      <c r="BL15" s="266">
        <f t="shared" si="12"/>
        <v>0.39583333333333331</v>
      </c>
      <c r="BM15" s="266"/>
      <c r="BN15" s="266">
        <f t="shared" si="13"/>
        <v>0.77083333333333337</v>
      </c>
      <c r="BO15" s="266"/>
      <c r="BP15" s="267">
        <f t="shared" si="14"/>
        <v>9.0000000000000018</v>
      </c>
      <c r="BQ15" s="267"/>
      <c r="BR15" s="252" t="str">
        <f t="shared" si="15"/>
        <v>臨時葬儀</v>
      </c>
      <c r="BS15" s="252"/>
      <c r="BT15" s="253"/>
      <c r="BU15" s="280" t="str">
        <f t="shared" si="17"/>
        <v>A2</v>
      </c>
      <c r="BV15" s="281"/>
      <c r="BW15" s="254" t="str">
        <f t="shared" si="18"/>
        <v>鈴木竜太</v>
      </c>
      <c r="BX15" s="255"/>
      <c r="BY15" s="255"/>
      <c r="BZ15" s="256"/>
      <c r="CA15" s="257">
        <f t="shared" si="19"/>
        <v>0.39583333333333331</v>
      </c>
      <c r="CB15" s="258"/>
      <c r="CC15" s="257">
        <f t="shared" si="20"/>
        <v>0.77083333333333337</v>
      </c>
      <c r="CD15" s="258"/>
      <c r="CE15" s="282">
        <f t="shared" si="21"/>
        <v>9.0000000000000018</v>
      </c>
      <c r="CF15" s="283"/>
      <c r="CG15" s="252" t="str">
        <f t="shared" si="22"/>
        <v>ヒトトヒトキャリアライズ㈱</v>
      </c>
      <c r="CH15" s="252"/>
      <c r="CI15" s="253"/>
    </row>
    <row r="16" spans="2:87" ht="16.5" customHeight="1">
      <c r="B16" s="155" t="str">
        <f>IF(F16="","",IF(ISNA(VLOOKUP(F16,[1]警備日誌専用氏名!A:B,2,FALSE))=TRUE,F16,VLOOKUP(F16,[1]警備日誌専用氏名!A:B,2,FALSE)))</f>
        <v>サザンカ</v>
      </c>
      <c r="E16" s="155" t="s">
        <v>302</v>
      </c>
      <c r="F16" s="215" t="s">
        <v>305</v>
      </c>
      <c r="I16" s="185"/>
      <c r="J16" s="177"/>
      <c r="K16" s="177"/>
      <c r="L16" s="178"/>
      <c r="M16" s="178"/>
      <c r="N16" s="186" t="e">
        <f t="shared" ca="1" si="0"/>
        <v>#VALUE!</v>
      </c>
      <c r="O16" s="177" t="str">
        <f t="shared" si="1"/>
        <v>A2</v>
      </c>
      <c r="P16" s="177" t="str">
        <f t="shared" si="2"/>
        <v>サザンカ</v>
      </c>
      <c r="Q16" s="178" t="str">
        <f t="shared" si="3"/>
        <v/>
      </c>
      <c r="R16" s="178"/>
      <c r="S16" s="178" t="str">
        <f t="shared" si="4"/>
        <v/>
      </c>
      <c r="T16" s="178"/>
      <c r="U16" s="178"/>
      <c r="V16" s="178"/>
      <c r="W16" s="178"/>
      <c r="X16" s="177" t="s">
        <v>281</v>
      </c>
      <c r="Z16" s="270" t="str">
        <f t="shared" si="23"/>
        <v>早番</v>
      </c>
      <c r="AA16" s="271"/>
      <c r="AB16" s="272" t="str">
        <f t="shared" si="24"/>
        <v>サザンカ</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臨時</v>
      </c>
      <c r="AP16" s="271"/>
      <c r="AQ16" s="272" t="str">
        <f t="shared" si="8"/>
        <v>小林一隆</v>
      </c>
      <c r="AR16" s="273"/>
      <c r="AS16" s="273"/>
      <c r="AT16" s="273"/>
      <c r="AU16" s="273"/>
      <c r="AV16" s="274"/>
      <c r="AW16" s="275">
        <f>IF(D38&lt;&gt;"","",IF(G38="",IFERROR(VLOOKUP(E38,業態・給与対照!A:D,3,FALSE),""),G38))</f>
        <v>0.39583333333333331</v>
      </c>
      <c r="AX16" s="268"/>
      <c r="AY16" s="268"/>
      <c r="AZ16" s="188" t="s">
        <v>97</v>
      </c>
      <c r="BA16" s="268">
        <f>IF(D38&lt;&gt;"","",IF(H38="",IFERROR(VLOOKUP(E38,業態・給与対照!A:D,4,FALSE),""),H38))</f>
        <v>0.77083333333333337</v>
      </c>
      <c r="BB16" s="268"/>
      <c r="BC16" s="269"/>
      <c r="BD16" s="158"/>
      <c r="BE16" s="189"/>
      <c r="BF16" s="264" t="str">
        <f t="shared" si="10"/>
        <v>A2</v>
      </c>
      <c r="BG16" s="265"/>
      <c r="BH16" s="265" t="str">
        <f t="shared" si="11"/>
        <v>ヤサン</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A2</v>
      </c>
      <c r="BV16" s="281"/>
      <c r="BW16" s="254" t="str">
        <f t="shared" si="18"/>
        <v>島岡真理子</v>
      </c>
      <c r="BX16" s="255"/>
      <c r="BY16" s="255"/>
      <c r="BZ16" s="256"/>
      <c r="CA16" s="257">
        <f t="shared" si="19"/>
        <v>0.39583333333333331</v>
      </c>
      <c r="CB16" s="258"/>
      <c r="CC16" s="257">
        <f t="shared" si="20"/>
        <v>0.77083333333333337</v>
      </c>
      <c r="CD16" s="258"/>
      <c r="CE16" s="282">
        <f t="shared" si="21"/>
        <v>9.0000000000000018</v>
      </c>
      <c r="CF16" s="283"/>
      <c r="CG16" s="252" t="str">
        <f t="shared" si="22"/>
        <v>ヒトトヒトキャリアライズ㈱</v>
      </c>
      <c r="CH16" s="252"/>
      <c r="CI16" s="253"/>
    </row>
    <row r="17" spans="2:88" ht="16.5" customHeight="1">
      <c r="B17" s="155" t="str">
        <f>IF(F17="","",IF(ISNA(VLOOKUP(F17,[1]警備日誌専用氏名!A:B,2,FALSE))=TRUE,F17,VLOOKUP(F17,[1]警備日誌専用氏名!A:B,2,FALSE)))</f>
        <v>クリシャディ</v>
      </c>
      <c r="E17" s="155" t="s">
        <v>302</v>
      </c>
      <c r="F17" s="215" t="s">
        <v>306</v>
      </c>
      <c r="I17" s="185"/>
      <c r="J17" s="177"/>
      <c r="K17" s="177"/>
      <c r="L17" s="178"/>
      <c r="M17" s="178"/>
      <c r="N17" s="186" t="e">
        <f t="shared" ca="1" si="0"/>
        <v>#VALUE!</v>
      </c>
      <c r="O17" s="177" t="str">
        <f t="shared" si="1"/>
        <v>A2</v>
      </c>
      <c r="P17" s="177" t="str">
        <f t="shared" si="2"/>
        <v>クリシャディ</v>
      </c>
      <c r="Q17" s="178" t="str">
        <f t="shared" si="3"/>
        <v/>
      </c>
      <c r="R17" s="178"/>
      <c r="S17" s="178" t="str">
        <f t="shared" si="4"/>
        <v/>
      </c>
      <c r="T17" s="178"/>
      <c r="U17" s="178"/>
      <c r="V17" s="178"/>
      <c r="W17" s="178"/>
      <c r="X17" s="177" t="s">
        <v>281</v>
      </c>
      <c r="Z17" s="270" t="str">
        <f t="shared" si="23"/>
        <v>早番</v>
      </c>
      <c r="AA17" s="271"/>
      <c r="AB17" s="272" t="str">
        <f t="shared" si="24"/>
        <v>クリシャディ</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臨時</v>
      </c>
      <c r="AP17" s="271"/>
      <c r="AQ17" s="272" t="str">
        <f t="shared" si="8"/>
        <v>江坂春菜</v>
      </c>
      <c r="AR17" s="273"/>
      <c r="AS17" s="273"/>
      <c r="AT17" s="273"/>
      <c r="AU17" s="273"/>
      <c r="AV17" s="274"/>
      <c r="AW17" s="275">
        <f>IF(D39&lt;&gt;"","",IF(G39="",IFERROR(VLOOKUP(E39,業態・給与対照!A:D,3,FALSE),""),G39))</f>
        <v>0.39583333333333331</v>
      </c>
      <c r="AX17" s="268"/>
      <c r="AY17" s="268"/>
      <c r="AZ17" s="188" t="s">
        <v>97</v>
      </c>
      <c r="BA17" s="268">
        <f>IF(D39&lt;&gt;"","",IF(H39="",IFERROR(VLOOKUP(E39,業態・給与対照!A:D,4,FALSE),""),H39))</f>
        <v>0.77083333333333337</v>
      </c>
      <c r="BB17" s="268"/>
      <c r="BC17" s="269"/>
      <c r="BD17" s="158"/>
      <c r="BE17" s="189"/>
      <c r="BF17" s="264" t="str">
        <f t="shared" ref="BF17:BF30" si="25">IF(OR(O15="",O15=0)=TRUE,"",O15)</f>
        <v>A2</v>
      </c>
      <c r="BG17" s="265"/>
      <c r="BH17" s="265" t="str">
        <f t="shared" ref="BH17:BH30" si="26">IF(OR(P15="",P15=0)=TRUE,"",P15)</f>
        <v>サマン</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A2</v>
      </c>
      <c r="BV17" s="281"/>
      <c r="BW17" s="254" t="str">
        <f t="shared" si="18"/>
        <v>馬場清豪</v>
      </c>
      <c r="BX17" s="255"/>
      <c r="BY17" s="255"/>
      <c r="BZ17" s="256"/>
      <c r="CA17" s="257">
        <f t="shared" si="19"/>
        <v>0.39583333333333331</v>
      </c>
      <c r="CB17" s="258"/>
      <c r="CC17" s="257">
        <f t="shared" si="20"/>
        <v>0.77083333333333337</v>
      </c>
      <c r="CD17" s="258"/>
      <c r="CE17" s="282">
        <f t="shared" si="21"/>
        <v>9.0000000000000018</v>
      </c>
      <c r="CF17" s="283"/>
      <c r="CG17" s="252" t="str">
        <f t="shared" si="22"/>
        <v>ヒトトヒトキャリアライズ㈱</v>
      </c>
      <c r="CH17" s="252"/>
      <c r="CI17" s="253"/>
    </row>
    <row r="18" spans="2:88" ht="16.5" customHeight="1">
      <c r="B18" s="155" t="str">
        <f>IF(F18="","",IF(ISNA(VLOOKUP(F18,[1]警備日誌専用氏名!A:B,2,FALSE))=TRUE,F18,VLOOKUP(F18,[1]警備日誌専用氏名!A:B,2,FALSE)))</f>
        <v>任鋭</v>
      </c>
      <c r="E18" s="155" t="s">
        <v>302</v>
      </c>
      <c r="F18" s="215" t="s">
        <v>307</v>
      </c>
      <c r="I18" s="185"/>
      <c r="J18" s="177"/>
      <c r="K18" s="177"/>
      <c r="L18" s="178"/>
      <c r="M18" s="178"/>
      <c r="N18" s="186" t="e">
        <f t="shared" ca="1" si="0"/>
        <v>#VALUE!</v>
      </c>
      <c r="O18" s="177" t="str">
        <f t="shared" si="1"/>
        <v>A2</v>
      </c>
      <c r="P18" s="177" t="str">
        <f t="shared" si="2"/>
        <v>任鋭</v>
      </c>
      <c r="Q18" s="178" t="str">
        <f t="shared" si="3"/>
        <v/>
      </c>
      <c r="R18" s="178"/>
      <c r="S18" s="178" t="str">
        <f t="shared" si="4"/>
        <v/>
      </c>
      <c r="T18" s="178"/>
      <c r="U18" s="178"/>
      <c r="V18" s="178"/>
      <c r="W18" s="178"/>
      <c r="X18" s="177" t="s">
        <v>281</v>
      </c>
      <c r="Z18" s="270" t="str">
        <f t="shared" si="23"/>
        <v>早番</v>
      </c>
      <c r="AA18" s="271"/>
      <c r="AB18" s="272" t="str">
        <f t="shared" si="24"/>
        <v>任鋭</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臨時</v>
      </c>
      <c r="AP18" s="271"/>
      <c r="AQ18" s="272" t="str">
        <f t="shared" si="8"/>
        <v>遠藤美穂子</v>
      </c>
      <c r="AR18" s="273"/>
      <c r="AS18" s="273"/>
      <c r="AT18" s="273"/>
      <c r="AU18" s="273"/>
      <c r="AV18" s="274"/>
      <c r="AW18" s="275">
        <f>IF(D40&lt;&gt;"","",IF(G40="",IFERROR(VLOOKUP(E40,業態・給与対照!A:D,3,FALSE),""),G40))</f>
        <v>0.39583333333333331</v>
      </c>
      <c r="AX18" s="268"/>
      <c r="AY18" s="268"/>
      <c r="AZ18" s="188" t="s">
        <v>97</v>
      </c>
      <c r="BA18" s="268">
        <f>IF(D40&lt;&gt;"","",IF(H40="",IFERROR(VLOOKUP(E40,業態・給与対照!A:D,4,FALSE),""),H40))</f>
        <v>0.77083333333333337</v>
      </c>
      <c r="BB18" s="268"/>
      <c r="BC18" s="269"/>
      <c r="BD18" s="158"/>
      <c r="BE18" s="189"/>
      <c r="BF18" s="264" t="str">
        <f t="shared" si="25"/>
        <v>A2</v>
      </c>
      <c r="BG18" s="265"/>
      <c r="BH18" s="265" t="str">
        <f t="shared" si="26"/>
        <v>サザンカ</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A2</v>
      </c>
      <c r="BV18" s="281"/>
      <c r="BW18" s="254" t="str">
        <f t="shared" si="18"/>
        <v>小林一隆</v>
      </c>
      <c r="BX18" s="255"/>
      <c r="BY18" s="255"/>
      <c r="BZ18" s="256"/>
      <c r="CA18" s="257">
        <f t="shared" si="19"/>
        <v>0.39583333333333331</v>
      </c>
      <c r="CB18" s="258"/>
      <c r="CC18" s="257">
        <f t="shared" si="20"/>
        <v>0.77083333333333337</v>
      </c>
      <c r="CD18" s="258"/>
      <c r="CE18" s="282">
        <f t="shared" si="21"/>
        <v>9.0000000000000018</v>
      </c>
      <c r="CF18" s="283"/>
      <c r="CG18" s="252" t="str">
        <f t="shared" si="22"/>
        <v>ヒトトヒトキャリアライズ㈱</v>
      </c>
      <c r="CH18" s="252"/>
      <c r="CI18" s="253"/>
    </row>
    <row r="19" spans="2:88" ht="16.5" customHeight="1">
      <c r="B19" s="155" t="str">
        <f>IF(F19="","",IF(ISNA(VLOOKUP(F19,[1]警備日誌専用氏名!A:B,2,FALSE))=TRUE,F19,VLOOKUP(F19,[1]警備日誌専用氏名!A:B,2,FALSE)))</f>
        <v>鈴木嘉雄</v>
      </c>
      <c r="E19" s="155" t="s">
        <v>302</v>
      </c>
      <c r="F19" s="215" t="s">
        <v>308</v>
      </c>
      <c r="I19" s="185"/>
      <c r="J19" s="177"/>
      <c r="K19" s="177"/>
      <c r="L19" s="178"/>
      <c r="M19" s="178"/>
      <c r="N19" s="186" t="e">
        <f t="shared" ca="1" si="0"/>
        <v>#VALUE!</v>
      </c>
      <c r="O19" s="177" t="str">
        <f t="shared" si="1"/>
        <v>A2</v>
      </c>
      <c r="P19" s="177" t="str">
        <f t="shared" si="2"/>
        <v>鈴木嘉雄</v>
      </c>
      <c r="Q19" s="178" t="str">
        <f t="shared" si="3"/>
        <v/>
      </c>
      <c r="R19" s="178"/>
      <c r="S19" s="178" t="str">
        <f t="shared" si="4"/>
        <v/>
      </c>
      <c r="T19" s="178"/>
      <c r="U19" s="178"/>
      <c r="V19" s="178"/>
      <c r="W19" s="178"/>
      <c r="X19" s="177" t="s">
        <v>281</v>
      </c>
      <c r="Z19" s="270" t="str">
        <f t="shared" si="23"/>
        <v>早番</v>
      </c>
      <c r="AA19" s="271"/>
      <c r="AB19" s="272" t="str">
        <f t="shared" si="24"/>
        <v>鈴木嘉雄</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臨時</v>
      </c>
      <c r="AP19" s="271"/>
      <c r="AQ19" s="272" t="str">
        <f t="shared" si="8"/>
        <v>鈴木信一郎</v>
      </c>
      <c r="AR19" s="273"/>
      <c r="AS19" s="273"/>
      <c r="AT19" s="273"/>
      <c r="AU19" s="273"/>
      <c r="AV19" s="274"/>
      <c r="AW19" s="275">
        <f>IF(D41&lt;&gt;"","",IF(G41="",IFERROR(VLOOKUP(E41,業態・給与対照!A:D,3,FALSE),""),G41))</f>
        <v>0.39583333333333331</v>
      </c>
      <c r="AX19" s="268"/>
      <c r="AY19" s="268"/>
      <c r="AZ19" s="188" t="s">
        <v>97</v>
      </c>
      <c r="BA19" s="268">
        <f>IF(D41&lt;&gt;"","",IF(H41="",IFERROR(VLOOKUP(E41,業態・給与対照!A:D,4,FALSE),""),H41))</f>
        <v>0.77083333333333337</v>
      </c>
      <c r="BB19" s="268"/>
      <c r="BC19" s="269"/>
      <c r="BD19" s="190"/>
      <c r="BE19" s="189"/>
      <c r="BF19" s="264" t="str">
        <f t="shared" si="25"/>
        <v>A2</v>
      </c>
      <c r="BG19" s="265"/>
      <c r="BH19" s="265" t="str">
        <f t="shared" si="26"/>
        <v>クリシャディ</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A2</v>
      </c>
      <c r="BV19" s="281"/>
      <c r="BW19" s="254" t="str">
        <f t="shared" si="18"/>
        <v>江坂春菜</v>
      </c>
      <c r="BX19" s="255"/>
      <c r="BY19" s="255"/>
      <c r="BZ19" s="256"/>
      <c r="CA19" s="257">
        <f t="shared" si="19"/>
        <v>0.39583333333333331</v>
      </c>
      <c r="CB19" s="258"/>
      <c r="CC19" s="257">
        <f t="shared" si="20"/>
        <v>0.77083333333333337</v>
      </c>
      <c r="CD19" s="258"/>
      <c r="CE19" s="282">
        <f t="shared" si="21"/>
        <v>9.0000000000000018</v>
      </c>
      <c r="CF19" s="283"/>
      <c r="CG19" s="252" t="str">
        <f t="shared" si="22"/>
        <v>ヒトトヒトキャリアライズ㈱</v>
      </c>
      <c r="CH19" s="252"/>
      <c r="CI19" s="253"/>
    </row>
    <row r="20" spans="2:88" ht="16.5" customHeight="1">
      <c r="B20" s="155" t="str">
        <f>IF(F20="","",IF(ISNA(VLOOKUP(F20,[1]警備日誌専用氏名!A:B,2,FALSE))=TRUE,F20,VLOOKUP(F20,[1]警備日誌専用氏名!A:B,2,FALSE)))</f>
        <v>ヌワン</v>
      </c>
      <c r="E20" s="155" t="s">
        <v>302</v>
      </c>
      <c r="F20" s="215" t="s">
        <v>309</v>
      </c>
      <c r="I20" s="185"/>
      <c r="J20" s="177"/>
      <c r="K20" s="177"/>
      <c r="L20" s="178"/>
      <c r="M20" s="178"/>
      <c r="N20" s="186" t="e">
        <f t="shared" ca="1" si="0"/>
        <v>#VALUE!</v>
      </c>
      <c r="O20" s="177" t="str">
        <f t="shared" si="1"/>
        <v>A2</v>
      </c>
      <c r="P20" s="177" t="str">
        <f t="shared" si="2"/>
        <v>ヌワン</v>
      </c>
      <c r="Q20" s="178" t="str">
        <f t="shared" si="3"/>
        <v/>
      </c>
      <c r="R20" s="178"/>
      <c r="S20" s="178" t="str">
        <f t="shared" si="4"/>
        <v/>
      </c>
      <c r="T20" s="178"/>
      <c r="U20" s="178"/>
      <c r="V20" s="178"/>
      <c r="W20" s="178"/>
      <c r="X20" s="177" t="s">
        <v>281</v>
      </c>
      <c r="Z20" s="270" t="str">
        <f t="shared" si="23"/>
        <v>早番</v>
      </c>
      <c r="AA20" s="271"/>
      <c r="AB20" s="272" t="str">
        <f t="shared" si="24"/>
        <v>ヌワン</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臨時</v>
      </c>
      <c r="AP20" s="271"/>
      <c r="AQ20" s="272" t="str">
        <f t="shared" si="8"/>
        <v>津倉侑和</v>
      </c>
      <c r="AR20" s="273"/>
      <c r="AS20" s="273"/>
      <c r="AT20" s="273"/>
      <c r="AU20" s="273"/>
      <c r="AV20" s="274"/>
      <c r="AW20" s="275">
        <f>IF(D42&lt;&gt;"","",IF(G42="",IFERROR(VLOOKUP(E42,業態・給与対照!A:D,3,FALSE),""),G42))</f>
        <v>0.39583333333333331</v>
      </c>
      <c r="AX20" s="268"/>
      <c r="AY20" s="268"/>
      <c r="AZ20" s="188" t="s">
        <v>97</v>
      </c>
      <c r="BA20" s="268">
        <f>IF(D42&lt;&gt;"","",IF(H42="",IFERROR(VLOOKUP(E42,業態・給与対照!A:D,4,FALSE),""),H42))</f>
        <v>0.77083333333333337</v>
      </c>
      <c r="BB20" s="268"/>
      <c r="BC20" s="269"/>
      <c r="BD20" s="158"/>
      <c r="BE20" s="189"/>
      <c r="BF20" s="264" t="str">
        <f t="shared" si="25"/>
        <v>A2</v>
      </c>
      <c r="BG20" s="265"/>
      <c r="BH20" s="265" t="str">
        <f t="shared" si="26"/>
        <v>任鋭</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A2</v>
      </c>
      <c r="BV20" s="281"/>
      <c r="BW20" s="254" t="str">
        <f t="shared" si="18"/>
        <v>遠藤美穂子</v>
      </c>
      <c r="BX20" s="255"/>
      <c r="BY20" s="255"/>
      <c r="BZ20" s="256"/>
      <c r="CA20" s="257">
        <f t="shared" si="19"/>
        <v>0.39583333333333331</v>
      </c>
      <c r="CB20" s="258"/>
      <c r="CC20" s="257">
        <f t="shared" si="20"/>
        <v>0.77083333333333337</v>
      </c>
      <c r="CD20" s="258"/>
      <c r="CE20" s="282">
        <f t="shared" si="21"/>
        <v>9.0000000000000018</v>
      </c>
      <c r="CF20" s="283"/>
      <c r="CG20" s="252" t="str">
        <f t="shared" si="22"/>
        <v>ヒトトヒトキャリアライズ㈱</v>
      </c>
      <c r="CH20" s="252"/>
      <c r="CI20" s="253"/>
    </row>
    <row r="21" spans="2:88" ht="16.5" customHeight="1">
      <c r="B21" s="155" t="str">
        <f>IF(F21="","",IF(ISNA(VLOOKUP(F21,[1]警備日誌専用氏名!A:B,2,FALSE))=TRUE,F21,VLOOKUP(F21,[1]警備日誌専用氏名!A:B,2,FALSE)))</f>
        <v>カメラ</v>
      </c>
      <c r="E21" s="155" t="s">
        <v>302</v>
      </c>
      <c r="F21" s="215" t="s">
        <v>310</v>
      </c>
      <c r="I21" s="185"/>
      <c r="J21" s="177"/>
      <c r="K21" s="177"/>
      <c r="L21" s="178"/>
      <c r="M21" s="178"/>
      <c r="N21" s="186" t="e">
        <f t="shared" ca="1" si="0"/>
        <v>#VALUE!</v>
      </c>
      <c r="O21" s="177" t="str">
        <f t="shared" si="1"/>
        <v>A2</v>
      </c>
      <c r="P21" s="177" t="str">
        <f t="shared" si="2"/>
        <v>カメラ</v>
      </c>
      <c r="Q21" s="178" t="str">
        <f t="shared" si="3"/>
        <v/>
      </c>
      <c r="R21" s="178"/>
      <c r="S21" s="178" t="str">
        <f t="shared" si="4"/>
        <v/>
      </c>
      <c r="T21" s="178"/>
      <c r="U21" s="178"/>
      <c r="V21" s="178"/>
      <c r="W21" s="178"/>
      <c r="X21" s="177" t="s">
        <v>281</v>
      </c>
      <c r="Z21" s="270" t="str">
        <f t="shared" si="23"/>
        <v>早番</v>
      </c>
      <c r="AA21" s="271"/>
      <c r="AB21" s="272" t="str">
        <f t="shared" si="24"/>
        <v>カメラ</v>
      </c>
      <c r="AC21" s="273"/>
      <c r="AD21" s="273"/>
      <c r="AE21" s="273"/>
      <c r="AF21" s="273"/>
      <c r="AG21" s="274"/>
      <c r="AH21" s="275">
        <f>IF(D21&lt;&gt;"","",IF(G21="",IFERROR(VLOOKUP(E21,業態・給与対照!A:D,3,FALSE),""),G21))</f>
        <v>0.39583333333333331</v>
      </c>
      <c r="AI21" s="268"/>
      <c r="AJ21" s="268"/>
      <c r="AK21" s="188" t="s">
        <v>97</v>
      </c>
      <c r="AL21" s="268">
        <f>IF(D21&lt;&gt;"","",IF(H21="",IFERROR(VLOOKUP(E21,業態・給与対照!A:D,4,FALSE),""),H21))</f>
        <v>0.77083333333333337</v>
      </c>
      <c r="AM21" s="268"/>
      <c r="AN21" s="269"/>
      <c r="AO21" s="270" t="str">
        <f t="shared" si="7"/>
        <v>臨時</v>
      </c>
      <c r="AP21" s="271"/>
      <c r="AQ21" s="272" t="str">
        <f t="shared" ref="AQ21:AQ28" si="31">IF(D43&lt;&gt;"","",IF(B43="","",B43))</f>
        <v>牛田恵弘</v>
      </c>
      <c r="AR21" s="273"/>
      <c r="AS21" s="273"/>
      <c r="AT21" s="273"/>
      <c r="AU21" s="273"/>
      <c r="AV21" s="274"/>
      <c r="AW21" s="275">
        <f>IF(D43&lt;&gt;"","",IF(G43="",IFERROR(VLOOKUP(E43,業態・給与対照!A:D,3,FALSE),""),G43))</f>
        <v>0.39583333333333331</v>
      </c>
      <c r="AX21" s="268"/>
      <c r="AY21" s="268"/>
      <c r="AZ21" s="188" t="s">
        <v>97</v>
      </c>
      <c r="BA21" s="268">
        <f>IF(D43&lt;&gt;"","",IF(H43="",IFERROR(VLOOKUP(E43,業態・給与対照!A:D,4,FALSE),""),H43))</f>
        <v>0.77083333333333337</v>
      </c>
      <c r="BB21" s="268"/>
      <c r="BC21" s="269"/>
      <c r="BD21" s="191"/>
      <c r="BE21" s="189"/>
      <c r="BF21" s="264" t="str">
        <f t="shared" si="25"/>
        <v>A2</v>
      </c>
      <c r="BG21" s="265"/>
      <c r="BH21" s="265" t="str">
        <f t="shared" si="26"/>
        <v>鈴木嘉雄</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A2</v>
      </c>
      <c r="BV21" s="281"/>
      <c r="BW21" s="254" t="str">
        <f t="shared" si="18"/>
        <v>鈴木信一郎</v>
      </c>
      <c r="BX21" s="255"/>
      <c r="BY21" s="255"/>
      <c r="BZ21" s="256"/>
      <c r="CA21" s="257">
        <f t="shared" si="19"/>
        <v>0.39583333333333331</v>
      </c>
      <c r="CB21" s="258"/>
      <c r="CC21" s="257">
        <f t="shared" si="20"/>
        <v>0.77083333333333337</v>
      </c>
      <c r="CD21" s="258"/>
      <c r="CE21" s="282">
        <f t="shared" si="21"/>
        <v>9.0000000000000018</v>
      </c>
      <c r="CF21" s="283"/>
      <c r="CG21" s="252" t="str">
        <f t="shared" si="22"/>
        <v>ヒトトヒトキャリアライズ㈱</v>
      </c>
      <c r="CH21" s="252"/>
      <c r="CI21" s="253"/>
    </row>
    <row r="22" spans="2:88" ht="16.5" customHeight="1">
      <c r="B22" s="155" t="str">
        <f>IF(F22="","",IF(ISNA(VLOOKUP(F22,[1]警備日誌専用氏名!A:B,2,FALSE))=TRUE,F22,VLOOKUP(F22,[1]警備日誌専用氏名!A:B,2,FALSE)))</f>
        <v>與世山健</v>
      </c>
      <c r="E22" s="155" t="s">
        <v>302</v>
      </c>
      <c r="F22" s="215" t="s">
        <v>311</v>
      </c>
      <c r="I22" s="185"/>
      <c r="J22" s="177"/>
      <c r="K22" s="177"/>
      <c r="L22" s="178"/>
      <c r="M22" s="178"/>
      <c r="N22" s="186" t="e">
        <f t="shared" ca="1" si="0"/>
        <v>#VALUE!</v>
      </c>
      <c r="O22" s="177" t="str">
        <f t="shared" si="1"/>
        <v>A2</v>
      </c>
      <c r="P22" s="177" t="str">
        <f t="shared" si="2"/>
        <v>與世山健</v>
      </c>
      <c r="Q22" s="178" t="str">
        <f t="shared" si="3"/>
        <v/>
      </c>
      <c r="R22" s="178"/>
      <c r="S22" s="178" t="str">
        <f t="shared" si="4"/>
        <v/>
      </c>
      <c r="T22" s="178"/>
      <c r="U22" s="178"/>
      <c r="V22" s="178"/>
      <c r="W22" s="178"/>
      <c r="X22" s="177" t="s">
        <v>281</v>
      </c>
      <c r="Z22" s="270" t="str">
        <f t="shared" si="23"/>
        <v>早番</v>
      </c>
      <c r="AA22" s="271"/>
      <c r="AB22" s="272" t="str">
        <f t="shared" si="24"/>
        <v>與世山健</v>
      </c>
      <c r="AC22" s="273"/>
      <c r="AD22" s="273"/>
      <c r="AE22" s="273"/>
      <c r="AF22" s="273"/>
      <c r="AG22" s="274"/>
      <c r="AH22" s="275">
        <f>IF(D22&lt;&gt;"","",IF(G22="",IFERROR(VLOOKUP(E22,業態・給与対照!A:D,3,FALSE),""),G22))</f>
        <v>0.39583333333333331</v>
      </c>
      <c r="AI22" s="268"/>
      <c r="AJ22" s="268"/>
      <c r="AK22" s="188" t="s">
        <v>97</v>
      </c>
      <c r="AL22" s="268">
        <f>IF(D22&lt;&gt;"","",IF(H22="",IFERROR(VLOOKUP(E22,業態・給与対照!A:D,4,FALSE),""),H22))</f>
        <v>0.77083333333333337</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A2</v>
      </c>
      <c r="BG22" s="265"/>
      <c r="BH22" s="265" t="str">
        <f t="shared" si="26"/>
        <v>ヌワン</v>
      </c>
      <c r="BI22" s="265"/>
      <c r="BJ22" s="265"/>
      <c r="BK22" s="265"/>
      <c r="BL22" s="266">
        <f t="shared" si="27"/>
        <v>0.39583333333333331</v>
      </c>
      <c r="BM22" s="266"/>
      <c r="BN22" s="266">
        <f t="shared" si="28"/>
        <v>0.77083333333333337</v>
      </c>
      <c r="BO22" s="266"/>
      <c r="BP22" s="267">
        <f t="shared" si="29"/>
        <v>9.0000000000000018</v>
      </c>
      <c r="BQ22" s="267"/>
      <c r="BR22" s="252" t="str">
        <f t="shared" si="30"/>
        <v>ハイフィールド㈱</v>
      </c>
      <c r="BS22" s="252"/>
      <c r="BT22" s="253"/>
      <c r="BU22" s="280" t="str">
        <f t="shared" si="17"/>
        <v>A2</v>
      </c>
      <c r="BV22" s="281"/>
      <c r="BW22" s="254" t="str">
        <f t="shared" si="18"/>
        <v>津倉侑和</v>
      </c>
      <c r="BX22" s="255"/>
      <c r="BY22" s="255"/>
      <c r="BZ22" s="256"/>
      <c r="CA22" s="257">
        <f t="shared" si="19"/>
        <v>0.39583333333333331</v>
      </c>
      <c r="CB22" s="258"/>
      <c r="CC22" s="257">
        <f t="shared" si="20"/>
        <v>0.77083333333333337</v>
      </c>
      <c r="CD22" s="258"/>
      <c r="CE22" s="282">
        <f t="shared" si="21"/>
        <v>9.0000000000000018</v>
      </c>
      <c r="CF22" s="283"/>
      <c r="CG22" s="252" t="str">
        <f t="shared" si="22"/>
        <v>ヒトトヒトキャリアライズ㈱</v>
      </c>
      <c r="CH22" s="252"/>
      <c r="CI22" s="253"/>
    </row>
    <row r="23" spans="2:88" ht="16.5" customHeight="1">
      <c r="B23" s="155" t="str">
        <f>IF(F23="","",IF(ISNA(VLOOKUP(F23,[1]警備日誌専用氏名!A:B,2,FALSE))=TRUE,F23,VLOOKUP(F23,[1]警備日誌専用氏名!A:B,2,FALSE)))</f>
        <v>田村勝行</v>
      </c>
      <c r="E23" s="155" t="s">
        <v>312</v>
      </c>
      <c r="F23" s="155" t="s">
        <v>239</v>
      </c>
      <c r="I23" s="185"/>
      <c r="J23" s="177"/>
      <c r="K23" s="177"/>
      <c r="L23" s="178">
        <v>0.375</v>
      </c>
      <c r="M23" s="178">
        <v>0.875</v>
      </c>
      <c r="N23" s="186" t="e">
        <f t="shared" ca="1" si="0"/>
        <v>#VALUE!</v>
      </c>
      <c r="O23" s="177" t="str">
        <f t="shared" si="1"/>
        <v>A3</v>
      </c>
      <c r="P23" s="177" t="str">
        <f t="shared" si="2"/>
        <v>田村勝行</v>
      </c>
      <c r="Q23" s="178">
        <f t="shared" si="3"/>
        <v>0.375</v>
      </c>
      <c r="R23" s="178"/>
      <c r="S23" s="178">
        <f t="shared" si="4"/>
        <v>0.875</v>
      </c>
      <c r="T23" s="178"/>
      <c r="U23" s="178"/>
      <c r="V23" s="178"/>
      <c r="W23" s="178"/>
      <c r="X23" s="177" t="s">
        <v>288</v>
      </c>
      <c r="Z23" s="270" t="str">
        <f t="shared" si="23"/>
        <v>遅番</v>
      </c>
      <c r="AA23" s="271"/>
      <c r="AB23" s="272" t="str">
        <f t="shared" si="24"/>
        <v>田村勝行</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A2</v>
      </c>
      <c r="BG23" s="265"/>
      <c r="BH23" s="265" t="str">
        <f t="shared" si="26"/>
        <v>カメラ</v>
      </c>
      <c r="BI23" s="265"/>
      <c r="BJ23" s="265"/>
      <c r="BK23" s="265"/>
      <c r="BL23" s="266">
        <f t="shared" si="27"/>
        <v>0.39583333333333331</v>
      </c>
      <c r="BM23" s="266"/>
      <c r="BN23" s="266">
        <f t="shared" si="28"/>
        <v>0.77083333333333337</v>
      </c>
      <c r="BO23" s="266"/>
      <c r="BP23" s="267">
        <f t="shared" si="29"/>
        <v>9.0000000000000018</v>
      </c>
      <c r="BQ23" s="267"/>
      <c r="BR23" s="252" t="str">
        <f t="shared" si="30"/>
        <v>ハイフィールド㈱</v>
      </c>
      <c r="BS23" s="252"/>
      <c r="BT23" s="253"/>
      <c r="BU23" s="280" t="str">
        <f t="shared" si="17"/>
        <v>A2</v>
      </c>
      <c r="BV23" s="281"/>
      <c r="BW23" s="254" t="str">
        <f t="shared" si="18"/>
        <v>牛田恵弘</v>
      </c>
      <c r="BX23" s="255"/>
      <c r="BY23" s="255"/>
      <c r="BZ23" s="256"/>
      <c r="CA23" s="257">
        <f t="shared" si="19"/>
        <v>0.39583333333333331</v>
      </c>
      <c r="CB23" s="258"/>
      <c r="CC23" s="257">
        <f t="shared" si="20"/>
        <v>0.77083333333333337</v>
      </c>
      <c r="CD23" s="258"/>
      <c r="CE23" s="282">
        <f t="shared" si="21"/>
        <v>9.0000000000000018</v>
      </c>
      <c r="CF23" s="283"/>
      <c r="CG23" s="252" t="str">
        <f t="shared" si="22"/>
        <v>ヒトトヒトキャリアライズ㈱</v>
      </c>
      <c r="CH23" s="252"/>
      <c r="CI23" s="253"/>
    </row>
    <row r="24" spans="2:88" ht="16.5" customHeight="1">
      <c r="B24" s="155" t="str">
        <f>IF(F24="","",IF(ISNA(VLOOKUP(F24,[1]警備日誌専用氏名!A:B,2,FALSE))=TRUE,F24,VLOOKUP(F24,[1]警備日誌専用氏名!A:B,2,FALSE)))</f>
        <v>田村諭</v>
      </c>
      <c r="E24" s="155" t="s">
        <v>312</v>
      </c>
      <c r="F24" s="155" t="s">
        <v>240</v>
      </c>
      <c r="I24" s="185"/>
      <c r="J24" s="177"/>
      <c r="K24" s="177"/>
      <c r="L24" s="178">
        <v>0.39583333333333331</v>
      </c>
      <c r="M24" s="178">
        <v>0.875</v>
      </c>
      <c r="N24" s="186" t="e">
        <f t="shared" ca="1" si="0"/>
        <v>#VALUE!</v>
      </c>
      <c r="O24" s="177" t="str">
        <f t="shared" si="1"/>
        <v>A3</v>
      </c>
      <c r="P24" s="177" t="str">
        <f t="shared" si="2"/>
        <v>田村諭</v>
      </c>
      <c r="Q24" s="178">
        <f t="shared" si="3"/>
        <v>0.39583333333333331</v>
      </c>
      <c r="R24" s="178"/>
      <c r="S24" s="178">
        <f t="shared" si="4"/>
        <v>0.875</v>
      </c>
      <c r="T24" s="178"/>
      <c r="U24" s="178"/>
      <c r="V24" s="178"/>
      <c r="W24" s="178"/>
      <c r="X24" s="177" t="s">
        <v>313</v>
      </c>
      <c r="Z24" s="270" t="str">
        <f t="shared" si="23"/>
        <v>遅番</v>
      </c>
      <c r="AA24" s="271"/>
      <c r="AB24" s="272" t="str">
        <f t="shared" si="24"/>
        <v>田村諭</v>
      </c>
      <c r="AC24" s="273"/>
      <c r="AD24" s="273"/>
      <c r="AE24" s="273"/>
      <c r="AF24" s="273"/>
      <c r="AG24" s="274"/>
      <c r="AH24" s="275">
        <f>IF(D24&lt;&gt;"","",IF(G24="",IFERROR(VLOOKUP(E24,業態・給与対照!A:D,3,FALSE),""),G24))</f>
        <v>0.5</v>
      </c>
      <c r="AI24" s="268"/>
      <c r="AJ24" s="268"/>
      <c r="AK24" s="188" t="s">
        <v>97</v>
      </c>
      <c r="AL24" s="268">
        <f>IF(D24&lt;&gt;"","",IF(H24="",IFERROR(VLOOKUP(E24,業態・給与対照!A:D,4,FALSE),""),H24))</f>
        <v>0.875</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A2</v>
      </c>
      <c r="BG24" s="265"/>
      <c r="BH24" s="265" t="str">
        <f t="shared" si="26"/>
        <v>與世山健</v>
      </c>
      <c r="BI24" s="265"/>
      <c r="BJ24" s="265"/>
      <c r="BK24" s="265"/>
      <c r="BL24" s="266">
        <f t="shared" si="27"/>
        <v>0.39583333333333331</v>
      </c>
      <c r="BM24" s="266"/>
      <c r="BN24" s="266">
        <f t="shared" si="28"/>
        <v>0.77083333333333337</v>
      </c>
      <c r="BO24" s="266"/>
      <c r="BP24" s="267">
        <f t="shared" si="29"/>
        <v>9.0000000000000018</v>
      </c>
      <c r="BQ24" s="267"/>
      <c r="BR24" s="252" t="str">
        <f t="shared" si="30"/>
        <v>ハイフィールド㈱</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望月英明</v>
      </c>
      <c r="E25" s="155" t="s">
        <v>312</v>
      </c>
      <c r="F25" s="155" t="s">
        <v>243</v>
      </c>
      <c r="I25" s="185"/>
      <c r="J25" s="177"/>
      <c r="K25" s="177"/>
      <c r="L25" s="178">
        <v>0.375</v>
      </c>
      <c r="M25" s="178">
        <v>0.875</v>
      </c>
      <c r="N25" s="186" t="e">
        <f t="shared" ca="1" si="0"/>
        <v>#VALUE!</v>
      </c>
      <c r="O25" s="177" t="str">
        <f t="shared" si="1"/>
        <v>A3</v>
      </c>
      <c r="P25" s="177" t="str">
        <f t="shared" si="2"/>
        <v>望月英明</v>
      </c>
      <c r="Q25" s="178">
        <f t="shared" si="3"/>
        <v>0.375</v>
      </c>
      <c r="R25" s="178"/>
      <c r="S25" s="178">
        <f t="shared" si="4"/>
        <v>0.875</v>
      </c>
      <c r="T25" s="178"/>
      <c r="U25" s="178"/>
      <c r="V25" s="178"/>
      <c r="W25" s="178"/>
      <c r="X25" s="177" t="s">
        <v>288</v>
      </c>
      <c r="Z25" s="270" t="str">
        <f t="shared" si="23"/>
        <v>遅番</v>
      </c>
      <c r="AA25" s="271"/>
      <c r="AB25" s="272" t="str">
        <f t="shared" si="24"/>
        <v>望月英明</v>
      </c>
      <c r="AC25" s="273"/>
      <c r="AD25" s="273"/>
      <c r="AE25" s="273"/>
      <c r="AF25" s="273"/>
      <c r="AG25" s="274"/>
      <c r="AH25" s="275">
        <f>IF(D25&lt;&gt;"","",IF(G25="",IFERROR(VLOOKUP(E25,業態・給与対照!A:D,3,FALSE),""),G25))</f>
        <v>0.5</v>
      </c>
      <c r="AI25" s="268"/>
      <c r="AJ25" s="268"/>
      <c r="AK25" s="188" t="s">
        <v>97</v>
      </c>
      <c r="AL25" s="268">
        <f>IF(D25&lt;&gt;"","",IF(H25="",IFERROR(VLOOKUP(E25,業態・給与対照!A:D,4,FALSE),""),H25))</f>
        <v>0.875</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田村勝行</v>
      </c>
      <c r="BI25" s="265"/>
      <c r="BJ25" s="265"/>
      <c r="BK25" s="265"/>
      <c r="BL25" s="266">
        <f t="shared" si="27"/>
        <v>0.375</v>
      </c>
      <c r="BM25" s="266"/>
      <c r="BN25" s="266">
        <f t="shared" si="28"/>
        <v>0.875</v>
      </c>
      <c r="BO25" s="266"/>
      <c r="BP25" s="267">
        <f t="shared" si="29"/>
        <v>12</v>
      </c>
      <c r="BQ25" s="267"/>
      <c r="BR25" s="252" t="str">
        <f t="shared" si="30"/>
        <v>早出3.0ｈ</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妹尾優</v>
      </c>
      <c r="E26" s="155" t="s">
        <v>302</v>
      </c>
      <c r="F26" s="155" t="s">
        <v>96</v>
      </c>
      <c r="I26" s="185"/>
      <c r="J26" s="177"/>
      <c r="K26" s="177"/>
      <c r="L26" s="178"/>
      <c r="M26" s="178"/>
      <c r="N26" s="186" t="e">
        <f t="shared" ca="1" si="0"/>
        <v>#VALUE!</v>
      </c>
      <c r="O26" s="177" t="str">
        <f t="shared" si="1"/>
        <v>A2</v>
      </c>
      <c r="P26" s="177" t="str">
        <f t="shared" si="2"/>
        <v>妹尾優</v>
      </c>
      <c r="Q26" s="178" t="str">
        <f t="shared" si="3"/>
        <v/>
      </c>
      <c r="R26" s="178"/>
      <c r="S26" s="178" t="str">
        <f t="shared" si="4"/>
        <v/>
      </c>
      <c r="T26" s="178"/>
      <c r="U26" s="178"/>
      <c r="V26" s="178"/>
      <c r="W26" s="178"/>
      <c r="X26" s="177"/>
      <c r="Z26" s="270" t="str">
        <f t="shared" si="23"/>
        <v>早番</v>
      </c>
      <c r="AA26" s="271"/>
      <c r="AB26" s="272" t="str">
        <f t="shared" si="24"/>
        <v>妹尾優</v>
      </c>
      <c r="AC26" s="273"/>
      <c r="AD26" s="273"/>
      <c r="AE26" s="273"/>
      <c r="AF26" s="273"/>
      <c r="AG26" s="274"/>
      <c r="AH26" s="275">
        <f>IF(D26&lt;&gt;"","",IF(G26="",IFERROR(VLOOKUP(E26,業態・給与対照!A:D,3,FALSE),""),G26))</f>
        <v>0.39583333333333331</v>
      </c>
      <c r="AI26" s="268"/>
      <c r="AJ26" s="268"/>
      <c r="AK26" s="188" t="s">
        <v>97</v>
      </c>
      <c r="AL26" s="268">
        <f>IF(D26&lt;&gt;"","",IF(H26="",IFERROR(VLOOKUP(E26,業態・給与対照!A:D,4,FALSE),""),H26))</f>
        <v>0.77083333333333337</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A3</v>
      </c>
      <c r="BG26" s="265"/>
      <c r="BH26" s="265" t="str">
        <f t="shared" si="26"/>
        <v>田村諭</v>
      </c>
      <c r="BI26" s="265"/>
      <c r="BJ26" s="265"/>
      <c r="BK26" s="265"/>
      <c r="BL26" s="266">
        <f t="shared" si="27"/>
        <v>0.39583333333333331</v>
      </c>
      <c r="BM26" s="266"/>
      <c r="BN26" s="266">
        <f t="shared" si="28"/>
        <v>0.875</v>
      </c>
      <c r="BO26" s="266"/>
      <c r="BP26" s="267">
        <f t="shared" si="29"/>
        <v>11.5</v>
      </c>
      <c r="BQ26" s="267"/>
      <c r="BR26" s="252" t="str">
        <f t="shared" si="30"/>
        <v>早出2.5ｈ</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若月章浩</v>
      </c>
      <c r="E27" s="155" t="s">
        <v>302</v>
      </c>
      <c r="F27" s="155" t="s">
        <v>247</v>
      </c>
      <c r="I27" s="185"/>
      <c r="J27" s="177"/>
      <c r="K27" s="177"/>
      <c r="L27" s="178"/>
      <c r="M27" s="178"/>
      <c r="N27" s="186" t="e">
        <f t="shared" ca="1" si="0"/>
        <v>#VALUE!</v>
      </c>
      <c r="O27" s="177" t="str">
        <f t="shared" si="1"/>
        <v>A2</v>
      </c>
      <c r="P27" s="177" t="str">
        <f t="shared" si="2"/>
        <v>若月章浩</v>
      </c>
      <c r="Q27" s="178" t="str">
        <f t="shared" si="3"/>
        <v/>
      </c>
      <c r="R27" s="178"/>
      <c r="S27" s="178" t="str">
        <f t="shared" si="4"/>
        <v/>
      </c>
      <c r="T27" s="178"/>
      <c r="U27" s="178"/>
      <c r="V27" s="178"/>
      <c r="W27" s="178"/>
      <c r="X27" s="177" t="s">
        <v>248</v>
      </c>
      <c r="Z27" s="270" t="str">
        <f t="shared" si="23"/>
        <v>早番</v>
      </c>
      <c r="AA27" s="271"/>
      <c r="AB27" s="272" t="str">
        <f t="shared" si="24"/>
        <v>若月章浩</v>
      </c>
      <c r="AC27" s="273"/>
      <c r="AD27" s="273"/>
      <c r="AE27" s="273"/>
      <c r="AF27" s="273"/>
      <c r="AG27" s="274"/>
      <c r="AH27" s="275">
        <f>IF(D27&lt;&gt;"","",IF(G27="",IFERROR(VLOOKUP(E27,業態・給与対照!A:D,3,FALSE),""),G27))</f>
        <v>0.39583333333333331</v>
      </c>
      <c r="AI27" s="268"/>
      <c r="AJ27" s="268"/>
      <c r="AK27" s="188" t="s">
        <v>97</v>
      </c>
      <c r="AL27" s="268">
        <f>IF(D27&lt;&gt;"","",IF(H27="",IFERROR(VLOOKUP(E27,業態・給与対照!A:D,4,FALSE),""),H27))</f>
        <v>0.77083333333333337</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A3</v>
      </c>
      <c r="BG27" s="265"/>
      <c r="BH27" s="265" t="str">
        <f t="shared" si="26"/>
        <v>望月英明</v>
      </c>
      <c r="BI27" s="265"/>
      <c r="BJ27" s="265"/>
      <c r="BK27" s="265"/>
      <c r="BL27" s="266">
        <f t="shared" si="27"/>
        <v>0.375</v>
      </c>
      <c r="BM27" s="266"/>
      <c r="BN27" s="266">
        <f t="shared" si="28"/>
        <v>0.875</v>
      </c>
      <c r="BO27" s="266"/>
      <c r="BP27" s="267">
        <f t="shared" si="29"/>
        <v>12</v>
      </c>
      <c r="BQ27" s="267"/>
      <c r="BR27" s="252" t="str">
        <f t="shared" si="30"/>
        <v>早出3.0ｈ</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勅使河原幹太</v>
      </c>
      <c r="E28" s="155" t="s">
        <v>314</v>
      </c>
      <c r="F28" s="155" t="s">
        <v>315</v>
      </c>
      <c r="G28" s="156">
        <v>0.39583333333333331</v>
      </c>
      <c r="H28" s="156">
        <v>0.77083333333333337</v>
      </c>
      <c r="I28" s="185"/>
      <c r="J28" s="177"/>
      <c r="K28" s="177"/>
      <c r="L28" s="178"/>
      <c r="M28" s="178"/>
      <c r="N28" s="186" t="e">
        <f t="shared" ca="1" si="0"/>
        <v>#VALUE!</v>
      </c>
      <c r="O28" s="177" t="str">
        <f t="shared" si="1"/>
        <v>A2</v>
      </c>
      <c r="P28" s="177" t="str">
        <f t="shared" si="2"/>
        <v>勅使河原幹太</v>
      </c>
      <c r="Q28" s="178">
        <f t="shared" si="3"/>
        <v>0.39583333333333331</v>
      </c>
      <c r="R28" s="178"/>
      <c r="S28" s="178">
        <f t="shared" si="4"/>
        <v>0.77083333333333337</v>
      </c>
      <c r="T28" s="178"/>
      <c r="U28" s="178"/>
      <c r="V28" s="178"/>
      <c r="W28" s="178"/>
      <c r="X28" s="177"/>
      <c r="Z28" s="359" t="str">
        <f t="shared" si="23"/>
        <v>臨時</v>
      </c>
      <c r="AA28" s="360"/>
      <c r="AB28" s="348" t="str">
        <f t="shared" si="24"/>
        <v>勅使河原幹太</v>
      </c>
      <c r="AC28" s="349"/>
      <c r="AD28" s="349"/>
      <c r="AE28" s="349"/>
      <c r="AF28" s="349"/>
      <c r="AG28" s="350"/>
      <c r="AH28" s="356">
        <f>IF(D28&lt;&gt;"","",IF(G28="",IFERROR(VLOOKUP(E28,業態・給与対照!A:D,3,FALSE),""),G28))</f>
        <v>0.39583333333333331</v>
      </c>
      <c r="AI28" s="357"/>
      <c r="AJ28" s="357"/>
      <c r="AK28" s="195" t="s">
        <v>97</v>
      </c>
      <c r="AL28" s="357">
        <f>IF(D28&lt;&gt;"","",IF(H28="",IFERROR(VLOOKUP(E28,業態・給与対照!A:D,4,FALSE),""),H28))</f>
        <v>0.77083333333333337</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A2</v>
      </c>
      <c r="BG28" s="265"/>
      <c r="BH28" s="265" t="str">
        <f t="shared" si="26"/>
        <v>妹尾優</v>
      </c>
      <c r="BI28" s="265"/>
      <c r="BJ28" s="265"/>
      <c r="BK28" s="265"/>
      <c r="BL28" s="266">
        <f t="shared" si="27"/>
        <v>0.39583333333333331</v>
      </c>
      <c r="BM28" s="266"/>
      <c r="BN28" s="266">
        <f t="shared" si="28"/>
        <v>0.77083333333333337</v>
      </c>
      <c r="BO28" s="266"/>
      <c r="BP28" s="267">
        <f t="shared" si="29"/>
        <v>9.0000000000000018</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山蔭卓志</v>
      </c>
      <c r="E29" s="155" t="s">
        <v>314</v>
      </c>
      <c r="F29" s="155" t="s">
        <v>316</v>
      </c>
      <c r="G29" s="156">
        <v>0.39583333333333331</v>
      </c>
      <c r="H29" s="156">
        <v>0.77083333333333337</v>
      </c>
      <c r="I29" s="185"/>
      <c r="J29" s="177"/>
      <c r="K29" s="177"/>
      <c r="L29" s="178"/>
      <c r="M29" s="178"/>
      <c r="N29" s="186" t="e">
        <f t="shared" ca="1" si="0"/>
        <v>#VALUE!</v>
      </c>
      <c r="O29" s="177" t="str">
        <f t="shared" si="1"/>
        <v>A2</v>
      </c>
      <c r="P29" s="177" t="str">
        <f t="shared" si="2"/>
        <v>山蔭卓志</v>
      </c>
      <c r="Q29" s="178">
        <f t="shared" si="3"/>
        <v>0.39583333333333331</v>
      </c>
      <c r="R29" s="178"/>
      <c r="S29" s="178">
        <f t="shared" si="4"/>
        <v>0.77083333333333337</v>
      </c>
      <c r="T29" s="178"/>
      <c r="U29" s="178"/>
      <c r="V29" s="178"/>
      <c r="W29" s="178"/>
      <c r="X29" s="177" t="s">
        <v>248</v>
      </c>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A2</v>
      </c>
      <c r="BG29" s="265"/>
      <c r="BH29" s="265" t="str">
        <f t="shared" si="26"/>
        <v>若月章浩</v>
      </c>
      <c r="BI29" s="265"/>
      <c r="BJ29" s="265"/>
      <c r="BK29" s="265"/>
      <c r="BL29" s="266">
        <f t="shared" si="27"/>
        <v>0.39583333333333331</v>
      </c>
      <c r="BM29" s="266"/>
      <c r="BN29" s="266">
        <f t="shared" si="28"/>
        <v>0.77083333333333337</v>
      </c>
      <c r="BO29" s="266"/>
      <c r="BP29" s="267">
        <f t="shared" si="29"/>
        <v>9.0000000000000018</v>
      </c>
      <c r="BQ29" s="267"/>
      <c r="BR29" s="252" t="str">
        <f t="shared" si="30"/>
        <v>イベント2部2G</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藤井尚善</v>
      </c>
      <c r="E30" s="155" t="s">
        <v>314</v>
      </c>
      <c r="F30" s="155" t="s">
        <v>317</v>
      </c>
      <c r="G30" s="156">
        <v>0.39583333333333331</v>
      </c>
      <c r="H30" s="156">
        <v>0.77083333333333337</v>
      </c>
      <c r="I30" s="185"/>
      <c r="J30" s="177"/>
      <c r="K30" s="177"/>
      <c r="L30" s="178"/>
      <c r="M30" s="178"/>
      <c r="N30" s="186" t="e">
        <f t="shared" ca="1" si="0"/>
        <v>#VALUE!</v>
      </c>
      <c r="O30" s="177" t="str">
        <f t="shared" si="1"/>
        <v>A2</v>
      </c>
      <c r="P30" s="177" t="str">
        <f t="shared" si="2"/>
        <v>藤井尚善</v>
      </c>
      <c r="Q30" s="178">
        <f t="shared" si="3"/>
        <v>0.39583333333333331</v>
      </c>
      <c r="R30" s="178"/>
      <c r="S30" s="178">
        <f t="shared" si="4"/>
        <v>0.77083333333333337</v>
      </c>
      <c r="T30" s="178"/>
      <c r="U30" s="178"/>
      <c r="V30" s="178"/>
      <c r="W30" s="178"/>
      <c r="X30" s="177" t="s">
        <v>248</v>
      </c>
      <c r="Z30" s="196" t="s">
        <v>113</v>
      </c>
      <c r="AA30" s="163"/>
      <c r="AB30" s="163"/>
      <c r="AC30" s="197"/>
      <c r="AD30" s="198"/>
      <c r="AE30" s="163"/>
      <c r="AF30" s="163"/>
      <c r="AG30" s="163"/>
      <c r="AH30" s="163"/>
      <c r="AI30" s="163"/>
      <c r="AJ30" s="163"/>
      <c r="AK30" s="163"/>
      <c r="AL30" s="163"/>
      <c r="AM30" s="163"/>
      <c r="AN30" s="163"/>
      <c r="BD30" s="158"/>
      <c r="BE30" s="158"/>
      <c r="BF30" s="259" t="str">
        <f t="shared" si="25"/>
        <v>A2</v>
      </c>
      <c r="BG30" s="260"/>
      <c r="BH30" s="260" t="str">
        <f t="shared" si="26"/>
        <v>勅使河原幹太</v>
      </c>
      <c r="BI30" s="260"/>
      <c r="BJ30" s="260"/>
      <c r="BK30" s="260"/>
      <c r="BL30" s="261">
        <f t="shared" si="27"/>
        <v>0.39583333333333331</v>
      </c>
      <c r="BM30" s="261"/>
      <c r="BN30" s="261">
        <f t="shared" si="28"/>
        <v>0.77083333333333337</v>
      </c>
      <c r="BO30" s="261"/>
      <c r="BP30" s="262">
        <f t="shared" si="29"/>
        <v>9.0000000000000018</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渡邊わか葉</v>
      </c>
      <c r="E31" s="155" t="s">
        <v>314</v>
      </c>
      <c r="F31" s="155" t="s">
        <v>318</v>
      </c>
      <c r="G31" s="156">
        <v>0.39583333333333331</v>
      </c>
      <c r="H31" s="156">
        <v>0.77083333333333337</v>
      </c>
      <c r="I31" s="185"/>
      <c r="J31" s="177"/>
      <c r="K31" s="177"/>
      <c r="L31" s="178"/>
      <c r="M31" s="178"/>
      <c r="N31" s="186" t="e">
        <f t="shared" ca="1" si="0"/>
        <v>#VALUE!</v>
      </c>
      <c r="O31" s="177" t="str">
        <f t="shared" si="1"/>
        <v>A2</v>
      </c>
      <c r="P31" s="177" t="str">
        <f t="shared" si="2"/>
        <v>渡邊わか葉</v>
      </c>
      <c r="Q31" s="178">
        <f t="shared" si="3"/>
        <v>0.39583333333333331</v>
      </c>
      <c r="R31" s="178"/>
      <c r="S31" s="178">
        <f t="shared" si="4"/>
        <v>0.77083333333333337</v>
      </c>
      <c r="T31" s="178"/>
      <c r="U31" s="178"/>
      <c r="V31" s="178"/>
      <c r="W31" s="178"/>
      <c r="X31" s="177" t="s">
        <v>248</v>
      </c>
      <c r="Z31" s="321" t="s">
        <v>114</v>
      </c>
      <c r="AA31" s="354"/>
      <c r="AB31" s="354"/>
      <c r="AC31" s="354"/>
      <c r="AD31" s="354"/>
      <c r="AE31" s="354"/>
      <c r="AF31" s="322"/>
      <c r="AG31" s="248" t="s">
        <v>115</v>
      </c>
      <c r="AH31" s="249"/>
      <c r="AI31" s="249"/>
      <c r="AJ31" s="251"/>
      <c r="AK31" s="355" t="s">
        <v>116</v>
      </c>
      <c r="AL31" s="354"/>
      <c r="AM31" s="354"/>
      <c r="AN31" s="354"/>
      <c r="AO31" s="240" t="s">
        <v>114</v>
      </c>
      <c r="AP31" s="240"/>
      <c r="AQ31" s="240"/>
      <c r="AR31" s="240"/>
      <c r="AS31" s="240"/>
      <c r="AT31" s="240"/>
      <c r="AU31" s="240"/>
      <c r="AV31" s="240" t="s">
        <v>115</v>
      </c>
      <c r="AW31" s="240"/>
      <c r="AX31" s="240"/>
      <c r="AY31" s="240"/>
      <c r="AZ31" s="240" t="s">
        <v>116</v>
      </c>
      <c r="BA31" s="240"/>
      <c r="BB31" s="240"/>
      <c r="BC31" s="240"/>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片桐賢司</v>
      </c>
      <c r="E32" s="155" t="s">
        <v>314</v>
      </c>
      <c r="F32" s="155" t="s">
        <v>319</v>
      </c>
      <c r="G32" s="156">
        <v>0.39583333333333331</v>
      </c>
      <c r="H32" s="156">
        <v>0.77083333333333337</v>
      </c>
      <c r="I32" s="185"/>
      <c r="J32" s="177"/>
      <c r="K32" s="177"/>
      <c r="L32" s="178"/>
      <c r="M32" s="178"/>
      <c r="N32" s="186" t="e">
        <f t="shared" ca="1" si="0"/>
        <v>#VALUE!</v>
      </c>
      <c r="O32" s="177" t="str">
        <f t="shared" si="1"/>
        <v>A2</v>
      </c>
      <c r="P32" s="177" t="str">
        <f t="shared" si="2"/>
        <v>片桐賢司</v>
      </c>
      <c r="Q32" s="178">
        <f t="shared" si="3"/>
        <v>0.39583333333333331</v>
      </c>
      <c r="R32" s="178"/>
      <c r="S32" s="178">
        <f t="shared" si="4"/>
        <v>0.77083333333333337</v>
      </c>
      <c r="T32" s="178"/>
      <c r="U32" s="178"/>
      <c r="V32" s="178"/>
      <c r="W32" s="178"/>
      <c r="X32" s="177" t="s">
        <v>320</v>
      </c>
      <c r="Z32" s="361" t="s">
        <v>117</v>
      </c>
      <c r="AA32" s="362"/>
      <c r="AB32" s="362"/>
      <c r="AC32" s="362"/>
      <c r="AD32" s="362"/>
      <c r="AE32" s="362"/>
      <c r="AF32" s="363"/>
      <c r="AG32" s="364">
        <v>1175</v>
      </c>
      <c r="AH32" s="365"/>
      <c r="AI32" s="365"/>
      <c r="AJ32" s="366"/>
      <c r="AK32" s="367">
        <v>0.5805555555555556</v>
      </c>
      <c r="AL32" s="368"/>
      <c r="AM32" s="368"/>
      <c r="AN32" s="369"/>
      <c r="AO32" s="244" t="s">
        <v>321</v>
      </c>
      <c r="AP32" s="244"/>
      <c r="AQ32" s="244"/>
      <c r="AR32" s="244"/>
      <c r="AS32" s="244"/>
      <c r="AT32" s="244"/>
      <c r="AU32" s="244"/>
      <c r="AV32" s="245">
        <v>249</v>
      </c>
      <c r="AW32" s="245"/>
      <c r="AX32" s="245"/>
      <c r="AY32" s="245"/>
      <c r="AZ32" s="246">
        <v>0.48402777777777778</v>
      </c>
      <c r="BA32" s="246"/>
      <c r="BB32" s="246"/>
      <c r="BC32" s="246"/>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平野稔</v>
      </c>
      <c r="E33" s="155" t="s">
        <v>314</v>
      </c>
      <c r="F33" s="155" t="s">
        <v>322</v>
      </c>
      <c r="G33" s="156">
        <v>0.39583333333333331</v>
      </c>
      <c r="H33" s="156">
        <v>0.77083333333333337</v>
      </c>
      <c r="I33" s="185"/>
      <c r="J33" s="177"/>
      <c r="K33" s="177"/>
      <c r="L33" s="178"/>
      <c r="M33" s="178"/>
      <c r="N33" s="186" t="e">
        <f t="shared" ca="1" si="0"/>
        <v>#VALUE!</v>
      </c>
      <c r="O33" s="177" t="str">
        <f t="shared" si="1"/>
        <v>A2</v>
      </c>
      <c r="P33" s="177" t="str">
        <f t="shared" si="2"/>
        <v>平野稔</v>
      </c>
      <c r="Q33" s="178">
        <f t="shared" si="3"/>
        <v>0.39583333333333331</v>
      </c>
      <c r="R33" s="178"/>
      <c r="S33" s="178">
        <f t="shared" si="4"/>
        <v>0.77083333333333337</v>
      </c>
      <c r="T33" s="178"/>
      <c r="U33" s="178"/>
      <c r="V33" s="178"/>
      <c r="W33" s="178"/>
      <c r="X33" s="177" t="s">
        <v>320</v>
      </c>
      <c r="Z33" s="270" t="s">
        <v>121</v>
      </c>
      <c r="AA33" s="374"/>
      <c r="AB33" s="374"/>
      <c r="AC33" s="374"/>
      <c r="AD33" s="374"/>
      <c r="AE33" s="374"/>
      <c r="AF33" s="271"/>
      <c r="AG33" s="375">
        <v>3173</v>
      </c>
      <c r="AH33" s="376"/>
      <c r="AI33" s="376"/>
      <c r="AJ33" s="377"/>
      <c r="AK33" s="275">
        <v>0.57013888888888886</v>
      </c>
      <c r="AL33" s="268"/>
      <c r="AM33" s="268"/>
      <c r="AN33" s="269"/>
      <c r="AO33" s="241"/>
      <c r="AP33" s="241"/>
      <c r="AQ33" s="241"/>
      <c r="AR33" s="241"/>
      <c r="AS33" s="241"/>
      <c r="AT33" s="241"/>
      <c r="AU33" s="241"/>
      <c r="AV33" s="242"/>
      <c r="AW33" s="242"/>
      <c r="AX33" s="242"/>
      <c r="AY33" s="242"/>
      <c r="AZ33" s="243"/>
      <c r="BA33" s="243"/>
      <c r="BB33" s="243"/>
      <c r="BC33" s="243"/>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上都真拓</v>
      </c>
      <c r="E34" s="155" t="s">
        <v>314</v>
      </c>
      <c r="F34" s="155" t="s">
        <v>323</v>
      </c>
      <c r="G34" s="156">
        <v>0.39583333333333331</v>
      </c>
      <c r="H34" s="156">
        <v>0.77083333333333337</v>
      </c>
      <c r="I34" s="185"/>
      <c r="J34" s="177"/>
      <c r="K34" s="177"/>
      <c r="L34" s="178"/>
      <c r="M34" s="178"/>
      <c r="N34" s="186" t="e">
        <f t="shared" ca="1" si="0"/>
        <v>#VALUE!</v>
      </c>
      <c r="O34" s="177" t="str">
        <f t="shared" si="1"/>
        <v>A2</v>
      </c>
      <c r="P34" s="177" t="str">
        <f t="shared" si="2"/>
        <v>上都真拓</v>
      </c>
      <c r="Q34" s="178">
        <f t="shared" si="3"/>
        <v>0.39583333333333331</v>
      </c>
      <c r="R34" s="178"/>
      <c r="S34" s="178">
        <f t="shared" si="4"/>
        <v>0.77083333333333337</v>
      </c>
      <c r="T34" s="178"/>
      <c r="U34" s="178"/>
      <c r="V34" s="178"/>
      <c r="W34" s="178"/>
      <c r="X34" s="177" t="s">
        <v>320</v>
      </c>
      <c r="Z34" s="270" t="s">
        <v>125</v>
      </c>
      <c r="AA34" s="374"/>
      <c r="AB34" s="374"/>
      <c r="AC34" s="374"/>
      <c r="AD34" s="374"/>
      <c r="AE34" s="374"/>
      <c r="AF34" s="271"/>
      <c r="AG34" s="375">
        <v>2899</v>
      </c>
      <c r="AH34" s="376"/>
      <c r="AI34" s="376"/>
      <c r="AJ34" s="377"/>
      <c r="AK34" s="275">
        <v>0.5805555555555556</v>
      </c>
      <c r="AL34" s="268"/>
      <c r="AM34" s="268"/>
      <c r="AN34" s="269"/>
      <c r="AO34" s="241"/>
      <c r="AP34" s="241"/>
      <c r="AQ34" s="241"/>
      <c r="AR34" s="241"/>
      <c r="AS34" s="241"/>
      <c r="AT34" s="241"/>
      <c r="AU34" s="241"/>
      <c r="AV34" s="242"/>
      <c r="AW34" s="242"/>
      <c r="AX34" s="242"/>
      <c r="AY34" s="242"/>
      <c r="AZ34" s="243"/>
      <c r="BA34" s="243"/>
      <c r="BB34" s="243"/>
      <c r="BC34" s="243"/>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鈴木竜太</v>
      </c>
      <c r="E35" s="155" t="s">
        <v>314</v>
      </c>
      <c r="F35" s="155" t="s">
        <v>324</v>
      </c>
      <c r="G35" s="156">
        <v>0.39583333333333331</v>
      </c>
      <c r="H35" s="156">
        <v>0.77083333333333337</v>
      </c>
      <c r="I35" s="185"/>
      <c r="J35" s="177"/>
      <c r="K35" s="177"/>
      <c r="L35" s="178"/>
      <c r="M35" s="178"/>
      <c r="N35" s="186" t="e">
        <f t="shared" ca="1" si="0"/>
        <v>#VALUE!</v>
      </c>
      <c r="O35" s="177" t="str">
        <f t="shared" si="1"/>
        <v>A2</v>
      </c>
      <c r="P35" s="177" t="str">
        <f t="shared" si="2"/>
        <v>鈴木竜太</v>
      </c>
      <c r="Q35" s="178">
        <f t="shared" si="3"/>
        <v>0.39583333333333331</v>
      </c>
      <c r="R35" s="178"/>
      <c r="S35" s="178">
        <f t="shared" si="4"/>
        <v>0.77083333333333337</v>
      </c>
      <c r="T35" s="178"/>
      <c r="U35" s="178"/>
      <c r="V35" s="178"/>
      <c r="W35" s="178"/>
      <c r="X35" s="177" t="s">
        <v>320</v>
      </c>
      <c r="Z35" s="359" t="s">
        <v>127</v>
      </c>
      <c r="AA35" s="378"/>
      <c r="AB35" s="378"/>
      <c r="AC35" s="378"/>
      <c r="AD35" s="378"/>
      <c r="AE35" s="378"/>
      <c r="AF35" s="360"/>
      <c r="AG35" s="379">
        <v>1203</v>
      </c>
      <c r="AH35" s="380"/>
      <c r="AI35" s="380"/>
      <c r="AJ35" s="381"/>
      <c r="AK35" s="356">
        <v>0.46250000000000002</v>
      </c>
      <c r="AL35" s="357"/>
      <c r="AM35" s="357"/>
      <c r="AN35" s="358"/>
      <c r="AO35" s="382"/>
      <c r="AP35" s="382"/>
      <c r="AQ35" s="382"/>
      <c r="AR35" s="382"/>
      <c r="AS35" s="382"/>
      <c r="AT35" s="382"/>
      <c r="AU35" s="382"/>
      <c r="AV35" s="383"/>
      <c r="AW35" s="383"/>
      <c r="AX35" s="383"/>
      <c r="AY35" s="383"/>
      <c r="AZ35" s="384"/>
      <c r="BA35" s="384"/>
      <c r="BB35" s="384"/>
      <c r="BC35" s="384"/>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島岡真理子</v>
      </c>
      <c r="E36" s="155" t="s">
        <v>314</v>
      </c>
      <c r="F36" s="155" t="s">
        <v>325</v>
      </c>
      <c r="G36" s="156">
        <v>0.39583333333333331</v>
      </c>
      <c r="H36" s="156">
        <v>0.77083333333333337</v>
      </c>
      <c r="I36" s="185"/>
      <c r="J36" s="177"/>
      <c r="K36" s="177"/>
      <c r="L36" s="178"/>
      <c r="M36" s="178"/>
      <c r="N36" s="186" t="e">
        <f t="shared" ca="1" si="0"/>
        <v>#VALUE!</v>
      </c>
      <c r="O36" s="177" t="str">
        <f t="shared" si="1"/>
        <v>A2</v>
      </c>
      <c r="P36" s="177" t="str">
        <f t="shared" si="2"/>
        <v>島岡真理子</v>
      </c>
      <c r="Q36" s="178">
        <f t="shared" si="3"/>
        <v>0.39583333333333331</v>
      </c>
      <c r="R36" s="178"/>
      <c r="S36" s="178">
        <f t="shared" si="4"/>
        <v>0.77083333333333337</v>
      </c>
      <c r="T36" s="178"/>
      <c r="U36" s="178"/>
      <c r="V36" s="178"/>
      <c r="W36" s="178"/>
      <c r="X36" s="177" t="s">
        <v>320</v>
      </c>
      <c r="Z36" s="250" t="s">
        <v>130</v>
      </c>
      <c r="AA36" s="249"/>
      <c r="AB36" s="249"/>
      <c r="AC36" s="249"/>
      <c r="AD36" s="249"/>
      <c r="AE36" s="249"/>
      <c r="AF36" s="251"/>
      <c r="AG36" s="385">
        <f>SUM(AG32:AJ35)</f>
        <v>8450</v>
      </c>
      <c r="AH36" s="386"/>
      <c r="AI36" s="386"/>
      <c r="AJ36" s="387"/>
      <c r="AK36" s="248"/>
      <c r="AL36" s="249"/>
      <c r="AM36" s="249"/>
      <c r="AN36" s="298"/>
      <c r="AO36" s="240" t="s">
        <v>326</v>
      </c>
      <c r="AP36" s="240"/>
      <c r="AQ36" s="240"/>
      <c r="AR36" s="240"/>
      <c r="AS36" s="240"/>
      <c r="AT36" s="240"/>
      <c r="AU36" s="240"/>
      <c r="AV36" s="385">
        <f>SUM(AV32:AY35)</f>
        <v>249</v>
      </c>
      <c r="AW36" s="386"/>
      <c r="AX36" s="386"/>
      <c r="AY36" s="387"/>
      <c r="AZ36" s="247"/>
      <c r="BA36" s="247"/>
      <c r="BB36" s="247"/>
      <c r="BC36" s="247"/>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443">
        <f>AG36</f>
        <v>8450</v>
      </c>
      <c r="BZ36" s="444"/>
      <c r="CA36" s="444"/>
      <c r="CB36" s="444"/>
      <c r="CC36" s="444"/>
      <c r="CD36" s="444"/>
      <c r="CE36" s="444"/>
      <c r="CF36" s="444"/>
      <c r="CG36" s="444"/>
      <c r="CH36" s="444"/>
      <c r="CI36" s="445"/>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馬場清豪</v>
      </c>
      <c r="E37" s="155" t="s">
        <v>314</v>
      </c>
      <c r="F37" s="155" t="s">
        <v>327</v>
      </c>
      <c r="G37" s="156">
        <v>0.39583333333333331</v>
      </c>
      <c r="H37" s="156">
        <v>0.77083333333333337</v>
      </c>
      <c r="I37" s="185"/>
      <c r="J37" s="177"/>
      <c r="K37" s="177"/>
      <c r="L37" s="178"/>
      <c r="M37" s="178"/>
      <c r="N37" s="186" t="e">
        <f t="shared" ca="1" si="0"/>
        <v>#VALUE!</v>
      </c>
      <c r="O37" s="177" t="str">
        <f t="shared" si="1"/>
        <v>A2</v>
      </c>
      <c r="P37" s="177" t="str">
        <f t="shared" si="2"/>
        <v>馬場清豪</v>
      </c>
      <c r="Q37" s="178">
        <f t="shared" si="3"/>
        <v>0.39583333333333331</v>
      </c>
      <c r="R37" s="178"/>
      <c r="S37" s="178">
        <f t="shared" si="4"/>
        <v>0.77083333333333337</v>
      </c>
      <c r="T37" s="178"/>
      <c r="U37" s="178"/>
      <c r="V37" s="178"/>
      <c r="W37" s="178"/>
      <c r="X37" s="177" t="s">
        <v>320</v>
      </c>
      <c r="Z37" s="388" t="s">
        <v>134</v>
      </c>
      <c r="AA37" s="389"/>
      <c r="AB37" s="389"/>
      <c r="AC37" s="389"/>
      <c r="AD37" s="389"/>
      <c r="AE37" s="389"/>
      <c r="AF37" s="390"/>
      <c r="AG37" s="394">
        <f>SUM(AG36,AV36)</f>
        <v>8699</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2814</v>
      </c>
      <c r="BA37" s="403"/>
      <c r="BB37" s="403"/>
      <c r="BC37" s="404"/>
      <c r="BE37" s="203"/>
      <c r="BF37" s="426" t="s">
        <v>136</v>
      </c>
      <c r="BG37" s="427"/>
      <c r="BH37" s="427"/>
      <c r="BI37" s="427"/>
      <c r="BJ37" s="428">
        <f>IF(AG32="","",AG32)</f>
        <v>1175</v>
      </c>
      <c r="BK37" s="429"/>
      <c r="BL37" s="429"/>
      <c r="BM37" s="430"/>
      <c r="BN37" s="431">
        <f>IF(AK32="","",AK32)</f>
        <v>0.5805555555555556</v>
      </c>
      <c r="BO37" s="431"/>
      <c r="BP37" s="431"/>
      <c r="BQ37" s="431"/>
      <c r="BR37" s="432"/>
      <c r="BS37" s="432"/>
      <c r="BT37" s="433"/>
      <c r="BU37" s="437"/>
      <c r="BV37" s="438"/>
      <c r="BW37" s="438"/>
      <c r="BX37" s="439"/>
      <c r="BY37" s="446"/>
      <c r="BZ37" s="447"/>
      <c r="CA37" s="447"/>
      <c r="CB37" s="447"/>
      <c r="CC37" s="447"/>
      <c r="CD37" s="447"/>
      <c r="CE37" s="447"/>
      <c r="CF37" s="447"/>
      <c r="CG37" s="447"/>
      <c r="CH37" s="447"/>
      <c r="CI37" s="448"/>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小林一隆</v>
      </c>
      <c r="E38" s="155" t="s">
        <v>314</v>
      </c>
      <c r="F38" s="155" t="s">
        <v>328</v>
      </c>
      <c r="G38" s="156">
        <v>0.39583333333333331</v>
      </c>
      <c r="H38" s="156">
        <v>0.77083333333333337</v>
      </c>
      <c r="I38" s="185"/>
      <c r="J38" s="177"/>
      <c r="K38" s="177"/>
      <c r="L38" s="178"/>
      <c r="M38" s="178"/>
      <c r="N38" s="186" t="e">
        <f t="shared" ca="1" si="0"/>
        <v>#VALUE!</v>
      </c>
      <c r="O38" s="177" t="str">
        <f t="shared" si="1"/>
        <v>A2</v>
      </c>
      <c r="P38" s="177" t="str">
        <f t="shared" si="2"/>
        <v>小林一隆</v>
      </c>
      <c r="Q38" s="178">
        <f t="shared" si="3"/>
        <v>0.39583333333333331</v>
      </c>
      <c r="R38" s="178"/>
      <c r="S38" s="178">
        <f t="shared" si="4"/>
        <v>0.77083333333333337</v>
      </c>
      <c r="T38" s="178"/>
      <c r="U38" s="178"/>
      <c r="V38" s="178"/>
      <c r="W38" s="178"/>
      <c r="X38" s="177" t="s">
        <v>320</v>
      </c>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1202</v>
      </c>
      <c r="BA38" s="408"/>
      <c r="BB38" s="408"/>
      <c r="BC38" s="409"/>
      <c r="BE38" s="204"/>
      <c r="BF38" s="418" t="s">
        <v>138</v>
      </c>
      <c r="BG38" s="419"/>
      <c r="BH38" s="419"/>
      <c r="BI38" s="419"/>
      <c r="BJ38" s="412">
        <f>IF(AG33="","",AG33)</f>
        <v>3173</v>
      </c>
      <c r="BK38" s="413"/>
      <c r="BL38" s="413"/>
      <c r="BM38" s="414"/>
      <c r="BN38" s="275">
        <f>IF(AK33="","",AK33)</f>
        <v>0.57013888888888886</v>
      </c>
      <c r="BO38" s="268"/>
      <c r="BP38" s="268"/>
      <c r="BQ38" s="415"/>
      <c r="BR38" s="416"/>
      <c r="BS38" s="416"/>
      <c r="BT38" s="417"/>
      <c r="BU38" s="440" t="s">
        <v>329</v>
      </c>
      <c r="BV38" s="441"/>
      <c r="BW38" s="441"/>
      <c r="BX38" s="441"/>
      <c r="BY38" s="442">
        <f>AV36</f>
        <v>249</v>
      </c>
      <c r="BZ38" s="441"/>
      <c r="CA38" s="441"/>
      <c r="CB38" s="441"/>
      <c r="CC38" s="441"/>
      <c r="CD38" s="441"/>
      <c r="CE38" s="441"/>
      <c r="CF38" s="441"/>
      <c r="CG38" s="441"/>
      <c r="CH38" s="441"/>
      <c r="CI38" s="441"/>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江坂春菜</v>
      </c>
      <c r="E39" s="155" t="s">
        <v>314</v>
      </c>
      <c r="F39" s="155" t="s">
        <v>330</v>
      </c>
      <c r="G39" s="156">
        <v>0.39583333333333331</v>
      </c>
      <c r="H39" s="156">
        <v>0.77083333333333337</v>
      </c>
      <c r="I39" s="185"/>
      <c r="J39" s="177"/>
      <c r="K39" s="177"/>
      <c r="L39" s="178"/>
      <c r="M39" s="178"/>
      <c r="N39" s="186" t="e">
        <f t="shared" ca="1" si="0"/>
        <v>#VALUE!</v>
      </c>
      <c r="O39" s="177" t="str">
        <f t="shared" si="1"/>
        <v>A2</v>
      </c>
      <c r="P39" s="177" t="str">
        <f t="shared" si="2"/>
        <v>江坂春菜</v>
      </c>
      <c r="Q39" s="178">
        <f t="shared" si="3"/>
        <v>0.39583333333333331</v>
      </c>
      <c r="R39" s="178"/>
      <c r="S39" s="178">
        <f t="shared" si="4"/>
        <v>0.77083333333333337</v>
      </c>
      <c r="T39" s="178"/>
      <c r="U39" s="178"/>
      <c r="V39" s="178"/>
      <c r="W39" s="178"/>
      <c r="X39" s="177" t="s">
        <v>320</v>
      </c>
      <c r="Z39" s="250" t="s">
        <v>139</v>
      </c>
      <c r="AA39" s="249"/>
      <c r="AB39" s="249"/>
      <c r="AC39" s="249"/>
      <c r="AD39" s="249"/>
      <c r="AE39" s="249">
        <v>4</v>
      </c>
      <c r="AF39" s="249"/>
      <c r="AG39" s="249"/>
      <c r="AH39" s="170" t="s">
        <v>140</v>
      </c>
      <c r="AI39" s="250" t="s">
        <v>141</v>
      </c>
      <c r="AJ39" s="249"/>
      <c r="AK39" s="249"/>
      <c r="AL39" s="249"/>
      <c r="AM39" s="410">
        <v>12510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2899</v>
      </c>
      <c r="BK39" s="413"/>
      <c r="BL39" s="413"/>
      <c r="BM39" s="414"/>
      <c r="BN39" s="275">
        <f>IF(AK34="","",AK34)</f>
        <v>0.5805555555555556</v>
      </c>
      <c r="BO39" s="268"/>
      <c r="BP39" s="268"/>
      <c r="BQ39" s="415"/>
      <c r="BR39" s="416"/>
      <c r="BS39" s="416"/>
      <c r="BT39" s="417"/>
      <c r="BU39" s="441"/>
      <c r="BV39" s="441"/>
      <c r="BW39" s="441"/>
      <c r="BX39" s="441"/>
      <c r="BY39" s="441"/>
      <c r="BZ39" s="441"/>
      <c r="CA39" s="441"/>
      <c r="CB39" s="441"/>
      <c r="CC39" s="441"/>
      <c r="CD39" s="441"/>
      <c r="CE39" s="441"/>
      <c r="CF39" s="441"/>
      <c r="CG39" s="441"/>
      <c r="CH39" s="441"/>
      <c r="CI39" s="441"/>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遠藤美穂子</v>
      </c>
      <c r="E40" s="155" t="s">
        <v>314</v>
      </c>
      <c r="F40" s="155" t="s">
        <v>331</v>
      </c>
      <c r="G40" s="156">
        <v>0.39583333333333331</v>
      </c>
      <c r="H40" s="156">
        <v>0.77083333333333337</v>
      </c>
      <c r="I40" s="185"/>
      <c r="J40" s="177"/>
      <c r="K40" s="177"/>
      <c r="L40" s="178"/>
      <c r="M40" s="178"/>
      <c r="N40" s="186" t="e">
        <f t="shared" ca="1" si="0"/>
        <v>#VALUE!</v>
      </c>
      <c r="O40" s="177" t="str">
        <f t="shared" si="1"/>
        <v>A2</v>
      </c>
      <c r="P40" s="177" t="str">
        <f t="shared" si="2"/>
        <v>遠藤美穂子</v>
      </c>
      <c r="Q40" s="178">
        <f t="shared" si="3"/>
        <v>0.39583333333333331</v>
      </c>
      <c r="R40" s="178"/>
      <c r="S40" s="178">
        <f t="shared" si="4"/>
        <v>0.77083333333333337</v>
      </c>
      <c r="T40" s="178"/>
      <c r="U40" s="178"/>
      <c r="V40" s="178"/>
      <c r="W40" s="178"/>
      <c r="X40" s="177" t="s">
        <v>320</v>
      </c>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1203</v>
      </c>
      <c r="BK40" s="413"/>
      <c r="BL40" s="413"/>
      <c r="BM40" s="414"/>
      <c r="BN40" s="420">
        <f>IF(AK35="","",AK35)</f>
        <v>0.46250000000000002</v>
      </c>
      <c r="BO40" s="421"/>
      <c r="BP40" s="421"/>
      <c r="BQ40" s="422"/>
      <c r="BR40" s="416"/>
      <c r="BS40" s="416"/>
      <c r="BT40" s="423"/>
      <c r="BU40" s="457" t="s">
        <v>332</v>
      </c>
      <c r="BV40" s="458"/>
      <c r="BW40" s="458"/>
      <c r="BX40" s="458"/>
      <c r="BY40" s="458"/>
      <c r="BZ40" s="458"/>
      <c r="CA40" s="458"/>
      <c r="CB40" s="458"/>
      <c r="CC40" s="424">
        <f>AG37</f>
        <v>8699</v>
      </c>
      <c r="CD40" s="424"/>
      <c r="CE40" s="424"/>
      <c r="CF40" s="424"/>
      <c r="CG40" s="424"/>
      <c r="CH40" s="424"/>
      <c r="CI40" s="425"/>
    </row>
    <row r="41" spans="2:109" ht="16.5" customHeight="1">
      <c r="B41" s="155" t="str">
        <f>IF(F41="","",IF(ISNA(VLOOKUP(F41,[1]警備日誌専用氏名!A:B,2,FALSE))=TRUE,F41,VLOOKUP(F41,[1]警備日誌専用氏名!A:B,2,FALSE)))</f>
        <v>鈴木信一郎</v>
      </c>
      <c r="E41" s="155" t="s">
        <v>314</v>
      </c>
      <c r="F41" s="155" t="s">
        <v>333</v>
      </c>
      <c r="G41" s="156">
        <v>0.39583333333333331</v>
      </c>
      <c r="H41" s="156">
        <v>0.77083333333333337</v>
      </c>
      <c r="I41" s="185"/>
      <c r="J41" s="177"/>
      <c r="K41" s="177"/>
      <c r="L41" s="178"/>
      <c r="M41" s="178"/>
      <c r="N41" s="186" t="e">
        <f t="shared" ca="1" si="0"/>
        <v>#VALUE!</v>
      </c>
      <c r="O41" s="177" t="str">
        <f t="shared" si="1"/>
        <v>A2</v>
      </c>
      <c r="P41" s="177" t="str">
        <f t="shared" si="2"/>
        <v>鈴木信一郎</v>
      </c>
      <c r="Q41" s="178">
        <f t="shared" si="3"/>
        <v>0.39583333333333331</v>
      </c>
      <c r="R41" s="178"/>
      <c r="S41" s="178">
        <f t="shared" si="4"/>
        <v>0.77083333333333337</v>
      </c>
      <c r="T41" s="178"/>
      <c r="U41" s="178"/>
      <c r="V41" s="178"/>
      <c r="W41" s="178"/>
      <c r="X41" s="177" t="s">
        <v>320</v>
      </c>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津倉侑和</v>
      </c>
      <c r="E42" s="155" t="s">
        <v>314</v>
      </c>
      <c r="F42" s="155" t="s">
        <v>334</v>
      </c>
      <c r="G42" s="156">
        <v>0.39583333333333331</v>
      </c>
      <c r="H42" s="156">
        <v>0.77083333333333337</v>
      </c>
      <c r="I42" s="185"/>
      <c r="J42" s="177"/>
      <c r="K42" s="177"/>
      <c r="L42" s="178"/>
      <c r="M42" s="178"/>
      <c r="N42" s="186" t="e">
        <f t="shared" ca="1" si="0"/>
        <v>#VALUE!</v>
      </c>
      <c r="O42" s="177" t="str">
        <f t="shared" si="1"/>
        <v>A2</v>
      </c>
      <c r="P42" s="177" t="str">
        <f t="shared" si="2"/>
        <v>津倉侑和</v>
      </c>
      <c r="Q42" s="178">
        <f t="shared" si="3"/>
        <v>0.39583333333333331</v>
      </c>
      <c r="R42" s="178"/>
      <c r="S42" s="178">
        <f t="shared" si="4"/>
        <v>0.77083333333333337</v>
      </c>
      <c r="T42" s="178"/>
      <c r="U42" s="178"/>
      <c r="V42" s="178"/>
      <c r="W42" s="178"/>
      <c r="X42" s="177" t="s">
        <v>320</v>
      </c>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5"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牛田恵弘</v>
      </c>
      <c r="E43" s="155" t="s">
        <v>314</v>
      </c>
      <c r="F43" s="155" t="s">
        <v>335</v>
      </c>
      <c r="G43" s="156">
        <v>0.39583333333333331</v>
      </c>
      <c r="H43" s="156">
        <v>0.77083333333333337</v>
      </c>
      <c r="I43" s="185"/>
      <c r="J43" s="177"/>
      <c r="K43" s="177"/>
      <c r="L43" s="178"/>
      <c r="M43" s="178"/>
      <c r="N43" s="186" t="e">
        <f t="shared" ca="1" si="0"/>
        <v>#VALUE!</v>
      </c>
      <c r="O43" s="177" t="str">
        <f t="shared" si="1"/>
        <v>A2</v>
      </c>
      <c r="P43" s="177" t="str">
        <f t="shared" si="2"/>
        <v>牛田恵弘</v>
      </c>
      <c r="Q43" s="178">
        <f t="shared" si="3"/>
        <v>0.39583333333333331</v>
      </c>
      <c r="R43" s="178"/>
      <c r="S43" s="178">
        <f t="shared" si="4"/>
        <v>0.77083333333333337</v>
      </c>
      <c r="T43" s="178"/>
      <c r="U43" s="178"/>
      <c r="V43" s="178"/>
      <c r="W43" s="178"/>
      <c r="X43" s="177" t="s">
        <v>320</v>
      </c>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51" t="str">
        <f t="shared" si="41"/>
        <v>～21：00/（土日祝）11：00～22：00、フードコート（平日）11：00～20：00/（土日祝）10：30～</v>
      </c>
      <c r="BK43" s="452"/>
      <c r="BL43" s="452"/>
      <c r="BM43" s="452"/>
      <c r="BN43" s="452"/>
      <c r="BO43" s="452"/>
      <c r="BP43" s="452"/>
      <c r="BQ43" s="452"/>
      <c r="BR43" s="452"/>
      <c r="BS43" s="452"/>
      <c r="BT43" s="452"/>
      <c r="BU43" s="452"/>
      <c r="BV43" s="452"/>
      <c r="BW43" s="452"/>
      <c r="BX43" s="452"/>
      <c r="BY43" s="452"/>
      <c r="BZ43" s="452"/>
      <c r="CA43" s="452"/>
      <c r="CB43" s="452"/>
      <c r="CC43" s="452"/>
      <c r="CD43" s="452"/>
      <c r="CE43" s="452"/>
      <c r="CF43" s="452"/>
      <c r="CG43" s="452"/>
      <c r="CH43" s="452"/>
      <c r="CI43" s="453"/>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51" t="str">
        <f t="shared" si="41"/>
        <v>21：00、ブルーミングブルーミー10：00～21：00。</v>
      </c>
      <c r="BK44" s="452"/>
      <c r="BL44" s="452"/>
      <c r="BM44" s="452"/>
      <c r="BN44" s="452"/>
      <c r="BO44" s="452"/>
      <c r="BP44" s="452"/>
      <c r="BQ44" s="452"/>
      <c r="BR44" s="452"/>
      <c r="BS44" s="452"/>
      <c r="BT44" s="452"/>
      <c r="BU44" s="452"/>
      <c r="BV44" s="452"/>
      <c r="BW44" s="452"/>
      <c r="BX44" s="452"/>
      <c r="BY44" s="452"/>
      <c r="BZ44" s="452"/>
      <c r="CA44" s="452"/>
      <c r="CB44" s="452"/>
      <c r="CC44" s="452"/>
      <c r="CD44" s="452"/>
      <c r="CE44" s="452"/>
      <c r="CF44" s="452"/>
      <c r="CG44" s="452"/>
      <c r="CH44" s="452"/>
      <c r="CI44" s="453"/>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1" t="str">
        <f t="shared" si="41"/>
        <v>P3立体駐車場開放。</v>
      </c>
      <c r="BK45" s="452"/>
      <c r="BL45" s="452"/>
      <c r="BM45" s="452"/>
      <c r="BN45" s="452"/>
      <c r="BO45" s="452"/>
      <c r="BP45" s="452"/>
      <c r="BQ45" s="452"/>
      <c r="BR45" s="452"/>
      <c r="BS45" s="452"/>
      <c r="BT45" s="452"/>
      <c r="BU45" s="452"/>
      <c r="BV45" s="452"/>
      <c r="BW45" s="452"/>
      <c r="BX45" s="452"/>
      <c r="BY45" s="452"/>
      <c r="BZ45" s="452"/>
      <c r="CA45" s="452"/>
      <c r="CB45" s="452"/>
      <c r="CC45" s="452"/>
      <c r="CD45" s="452"/>
      <c r="CE45" s="452"/>
      <c r="CF45" s="452"/>
      <c r="CG45" s="452"/>
      <c r="CH45" s="452"/>
      <c r="CI45" s="453"/>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0.39930555555555558</v>
      </c>
      <c r="AA46" s="236"/>
      <c r="AB46" s="236"/>
      <c r="AC46" s="237"/>
      <c r="AD46" s="238" t="s">
        <v>336</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0.39930555555555558</v>
      </c>
      <c r="BG46" s="460"/>
      <c r="BH46" s="460"/>
      <c r="BI46" s="461"/>
      <c r="BJ46" s="451" t="str">
        <f t="shared" si="41"/>
        <v>P2臨時出口を開放。　→21：00　閉鎖作業を施設警備担当様へ引継ぎ。</v>
      </c>
      <c r="BK46" s="452"/>
      <c r="BL46" s="452"/>
      <c r="BM46" s="452"/>
      <c r="BN46" s="452"/>
      <c r="BO46" s="452"/>
      <c r="BP46" s="452"/>
      <c r="BQ46" s="452"/>
      <c r="BR46" s="452"/>
      <c r="BS46" s="452"/>
      <c r="BT46" s="452"/>
      <c r="BU46" s="452"/>
      <c r="BV46" s="452"/>
      <c r="BW46" s="452"/>
      <c r="BX46" s="452"/>
      <c r="BY46" s="452"/>
      <c r="BZ46" s="452"/>
      <c r="CA46" s="452"/>
      <c r="CB46" s="452"/>
      <c r="CC46" s="452"/>
      <c r="CD46" s="452"/>
      <c r="CE46" s="452"/>
      <c r="CF46" s="452"/>
      <c r="CG46" s="452"/>
      <c r="CH46" s="452"/>
      <c r="CI46" s="453"/>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v>0.40069444444444446</v>
      </c>
      <c r="AA47" s="236"/>
      <c r="AB47" s="236"/>
      <c r="AC47" s="237"/>
      <c r="AD47" s="233" t="s">
        <v>337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f t="shared" si="40"/>
        <v>0.40069444444444446</v>
      </c>
      <c r="BG47" s="460"/>
      <c r="BH47" s="460"/>
      <c r="BI47" s="461"/>
      <c r="BJ47" s="451" t="str">
        <f t="shared" si="41"/>
        <v>P2立体駐車場開放。　待ち車両6台。</v>
      </c>
      <c r="BK47" s="452"/>
      <c r="BL47" s="452"/>
      <c r="BM47" s="452"/>
      <c r="BN47" s="452"/>
      <c r="BO47" s="452"/>
      <c r="BP47" s="452"/>
      <c r="BQ47" s="452"/>
      <c r="BR47" s="452"/>
      <c r="BS47" s="452"/>
      <c r="BT47" s="452"/>
      <c r="BU47" s="452"/>
      <c r="BV47" s="452"/>
      <c r="BW47" s="452"/>
      <c r="BX47" s="452"/>
      <c r="BY47" s="452"/>
      <c r="BZ47" s="452"/>
      <c r="CA47" s="452"/>
      <c r="CB47" s="452"/>
      <c r="CC47" s="452"/>
      <c r="CD47" s="452"/>
      <c r="CE47" s="452"/>
      <c r="CF47" s="452"/>
      <c r="CG47" s="452"/>
      <c r="CH47" s="452"/>
      <c r="CI47" s="453"/>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c r="AA48" s="236"/>
      <c r="AB48" s="236"/>
      <c r="AC48" s="237"/>
      <c r="AD48" s="477" t="s">
        <v>338</v>
      </c>
      <c r="AE48" s="455"/>
      <c r="AF48" s="455"/>
      <c r="AG48" s="455"/>
      <c r="AH48" s="455"/>
      <c r="AI48" s="455"/>
      <c r="AJ48" s="455"/>
      <c r="AK48" s="455"/>
      <c r="AL48" s="455"/>
      <c r="AM48" s="455"/>
      <c r="AN48" s="455"/>
      <c r="AO48" s="455"/>
      <c r="AP48" s="455"/>
      <c r="AQ48" s="455"/>
      <c r="AR48" s="455"/>
      <c r="AS48" s="455"/>
      <c r="AT48" s="455"/>
      <c r="AU48" s="455"/>
      <c r="AV48" s="455"/>
      <c r="AW48" s="455"/>
      <c r="AX48" s="455"/>
      <c r="AY48" s="455"/>
      <c r="AZ48" s="455"/>
      <c r="BA48" s="455"/>
      <c r="BB48" s="455"/>
      <c r="BC48" s="456"/>
      <c r="BF48" s="459" t="str">
        <f t="shared" si="40"/>
        <v/>
      </c>
      <c r="BG48" s="460"/>
      <c r="BH48" s="460"/>
      <c r="BI48" s="461"/>
      <c r="BJ48" s="451" t="str">
        <f>IF(AD48="","",AD48)</f>
        <v>P2入口から開放しているP1、3、4駐車場へご案内した件数。　9：30～9：37　無し。</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0.40138888888888891</v>
      </c>
      <c r="AA49" s="449"/>
      <c r="AB49" s="449"/>
      <c r="AC49" s="450"/>
      <c r="AD49" s="474" t="s">
        <v>339</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0.40138888888888891</v>
      </c>
      <c r="BG49" s="460"/>
      <c r="BH49" s="460"/>
      <c r="BI49" s="461"/>
      <c r="BJ49" s="451" t="str">
        <f>IF(AD49="","",AD49)</f>
        <v>臨時駐車場（ドーム横）開放。→11：37　満車のため入口閉鎖→16：10　再度入口を</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Z50" s="462"/>
      <c r="AA50" s="463"/>
      <c r="AB50" s="463"/>
      <c r="AC50" s="464"/>
      <c r="AD50" s="465" t="s">
        <v>340</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471" t="str">
        <f t="shared" si="41"/>
        <v>開放 。→17:04　入口閉鎖　→21：00　残車4台（詳細下記※欄に記載）</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Z51" s="489"/>
      <c r="AA51" s="490"/>
      <c r="AB51" s="490"/>
      <c r="AC51" s="490"/>
      <c r="AD51" s="491"/>
      <c r="AE51" s="491"/>
      <c r="AF51" s="491"/>
      <c r="AG51" s="491"/>
      <c r="AH51" s="491"/>
      <c r="AI51" s="491"/>
      <c r="AJ51" s="491"/>
      <c r="AK51" s="491"/>
      <c r="AL51" s="491"/>
      <c r="AM51" s="491"/>
      <c r="AN51" s="491"/>
      <c r="AO51" s="491"/>
      <c r="AP51" s="491"/>
      <c r="AQ51" s="491"/>
      <c r="AR51" s="491"/>
      <c r="AS51" s="491"/>
      <c r="AT51" s="491"/>
      <c r="AU51" s="491"/>
      <c r="AV51" s="491"/>
      <c r="AW51" s="491"/>
      <c r="AX51" s="491"/>
      <c r="AY51" s="491"/>
      <c r="AZ51" s="491"/>
      <c r="BA51" s="491"/>
      <c r="BB51" s="491"/>
      <c r="BC51" s="491"/>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495"/>
      <c r="AS52" s="495"/>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496"/>
      <c r="BY52" s="496"/>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v>0.40416666666666667</v>
      </c>
      <c r="AA53" s="479"/>
      <c r="AB53" s="479"/>
      <c r="AC53" s="480"/>
      <c r="AD53" s="481" t="s">
        <v>341</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f t="shared" ref="BF53:BF94" si="46">IF(Z53="","",Z53)</f>
        <v>0.40416666666666667</v>
      </c>
      <c r="BG53" s="485"/>
      <c r="BH53" s="485"/>
      <c r="BI53" s="486"/>
      <c r="BJ53" s="481" t="str">
        <f t="shared" ref="BJ53:BJ100" si="47">IF(AD53="","",AD53)</f>
        <v>P2臨時入口を開放。　→11：11　閉鎖。</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v>0.40625</v>
      </c>
      <c r="AA54" s="374"/>
      <c r="AB54" s="374"/>
      <c r="AC54" s="271"/>
      <c r="AD54" s="481" t="s">
        <v>205</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498">
        <f t="shared" si="46"/>
        <v>0.40625</v>
      </c>
      <c r="BG54" s="268"/>
      <c r="BH54" s="268"/>
      <c r="BI54" s="415"/>
      <c r="BJ54" s="481" t="str">
        <f t="shared" si="47"/>
        <v>P4平面駐車場場内西側の空車枠が少なくなった為、入出庫渋滞対応増員を転配し</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t="s">
        <v>342</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6"/>
        <v/>
      </c>
      <c r="BG55" s="268"/>
      <c r="BH55" s="268"/>
      <c r="BI55" s="415"/>
      <c r="BJ55" s="481" t="str">
        <f t="shared" si="47"/>
        <v>分岐点で「この先満車」手持ち看板掲示。　→10：17　東側も埋まったためご案内終了。</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v>0.46250000000000002</v>
      </c>
      <c r="AA56" s="374"/>
      <c r="AB56" s="374"/>
      <c r="AC56" s="271"/>
      <c r="AD56" s="481" t="s">
        <v>343</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498">
        <f t="shared" si="46"/>
        <v>0.46250000000000002</v>
      </c>
      <c r="BG56" s="268"/>
      <c r="BH56" s="268"/>
      <c r="BI56" s="415"/>
      <c r="BJ56" s="481" t="str">
        <f t="shared" si="47"/>
        <v>P4平面駐車場　満車。</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v>0.46666666666666667</v>
      </c>
      <c r="AA57" s="499"/>
      <c r="AB57" s="499"/>
      <c r="AC57" s="500"/>
      <c r="AD57" s="481" t="s">
        <v>344</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498">
        <f t="shared" si="46"/>
        <v>0.46666666666666667</v>
      </c>
      <c r="BG57" s="268"/>
      <c r="BH57" s="268"/>
      <c r="BI57" s="415"/>
      <c r="BJ57" s="481" t="str">
        <f t="shared" si="47"/>
        <v>Ｐ1・3入口右折入庫案内実施。　→17：15　ご案内を終了。</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497">
        <v>0.5131944444444444</v>
      </c>
      <c r="AA58" s="499"/>
      <c r="AB58" s="499"/>
      <c r="AC58" s="500"/>
      <c r="AD58" s="481" t="s">
        <v>223</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498">
        <f t="shared" si="46"/>
        <v>0.5131944444444444</v>
      </c>
      <c r="BG58" s="268"/>
      <c r="BH58" s="268"/>
      <c r="BI58" s="415"/>
      <c r="BJ58" s="481" t="str">
        <f t="shared" si="47"/>
        <v>芋窪街道からのP2駐車場への入庫が集中しているため、いなげや本社前に整理員を</v>
      </c>
      <c r="BK58" s="482"/>
      <c r="BL58" s="482"/>
      <c r="BM58" s="482"/>
      <c r="BN58" s="482"/>
      <c r="BO58" s="482"/>
      <c r="BP58" s="482"/>
      <c r="BQ58" s="482"/>
      <c r="BR58" s="482"/>
      <c r="BS58" s="482"/>
      <c r="BT58" s="482"/>
      <c r="BU58" s="482"/>
      <c r="BV58" s="482"/>
      <c r="BW58" s="482"/>
      <c r="BX58" s="482"/>
      <c r="BY58" s="482"/>
      <c r="BZ58" s="482"/>
      <c r="CA58" s="482"/>
      <c r="CB58" s="482"/>
      <c r="CC58" s="482"/>
      <c r="CD58" s="482"/>
      <c r="CE58" s="482"/>
      <c r="CF58" s="482"/>
      <c r="CG58" s="482"/>
      <c r="CH58" s="482"/>
      <c r="CI58" s="483"/>
    </row>
    <row r="59" spans="2:87" ht="16.5" customHeight="1">
      <c r="Z59" s="497"/>
      <c r="AA59" s="374"/>
      <c r="AB59" s="374"/>
      <c r="AC59" s="271"/>
      <c r="AD59" s="501" t="s">
        <v>345</v>
      </c>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498" t="str">
        <f t="shared" si="46"/>
        <v/>
      </c>
      <c r="BG59" s="268"/>
      <c r="BH59" s="268"/>
      <c r="BI59" s="415"/>
      <c r="BJ59" s="501" t="str">
        <f t="shared" si="47"/>
        <v>配置。　→16：15　ららぽーとへ向かう車両の入庫がいなげや本社前交差点より</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497"/>
      <c r="AA60" s="499"/>
      <c r="AB60" s="499"/>
      <c r="AC60" s="500"/>
      <c r="AD60" s="501" t="s">
        <v>226</v>
      </c>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498" t="str">
        <f t="shared" si="46"/>
        <v/>
      </c>
      <c r="BG60" s="268"/>
      <c r="BH60" s="268"/>
      <c r="BI60" s="415"/>
      <c r="BJ60" s="501" t="str">
        <f t="shared" si="47"/>
        <v>ららぽーと側まで収まった為、いなげや本社前配置を終了。</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497">
        <v>0.51388888888888884</v>
      </c>
      <c r="AA61" s="374"/>
      <c r="AB61" s="374"/>
      <c r="AC61" s="271"/>
      <c r="AD61" s="501" t="s">
        <v>346</v>
      </c>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f t="shared" si="46"/>
        <v>0.51388888888888884</v>
      </c>
      <c r="BG61" s="504"/>
      <c r="BH61" s="504"/>
      <c r="BI61" s="504"/>
      <c r="BJ61" s="501" t="str">
        <f t="shared" si="47"/>
        <v>駐車場80％（在車2400台）満たしたため、OPC様へ無線報告。</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497">
        <v>0.5395833333333333</v>
      </c>
      <c r="AA62" s="499"/>
      <c r="AB62" s="499"/>
      <c r="AC62" s="500"/>
      <c r="AD62" s="501" t="s">
        <v>296</v>
      </c>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f t="shared" si="46"/>
        <v>0.5395833333333333</v>
      </c>
      <c r="BG62" s="504"/>
      <c r="BH62" s="504"/>
      <c r="BI62" s="504"/>
      <c r="BJ62" s="501" t="str">
        <f t="shared" si="47"/>
        <v>P2立体駐車場出庫渋滞（3F場内10台待ち）中、出口精算機で券詰まり発生に伴い</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497"/>
      <c r="AA63" s="499"/>
      <c r="AB63" s="499"/>
      <c r="AC63" s="500"/>
      <c r="AD63" s="501" t="s">
        <v>347</v>
      </c>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OPC様了承の下、P2出口ゲートバーを開放。　渡辺統括様へ報告済。</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270"/>
      <c r="AA64" s="374"/>
      <c r="AB64" s="374"/>
      <c r="AC64" s="271"/>
      <c r="AD64" s="501" t="s">
        <v>348</v>
      </c>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→18：31　P2出庫渋滞解消に伴い渡辺統括様へ該当の出口ゲートバー復旧可を報告。</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270"/>
      <c r="AA65" s="374"/>
      <c r="AB65" s="374"/>
      <c r="AC65" s="271"/>
      <c r="AD65" s="501" t="s">
        <v>349</v>
      </c>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501" t="str">
        <f t="shared" si="47"/>
        <v>→18：43　施設警備担当様対応により該当の出口ゲートバー復旧を確認。</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v>0.56041666666666667</v>
      </c>
      <c r="AA66" s="374"/>
      <c r="AB66" s="374"/>
      <c r="AC66" s="271"/>
      <c r="AD66" s="501" t="s">
        <v>350</v>
      </c>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f t="shared" si="46"/>
        <v>0.56041666666666667</v>
      </c>
      <c r="BG66" s="504"/>
      <c r="BH66" s="504"/>
      <c r="BI66" s="504"/>
      <c r="BJ66" s="501" t="str">
        <f t="shared" si="47"/>
        <v>駐車場90％（在車2700台）満たしたため、OPC様へ無線報告。</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v>0.57013888888888886</v>
      </c>
      <c r="AA67" s="374"/>
      <c r="AB67" s="374"/>
      <c r="AC67" s="271"/>
      <c r="AD67" s="501" t="s">
        <v>351</v>
      </c>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f t="shared" si="46"/>
        <v>0.57013888888888886</v>
      </c>
      <c r="BG67" s="504"/>
      <c r="BH67" s="504"/>
      <c r="BI67" s="504"/>
      <c r="BJ67" s="501" t="str">
        <f t="shared" si="47"/>
        <v>P2立体駐車場　満車。</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497">
        <v>0.5805555555555556</v>
      </c>
      <c r="AA68" s="374"/>
      <c r="AB68" s="374"/>
      <c r="AC68" s="271"/>
      <c r="AD68" s="501" t="s">
        <v>352</v>
      </c>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f t="shared" si="46"/>
        <v>0.5805555555555556</v>
      </c>
      <c r="BG68" s="504"/>
      <c r="BH68" s="504"/>
      <c r="BI68" s="504"/>
      <c r="BJ68" s="501" t="str">
        <f t="shared" si="47"/>
        <v>ららぽーと立川立飛HPで駐車場「満車」表示を確認。</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v>0.61597222222222225</v>
      </c>
      <c r="AA69" s="374"/>
      <c r="AB69" s="374"/>
      <c r="AC69" s="271"/>
      <c r="AD69" s="501" t="s">
        <v>353</v>
      </c>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f t="shared" si="46"/>
        <v>0.61597222222222225</v>
      </c>
      <c r="BG69" s="504"/>
      <c r="BH69" s="504"/>
      <c r="BI69" s="504"/>
      <c r="BJ69" s="501" t="str">
        <f t="shared" si="47"/>
        <v>P2立体駐車場の出庫が連続したため、横断歩道配置2Pを転配しP2立体駐車場の</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501" t="s">
        <v>354</v>
      </c>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出庫渋滞対応を実施。　→18：30　配置解除時間に伴い、出庫対応を終了。</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497">
        <v>0.65</v>
      </c>
      <c r="AA71" s="374"/>
      <c r="AB71" s="374"/>
      <c r="AC71" s="271"/>
      <c r="AD71" s="501" t="s">
        <v>355</v>
      </c>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f t="shared" si="46"/>
        <v>0.65</v>
      </c>
      <c r="BG71" s="504"/>
      <c r="BH71" s="504"/>
      <c r="BI71" s="504"/>
      <c r="BJ71" s="501" t="str">
        <f t="shared" si="47"/>
        <v>P3立体駐車場出庫渋滞（3F場内10台待ち）中、出口精算機で券詰まり発生に伴い</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t="s">
        <v>356</v>
      </c>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OPC様了承の下、P3出口ゲートバーを開放。　渡辺統括様へ報告済。</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t="s">
        <v>357</v>
      </c>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→18：31　渡辺統括様へ該当の出口ゲートバー復旧可を報告。</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t="s">
        <v>358</v>
      </c>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→18：53　施設警備担当様対応により該当の出口ゲートバー復旧を確認。</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7">
        <v>0.65208333333333335</v>
      </c>
      <c r="AA75" s="506"/>
      <c r="AB75" s="506"/>
      <c r="AC75" s="506"/>
      <c r="AD75" s="501" t="s">
        <v>359</v>
      </c>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f t="shared" si="46"/>
        <v>0.65208333333333335</v>
      </c>
      <c r="BG75" s="504"/>
      <c r="BH75" s="504"/>
      <c r="BI75" s="504"/>
      <c r="BJ75" s="501" t="str">
        <f t="shared" si="47"/>
        <v>施設警備担当様へ出庫渋滞90分POP貼付け依頼。</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7">
        <v>0.65833333333333333</v>
      </c>
      <c r="AA76" s="506"/>
      <c r="AB76" s="506"/>
      <c r="AC76" s="506"/>
      <c r="AD76" s="501" t="s">
        <v>360</v>
      </c>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f t="shared" si="46"/>
        <v>0.65833333333333333</v>
      </c>
      <c r="BG76" s="504"/>
      <c r="BH76" s="504"/>
      <c r="BI76" s="504"/>
      <c r="BJ76" s="501" t="str">
        <f t="shared" si="47"/>
        <v>P2-5F場内を交通警備整理員で「出庫混雑中」手持ち看板を持ちご案内実施。</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t="s">
        <v>361</v>
      </c>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→18：25　出庫渋滞解消に伴い、ご案内を終了。</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7">
        <v>0.66736111111111107</v>
      </c>
      <c r="AA78" s="506"/>
      <c r="AB78" s="506"/>
      <c r="AC78" s="506"/>
      <c r="AD78" s="501" t="s">
        <v>362</v>
      </c>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f t="shared" si="46"/>
        <v>0.66736111111111107</v>
      </c>
      <c r="BG78" s="504"/>
      <c r="BH78" s="504"/>
      <c r="BI78" s="504"/>
      <c r="BJ78" s="501" t="str">
        <f t="shared" si="47"/>
        <v>P4平面駐車場出庫渋滞（出庫車列が入口発券機前以降まで延伸）中、出口精算機で</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t="s">
        <v>363</v>
      </c>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券詰まり発生に伴い渡辺統括様指示、OPC様了承の下、P4出口ゲートバーを開放。</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t="s">
        <v>357</v>
      </c>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→18：31　渡辺統括様へ該当の出口ゲートバー復旧可を報告。</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t="s">
        <v>364</v>
      </c>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→19：06　施設警備担当様対応により該当の出口ゲートバー復旧を確認。</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7">
        <v>0.69513888888888886</v>
      </c>
      <c r="AA82" s="506"/>
      <c r="AB82" s="506"/>
      <c r="AC82" s="506"/>
      <c r="AD82" s="501" t="s">
        <v>365</v>
      </c>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f t="shared" si="46"/>
        <v>0.69513888888888886</v>
      </c>
      <c r="BG82" s="504"/>
      <c r="BH82" s="504"/>
      <c r="BI82" s="504"/>
      <c r="BJ82" s="501" t="str">
        <f t="shared" si="47"/>
        <v>P2出庫渋滞に関するご意見。　OPC本部無線から共有。</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t="s">
        <v>366</v>
      </c>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P2上層階から出庫に関するご意見有りとの連絡を受けたもの。</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t="s">
        <v>367</v>
      </c>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→P2上層階で外周道路混雑の広報実施。　引き続き出庫渋滞対応を継続。</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7">
        <v>0.71597222222222223</v>
      </c>
      <c r="AA85" s="506"/>
      <c r="AB85" s="506"/>
      <c r="AC85" s="506"/>
      <c r="AD85" s="501" t="s">
        <v>368</v>
      </c>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f t="shared" si="46"/>
        <v>0.71597222222222223</v>
      </c>
      <c r="BG85" s="504"/>
      <c r="BH85" s="504"/>
      <c r="BI85" s="504"/>
      <c r="BJ85" s="501" t="str">
        <f t="shared" si="47"/>
        <v>P2-3F場内渋滞のためWスロープ入庫口を資機材で閉鎖。　→17：35　入庫口を開放。</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7">
        <v>0.71805555555555556</v>
      </c>
      <c r="AA86" s="506"/>
      <c r="AB86" s="506"/>
      <c r="AC86" s="506"/>
      <c r="AD86" s="501" t="s">
        <v>369</v>
      </c>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f t="shared" si="46"/>
        <v>0.71805555555555556</v>
      </c>
      <c r="BG86" s="504"/>
      <c r="BH86" s="504"/>
      <c r="BI86" s="504"/>
      <c r="BJ86" s="501" t="str">
        <f t="shared" si="47"/>
        <v>P2-5F場内渋滞のためWスロープ入庫口を資機材で閉鎖。　→18：23　入庫口を開放。</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5" t="s">
        <v>152</v>
      </c>
      <c r="AA87" s="506"/>
      <c r="AB87" s="506"/>
      <c r="AC87" s="506"/>
      <c r="AD87" s="501" t="s">
        <v>197</v>
      </c>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v>
      </c>
      <c r="BG87" s="504"/>
      <c r="BH87" s="504"/>
      <c r="BI87" s="504"/>
      <c r="BJ87" s="501" t="str">
        <f t="shared" si="47"/>
        <v>入口a配置、都道を右折（逆走）出庫しようとした車両確認。　右折ウインカー、警備で</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t="s">
        <v>370</v>
      </c>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声掛けし通常出庫した車両、右折した車両無し。</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5" t="s">
        <v>152</v>
      </c>
      <c r="AA89" s="506"/>
      <c r="AB89" s="506"/>
      <c r="AC89" s="506"/>
      <c r="AD89" s="501" t="s">
        <v>371</v>
      </c>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v>
      </c>
      <c r="BG89" s="504"/>
      <c r="BH89" s="504"/>
      <c r="BI89" s="504"/>
      <c r="BJ89" s="501" t="str">
        <f t="shared" si="47"/>
        <v>臨時駐車場（ドーム横）21：00時点の残車車両　4台。</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t="s">
        <v>372</v>
      </c>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1、山梨340ら・・25、ホンダ、ヴェゼル、黒色。</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t="s">
        <v>373</v>
      </c>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2、練馬364す・808、レクサス　LM500、黒色。</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t="s">
        <v>374</v>
      </c>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3、多摩358つ・223、トヨタ、ヴォクシー、白色。</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t="s">
        <v>375</v>
      </c>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4、八王子581く9376、ダイハツ、タント、白色。</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sheetData>
  <mergeCells count="867">
    <mergeCell ref="CD33:CI33"/>
    <mergeCell ref="BW34:BX34"/>
    <mergeCell ref="BY34:BZ34"/>
    <mergeCell ref="CA34:CC34"/>
    <mergeCell ref="CD34:CI34"/>
    <mergeCell ref="BW33:BX33"/>
    <mergeCell ref="BY33:BZ33"/>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U33:BV33"/>
    <mergeCell ref="BO33:BT33"/>
    <mergeCell ref="BW30:BZ30"/>
    <mergeCell ref="CA30:CB30"/>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7:AC87"/>
    <mergeCell ref="AD87:BC87"/>
    <mergeCell ref="BF87:BI87"/>
    <mergeCell ref="BJ87:CI87"/>
    <mergeCell ref="Z88:AC88"/>
    <mergeCell ref="AD88:BC88"/>
    <mergeCell ref="BF88:BI88"/>
    <mergeCell ref="BJ88:CI88"/>
    <mergeCell ref="Z89:AC89"/>
    <mergeCell ref="AD89:BC89"/>
    <mergeCell ref="BF89:BI89"/>
    <mergeCell ref="BJ89:CI89"/>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3:AC53"/>
    <mergeCell ref="AD53:BC53"/>
    <mergeCell ref="BF53:BI53"/>
    <mergeCell ref="BJ53:CI53"/>
    <mergeCell ref="Z51:AC51"/>
    <mergeCell ref="AD51:BC51"/>
    <mergeCell ref="AU52:AV52"/>
    <mergeCell ref="AX52:AY52"/>
    <mergeCell ref="CA52:CB52"/>
    <mergeCell ref="CD52:CE52"/>
    <mergeCell ref="AP52:AS52"/>
    <mergeCell ref="BV52:BY52"/>
    <mergeCell ref="Z50:AC50"/>
    <mergeCell ref="AD50:BC50"/>
    <mergeCell ref="CN47:DE48"/>
    <mergeCell ref="CK47:CM48"/>
    <mergeCell ref="BF50:BI50"/>
    <mergeCell ref="BJ50:CI50"/>
    <mergeCell ref="CQ44:CS44"/>
    <mergeCell ref="BJ49:CI49"/>
    <mergeCell ref="Z47:AC47"/>
    <mergeCell ref="AD47:BC47"/>
    <mergeCell ref="BF46:BI46"/>
    <mergeCell ref="BJ46:CI46"/>
    <mergeCell ref="Z49:AC49"/>
    <mergeCell ref="AD49:BC49"/>
    <mergeCell ref="Z48:AC48"/>
    <mergeCell ref="AD48:BC48"/>
    <mergeCell ref="BF49:BI49"/>
    <mergeCell ref="BF45:BI45"/>
    <mergeCell ref="BJ45:CI45"/>
    <mergeCell ref="BF48:BI48"/>
    <mergeCell ref="BJ48:CI48"/>
    <mergeCell ref="Z44:AC44"/>
    <mergeCell ref="AD44:BC44"/>
    <mergeCell ref="CU42:CW42"/>
    <mergeCell ref="CK42:CN42"/>
    <mergeCell ref="CU41:CW41"/>
    <mergeCell ref="BF47:BI47"/>
    <mergeCell ref="BJ47:CI47"/>
    <mergeCell ref="CK41:CN41"/>
    <mergeCell ref="CO41:CQ41"/>
    <mergeCell ref="CR41:CT41"/>
    <mergeCell ref="CU43:CW43"/>
    <mergeCell ref="CK43:CN43"/>
    <mergeCell ref="CO43:CQ43"/>
    <mergeCell ref="CR43:CT43"/>
    <mergeCell ref="CK45:CP45"/>
    <mergeCell ref="CQ45:CS45"/>
    <mergeCell ref="BF43:BI43"/>
    <mergeCell ref="BJ43:CI43"/>
    <mergeCell ref="Z42:AC42"/>
    <mergeCell ref="CK44:CP44"/>
    <mergeCell ref="AS40:AT40"/>
    <mergeCell ref="Z39:AD39"/>
    <mergeCell ref="CR36:CT36"/>
    <mergeCell ref="CK36:CN36"/>
    <mergeCell ref="CO36:CQ36"/>
    <mergeCell ref="BF44:BI44"/>
    <mergeCell ref="BJ44:CI44"/>
    <mergeCell ref="CK37:CN37"/>
    <mergeCell ref="CO37:CQ37"/>
    <mergeCell ref="CR37:CT37"/>
    <mergeCell ref="BF41:CI41"/>
    <mergeCell ref="CK38:CN38"/>
    <mergeCell ref="CO38:CQ38"/>
    <mergeCell ref="CR38:CT38"/>
    <mergeCell ref="CK39:CN39"/>
    <mergeCell ref="CO39:CQ39"/>
    <mergeCell ref="CR39:CT39"/>
    <mergeCell ref="BF42:BI42"/>
    <mergeCell ref="BJ42:CI42"/>
    <mergeCell ref="CO42:CQ42"/>
    <mergeCell ref="CR42:CT42"/>
    <mergeCell ref="BU40:CB40"/>
    <mergeCell ref="CC40:CI40"/>
    <mergeCell ref="BF39:BI39"/>
    <mergeCell ref="BF36:BI36"/>
    <mergeCell ref="BJ36:BM36"/>
    <mergeCell ref="BN36:BQ36"/>
    <mergeCell ref="BR36:BT36"/>
    <mergeCell ref="BF37:BI37"/>
    <mergeCell ref="BJ37:BM37"/>
    <mergeCell ref="BN37:BQ37"/>
    <mergeCell ref="BR37:BT37"/>
    <mergeCell ref="BF38:BI38"/>
    <mergeCell ref="BJ38:BM38"/>
    <mergeCell ref="BN38:BQ38"/>
    <mergeCell ref="BR38:BT38"/>
    <mergeCell ref="BU36:BX37"/>
    <mergeCell ref="BU38:BX39"/>
    <mergeCell ref="BY38:CI39"/>
    <mergeCell ref="BY36:CI37"/>
    <mergeCell ref="AE39:AG39"/>
    <mergeCell ref="AI39:AL39"/>
    <mergeCell ref="AM39:AT39"/>
    <mergeCell ref="BJ39:BM39"/>
    <mergeCell ref="BN39:BQ39"/>
    <mergeCell ref="BR39:BT39"/>
    <mergeCell ref="BB40:BC40"/>
    <mergeCell ref="BF40:BI40"/>
    <mergeCell ref="BJ40:BM40"/>
    <mergeCell ref="BN40:BQ40"/>
    <mergeCell ref="BR40:BT40"/>
    <mergeCell ref="AF40:AG40"/>
    <mergeCell ref="AH40:AI40"/>
    <mergeCell ref="AK40:AL40"/>
    <mergeCell ref="AO40:AP40"/>
    <mergeCell ref="Z36:AF36"/>
    <mergeCell ref="AG36:AJ36"/>
    <mergeCell ref="AK36:AN36"/>
    <mergeCell ref="Z37:AF38"/>
    <mergeCell ref="AG37:AN38"/>
    <mergeCell ref="AO37:AU37"/>
    <mergeCell ref="AV37:AY37"/>
    <mergeCell ref="AZ37:BC37"/>
    <mergeCell ref="AO38:AU38"/>
    <mergeCell ref="AV38:AY38"/>
    <mergeCell ref="AZ38:BC38"/>
    <mergeCell ref="AO36:AU36"/>
    <mergeCell ref="AV36:AY36"/>
    <mergeCell ref="Z35:AF35"/>
    <mergeCell ref="AG35:AJ35"/>
    <mergeCell ref="AK35:AN35"/>
    <mergeCell ref="AO34:AU34"/>
    <mergeCell ref="AV34:AY34"/>
    <mergeCell ref="AZ34:BC34"/>
    <mergeCell ref="AO35:AU35"/>
    <mergeCell ref="AV35:AY35"/>
    <mergeCell ref="AZ35:BC35"/>
    <mergeCell ref="BF35:CI35"/>
    <mergeCell ref="AL28:AN28"/>
    <mergeCell ref="AO28:AP28"/>
    <mergeCell ref="CA27:CB27"/>
    <mergeCell ref="CC27:CD27"/>
    <mergeCell ref="Z32:AF32"/>
    <mergeCell ref="AG32:AJ32"/>
    <mergeCell ref="AK32:AN32"/>
    <mergeCell ref="BF34:BG34"/>
    <mergeCell ref="BH34:BI34"/>
    <mergeCell ref="BJ34:BK34"/>
    <mergeCell ref="BL34:BN34"/>
    <mergeCell ref="BO34:BT34"/>
    <mergeCell ref="BU34:BV34"/>
    <mergeCell ref="Z33:AF33"/>
    <mergeCell ref="AG33:AJ33"/>
    <mergeCell ref="AK33:AN33"/>
    <mergeCell ref="Z34:AF34"/>
    <mergeCell ref="AG34:AJ34"/>
    <mergeCell ref="AK34:AN34"/>
    <mergeCell ref="BF33:BG33"/>
    <mergeCell ref="BH33:BI33"/>
    <mergeCell ref="BJ33:BK33"/>
    <mergeCell ref="BL33:BN33"/>
    <mergeCell ref="BF24:BG24"/>
    <mergeCell ref="BF25:BG25"/>
    <mergeCell ref="BF26:BG26"/>
    <mergeCell ref="BP26:BQ26"/>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CG21:CI21"/>
    <mergeCell ref="BH20:BK20"/>
    <mergeCell ref="BL20:BM20"/>
    <mergeCell ref="BN20:BO20"/>
    <mergeCell ref="CE27:CF27"/>
    <mergeCell ref="AQ28:AV28"/>
    <mergeCell ref="BR22:BT22"/>
    <mergeCell ref="BU22:BV22"/>
    <mergeCell ref="CE20:CF20"/>
    <mergeCell ref="BP20:BQ20"/>
    <mergeCell ref="BR20:BT20"/>
    <mergeCell ref="BU20:BV20"/>
    <mergeCell ref="BW20:BZ20"/>
    <mergeCell ref="CA20:CB20"/>
    <mergeCell ref="CC20:CD20"/>
    <mergeCell ref="AW24:AY24"/>
    <mergeCell ref="AW25:AY25"/>
    <mergeCell ref="AW26:AY26"/>
    <mergeCell ref="AW27:AY27"/>
    <mergeCell ref="BA24:BC24"/>
    <mergeCell ref="BA25:BC25"/>
    <mergeCell ref="BA26:BC26"/>
    <mergeCell ref="BA27:BC27"/>
    <mergeCell ref="BF23:BG23"/>
    <mergeCell ref="AL21:AN21"/>
    <mergeCell ref="AO21:AP21"/>
    <mergeCell ref="AQ21:AV21"/>
    <mergeCell ref="AW21:AY21"/>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E19:CF19"/>
    <mergeCell ref="CG19:CI19"/>
    <mergeCell ref="BH18:BK18"/>
    <mergeCell ref="BL18:BM18"/>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BH19:BK19"/>
    <mergeCell ref="BL19:BM19"/>
    <mergeCell ref="BN19:BO19"/>
    <mergeCell ref="BP19:BQ19"/>
    <mergeCell ref="BR19:BT19"/>
    <mergeCell ref="BU19:BV19"/>
    <mergeCell ref="BW19:BZ19"/>
    <mergeCell ref="CA19:CB19"/>
    <mergeCell ref="CC19:CD19"/>
    <mergeCell ref="Z19:AA19"/>
    <mergeCell ref="AB19:AG19"/>
    <mergeCell ref="AH19:AJ19"/>
    <mergeCell ref="AL19:AN19"/>
    <mergeCell ref="AO19:AP19"/>
    <mergeCell ref="AQ19:AV19"/>
    <mergeCell ref="AW19:AY19"/>
    <mergeCell ref="BA19:BC19"/>
    <mergeCell ref="BF19:BG19"/>
    <mergeCell ref="Z18:AA18"/>
    <mergeCell ref="AB18:AG18"/>
    <mergeCell ref="AH18:AJ18"/>
    <mergeCell ref="AL18:AN18"/>
    <mergeCell ref="AO18:AP18"/>
    <mergeCell ref="AQ18:AV18"/>
    <mergeCell ref="AW18:AY18"/>
    <mergeCell ref="BA18:BC18"/>
    <mergeCell ref="BF18:BG18"/>
    <mergeCell ref="CE17:CF17"/>
    <mergeCell ref="CG17:CI17"/>
    <mergeCell ref="BH16:BK16"/>
    <mergeCell ref="BL16:BM16"/>
    <mergeCell ref="BN18:BO18"/>
    <mergeCell ref="BP18:BQ18"/>
    <mergeCell ref="BR18:BT18"/>
    <mergeCell ref="BU18:BV18"/>
    <mergeCell ref="BW18:BZ18"/>
    <mergeCell ref="CA18:CB18"/>
    <mergeCell ref="CC18:CD18"/>
    <mergeCell ref="CE18:CF18"/>
    <mergeCell ref="CG18:CI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BH12:BK12"/>
    <mergeCell ref="BL12:BM12"/>
    <mergeCell ref="BN14:BO14"/>
    <mergeCell ref="BP14:BQ14"/>
    <mergeCell ref="BR14:BT14"/>
    <mergeCell ref="BU14:BV14"/>
    <mergeCell ref="BW14:BZ14"/>
    <mergeCell ref="CA14:CB14"/>
    <mergeCell ref="CC14:CD14"/>
    <mergeCell ref="BH13:BK13"/>
    <mergeCell ref="BL13:BM13"/>
    <mergeCell ref="BN13:BO13"/>
    <mergeCell ref="BP13:BQ13"/>
    <mergeCell ref="BR13:BT13"/>
    <mergeCell ref="BU13:BV13"/>
    <mergeCell ref="BW13:BZ13"/>
    <mergeCell ref="CA13:CB13"/>
    <mergeCell ref="CC13:CD13"/>
    <mergeCell ref="BN12:BO12"/>
    <mergeCell ref="BP12:BQ12"/>
    <mergeCell ref="BR12:BT12"/>
    <mergeCell ref="BU12:BV12"/>
    <mergeCell ref="BW12:BZ12"/>
    <mergeCell ref="CA12:CB12"/>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BH11:BK11"/>
    <mergeCell ref="BL11:BM11"/>
    <mergeCell ref="BN11:BO11"/>
    <mergeCell ref="CE9:CF9"/>
    <mergeCell ref="CG9:CI9"/>
    <mergeCell ref="CE10:CF10"/>
    <mergeCell ref="CG10:CI10"/>
    <mergeCell ref="CE11:CF11"/>
    <mergeCell ref="CC9:CD9"/>
    <mergeCell ref="BU10:BV10"/>
    <mergeCell ref="BW10:BZ10"/>
    <mergeCell ref="CA10:CB10"/>
    <mergeCell ref="BP11:BQ11"/>
    <mergeCell ref="BR11:BT11"/>
    <mergeCell ref="BU11:BV11"/>
    <mergeCell ref="BW11:BZ11"/>
    <mergeCell ref="CA11:CB11"/>
    <mergeCell ref="CC11:CD11"/>
    <mergeCell ref="BN10:BO10"/>
    <mergeCell ref="BP10:BQ10"/>
    <mergeCell ref="BR10:BT10"/>
    <mergeCell ref="CC10:CD10"/>
    <mergeCell ref="CG11:CI11"/>
    <mergeCell ref="AQ9:AV9"/>
    <mergeCell ref="AW9:AY9"/>
    <mergeCell ref="BA9:BC9"/>
    <mergeCell ref="BF9:BG9"/>
    <mergeCell ref="BH9:BK9"/>
    <mergeCell ref="BL9:BM9"/>
    <mergeCell ref="BN9:BO9"/>
    <mergeCell ref="BH10:BK10"/>
    <mergeCell ref="BL10:BM10"/>
    <mergeCell ref="Z11:AA11"/>
    <mergeCell ref="AB11:AG11"/>
    <mergeCell ref="AH11:AJ11"/>
    <mergeCell ref="AL11:AN11"/>
    <mergeCell ref="AO11:AP11"/>
    <mergeCell ref="AQ11:AV11"/>
    <mergeCell ref="AW11:AY11"/>
    <mergeCell ref="BA11:BC11"/>
    <mergeCell ref="BF11:BG11"/>
    <mergeCell ref="Z10:AA10"/>
    <mergeCell ref="AB10:AG10"/>
    <mergeCell ref="AH10:AJ10"/>
    <mergeCell ref="AL10:AN10"/>
    <mergeCell ref="AO10:AP10"/>
    <mergeCell ref="AQ10:AV10"/>
    <mergeCell ref="AW10:AY10"/>
    <mergeCell ref="BA10:BC10"/>
    <mergeCell ref="BF10:BG10"/>
    <mergeCell ref="BH8:BK8"/>
    <mergeCell ref="BL8:BM8"/>
    <mergeCell ref="BP9:BQ9"/>
    <mergeCell ref="BR9:BT9"/>
    <mergeCell ref="Z7:AA7"/>
    <mergeCell ref="AB7:AG7"/>
    <mergeCell ref="AH7:AJ7"/>
    <mergeCell ref="AL7:AN7"/>
    <mergeCell ref="AO7:AP7"/>
    <mergeCell ref="Z9:AA9"/>
    <mergeCell ref="AB9:AG9"/>
    <mergeCell ref="AH9:AJ9"/>
    <mergeCell ref="AL9:AN9"/>
    <mergeCell ref="AO9:AP9"/>
    <mergeCell ref="BN8:BO8"/>
    <mergeCell ref="BP8:BQ8"/>
    <mergeCell ref="BR8:BT8"/>
    <mergeCell ref="AQ7:AV7"/>
    <mergeCell ref="AW7:AY7"/>
    <mergeCell ref="BA7:BC7"/>
    <mergeCell ref="BF7:CI7"/>
    <mergeCell ref="BU9:BV9"/>
    <mergeCell ref="BW9:BZ9"/>
    <mergeCell ref="CA9:CB9"/>
    <mergeCell ref="Z8:AA8"/>
    <mergeCell ref="AB8:AG8"/>
    <mergeCell ref="AH8:AJ8"/>
    <mergeCell ref="AL8:AN8"/>
    <mergeCell ref="AO8:AP8"/>
    <mergeCell ref="AQ8:AV8"/>
    <mergeCell ref="AW8:AY8"/>
    <mergeCell ref="BA8:BC8"/>
    <mergeCell ref="BF8:BG8"/>
    <mergeCell ref="AE5:AF5"/>
    <mergeCell ref="AH5:AI5"/>
    <mergeCell ref="AO5:AP5"/>
    <mergeCell ref="AQ5:AU5"/>
    <mergeCell ref="AV5:AW5"/>
    <mergeCell ref="BF6:BH6"/>
    <mergeCell ref="Z6:AA6"/>
    <mergeCell ref="AB6:AG6"/>
    <mergeCell ref="AH6:AN6"/>
    <mergeCell ref="AO6:AP6"/>
    <mergeCell ref="AQ6:AV6"/>
    <mergeCell ref="AW6:BC6"/>
    <mergeCell ref="Z5:AC5"/>
    <mergeCell ref="Z3:AP4"/>
    <mergeCell ref="BF3:BQ4"/>
    <mergeCell ref="Z1:AP2"/>
    <mergeCell ref="AU1:AW1"/>
    <mergeCell ref="AX1:AZ1"/>
    <mergeCell ref="BA1:BC1"/>
    <mergeCell ref="BF1:BQ2"/>
    <mergeCell ref="BR1:BT1"/>
    <mergeCell ref="BU1:BW1"/>
    <mergeCell ref="BR23:BT23"/>
    <mergeCell ref="BR24:BT24"/>
    <mergeCell ref="BR25:BT25"/>
    <mergeCell ref="BR26:BT26"/>
    <mergeCell ref="BU23:BV23"/>
    <mergeCell ref="BU24:BV24"/>
    <mergeCell ref="BU25:BV25"/>
    <mergeCell ref="BU26:BV26"/>
    <mergeCell ref="CE23:CF23"/>
    <mergeCell ref="CE24:CF24"/>
    <mergeCell ref="CE25:CF25"/>
    <mergeCell ref="CE26:CF26"/>
    <mergeCell ref="CE13:CF13"/>
    <mergeCell ref="CG13:CI13"/>
    <mergeCell ref="CE14:CF14"/>
    <mergeCell ref="CG14:CI14"/>
    <mergeCell ref="CD1:CF1"/>
    <mergeCell ref="BQ6:BR6"/>
    <mergeCell ref="BS6:BV6"/>
    <mergeCell ref="BW6:BX6"/>
    <mergeCell ref="BY6:CA6"/>
    <mergeCell ref="CB6:CD6"/>
    <mergeCell ref="CE6:CI6"/>
    <mergeCell ref="CE8:CF8"/>
    <mergeCell ref="CG8:CI8"/>
    <mergeCell ref="BU8:BV8"/>
    <mergeCell ref="BW8:BZ8"/>
    <mergeCell ref="CA8:CB8"/>
    <mergeCell ref="CC8:CD8"/>
    <mergeCell ref="CC12:CD12"/>
    <mergeCell ref="CE12:CF12"/>
    <mergeCell ref="CG12:CI12"/>
    <mergeCell ref="Z27:AA27"/>
    <mergeCell ref="AB27:AG27"/>
    <mergeCell ref="CG1:CI1"/>
    <mergeCell ref="BR2:BT4"/>
    <mergeCell ref="BU2:BW4"/>
    <mergeCell ref="BX2:BZ4"/>
    <mergeCell ref="CA2:CC4"/>
    <mergeCell ref="CD2:CF4"/>
    <mergeCell ref="CG2:CI4"/>
    <mergeCell ref="BX1:BZ1"/>
    <mergeCell ref="CA1:CC1"/>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CC30:CD30"/>
    <mergeCell ref="CE30:CF30"/>
    <mergeCell ref="CG30:CI30"/>
    <mergeCell ref="BU29:BV29"/>
    <mergeCell ref="BW29:BZ29"/>
    <mergeCell ref="CA29:CB29"/>
    <mergeCell ref="CC29:CD29"/>
    <mergeCell ref="CE29:CF29"/>
    <mergeCell ref="CG29:CI29"/>
    <mergeCell ref="BU30:BV30"/>
    <mergeCell ref="AL24:AN24"/>
    <mergeCell ref="Z25:AA25"/>
    <mergeCell ref="AB25:AG25"/>
    <mergeCell ref="AH25:AJ25"/>
    <mergeCell ref="AL25:AN25"/>
    <mergeCell ref="Z26:AA26"/>
    <mergeCell ref="AB26:AG26"/>
    <mergeCell ref="AH26:AJ26"/>
    <mergeCell ref="AL26:AN26"/>
    <mergeCell ref="BF30:BG30"/>
    <mergeCell ref="BH30:BK30"/>
    <mergeCell ref="BL30:BM30"/>
    <mergeCell ref="BN30:BO30"/>
    <mergeCell ref="BP30:BQ30"/>
    <mergeCell ref="BR30:BT30"/>
    <mergeCell ref="BF29:BG29"/>
    <mergeCell ref="BH29:BK29"/>
    <mergeCell ref="BL29:BM29"/>
    <mergeCell ref="BN29:BO29"/>
    <mergeCell ref="BP29:BQ29"/>
    <mergeCell ref="BR29:BT29"/>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D42:BC42"/>
    <mergeCell ref="Z43:AC43"/>
    <mergeCell ref="AD43:BC43"/>
    <mergeCell ref="Z46:AC46"/>
    <mergeCell ref="AD46:BC46"/>
    <mergeCell ref="Z45:AC45"/>
    <mergeCell ref="AD45:BC45"/>
    <mergeCell ref="AO31:AU31"/>
    <mergeCell ref="AV31:AY31"/>
    <mergeCell ref="AZ31:BC31"/>
    <mergeCell ref="AO33:AU33"/>
    <mergeCell ref="AV33:AY33"/>
    <mergeCell ref="AZ33:BC33"/>
    <mergeCell ref="AO32:AU32"/>
    <mergeCell ref="AV32:AY32"/>
    <mergeCell ref="AZ32:BC32"/>
    <mergeCell ref="AZ36:BC36"/>
    <mergeCell ref="AX40:AY40"/>
    <mergeCell ref="AZ40:BA40"/>
    <mergeCell ref="Z40:AE40"/>
  </mergeCells>
  <phoneticPr fontId="27"/>
  <conditionalFormatting sqref="AH7:AN28 AW7:BC28">
    <cfRule type="cellIs" dxfId="118"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E100"/>
  <sheetViews>
    <sheetView view="pageBreakPreview" topLeftCell="D34" zoomScale="70" zoomScaleNormal="100" zoomScaleSheetLayoutView="70" workbookViewId="0">
      <selection activeCell="AD42" sqref="AD42:BC48"/>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6" style="156" customWidth="1"/>
    <col min="18" max="18" width="3"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149999999999999"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149999999999999"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376</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髙橋勝彦</v>
      </c>
      <c r="E8" s="155" t="s">
        <v>99</v>
      </c>
      <c r="F8" s="155" t="s">
        <v>108</v>
      </c>
      <c r="I8" s="185"/>
      <c r="J8" s="177"/>
      <c r="K8" s="177"/>
      <c r="L8" s="178"/>
      <c r="M8" s="178"/>
      <c r="N8" s="186" t="e">
        <f t="shared" ref="N8:N49" ca="1" si="0">$AL$5</f>
        <v>#VALUE!</v>
      </c>
      <c r="O8" s="177" t="str">
        <f t="shared" ref="O8:O48" si="1">IFERROR(INDEX(給与コード,MATCH(IF(J8="",E8,J8),業態名,0)),"")</f>
        <v>A1</v>
      </c>
      <c r="P8" s="177" t="str">
        <f t="shared" ref="P8:P48" si="2">IF(O8="","",IF(K8="",F8,K8))</f>
        <v>髙橋勝彦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髙橋勝彦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萩原光彦</v>
      </c>
      <c r="E9" s="155" t="s">
        <v>99</v>
      </c>
      <c r="F9" s="155" t="s">
        <v>104</v>
      </c>
      <c r="I9" s="185"/>
      <c r="J9" s="177"/>
      <c r="K9" s="177"/>
      <c r="L9" s="178"/>
      <c r="M9" s="178"/>
      <c r="N9" s="186" t="e">
        <f t="shared" ca="1" si="0"/>
        <v>#VALUE!</v>
      </c>
      <c r="O9" s="177" t="str">
        <f t="shared" si="1"/>
        <v>A1</v>
      </c>
      <c r="P9" s="177" t="str">
        <f t="shared" si="2"/>
        <v>萩原光彦</v>
      </c>
      <c r="Q9" s="178" t="str">
        <f t="shared" si="3"/>
        <v/>
      </c>
      <c r="R9" s="178"/>
      <c r="S9" s="178" t="str">
        <f t="shared" si="4"/>
        <v/>
      </c>
      <c r="T9" s="178"/>
      <c r="U9" s="178"/>
      <c r="V9" s="178"/>
      <c r="W9" s="178"/>
      <c r="X9" s="177"/>
      <c r="Z9" s="270" t="str">
        <f t="shared" si="5"/>
        <v>荷捌</v>
      </c>
      <c r="AA9" s="271"/>
      <c r="AB9" s="272" t="str">
        <f t="shared" si="6"/>
        <v>萩原光彦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髙橋勝彦</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田村諭</v>
      </c>
      <c r="E11" s="155" t="s">
        <v>106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萩原光彦</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山田保</v>
      </c>
      <c r="E13" s="155" t="s">
        <v>106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幕内秀夫</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山田保</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679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2329</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1702</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720</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5430</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5430</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5430</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1703</v>
      </c>
      <c r="BA37" s="403"/>
      <c r="BB37" s="403"/>
      <c r="BC37" s="404"/>
      <c r="BE37" s="203"/>
      <c r="BF37" s="426" t="s">
        <v>136</v>
      </c>
      <c r="BG37" s="427"/>
      <c r="BH37" s="427"/>
      <c r="BI37" s="427"/>
      <c r="BJ37" s="428">
        <f>IF(AG32="","",AG32)</f>
        <v>679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859</v>
      </c>
      <c r="BA38" s="408"/>
      <c r="BB38" s="408"/>
      <c r="BC38" s="409"/>
      <c r="BE38" s="204"/>
      <c r="BF38" s="418" t="s">
        <v>138</v>
      </c>
      <c r="BG38" s="419"/>
      <c r="BH38" s="419"/>
      <c r="BI38" s="419"/>
      <c r="BJ38" s="412">
        <f>IF(AG33="","",AG33)</f>
        <v>2329</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1702</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720</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236"/>
      <c r="BH42" s="236"/>
      <c r="BI42" s="237"/>
      <c r="BJ42" s="451" t="str">
        <f t="shared" ref="BJ42:BJ50"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236"/>
      <c r="BH43" s="236"/>
      <c r="BI43" s="237"/>
      <c r="BJ43" s="451" t="str">
        <f t="shared" si="41"/>
        <v>～21：00/（土日祝）11：00～22：00、フードコート（平日）11：00～20：00/（土日祝）10：30～</v>
      </c>
      <c r="BK43" s="452"/>
      <c r="BL43" s="452"/>
      <c r="BM43" s="452"/>
      <c r="BN43" s="452"/>
      <c r="BO43" s="452"/>
      <c r="BP43" s="452"/>
      <c r="BQ43" s="452"/>
      <c r="BR43" s="452"/>
      <c r="BS43" s="452"/>
      <c r="BT43" s="452"/>
      <c r="BU43" s="452"/>
      <c r="BV43" s="452"/>
      <c r="BW43" s="452"/>
      <c r="BX43" s="452"/>
      <c r="BY43" s="452"/>
      <c r="BZ43" s="452"/>
      <c r="CA43" s="452"/>
      <c r="CB43" s="452"/>
      <c r="CC43" s="452"/>
      <c r="CD43" s="452"/>
      <c r="CE43" s="452"/>
      <c r="CF43" s="452"/>
      <c r="CG43" s="452"/>
      <c r="CH43" s="452"/>
      <c r="CI43" s="453"/>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236"/>
      <c r="BH44" s="236"/>
      <c r="BI44" s="237"/>
      <c r="BJ44" s="451" t="str">
        <f t="shared" si="41"/>
        <v>21：00、ブルーミングブルーミー10：00～21：00。</v>
      </c>
      <c r="BK44" s="452"/>
      <c r="BL44" s="452"/>
      <c r="BM44" s="452"/>
      <c r="BN44" s="452"/>
      <c r="BO44" s="452"/>
      <c r="BP44" s="452"/>
      <c r="BQ44" s="452"/>
      <c r="BR44" s="452"/>
      <c r="BS44" s="452"/>
      <c r="BT44" s="452"/>
      <c r="BU44" s="452"/>
      <c r="BV44" s="452"/>
      <c r="BW44" s="452"/>
      <c r="BX44" s="452"/>
      <c r="BY44" s="452"/>
      <c r="BZ44" s="452"/>
      <c r="CA44" s="452"/>
      <c r="CB44" s="452"/>
      <c r="CC44" s="452"/>
      <c r="CD44" s="452"/>
      <c r="CE44" s="452"/>
      <c r="CF44" s="452"/>
      <c r="CG44" s="452"/>
      <c r="CH44" s="452"/>
      <c r="CI44" s="453"/>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1" t="str">
        <f t="shared" si="41"/>
        <v>P3立体駐車場開放。</v>
      </c>
      <c r="BK45" s="452"/>
      <c r="BL45" s="452"/>
      <c r="BM45" s="452"/>
      <c r="BN45" s="452"/>
      <c r="BO45" s="452"/>
      <c r="BP45" s="452"/>
      <c r="BQ45" s="452"/>
      <c r="BR45" s="452"/>
      <c r="BS45" s="452"/>
      <c r="BT45" s="452"/>
      <c r="BU45" s="452"/>
      <c r="BV45" s="452"/>
      <c r="BW45" s="452"/>
      <c r="BX45" s="452"/>
      <c r="BY45" s="452"/>
      <c r="BZ45" s="452"/>
      <c r="CA45" s="452"/>
      <c r="CB45" s="452"/>
      <c r="CC45" s="452"/>
      <c r="CD45" s="452"/>
      <c r="CE45" s="452"/>
      <c r="CF45" s="452"/>
      <c r="CG45" s="452"/>
      <c r="CH45" s="452"/>
      <c r="CI45" s="453"/>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0.40694444444444444</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0.40694444444444444</v>
      </c>
      <c r="BG46" s="460"/>
      <c r="BH46" s="460"/>
      <c r="BI46" s="461"/>
      <c r="BJ46" s="451" t="str">
        <f t="shared" si="41"/>
        <v>P2立体駐車場開放。</v>
      </c>
      <c r="BK46" s="452"/>
      <c r="BL46" s="452"/>
      <c r="BM46" s="452"/>
      <c r="BN46" s="452"/>
      <c r="BO46" s="452"/>
      <c r="BP46" s="452"/>
      <c r="BQ46" s="452"/>
      <c r="BR46" s="452"/>
      <c r="BS46" s="452"/>
      <c r="BT46" s="452"/>
      <c r="BU46" s="452"/>
      <c r="BV46" s="452"/>
      <c r="BW46" s="452"/>
      <c r="BX46" s="452"/>
      <c r="BY46" s="452"/>
      <c r="BZ46" s="452"/>
      <c r="CA46" s="452"/>
      <c r="CB46" s="452"/>
      <c r="CC46" s="452"/>
      <c r="CD46" s="452"/>
      <c r="CE46" s="452"/>
      <c r="CF46" s="452"/>
      <c r="CG46" s="452"/>
      <c r="CH46" s="452"/>
      <c r="CI46" s="453"/>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377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51" t="str">
        <f t="shared" si="41"/>
        <v>P2入口から開放しているP1、3、4駐車場へご案内した件数。　9：30～9：46　2件。</v>
      </c>
      <c r="BK47" s="452"/>
      <c r="BL47" s="452"/>
      <c r="BM47" s="452"/>
      <c r="BN47" s="452"/>
      <c r="BO47" s="452"/>
      <c r="BP47" s="452"/>
      <c r="BQ47" s="452"/>
      <c r="BR47" s="452"/>
      <c r="BS47" s="452"/>
      <c r="BT47" s="452"/>
      <c r="BU47" s="452"/>
      <c r="BV47" s="452"/>
      <c r="BW47" s="452"/>
      <c r="BX47" s="452"/>
      <c r="BY47" s="452"/>
      <c r="BZ47" s="452"/>
      <c r="CA47" s="452"/>
      <c r="CB47" s="452"/>
      <c r="CC47" s="452"/>
      <c r="CD47" s="452"/>
      <c r="CE47" s="452"/>
      <c r="CF47" s="452"/>
      <c r="CG47" s="452"/>
      <c r="CH47" s="452"/>
      <c r="CI47" s="453"/>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0.40833333333333333</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0.40833333333333333</v>
      </c>
      <c r="BG48" s="460"/>
      <c r="BH48" s="460"/>
      <c r="BI48" s="461"/>
      <c r="BJ48" s="451" t="str">
        <f t="shared" si="41"/>
        <v>P2臨時出口を開放。　→18：30　閉鎖作業を施設警備担当様へ引継ぎ。</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0.41180555555555554</v>
      </c>
      <c r="AA49" s="449"/>
      <c r="AB49" s="449"/>
      <c r="AC49" s="450"/>
      <c r="AD49" s="474" t="s">
        <v>160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0.41180555555555554</v>
      </c>
      <c r="BG49" s="460"/>
      <c r="BH49" s="460"/>
      <c r="BI49" s="461"/>
      <c r="BJ49" s="451" t="str">
        <f t="shared" si="41"/>
        <v>P2出口(精算機No1～3)、P3出口(精算機No1～4)のゲートバー上げ実施。</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Z50" s="462"/>
      <c r="AA50" s="463"/>
      <c r="AB50" s="463"/>
      <c r="AC50" s="464"/>
      <c r="AD50" s="465" t="s">
        <v>378</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471" t="str">
        <f t="shared" si="41"/>
        <v>渡辺統括様へ報告済み。</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AP51" s="314"/>
      <c r="AQ51" s="314"/>
      <c r="AR51" s="314"/>
      <c r="AS51" s="314"/>
      <c r="AU51" s="654"/>
      <c r="AV51" s="654"/>
      <c r="AX51" s="655"/>
      <c r="AY51" s="655"/>
      <c r="BA51" s="172"/>
      <c r="BB51" s="173"/>
      <c r="BV51" s="314"/>
      <c r="BW51" s="314"/>
      <c r="BX51" s="656"/>
      <c r="BY51" s="656"/>
      <c r="CA51" s="654"/>
      <c r="CB51" s="654"/>
      <c r="CD51" s="655"/>
      <c r="CE51" s="655"/>
      <c r="CG51" s="172"/>
      <c r="CH51" s="173"/>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495"/>
      <c r="AS52" s="495"/>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496"/>
      <c r="BY52" s="496"/>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t="s">
        <v>152</v>
      </c>
      <c r="AA53" s="479"/>
      <c r="AB53" s="479"/>
      <c r="AC53" s="480"/>
      <c r="AD53" s="481" t="s">
        <v>379</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6">IF(Z53="","",Z53)</f>
        <v>※</v>
      </c>
      <c r="BG53" s="485"/>
      <c r="BH53" s="485"/>
      <c r="BI53" s="486"/>
      <c r="BJ53" s="481" t="str">
        <f t="shared" ref="BJ53:BJ100" si="47">IF(AD53="","",AD53)</f>
        <v>道路使用許可申請書受取り（1月度：1/1～15、1/16～30）</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c r="AA54" s="374"/>
      <c r="AB54" s="374"/>
      <c r="AC54" s="271"/>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498" t="str">
        <f t="shared" si="46"/>
        <v/>
      </c>
      <c r="BG54" s="268"/>
      <c r="BH54" s="268"/>
      <c r="BI54" s="415"/>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657"/>
      <c r="AA56" s="475"/>
      <c r="AB56" s="475"/>
      <c r="AC56" s="539"/>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498" t="str">
        <f t="shared" si="46"/>
        <v/>
      </c>
      <c r="BG56" s="268"/>
      <c r="BH56" s="268"/>
      <c r="BI56" s="415"/>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498" t="str">
        <f t="shared" si="46"/>
        <v/>
      </c>
      <c r="BG57" s="268"/>
      <c r="BH57" s="268"/>
      <c r="BI57" s="415"/>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497"/>
      <c r="AA58" s="499"/>
      <c r="AB58" s="499"/>
      <c r="AC58" s="500"/>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498" t="str">
        <f t="shared" si="46"/>
        <v/>
      </c>
      <c r="BG58" s="268"/>
      <c r="BH58" s="268"/>
      <c r="BI58" s="415"/>
      <c r="BJ58" s="481" t="str">
        <f t="shared" si="47"/>
        <v/>
      </c>
      <c r="BK58" s="482"/>
      <c r="BL58" s="482"/>
      <c r="BM58" s="482"/>
      <c r="BN58" s="482"/>
      <c r="BO58" s="482"/>
      <c r="BP58" s="482"/>
      <c r="BQ58" s="482"/>
      <c r="BR58" s="482"/>
      <c r="BS58" s="482"/>
      <c r="BT58" s="482"/>
      <c r="BU58" s="482"/>
      <c r="BV58" s="482"/>
      <c r="BW58" s="482"/>
      <c r="BX58" s="482"/>
      <c r="BY58" s="482"/>
      <c r="BZ58" s="482"/>
      <c r="CA58" s="482"/>
      <c r="CB58" s="482"/>
      <c r="CC58" s="482"/>
      <c r="CD58" s="482"/>
      <c r="CE58" s="482"/>
      <c r="CF58" s="482"/>
      <c r="CG58" s="482"/>
      <c r="CH58" s="482"/>
      <c r="CI58" s="483"/>
    </row>
    <row r="59" spans="2:87" ht="16.5" customHeight="1">
      <c r="Z59" s="497"/>
      <c r="AA59" s="374"/>
      <c r="AB59" s="374"/>
      <c r="AC59" s="271"/>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498" t="str">
        <f t="shared" si="46"/>
        <v/>
      </c>
      <c r="BG59" s="268"/>
      <c r="BH59" s="268"/>
      <c r="BI59" s="415"/>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497"/>
      <c r="AA60" s="499"/>
      <c r="AB60" s="499"/>
      <c r="AC60" s="500"/>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498" t="str">
        <f t="shared" si="46"/>
        <v/>
      </c>
      <c r="BG60" s="268"/>
      <c r="BH60" s="268"/>
      <c r="BI60" s="415"/>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270"/>
      <c r="AA61" s="374"/>
      <c r="AB61" s="374"/>
      <c r="AC61" s="271"/>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497"/>
      <c r="AA62" s="499"/>
      <c r="AB62" s="499"/>
      <c r="AC62" s="500"/>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497"/>
      <c r="AA63" s="499"/>
      <c r="AB63" s="499"/>
      <c r="AC63" s="500"/>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270"/>
      <c r="AA64" s="374"/>
      <c r="AB64" s="374"/>
      <c r="AC64" s="271"/>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270"/>
      <c r="AA65" s="374"/>
      <c r="AB65" s="374"/>
      <c r="AC65" s="271"/>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270"/>
      <c r="AA66" s="374"/>
      <c r="AB66" s="374"/>
      <c r="AC66" s="271"/>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270"/>
      <c r="AA67" s="374"/>
      <c r="AB67" s="374"/>
      <c r="AC67" s="271"/>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70"/>
      <c r="AA68" s="374"/>
      <c r="AB68" s="374"/>
      <c r="AC68" s="271"/>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270"/>
      <c r="AA69" s="374"/>
      <c r="AB69" s="374"/>
      <c r="AC69" s="271"/>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270"/>
      <c r="AA70" s="374"/>
      <c r="AB70" s="374"/>
      <c r="AC70" s="271"/>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270"/>
      <c r="AA71" s="374"/>
      <c r="AB71" s="374"/>
      <c r="AC71" s="271"/>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B77" s="155" t="str">
        <f>IF(F77="","",IF(ISNA(VLOOKUP(F77,[1]警備日誌専用氏名!A:B,2,FALSE))=TRUE,F77,VLOOKUP(F77,[1]警備日誌専用氏名!A:B,2,FALSE)))</f>
        <v/>
      </c>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sheetData>
  <mergeCells count="869">
    <mergeCell ref="BY36:CI37"/>
    <mergeCell ref="BF36:BI36"/>
    <mergeCell ref="BJ36:BM36"/>
    <mergeCell ref="BN36:BQ36"/>
    <mergeCell ref="BR36:BT36"/>
    <mergeCell ref="BF37:BI37"/>
    <mergeCell ref="BJ37:BM37"/>
    <mergeCell ref="BN37:BQ37"/>
    <mergeCell ref="BR37:BT37"/>
    <mergeCell ref="BU36:BX3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4:AC94"/>
    <mergeCell ref="AD94:BC94"/>
    <mergeCell ref="BF94:BI94"/>
    <mergeCell ref="BJ94:CI94"/>
    <mergeCell ref="Z88:AC88"/>
    <mergeCell ref="AD88:BC88"/>
    <mergeCell ref="BF88:BI88"/>
    <mergeCell ref="BJ88:CI88"/>
    <mergeCell ref="Z92:AC92"/>
    <mergeCell ref="AD92:BC92"/>
    <mergeCell ref="BF92:BI92"/>
    <mergeCell ref="BJ92:CI92"/>
    <mergeCell ref="Z93:AC93"/>
    <mergeCell ref="AD93:BC93"/>
    <mergeCell ref="BF93:BI93"/>
    <mergeCell ref="BJ93:CI93"/>
    <mergeCell ref="Z89:AC89"/>
    <mergeCell ref="AD89:BC89"/>
    <mergeCell ref="Z90:AC90"/>
    <mergeCell ref="AD90:BC90"/>
    <mergeCell ref="BF90:BI90"/>
    <mergeCell ref="BJ90:CI90"/>
    <mergeCell ref="Z91:AC91"/>
    <mergeCell ref="AD91:BC91"/>
    <mergeCell ref="BF91:BI91"/>
    <mergeCell ref="BJ91:CI91"/>
    <mergeCell ref="AP52:AS52"/>
    <mergeCell ref="AU52:AV52"/>
    <mergeCell ref="AX52:AY52"/>
    <mergeCell ref="BV52:BY52"/>
    <mergeCell ref="CA52:CB52"/>
    <mergeCell ref="CD52:CE52"/>
    <mergeCell ref="Z86:AC86"/>
    <mergeCell ref="AD86:BC86"/>
    <mergeCell ref="BF86:BI86"/>
    <mergeCell ref="BJ86:CI86"/>
    <mergeCell ref="Z87:AC87"/>
    <mergeCell ref="AD87:BC87"/>
    <mergeCell ref="BF87:BI87"/>
    <mergeCell ref="BJ87:CI87"/>
    <mergeCell ref="BF89:BI89"/>
    <mergeCell ref="BJ89:CI89"/>
    <mergeCell ref="Z83:AC83"/>
    <mergeCell ref="AD83:BC83"/>
    <mergeCell ref="BF83:BI83"/>
    <mergeCell ref="BJ83:CI83"/>
    <mergeCell ref="Z84:AC84"/>
    <mergeCell ref="AD84:BC84"/>
    <mergeCell ref="Z85:AC85"/>
    <mergeCell ref="AD85:BC85"/>
    <mergeCell ref="BF85:BI85"/>
    <mergeCell ref="BJ85:CI85"/>
    <mergeCell ref="Z80:AC80"/>
    <mergeCell ref="AD80:BC80"/>
    <mergeCell ref="BF80:BI80"/>
    <mergeCell ref="BJ80:CI80"/>
    <mergeCell ref="Z81:AC81"/>
    <mergeCell ref="AD81:BC81"/>
    <mergeCell ref="BF81:BI81"/>
    <mergeCell ref="BJ81:CI81"/>
    <mergeCell ref="Z82:AC82"/>
    <mergeCell ref="AD82:BC82"/>
    <mergeCell ref="BF82:BI82"/>
    <mergeCell ref="BJ82:CI82"/>
    <mergeCell ref="Z78:AC78"/>
    <mergeCell ref="AD78:BC78"/>
    <mergeCell ref="BF78:BI78"/>
    <mergeCell ref="BJ78:CI78"/>
    <mergeCell ref="Z79:AC79"/>
    <mergeCell ref="AD79:BC79"/>
    <mergeCell ref="BF79:BI79"/>
    <mergeCell ref="BJ79:CI79"/>
    <mergeCell ref="BF84:BI84"/>
    <mergeCell ref="BJ84:CI84"/>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3:AC53"/>
    <mergeCell ref="AD53:BC53"/>
    <mergeCell ref="BF53:BI53"/>
    <mergeCell ref="BJ53:CI53"/>
    <mergeCell ref="BF50:BI50"/>
    <mergeCell ref="BJ50:CI50"/>
    <mergeCell ref="Z50:AC50"/>
    <mergeCell ref="AD50:BC50"/>
    <mergeCell ref="AU51:AV51"/>
    <mergeCell ref="AX51:AY51"/>
    <mergeCell ref="CA51:CB51"/>
    <mergeCell ref="CD51:CE51"/>
    <mergeCell ref="AP51:AS51"/>
    <mergeCell ref="BV51:BY51"/>
    <mergeCell ref="BF47:BI47"/>
    <mergeCell ref="BJ47:CI47"/>
    <mergeCell ref="BF45:BI45"/>
    <mergeCell ref="CN47:DE48"/>
    <mergeCell ref="CK45:CP45"/>
    <mergeCell ref="CQ45:CS45"/>
    <mergeCell ref="CK47:CM48"/>
    <mergeCell ref="Z49:AC49"/>
    <mergeCell ref="AD49:BC49"/>
    <mergeCell ref="BF49:BI49"/>
    <mergeCell ref="BJ49:CI49"/>
    <mergeCell ref="Z48:AC48"/>
    <mergeCell ref="AD48:BC48"/>
    <mergeCell ref="Z47:AC47"/>
    <mergeCell ref="AD47:BC47"/>
    <mergeCell ref="BF48:BI48"/>
    <mergeCell ref="BJ48:CI48"/>
    <mergeCell ref="Z46:AC46"/>
    <mergeCell ref="AD46:BC46"/>
    <mergeCell ref="Z45:AC45"/>
    <mergeCell ref="AD45:BC45"/>
    <mergeCell ref="CK43:CN43"/>
    <mergeCell ref="CO43:CQ43"/>
    <mergeCell ref="CC40:CI40"/>
    <mergeCell ref="CR43:CT43"/>
    <mergeCell ref="BU40:CB40"/>
    <mergeCell ref="BR40:BT40"/>
    <mergeCell ref="BJ45:CI45"/>
    <mergeCell ref="BF46:BI46"/>
    <mergeCell ref="BJ46:CI46"/>
    <mergeCell ref="CK44:CP44"/>
    <mergeCell ref="CQ44:CS44"/>
    <mergeCell ref="BF44:BI44"/>
    <mergeCell ref="BJ44:CI44"/>
    <mergeCell ref="CU41:CW41"/>
    <mergeCell ref="CK37:CN37"/>
    <mergeCell ref="CO37:CQ37"/>
    <mergeCell ref="CR37:CT37"/>
    <mergeCell ref="CK38:CN38"/>
    <mergeCell ref="CO38:CQ38"/>
    <mergeCell ref="CK42:CN42"/>
    <mergeCell ref="CO42:CQ42"/>
    <mergeCell ref="CR42:CT42"/>
    <mergeCell ref="CU42:CW42"/>
    <mergeCell ref="CK39:CN39"/>
    <mergeCell ref="CO39:CQ39"/>
    <mergeCell ref="CR39:CT39"/>
    <mergeCell ref="CK41:CN41"/>
    <mergeCell ref="CO41:CQ41"/>
    <mergeCell ref="CR41:CT41"/>
    <mergeCell ref="CU43:CW43"/>
    <mergeCell ref="AX40:AY40"/>
    <mergeCell ref="AZ40:BA40"/>
    <mergeCell ref="BB40:BC40"/>
    <mergeCell ref="CO36:CQ36"/>
    <mergeCell ref="CR38:CT38"/>
    <mergeCell ref="BF43:BI43"/>
    <mergeCell ref="BJ43:CI43"/>
    <mergeCell ref="CR36:CT36"/>
    <mergeCell ref="BF42:BI42"/>
    <mergeCell ref="BJ42:CI42"/>
    <mergeCell ref="BF41:CI41"/>
    <mergeCell ref="CK36:CN36"/>
    <mergeCell ref="BF38:BI38"/>
    <mergeCell ref="BJ38:BM38"/>
    <mergeCell ref="BN38:BQ38"/>
    <mergeCell ref="BR38:BT38"/>
    <mergeCell ref="BF39:BI39"/>
    <mergeCell ref="BJ39:BM39"/>
    <mergeCell ref="BN39:BQ39"/>
    <mergeCell ref="BR39:BT39"/>
    <mergeCell ref="BF40:BI40"/>
    <mergeCell ref="BJ40:BM40"/>
    <mergeCell ref="BN40:BQ40"/>
    <mergeCell ref="Z36:AF36"/>
    <mergeCell ref="AG36:AJ36"/>
    <mergeCell ref="AK36:AN36"/>
    <mergeCell ref="Z37:AF38"/>
    <mergeCell ref="AG37:AN38"/>
    <mergeCell ref="AO37:AU37"/>
    <mergeCell ref="AV37:AY37"/>
    <mergeCell ref="AZ37:BC37"/>
    <mergeCell ref="AO38:AU38"/>
    <mergeCell ref="AV38:AY38"/>
    <mergeCell ref="AZ38:BC38"/>
    <mergeCell ref="AO36:AU36"/>
    <mergeCell ref="AV36:AY36"/>
    <mergeCell ref="AZ36:BC36"/>
    <mergeCell ref="BF35:CI35"/>
    <mergeCell ref="Z35:AF35"/>
    <mergeCell ref="AG35:AJ35"/>
    <mergeCell ref="AK35:AN35"/>
    <mergeCell ref="AO34:AU34"/>
    <mergeCell ref="AV34:AY34"/>
    <mergeCell ref="AZ34:BC34"/>
    <mergeCell ref="AO35:AU35"/>
    <mergeCell ref="AV35:AY35"/>
    <mergeCell ref="AZ35:BC35"/>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L33:BN33"/>
    <mergeCell ref="BO33:BT33"/>
    <mergeCell ref="BU33:BV33"/>
    <mergeCell ref="BW33:BX33"/>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CE27:CF27"/>
    <mergeCell ref="AQ28:AV28"/>
    <mergeCell ref="BR22:BT22"/>
    <mergeCell ref="BU22:BV22"/>
    <mergeCell ref="CE20:CF20"/>
    <mergeCell ref="BP20:BQ20"/>
    <mergeCell ref="BR20:BT20"/>
    <mergeCell ref="BU20:BV20"/>
    <mergeCell ref="BW20:BZ20"/>
    <mergeCell ref="CA20:CB20"/>
    <mergeCell ref="CC20:CD20"/>
    <mergeCell ref="AW24:AY24"/>
    <mergeCell ref="AW25:AY25"/>
    <mergeCell ref="AW26:AY26"/>
    <mergeCell ref="AW27:AY27"/>
    <mergeCell ref="BA24:BC24"/>
    <mergeCell ref="BA25:BC25"/>
    <mergeCell ref="BA26:BC26"/>
    <mergeCell ref="BA27:BC27"/>
    <mergeCell ref="BF23:BG23"/>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L30:BM30"/>
    <mergeCell ref="BN30:BO30"/>
    <mergeCell ref="BP30:BQ30"/>
    <mergeCell ref="BR30:BT30"/>
    <mergeCell ref="BF29:BG29"/>
    <mergeCell ref="BH29:BK29"/>
    <mergeCell ref="BL29:BM29"/>
    <mergeCell ref="BN29:BO29"/>
    <mergeCell ref="BP29:BQ29"/>
    <mergeCell ref="BR29:BT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BF24:BG24"/>
    <mergeCell ref="BF25:BG25"/>
    <mergeCell ref="BF26:BG26"/>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O31:AU31"/>
    <mergeCell ref="AV31:AY31"/>
    <mergeCell ref="AZ31:BC31"/>
    <mergeCell ref="AO33:AU33"/>
    <mergeCell ref="AV33:AY33"/>
    <mergeCell ref="AZ33:BC33"/>
    <mergeCell ref="AO32:AU32"/>
    <mergeCell ref="AV32:AY32"/>
    <mergeCell ref="AZ32:BC32"/>
    <mergeCell ref="AM39:AT39"/>
    <mergeCell ref="Z40:AE40"/>
    <mergeCell ref="AF40:AG40"/>
    <mergeCell ref="AH40:AI40"/>
    <mergeCell ref="AK40:AL40"/>
    <mergeCell ref="AO40:AP40"/>
    <mergeCell ref="AS40:AT40"/>
    <mergeCell ref="Z39:AD39"/>
    <mergeCell ref="AE39:AG39"/>
    <mergeCell ref="AI39:AL39"/>
    <mergeCell ref="Z29:AC29"/>
    <mergeCell ref="AD29:BC29"/>
    <mergeCell ref="BF31:BI31"/>
    <mergeCell ref="BJ31:CI31"/>
    <mergeCell ref="Z44:AC44"/>
    <mergeCell ref="AD44:BC44"/>
    <mergeCell ref="Z42:AC42"/>
    <mergeCell ref="AD42:BC42"/>
    <mergeCell ref="Z43:AC43"/>
    <mergeCell ref="AD43:BC43"/>
    <mergeCell ref="BU30:BV30"/>
    <mergeCell ref="BW30:BZ30"/>
    <mergeCell ref="CA30:CB30"/>
    <mergeCell ref="CC30:CD30"/>
    <mergeCell ref="CE30:CF30"/>
    <mergeCell ref="CG30:CI30"/>
    <mergeCell ref="BU29:BV29"/>
    <mergeCell ref="BW29:BZ29"/>
    <mergeCell ref="CA29:CB29"/>
    <mergeCell ref="CC29:CD29"/>
    <mergeCell ref="CE29:CF29"/>
    <mergeCell ref="CG29:CI29"/>
    <mergeCell ref="BF30:BG30"/>
    <mergeCell ref="BH30:BK30"/>
  </mergeCells>
  <phoneticPr fontId="55"/>
  <conditionalFormatting sqref="AH7:AN28 AW7:BC28">
    <cfRule type="cellIs" dxfId="117"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DE101"/>
  <sheetViews>
    <sheetView view="pageBreakPreview" topLeftCell="D34" zoomScale="70" zoomScaleNormal="100" zoomScaleSheetLayoutView="70" workbookViewId="0">
      <selection activeCell="H24" sqref="H24"/>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380</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v>2019</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曇時々晴れ</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6"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6"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6"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6" t="s">
        <v>105</v>
      </c>
      <c r="I10" s="185"/>
      <c r="J10" s="177"/>
      <c r="K10" s="177"/>
      <c r="L10" s="178"/>
      <c r="M10" s="178"/>
      <c r="N10" s="186" t="e">
        <f t="shared" ca="1" si="0"/>
        <v>#VALUE!</v>
      </c>
      <c r="O10" s="177" t="str">
        <f t="shared" si="1"/>
        <v>A1</v>
      </c>
      <c r="P10" s="177" t="str">
        <f t="shared" si="2"/>
        <v>福田敦</v>
      </c>
      <c r="Q10" s="178" t="str">
        <f>IF(L10="",IF(G10="","",G10),L10)</f>
        <v/>
      </c>
      <c r="R10" s="178"/>
      <c r="S10" s="178" t="str">
        <f>IF(M10="",IF(H10="","",H10),M10)</f>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清水直人</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2" t="str">
        <f>IF(X30="","",X30)</f>
        <v/>
      </c>
      <c r="CH10" s="252"/>
      <c r="CI10" s="253"/>
    </row>
    <row r="11" spans="2:87" ht="16.5" customHeight="1">
      <c r="B11" s="155" t="str">
        <f>IF(F11="","",IF(ISNA(VLOOKUP(F11,[1]警備日誌専用氏名!A:B,2,FALSE))=TRUE,F11,VLOOKUP(F11,[1]警備日誌専用氏名!A:B,2,FALSE)))</f>
        <v>幕内秀夫</v>
      </c>
      <c r="E11" s="155" t="s">
        <v>106</v>
      </c>
      <c r="F11" s="156" t="s">
        <v>241</v>
      </c>
      <c r="I11" s="185"/>
      <c r="J11" s="177"/>
      <c r="K11" s="177"/>
      <c r="L11" s="178"/>
      <c r="M11" s="178"/>
      <c r="N11" s="186" t="e">
        <f t="shared" ca="1" si="0"/>
        <v>#VALUE!</v>
      </c>
      <c r="O11" s="177" t="str">
        <f t="shared" si="1"/>
        <v>A2</v>
      </c>
      <c r="P11" s="177" t="str">
        <f t="shared" si="2"/>
        <v>幕内秀夫</v>
      </c>
      <c r="Q11" s="178" t="str">
        <f t="shared" si="3"/>
        <v/>
      </c>
      <c r="R11" s="178"/>
      <c r="S11" s="178" t="str">
        <f t="shared" si="4"/>
        <v/>
      </c>
      <c r="T11" s="178"/>
      <c r="U11" s="178"/>
      <c r="V11" s="178"/>
      <c r="W11" s="178"/>
      <c r="X11" s="177"/>
      <c r="Z11" s="270" t="str">
        <f t="shared" si="5"/>
        <v>早番</v>
      </c>
      <c r="AA11" s="271"/>
      <c r="AB11" s="272" t="str">
        <f t="shared" si="6"/>
        <v>幕内秀夫</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田村勝行</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81"/>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2" t="str">
        <f t="shared" ref="CG11:CG23" si="21">IF(X31="","",X31)</f>
        <v/>
      </c>
      <c r="CH11" s="252"/>
      <c r="CI11" s="253"/>
    </row>
    <row r="12" spans="2:87" ht="16.5" customHeight="1">
      <c r="B12" s="155" t="str">
        <f>IF(F12="","",IF(ISNA(VLOOKUP(F12,[1]警備日誌専用氏名!A:B,2,FALSE))=TRUE,F12,VLOOKUP(F12,[1]警備日誌専用氏名!A:B,2,FALSE)))</f>
        <v>山田保</v>
      </c>
      <c r="E12" s="155" t="s">
        <v>106</v>
      </c>
      <c r="F12" s="156"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福田敦</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81"/>
      <c r="BW12" s="254" t="str">
        <f t="shared" si="17"/>
        <v/>
      </c>
      <c r="BX12" s="255"/>
      <c r="BY12" s="255"/>
      <c r="BZ12" s="256"/>
      <c r="CA12" s="257" t="str">
        <f t="shared" si="18"/>
        <v/>
      </c>
      <c r="CB12" s="258"/>
      <c r="CC12" s="257" t="str">
        <f t="shared" si="19"/>
        <v/>
      </c>
      <c r="CD12" s="258"/>
      <c r="CE12" s="282" t="str">
        <f t="shared" si="20"/>
        <v/>
      </c>
      <c r="CF12" s="283"/>
      <c r="CG12" s="252" t="str">
        <f t="shared" si="21"/>
        <v/>
      </c>
      <c r="CH12" s="252"/>
      <c r="CI12" s="253"/>
    </row>
    <row r="13" spans="2:87" ht="16.5" customHeight="1">
      <c r="B13" s="155" t="str">
        <f>IF(F13="","",IF(ISNA(VLOOKUP(F13,[1]警備日誌専用氏名!A:B,2,FALSE))=TRUE,F13,VLOOKUP(F13,[1]警備日誌専用氏名!A:B,2,FALSE)))</f>
        <v>横尾一義</v>
      </c>
      <c r="E13" s="155" t="s">
        <v>106</v>
      </c>
      <c r="F13" s="156" t="s">
        <v>109</v>
      </c>
      <c r="I13" s="185"/>
      <c r="J13" s="177"/>
      <c r="K13" s="177"/>
      <c r="L13" s="178"/>
      <c r="M13" s="178"/>
      <c r="N13" s="186" t="e">
        <f t="shared" ca="1" si="0"/>
        <v>#VALUE!</v>
      </c>
      <c r="O13" s="177" t="str">
        <f t="shared" si="1"/>
        <v>A2</v>
      </c>
      <c r="P13" s="177" t="str">
        <f t="shared" si="2"/>
        <v>横尾一義</v>
      </c>
      <c r="Q13" s="178" t="str">
        <f t="shared" si="3"/>
        <v/>
      </c>
      <c r="R13" s="178"/>
      <c r="S13" s="178" t="str">
        <f t="shared" si="4"/>
        <v/>
      </c>
      <c r="T13" s="178"/>
      <c r="U13" s="178"/>
      <c r="V13" s="178"/>
      <c r="W13" s="178"/>
      <c r="X13" s="177"/>
      <c r="Z13" s="270" t="str">
        <f t="shared" si="5"/>
        <v>早番</v>
      </c>
      <c r="AA13" s="271"/>
      <c r="AB13" s="272" t="str">
        <f t="shared" si="6"/>
        <v>横尾一義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幕内秀夫</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81"/>
      <c r="BW13" s="254" t="str">
        <f t="shared" si="17"/>
        <v/>
      </c>
      <c r="BX13" s="255"/>
      <c r="BY13" s="255"/>
      <c r="BZ13" s="256"/>
      <c r="CA13" s="257" t="str">
        <f t="shared" si="18"/>
        <v/>
      </c>
      <c r="CB13" s="258"/>
      <c r="CC13" s="257" t="str">
        <f t="shared" si="19"/>
        <v/>
      </c>
      <c r="CD13" s="258"/>
      <c r="CE13" s="282" t="str">
        <f t="shared" si="20"/>
        <v/>
      </c>
      <c r="CF13" s="283"/>
      <c r="CG13" s="252" t="str">
        <f t="shared" si="21"/>
        <v/>
      </c>
      <c r="CH13" s="252"/>
      <c r="CI13" s="253"/>
    </row>
    <row r="14" spans="2:87" ht="16.5" customHeight="1">
      <c r="B14" s="155" t="str">
        <f>IF(F14="","",IF(ISNA(VLOOKUP(F14,[1]警備日誌専用氏名!A:B,2,FALSE))=TRUE,F14,VLOOKUP(F14,[1]警備日誌専用氏名!A:B,2,FALSE)))</f>
        <v>松本豊</v>
      </c>
      <c r="E14" s="155" t="s">
        <v>106</v>
      </c>
      <c r="F14" s="156" t="s">
        <v>110</v>
      </c>
      <c r="I14" s="185"/>
      <c r="J14" s="177"/>
      <c r="K14" s="177"/>
      <c r="L14" s="178"/>
      <c r="M14" s="178"/>
      <c r="N14" s="186" t="e">
        <f t="shared" ca="1" si="0"/>
        <v>#VALUE!</v>
      </c>
      <c r="O14" s="177" t="str">
        <f t="shared" si="1"/>
        <v>A2</v>
      </c>
      <c r="P14" s="177" t="str">
        <f t="shared" si="2"/>
        <v>松本豊</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松本豊</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山田保</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81"/>
      <c r="BW14" s="254" t="str">
        <f t="shared" si="17"/>
        <v/>
      </c>
      <c r="BX14" s="255"/>
      <c r="BY14" s="255"/>
      <c r="BZ14" s="256"/>
      <c r="CA14" s="257" t="str">
        <f t="shared" si="18"/>
        <v/>
      </c>
      <c r="CB14" s="258"/>
      <c r="CC14" s="257" t="str">
        <f t="shared" si="19"/>
        <v/>
      </c>
      <c r="CD14" s="258"/>
      <c r="CE14" s="282" t="str">
        <f t="shared" si="20"/>
        <v/>
      </c>
      <c r="CF14" s="283"/>
      <c r="CG14" s="252" t="str">
        <f t="shared" si="21"/>
        <v/>
      </c>
      <c r="CH14" s="252"/>
      <c r="CI14" s="253"/>
    </row>
    <row r="15" spans="2:87" ht="16.5" customHeight="1">
      <c r="B15" s="155" t="str">
        <f>IF(F15="","",IF(ISNA(VLOOKUP(F15,[1]警備日誌専用氏名!A:B,2,FALSE))=TRUE,F15,VLOOKUP(F15,[1]警備日誌専用氏名!A:B,2,FALSE)))</f>
        <v/>
      </c>
      <c r="F15" s="156"/>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横尾一義</v>
      </c>
      <c r="BI15" s="265"/>
      <c r="BJ15" s="265"/>
      <c r="BK15" s="265"/>
      <c r="BL15" s="266">
        <f t="shared" si="11"/>
        <v>0.39583333333333331</v>
      </c>
      <c r="BM15" s="266"/>
      <c r="BN15" s="266">
        <f t="shared" si="12"/>
        <v>0.77083333333333337</v>
      </c>
      <c r="BO15" s="266"/>
      <c r="BP15" s="267">
        <f t="shared" si="13"/>
        <v>9.0000000000000018</v>
      </c>
      <c r="BQ15" s="267"/>
      <c r="BR15" s="252" t="str">
        <f t="shared" si="14"/>
        <v/>
      </c>
      <c r="BS15" s="252"/>
      <c r="BT15" s="253"/>
      <c r="BU15" s="280" t="str">
        <f t="shared" si="16"/>
        <v/>
      </c>
      <c r="BV15" s="281"/>
      <c r="BW15" s="254" t="str">
        <f t="shared" si="17"/>
        <v/>
      </c>
      <c r="BX15" s="255"/>
      <c r="BY15" s="255"/>
      <c r="BZ15" s="256"/>
      <c r="CA15" s="257" t="str">
        <f t="shared" si="18"/>
        <v/>
      </c>
      <c r="CB15" s="258"/>
      <c r="CC15" s="257" t="str">
        <f t="shared" si="19"/>
        <v/>
      </c>
      <c r="CD15" s="258"/>
      <c r="CE15" s="282" t="str">
        <f t="shared" si="20"/>
        <v/>
      </c>
      <c r="CF15" s="283"/>
      <c r="CG15" s="252" t="str">
        <f t="shared" si="21"/>
        <v/>
      </c>
      <c r="CH15" s="252"/>
      <c r="CI15" s="253"/>
    </row>
    <row r="16" spans="2:87" ht="16.5" customHeight="1">
      <c r="B16" s="155" t="str">
        <f>IF(F16="","",IF(ISNA(VLOOKUP(F16,[1]警備日誌専用氏名!A:B,2,FALSE))=TRUE,F16,VLOOKUP(F16,[1]警備日誌専用氏名!A:B,2,FALSE)))</f>
        <v/>
      </c>
      <c r="F16" s="156"/>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松本豊</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81"/>
      <c r="BW16" s="254" t="str">
        <f t="shared" si="17"/>
        <v/>
      </c>
      <c r="BX16" s="255"/>
      <c r="BY16" s="255"/>
      <c r="BZ16" s="256"/>
      <c r="CA16" s="257" t="str">
        <f t="shared" si="18"/>
        <v/>
      </c>
      <c r="CB16" s="258"/>
      <c r="CC16" s="257" t="str">
        <f t="shared" si="19"/>
        <v/>
      </c>
      <c r="CD16" s="258"/>
      <c r="CE16" s="282" t="str">
        <f t="shared" si="20"/>
        <v/>
      </c>
      <c r="CF16" s="283"/>
      <c r="CG16" s="252" t="str">
        <f t="shared" si="21"/>
        <v/>
      </c>
      <c r="CH16" s="252"/>
      <c r="CI16" s="253"/>
    </row>
    <row r="17" spans="2:88" ht="16.5" customHeight="1">
      <c r="B17" s="155" t="str">
        <f>IF(F17="","",IF(ISNA(VLOOKUP(F17,[1]警備日誌専用氏名!A:B,2,FALSE))=TRUE,F17,VLOOKUP(F17,[1]警備日誌専用氏名!A:B,2,FALSE)))</f>
        <v/>
      </c>
      <c r="F17" s="156"/>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81"/>
      <c r="BW17" s="254" t="str">
        <f t="shared" si="17"/>
        <v/>
      </c>
      <c r="BX17" s="255"/>
      <c r="BY17" s="255"/>
      <c r="BZ17" s="256"/>
      <c r="CA17" s="257" t="str">
        <f t="shared" si="18"/>
        <v/>
      </c>
      <c r="CB17" s="258"/>
      <c r="CC17" s="257" t="str">
        <f t="shared" si="19"/>
        <v/>
      </c>
      <c r="CD17" s="258"/>
      <c r="CE17" s="282" t="str">
        <f t="shared" si="20"/>
        <v/>
      </c>
      <c r="CF17" s="283"/>
      <c r="CG17" s="252" t="str">
        <f t="shared" si="21"/>
        <v/>
      </c>
      <c r="CH17" s="252"/>
      <c r="CI17" s="253"/>
    </row>
    <row r="18" spans="2:88" ht="16.5" customHeight="1">
      <c r="B18" s="155" t="str">
        <f>IF(F18="","",IF(ISNA(VLOOKUP(F18,[1]警備日誌専用氏名!A:B,2,FALSE))=TRUE,F18,VLOOKUP(F18,[1]警備日誌専用氏名!A:B,2,FALSE)))</f>
        <v/>
      </c>
      <c r="F18" s="156"/>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81"/>
      <c r="BW18" s="254" t="str">
        <f t="shared" si="17"/>
        <v/>
      </c>
      <c r="BX18" s="255"/>
      <c r="BY18" s="255"/>
      <c r="BZ18" s="256"/>
      <c r="CA18" s="257" t="str">
        <f t="shared" si="18"/>
        <v/>
      </c>
      <c r="CB18" s="258"/>
      <c r="CC18" s="257" t="str">
        <f t="shared" si="19"/>
        <v/>
      </c>
      <c r="CD18" s="258"/>
      <c r="CE18" s="282" t="str">
        <f t="shared" si="20"/>
        <v/>
      </c>
      <c r="CF18" s="283"/>
      <c r="CG18" s="252" t="str">
        <f t="shared" si="21"/>
        <v/>
      </c>
      <c r="CH18" s="252"/>
      <c r="CI18" s="253"/>
    </row>
    <row r="19" spans="2:88" ht="16.5" customHeight="1">
      <c r="B19" s="155" t="str">
        <f>IF(F19="","",IF(ISNA(VLOOKUP(F19,[1]警備日誌専用氏名!A:B,2,FALSE))=TRUE,F19,VLOOKUP(F19,[1]警備日誌専用氏名!A:B,2,FALSE)))</f>
        <v/>
      </c>
      <c r="F19" s="156"/>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81"/>
      <c r="BW19" s="254" t="str">
        <f t="shared" si="17"/>
        <v/>
      </c>
      <c r="BX19" s="255"/>
      <c r="BY19" s="255"/>
      <c r="BZ19" s="256"/>
      <c r="CA19" s="257" t="str">
        <f t="shared" si="18"/>
        <v/>
      </c>
      <c r="CB19" s="258"/>
      <c r="CC19" s="257" t="str">
        <f t="shared" si="19"/>
        <v/>
      </c>
      <c r="CD19" s="258"/>
      <c r="CE19" s="282" t="str">
        <f t="shared" si="20"/>
        <v/>
      </c>
      <c r="CF19" s="283"/>
      <c r="CG19" s="252" t="str">
        <f t="shared" si="21"/>
        <v/>
      </c>
      <c r="CH19" s="252"/>
      <c r="CI19" s="253"/>
    </row>
    <row r="20" spans="2:88" ht="16.5" customHeight="1">
      <c r="B20" s="155" t="str">
        <f>IF(F20="","",IF(ISNA(VLOOKUP(F20,[1]警備日誌専用氏名!A:B,2,FALSE))=TRUE,F20,VLOOKUP(F20,[1]警備日誌専用氏名!A:B,2,FALSE)))</f>
        <v/>
      </c>
      <c r="F20" s="156"/>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81"/>
      <c r="BW20" s="254" t="str">
        <f t="shared" si="17"/>
        <v/>
      </c>
      <c r="BX20" s="255"/>
      <c r="BY20" s="255"/>
      <c r="BZ20" s="256"/>
      <c r="CA20" s="257" t="str">
        <f t="shared" si="18"/>
        <v/>
      </c>
      <c r="CB20" s="258"/>
      <c r="CC20" s="257" t="str">
        <f t="shared" si="19"/>
        <v/>
      </c>
      <c r="CD20" s="258"/>
      <c r="CE20" s="282" t="str">
        <f t="shared" si="20"/>
        <v/>
      </c>
      <c r="CF20" s="283"/>
      <c r="CG20" s="252" t="str">
        <f t="shared" si="21"/>
        <v/>
      </c>
      <c r="CH20" s="252"/>
      <c r="CI20" s="253"/>
    </row>
    <row r="21" spans="2:88" ht="16.5" customHeight="1">
      <c r="B21" s="155" t="str">
        <f>IF(F21="","",IF(ISNA(VLOOKUP(F21,[1]警備日誌専用氏名!A:B,2,FALSE))=TRUE,F21,VLOOKUP(F21,[1]警備日誌専用氏名!A:B,2,FALSE)))</f>
        <v/>
      </c>
      <c r="F21" s="156"/>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81"/>
      <c r="BW21" s="254" t="str">
        <f t="shared" si="17"/>
        <v/>
      </c>
      <c r="BX21" s="255"/>
      <c r="BY21" s="255"/>
      <c r="BZ21" s="256"/>
      <c r="CA21" s="257" t="str">
        <f t="shared" si="18"/>
        <v/>
      </c>
      <c r="CB21" s="258"/>
      <c r="CC21" s="257" t="str">
        <f t="shared" si="19"/>
        <v/>
      </c>
      <c r="CD21" s="258"/>
      <c r="CE21" s="282" t="str">
        <f t="shared" si="20"/>
        <v/>
      </c>
      <c r="CF21" s="283"/>
      <c r="CG21" s="252" t="str">
        <f t="shared" si="21"/>
        <v/>
      </c>
      <c r="CH21" s="252"/>
      <c r="CI21" s="253"/>
    </row>
    <row r="22" spans="2:88" ht="16.5" customHeight="1">
      <c r="B22" s="155" t="str">
        <f>IF(F22="","",IF(ISNA(VLOOKUP(F22,[1]警備日誌専用氏名!A:B,2,FALSE))=TRUE,F22,VLOOKUP(F22,[1]警備日誌専用氏名!A:B,2,FALSE)))</f>
        <v/>
      </c>
      <c r="F22" s="156"/>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81"/>
      <c r="BW22" s="254" t="str">
        <f t="shared" si="17"/>
        <v/>
      </c>
      <c r="BX22" s="255"/>
      <c r="BY22" s="255"/>
      <c r="BZ22" s="256"/>
      <c r="CA22" s="257" t="str">
        <f t="shared" si="18"/>
        <v/>
      </c>
      <c r="CB22" s="258"/>
      <c r="CC22" s="257" t="str">
        <f t="shared" si="19"/>
        <v/>
      </c>
      <c r="CD22" s="258"/>
      <c r="CE22" s="282" t="str">
        <f t="shared" si="20"/>
        <v/>
      </c>
      <c r="CF22" s="283"/>
      <c r="CG22" s="252" t="str">
        <f t="shared" si="21"/>
        <v/>
      </c>
      <c r="CH22" s="252"/>
      <c r="CI22" s="253"/>
    </row>
    <row r="23" spans="2:88" ht="16.5" customHeight="1">
      <c r="B23" s="155" t="str">
        <f>IF(F23="","",IF(ISNA(VLOOKUP(F23,[1]警備日誌専用氏名!A:B,2,FALSE))=TRUE,F23,VLOOKUP(F23,[1]警備日誌専用氏名!A:B,2,FALSE)))</f>
        <v/>
      </c>
      <c r="F23" s="156"/>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81"/>
      <c r="BW23" s="254" t="str">
        <f t="shared" si="17"/>
        <v/>
      </c>
      <c r="BX23" s="255"/>
      <c r="BY23" s="255"/>
      <c r="BZ23" s="256"/>
      <c r="CA23" s="257" t="str">
        <f t="shared" si="18"/>
        <v/>
      </c>
      <c r="CB23" s="258"/>
      <c r="CC23" s="257" t="str">
        <f t="shared" si="19"/>
        <v/>
      </c>
      <c r="CD23" s="258"/>
      <c r="CE23" s="282" t="str">
        <f t="shared" si="20"/>
        <v/>
      </c>
      <c r="CF23" s="283"/>
      <c r="CG23" s="252" t="str">
        <f t="shared" si="21"/>
        <v/>
      </c>
      <c r="CH23" s="252"/>
      <c r="CI23" s="253"/>
    </row>
    <row r="24" spans="2:88" ht="16.5" customHeight="1">
      <c r="B24" s="155" t="str">
        <f>IF(F24="","",IF(ISNA(VLOOKUP(F24,[1]警備日誌専用氏名!A:B,2,FALSE))=TRUE,F24,VLOOKUP(F24,[1]警備日誌専用氏名!A:B,2,FALSE)))</f>
        <v/>
      </c>
      <c r="F24" s="156"/>
      <c r="I24" s="185"/>
      <c r="J24" s="177"/>
      <c r="K24" s="177"/>
      <c r="L24" s="178"/>
      <c r="M24" s="178"/>
      <c r="N24" s="186" t="e">
        <f t="shared" ca="1" si="0"/>
        <v>#VALUE!</v>
      </c>
      <c r="O24" s="177" t="str">
        <f t="shared" si="1"/>
        <v/>
      </c>
      <c r="P24" s="177" t="str">
        <f t="shared" si="2"/>
        <v/>
      </c>
      <c r="Q24" s="178" t="str">
        <f>IF(L24="",IF(G24="","",G24),L24)</f>
        <v/>
      </c>
      <c r="R24" s="178"/>
      <c r="S24" s="178" t="str">
        <f>IF(M24="",IF(H24="","",H24),M24)</f>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81"/>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2" t="str">
        <f t="shared" ref="CG24:CG29" si="37">IF(X44="","",X44)</f>
        <v/>
      </c>
      <c r="CH24" s="252"/>
      <c r="CI24" s="253"/>
    </row>
    <row r="25" spans="2:88" ht="16.5" customHeight="1">
      <c r="B25" s="155" t="str">
        <f>IF(F25="","",IF(ISNA(VLOOKUP(F25,[1]警備日誌専用氏名!A:B,2,FALSE))=TRUE,F25,VLOOKUP(F25,[1]警備日誌専用氏名!A:B,2,FALSE)))</f>
        <v/>
      </c>
      <c r="F25" s="156"/>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81"/>
      <c r="BW25" s="254" t="str">
        <f t="shared" si="33"/>
        <v/>
      </c>
      <c r="BX25" s="255"/>
      <c r="BY25" s="255"/>
      <c r="BZ25" s="256"/>
      <c r="CA25" s="257" t="str">
        <f t="shared" si="34"/>
        <v/>
      </c>
      <c r="CB25" s="258"/>
      <c r="CC25" s="257" t="str">
        <f t="shared" si="35"/>
        <v/>
      </c>
      <c r="CD25" s="258"/>
      <c r="CE25" s="282" t="str">
        <f t="shared" si="36"/>
        <v/>
      </c>
      <c r="CF25" s="283"/>
      <c r="CG25" s="252" t="str">
        <f t="shared" si="37"/>
        <v/>
      </c>
      <c r="CH25" s="252"/>
      <c r="CI25" s="253"/>
    </row>
    <row r="26" spans="2:88" ht="16.5" customHeight="1">
      <c r="B26" s="155" t="str">
        <f>IF(F26="","",IF(ISNA(VLOOKUP(F26,[1]警備日誌専用氏名!A:B,2,FALSE))=TRUE,F26,VLOOKUP(F26,[1]警備日誌専用氏名!A:B,2,FALSE)))</f>
        <v/>
      </c>
      <c r="F26" s="156"/>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81"/>
      <c r="BW26" s="254" t="str">
        <f t="shared" si="33"/>
        <v/>
      </c>
      <c r="BX26" s="255"/>
      <c r="BY26" s="255"/>
      <c r="BZ26" s="256"/>
      <c r="CA26" s="257" t="str">
        <f t="shared" si="34"/>
        <v/>
      </c>
      <c r="CB26" s="258"/>
      <c r="CC26" s="257" t="str">
        <f t="shared" si="35"/>
        <v/>
      </c>
      <c r="CD26" s="258"/>
      <c r="CE26" s="282" t="str">
        <f t="shared" si="36"/>
        <v/>
      </c>
      <c r="CF26" s="283"/>
      <c r="CG26" s="252" t="str">
        <f t="shared" si="37"/>
        <v/>
      </c>
      <c r="CH26" s="252"/>
      <c r="CI26" s="253"/>
    </row>
    <row r="27" spans="2:88" ht="16.5" customHeight="1">
      <c r="B27" s="155" t="str">
        <f>IF(F27="","",IF(ISNA(VLOOKUP(F27,[1]警備日誌専用氏名!A:B,2,FALSE))=TRUE,F27,VLOOKUP(F27,[1]警備日誌専用氏名!A:B,2,FALSE)))</f>
        <v/>
      </c>
      <c r="F27" s="156"/>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81"/>
      <c r="BW27" s="254" t="str">
        <f t="shared" si="33"/>
        <v/>
      </c>
      <c r="BX27" s="255"/>
      <c r="BY27" s="255"/>
      <c r="BZ27" s="256"/>
      <c r="CA27" s="257" t="str">
        <f t="shared" si="34"/>
        <v/>
      </c>
      <c r="CB27" s="258"/>
      <c r="CC27" s="257" t="str">
        <f t="shared" si="35"/>
        <v/>
      </c>
      <c r="CD27" s="258"/>
      <c r="CE27" s="282" t="str">
        <f t="shared" si="36"/>
        <v/>
      </c>
      <c r="CF27" s="283"/>
      <c r="CG27" s="252" t="str">
        <f t="shared" si="37"/>
        <v/>
      </c>
      <c r="CH27" s="252"/>
      <c r="CI27" s="253"/>
    </row>
    <row r="28" spans="2:88" ht="16.5" customHeight="1">
      <c r="B28" s="155" t="str">
        <f>IF(F28="","",IF(ISNA(VLOOKUP(F28,[1]警備日誌専用氏名!A:B,2,FALSE))=TRUE,F28,VLOOKUP(F28,[1]警備日誌専用氏名!A:B,2,FALSE)))</f>
        <v/>
      </c>
      <c r="F28" s="156"/>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81"/>
      <c r="BW28" s="254" t="str">
        <f t="shared" si="33"/>
        <v/>
      </c>
      <c r="BX28" s="255"/>
      <c r="BY28" s="255"/>
      <c r="BZ28" s="256"/>
      <c r="CA28" s="257" t="str">
        <f t="shared" si="34"/>
        <v/>
      </c>
      <c r="CB28" s="258"/>
      <c r="CC28" s="257" t="str">
        <f t="shared" si="35"/>
        <v/>
      </c>
      <c r="CD28" s="258"/>
      <c r="CE28" s="282" t="str">
        <f t="shared" si="36"/>
        <v/>
      </c>
      <c r="CF28" s="283"/>
      <c r="CG28" s="252" t="str">
        <f t="shared" si="37"/>
        <v/>
      </c>
      <c r="CH28" s="252"/>
      <c r="CI28" s="253"/>
    </row>
    <row r="29" spans="2:88" ht="16.5" customHeight="1">
      <c r="B29" s="155" t="str">
        <f>IF(F29="","",IF(ISNA(VLOOKUP(F29,[1]警備日誌専用氏名!A:B,2,FALSE))=TRUE,F29,VLOOKUP(F29,[1]警備日誌専用氏名!A:B,2,FALSE)))</f>
        <v/>
      </c>
      <c r="F29" s="156"/>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81"/>
      <c r="BW29" s="254" t="str">
        <f t="shared" si="33"/>
        <v/>
      </c>
      <c r="BX29" s="255"/>
      <c r="BY29" s="255"/>
      <c r="BZ29" s="256"/>
      <c r="CA29" s="257" t="str">
        <f t="shared" si="34"/>
        <v/>
      </c>
      <c r="CB29" s="258"/>
      <c r="CC29" s="257" t="str">
        <f t="shared" si="35"/>
        <v/>
      </c>
      <c r="CD29" s="258"/>
      <c r="CE29" s="282" t="str">
        <f t="shared" si="36"/>
        <v/>
      </c>
      <c r="CF29" s="283"/>
      <c r="CG29" s="252" t="str">
        <f t="shared" si="37"/>
        <v/>
      </c>
      <c r="CH29" s="252"/>
      <c r="CI29" s="253"/>
    </row>
    <row r="30" spans="2:88" ht="16.5" customHeight="1">
      <c r="B30" s="155" t="str">
        <f>IF(F30="","",IF(ISNA(VLOOKUP(F30,[1]警備日誌専用氏名!A:B,2,FALSE))=TRUE,F30,VLOOKUP(F30,[1]警備日誌専用氏名!A:B,2,FALSE)))</f>
        <v/>
      </c>
      <c r="F30" s="156"/>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285"/>
      <c r="BW30" s="520" t="str">
        <f t="shared" si="33"/>
        <v/>
      </c>
      <c r="BX30" s="521"/>
      <c r="BY30" s="521"/>
      <c r="BZ30" s="522"/>
      <c r="CA30" s="276" t="str">
        <f t="shared" si="34"/>
        <v/>
      </c>
      <c r="CB30" s="277"/>
      <c r="CC30" s="276" t="str">
        <f t="shared" si="35"/>
        <v/>
      </c>
      <c r="CD30" s="277"/>
      <c r="CE30" s="278" t="str">
        <f t="shared" si="36"/>
        <v/>
      </c>
      <c r="CF30" s="279"/>
      <c r="CG30" s="260" t="str">
        <f t="shared" ref="CG30" si="38">IF(X49="","",X49)</f>
        <v/>
      </c>
      <c r="CH30" s="260"/>
      <c r="CI30" s="263"/>
      <c r="CJ30" s="162"/>
    </row>
    <row r="31" spans="2:88" ht="16.5" customHeight="1">
      <c r="B31" s="155" t="str">
        <f>IF(F31="","",IF(ISNA(VLOOKUP(F31,[1]警備日誌専用氏名!A:B,2,FALSE))=TRUE,F31,VLOOKUP(F31,[1]警備日誌専用氏名!A:B,2,FALSE)))</f>
        <v/>
      </c>
      <c r="F31" s="156"/>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F32" s="156"/>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658</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F33" s="156"/>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2171</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F34" s="156"/>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1635</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F35" s="156"/>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632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F36" s="156"/>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5096</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5096</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F37" s="156"/>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5096</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1470</v>
      </c>
      <c r="BA37" s="403"/>
      <c r="BB37" s="403"/>
      <c r="BC37" s="404"/>
      <c r="BE37" s="203"/>
      <c r="BF37" s="426" t="s">
        <v>136</v>
      </c>
      <c r="BG37" s="427"/>
      <c r="BH37" s="427"/>
      <c r="BI37" s="427"/>
      <c r="BJ37" s="428">
        <f>IF(AG32="","",AG32)</f>
        <v>658</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F38" s="156"/>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792</v>
      </c>
      <c r="BA38" s="408"/>
      <c r="BB38" s="408"/>
      <c r="BC38" s="409"/>
      <c r="BE38" s="204"/>
      <c r="BF38" s="418" t="s">
        <v>138</v>
      </c>
      <c r="BG38" s="419"/>
      <c r="BH38" s="419"/>
      <c r="BI38" s="419"/>
      <c r="BJ38" s="412">
        <f>IF(AG33="","",AG33)</f>
        <v>2171</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F39" s="156"/>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1635</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F40" s="156"/>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632</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F41" s="156"/>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5" t="str">
        <f t="shared" ref="BJ42:BJ50" si="40">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265</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39"/>
        <v/>
      </c>
      <c r="BG43" s="236"/>
      <c r="BH43" s="236"/>
      <c r="BI43" s="237"/>
      <c r="BJ43" s="455" t="str">
        <f t="shared" si="40"/>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266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39"/>
        <v/>
      </c>
      <c r="BG44" s="236"/>
      <c r="BH44" s="236"/>
      <c r="BI44" s="237"/>
      <c r="BJ44" s="455"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39"/>
        <v>0.39583333333333331</v>
      </c>
      <c r="BG45" s="460"/>
      <c r="BH45" s="460"/>
      <c r="BI45" s="461"/>
      <c r="BJ45" s="455" t="str">
        <f t="shared" si="40"/>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381</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587">
        <f t="shared" si="39"/>
        <v>0.40277777777777779</v>
      </c>
      <c r="BG46" s="421"/>
      <c r="BH46" s="421"/>
      <c r="BI46" s="422"/>
      <c r="BJ46" s="455" t="str">
        <f t="shared" si="40"/>
        <v>P2立体駐車場開放。</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382</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587" t="str">
        <f t="shared" si="39"/>
        <v/>
      </c>
      <c r="BG47" s="421"/>
      <c r="BH47" s="421"/>
      <c r="BI47" s="422"/>
      <c r="BJ47" s="455" t="str">
        <f t="shared" si="40"/>
        <v>P2入口から開放しているP1、3、4駐車場へご案内した件数。　9：30～9：40　0件。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587">
        <f t="shared" si="39"/>
        <v>0.40486111111111112</v>
      </c>
      <c r="BG48" s="421"/>
      <c r="BH48" s="421"/>
      <c r="BI48" s="422"/>
      <c r="BJ48" s="455" t="str">
        <f t="shared" si="40"/>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t="str">
        <f t="shared" si="39"/>
        <v/>
      </c>
      <c r="BG49" s="421"/>
      <c r="BH49" s="421"/>
      <c r="BI49" s="422"/>
      <c r="BJ49" s="455" t="str">
        <f t="shared" si="40"/>
        <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0" t="str">
        <f t="shared" si="40"/>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c r="AA53" s="479"/>
      <c r="AB53" s="479"/>
      <c r="AC53" s="480"/>
      <c r="AD53" s="650"/>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5">IF(Z53="","",Z53)</f>
        <v/>
      </c>
      <c r="BG53" s="485"/>
      <c r="BH53" s="485"/>
      <c r="BI53" s="486"/>
      <c r="BJ53" s="481" t="str">
        <f t="shared" ref="BJ53:BJ100" si="46">IF(AD53="","",AD53)</f>
        <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235"/>
      <c r="AA54" s="236"/>
      <c r="AB54" s="236"/>
      <c r="AC54" s="237"/>
      <c r="AD54" s="474"/>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t="str">
        <f t="shared" si="45"/>
        <v/>
      </c>
      <c r="BG54" s="268"/>
      <c r="BH54" s="268"/>
      <c r="BI54" s="415"/>
      <c r="BJ54" s="474" t="str">
        <f t="shared" si="46"/>
        <v/>
      </c>
      <c r="BK54" s="475"/>
      <c r="BL54" s="475"/>
      <c r="BM54" s="475"/>
      <c r="BN54" s="475"/>
      <c r="BO54" s="475"/>
      <c r="BP54" s="475"/>
      <c r="BQ54" s="475"/>
      <c r="BR54" s="475"/>
      <c r="BS54" s="475"/>
      <c r="BT54" s="475"/>
      <c r="BU54" s="475"/>
      <c r="BV54" s="475"/>
      <c r="BW54" s="475"/>
      <c r="BX54" s="475"/>
      <c r="BY54" s="475"/>
      <c r="BZ54" s="475"/>
      <c r="CA54" s="475"/>
      <c r="CB54" s="475"/>
      <c r="CC54" s="475"/>
      <c r="CD54" s="475"/>
      <c r="CE54" s="475"/>
      <c r="CF54" s="475"/>
      <c r="CG54" s="475"/>
      <c r="CH54" s="475"/>
      <c r="CI54" s="476"/>
    </row>
    <row r="55" spans="2:87" ht="16.5" customHeight="1">
      <c r="Z55" s="497"/>
      <c r="AA55" s="499"/>
      <c r="AB55" s="499"/>
      <c r="AC55" s="500"/>
      <c r="AD55" s="474"/>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5"/>
        <v/>
      </c>
      <c r="BG55" s="268"/>
      <c r="BH55" s="268"/>
      <c r="BI55" s="415"/>
      <c r="BJ55" s="474" t="str">
        <f t="shared" si="46"/>
        <v/>
      </c>
      <c r="BK55" s="475"/>
      <c r="BL55" s="475"/>
      <c r="BM55" s="475"/>
      <c r="BN55" s="475"/>
      <c r="BO55" s="475"/>
      <c r="BP55" s="475"/>
      <c r="BQ55" s="475"/>
      <c r="BR55" s="475"/>
      <c r="BS55" s="475"/>
      <c r="BT55" s="475"/>
      <c r="BU55" s="475"/>
      <c r="BV55" s="475"/>
      <c r="BW55" s="475"/>
      <c r="BX55" s="475"/>
      <c r="BY55" s="475"/>
      <c r="BZ55" s="475"/>
      <c r="CA55" s="475"/>
      <c r="CB55" s="475"/>
      <c r="CC55" s="475"/>
      <c r="CD55" s="475"/>
      <c r="CE55" s="475"/>
      <c r="CF55" s="475"/>
      <c r="CG55" s="475"/>
      <c r="CH55" s="475"/>
      <c r="CI55" s="476"/>
    </row>
    <row r="56" spans="2:87" ht="16.5" customHeight="1">
      <c r="Z56" s="235"/>
      <c r="AA56" s="449"/>
      <c r="AB56" s="449"/>
      <c r="AC56" s="450"/>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t="str">
        <f t="shared" si="45"/>
        <v/>
      </c>
      <c r="BG56" s="268"/>
      <c r="BH56" s="268"/>
      <c r="BI56" s="415"/>
      <c r="BJ56" s="474" t="str">
        <f t="shared" si="46"/>
        <v/>
      </c>
      <c r="BK56" s="475"/>
      <c r="BL56" s="475"/>
      <c r="BM56" s="475"/>
      <c r="BN56" s="475"/>
      <c r="BO56" s="475"/>
      <c r="BP56" s="475"/>
      <c r="BQ56" s="475"/>
      <c r="BR56" s="475"/>
      <c r="BS56" s="475"/>
      <c r="BT56" s="475"/>
      <c r="BU56" s="475"/>
      <c r="BV56" s="475"/>
      <c r="BW56" s="475"/>
      <c r="BX56" s="475"/>
      <c r="BY56" s="475"/>
      <c r="BZ56" s="475"/>
      <c r="CA56" s="475"/>
      <c r="CB56" s="475"/>
      <c r="CC56" s="475"/>
      <c r="CD56" s="475"/>
      <c r="CE56" s="475"/>
      <c r="CF56" s="475"/>
      <c r="CG56" s="475"/>
      <c r="CH56" s="475"/>
      <c r="CI56" s="476"/>
    </row>
    <row r="57" spans="2:87" ht="16.5" customHeight="1">
      <c r="Z57" s="235"/>
      <c r="AA57" s="236"/>
      <c r="AB57" s="236"/>
      <c r="AC57" s="237"/>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t="str">
        <f t="shared" si="45"/>
        <v/>
      </c>
      <c r="BG57" s="268"/>
      <c r="BH57" s="268"/>
      <c r="BI57" s="415"/>
      <c r="BJ57" s="474" t="str">
        <f t="shared" si="46"/>
        <v/>
      </c>
      <c r="BK57" s="475"/>
      <c r="BL57" s="475"/>
      <c r="BM57" s="475"/>
      <c r="BN57" s="475"/>
      <c r="BO57" s="475"/>
      <c r="BP57" s="475"/>
      <c r="BQ57" s="475"/>
      <c r="BR57" s="475"/>
      <c r="BS57" s="475"/>
      <c r="BT57" s="475"/>
      <c r="BU57" s="475"/>
      <c r="BV57" s="475"/>
      <c r="BW57" s="475"/>
      <c r="BX57" s="475"/>
      <c r="BY57" s="475"/>
      <c r="BZ57" s="475"/>
      <c r="CA57" s="475"/>
      <c r="CB57" s="475"/>
      <c r="CC57" s="475"/>
      <c r="CD57" s="475"/>
      <c r="CE57" s="475"/>
      <c r="CF57" s="475"/>
      <c r="CG57" s="475"/>
      <c r="CH57" s="475"/>
      <c r="CI57" s="476"/>
    </row>
    <row r="58" spans="2:87" ht="16.5" customHeight="1">
      <c r="Z58" s="235"/>
      <c r="AA58" s="449"/>
      <c r="AB58" s="449"/>
      <c r="AC58" s="450"/>
      <c r="AD58" s="474"/>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5"/>
        <v/>
      </c>
      <c r="BG58" s="268"/>
      <c r="BH58" s="268"/>
      <c r="BI58" s="415"/>
      <c r="BJ58" s="474" t="str">
        <f t="shared" si="46"/>
        <v/>
      </c>
      <c r="BK58" s="475"/>
      <c r="BL58" s="475"/>
      <c r="BM58" s="475"/>
      <c r="BN58" s="475"/>
      <c r="BO58" s="475"/>
      <c r="BP58" s="475"/>
      <c r="BQ58" s="475"/>
      <c r="BR58" s="475"/>
      <c r="BS58" s="475"/>
      <c r="BT58" s="475"/>
      <c r="BU58" s="475"/>
      <c r="BV58" s="475"/>
      <c r="BW58" s="475"/>
      <c r="BX58" s="475"/>
      <c r="BY58" s="475"/>
      <c r="BZ58" s="475"/>
      <c r="CA58" s="475"/>
      <c r="CB58" s="475"/>
      <c r="CC58" s="475"/>
      <c r="CD58" s="475"/>
      <c r="CE58" s="475"/>
      <c r="CF58" s="475"/>
      <c r="CG58" s="475"/>
      <c r="CH58" s="475"/>
      <c r="CI58" s="476"/>
    </row>
    <row r="59" spans="2:87" ht="16.5" customHeight="1">
      <c r="Z59" s="235"/>
      <c r="AA59" s="449"/>
      <c r="AB59" s="449"/>
      <c r="AC59" s="450"/>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5"/>
        <v/>
      </c>
      <c r="BG59" s="268"/>
      <c r="BH59" s="268"/>
      <c r="BI59" s="415"/>
      <c r="BJ59" s="474" t="str">
        <f t="shared" si="46"/>
        <v/>
      </c>
      <c r="BK59" s="475"/>
      <c r="BL59" s="475"/>
      <c r="BM59" s="475"/>
      <c r="BN59" s="475"/>
      <c r="BO59" s="475"/>
      <c r="BP59" s="475"/>
      <c r="BQ59" s="475"/>
      <c r="BR59" s="475"/>
      <c r="BS59" s="475"/>
      <c r="BT59" s="475"/>
      <c r="BU59" s="475"/>
      <c r="BV59" s="475"/>
      <c r="BW59" s="475"/>
      <c r="BX59" s="475"/>
      <c r="BY59" s="475"/>
      <c r="BZ59" s="475"/>
      <c r="CA59" s="475"/>
      <c r="CB59" s="475"/>
      <c r="CC59" s="475"/>
      <c r="CD59" s="475"/>
      <c r="CE59" s="475"/>
      <c r="CF59" s="475"/>
      <c r="CG59" s="475"/>
      <c r="CH59" s="475"/>
      <c r="CI59" s="476"/>
    </row>
    <row r="60" spans="2:87" ht="16.5" customHeight="1">
      <c r="Z60" s="497"/>
      <c r="AA60" s="499"/>
      <c r="AB60" s="499"/>
      <c r="AC60" s="500"/>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t="str">
        <f t="shared" si="45"/>
        <v/>
      </c>
      <c r="BG60" s="268"/>
      <c r="BH60" s="268"/>
      <c r="BI60" s="415"/>
      <c r="BJ60" s="474" t="str">
        <f t="shared" si="46"/>
        <v/>
      </c>
      <c r="BK60" s="475"/>
      <c r="BL60" s="475"/>
      <c r="BM60" s="475"/>
      <c r="BN60" s="475"/>
      <c r="BO60" s="475"/>
      <c r="BP60" s="475"/>
      <c r="BQ60" s="475"/>
      <c r="BR60" s="475"/>
      <c r="BS60" s="475"/>
      <c r="BT60" s="475"/>
      <c r="BU60" s="475"/>
      <c r="BV60" s="475"/>
      <c r="BW60" s="475"/>
      <c r="BX60" s="475"/>
      <c r="BY60" s="475"/>
      <c r="BZ60" s="475"/>
      <c r="CA60" s="475"/>
      <c r="CB60" s="475"/>
      <c r="CC60" s="475"/>
      <c r="CD60" s="475"/>
      <c r="CE60" s="475"/>
      <c r="CF60" s="475"/>
      <c r="CG60" s="475"/>
      <c r="CH60" s="475"/>
      <c r="CI60" s="476"/>
    </row>
    <row r="61" spans="2:87" ht="16.5" customHeight="1">
      <c r="Z61" s="270"/>
      <c r="AA61" s="374"/>
      <c r="AB61" s="374"/>
      <c r="AC61" s="271"/>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t="str">
        <f t="shared" si="45"/>
        <v/>
      </c>
      <c r="BG61" s="268"/>
      <c r="BH61" s="268"/>
      <c r="BI61" s="415"/>
      <c r="BJ61" s="474" t="str">
        <f t="shared" si="46"/>
        <v/>
      </c>
      <c r="BK61" s="475"/>
      <c r="BL61" s="475"/>
      <c r="BM61" s="475"/>
      <c r="BN61" s="475"/>
      <c r="BO61" s="475"/>
      <c r="BP61" s="475"/>
      <c r="BQ61" s="475"/>
      <c r="BR61" s="475"/>
      <c r="BS61" s="475"/>
      <c r="BT61" s="475"/>
      <c r="BU61" s="475"/>
      <c r="BV61" s="475"/>
      <c r="BW61" s="475"/>
      <c r="BX61" s="475"/>
      <c r="BY61" s="475"/>
      <c r="BZ61" s="475"/>
      <c r="CA61" s="475"/>
      <c r="CB61" s="475"/>
      <c r="CC61" s="475"/>
      <c r="CD61" s="475"/>
      <c r="CE61" s="475"/>
      <c r="CF61" s="475"/>
      <c r="CG61" s="475"/>
      <c r="CH61" s="475"/>
      <c r="CI61" s="476"/>
    </row>
    <row r="62" spans="2:87" ht="16.5" customHeight="1">
      <c r="Z62" s="497"/>
      <c r="AA62" s="499"/>
      <c r="AB62" s="499"/>
      <c r="AC62" s="500"/>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t="str">
        <f t="shared" si="45"/>
        <v/>
      </c>
      <c r="BG62" s="268"/>
      <c r="BH62" s="268"/>
      <c r="BI62" s="415"/>
      <c r="BJ62" s="474" t="str">
        <f t="shared" si="46"/>
        <v/>
      </c>
      <c r="BK62" s="475"/>
      <c r="BL62" s="475"/>
      <c r="BM62" s="475"/>
      <c r="BN62" s="475"/>
      <c r="BO62" s="475"/>
      <c r="BP62" s="475"/>
      <c r="BQ62" s="475"/>
      <c r="BR62" s="475"/>
      <c r="BS62" s="475"/>
      <c r="BT62" s="475"/>
      <c r="BU62" s="475"/>
      <c r="BV62" s="475"/>
      <c r="BW62" s="475"/>
      <c r="BX62" s="475"/>
      <c r="BY62" s="475"/>
      <c r="BZ62" s="475"/>
      <c r="CA62" s="475"/>
      <c r="CB62" s="475"/>
      <c r="CC62" s="475"/>
      <c r="CD62" s="475"/>
      <c r="CE62" s="475"/>
      <c r="CF62" s="475"/>
      <c r="CG62" s="475"/>
      <c r="CH62" s="475"/>
      <c r="CI62" s="476"/>
    </row>
    <row r="63" spans="2:87" ht="16.5" customHeight="1">
      <c r="Z63" s="497"/>
      <c r="AA63" s="499"/>
      <c r="AB63" s="499"/>
      <c r="AC63" s="500"/>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5"/>
        <v/>
      </c>
      <c r="BG63" s="268"/>
      <c r="BH63" s="268"/>
      <c r="BI63" s="415"/>
      <c r="BJ63" s="474" t="str">
        <f t="shared" si="46"/>
        <v/>
      </c>
      <c r="BK63" s="475"/>
      <c r="BL63" s="475"/>
      <c r="BM63" s="475"/>
      <c r="BN63" s="475"/>
      <c r="BO63" s="475"/>
      <c r="BP63" s="475"/>
      <c r="BQ63" s="475"/>
      <c r="BR63" s="475"/>
      <c r="BS63" s="475"/>
      <c r="BT63" s="475"/>
      <c r="BU63" s="475"/>
      <c r="BV63" s="475"/>
      <c r="BW63" s="475"/>
      <c r="BX63" s="475"/>
      <c r="BY63" s="475"/>
      <c r="BZ63" s="475"/>
      <c r="CA63" s="475"/>
      <c r="CB63" s="475"/>
      <c r="CC63" s="475"/>
      <c r="CD63" s="475"/>
      <c r="CE63" s="475"/>
      <c r="CF63" s="475"/>
      <c r="CG63" s="475"/>
      <c r="CH63" s="475"/>
      <c r="CI63" s="476"/>
    </row>
    <row r="64" spans="2:87" ht="16.5" customHeight="1">
      <c r="Z64" s="270"/>
      <c r="AA64" s="374"/>
      <c r="AB64" s="374"/>
      <c r="AC64" s="271"/>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498" t="str">
        <f t="shared" si="45"/>
        <v/>
      </c>
      <c r="BG64" s="268"/>
      <c r="BH64" s="268"/>
      <c r="BI64" s="415"/>
      <c r="BJ64" s="474" t="str">
        <f t="shared" si="46"/>
        <v/>
      </c>
      <c r="BK64" s="475"/>
      <c r="BL64" s="475"/>
      <c r="BM64" s="475"/>
      <c r="BN64" s="475"/>
      <c r="BO64" s="475"/>
      <c r="BP64" s="475"/>
      <c r="BQ64" s="475"/>
      <c r="BR64" s="475"/>
      <c r="BS64" s="475"/>
      <c r="BT64" s="475"/>
      <c r="BU64" s="475"/>
      <c r="BV64" s="475"/>
      <c r="BW64" s="475"/>
      <c r="BX64" s="475"/>
      <c r="BY64" s="475"/>
      <c r="BZ64" s="475"/>
      <c r="CA64" s="475"/>
      <c r="CB64" s="475"/>
      <c r="CC64" s="475"/>
      <c r="CD64" s="475"/>
      <c r="CE64" s="475"/>
      <c r="CF64" s="475"/>
      <c r="CG64" s="475"/>
      <c r="CH64" s="475"/>
      <c r="CI64" s="476"/>
    </row>
    <row r="65" spans="2:87" ht="16.5" customHeight="1">
      <c r="Z65" s="270"/>
      <c r="AA65" s="374"/>
      <c r="AB65" s="374"/>
      <c r="AC65" s="271"/>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5"/>
        <v/>
      </c>
      <c r="BG65" s="268"/>
      <c r="BH65" s="268"/>
      <c r="BI65" s="415"/>
      <c r="BJ65" s="474" t="str">
        <f t="shared" si="46"/>
        <v/>
      </c>
      <c r="BK65" s="475"/>
      <c r="BL65" s="475"/>
      <c r="BM65" s="475"/>
      <c r="BN65" s="475"/>
      <c r="BO65" s="475"/>
      <c r="BP65" s="475"/>
      <c r="BQ65" s="475"/>
      <c r="BR65" s="475"/>
      <c r="BS65" s="475"/>
      <c r="BT65" s="475"/>
      <c r="BU65" s="475"/>
      <c r="BV65" s="475"/>
      <c r="BW65" s="475"/>
      <c r="BX65" s="475"/>
      <c r="BY65" s="475"/>
      <c r="BZ65" s="475"/>
      <c r="CA65" s="475"/>
      <c r="CB65" s="475"/>
      <c r="CC65" s="475"/>
      <c r="CD65" s="475"/>
      <c r="CE65" s="475"/>
      <c r="CF65" s="475"/>
      <c r="CG65" s="475"/>
      <c r="CH65" s="475"/>
      <c r="CI65" s="476"/>
    </row>
    <row r="66" spans="2:87" ht="16.5" customHeight="1">
      <c r="Z66" s="270"/>
      <c r="AA66" s="374"/>
      <c r="AB66" s="374"/>
      <c r="AC66" s="271"/>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498" t="str">
        <f t="shared" si="45"/>
        <v/>
      </c>
      <c r="BG66" s="268"/>
      <c r="BH66" s="268"/>
      <c r="BI66" s="415"/>
      <c r="BJ66" s="474" t="str">
        <f t="shared" si="46"/>
        <v/>
      </c>
      <c r="BK66" s="475"/>
      <c r="BL66" s="475"/>
      <c r="BM66" s="475"/>
      <c r="BN66" s="475"/>
      <c r="BO66" s="475"/>
      <c r="BP66" s="475"/>
      <c r="BQ66" s="475"/>
      <c r="BR66" s="475"/>
      <c r="BS66" s="475"/>
      <c r="BT66" s="475"/>
      <c r="BU66" s="475"/>
      <c r="BV66" s="475"/>
      <c r="BW66" s="475"/>
      <c r="BX66" s="475"/>
      <c r="BY66" s="475"/>
      <c r="BZ66" s="475"/>
      <c r="CA66" s="475"/>
      <c r="CB66" s="475"/>
      <c r="CC66" s="475"/>
      <c r="CD66" s="475"/>
      <c r="CE66" s="475"/>
      <c r="CF66" s="475"/>
      <c r="CG66" s="475"/>
      <c r="CH66" s="475"/>
      <c r="CI66" s="476"/>
    </row>
    <row r="67" spans="2:87" ht="16.5" customHeight="1">
      <c r="Z67" s="270"/>
      <c r="AA67" s="374"/>
      <c r="AB67" s="374"/>
      <c r="AC67" s="271"/>
      <c r="AD67" s="474"/>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498" t="str">
        <f t="shared" si="45"/>
        <v/>
      </c>
      <c r="BG67" s="268"/>
      <c r="BH67" s="268"/>
      <c r="BI67" s="415"/>
      <c r="BJ67" s="474" t="str">
        <f t="shared" si="46"/>
        <v/>
      </c>
      <c r="BK67" s="475"/>
      <c r="BL67" s="475"/>
      <c r="BM67" s="475"/>
      <c r="BN67" s="475"/>
      <c r="BO67" s="475"/>
      <c r="BP67" s="475"/>
      <c r="BQ67" s="475"/>
      <c r="BR67" s="475"/>
      <c r="BS67" s="475"/>
      <c r="BT67" s="475"/>
      <c r="BU67" s="475"/>
      <c r="BV67" s="475"/>
      <c r="BW67" s="475"/>
      <c r="BX67" s="475"/>
      <c r="BY67" s="475"/>
      <c r="BZ67" s="475"/>
      <c r="CA67" s="475"/>
      <c r="CB67" s="475"/>
      <c r="CC67" s="475"/>
      <c r="CD67" s="475"/>
      <c r="CE67" s="475"/>
      <c r="CF67" s="475"/>
      <c r="CG67" s="475"/>
      <c r="CH67" s="475"/>
      <c r="CI67" s="476"/>
    </row>
    <row r="68" spans="2:87" ht="16.5" customHeight="1">
      <c r="Z68" s="270"/>
      <c r="AA68" s="374"/>
      <c r="AB68" s="374"/>
      <c r="AC68" s="271"/>
      <c r="AD68" s="474"/>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498" t="str">
        <f t="shared" si="45"/>
        <v/>
      </c>
      <c r="BG68" s="268"/>
      <c r="BH68" s="268"/>
      <c r="BI68" s="415"/>
      <c r="BJ68" s="474" t="str">
        <f t="shared" si="46"/>
        <v/>
      </c>
      <c r="BK68" s="475"/>
      <c r="BL68" s="475"/>
      <c r="BM68" s="475"/>
      <c r="BN68" s="475"/>
      <c r="BO68" s="475"/>
      <c r="BP68" s="475"/>
      <c r="BQ68" s="475"/>
      <c r="BR68" s="475"/>
      <c r="BS68" s="475"/>
      <c r="BT68" s="475"/>
      <c r="BU68" s="475"/>
      <c r="BV68" s="475"/>
      <c r="BW68" s="475"/>
      <c r="BX68" s="475"/>
      <c r="BY68" s="475"/>
      <c r="BZ68" s="475"/>
      <c r="CA68" s="475"/>
      <c r="CB68" s="475"/>
      <c r="CC68" s="475"/>
      <c r="CD68" s="475"/>
      <c r="CE68" s="475"/>
      <c r="CF68" s="475"/>
      <c r="CG68" s="475"/>
      <c r="CH68" s="475"/>
      <c r="CI68" s="476"/>
    </row>
    <row r="69" spans="2:87" ht="16.5" customHeight="1">
      <c r="Z69" s="270"/>
      <c r="AA69" s="374"/>
      <c r="AB69" s="374"/>
      <c r="AC69" s="271"/>
      <c r="AD69" s="474"/>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498" t="str">
        <f t="shared" si="45"/>
        <v/>
      </c>
      <c r="BG69" s="268"/>
      <c r="BH69" s="268"/>
      <c r="BI69" s="415"/>
      <c r="BJ69" s="474" t="str">
        <f t="shared" si="46"/>
        <v/>
      </c>
      <c r="BK69" s="475"/>
      <c r="BL69" s="475"/>
      <c r="BM69" s="475"/>
      <c r="BN69" s="475"/>
      <c r="BO69" s="475"/>
      <c r="BP69" s="475"/>
      <c r="BQ69" s="475"/>
      <c r="BR69" s="475"/>
      <c r="BS69" s="475"/>
      <c r="BT69" s="475"/>
      <c r="BU69" s="475"/>
      <c r="BV69" s="475"/>
      <c r="BW69" s="475"/>
      <c r="BX69" s="475"/>
      <c r="BY69" s="475"/>
      <c r="BZ69" s="475"/>
      <c r="CA69" s="475"/>
      <c r="CB69" s="475"/>
      <c r="CC69" s="475"/>
      <c r="CD69" s="475"/>
      <c r="CE69" s="475"/>
      <c r="CF69" s="475"/>
      <c r="CG69" s="475"/>
      <c r="CH69" s="475"/>
      <c r="CI69" s="476"/>
    </row>
    <row r="70" spans="2:87" ht="16.5" customHeight="1">
      <c r="Z70" s="270"/>
      <c r="AA70" s="374"/>
      <c r="AB70" s="374"/>
      <c r="AC70" s="271"/>
      <c r="AD70" s="474"/>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5"/>
        <v/>
      </c>
      <c r="BG70" s="268"/>
      <c r="BH70" s="268"/>
      <c r="BI70" s="415"/>
      <c r="BJ70" s="474" t="str">
        <f t="shared" si="46"/>
        <v/>
      </c>
      <c r="BK70" s="475"/>
      <c r="BL70" s="475"/>
      <c r="BM70" s="475"/>
      <c r="BN70" s="475"/>
      <c r="BO70" s="475"/>
      <c r="BP70" s="475"/>
      <c r="BQ70" s="475"/>
      <c r="BR70" s="475"/>
      <c r="BS70" s="475"/>
      <c r="BT70" s="475"/>
      <c r="BU70" s="475"/>
      <c r="BV70" s="475"/>
      <c r="BW70" s="475"/>
      <c r="BX70" s="475"/>
      <c r="BY70" s="475"/>
      <c r="BZ70" s="475"/>
      <c r="CA70" s="475"/>
      <c r="CB70" s="475"/>
      <c r="CC70" s="475"/>
      <c r="CD70" s="475"/>
      <c r="CE70" s="475"/>
      <c r="CF70" s="475"/>
      <c r="CG70" s="475"/>
      <c r="CH70" s="475"/>
      <c r="CI70" s="476"/>
    </row>
    <row r="71" spans="2:87" ht="16.5" customHeight="1">
      <c r="Z71" s="270"/>
      <c r="AA71" s="374"/>
      <c r="AB71" s="374"/>
      <c r="AC71" s="271"/>
      <c r="AD71" s="474"/>
      <c r="AE71" s="475"/>
      <c r="AF71" s="475"/>
      <c r="AG71" s="475"/>
      <c r="AH71" s="475"/>
      <c r="AI71" s="475"/>
      <c r="AJ71" s="475"/>
      <c r="AK71" s="475"/>
      <c r="AL71" s="475"/>
      <c r="AM71" s="475"/>
      <c r="AN71" s="475"/>
      <c r="AO71" s="475"/>
      <c r="AP71" s="475"/>
      <c r="AQ71" s="475"/>
      <c r="AR71" s="475"/>
      <c r="AS71" s="475"/>
      <c r="AT71" s="475"/>
      <c r="AU71" s="475"/>
      <c r="AV71" s="475"/>
      <c r="AW71" s="475"/>
      <c r="AX71" s="475"/>
      <c r="AY71" s="475"/>
      <c r="AZ71" s="475"/>
      <c r="BA71" s="475"/>
      <c r="BB71" s="475"/>
      <c r="BC71" s="476"/>
      <c r="BF71" s="498" t="str">
        <f t="shared" si="45"/>
        <v/>
      </c>
      <c r="BG71" s="268"/>
      <c r="BH71" s="268"/>
      <c r="BI71" s="415"/>
      <c r="BJ71" s="474" t="str">
        <f t="shared" si="46"/>
        <v/>
      </c>
      <c r="BK71" s="475"/>
      <c r="BL71" s="475"/>
      <c r="BM71" s="475"/>
      <c r="BN71" s="475"/>
      <c r="BO71" s="475"/>
      <c r="BP71" s="475"/>
      <c r="BQ71" s="475"/>
      <c r="BR71" s="475"/>
      <c r="BS71" s="475"/>
      <c r="BT71" s="475"/>
      <c r="BU71" s="475"/>
      <c r="BV71" s="475"/>
      <c r="BW71" s="475"/>
      <c r="BX71" s="475"/>
      <c r="BY71" s="475"/>
      <c r="BZ71" s="475"/>
      <c r="CA71" s="475"/>
      <c r="CB71" s="475"/>
      <c r="CC71" s="475"/>
      <c r="CD71" s="475"/>
      <c r="CE71" s="475"/>
      <c r="CF71" s="475"/>
      <c r="CG71" s="475"/>
      <c r="CH71" s="475"/>
      <c r="CI71" s="476"/>
    </row>
    <row r="72" spans="2:87" ht="16.5" customHeight="1">
      <c r="Z72" s="270"/>
      <c r="AA72" s="374"/>
      <c r="AB72" s="374"/>
      <c r="AC72" s="271"/>
      <c r="AD72" s="474"/>
      <c r="AE72" s="475"/>
      <c r="AF72" s="475"/>
      <c r="AG72" s="475"/>
      <c r="AH72" s="475"/>
      <c r="AI72" s="475"/>
      <c r="AJ72" s="475"/>
      <c r="AK72" s="475"/>
      <c r="AL72" s="475"/>
      <c r="AM72" s="475"/>
      <c r="AN72" s="475"/>
      <c r="AO72" s="475"/>
      <c r="AP72" s="475"/>
      <c r="AQ72" s="475"/>
      <c r="AR72" s="475"/>
      <c r="AS72" s="475"/>
      <c r="AT72" s="475"/>
      <c r="AU72" s="475"/>
      <c r="AV72" s="475"/>
      <c r="AW72" s="475"/>
      <c r="AX72" s="475"/>
      <c r="AY72" s="475"/>
      <c r="AZ72" s="475"/>
      <c r="BA72" s="475"/>
      <c r="BB72" s="475"/>
      <c r="BC72" s="476"/>
      <c r="BF72" s="498" t="str">
        <f t="shared" si="45"/>
        <v/>
      </c>
      <c r="BG72" s="268"/>
      <c r="BH72" s="268"/>
      <c r="BI72" s="415"/>
      <c r="BJ72" s="474" t="str">
        <f t="shared" si="46"/>
        <v/>
      </c>
      <c r="BK72" s="475"/>
      <c r="BL72" s="475"/>
      <c r="BM72" s="475"/>
      <c r="BN72" s="475"/>
      <c r="BO72" s="475"/>
      <c r="BP72" s="475"/>
      <c r="BQ72" s="475"/>
      <c r="BR72" s="475"/>
      <c r="BS72" s="475"/>
      <c r="BT72" s="475"/>
      <c r="BU72" s="475"/>
      <c r="BV72" s="475"/>
      <c r="BW72" s="475"/>
      <c r="BX72" s="475"/>
      <c r="BY72" s="475"/>
      <c r="BZ72" s="475"/>
      <c r="CA72" s="475"/>
      <c r="CB72" s="475"/>
      <c r="CC72" s="475"/>
      <c r="CD72" s="475"/>
      <c r="CE72" s="475"/>
      <c r="CF72" s="475"/>
      <c r="CG72" s="475"/>
      <c r="CH72" s="475"/>
      <c r="CI72" s="476"/>
    </row>
    <row r="73" spans="2:87" ht="16.5" customHeight="1">
      <c r="Z73" s="270"/>
      <c r="AA73" s="374"/>
      <c r="AB73" s="374"/>
      <c r="AC73" s="271"/>
      <c r="AD73" s="474"/>
      <c r="AE73" s="475"/>
      <c r="AF73" s="475"/>
      <c r="AG73" s="475"/>
      <c r="AH73" s="475"/>
      <c r="AI73" s="475"/>
      <c r="AJ73" s="475"/>
      <c r="AK73" s="475"/>
      <c r="AL73" s="475"/>
      <c r="AM73" s="475"/>
      <c r="AN73" s="475"/>
      <c r="AO73" s="475"/>
      <c r="AP73" s="475"/>
      <c r="AQ73" s="475"/>
      <c r="AR73" s="475"/>
      <c r="AS73" s="475"/>
      <c r="AT73" s="475"/>
      <c r="AU73" s="475"/>
      <c r="AV73" s="475"/>
      <c r="AW73" s="475"/>
      <c r="AX73" s="475"/>
      <c r="AY73" s="475"/>
      <c r="AZ73" s="475"/>
      <c r="BA73" s="475"/>
      <c r="BB73" s="475"/>
      <c r="BC73" s="476"/>
      <c r="BF73" s="498" t="str">
        <f t="shared" si="45"/>
        <v/>
      </c>
      <c r="BG73" s="268"/>
      <c r="BH73" s="268"/>
      <c r="BI73" s="415"/>
      <c r="BJ73" s="474" t="str">
        <f t="shared" si="46"/>
        <v/>
      </c>
      <c r="BK73" s="475"/>
      <c r="BL73" s="475"/>
      <c r="BM73" s="475"/>
      <c r="BN73" s="475"/>
      <c r="BO73" s="475"/>
      <c r="BP73" s="475"/>
      <c r="BQ73" s="475"/>
      <c r="BR73" s="475"/>
      <c r="BS73" s="475"/>
      <c r="BT73" s="475"/>
      <c r="BU73" s="475"/>
      <c r="BV73" s="475"/>
      <c r="BW73" s="475"/>
      <c r="BX73" s="475"/>
      <c r="BY73" s="475"/>
      <c r="BZ73" s="475"/>
      <c r="CA73" s="475"/>
      <c r="CB73" s="475"/>
      <c r="CC73" s="475"/>
      <c r="CD73" s="475"/>
      <c r="CE73" s="475"/>
      <c r="CF73" s="475"/>
      <c r="CG73" s="475"/>
      <c r="CH73" s="475"/>
      <c r="CI73" s="476"/>
    </row>
    <row r="74" spans="2:87" ht="16.5" customHeight="1">
      <c r="Z74" s="270"/>
      <c r="AA74" s="374"/>
      <c r="AB74" s="374"/>
      <c r="AC74" s="271"/>
      <c r="AD74" s="474"/>
      <c r="AE74" s="475"/>
      <c r="AF74" s="475"/>
      <c r="AG74" s="475"/>
      <c r="AH74" s="475"/>
      <c r="AI74" s="475"/>
      <c r="AJ74" s="475"/>
      <c r="AK74" s="475"/>
      <c r="AL74" s="475"/>
      <c r="AM74" s="475"/>
      <c r="AN74" s="475"/>
      <c r="AO74" s="475"/>
      <c r="AP74" s="475"/>
      <c r="AQ74" s="475"/>
      <c r="AR74" s="475"/>
      <c r="AS74" s="475"/>
      <c r="AT74" s="475"/>
      <c r="AU74" s="475"/>
      <c r="AV74" s="475"/>
      <c r="AW74" s="475"/>
      <c r="AX74" s="475"/>
      <c r="AY74" s="475"/>
      <c r="AZ74" s="475"/>
      <c r="BA74" s="475"/>
      <c r="BB74" s="475"/>
      <c r="BC74" s="476"/>
      <c r="BF74" s="498" t="str">
        <f t="shared" si="45"/>
        <v/>
      </c>
      <c r="BG74" s="268"/>
      <c r="BH74" s="268"/>
      <c r="BI74" s="415"/>
      <c r="BJ74" s="474" t="str">
        <f t="shared" si="46"/>
        <v/>
      </c>
      <c r="BK74" s="475"/>
      <c r="BL74" s="475"/>
      <c r="BM74" s="475"/>
      <c r="BN74" s="475"/>
      <c r="BO74" s="475"/>
      <c r="BP74" s="475"/>
      <c r="BQ74" s="475"/>
      <c r="BR74" s="475"/>
      <c r="BS74" s="475"/>
      <c r="BT74" s="475"/>
      <c r="BU74" s="475"/>
      <c r="BV74" s="475"/>
      <c r="BW74" s="475"/>
      <c r="BX74" s="475"/>
      <c r="BY74" s="475"/>
      <c r="BZ74" s="475"/>
      <c r="CA74" s="475"/>
      <c r="CB74" s="475"/>
      <c r="CC74" s="475"/>
      <c r="CD74" s="475"/>
      <c r="CE74" s="475"/>
      <c r="CF74" s="475"/>
      <c r="CG74" s="475"/>
      <c r="CH74" s="475"/>
      <c r="CI74" s="476"/>
    </row>
    <row r="75" spans="2:87" ht="16.5" customHeight="1">
      <c r="Z75" s="270"/>
      <c r="AA75" s="374"/>
      <c r="AB75" s="374"/>
      <c r="AC75" s="271"/>
      <c r="AD75" s="474"/>
      <c r="AE75" s="475"/>
      <c r="AF75" s="475"/>
      <c r="AG75" s="475"/>
      <c r="AH75" s="475"/>
      <c r="AI75" s="475"/>
      <c r="AJ75" s="475"/>
      <c r="AK75" s="475"/>
      <c r="AL75" s="475"/>
      <c r="AM75" s="475"/>
      <c r="AN75" s="475"/>
      <c r="AO75" s="475"/>
      <c r="AP75" s="475"/>
      <c r="AQ75" s="475"/>
      <c r="AR75" s="475"/>
      <c r="AS75" s="475"/>
      <c r="AT75" s="475"/>
      <c r="AU75" s="475"/>
      <c r="AV75" s="475"/>
      <c r="AW75" s="475"/>
      <c r="AX75" s="475"/>
      <c r="AY75" s="475"/>
      <c r="AZ75" s="475"/>
      <c r="BA75" s="475"/>
      <c r="BB75" s="475"/>
      <c r="BC75" s="476"/>
      <c r="BF75" s="498" t="str">
        <f t="shared" si="45"/>
        <v/>
      </c>
      <c r="BG75" s="268"/>
      <c r="BH75" s="268"/>
      <c r="BI75" s="415"/>
      <c r="BJ75" s="474" t="str">
        <f t="shared" si="46"/>
        <v/>
      </c>
      <c r="BK75" s="475"/>
      <c r="BL75" s="475"/>
      <c r="BM75" s="475"/>
      <c r="BN75" s="475"/>
      <c r="BO75" s="475"/>
      <c r="BP75" s="475"/>
      <c r="BQ75" s="475"/>
      <c r="BR75" s="475"/>
      <c r="BS75" s="475"/>
      <c r="BT75" s="475"/>
      <c r="BU75" s="475"/>
      <c r="BV75" s="475"/>
      <c r="BW75" s="475"/>
      <c r="BX75" s="475"/>
      <c r="BY75" s="475"/>
      <c r="BZ75" s="475"/>
      <c r="CA75" s="475"/>
      <c r="CB75" s="475"/>
      <c r="CC75" s="475"/>
      <c r="CD75" s="475"/>
      <c r="CE75" s="475"/>
      <c r="CF75" s="475"/>
      <c r="CG75" s="475"/>
      <c r="CH75" s="475"/>
      <c r="CI75" s="476"/>
    </row>
    <row r="76" spans="2:87" ht="16.5" customHeight="1">
      <c r="Z76" s="270"/>
      <c r="AA76" s="374"/>
      <c r="AB76" s="374"/>
      <c r="AC76" s="271"/>
      <c r="AD76" s="474"/>
      <c r="AE76" s="475"/>
      <c r="AF76" s="475"/>
      <c r="AG76" s="475"/>
      <c r="AH76" s="475"/>
      <c r="AI76" s="475"/>
      <c r="AJ76" s="475"/>
      <c r="AK76" s="475"/>
      <c r="AL76" s="475"/>
      <c r="AM76" s="475"/>
      <c r="AN76" s="475"/>
      <c r="AO76" s="475"/>
      <c r="AP76" s="475"/>
      <c r="AQ76" s="475"/>
      <c r="AR76" s="475"/>
      <c r="AS76" s="475"/>
      <c r="AT76" s="475"/>
      <c r="AU76" s="475"/>
      <c r="AV76" s="475"/>
      <c r="AW76" s="475"/>
      <c r="AX76" s="475"/>
      <c r="AY76" s="475"/>
      <c r="AZ76" s="475"/>
      <c r="BA76" s="475"/>
      <c r="BB76" s="475"/>
      <c r="BC76" s="476"/>
      <c r="BF76" s="498" t="str">
        <f t="shared" si="45"/>
        <v/>
      </c>
      <c r="BG76" s="268"/>
      <c r="BH76" s="268"/>
      <c r="BI76" s="415"/>
      <c r="BJ76" s="474" t="str">
        <f t="shared" si="46"/>
        <v/>
      </c>
      <c r="BK76" s="475"/>
      <c r="BL76" s="475"/>
      <c r="BM76" s="475"/>
      <c r="BN76" s="475"/>
      <c r="BO76" s="475"/>
      <c r="BP76" s="475"/>
      <c r="BQ76" s="475"/>
      <c r="BR76" s="475"/>
      <c r="BS76" s="475"/>
      <c r="BT76" s="475"/>
      <c r="BU76" s="475"/>
      <c r="BV76" s="475"/>
      <c r="BW76" s="475"/>
      <c r="BX76" s="475"/>
      <c r="BY76" s="475"/>
      <c r="BZ76" s="475"/>
      <c r="CA76" s="475"/>
      <c r="CB76" s="475"/>
      <c r="CC76" s="475"/>
      <c r="CD76" s="475"/>
      <c r="CE76" s="475"/>
      <c r="CF76" s="475"/>
      <c r="CG76" s="475"/>
      <c r="CH76" s="475"/>
      <c r="CI76" s="476"/>
    </row>
    <row r="77" spans="2:87" ht="16.5" customHeight="1">
      <c r="Z77" s="657"/>
      <c r="AA77" s="475"/>
      <c r="AB77" s="475"/>
      <c r="AC77" s="539"/>
      <c r="AD77" s="474"/>
      <c r="AE77" s="475"/>
      <c r="AF77" s="475"/>
      <c r="AG77" s="475"/>
      <c r="AH77" s="475"/>
      <c r="AI77" s="475"/>
      <c r="AJ77" s="475"/>
      <c r="AK77" s="475"/>
      <c r="AL77" s="475"/>
      <c r="AM77" s="475"/>
      <c r="AN77" s="475"/>
      <c r="AO77" s="475"/>
      <c r="AP77" s="475"/>
      <c r="AQ77" s="475"/>
      <c r="AR77" s="475"/>
      <c r="AS77" s="475"/>
      <c r="AT77" s="475"/>
      <c r="AU77" s="475"/>
      <c r="AV77" s="475"/>
      <c r="AW77" s="475"/>
      <c r="AX77" s="475"/>
      <c r="AY77" s="475"/>
      <c r="AZ77" s="475"/>
      <c r="BA77" s="475"/>
      <c r="BB77" s="475"/>
      <c r="BC77" s="476"/>
      <c r="BF77" s="498" t="str">
        <f t="shared" si="45"/>
        <v/>
      </c>
      <c r="BG77" s="268"/>
      <c r="BH77" s="268"/>
      <c r="BI77" s="415"/>
      <c r="BJ77" s="474" t="str">
        <f t="shared" si="46"/>
        <v/>
      </c>
      <c r="BK77" s="475"/>
      <c r="BL77" s="475"/>
      <c r="BM77" s="475"/>
      <c r="BN77" s="475"/>
      <c r="BO77" s="475"/>
      <c r="BP77" s="475"/>
      <c r="BQ77" s="475"/>
      <c r="BR77" s="475"/>
      <c r="BS77" s="475"/>
      <c r="BT77" s="475"/>
      <c r="BU77" s="475"/>
      <c r="BV77" s="475"/>
      <c r="BW77" s="475"/>
      <c r="BX77" s="475"/>
      <c r="BY77" s="475"/>
      <c r="BZ77" s="475"/>
      <c r="CA77" s="475"/>
      <c r="CB77" s="475"/>
      <c r="CC77" s="475"/>
      <c r="CD77" s="475"/>
      <c r="CE77" s="475"/>
      <c r="CF77" s="475"/>
      <c r="CG77" s="475"/>
      <c r="CH77" s="475"/>
      <c r="CI77" s="476"/>
    </row>
    <row r="78" spans="2:87" ht="16.5" customHeight="1">
      <c r="B78" s="155" t="str">
        <f>IF(F78="","",IF(ISNA(VLOOKUP(F78,[1]警備日誌専用氏名!A:B,2,FALSE))=TRUE,F78,VLOOKUP(F78,[1]警備日誌専用氏名!A:B,2,FALSE)))</f>
        <v/>
      </c>
      <c r="Z78" s="657"/>
      <c r="AA78" s="475"/>
      <c r="AB78" s="475"/>
      <c r="AC78" s="539"/>
      <c r="AD78" s="474"/>
      <c r="AE78" s="475"/>
      <c r="AF78" s="475"/>
      <c r="AG78" s="475"/>
      <c r="AH78" s="475"/>
      <c r="AI78" s="475"/>
      <c r="AJ78" s="475"/>
      <c r="AK78" s="475"/>
      <c r="AL78" s="475"/>
      <c r="AM78" s="475"/>
      <c r="AN78" s="475"/>
      <c r="AO78" s="475"/>
      <c r="AP78" s="475"/>
      <c r="AQ78" s="475"/>
      <c r="AR78" s="475"/>
      <c r="AS78" s="475"/>
      <c r="AT78" s="475"/>
      <c r="AU78" s="475"/>
      <c r="AV78" s="475"/>
      <c r="AW78" s="475"/>
      <c r="AX78" s="475"/>
      <c r="AY78" s="475"/>
      <c r="AZ78" s="475"/>
      <c r="BA78" s="475"/>
      <c r="BB78" s="475"/>
      <c r="BC78" s="476"/>
      <c r="BF78" s="498" t="str">
        <f t="shared" si="45"/>
        <v/>
      </c>
      <c r="BG78" s="268"/>
      <c r="BH78" s="268"/>
      <c r="BI78" s="415"/>
      <c r="BJ78" s="474" t="str">
        <f t="shared" si="46"/>
        <v/>
      </c>
      <c r="BK78" s="475"/>
      <c r="BL78" s="475"/>
      <c r="BM78" s="475"/>
      <c r="BN78" s="475"/>
      <c r="BO78" s="475"/>
      <c r="BP78" s="475"/>
      <c r="BQ78" s="475"/>
      <c r="BR78" s="475"/>
      <c r="BS78" s="475"/>
      <c r="BT78" s="475"/>
      <c r="BU78" s="475"/>
      <c r="BV78" s="475"/>
      <c r="BW78" s="475"/>
      <c r="BX78" s="475"/>
      <c r="BY78" s="475"/>
      <c r="BZ78" s="475"/>
      <c r="CA78" s="475"/>
      <c r="CB78" s="475"/>
      <c r="CC78" s="475"/>
      <c r="CD78" s="475"/>
      <c r="CE78" s="475"/>
      <c r="CF78" s="475"/>
      <c r="CG78" s="475"/>
      <c r="CH78" s="475"/>
      <c r="CI78" s="476"/>
    </row>
    <row r="79" spans="2:87" ht="16.5" customHeight="1">
      <c r="B79" s="155" t="str">
        <f>IF(F79="","",IF(ISNA(VLOOKUP(F79,[1]警備日誌専用氏名!A:B,2,FALSE))=TRUE,F79,VLOOKUP(F79,[1]警備日誌専用氏名!A:B,2,FALSE)))</f>
        <v/>
      </c>
      <c r="Z79" s="657"/>
      <c r="AA79" s="475"/>
      <c r="AB79" s="475"/>
      <c r="AC79" s="539"/>
      <c r="AD79" s="474"/>
      <c r="AE79" s="475"/>
      <c r="AF79" s="475"/>
      <c r="AG79" s="475"/>
      <c r="AH79" s="475"/>
      <c r="AI79" s="475"/>
      <c r="AJ79" s="475"/>
      <c r="AK79" s="475"/>
      <c r="AL79" s="475"/>
      <c r="AM79" s="475"/>
      <c r="AN79" s="475"/>
      <c r="AO79" s="475"/>
      <c r="AP79" s="475"/>
      <c r="AQ79" s="475"/>
      <c r="AR79" s="475"/>
      <c r="AS79" s="475"/>
      <c r="AT79" s="475"/>
      <c r="AU79" s="475"/>
      <c r="AV79" s="475"/>
      <c r="AW79" s="475"/>
      <c r="AX79" s="475"/>
      <c r="AY79" s="475"/>
      <c r="AZ79" s="475"/>
      <c r="BA79" s="475"/>
      <c r="BB79" s="475"/>
      <c r="BC79" s="476"/>
      <c r="BF79" s="498" t="str">
        <f t="shared" si="45"/>
        <v/>
      </c>
      <c r="BG79" s="268"/>
      <c r="BH79" s="268"/>
      <c r="BI79" s="415"/>
      <c r="BJ79" s="474" t="str">
        <f t="shared" si="46"/>
        <v/>
      </c>
      <c r="BK79" s="475"/>
      <c r="BL79" s="475"/>
      <c r="BM79" s="475"/>
      <c r="BN79" s="475"/>
      <c r="BO79" s="475"/>
      <c r="BP79" s="475"/>
      <c r="BQ79" s="475"/>
      <c r="BR79" s="475"/>
      <c r="BS79" s="475"/>
      <c r="BT79" s="475"/>
      <c r="BU79" s="475"/>
      <c r="BV79" s="475"/>
      <c r="BW79" s="475"/>
      <c r="BX79" s="475"/>
      <c r="BY79" s="475"/>
      <c r="BZ79" s="475"/>
      <c r="CA79" s="475"/>
      <c r="CB79" s="475"/>
      <c r="CC79" s="475"/>
      <c r="CD79" s="475"/>
      <c r="CE79" s="475"/>
      <c r="CF79" s="475"/>
      <c r="CG79" s="475"/>
      <c r="CH79" s="475"/>
      <c r="CI79" s="476"/>
    </row>
    <row r="80" spans="2:87" ht="16.5" customHeight="1">
      <c r="B80" s="155" t="str">
        <f>IF(F80="","",IF(ISNA(VLOOKUP(F80,[1]警備日誌専用氏名!A:B,2,FALSE))=TRUE,F80,VLOOKUP(F80,[1]警備日誌専用氏名!A:B,2,FALSE)))</f>
        <v/>
      </c>
      <c r="Z80" s="657"/>
      <c r="AA80" s="475"/>
      <c r="AB80" s="475"/>
      <c r="AC80" s="539"/>
      <c r="AD80" s="474"/>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6"/>
      <c r="BF80" s="498" t="str">
        <f t="shared" si="45"/>
        <v/>
      </c>
      <c r="BG80" s="268"/>
      <c r="BH80" s="268"/>
      <c r="BI80" s="415"/>
      <c r="BJ80" s="474" t="str">
        <f t="shared" si="46"/>
        <v/>
      </c>
      <c r="BK80" s="475"/>
      <c r="BL80" s="475"/>
      <c r="BM80" s="475"/>
      <c r="BN80" s="475"/>
      <c r="BO80" s="475"/>
      <c r="BP80" s="475"/>
      <c r="BQ80" s="475"/>
      <c r="BR80" s="475"/>
      <c r="BS80" s="475"/>
      <c r="BT80" s="475"/>
      <c r="BU80" s="475"/>
      <c r="BV80" s="475"/>
      <c r="BW80" s="475"/>
      <c r="BX80" s="475"/>
      <c r="BY80" s="475"/>
      <c r="BZ80" s="475"/>
      <c r="CA80" s="475"/>
      <c r="CB80" s="475"/>
      <c r="CC80" s="475"/>
      <c r="CD80" s="475"/>
      <c r="CE80" s="475"/>
      <c r="CF80" s="475"/>
      <c r="CG80" s="475"/>
      <c r="CH80" s="475"/>
      <c r="CI80" s="476"/>
    </row>
    <row r="81" spans="2:87" ht="16.5" customHeight="1">
      <c r="B81" s="155" t="str">
        <f>IF(F81="","",IF(ISNA(VLOOKUP(F81,[1]警備日誌専用氏名!A:B,2,FALSE))=TRUE,F81,VLOOKUP(F81,[1]警備日誌専用氏名!A:B,2,FALSE)))</f>
        <v/>
      </c>
      <c r="Z81" s="657"/>
      <c r="AA81" s="475"/>
      <c r="AB81" s="475"/>
      <c r="AC81" s="539"/>
      <c r="AD81" s="474"/>
      <c r="AE81" s="475"/>
      <c r="AF81" s="475"/>
      <c r="AG81" s="475"/>
      <c r="AH81" s="475"/>
      <c r="AI81" s="475"/>
      <c r="AJ81" s="475"/>
      <c r="AK81" s="475"/>
      <c r="AL81" s="475"/>
      <c r="AM81" s="475"/>
      <c r="AN81" s="475"/>
      <c r="AO81" s="475"/>
      <c r="AP81" s="475"/>
      <c r="AQ81" s="475"/>
      <c r="AR81" s="475"/>
      <c r="AS81" s="475"/>
      <c r="AT81" s="475"/>
      <c r="AU81" s="475"/>
      <c r="AV81" s="475"/>
      <c r="AW81" s="475"/>
      <c r="AX81" s="475"/>
      <c r="AY81" s="475"/>
      <c r="AZ81" s="475"/>
      <c r="BA81" s="475"/>
      <c r="BB81" s="475"/>
      <c r="BC81" s="476"/>
      <c r="BF81" s="498" t="str">
        <f t="shared" si="45"/>
        <v/>
      </c>
      <c r="BG81" s="268"/>
      <c r="BH81" s="268"/>
      <c r="BI81" s="415"/>
      <c r="BJ81" s="474" t="str">
        <f t="shared" si="46"/>
        <v/>
      </c>
      <c r="BK81" s="475"/>
      <c r="BL81" s="475"/>
      <c r="BM81" s="475"/>
      <c r="BN81" s="475"/>
      <c r="BO81" s="475"/>
      <c r="BP81" s="475"/>
      <c r="BQ81" s="475"/>
      <c r="BR81" s="475"/>
      <c r="BS81" s="475"/>
      <c r="BT81" s="475"/>
      <c r="BU81" s="475"/>
      <c r="BV81" s="475"/>
      <c r="BW81" s="475"/>
      <c r="BX81" s="475"/>
      <c r="BY81" s="475"/>
      <c r="BZ81" s="475"/>
      <c r="CA81" s="475"/>
      <c r="CB81" s="475"/>
      <c r="CC81" s="475"/>
      <c r="CD81" s="475"/>
      <c r="CE81" s="475"/>
      <c r="CF81" s="475"/>
      <c r="CG81" s="475"/>
      <c r="CH81" s="475"/>
      <c r="CI81" s="476"/>
    </row>
    <row r="82" spans="2:87" ht="16.5" customHeight="1">
      <c r="B82" s="155" t="str">
        <f>IF(F82="","",IF(ISNA(VLOOKUP(F82,[1]警備日誌専用氏名!A:B,2,FALSE))=TRUE,F82,VLOOKUP(F82,[1]警備日誌専用氏名!A:B,2,FALSE)))</f>
        <v/>
      </c>
      <c r="Z82" s="657"/>
      <c r="AA82" s="475"/>
      <c r="AB82" s="475"/>
      <c r="AC82" s="539"/>
      <c r="AD82" s="474"/>
      <c r="AE82" s="475"/>
      <c r="AF82" s="475"/>
      <c r="AG82" s="475"/>
      <c r="AH82" s="475"/>
      <c r="AI82" s="475"/>
      <c r="AJ82" s="475"/>
      <c r="AK82" s="475"/>
      <c r="AL82" s="475"/>
      <c r="AM82" s="475"/>
      <c r="AN82" s="475"/>
      <c r="AO82" s="475"/>
      <c r="AP82" s="475"/>
      <c r="AQ82" s="475"/>
      <c r="AR82" s="475"/>
      <c r="AS82" s="475"/>
      <c r="AT82" s="475"/>
      <c r="AU82" s="475"/>
      <c r="AV82" s="475"/>
      <c r="AW82" s="475"/>
      <c r="AX82" s="475"/>
      <c r="AY82" s="475"/>
      <c r="AZ82" s="475"/>
      <c r="BA82" s="475"/>
      <c r="BB82" s="475"/>
      <c r="BC82" s="476"/>
      <c r="BF82" s="498" t="str">
        <f t="shared" si="45"/>
        <v/>
      </c>
      <c r="BG82" s="268"/>
      <c r="BH82" s="268"/>
      <c r="BI82" s="415"/>
      <c r="BJ82" s="474" t="str">
        <f t="shared" si="46"/>
        <v/>
      </c>
      <c r="BK82" s="475"/>
      <c r="BL82" s="475"/>
      <c r="BM82" s="475"/>
      <c r="BN82" s="475"/>
      <c r="BO82" s="475"/>
      <c r="BP82" s="475"/>
      <c r="BQ82" s="475"/>
      <c r="BR82" s="475"/>
      <c r="BS82" s="475"/>
      <c r="BT82" s="475"/>
      <c r="BU82" s="475"/>
      <c r="BV82" s="475"/>
      <c r="BW82" s="475"/>
      <c r="BX82" s="475"/>
      <c r="BY82" s="475"/>
      <c r="BZ82" s="475"/>
      <c r="CA82" s="475"/>
      <c r="CB82" s="475"/>
      <c r="CC82" s="475"/>
      <c r="CD82" s="475"/>
      <c r="CE82" s="475"/>
      <c r="CF82" s="475"/>
      <c r="CG82" s="475"/>
      <c r="CH82" s="475"/>
      <c r="CI82" s="476"/>
    </row>
    <row r="83" spans="2:87" ht="16.5" customHeight="1">
      <c r="B83" s="155" t="str">
        <f>IF(F83="","",IF(ISNA(VLOOKUP(F83,[1]警備日誌専用氏名!A:B,2,FALSE))=TRUE,F83,VLOOKUP(F83,[1]警備日誌専用氏名!A:B,2,FALSE)))</f>
        <v/>
      </c>
      <c r="Z83" s="657"/>
      <c r="AA83" s="475"/>
      <c r="AB83" s="475"/>
      <c r="AC83" s="539"/>
      <c r="AD83" s="474"/>
      <c r="AE83" s="475"/>
      <c r="AF83" s="475"/>
      <c r="AG83" s="475"/>
      <c r="AH83" s="475"/>
      <c r="AI83" s="475"/>
      <c r="AJ83" s="475"/>
      <c r="AK83" s="475"/>
      <c r="AL83" s="475"/>
      <c r="AM83" s="475"/>
      <c r="AN83" s="475"/>
      <c r="AO83" s="475"/>
      <c r="AP83" s="475"/>
      <c r="AQ83" s="475"/>
      <c r="AR83" s="475"/>
      <c r="AS83" s="475"/>
      <c r="AT83" s="475"/>
      <c r="AU83" s="475"/>
      <c r="AV83" s="475"/>
      <c r="AW83" s="475"/>
      <c r="AX83" s="475"/>
      <c r="AY83" s="475"/>
      <c r="AZ83" s="475"/>
      <c r="BA83" s="475"/>
      <c r="BB83" s="475"/>
      <c r="BC83" s="476"/>
      <c r="BF83" s="498" t="str">
        <f t="shared" si="45"/>
        <v/>
      </c>
      <c r="BG83" s="268"/>
      <c r="BH83" s="268"/>
      <c r="BI83" s="415"/>
      <c r="BJ83" s="474" t="str">
        <f t="shared" si="46"/>
        <v/>
      </c>
      <c r="BK83" s="475"/>
      <c r="BL83" s="475"/>
      <c r="BM83" s="475"/>
      <c r="BN83" s="475"/>
      <c r="BO83" s="475"/>
      <c r="BP83" s="475"/>
      <c r="BQ83" s="475"/>
      <c r="BR83" s="475"/>
      <c r="BS83" s="475"/>
      <c r="BT83" s="475"/>
      <c r="BU83" s="475"/>
      <c r="BV83" s="475"/>
      <c r="BW83" s="475"/>
      <c r="BX83" s="475"/>
      <c r="BY83" s="475"/>
      <c r="BZ83" s="475"/>
      <c r="CA83" s="475"/>
      <c r="CB83" s="475"/>
      <c r="CC83" s="475"/>
      <c r="CD83" s="475"/>
      <c r="CE83" s="475"/>
      <c r="CF83" s="475"/>
      <c r="CG83" s="475"/>
      <c r="CH83" s="475"/>
      <c r="CI83" s="476"/>
    </row>
    <row r="84" spans="2:87" ht="16.5" customHeight="1">
      <c r="B84" s="155" t="str">
        <f>IF(F84="","",IF(ISNA(VLOOKUP(F84,[1]警備日誌専用氏名!A:B,2,FALSE))=TRUE,F84,VLOOKUP(F84,[1]警備日誌専用氏名!A:B,2,FALSE)))</f>
        <v/>
      </c>
      <c r="Z84" s="657"/>
      <c r="AA84" s="475"/>
      <c r="AB84" s="475"/>
      <c r="AC84" s="539"/>
      <c r="AD84" s="474"/>
      <c r="AE84" s="475"/>
      <c r="AF84" s="475"/>
      <c r="AG84" s="475"/>
      <c r="AH84" s="475"/>
      <c r="AI84" s="475"/>
      <c r="AJ84" s="475"/>
      <c r="AK84" s="475"/>
      <c r="AL84" s="475"/>
      <c r="AM84" s="475"/>
      <c r="AN84" s="475"/>
      <c r="AO84" s="475"/>
      <c r="AP84" s="475"/>
      <c r="AQ84" s="475"/>
      <c r="AR84" s="475"/>
      <c r="AS84" s="475"/>
      <c r="AT84" s="475"/>
      <c r="AU84" s="475"/>
      <c r="AV84" s="475"/>
      <c r="AW84" s="475"/>
      <c r="AX84" s="475"/>
      <c r="AY84" s="475"/>
      <c r="AZ84" s="475"/>
      <c r="BA84" s="475"/>
      <c r="BB84" s="475"/>
      <c r="BC84" s="476"/>
      <c r="BF84" s="498" t="str">
        <f t="shared" si="45"/>
        <v/>
      </c>
      <c r="BG84" s="268"/>
      <c r="BH84" s="268"/>
      <c r="BI84" s="415"/>
      <c r="BJ84" s="474" t="str">
        <f t="shared" si="46"/>
        <v/>
      </c>
      <c r="BK84" s="475"/>
      <c r="BL84" s="475"/>
      <c r="BM84" s="475"/>
      <c r="BN84" s="475"/>
      <c r="BO84" s="475"/>
      <c r="BP84" s="475"/>
      <c r="BQ84" s="475"/>
      <c r="BR84" s="475"/>
      <c r="BS84" s="475"/>
      <c r="BT84" s="475"/>
      <c r="BU84" s="475"/>
      <c r="BV84" s="475"/>
      <c r="BW84" s="475"/>
      <c r="BX84" s="475"/>
      <c r="BY84" s="475"/>
      <c r="BZ84" s="475"/>
      <c r="CA84" s="475"/>
      <c r="CB84" s="475"/>
      <c r="CC84" s="475"/>
      <c r="CD84" s="475"/>
      <c r="CE84" s="475"/>
      <c r="CF84" s="475"/>
      <c r="CG84" s="475"/>
      <c r="CH84" s="475"/>
      <c r="CI84" s="476"/>
    </row>
    <row r="85" spans="2:87" ht="16.5" customHeight="1">
      <c r="B85" s="155" t="str">
        <f>IF(F85="","",IF(ISNA(VLOOKUP(F85,[1]警備日誌専用氏名!A:B,2,FALSE))=TRUE,F85,VLOOKUP(F85,[1]警備日誌専用氏名!A:B,2,FALSE)))</f>
        <v/>
      </c>
      <c r="Z85" s="657"/>
      <c r="AA85" s="475"/>
      <c r="AB85" s="475"/>
      <c r="AC85" s="539"/>
      <c r="AD85" s="474"/>
      <c r="AE85" s="475"/>
      <c r="AF85" s="475"/>
      <c r="AG85" s="475"/>
      <c r="AH85" s="475"/>
      <c r="AI85" s="475"/>
      <c r="AJ85" s="475"/>
      <c r="AK85" s="475"/>
      <c r="AL85" s="475"/>
      <c r="AM85" s="475"/>
      <c r="AN85" s="475"/>
      <c r="AO85" s="475"/>
      <c r="AP85" s="475"/>
      <c r="AQ85" s="475"/>
      <c r="AR85" s="475"/>
      <c r="AS85" s="475"/>
      <c r="AT85" s="475"/>
      <c r="AU85" s="475"/>
      <c r="AV85" s="475"/>
      <c r="AW85" s="475"/>
      <c r="AX85" s="475"/>
      <c r="AY85" s="475"/>
      <c r="AZ85" s="475"/>
      <c r="BA85" s="475"/>
      <c r="BB85" s="475"/>
      <c r="BC85" s="476"/>
      <c r="BF85" s="498" t="str">
        <f t="shared" si="45"/>
        <v/>
      </c>
      <c r="BG85" s="268"/>
      <c r="BH85" s="268"/>
      <c r="BI85" s="415"/>
      <c r="BJ85" s="474" t="str">
        <f t="shared" si="46"/>
        <v/>
      </c>
      <c r="BK85" s="475"/>
      <c r="BL85" s="475"/>
      <c r="BM85" s="475"/>
      <c r="BN85" s="475"/>
      <c r="BO85" s="475"/>
      <c r="BP85" s="475"/>
      <c r="BQ85" s="475"/>
      <c r="BR85" s="475"/>
      <c r="BS85" s="475"/>
      <c r="BT85" s="475"/>
      <c r="BU85" s="475"/>
      <c r="BV85" s="475"/>
      <c r="BW85" s="475"/>
      <c r="BX85" s="475"/>
      <c r="BY85" s="475"/>
      <c r="BZ85" s="475"/>
      <c r="CA85" s="475"/>
      <c r="CB85" s="475"/>
      <c r="CC85" s="475"/>
      <c r="CD85" s="475"/>
      <c r="CE85" s="475"/>
      <c r="CF85" s="475"/>
      <c r="CG85" s="475"/>
      <c r="CH85" s="475"/>
      <c r="CI85" s="476"/>
    </row>
    <row r="86" spans="2:87" ht="16.5" customHeight="1">
      <c r="B86" s="155" t="str">
        <f>IF(F86="","",IF(ISNA(VLOOKUP(F86,[1]警備日誌専用氏名!A:B,2,FALSE))=TRUE,F86,VLOOKUP(F86,[1]警備日誌専用氏名!A:B,2,FALSE)))</f>
        <v/>
      </c>
      <c r="Z86" s="657"/>
      <c r="AA86" s="475"/>
      <c r="AB86" s="475"/>
      <c r="AC86" s="539"/>
      <c r="AD86" s="474"/>
      <c r="AE86" s="475"/>
      <c r="AF86" s="475"/>
      <c r="AG86" s="475"/>
      <c r="AH86" s="475"/>
      <c r="AI86" s="475"/>
      <c r="AJ86" s="475"/>
      <c r="AK86" s="475"/>
      <c r="AL86" s="475"/>
      <c r="AM86" s="475"/>
      <c r="AN86" s="475"/>
      <c r="AO86" s="475"/>
      <c r="AP86" s="475"/>
      <c r="AQ86" s="475"/>
      <c r="AR86" s="475"/>
      <c r="AS86" s="475"/>
      <c r="AT86" s="475"/>
      <c r="AU86" s="475"/>
      <c r="AV86" s="475"/>
      <c r="AW86" s="475"/>
      <c r="AX86" s="475"/>
      <c r="AY86" s="475"/>
      <c r="AZ86" s="475"/>
      <c r="BA86" s="475"/>
      <c r="BB86" s="475"/>
      <c r="BC86" s="476"/>
      <c r="BF86" s="498" t="str">
        <f t="shared" si="45"/>
        <v/>
      </c>
      <c r="BG86" s="268"/>
      <c r="BH86" s="268"/>
      <c r="BI86" s="415"/>
      <c r="BJ86" s="474" t="str">
        <f t="shared" si="46"/>
        <v/>
      </c>
      <c r="BK86" s="475"/>
      <c r="BL86" s="475"/>
      <c r="BM86" s="475"/>
      <c r="BN86" s="475"/>
      <c r="BO86" s="475"/>
      <c r="BP86" s="475"/>
      <c r="BQ86" s="475"/>
      <c r="BR86" s="475"/>
      <c r="BS86" s="475"/>
      <c r="BT86" s="475"/>
      <c r="BU86" s="475"/>
      <c r="BV86" s="475"/>
      <c r="BW86" s="475"/>
      <c r="BX86" s="475"/>
      <c r="BY86" s="475"/>
      <c r="BZ86" s="475"/>
      <c r="CA86" s="475"/>
      <c r="CB86" s="475"/>
      <c r="CC86" s="475"/>
      <c r="CD86" s="475"/>
      <c r="CE86" s="475"/>
      <c r="CF86" s="475"/>
      <c r="CG86" s="475"/>
      <c r="CH86" s="475"/>
      <c r="CI86" s="476"/>
    </row>
    <row r="87" spans="2:87" ht="16.5" customHeight="1">
      <c r="B87" s="155" t="str">
        <f>IF(F87="","",IF(ISNA(VLOOKUP(F87,[1]警備日誌専用氏名!A:B,2,FALSE))=TRUE,F87,VLOOKUP(F87,[1]警備日誌専用氏名!A:B,2,FALSE)))</f>
        <v/>
      </c>
      <c r="Z87" s="657"/>
      <c r="AA87" s="475"/>
      <c r="AB87" s="475"/>
      <c r="AC87" s="539"/>
      <c r="AD87" s="474"/>
      <c r="AE87" s="475"/>
      <c r="AF87" s="475"/>
      <c r="AG87" s="475"/>
      <c r="AH87" s="475"/>
      <c r="AI87" s="475"/>
      <c r="AJ87" s="475"/>
      <c r="AK87" s="475"/>
      <c r="AL87" s="475"/>
      <c r="AM87" s="475"/>
      <c r="AN87" s="475"/>
      <c r="AO87" s="475"/>
      <c r="AP87" s="475"/>
      <c r="AQ87" s="475"/>
      <c r="AR87" s="475"/>
      <c r="AS87" s="475"/>
      <c r="AT87" s="475"/>
      <c r="AU87" s="475"/>
      <c r="AV87" s="475"/>
      <c r="AW87" s="475"/>
      <c r="AX87" s="475"/>
      <c r="AY87" s="475"/>
      <c r="AZ87" s="475"/>
      <c r="BA87" s="475"/>
      <c r="BB87" s="475"/>
      <c r="BC87" s="476"/>
      <c r="BF87" s="498" t="str">
        <f t="shared" si="45"/>
        <v/>
      </c>
      <c r="BG87" s="268"/>
      <c r="BH87" s="268"/>
      <c r="BI87" s="415"/>
      <c r="BJ87" s="474" t="str">
        <f t="shared" si="46"/>
        <v/>
      </c>
      <c r="BK87" s="475"/>
      <c r="BL87" s="475"/>
      <c r="BM87" s="475"/>
      <c r="BN87" s="475"/>
      <c r="BO87" s="475"/>
      <c r="BP87" s="475"/>
      <c r="BQ87" s="475"/>
      <c r="BR87" s="475"/>
      <c r="BS87" s="475"/>
      <c r="BT87" s="475"/>
      <c r="BU87" s="475"/>
      <c r="BV87" s="475"/>
      <c r="BW87" s="475"/>
      <c r="BX87" s="475"/>
      <c r="BY87" s="475"/>
      <c r="BZ87" s="475"/>
      <c r="CA87" s="475"/>
      <c r="CB87" s="475"/>
      <c r="CC87" s="475"/>
      <c r="CD87" s="475"/>
      <c r="CE87" s="475"/>
      <c r="CF87" s="475"/>
      <c r="CG87" s="475"/>
      <c r="CH87" s="475"/>
      <c r="CI87" s="476"/>
    </row>
    <row r="88" spans="2:87" ht="16.5" customHeight="1">
      <c r="B88" s="155" t="str">
        <f>IF(F88="","",IF(ISNA(VLOOKUP(F88,[1]警備日誌専用氏名!A:B,2,FALSE))=TRUE,F88,VLOOKUP(F88,[1]警備日誌専用氏名!A:B,2,FALSE)))</f>
        <v/>
      </c>
      <c r="Z88" s="657"/>
      <c r="AA88" s="475"/>
      <c r="AB88" s="475"/>
      <c r="AC88" s="539"/>
      <c r="AD88" s="474"/>
      <c r="AE88" s="475"/>
      <c r="AF88" s="475"/>
      <c r="AG88" s="475"/>
      <c r="AH88" s="475"/>
      <c r="AI88" s="475"/>
      <c r="AJ88" s="475"/>
      <c r="AK88" s="475"/>
      <c r="AL88" s="475"/>
      <c r="AM88" s="475"/>
      <c r="AN88" s="475"/>
      <c r="AO88" s="475"/>
      <c r="AP88" s="475"/>
      <c r="AQ88" s="475"/>
      <c r="AR88" s="475"/>
      <c r="AS88" s="475"/>
      <c r="AT88" s="475"/>
      <c r="AU88" s="475"/>
      <c r="AV88" s="475"/>
      <c r="AW88" s="475"/>
      <c r="AX88" s="475"/>
      <c r="AY88" s="475"/>
      <c r="AZ88" s="475"/>
      <c r="BA88" s="475"/>
      <c r="BB88" s="475"/>
      <c r="BC88" s="476"/>
      <c r="BD88" s="207"/>
      <c r="BE88" s="207"/>
      <c r="BF88" s="498" t="str">
        <f t="shared" si="45"/>
        <v/>
      </c>
      <c r="BG88" s="268"/>
      <c r="BH88" s="268"/>
      <c r="BI88" s="415"/>
      <c r="BJ88" s="474" t="str">
        <f t="shared" si="46"/>
        <v/>
      </c>
      <c r="BK88" s="475"/>
      <c r="BL88" s="475"/>
      <c r="BM88" s="475"/>
      <c r="BN88" s="475"/>
      <c r="BO88" s="475"/>
      <c r="BP88" s="475"/>
      <c r="BQ88" s="475"/>
      <c r="BR88" s="475"/>
      <c r="BS88" s="475"/>
      <c r="BT88" s="475"/>
      <c r="BU88" s="475"/>
      <c r="BV88" s="475"/>
      <c r="BW88" s="475"/>
      <c r="BX88" s="475"/>
      <c r="BY88" s="475"/>
      <c r="BZ88" s="475"/>
      <c r="CA88" s="475"/>
      <c r="CB88" s="475"/>
      <c r="CC88" s="475"/>
      <c r="CD88" s="475"/>
      <c r="CE88" s="475"/>
      <c r="CF88" s="475"/>
      <c r="CG88" s="475"/>
      <c r="CH88" s="475"/>
      <c r="CI88" s="476"/>
    </row>
    <row r="89" spans="2:87" ht="16.5" customHeight="1">
      <c r="B89" s="155" t="str">
        <f>IF(F89="","",IF(ISNA(VLOOKUP(F89,[1]警備日誌専用氏名!A:B,2,FALSE))=TRUE,F89,VLOOKUP(F89,[1]警備日誌専用氏名!A:B,2,FALSE)))</f>
        <v/>
      </c>
      <c r="Z89" s="657"/>
      <c r="AA89" s="475"/>
      <c r="AB89" s="475"/>
      <c r="AC89" s="539"/>
      <c r="AD89" s="474"/>
      <c r="AE89" s="475"/>
      <c r="AF89" s="475"/>
      <c r="AG89" s="475"/>
      <c r="AH89" s="475"/>
      <c r="AI89" s="475"/>
      <c r="AJ89" s="475"/>
      <c r="AK89" s="475"/>
      <c r="AL89" s="475"/>
      <c r="AM89" s="475"/>
      <c r="AN89" s="475"/>
      <c r="AO89" s="475"/>
      <c r="AP89" s="475"/>
      <c r="AQ89" s="475"/>
      <c r="AR89" s="475"/>
      <c r="AS89" s="475"/>
      <c r="AT89" s="475"/>
      <c r="AU89" s="475"/>
      <c r="AV89" s="475"/>
      <c r="AW89" s="475"/>
      <c r="AX89" s="475"/>
      <c r="AY89" s="475"/>
      <c r="AZ89" s="475"/>
      <c r="BA89" s="475"/>
      <c r="BB89" s="475"/>
      <c r="BC89" s="476"/>
      <c r="BD89" s="207"/>
      <c r="BE89" s="207"/>
      <c r="BF89" s="498" t="str">
        <f t="shared" si="45"/>
        <v/>
      </c>
      <c r="BG89" s="268"/>
      <c r="BH89" s="268"/>
      <c r="BI89" s="415"/>
      <c r="BJ89" s="474" t="str">
        <f t="shared" si="46"/>
        <v/>
      </c>
      <c r="BK89" s="475"/>
      <c r="BL89" s="475"/>
      <c r="BM89" s="475"/>
      <c r="BN89" s="475"/>
      <c r="BO89" s="475"/>
      <c r="BP89" s="475"/>
      <c r="BQ89" s="475"/>
      <c r="BR89" s="475"/>
      <c r="BS89" s="475"/>
      <c r="BT89" s="475"/>
      <c r="BU89" s="475"/>
      <c r="BV89" s="475"/>
      <c r="BW89" s="475"/>
      <c r="BX89" s="475"/>
      <c r="BY89" s="475"/>
      <c r="BZ89" s="475"/>
      <c r="CA89" s="475"/>
      <c r="CB89" s="475"/>
      <c r="CC89" s="475"/>
      <c r="CD89" s="475"/>
      <c r="CE89" s="475"/>
      <c r="CF89" s="475"/>
      <c r="CG89" s="475"/>
      <c r="CH89" s="475"/>
      <c r="CI89" s="476"/>
    </row>
    <row r="90" spans="2:87" ht="16.5" customHeight="1">
      <c r="B90" s="155" t="str">
        <f>IF(F90="","",IF(ISNA(VLOOKUP(F90,[1]警備日誌専用氏名!A:B,2,FALSE))=TRUE,F90,VLOOKUP(F90,[1]警備日誌専用氏名!A:B,2,FALSE)))</f>
        <v/>
      </c>
      <c r="Z90" s="657"/>
      <c r="AA90" s="475"/>
      <c r="AB90" s="475"/>
      <c r="AC90" s="539"/>
      <c r="AD90" s="474"/>
      <c r="AE90" s="475"/>
      <c r="AF90" s="475"/>
      <c r="AG90" s="475"/>
      <c r="AH90" s="475"/>
      <c r="AI90" s="475"/>
      <c r="AJ90" s="475"/>
      <c r="AK90" s="475"/>
      <c r="AL90" s="475"/>
      <c r="AM90" s="475"/>
      <c r="AN90" s="475"/>
      <c r="AO90" s="475"/>
      <c r="AP90" s="475"/>
      <c r="AQ90" s="475"/>
      <c r="AR90" s="475"/>
      <c r="AS90" s="475"/>
      <c r="AT90" s="475"/>
      <c r="AU90" s="475"/>
      <c r="AV90" s="475"/>
      <c r="AW90" s="475"/>
      <c r="AX90" s="475"/>
      <c r="AY90" s="475"/>
      <c r="AZ90" s="475"/>
      <c r="BA90" s="475"/>
      <c r="BB90" s="475"/>
      <c r="BC90" s="476"/>
      <c r="BD90" s="207"/>
      <c r="BE90" s="207"/>
      <c r="BF90" s="498" t="str">
        <f t="shared" si="45"/>
        <v/>
      </c>
      <c r="BG90" s="268"/>
      <c r="BH90" s="268"/>
      <c r="BI90" s="415"/>
      <c r="BJ90" s="474" t="str">
        <f t="shared" si="46"/>
        <v/>
      </c>
      <c r="BK90" s="475"/>
      <c r="BL90" s="475"/>
      <c r="BM90" s="475"/>
      <c r="BN90" s="475"/>
      <c r="BO90" s="475"/>
      <c r="BP90" s="475"/>
      <c r="BQ90" s="475"/>
      <c r="BR90" s="475"/>
      <c r="BS90" s="475"/>
      <c r="BT90" s="475"/>
      <c r="BU90" s="475"/>
      <c r="BV90" s="475"/>
      <c r="BW90" s="475"/>
      <c r="BX90" s="475"/>
      <c r="BY90" s="475"/>
      <c r="BZ90" s="475"/>
      <c r="CA90" s="475"/>
      <c r="CB90" s="475"/>
      <c r="CC90" s="475"/>
      <c r="CD90" s="475"/>
      <c r="CE90" s="475"/>
      <c r="CF90" s="475"/>
      <c r="CG90" s="475"/>
      <c r="CH90" s="475"/>
      <c r="CI90" s="476"/>
    </row>
    <row r="91" spans="2:87" ht="16.5" customHeight="1">
      <c r="B91" s="155" t="str">
        <f>IF(F91="","",IF(ISNA(VLOOKUP(F91,[1]警備日誌専用氏名!A:B,2,FALSE))=TRUE,F91,VLOOKUP(F91,[1]警備日誌専用氏名!A:B,2,FALSE)))</f>
        <v/>
      </c>
      <c r="Z91" s="657"/>
      <c r="AA91" s="475"/>
      <c r="AB91" s="475"/>
      <c r="AC91" s="539"/>
      <c r="AD91" s="474"/>
      <c r="AE91" s="475"/>
      <c r="AF91" s="475"/>
      <c r="AG91" s="475"/>
      <c r="AH91" s="475"/>
      <c r="AI91" s="475"/>
      <c r="AJ91" s="475"/>
      <c r="AK91" s="475"/>
      <c r="AL91" s="475"/>
      <c r="AM91" s="475"/>
      <c r="AN91" s="475"/>
      <c r="AO91" s="475"/>
      <c r="AP91" s="475"/>
      <c r="AQ91" s="475"/>
      <c r="AR91" s="475"/>
      <c r="AS91" s="475"/>
      <c r="AT91" s="475"/>
      <c r="AU91" s="475"/>
      <c r="AV91" s="475"/>
      <c r="AW91" s="475"/>
      <c r="AX91" s="475"/>
      <c r="AY91" s="475"/>
      <c r="AZ91" s="475"/>
      <c r="BA91" s="475"/>
      <c r="BB91" s="475"/>
      <c r="BC91" s="476"/>
      <c r="BD91" s="207"/>
      <c r="BE91" s="207"/>
      <c r="BF91" s="498" t="str">
        <f t="shared" si="45"/>
        <v/>
      </c>
      <c r="BG91" s="268"/>
      <c r="BH91" s="268"/>
      <c r="BI91" s="415"/>
      <c r="BJ91" s="474" t="str">
        <f t="shared" si="46"/>
        <v/>
      </c>
      <c r="BK91" s="475"/>
      <c r="BL91" s="475"/>
      <c r="BM91" s="475"/>
      <c r="BN91" s="475"/>
      <c r="BO91" s="475"/>
      <c r="BP91" s="475"/>
      <c r="BQ91" s="475"/>
      <c r="BR91" s="475"/>
      <c r="BS91" s="475"/>
      <c r="BT91" s="475"/>
      <c r="BU91" s="475"/>
      <c r="BV91" s="475"/>
      <c r="BW91" s="475"/>
      <c r="BX91" s="475"/>
      <c r="BY91" s="475"/>
      <c r="BZ91" s="475"/>
      <c r="CA91" s="475"/>
      <c r="CB91" s="475"/>
      <c r="CC91" s="475"/>
      <c r="CD91" s="475"/>
      <c r="CE91" s="475"/>
      <c r="CF91" s="475"/>
      <c r="CG91" s="475"/>
      <c r="CH91" s="475"/>
      <c r="CI91" s="476"/>
    </row>
    <row r="92" spans="2:87" ht="16.5" customHeight="1">
      <c r="B92" s="155" t="str">
        <f>IF(F92="","",IF(ISNA(VLOOKUP(F92,[1]警備日誌専用氏名!A:B,2,FALSE))=TRUE,F92,VLOOKUP(F92,[1]警備日誌専用氏名!A:B,2,FALSE)))</f>
        <v/>
      </c>
      <c r="Z92" s="657"/>
      <c r="AA92" s="475"/>
      <c r="AB92" s="475"/>
      <c r="AC92" s="539"/>
      <c r="AD92" s="474"/>
      <c r="AE92" s="475"/>
      <c r="AF92" s="475"/>
      <c r="AG92" s="475"/>
      <c r="AH92" s="475"/>
      <c r="AI92" s="475"/>
      <c r="AJ92" s="475"/>
      <c r="AK92" s="475"/>
      <c r="AL92" s="475"/>
      <c r="AM92" s="475"/>
      <c r="AN92" s="475"/>
      <c r="AO92" s="475"/>
      <c r="AP92" s="475"/>
      <c r="AQ92" s="475"/>
      <c r="AR92" s="475"/>
      <c r="AS92" s="475"/>
      <c r="AT92" s="475"/>
      <c r="AU92" s="475"/>
      <c r="AV92" s="475"/>
      <c r="AW92" s="475"/>
      <c r="AX92" s="475"/>
      <c r="AY92" s="475"/>
      <c r="AZ92" s="475"/>
      <c r="BA92" s="475"/>
      <c r="BB92" s="475"/>
      <c r="BC92" s="476"/>
      <c r="BD92" s="207"/>
      <c r="BE92" s="207"/>
      <c r="BF92" s="498" t="str">
        <f t="shared" si="45"/>
        <v/>
      </c>
      <c r="BG92" s="268"/>
      <c r="BH92" s="268"/>
      <c r="BI92" s="415"/>
      <c r="BJ92" s="474" t="str">
        <f t="shared" si="46"/>
        <v/>
      </c>
      <c r="BK92" s="475"/>
      <c r="BL92" s="475"/>
      <c r="BM92" s="475"/>
      <c r="BN92" s="475"/>
      <c r="BO92" s="475"/>
      <c r="BP92" s="475"/>
      <c r="BQ92" s="475"/>
      <c r="BR92" s="475"/>
      <c r="BS92" s="475"/>
      <c r="BT92" s="475"/>
      <c r="BU92" s="475"/>
      <c r="BV92" s="475"/>
      <c r="BW92" s="475"/>
      <c r="BX92" s="475"/>
      <c r="BY92" s="475"/>
      <c r="BZ92" s="475"/>
      <c r="CA92" s="475"/>
      <c r="CB92" s="475"/>
      <c r="CC92" s="475"/>
      <c r="CD92" s="475"/>
      <c r="CE92" s="475"/>
      <c r="CF92" s="475"/>
      <c r="CG92" s="475"/>
      <c r="CH92" s="475"/>
      <c r="CI92" s="476"/>
    </row>
    <row r="93" spans="2:87" ht="16.5" customHeight="1">
      <c r="B93" s="155" t="str">
        <f>IF(F93="","",IF(ISNA(VLOOKUP(F93,[1]警備日誌専用氏名!A:B,2,FALSE))=TRUE,F93,VLOOKUP(F93,[1]警備日誌専用氏名!A:B,2,FALSE)))</f>
        <v/>
      </c>
      <c r="Z93" s="657"/>
      <c r="AA93" s="475"/>
      <c r="AB93" s="475"/>
      <c r="AC93" s="539"/>
      <c r="AD93" s="474"/>
      <c r="AE93" s="475"/>
      <c r="AF93" s="475"/>
      <c r="AG93" s="475"/>
      <c r="AH93" s="475"/>
      <c r="AI93" s="475"/>
      <c r="AJ93" s="475"/>
      <c r="AK93" s="475"/>
      <c r="AL93" s="475"/>
      <c r="AM93" s="475"/>
      <c r="AN93" s="475"/>
      <c r="AO93" s="475"/>
      <c r="AP93" s="475"/>
      <c r="AQ93" s="475"/>
      <c r="AR93" s="475"/>
      <c r="AS93" s="475"/>
      <c r="AT93" s="475"/>
      <c r="AU93" s="475"/>
      <c r="AV93" s="475"/>
      <c r="AW93" s="475"/>
      <c r="AX93" s="475"/>
      <c r="AY93" s="475"/>
      <c r="AZ93" s="475"/>
      <c r="BA93" s="475"/>
      <c r="BB93" s="475"/>
      <c r="BC93" s="476"/>
      <c r="BF93" s="498" t="str">
        <f t="shared" si="45"/>
        <v/>
      </c>
      <c r="BG93" s="268"/>
      <c r="BH93" s="268"/>
      <c r="BI93" s="415"/>
      <c r="BJ93" s="474" t="str">
        <f t="shared" si="46"/>
        <v/>
      </c>
      <c r="BK93" s="475"/>
      <c r="BL93" s="475"/>
      <c r="BM93" s="475"/>
      <c r="BN93" s="475"/>
      <c r="BO93" s="475"/>
      <c r="BP93" s="475"/>
      <c r="BQ93" s="475"/>
      <c r="BR93" s="475"/>
      <c r="BS93" s="475"/>
      <c r="BT93" s="475"/>
      <c r="BU93" s="475"/>
      <c r="BV93" s="475"/>
      <c r="BW93" s="475"/>
      <c r="BX93" s="475"/>
      <c r="BY93" s="475"/>
      <c r="BZ93" s="475"/>
      <c r="CA93" s="475"/>
      <c r="CB93" s="475"/>
      <c r="CC93" s="475"/>
      <c r="CD93" s="475"/>
      <c r="CE93" s="475"/>
      <c r="CF93" s="475"/>
      <c r="CG93" s="475"/>
      <c r="CH93" s="475"/>
      <c r="CI93" s="476"/>
    </row>
    <row r="94" spans="2:87" ht="16.5" customHeight="1">
      <c r="B94" s="155" t="str">
        <f>IF(F94="","",IF(ISNA(VLOOKUP(F94,[1]警備日誌専用氏名!A:B,2,FALSE))=TRUE,F94,VLOOKUP(F94,[1]警備日誌専用氏名!A:B,2,FALSE)))</f>
        <v/>
      </c>
      <c r="Z94" s="663"/>
      <c r="AA94" s="664"/>
      <c r="AB94" s="664"/>
      <c r="AC94" s="665"/>
      <c r="AD94" s="666"/>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664"/>
      <c r="BA94" s="664"/>
      <c r="BB94" s="664"/>
      <c r="BC94" s="667"/>
      <c r="BF94" s="668" t="str">
        <f t="shared" si="45"/>
        <v/>
      </c>
      <c r="BG94" s="335"/>
      <c r="BH94" s="335"/>
      <c r="BI94" s="669"/>
      <c r="BJ94" s="666" t="str">
        <f t="shared" si="46"/>
        <v/>
      </c>
      <c r="BK94" s="664"/>
      <c r="BL94" s="664"/>
      <c r="BM94" s="664"/>
      <c r="BN94" s="664"/>
      <c r="BO94" s="664"/>
      <c r="BP94" s="664"/>
      <c r="BQ94" s="664"/>
      <c r="BR94" s="664"/>
      <c r="BS94" s="664"/>
      <c r="BT94" s="664"/>
      <c r="BU94" s="664"/>
      <c r="BV94" s="664"/>
      <c r="BW94" s="664"/>
      <c r="BX94" s="664"/>
      <c r="BY94" s="664"/>
      <c r="BZ94" s="664"/>
      <c r="CA94" s="664"/>
      <c r="CB94" s="664"/>
      <c r="CC94" s="664"/>
      <c r="CD94" s="664"/>
      <c r="CE94" s="664"/>
      <c r="CF94" s="664"/>
      <c r="CG94" s="664"/>
      <c r="CH94" s="664"/>
      <c r="CI94" s="667"/>
    </row>
    <row r="95" spans="2:87" ht="16.5" customHeight="1">
      <c r="B95" s="155" t="str">
        <f>IF(F95="","",IF(ISNA(VLOOKUP(F95,[1]警備日誌専用氏名!A:B,2,FALSE))=TRUE,F95,VLOOKUP(F95,[1]警備日誌専用氏名!A:B,2,FALSE)))</f>
        <v/>
      </c>
      <c r="Z95" s="657"/>
      <c r="AA95" s="475"/>
      <c r="AB95" s="475"/>
      <c r="AC95" s="539"/>
      <c r="AD95" s="474"/>
      <c r="AE95" s="475"/>
      <c r="AF95" s="475"/>
      <c r="AG95" s="475"/>
      <c r="AH95" s="475"/>
      <c r="AI95" s="475"/>
      <c r="AJ95" s="475"/>
      <c r="AK95" s="475"/>
      <c r="AL95" s="475"/>
      <c r="AM95" s="475"/>
      <c r="AN95" s="475"/>
      <c r="AO95" s="475"/>
      <c r="AP95" s="475"/>
      <c r="AQ95" s="475"/>
      <c r="AR95" s="475"/>
      <c r="AS95" s="475"/>
      <c r="AT95" s="475"/>
      <c r="AU95" s="475"/>
      <c r="AV95" s="475"/>
      <c r="AW95" s="475"/>
      <c r="AX95" s="475"/>
      <c r="AY95" s="475"/>
      <c r="AZ95" s="475"/>
      <c r="BA95" s="475"/>
      <c r="BB95" s="475"/>
      <c r="BC95" s="476"/>
      <c r="BF95" s="498" t="str">
        <f t="shared" ref="BF95:BF100" si="47">IF(Z95="","",Z95)</f>
        <v/>
      </c>
      <c r="BG95" s="268"/>
      <c r="BH95" s="268"/>
      <c r="BI95" s="415"/>
      <c r="BJ95" s="474" t="str">
        <f t="shared" si="46"/>
        <v/>
      </c>
      <c r="BK95" s="475"/>
      <c r="BL95" s="475"/>
      <c r="BM95" s="475"/>
      <c r="BN95" s="475"/>
      <c r="BO95" s="475"/>
      <c r="BP95" s="475"/>
      <c r="BQ95" s="475"/>
      <c r="BR95" s="475"/>
      <c r="BS95" s="475"/>
      <c r="BT95" s="475"/>
      <c r="BU95" s="475"/>
      <c r="BV95" s="475"/>
      <c r="BW95" s="475"/>
      <c r="BX95" s="475"/>
      <c r="BY95" s="475"/>
      <c r="BZ95" s="475"/>
      <c r="CA95" s="475"/>
      <c r="CB95" s="475"/>
      <c r="CC95" s="475"/>
      <c r="CD95" s="475"/>
      <c r="CE95" s="475"/>
      <c r="CF95" s="475"/>
      <c r="CG95" s="475"/>
      <c r="CH95" s="475"/>
      <c r="CI95" s="476"/>
    </row>
    <row r="96" spans="2:87" ht="16.5" customHeight="1">
      <c r="B96" s="155" t="str">
        <f>IF(F96="","",IF(ISNA(VLOOKUP(F96,[1]警備日誌専用氏名!A:B,2,FALSE))=TRUE,F96,VLOOKUP(F96,[1]警備日誌専用氏名!A:B,2,FALSE)))</f>
        <v/>
      </c>
      <c r="Z96" s="657"/>
      <c r="AA96" s="475"/>
      <c r="AB96" s="475"/>
      <c r="AC96" s="539"/>
      <c r="AD96" s="474"/>
      <c r="AE96" s="475"/>
      <c r="AF96" s="475"/>
      <c r="AG96" s="475"/>
      <c r="AH96" s="475"/>
      <c r="AI96" s="475"/>
      <c r="AJ96" s="475"/>
      <c r="AK96" s="475"/>
      <c r="AL96" s="475"/>
      <c r="AM96" s="475"/>
      <c r="AN96" s="475"/>
      <c r="AO96" s="475"/>
      <c r="AP96" s="475"/>
      <c r="AQ96" s="475"/>
      <c r="AR96" s="475"/>
      <c r="AS96" s="475"/>
      <c r="AT96" s="475"/>
      <c r="AU96" s="475"/>
      <c r="AV96" s="475"/>
      <c r="AW96" s="475"/>
      <c r="AX96" s="475"/>
      <c r="AY96" s="475"/>
      <c r="AZ96" s="475"/>
      <c r="BA96" s="475"/>
      <c r="BB96" s="475"/>
      <c r="BC96" s="476"/>
      <c r="BF96" s="498" t="str">
        <f t="shared" si="47"/>
        <v/>
      </c>
      <c r="BG96" s="268"/>
      <c r="BH96" s="268"/>
      <c r="BI96" s="415"/>
      <c r="BJ96" s="474" t="str">
        <f t="shared" si="46"/>
        <v/>
      </c>
      <c r="BK96" s="475"/>
      <c r="BL96" s="475"/>
      <c r="BM96" s="475"/>
      <c r="BN96" s="475"/>
      <c r="BO96" s="475"/>
      <c r="BP96" s="475"/>
      <c r="BQ96" s="475"/>
      <c r="BR96" s="475"/>
      <c r="BS96" s="475"/>
      <c r="BT96" s="475"/>
      <c r="BU96" s="475"/>
      <c r="BV96" s="475"/>
      <c r="BW96" s="475"/>
      <c r="BX96" s="475"/>
      <c r="BY96" s="475"/>
      <c r="BZ96" s="475"/>
      <c r="CA96" s="475"/>
      <c r="CB96" s="475"/>
      <c r="CC96" s="475"/>
      <c r="CD96" s="475"/>
      <c r="CE96" s="475"/>
      <c r="CF96" s="475"/>
      <c r="CG96" s="475"/>
      <c r="CH96" s="475"/>
      <c r="CI96" s="476"/>
    </row>
    <row r="97" spans="2:87" ht="16.5" customHeight="1">
      <c r="B97" s="155" t="str">
        <f>IF(F97="","",IF(ISNA(VLOOKUP(F97,[1]警備日誌専用氏名!A:B,2,FALSE))=TRUE,F97,VLOOKUP(F97,[1]警備日誌専用氏名!A:B,2,FALSE)))</f>
        <v/>
      </c>
      <c r="Z97" s="657"/>
      <c r="AA97" s="475"/>
      <c r="AB97" s="475"/>
      <c r="AC97" s="539"/>
      <c r="AD97" s="474"/>
      <c r="AE97" s="475"/>
      <c r="AF97" s="475"/>
      <c r="AG97" s="475"/>
      <c r="AH97" s="475"/>
      <c r="AI97" s="475"/>
      <c r="AJ97" s="475"/>
      <c r="AK97" s="475"/>
      <c r="AL97" s="475"/>
      <c r="AM97" s="475"/>
      <c r="AN97" s="475"/>
      <c r="AO97" s="475"/>
      <c r="AP97" s="475"/>
      <c r="AQ97" s="475"/>
      <c r="AR97" s="475"/>
      <c r="AS97" s="475"/>
      <c r="AT97" s="475"/>
      <c r="AU97" s="475"/>
      <c r="AV97" s="475"/>
      <c r="AW97" s="475"/>
      <c r="AX97" s="475"/>
      <c r="AY97" s="475"/>
      <c r="AZ97" s="475"/>
      <c r="BA97" s="475"/>
      <c r="BB97" s="475"/>
      <c r="BC97" s="476"/>
      <c r="BF97" s="498" t="str">
        <f t="shared" si="47"/>
        <v/>
      </c>
      <c r="BG97" s="268"/>
      <c r="BH97" s="268"/>
      <c r="BI97" s="415"/>
      <c r="BJ97" s="474" t="str">
        <f t="shared" si="46"/>
        <v/>
      </c>
      <c r="BK97" s="475"/>
      <c r="BL97" s="475"/>
      <c r="BM97" s="475"/>
      <c r="BN97" s="475"/>
      <c r="BO97" s="475"/>
      <c r="BP97" s="475"/>
      <c r="BQ97" s="475"/>
      <c r="BR97" s="475"/>
      <c r="BS97" s="475"/>
      <c r="BT97" s="475"/>
      <c r="BU97" s="475"/>
      <c r="BV97" s="475"/>
      <c r="BW97" s="475"/>
      <c r="BX97" s="475"/>
      <c r="BY97" s="475"/>
      <c r="BZ97" s="475"/>
      <c r="CA97" s="475"/>
      <c r="CB97" s="475"/>
      <c r="CC97" s="475"/>
      <c r="CD97" s="475"/>
      <c r="CE97" s="475"/>
      <c r="CF97" s="475"/>
      <c r="CG97" s="475"/>
      <c r="CH97" s="475"/>
      <c r="CI97" s="476"/>
    </row>
    <row r="98" spans="2:87" ht="16.5" customHeight="1">
      <c r="B98" s="155" t="str">
        <f>IF(F98="","",IF(ISNA(VLOOKUP(F98,[1]警備日誌専用氏名!A:B,2,FALSE))=TRUE,F98,VLOOKUP(F98,[1]警備日誌専用氏名!A:B,2,FALSE)))</f>
        <v/>
      </c>
      <c r="Z98" s="657"/>
      <c r="AA98" s="475"/>
      <c r="AB98" s="475"/>
      <c r="AC98" s="539"/>
      <c r="AD98" s="474"/>
      <c r="AE98" s="475"/>
      <c r="AF98" s="475"/>
      <c r="AG98" s="475"/>
      <c r="AH98" s="475"/>
      <c r="AI98" s="475"/>
      <c r="AJ98" s="475"/>
      <c r="AK98" s="475"/>
      <c r="AL98" s="475"/>
      <c r="AM98" s="475"/>
      <c r="AN98" s="475"/>
      <c r="AO98" s="475"/>
      <c r="AP98" s="475"/>
      <c r="AQ98" s="475"/>
      <c r="AR98" s="475"/>
      <c r="AS98" s="475"/>
      <c r="AT98" s="475"/>
      <c r="AU98" s="475"/>
      <c r="AV98" s="475"/>
      <c r="AW98" s="475"/>
      <c r="AX98" s="475"/>
      <c r="AY98" s="475"/>
      <c r="AZ98" s="475"/>
      <c r="BA98" s="475"/>
      <c r="BB98" s="475"/>
      <c r="BC98" s="476"/>
      <c r="BF98" s="498" t="str">
        <f t="shared" si="47"/>
        <v/>
      </c>
      <c r="BG98" s="268"/>
      <c r="BH98" s="268"/>
      <c r="BI98" s="415"/>
      <c r="BJ98" s="474" t="str">
        <f t="shared" si="46"/>
        <v/>
      </c>
      <c r="BK98" s="475"/>
      <c r="BL98" s="475"/>
      <c r="BM98" s="475"/>
      <c r="BN98" s="475"/>
      <c r="BO98" s="475"/>
      <c r="BP98" s="475"/>
      <c r="BQ98" s="475"/>
      <c r="BR98" s="475"/>
      <c r="BS98" s="475"/>
      <c r="BT98" s="475"/>
      <c r="BU98" s="475"/>
      <c r="BV98" s="475"/>
      <c r="BW98" s="475"/>
      <c r="BX98" s="475"/>
      <c r="BY98" s="475"/>
      <c r="BZ98" s="475"/>
      <c r="CA98" s="475"/>
      <c r="CB98" s="475"/>
      <c r="CC98" s="475"/>
      <c r="CD98" s="475"/>
      <c r="CE98" s="475"/>
      <c r="CF98" s="475"/>
      <c r="CG98" s="475"/>
      <c r="CH98" s="475"/>
      <c r="CI98" s="476"/>
    </row>
    <row r="99" spans="2:87" ht="16.5" customHeight="1">
      <c r="B99" s="155" t="str">
        <f>IF(F99="","",IF(ISNA(VLOOKUP(F99,[1]警備日誌専用氏名!A:B,2,FALSE))=TRUE,F99,VLOOKUP(F99,[1]警備日誌専用氏名!A:B,2,FALSE)))</f>
        <v/>
      </c>
      <c r="Z99" s="657"/>
      <c r="AA99" s="475"/>
      <c r="AB99" s="475"/>
      <c r="AC99" s="539"/>
      <c r="AD99" s="474"/>
      <c r="AE99" s="475"/>
      <c r="AF99" s="475"/>
      <c r="AG99" s="475"/>
      <c r="AH99" s="475"/>
      <c r="AI99" s="475"/>
      <c r="AJ99" s="475"/>
      <c r="AK99" s="475"/>
      <c r="AL99" s="475"/>
      <c r="AM99" s="475"/>
      <c r="AN99" s="475"/>
      <c r="AO99" s="475"/>
      <c r="AP99" s="475"/>
      <c r="AQ99" s="475"/>
      <c r="AR99" s="475"/>
      <c r="AS99" s="475"/>
      <c r="AT99" s="475"/>
      <c r="AU99" s="475"/>
      <c r="AV99" s="475"/>
      <c r="AW99" s="475"/>
      <c r="AX99" s="475"/>
      <c r="AY99" s="475"/>
      <c r="AZ99" s="475"/>
      <c r="BA99" s="475"/>
      <c r="BB99" s="475"/>
      <c r="BC99" s="476"/>
      <c r="BF99" s="498" t="str">
        <f t="shared" si="47"/>
        <v/>
      </c>
      <c r="BG99" s="268"/>
      <c r="BH99" s="268"/>
      <c r="BI99" s="415"/>
      <c r="BJ99" s="474" t="str">
        <f t="shared" si="46"/>
        <v/>
      </c>
      <c r="BK99" s="475"/>
      <c r="BL99" s="475"/>
      <c r="BM99" s="475"/>
      <c r="BN99" s="475"/>
      <c r="BO99" s="475"/>
      <c r="BP99" s="475"/>
      <c r="BQ99" s="475"/>
      <c r="BR99" s="475"/>
      <c r="BS99" s="475"/>
      <c r="BT99" s="475"/>
      <c r="BU99" s="475"/>
      <c r="BV99" s="475"/>
      <c r="BW99" s="475"/>
      <c r="BX99" s="475"/>
      <c r="BY99" s="475"/>
      <c r="BZ99" s="475"/>
      <c r="CA99" s="475"/>
      <c r="CB99" s="475"/>
      <c r="CC99" s="475"/>
      <c r="CD99" s="475"/>
      <c r="CE99" s="475"/>
      <c r="CF99" s="475"/>
      <c r="CG99" s="475"/>
      <c r="CH99" s="475"/>
      <c r="CI99" s="476"/>
    </row>
    <row r="100" spans="2:87" ht="16.5" customHeight="1">
      <c r="B100" s="155" t="str">
        <f>IF(F100="","",IF(ISNA(VLOOKUP(F100,[1]警備日誌専用氏名!A:B,2,FALSE))=TRUE,F100,VLOOKUP(F100,[1]警備日誌専用氏名!A:B,2,FALSE)))</f>
        <v/>
      </c>
      <c r="Z100" s="293"/>
      <c r="AA100" s="294"/>
      <c r="AB100" s="294"/>
      <c r="AC100" s="658"/>
      <c r="AD100" s="659"/>
      <c r="AE100" s="294"/>
      <c r="AF100" s="294"/>
      <c r="AG100" s="294"/>
      <c r="AH100" s="294"/>
      <c r="AI100" s="294"/>
      <c r="AJ100" s="294"/>
      <c r="AK100" s="294"/>
      <c r="AL100" s="294"/>
      <c r="AM100" s="294"/>
      <c r="AN100" s="294"/>
      <c r="AO100" s="294"/>
      <c r="AP100" s="294"/>
      <c r="AQ100" s="294"/>
      <c r="AR100" s="294"/>
      <c r="AS100" s="294"/>
      <c r="AT100" s="294"/>
      <c r="AU100" s="294"/>
      <c r="AV100" s="294"/>
      <c r="AW100" s="294"/>
      <c r="AX100" s="294"/>
      <c r="AY100" s="294"/>
      <c r="AZ100" s="294"/>
      <c r="BA100" s="294"/>
      <c r="BB100" s="294"/>
      <c r="BC100" s="295"/>
      <c r="BF100" s="660" t="str">
        <f t="shared" si="47"/>
        <v/>
      </c>
      <c r="BG100" s="661"/>
      <c r="BH100" s="661"/>
      <c r="BI100" s="662"/>
      <c r="BJ100" s="659" t="str">
        <f t="shared" si="46"/>
        <v/>
      </c>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5"/>
    </row>
    <row r="101" spans="2:87" ht="16.5" customHeight="1">
      <c r="B101" s="155" t="str">
        <f>IF(F101="","",IF(ISNA(VLOOKUP(F101,[1]警備日誌専用氏名!A:B,2,FALSE))=TRUE,F101,VLOOKUP(F101,[1]警備日誌専用氏名!A:B,2,FALSE)))</f>
        <v/>
      </c>
    </row>
  </sheetData>
  <mergeCells count="865">
    <mergeCell ref="BU36:BX37"/>
    <mergeCell ref="BF35:CI35"/>
    <mergeCell ref="CD33:CI33"/>
    <mergeCell ref="BW34:BX34"/>
    <mergeCell ref="BY34:BZ34"/>
    <mergeCell ref="CA34:CC34"/>
    <mergeCell ref="CD34:CI34"/>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U27:BV27"/>
    <mergeCell ref="BW27:BZ27"/>
    <mergeCell ref="BW33:BX33"/>
    <mergeCell ref="BY33:BZ33"/>
    <mergeCell ref="BH25:BK25"/>
    <mergeCell ref="BH26:BK26"/>
    <mergeCell ref="BL23:BM23"/>
    <mergeCell ref="BL24:BM24"/>
    <mergeCell ref="BL25:BM25"/>
    <mergeCell ref="BL26:BM26"/>
    <mergeCell ref="BN23:BO23"/>
    <mergeCell ref="BN24:BO24"/>
    <mergeCell ref="BN25:BO25"/>
    <mergeCell ref="BN26:BO26"/>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8:AC98"/>
    <mergeCell ref="AD98:BC98"/>
    <mergeCell ref="BF98:BI98"/>
    <mergeCell ref="BJ98:CI98"/>
    <mergeCell ref="Z99:AC99"/>
    <mergeCell ref="AD99:BC99"/>
    <mergeCell ref="BF99:BI99"/>
    <mergeCell ref="BJ99:CI99"/>
    <mergeCell ref="Z85:AC85"/>
    <mergeCell ref="AD85:BC85"/>
    <mergeCell ref="BF85:BI85"/>
    <mergeCell ref="BJ85:CI85"/>
    <mergeCell ref="Z86:AC86"/>
    <mergeCell ref="AD86:BC86"/>
    <mergeCell ref="BF86:BI86"/>
    <mergeCell ref="BJ86:CI86"/>
    <mergeCell ref="BF87:BI87"/>
    <mergeCell ref="BJ87:CI87"/>
    <mergeCell ref="Z88:AC88"/>
    <mergeCell ref="AD88:BC88"/>
    <mergeCell ref="BF88:BI88"/>
    <mergeCell ref="BJ88:CI88"/>
    <mergeCell ref="Z89:AC89"/>
    <mergeCell ref="AD89:BC89"/>
    <mergeCell ref="BF89:BI89"/>
    <mergeCell ref="BJ89:CI89"/>
    <mergeCell ref="Z87:AC87"/>
    <mergeCell ref="AD87:BC87"/>
    <mergeCell ref="Z83:AC83"/>
    <mergeCell ref="AD83:BC83"/>
    <mergeCell ref="BF83:BI83"/>
    <mergeCell ref="BJ83:CI83"/>
    <mergeCell ref="Z84:AC84"/>
    <mergeCell ref="AD84:BC84"/>
    <mergeCell ref="BF84:BI84"/>
    <mergeCell ref="BJ84:CI84"/>
    <mergeCell ref="Z82:AC82"/>
    <mergeCell ref="AD82:BC82"/>
    <mergeCell ref="Z80:AC80"/>
    <mergeCell ref="AD80:BC80"/>
    <mergeCell ref="BF80:BI80"/>
    <mergeCell ref="BJ80:CI80"/>
    <mergeCell ref="Z81:AC81"/>
    <mergeCell ref="AD81:BC81"/>
    <mergeCell ref="BF81:BI81"/>
    <mergeCell ref="BJ81:CI81"/>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50:AC50"/>
    <mergeCell ref="AD50:BC50"/>
    <mergeCell ref="BF50:BI50"/>
    <mergeCell ref="BJ50:CI50"/>
    <mergeCell ref="Z51:AC51"/>
    <mergeCell ref="AD51:BC51"/>
    <mergeCell ref="AU52:AV52"/>
    <mergeCell ref="AX52:AY52"/>
    <mergeCell ref="CA52:CB52"/>
    <mergeCell ref="AP52:AS52"/>
    <mergeCell ref="CD52:CE52"/>
    <mergeCell ref="BV52:BY52"/>
    <mergeCell ref="CK47:CM48"/>
    <mergeCell ref="CK44:CP44"/>
    <mergeCell ref="CQ44:CS44"/>
    <mergeCell ref="BJ49:CI49"/>
    <mergeCell ref="CK43:CN43"/>
    <mergeCell ref="CO43:CQ43"/>
    <mergeCell ref="CR43:CT43"/>
    <mergeCell ref="CN47:DE48"/>
    <mergeCell ref="Z49:AC49"/>
    <mergeCell ref="AD49:BC49"/>
    <mergeCell ref="BF49:BI49"/>
    <mergeCell ref="Z48:AC48"/>
    <mergeCell ref="AD48:BC48"/>
    <mergeCell ref="BF48:BI48"/>
    <mergeCell ref="BJ48:CI48"/>
    <mergeCell ref="CK45:CP45"/>
    <mergeCell ref="CQ45:CS45"/>
    <mergeCell ref="CU42:CW42"/>
    <mergeCell ref="Z47:AC47"/>
    <mergeCell ref="AD47:BC47"/>
    <mergeCell ref="BF47:BI47"/>
    <mergeCell ref="BJ47:CI47"/>
    <mergeCell ref="CK41:CN41"/>
    <mergeCell ref="CO41:CQ41"/>
    <mergeCell ref="CR41:CT41"/>
    <mergeCell ref="CU41:CW41"/>
    <mergeCell ref="CK42:CN42"/>
    <mergeCell ref="CU43:CW43"/>
    <mergeCell ref="BF45:BI45"/>
    <mergeCell ref="BJ45:CI45"/>
    <mergeCell ref="BF44:BI44"/>
    <mergeCell ref="BF46:BI46"/>
    <mergeCell ref="BJ46:CI46"/>
    <mergeCell ref="BJ44:CI44"/>
    <mergeCell ref="CO42:CQ42"/>
    <mergeCell ref="CR42:CT42"/>
    <mergeCell ref="Z44:AC44"/>
    <mergeCell ref="AD44:BC44"/>
    <mergeCell ref="Z42:AC42"/>
    <mergeCell ref="AD42:BC42"/>
    <mergeCell ref="Z43:AC43"/>
    <mergeCell ref="CK36:CN36"/>
    <mergeCell ref="CO36:CQ36"/>
    <mergeCell ref="CR38:CT38"/>
    <mergeCell ref="BF43:BI43"/>
    <mergeCell ref="BJ43:CI43"/>
    <mergeCell ref="CR36:CT36"/>
    <mergeCell ref="CK37:CN37"/>
    <mergeCell ref="CK39:CN39"/>
    <mergeCell ref="CO39:CQ39"/>
    <mergeCell ref="CR39:CT39"/>
    <mergeCell ref="CO37:CQ37"/>
    <mergeCell ref="CR37:CT37"/>
    <mergeCell ref="BF41:CI41"/>
    <mergeCell ref="BF42:BI42"/>
    <mergeCell ref="BJ42:CI42"/>
    <mergeCell ref="CK38:CN38"/>
    <mergeCell ref="CO38:CQ38"/>
    <mergeCell ref="BU40:CB40"/>
    <mergeCell ref="CC40:CI40"/>
    <mergeCell ref="BR39:BT39"/>
    <mergeCell ref="BR40:BT40"/>
    <mergeCell ref="BY36:CI37"/>
    <mergeCell ref="BR38:BT38"/>
    <mergeCell ref="BF36:BI36"/>
    <mergeCell ref="Z40:AE40"/>
    <mergeCell ref="AF40:AG40"/>
    <mergeCell ref="AH40:AI40"/>
    <mergeCell ref="AK40:AL40"/>
    <mergeCell ref="AO40:AP40"/>
    <mergeCell ref="AS40:AT40"/>
    <mergeCell ref="BF38:BI38"/>
    <mergeCell ref="BJ38:BM38"/>
    <mergeCell ref="BN38:BQ38"/>
    <mergeCell ref="Z39:AD39"/>
    <mergeCell ref="AE39:AG39"/>
    <mergeCell ref="AI39:AL39"/>
    <mergeCell ref="AM39:AT39"/>
    <mergeCell ref="BF39:BI39"/>
    <mergeCell ref="BJ39:BM39"/>
    <mergeCell ref="AX40:AY40"/>
    <mergeCell ref="AZ40:BA40"/>
    <mergeCell ref="BN39:BQ39"/>
    <mergeCell ref="BB40:BC40"/>
    <mergeCell ref="BF40:BI40"/>
    <mergeCell ref="BJ40:BM40"/>
    <mergeCell ref="BN40:BQ40"/>
    <mergeCell ref="Z36:AF36"/>
    <mergeCell ref="AG36:AJ36"/>
    <mergeCell ref="AK36:AN36"/>
    <mergeCell ref="Z37:AF38"/>
    <mergeCell ref="AG37:AN38"/>
    <mergeCell ref="AO37:AU37"/>
    <mergeCell ref="AV37:AY37"/>
    <mergeCell ref="AZ37:BC37"/>
    <mergeCell ref="AO36:AU36"/>
    <mergeCell ref="AV36:AY36"/>
    <mergeCell ref="AZ36:BC36"/>
    <mergeCell ref="AO38:AU38"/>
    <mergeCell ref="AV38:AY38"/>
    <mergeCell ref="AZ38:BC38"/>
    <mergeCell ref="AV35:AY35"/>
    <mergeCell ref="AZ35:BC35"/>
    <mergeCell ref="BJ36:BM36"/>
    <mergeCell ref="BN36:BQ36"/>
    <mergeCell ref="BR36:BT36"/>
    <mergeCell ref="BF37:BI37"/>
    <mergeCell ref="BJ37:BM37"/>
    <mergeCell ref="BN37:BQ37"/>
    <mergeCell ref="BR37:BT37"/>
    <mergeCell ref="BF34:BG34"/>
    <mergeCell ref="BH34:BI34"/>
    <mergeCell ref="BJ34:BK34"/>
    <mergeCell ref="BL34:BN34"/>
    <mergeCell ref="BO34:BT34"/>
    <mergeCell ref="BU34:BV34"/>
    <mergeCell ref="Z33:AF33"/>
    <mergeCell ref="AG33:AJ33"/>
    <mergeCell ref="AK33:AN33"/>
    <mergeCell ref="Z34:AF34"/>
    <mergeCell ref="AG34:AJ34"/>
    <mergeCell ref="AK34:AN34"/>
    <mergeCell ref="BF33:BG33"/>
    <mergeCell ref="BH33:BI33"/>
    <mergeCell ref="BJ33:BK33"/>
    <mergeCell ref="BL33:BN33"/>
    <mergeCell ref="BO33:BT33"/>
    <mergeCell ref="BU33:BV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CE27:CF27"/>
    <mergeCell ref="AQ28:AV28"/>
    <mergeCell ref="BR22:BT22"/>
    <mergeCell ref="BU22:BV22"/>
    <mergeCell ref="AW26:AY26"/>
    <mergeCell ref="AW27:AY27"/>
    <mergeCell ref="BA26:BC26"/>
    <mergeCell ref="BA27:BC27"/>
    <mergeCell ref="BF26:BG26"/>
    <mergeCell ref="BP26:BQ26"/>
    <mergeCell ref="BR26:BT26"/>
    <mergeCell ref="BU26:BV26"/>
    <mergeCell ref="CE26:CF26"/>
    <mergeCell ref="BF27:BG27"/>
    <mergeCell ref="BH27:BK27"/>
    <mergeCell ref="BL27:BM27"/>
    <mergeCell ref="BN27:BO27"/>
    <mergeCell ref="BP27:BQ27"/>
    <mergeCell ref="BR27:BT27"/>
    <mergeCell ref="BP23:BQ23"/>
    <mergeCell ref="BP24:BQ24"/>
    <mergeCell ref="BP25:BQ25"/>
    <mergeCell ref="BH23:BK23"/>
    <mergeCell ref="BH24:BK24"/>
    <mergeCell ref="CE20:CF20"/>
    <mergeCell ref="BP20:BQ20"/>
    <mergeCell ref="BR20:BT20"/>
    <mergeCell ref="BU20:BV20"/>
    <mergeCell ref="BW20:BZ20"/>
    <mergeCell ref="CA20:CB20"/>
    <mergeCell ref="CC20:CD20"/>
    <mergeCell ref="AW24:AY24"/>
    <mergeCell ref="AW25:AY25"/>
    <mergeCell ref="BA24:BC24"/>
    <mergeCell ref="BA25:BC25"/>
    <mergeCell ref="BF23:BG23"/>
    <mergeCell ref="BF24:BG24"/>
    <mergeCell ref="BF25:BG25"/>
    <mergeCell ref="BR23:BT23"/>
    <mergeCell ref="BR24:BT24"/>
    <mergeCell ref="BR25:BT25"/>
    <mergeCell ref="BU23:BV23"/>
    <mergeCell ref="BU24:BV24"/>
    <mergeCell ref="BU25:BV25"/>
    <mergeCell ref="CE23:CF23"/>
    <mergeCell ref="CE24:CF24"/>
    <mergeCell ref="CE25:CF25"/>
    <mergeCell ref="BA21:BC21"/>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AB15:AG15"/>
    <mergeCell ref="Z14:AA14"/>
    <mergeCell ref="AB14:AG14"/>
    <mergeCell ref="AH14:AJ14"/>
    <mergeCell ref="AL14:AN14"/>
    <mergeCell ref="AO14:AP14"/>
    <mergeCell ref="AQ14:AV14"/>
    <mergeCell ref="AW14:AY14"/>
    <mergeCell ref="BA14:BC14"/>
    <mergeCell ref="BF14:BG14"/>
    <mergeCell ref="BN13:BO13"/>
    <mergeCell ref="BP13:BQ13"/>
    <mergeCell ref="BR13:BT13"/>
    <mergeCell ref="BU13:BV13"/>
    <mergeCell ref="BW13:BZ13"/>
    <mergeCell ref="CA13:CB13"/>
    <mergeCell ref="CC13:CD13"/>
    <mergeCell ref="BN14:BO14"/>
    <mergeCell ref="BP14:BQ14"/>
    <mergeCell ref="BR14:BT14"/>
    <mergeCell ref="BU14:BV14"/>
    <mergeCell ref="BW14:BZ14"/>
    <mergeCell ref="CA14:CB14"/>
    <mergeCell ref="CC14:CD14"/>
    <mergeCell ref="BH12:BK12"/>
    <mergeCell ref="BL12:BM12"/>
    <mergeCell ref="Z13:AA13"/>
    <mergeCell ref="AB13:AG13"/>
    <mergeCell ref="AH13:AJ13"/>
    <mergeCell ref="AL13:AN13"/>
    <mergeCell ref="AO13:AP13"/>
    <mergeCell ref="AQ13:AV13"/>
    <mergeCell ref="AW13:AY13"/>
    <mergeCell ref="BA13:BC13"/>
    <mergeCell ref="BF13:BG13"/>
    <mergeCell ref="BH13:BK13"/>
    <mergeCell ref="BL13:BM13"/>
    <mergeCell ref="Z12:AA12"/>
    <mergeCell ref="AB12:AG12"/>
    <mergeCell ref="AH12:AJ12"/>
    <mergeCell ref="AL12:AN12"/>
    <mergeCell ref="AO12:AP12"/>
    <mergeCell ref="AQ12:AV12"/>
    <mergeCell ref="AW12:AY12"/>
    <mergeCell ref="BA12:BC12"/>
    <mergeCell ref="BF12:BG12"/>
    <mergeCell ref="BR11:BT11"/>
    <mergeCell ref="BU11:BV11"/>
    <mergeCell ref="BW11:BZ11"/>
    <mergeCell ref="CA11:CB11"/>
    <mergeCell ref="CC11:CD11"/>
    <mergeCell ref="BN12:BO12"/>
    <mergeCell ref="BP12:BQ12"/>
    <mergeCell ref="BR12:BT12"/>
    <mergeCell ref="BU12:BV12"/>
    <mergeCell ref="BW12:BZ12"/>
    <mergeCell ref="CA12:CB12"/>
    <mergeCell ref="CC12:CD12"/>
    <mergeCell ref="BH11:BK11"/>
    <mergeCell ref="BL11:BM11"/>
    <mergeCell ref="Z10:AA10"/>
    <mergeCell ref="AB10:AG10"/>
    <mergeCell ref="AH10:AJ10"/>
    <mergeCell ref="AL10:AN10"/>
    <mergeCell ref="AO10:AP10"/>
    <mergeCell ref="AQ10:AV10"/>
    <mergeCell ref="AW10:AY10"/>
    <mergeCell ref="BA10:BC10"/>
    <mergeCell ref="BF10:BG10"/>
    <mergeCell ref="BW9:BZ9"/>
    <mergeCell ref="CA9:CB9"/>
    <mergeCell ref="CC9:CD9"/>
    <mergeCell ref="BN10:BO10"/>
    <mergeCell ref="BP10:BQ10"/>
    <mergeCell ref="BR10:BT10"/>
    <mergeCell ref="BU10:BV10"/>
    <mergeCell ref="BW10:BZ10"/>
    <mergeCell ref="CA10:CB10"/>
    <mergeCell ref="CC10:CD10"/>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BY6:CA6"/>
    <mergeCell ref="CB6:CD6"/>
    <mergeCell ref="CE6:CI6"/>
    <mergeCell ref="Z7:AA7"/>
    <mergeCell ref="AB7:AG7"/>
    <mergeCell ref="AH7:AJ7"/>
    <mergeCell ref="AL7:AN7"/>
    <mergeCell ref="AO7:AP7"/>
    <mergeCell ref="AQ7:AV7"/>
    <mergeCell ref="AW7:AY7"/>
    <mergeCell ref="BA7:BC7"/>
    <mergeCell ref="BF7:CI7"/>
    <mergeCell ref="CE13:CF13"/>
    <mergeCell ref="CG13:CI13"/>
    <mergeCell ref="Z3:AP4"/>
    <mergeCell ref="BF3:BQ4"/>
    <mergeCell ref="Z1:AP2"/>
    <mergeCell ref="AU1:AW1"/>
    <mergeCell ref="AX1:AZ1"/>
    <mergeCell ref="BA1:BC1"/>
    <mergeCell ref="BF1:BQ2"/>
    <mergeCell ref="BR1:BT1"/>
    <mergeCell ref="BU1:BW1"/>
    <mergeCell ref="AE5:AF5"/>
    <mergeCell ref="AH5:AI5"/>
    <mergeCell ref="AO5:AP5"/>
    <mergeCell ref="AQ5:AU5"/>
    <mergeCell ref="AV5:AW5"/>
    <mergeCell ref="Z6:AA6"/>
    <mergeCell ref="AB6:AG6"/>
    <mergeCell ref="AH6:AN6"/>
    <mergeCell ref="AO6:AP6"/>
    <mergeCell ref="AQ6:AV6"/>
    <mergeCell ref="AW6:BC6"/>
    <mergeCell ref="BQ6:BR6"/>
    <mergeCell ref="BW6:BX6"/>
    <mergeCell ref="CE8:CF8"/>
    <mergeCell ref="CG8:CI8"/>
    <mergeCell ref="CE9:CF9"/>
    <mergeCell ref="CG9:CI9"/>
    <mergeCell ref="CE10:CF10"/>
    <mergeCell ref="CG10:CI10"/>
    <mergeCell ref="CE11:CF11"/>
    <mergeCell ref="CG11:CI11"/>
    <mergeCell ref="CE12:CF12"/>
    <mergeCell ref="CG12:CI12"/>
    <mergeCell ref="CD1:CF1"/>
    <mergeCell ref="CG1:CI1"/>
    <mergeCell ref="BR2:BT4"/>
    <mergeCell ref="BU2:BW4"/>
    <mergeCell ref="BX2:BZ4"/>
    <mergeCell ref="CA2:CC4"/>
    <mergeCell ref="CD2:CF4"/>
    <mergeCell ref="CG2:CI4"/>
    <mergeCell ref="BX1:BZ1"/>
    <mergeCell ref="CA1:CC1"/>
    <mergeCell ref="BW30:BZ30"/>
    <mergeCell ref="CA30:CB30"/>
    <mergeCell ref="CC30:CD30"/>
    <mergeCell ref="CE30:CF30"/>
    <mergeCell ref="CG30:CI30"/>
    <mergeCell ref="BU29:BV29"/>
    <mergeCell ref="BW29:BZ29"/>
    <mergeCell ref="CA29:CB29"/>
    <mergeCell ref="CC29:CD29"/>
    <mergeCell ref="CE29:CF29"/>
    <mergeCell ref="CG29:CI29"/>
    <mergeCell ref="BR30:BT30"/>
    <mergeCell ref="BF29:BG29"/>
    <mergeCell ref="BH29:BK29"/>
    <mergeCell ref="BL29:BM29"/>
    <mergeCell ref="BN29:BO29"/>
    <mergeCell ref="BP29:BQ29"/>
    <mergeCell ref="BR29:BT29"/>
    <mergeCell ref="BS6:BV6"/>
    <mergeCell ref="BN8:BO8"/>
    <mergeCell ref="BP8:BQ8"/>
    <mergeCell ref="BR8:BT8"/>
    <mergeCell ref="BU8:BV8"/>
    <mergeCell ref="BU30:BV30"/>
    <mergeCell ref="BF9:BG9"/>
    <mergeCell ref="BH9:BK9"/>
    <mergeCell ref="BL9:BM9"/>
    <mergeCell ref="BN9:BO9"/>
    <mergeCell ref="BP9:BQ9"/>
    <mergeCell ref="BR9:BT9"/>
    <mergeCell ref="BU9:BV9"/>
    <mergeCell ref="BH10:BK10"/>
    <mergeCell ref="BL10:BM10"/>
    <mergeCell ref="BN11:BO11"/>
    <mergeCell ref="BP11:BQ11"/>
    <mergeCell ref="Z5:AC5"/>
    <mergeCell ref="BF6:BH6"/>
    <mergeCell ref="BF30:BG30"/>
    <mergeCell ref="BH30:BK30"/>
    <mergeCell ref="BL30:BM30"/>
    <mergeCell ref="BN30:BO30"/>
    <mergeCell ref="BP30:BQ30"/>
    <mergeCell ref="Z9:AA9"/>
    <mergeCell ref="AB9:AG9"/>
    <mergeCell ref="AH9:AJ9"/>
    <mergeCell ref="AL9:AN9"/>
    <mergeCell ref="AO9:AP9"/>
    <mergeCell ref="AQ9:AV9"/>
    <mergeCell ref="AW9:AY9"/>
    <mergeCell ref="BA9:BC9"/>
    <mergeCell ref="Z11:AA11"/>
    <mergeCell ref="AB11:AG11"/>
    <mergeCell ref="AH11:AJ11"/>
    <mergeCell ref="AL11:AN11"/>
    <mergeCell ref="AO11:AP11"/>
    <mergeCell ref="AQ11:AV11"/>
    <mergeCell ref="AW11:AY11"/>
    <mergeCell ref="BA11:BC11"/>
    <mergeCell ref="BF11:BG11"/>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O35:AU35"/>
    <mergeCell ref="Z32:AF32"/>
    <mergeCell ref="AG32:AJ32"/>
    <mergeCell ref="AK32:AN32"/>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7:AA27"/>
    <mergeCell ref="AB27:AG27"/>
    <mergeCell ref="AH27:AJ27"/>
    <mergeCell ref="AL27:AN27"/>
    <mergeCell ref="Z29:AC29"/>
    <mergeCell ref="AD29:BC29"/>
    <mergeCell ref="BF31:BI31"/>
    <mergeCell ref="BJ31:CI31"/>
    <mergeCell ref="AD43:BC43"/>
    <mergeCell ref="Z46:AC46"/>
    <mergeCell ref="AD46:BC46"/>
    <mergeCell ref="Z45:AC45"/>
    <mergeCell ref="AD45:BC45"/>
    <mergeCell ref="AO31:AU31"/>
    <mergeCell ref="AV31:AY31"/>
    <mergeCell ref="AZ31:BC31"/>
    <mergeCell ref="AO33:AU33"/>
    <mergeCell ref="AV33:AY33"/>
    <mergeCell ref="AZ33:BC33"/>
    <mergeCell ref="AO32:AU32"/>
    <mergeCell ref="AV32:AY32"/>
    <mergeCell ref="AZ32:BC32"/>
    <mergeCell ref="Z35:AF35"/>
    <mergeCell ref="AG35:AJ35"/>
    <mergeCell ref="AK35:AN35"/>
    <mergeCell ref="AO34:AU34"/>
    <mergeCell ref="AV34:AY34"/>
    <mergeCell ref="AZ34:BC34"/>
  </mergeCells>
  <phoneticPr fontId="27"/>
  <conditionalFormatting sqref="AH7:AN28 AW7:BC28">
    <cfRule type="cellIs" dxfId="116"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1" min="25" max="54" man="1"/>
    <brk id="51" min="57" max="86" man="1"/>
  </rowBreaks>
  <colBreaks count="2" manualBreakCount="2">
    <brk id="56" max="92" man="1"/>
    <brk id="57" max="92"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DE101"/>
  <sheetViews>
    <sheetView view="pageBreakPreview" topLeftCell="D26" zoomScale="70" zoomScaleNormal="100" zoomScaleSheetLayoutView="70" workbookViewId="0">
      <selection activeCell="W18" sqref="W18"/>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石井秀幸</v>
      </c>
      <c r="CF6" s="249"/>
      <c r="CG6" s="249"/>
      <c r="CH6" s="249"/>
      <c r="CI6" s="298"/>
    </row>
    <row r="7" spans="2:87" ht="16.5" customHeight="1">
      <c r="B7" s="155" t="str">
        <f>IF(F7="","",IF(ISNA(VLOOKUP(F7,[1]警備日誌専用氏名!A:B,2,FALSE))=TRUE,F7,VLOOKUP(F7,[1]警備日誌専用氏名!A:B,2,FALSE)))</f>
        <v>石井秀幸</v>
      </c>
      <c r="E7" s="155" t="s">
        <v>23</v>
      </c>
      <c r="F7" s="155" t="s">
        <v>289</v>
      </c>
      <c r="I7" s="185"/>
      <c r="J7" s="177"/>
      <c r="K7" s="177"/>
      <c r="L7" s="178"/>
      <c r="M7" s="178"/>
      <c r="N7" s="186" t="e">
        <f ca="1">$AL$5</f>
        <v>#VALUE!</v>
      </c>
      <c r="O7" s="177" t="str">
        <f>IFERROR(INDEX(給与コード,MATCH(IF(J7="",E7,J7),業態名,0)),"")</f>
        <v>A2</v>
      </c>
      <c r="P7" s="177" t="str">
        <f>IF(O7="","",IF(K7="",F7,K7))</f>
        <v>石井秀幸</v>
      </c>
      <c r="Q7" s="178" t="str">
        <f>IF(L7="",IF(G7="","",G7),L7)</f>
        <v/>
      </c>
      <c r="R7" s="178"/>
      <c r="S7" s="178" t="str">
        <f>IF(M7="",IF(H7="","",H7),M7)</f>
        <v/>
      </c>
      <c r="T7" s="178"/>
      <c r="U7" s="178"/>
      <c r="V7" s="178"/>
      <c r="W7" s="178"/>
      <c r="X7" s="177"/>
      <c r="Z7" s="321" t="str">
        <f>IF(D7&lt;&gt;"","",IF(E7="","",E7))</f>
        <v>隊長</v>
      </c>
      <c r="AA7" s="322"/>
      <c r="AB7" s="323" t="str">
        <f>IF(D7&lt;&gt;"","",IF(B7="","",B7))</f>
        <v>石井秀幸</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ref="N8:N49" ca="1" si="0">$AL$5</f>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田村諭</v>
      </c>
      <c r="E9" s="155" t="s">
        <v>99</v>
      </c>
      <c r="F9" s="155" t="s">
        <v>240</v>
      </c>
      <c r="I9" s="185"/>
      <c r="J9" s="177"/>
      <c r="K9" s="177"/>
      <c r="L9" s="178"/>
      <c r="M9" s="178"/>
      <c r="N9" s="186" t="e">
        <f t="shared" ca="1" si="0"/>
        <v>#VALUE!</v>
      </c>
      <c r="O9" s="177" t="str">
        <f t="shared" si="1"/>
        <v>A1</v>
      </c>
      <c r="P9" s="177" t="str">
        <f t="shared" si="2"/>
        <v>田村諭</v>
      </c>
      <c r="Q9" s="178" t="str">
        <f t="shared" si="3"/>
        <v/>
      </c>
      <c r="R9" s="178"/>
      <c r="S9" s="178" t="str">
        <f t="shared" si="4"/>
        <v/>
      </c>
      <c r="T9" s="178"/>
      <c r="U9" s="178"/>
      <c r="V9" s="178"/>
      <c r="W9" s="178"/>
      <c r="X9" s="177"/>
      <c r="Z9" s="270" t="str">
        <f t="shared" si="5"/>
        <v>荷捌</v>
      </c>
      <c r="AA9" s="271"/>
      <c r="AB9" s="272" t="str">
        <f t="shared" si="6"/>
        <v>田村諭</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石井秀幸</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342" t="str">
        <f>IF(OR(Q29="",Q29=0)=TRUE,IF(AW7&lt;&gt;"",AW7,""),Q29)</f>
        <v/>
      </c>
      <c r="CB9" s="343"/>
      <c r="CC9" s="342" t="str">
        <f>IF(OR(S29="",S29=0)=TRUE,IF(BA7&lt;&gt;"",BA7,""),S29)</f>
        <v/>
      </c>
      <c r="CD9" s="343"/>
      <c r="CE9" s="344" t="str">
        <f>IF(BW9="","",(CC9-CA9)*24)</f>
        <v/>
      </c>
      <c r="CF9" s="345"/>
      <c r="CG9" s="566" t="str">
        <f>IF(X29="","",X29)</f>
        <v/>
      </c>
      <c r="CH9" s="567"/>
      <c r="CI9" s="640"/>
    </row>
    <row r="10" spans="2:87" ht="16.5" customHeight="1">
      <c r="B10" s="155" t="str">
        <f>IF(F10="","",IF(ISNA(VLOOKUP(F10,[1]警備日誌専用氏名!A:B,2,FALSE))=TRUE,F10,VLOOKUP(F10,[1]警備日誌専用氏名!A:B,2,FALSE)))</f>
        <v>萩原光彦</v>
      </c>
      <c r="E10" s="155" t="s">
        <v>99</v>
      </c>
      <c r="F10" s="155" t="s">
        <v>104</v>
      </c>
      <c r="I10" s="185"/>
      <c r="J10" s="177"/>
      <c r="K10" s="177"/>
      <c r="L10" s="178"/>
      <c r="M10" s="178"/>
      <c r="N10" s="186" t="e">
        <f t="shared" ca="1" si="0"/>
        <v>#VALUE!</v>
      </c>
      <c r="O10" s="177" t="str">
        <f t="shared" si="1"/>
        <v>A1</v>
      </c>
      <c r="P10" s="177" t="str">
        <f t="shared" si="2"/>
        <v>萩原光彦</v>
      </c>
      <c r="Q10" s="178" t="str">
        <f t="shared" si="3"/>
        <v/>
      </c>
      <c r="R10" s="178"/>
      <c r="S10" s="178" t="str">
        <f t="shared" si="4"/>
        <v/>
      </c>
      <c r="T10" s="178"/>
      <c r="U10" s="178"/>
      <c r="V10" s="178"/>
      <c r="W10" s="178"/>
      <c r="X10" s="177"/>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田村勝行</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松本豊</v>
      </c>
      <c r="E11" s="155" t="s">
        <v>106</v>
      </c>
      <c r="F11" s="155" t="s">
        <v>110</v>
      </c>
      <c r="I11" s="185"/>
      <c r="J11" s="177"/>
      <c r="K11" s="177"/>
      <c r="L11" s="178"/>
      <c r="M11" s="178"/>
      <c r="N11" s="186" t="e">
        <f t="shared" ca="1" si="0"/>
        <v>#VALUE!</v>
      </c>
      <c r="O11" s="177" t="str">
        <f t="shared" si="1"/>
        <v>A2</v>
      </c>
      <c r="P11" s="177" t="str">
        <f t="shared" si="2"/>
        <v>松本豊</v>
      </c>
      <c r="Q11" s="178" t="str">
        <f t="shared" si="3"/>
        <v/>
      </c>
      <c r="R11" s="178"/>
      <c r="S11" s="178" t="str">
        <f t="shared" si="4"/>
        <v/>
      </c>
      <c r="T11" s="178"/>
      <c r="U11" s="178"/>
      <c r="V11" s="178"/>
      <c r="W11" s="178"/>
      <c r="X11" s="177"/>
      <c r="Z11" s="270" t="str">
        <f t="shared" si="5"/>
        <v>早番</v>
      </c>
      <c r="AA11" s="271"/>
      <c r="AB11" s="272" t="str">
        <f t="shared" si="6"/>
        <v>松本豊</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田村諭</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山田保</v>
      </c>
      <c r="E12" s="155" t="s">
        <v>106</v>
      </c>
      <c r="F12" s="155"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萩原光彦</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松本豊</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山田保</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若月章浩</v>
      </c>
      <c r="BI15" s="265"/>
      <c r="BJ15" s="265"/>
      <c r="BK15" s="265"/>
      <c r="BL15" s="266">
        <f t="shared" si="11"/>
        <v>0.39583333333333331</v>
      </c>
      <c r="BM15" s="266"/>
      <c r="BN15" s="266">
        <f t="shared" si="12"/>
        <v>0.77083333333333337</v>
      </c>
      <c r="BO15" s="266"/>
      <c r="BP15" s="267">
        <f t="shared" si="13"/>
        <v>9.0000000000000018</v>
      </c>
      <c r="BQ15" s="267"/>
      <c r="BR15" s="252" t="str">
        <f t="shared" si="14"/>
        <v>イベント2部2G</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望月英明</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716</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2507</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1913</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732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5868</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5868</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5868</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1676</v>
      </c>
      <c r="BA37" s="403"/>
      <c r="BB37" s="403"/>
      <c r="BC37" s="404"/>
      <c r="BE37" s="203"/>
      <c r="BF37" s="426" t="s">
        <v>136</v>
      </c>
      <c r="BG37" s="427"/>
      <c r="BH37" s="427"/>
      <c r="BI37" s="427"/>
      <c r="BJ37" s="428">
        <f>IF(AG32="","",AG32)</f>
        <v>716</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873</v>
      </c>
      <c r="BA38" s="408"/>
      <c r="BB38" s="408"/>
      <c r="BC38" s="409"/>
      <c r="BE38" s="204"/>
      <c r="BF38" s="418" t="s">
        <v>138</v>
      </c>
      <c r="BG38" s="419"/>
      <c r="BH38" s="419"/>
      <c r="BI38" s="419"/>
      <c r="BJ38" s="412">
        <f>IF(AG33="","",AG33)</f>
        <v>2507</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1913</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732</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290</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265</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266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0.39583333333333331</v>
      </c>
      <c r="AA46" s="236"/>
      <c r="AB46" s="236"/>
      <c r="AC46" s="237"/>
      <c r="AD46" s="238" t="s">
        <v>383</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0.39583333333333331</v>
      </c>
      <c r="BG46" s="645"/>
      <c r="BH46" s="645"/>
      <c r="BI46" s="646"/>
      <c r="BJ46" s="238" t="str">
        <f t="shared" si="40"/>
        <v>P2立体駐車場開放。　待ち車両１台</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384</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0件。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0.39791666666666664</v>
      </c>
      <c r="AA48" s="236"/>
      <c r="AB48" s="236"/>
      <c r="AC48" s="237"/>
      <c r="AD48" s="581" t="s">
        <v>252</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0.39791666666666664</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t="str">
        <f t="shared" si="39"/>
        <v/>
      </c>
      <c r="BG49" s="645"/>
      <c r="BH49" s="645"/>
      <c r="BI49" s="646"/>
      <c r="BJ49" s="238" t="str">
        <f t="shared" si="40"/>
        <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235"/>
      <c r="AA53" s="449"/>
      <c r="AB53" s="449"/>
      <c r="AC53" s="450"/>
      <c r="AD53" s="455"/>
      <c r="AE53" s="455"/>
      <c r="AF53" s="455"/>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5"/>
      <c r="BC53" s="456"/>
      <c r="BF53" s="484" t="str">
        <f t="shared" ref="BF53:BF94" si="45">IF(Z53="","",Z53)</f>
        <v/>
      </c>
      <c r="BG53" s="485"/>
      <c r="BH53" s="485"/>
      <c r="BI53" s="486"/>
      <c r="BJ53" s="481" t="str">
        <f t="shared" ref="BJ53:BJ100" si="46">IF(AD53="","",AD53)</f>
        <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623"/>
      <c r="AA54" s="624"/>
      <c r="AB54" s="624"/>
      <c r="AC54" s="625"/>
      <c r="AD54" s="451"/>
      <c r="AE54" s="452"/>
      <c r="AF54" s="452"/>
      <c r="AG54" s="452"/>
      <c r="AH54" s="452"/>
      <c r="AI54" s="452"/>
      <c r="AJ54" s="452"/>
      <c r="AK54" s="452"/>
      <c r="AL54" s="452"/>
      <c r="AM54" s="452"/>
      <c r="AN54" s="452"/>
      <c r="AO54" s="452"/>
      <c r="AP54" s="452"/>
      <c r="AQ54" s="452"/>
      <c r="AR54" s="452"/>
      <c r="AS54" s="452"/>
      <c r="AT54" s="452"/>
      <c r="AU54" s="452"/>
      <c r="AV54" s="452"/>
      <c r="AW54" s="452"/>
      <c r="AX54" s="452"/>
      <c r="AY54" s="452"/>
      <c r="AZ54" s="452"/>
      <c r="BA54" s="452"/>
      <c r="BB54" s="452"/>
      <c r="BC54" s="453"/>
      <c r="BF54" s="503" t="str">
        <f t="shared" si="45"/>
        <v/>
      </c>
      <c r="BG54" s="504"/>
      <c r="BH54" s="504"/>
      <c r="BI54" s="504"/>
      <c r="BJ54" s="481" t="str">
        <f t="shared" si="46"/>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35"/>
      <c r="AA55" s="449"/>
      <c r="AB55" s="449"/>
      <c r="AC55" s="450"/>
      <c r="AD55" s="455"/>
      <c r="AE55" s="455"/>
      <c r="AF55" s="455"/>
      <c r="AG55" s="455"/>
      <c r="AH55" s="455"/>
      <c r="AI55" s="455"/>
      <c r="AJ55" s="455"/>
      <c r="AK55" s="455"/>
      <c r="AL55" s="455"/>
      <c r="AM55" s="455"/>
      <c r="AN55" s="455"/>
      <c r="AO55" s="455"/>
      <c r="AP55" s="455"/>
      <c r="AQ55" s="455"/>
      <c r="AR55" s="455"/>
      <c r="AS55" s="455"/>
      <c r="AT55" s="455"/>
      <c r="AU55" s="455"/>
      <c r="AV55" s="455"/>
      <c r="AW55" s="455"/>
      <c r="AX55" s="455"/>
      <c r="AY55" s="455"/>
      <c r="AZ55" s="455"/>
      <c r="BA55" s="455"/>
      <c r="BB55" s="455"/>
      <c r="BC55" s="456"/>
      <c r="BF55" s="498" t="str">
        <f t="shared" si="45"/>
        <v/>
      </c>
      <c r="BG55" s="268"/>
      <c r="BH55" s="268"/>
      <c r="BI55" s="415"/>
      <c r="BJ55" s="481" t="str">
        <f t="shared" si="46"/>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235"/>
      <c r="AA56" s="449"/>
      <c r="AB56" s="449"/>
      <c r="AC56" s="450"/>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5"/>
      <c r="BC56" s="456"/>
      <c r="BF56" s="503" t="str">
        <f t="shared" si="45"/>
        <v/>
      </c>
      <c r="BG56" s="504"/>
      <c r="BH56" s="504"/>
      <c r="BI56" s="504"/>
      <c r="BJ56" s="481" t="str">
        <f t="shared" si="46"/>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623"/>
      <c r="AA57" s="624"/>
      <c r="AB57" s="624"/>
      <c r="AC57" s="625"/>
      <c r="AD57" s="451"/>
      <c r="AE57" s="452"/>
      <c r="AF57" s="452"/>
      <c r="AG57" s="452"/>
      <c r="AH57" s="452"/>
      <c r="AI57" s="452"/>
      <c r="AJ57" s="452"/>
      <c r="AK57" s="452"/>
      <c r="AL57" s="452"/>
      <c r="AM57" s="452"/>
      <c r="AN57" s="452"/>
      <c r="AO57" s="452"/>
      <c r="AP57" s="452"/>
      <c r="AQ57" s="452"/>
      <c r="AR57" s="452"/>
      <c r="AS57" s="452"/>
      <c r="AT57" s="452"/>
      <c r="AU57" s="452"/>
      <c r="AV57" s="452"/>
      <c r="AW57" s="452"/>
      <c r="AX57" s="452"/>
      <c r="AY57" s="452"/>
      <c r="AZ57" s="452"/>
      <c r="BA57" s="452"/>
      <c r="BB57" s="452"/>
      <c r="BC57" s="453"/>
      <c r="BF57" s="503" t="str">
        <f t="shared" si="45"/>
        <v/>
      </c>
      <c r="BG57" s="504"/>
      <c r="BH57" s="504"/>
      <c r="BI57" s="504"/>
      <c r="BJ57" s="481" t="str">
        <f t="shared" si="46"/>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5"/>
        <v/>
      </c>
      <c r="BG58" s="504"/>
      <c r="BH58" s="504"/>
      <c r="BI58" s="504"/>
      <c r="BJ58" s="501" t="str">
        <f t="shared" si="46"/>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5"/>
        <v/>
      </c>
      <c r="BG59" s="504"/>
      <c r="BH59" s="504"/>
      <c r="BI59" s="504"/>
      <c r="BJ59" s="501" t="str">
        <f t="shared" si="46"/>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D87" s="207"/>
      <c r="BE87" s="207"/>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9"/>
      <c r="AA93" s="510"/>
      <c r="AB93" s="510"/>
      <c r="AC93" s="510"/>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10"/>
      <c r="BC93" s="511"/>
      <c r="BD93" s="207"/>
      <c r="BE93" s="207"/>
      <c r="BF93" s="512" t="str">
        <f t="shared" si="45"/>
        <v/>
      </c>
      <c r="BG93" s="513"/>
      <c r="BH93" s="513"/>
      <c r="BI93" s="513"/>
      <c r="BJ93" s="510" t="str">
        <f t="shared" si="46"/>
        <v/>
      </c>
      <c r="BK93" s="510"/>
      <c r="BL93" s="510"/>
      <c r="BM93" s="510"/>
      <c r="BN93" s="510"/>
      <c r="BO93" s="510"/>
      <c r="BP93" s="510"/>
      <c r="BQ93" s="510"/>
      <c r="BR93" s="510"/>
      <c r="BS93" s="510"/>
      <c r="BT93" s="510"/>
      <c r="BU93" s="510"/>
      <c r="BV93" s="510"/>
      <c r="BW93" s="510"/>
      <c r="BX93" s="510"/>
      <c r="BY93" s="510"/>
      <c r="BZ93" s="510"/>
      <c r="CA93" s="510"/>
      <c r="CB93" s="510"/>
      <c r="CC93" s="510"/>
      <c r="CD93" s="510"/>
      <c r="CE93" s="510"/>
      <c r="CF93" s="510"/>
      <c r="CG93" s="510"/>
      <c r="CH93" s="510"/>
      <c r="CI93" s="511"/>
    </row>
    <row r="94" spans="2:87" ht="16.5" customHeight="1">
      <c r="B94" s="155" t="str">
        <f>IF(F94="","",IF(ISNA(VLOOKUP(F94,[1]警備日誌専用氏名!A:B,2,FALSE))=TRUE,F94,VLOOKUP(F94,[1]警備日誌専用氏名!A:B,2,FALSE)))</f>
        <v/>
      </c>
      <c r="Z94" s="508"/>
      <c r="AA94" s="501"/>
      <c r="AB94" s="501"/>
      <c r="AC94" s="501"/>
      <c r="AD94" s="501"/>
      <c r="AE94" s="501"/>
      <c r="AF94" s="501"/>
      <c r="AG94" s="501"/>
      <c r="AH94" s="501"/>
      <c r="AI94" s="501"/>
      <c r="AJ94" s="501"/>
      <c r="AK94" s="501"/>
      <c r="AL94" s="501"/>
      <c r="AM94" s="501"/>
      <c r="AN94" s="501"/>
      <c r="AO94" s="501"/>
      <c r="AP94" s="501"/>
      <c r="AQ94" s="501"/>
      <c r="AR94" s="501"/>
      <c r="AS94" s="501"/>
      <c r="AT94" s="501"/>
      <c r="AU94" s="501"/>
      <c r="AV94" s="501"/>
      <c r="AW94" s="501"/>
      <c r="AX94" s="501"/>
      <c r="AY94" s="501"/>
      <c r="AZ94" s="501"/>
      <c r="BA94" s="501"/>
      <c r="BB94" s="501"/>
      <c r="BC94" s="502"/>
      <c r="BF94" s="503" t="str">
        <f t="shared" si="45"/>
        <v/>
      </c>
      <c r="BG94" s="504"/>
      <c r="BH94" s="504"/>
      <c r="BI94" s="504"/>
      <c r="BJ94" s="501" t="str">
        <f t="shared" si="46"/>
        <v/>
      </c>
      <c r="BK94" s="501"/>
      <c r="BL94" s="501"/>
      <c r="BM94" s="501"/>
      <c r="BN94" s="501"/>
      <c r="BO94" s="501"/>
      <c r="BP94" s="501"/>
      <c r="BQ94" s="501"/>
      <c r="BR94" s="501"/>
      <c r="BS94" s="501"/>
      <c r="BT94" s="501"/>
      <c r="BU94" s="501"/>
      <c r="BV94" s="501"/>
      <c r="BW94" s="501"/>
      <c r="BX94" s="501"/>
      <c r="BY94" s="501"/>
      <c r="BZ94" s="501"/>
      <c r="CA94" s="501"/>
      <c r="CB94" s="501"/>
      <c r="CC94" s="501"/>
      <c r="CD94" s="501"/>
      <c r="CE94" s="501"/>
      <c r="CF94" s="501"/>
      <c r="CG94" s="501"/>
      <c r="CH94" s="501"/>
      <c r="CI94" s="502"/>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08"/>
      <c r="AA100" s="501"/>
      <c r="AB100" s="501"/>
      <c r="AC100" s="501"/>
      <c r="AD100" s="501"/>
      <c r="AE100" s="501"/>
      <c r="AF100" s="501"/>
      <c r="AG100" s="501"/>
      <c r="AH100" s="501"/>
      <c r="AI100" s="501"/>
      <c r="AJ100" s="501"/>
      <c r="AK100" s="501"/>
      <c r="AL100" s="501"/>
      <c r="AM100" s="501"/>
      <c r="AN100" s="501"/>
      <c r="AO100" s="501"/>
      <c r="AP100" s="501"/>
      <c r="AQ100" s="501"/>
      <c r="AR100" s="501"/>
      <c r="AS100" s="501"/>
      <c r="AT100" s="501"/>
      <c r="AU100" s="501"/>
      <c r="AV100" s="501"/>
      <c r="AW100" s="501"/>
      <c r="AX100" s="501"/>
      <c r="AY100" s="501"/>
      <c r="AZ100" s="501"/>
      <c r="BA100" s="501"/>
      <c r="BB100" s="501"/>
      <c r="BC100" s="502"/>
      <c r="BF100" s="503" t="str">
        <f t="shared" si="47"/>
        <v/>
      </c>
      <c r="BG100" s="504"/>
      <c r="BH100" s="504"/>
      <c r="BI100" s="504"/>
      <c r="BJ100" s="501" t="str">
        <f t="shared" si="46"/>
        <v/>
      </c>
      <c r="BK100" s="501"/>
      <c r="BL100" s="501"/>
      <c r="BM100" s="501"/>
      <c r="BN100" s="501"/>
      <c r="BO100" s="501"/>
      <c r="BP100" s="501"/>
      <c r="BQ100" s="501"/>
      <c r="BR100" s="501"/>
      <c r="BS100" s="501"/>
      <c r="BT100" s="501"/>
      <c r="BU100" s="501"/>
      <c r="BV100" s="501"/>
      <c r="BW100" s="501"/>
      <c r="BX100" s="501"/>
      <c r="BY100" s="501"/>
      <c r="BZ100" s="501"/>
      <c r="CA100" s="501"/>
      <c r="CB100" s="501"/>
      <c r="CC100" s="501"/>
      <c r="CD100" s="501"/>
      <c r="CE100" s="501"/>
      <c r="CF100" s="501"/>
      <c r="CG100" s="501"/>
      <c r="CH100" s="501"/>
      <c r="CI100" s="502"/>
    </row>
    <row r="101" spans="2:87" ht="16.5" customHeight="1">
      <c r="B101" s="155" t="str">
        <f>IF(F101="","",IF(ISNA(VLOOKUP(F101,[1]警備日誌専用氏名!A:B,2,FALSE))=TRUE,F101,VLOOKUP(F101,[1]警備日誌専用氏名!A:B,2,FALSE)))</f>
        <v/>
      </c>
      <c r="Z101" s="514"/>
      <c r="AA101" s="515"/>
      <c r="AB101" s="515"/>
      <c r="AC101" s="515"/>
      <c r="AD101" s="515"/>
      <c r="AE101" s="515"/>
      <c r="AF101" s="515"/>
      <c r="AG101" s="515"/>
      <c r="AH101" s="515"/>
      <c r="AI101" s="515"/>
      <c r="AJ101" s="515"/>
      <c r="AK101" s="515"/>
      <c r="AL101" s="515"/>
      <c r="AM101" s="515"/>
      <c r="AN101" s="515"/>
      <c r="AO101" s="515"/>
      <c r="AP101" s="515"/>
      <c r="AQ101" s="515"/>
      <c r="AR101" s="515"/>
      <c r="AS101" s="515"/>
      <c r="AT101" s="515"/>
      <c r="AU101" s="515"/>
      <c r="AV101" s="515"/>
      <c r="AW101" s="515"/>
      <c r="AX101" s="515"/>
      <c r="AY101" s="515"/>
      <c r="AZ101" s="515"/>
      <c r="BA101" s="515"/>
      <c r="BB101" s="515"/>
      <c r="BC101" s="516"/>
      <c r="BF101" s="517" t="str">
        <f t="shared" ref="BF101" si="48">IF(Z101="","",Z101)</f>
        <v/>
      </c>
      <c r="BG101" s="518"/>
      <c r="BH101" s="518"/>
      <c r="BI101" s="518"/>
      <c r="BJ101" s="515" t="str">
        <f t="shared" ref="BJ101" si="49">IF(AD101="","",AD101)</f>
        <v/>
      </c>
      <c r="BK101" s="515"/>
      <c r="BL101" s="515"/>
      <c r="BM101" s="515"/>
      <c r="BN101" s="515"/>
      <c r="BO101" s="515"/>
      <c r="BP101" s="515"/>
      <c r="BQ101" s="515"/>
      <c r="BR101" s="515"/>
      <c r="BS101" s="515"/>
      <c r="BT101" s="515"/>
      <c r="BU101" s="515"/>
      <c r="BV101" s="515"/>
      <c r="BW101" s="515"/>
      <c r="BX101" s="515"/>
      <c r="BY101" s="515"/>
      <c r="BZ101" s="515"/>
      <c r="CA101" s="515"/>
      <c r="CB101" s="515"/>
      <c r="CC101" s="515"/>
      <c r="CD101" s="515"/>
      <c r="CE101" s="515"/>
      <c r="CF101" s="515"/>
      <c r="CG101" s="515"/>
      <c r="CH101" s="515"/>
      <c r="CI101" s="516"/>
    </row>
  </sheetData>
  <mergeCells count="869">
    <mergeCell ref="CA28:CB28"/>
    <mergeCell ref="CC28:CD28"/>
    <mergeCell ref="CE28:CF28"/>
    <mergeCell ref="CG28:CI28"/>
    <mergeCell ref="CC27:CD27"/>
    <mergeCell ref="CE27:CF27"/>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101:AC101"/>
    <mergeCell ref="AD101:BC101"/>
    <mergeCell ref="BF101:BI101"/>
    <mergeCell ref="BJ101:CI101"/>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7:AC87"/>
    <mergeCell ref="AD87:BC87"/>
    <mergeCell ref="BF87:BI87"/>
    <mergeCell ref="BJ87:CI87"/>
    <mergeCell ref="Z88:AC88"/>
    <mergeCell ref="AD88:BC88"/>
    <mergeCell ref="BF88:BI88"/>
    <mergeCell ref="BJ88:CI88"/>
    <mergeCell ref="Z89:AC89"/>
    <mergeCell ref="AD89:BC89"/>
    <mergeCell ref="BF89:BI89"/>
    <mergeCell ref="BJ89:CI89"/>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1:AC51"/>
    <mergeCell ref="AD51:BC51"/>
    <mergeCell ref="AU52:AV52"/>
    <mergeCell ref="AX52:AY52"/>
    <mergeCell ref="CA52:CB52"/>
    <mergeCell ref="AP52:AS52"/>
    <mergeCell ref="CD52:CE52"/>
    <mergeCell ref="BV52:BY52"/>
    <mergeCell ref="Z53:AC53"/>
    <mergeCell ref="AD53:BC53"/>
    <mergeCell ref="BF53:BI53"/>
    <mergeCell ref="BJ53:CI53"/>
    <mergeCell ref="BF50:BI50"/>
    <mergeCell ref="BJ50:CI50"/>
    <mergeCell ref="CK44:CP44"/>
    <mergeCell ref="CQ44:CS44"/>
    <mergeCell ref="Z50:AC50"/>
    <mergeCell ref="AD50:BC50"/>
    <mergeCell ref="CK47:CM48"/>
    <mergeCell ref="CN47:DE48"/>
    <mergeCell ref="CK45:CP45"/>
    <mergeCell ref="CQ45:CS45"/>
    <mergeCell ref="Z47:AC47"/>
    <mergeCell ref="AD47:BC47"/>
    <mergeCell ref="BF45:BI45"/>
    <mergeCell ref="BJ45:CI45"/>
    <mergeCell ref="BF46:BI46"/>
    <mergeCell ref="BJ46:CI46"/>
    <mergeCell ref="BF47:BI47"/>
    <mergeCell ref="BJ47:CI47"/>
    <mergeCell ref="Z46:AC46"/>
    <mergeCell ref="AD46:BC46"/>
    <mergeCell ref="CU41:CW41"/>
    <mergeCell ref="BF48:BI48"/>
    <mergeCell ref="BJ48:CI48"/>
    <mergeCell ref="CK42:CN42"/>
    <mergeCell ref="CR37:CT37"/>
    <mergeCell ref="BF49:BI49"/>
    <mergeCell ref="Z49:AC49"/>
    <mergeCell ref="AD49:BC49"/>
    <mergeCell ref="CU43:CW43"/>
    <mergeCell ref="BF44:BI44"/>
    <mergeCell ref="CK38:CN38"/>
    <mergeCell ref="CO38:CQ38"/>
    <mergeCell ref="Z48:AC48"/>
    <mergeCell ref="AD48:BC48"/>
    <mergeCell ref="CU42:CW42"/>
    <mergeCell ref="BJ49:CI49"/>
    <mergeCell ref="CK43:CN43"/>
    <mergeCell ref="CO43:CQ43"/>
    <mergeCell ref="CR43:CT43"/>
    <mergeCell ref="CO42:CQ42"/>
    <mergeCell ref="CR42:CT42"/>
    <mergeCell ref="CK41:CN41"/>
    <mergeCell ref="CO41:CQ41"/>
    <mergeCell ref="CR41:CT41"/>
    <mergeCell ref="CR36:CT36"/>
    <mergeCell ref="CR38:CT38"/>
    <mergeCell ref="CK36:CN36"/>
    <mergeCell ref="CO36:CQ36"/>
    <mergeCell ref="BF38:BI38"/>
    <mergeCell ref="BJ38:BM38"/>
    <mergeCell ref="BN38:BQ38"/>
    <mergeCell ref="BR38:BT38"/>
    <mergeCell ref="CK39:CN39"/>
    <mergeCell ref="CO39:CQ39"/>
    <mergeCell ref="CR39:CT39"/>
    <mergeCell ref="CK37:CN37"/>
    <mergeCell ref="CO37:CQ37"/>
    <mergeCell ref="BY36:CI37"/>
    <mergeCell ref="BF36:BI36"/>
    <mergeCell ref="BJ36:BM36"/>
    <mergeCell ref="BN36:BQ36"/>
    <mergeCell ref="BR36:BT36"/>
    <mergeCell ref="BF37:BI37"/>
    <mergeCell ref="BJ37:BM37"/>
    <mergeCell ref="BN37:BQ37"/>
    <mergeCell ref="BR37:BT37"/>
    <mergeCell ref="BU36:BX37"/>
    <mergeCell ref="BF39:BI39"/>
    <mergeCell ref="Z39:AD39"/>
    <mergeCell ref="AE39:AG39"/>
    <mergeCell ref="AI39:AL39"/>
    <mergeCell ref="AM39:AT39"/>
    <mergeCell ref="Z40:AE40"/>
    <mergeCell ref="AF40:AG40"/>
    <mergeCell ref="AH40:AI40"/>
    <mergeCell ref="AK40:AL40"/>
    <mergeCell ref="AO40:AP40"/>
    <mergeCell ref="AS40:AT40"/>
    <mergeCell ref="BJ39:BM39"/>
    <mergeCell ref="AX40:AY40"/>
    <mergeCell ref="AZ40:BA40"/>
    <mergeCell ref="BN39:BQ39"/>
    <mergeCell ref="BR39:BT39"/>
    <mergeCell ref="BB40:BC40"/>
    <mergeCell ref="BF40:BI40"/>
    <mergeCell ref="BJ40:BM40"/>
    <mergeCell ref="BN40:BQ40"/>
    <mergeCell ref="BR40:BT40"/>
    <mergeCell ref="BF35:CI35"/>
    <mergeCell ref="Z35:AF35"/>
    <mergeCell ref="AG35:AJ35"/>
    <mergeCell ref="AK35:AN35"/>
    <mergeCell ref="Z36:AF36"/>
    <mergeCell ref="AG36:AJ36"/>
    <mergeCell ref="AK36:AN36"/>
    <mergeCell ref="Z37:AF38"/>
    <mergeCell ref="AG37:AN38"/>
    <mergeCell ref="AO37:AU37"/>
    <mergeCell ref="AV37:AY37"/>
    <mergeCell ref="AZ37:BC37"/>
    <mergeCell ref="AO36:AU36"/>
    <mergeCell ref="AV36:AY36"/>
    <mergeCell ref="AZ36:BC36"/>
    <mergeCell ref="AV38:AY38"/>
    <mergeCell ref="AZ38:BC38"/>
    <mergeCell ref="AO35:AU35"/>
    <mergeCell ref="AV35:AY35"/>
    <mergeCell ref="AZ35:BC35"/>
    <mergeCell ref="AO38:AU38"/>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L33:BN33"/>
    <mergeCell ref="BO33:BT33"/>
    <mergeCell ref="BU33:BV33"/>
    <mergeCell ref="BW33:BX33"/>
    <mergeCell ref="AO34:AU34"/>
    <mergeCell ref="AV34:AY34"/>
    <mergeCell ref="AZ34:BC34"/>
    <mergeCell ref="BY33:BZ33"/>
    <mergeCell ref="CA33:CC33"/>
    <mergeCell ref="CG22:CI22"/>
    <mergeCell ref="BF32:CI32"/>
    <mergeCell ref="CE22:CF22"/>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Z31:AF31"/>
    <mergeCell ref="AG31:AJ31"/>
    <mergeCell ref="AK31:AN31"/>
    <mergeCell ref="BP22:BQ22"/>
    <mergeCell ref="BW22:BZ22"/>
    <mergeCell ref="CA22:CB22"/>
    <mergeCell ref="CC22:CD22"/>
    <mergeCell ref="AW28:AY28"/>
    <mergeCell ref="BA28:BC28"/>
    <mergeCell ref="BF22:BG22"/>
    <mergeCell ref="BH22:BK22"/>
    <mergeCell ref="BL22:BM22"/>
    <mergeCell ref="BN22:BO22"/>
    <mergeCell ref="Z28:AA28"/>
    <mergeCell ref="AB28:AG28"/>
    <mergeCell ref="AH28:AJ28"/>
    <mergeCell ref="AL28:AN28"/>
    <mergeCell ref="AO28:AP28"/>
    <mergeCell ref="CA27:CB27"/>
    <mergeCell ref="AQ28:AV28"/>
    <mergeCell ref="BR22:BT22"/>
    <mergeCell ref="BU22:BV22"/>
    <mergeCell ref="BF30:BG30"/>
    <mergeCell ref="BH30:BK30"/>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AH25:AJ25"/>
    <mergeCell ref="AL25:AN25"/>
    <mergeCell ref="Z26:AA26"/>
    <mergeCell ref="AB26:AG26"/>
    <mergeCell ref="AH26:AJ26"/>
    <mergeCell ref="AL26:AN26"/>
    <mergeCell ref="CC30:CD30"/>
    <mergeCell ref="CE30:CF30"/>
    <mergeCell ref="CG30:CI30"/>
    <mergeCell ref="BU29:BV29"/>
    <mergeCell ref="BW29:BZ29"/>
    <mergeCell ref="CA29:CB29"/>
    <mergeCell ref="CC29:CD29"/>
    <mergeCell ref="CE29:CF29"/>
    <mergeCell ref="CG29:CI29"/>
    <mergeCell ref="CG27:CI27"/>
    <mergeCell ref="BF28:BG28"/>
    <mergeCell ref="BH28:BK28"/>
    <mergeCell ref="BL28:BM28"/>
    <mergeCell ref="BN28:BO28"/>
    <mergeCell ref="BP28:BQ28"/>
    <mergeCell ref="BR28:BT28"/>
    <mergeCell ref="BU28:BV28"/>
    <mergeCell ref="BW28:BZ28"/>
    <mergeCell ref="BA26:BC26"/>
    <mergeCell ref="BA27:BC27"/>
    <mergeCell ref="BF23:BG23"/>
    <mergeCell ref="BF24:BG24"/>
    <mergeCell ref="BF25:BG25"/>
    <mergeCell ref="BF26:BG26"/>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V33:AY33"/>
    <mergeCell ref="AZ33:BC33"/>
    <mergeCell ref="AO32:AU32"/>
    <mergeCell ref="AV32:AY32"/>
    <mergeCell ref="AZ32:BC32"/>
    <mergeCell ref="CE23:CF23"/>
    <mergeCell ref="CE24:CF24"/>
    <mergeCell ref="CE25:CF25"/>
    <mergeCell ref="CE26:CF26"/>
    <mergeCell ref="BP26:BQ26"/>
    <mergeCell ref="BR23:BT23"/>
    <mergeCell ref="BR24:BT24"/>
    <mergeCell ref="BR25:BT25"/>
    <mergeCell ref="BR26:BT26"/>
    <mergeCell ref="BU23:BV23"/>
    <mergeCell ref="BU24:BV24"/>
    <mergeCell ref="BU25:BV25"/>
    <mergeCell ref="BU26:BV26"/>
    <mergeCell ref="AW24:AY24"/>
    <mergeCell ref="AW25:AY25"/>
    <mergeCell ref="AW26:AY26"/>
    <mergeCell ref="AW27:AY27"/>
    <mergeCell ref="BA24:BC24"/>
    <mergeCell ref="BA25:BC25"/>
    <mergeCell ref="Z29:AC29"/>
    <mergeCell ref="AD29:BC29"/>
    <mergeCell ref="BF31:BI31"/>
    <mergeCell ref="BJ31:CI31"/>
    <mergeCell ref="Z45:AC45"/>
    <mergeCell ref="AD45:BC45"/>
    <mergeCell ref="BU40:CB40"/>
    <mergeCell ref="CC40:CI40"/>
    <mergeCell ref="Z44:AC44"/>
    <mergeCell ref="AD44:BC44"/>
    <mergeCell ref="Z42:AC42"/>
    <mergeCell ref="AD42:BC42"/>
    <mergeCell ref="Z43:AC43"/>
    <mergeCell ref="AD43:BC43"/>
    <mergeCell ref="BJ44:CI44"/>
    <mergeCell ref="BF41:CI41"/>
    <mergeCell ref="BF42:BI42"/>
    <mergeCell ref="BJ42:CI42"/>
    <mergeCell ref="BF43:BI43"/>
    <mergeCell ref="BJ43:CI43"/>
    <mergeCell ref="AO31:AU31"/>
    <mergeCell ref="AV31:AY31"/>
    <mergeCell ref="AZ31:BC31"/>
    <mergeCell ref="AO33:AU33"/>
  </mergeCells>
  <phoneticPr fontId="27"/>
  <conditionalFormatting sqref="AH7:AN28 AW7:BC28">
    <cfRule type="cellIs" dxfId="115"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1" min="25" max="54" man="1"/>
    <brk id="51" min="57" max="86" man="1"/>
  </rowBreaks>
  <colBreaks count="2" manualBreakCount="2">
    <brk id="56" max="92" man="1"/>
    <brk id="57" max="92"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DE105"/>
  <sheetViews>
    <sheetView view="pageBreakPreview" topLeftCell="D24" zoomScale="70" zoomScaleNormal="100" zoomScaleSheetLayoutView="70" workbookViewId="0">
      <selection activeCell="BF1" sqref="BF1:CI10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237</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曇</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田村諭</v>
      </c>
      <c r="E8" s="155" t="s">
        <v>99</v>
      </c>
      <c r="F8" s="155" t="s">
        <v>240</v>
      </c>
      <c r="I8" s="185"/>
      <c r="J8" s="177"/>
      <c r="K8" s="177"/>
      <c r="L8" s="178"/>
      <c r="M8" s="178"/>
      <c r="N8" s="186" t="e">
        <f t="shared" ref="N8:N49" ca="1" si="0">$AL$5</f>
        <v>#VALUE!</v>
      </c>
      <c r="O8" s="177" t="str">
        <f t="shared" ref="O8:O48" si="1">IFERROR(INDEX(給与コード,MATCH(IF(J8="",E8,J8),業態名,0)),"")</f>
        <v>A1</v>
      </c>
      <c r="P8" s="177" t="str">
        <f t="shared" ref="P8:P48" si="2">IF(O8="","",IF(K8="",F8,K8))</f>
        <v>田村諭</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田村諭</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萩原光彦</v>
      </c>
      <c r="E9" s="155" t="s">
        <v>99</v>
      </c>
      <c r="F9" s="155" t="s">
        <v>104</v>
      </c>
      <c r="I9" s="185"/>
      <c r="J9" s="177"/>
      <c r="K9" s="177"/>
      <c r="L9" s="178"/>
      <c r="M9" s="178"/>
      <c r="N9" s="186" t="e">
        <f t="shared" ca="1" si="0"/>
        <v>#VALUE!</v>
      </c>
      <c r="O9" s="177" t="str">
        <f t="shared" si="1"/>
        <v>A1</v>
      </c>
      <c r="P9" s="177" t="str">
        <f t="shared" si="2"/>
        <v>萩原光彦</v>
      </c>
      <c r="Q9" s="178" t="str">
        <f t="shared" si="3"/>
        <v/>
      </c>
      <c r="R9" s="178"/>
      <c r="S9" s="178" t="str">
        <f t="shared" si="4"/>
        <v/>
      </c>
      <c r="T9" s="178"/>
      <c r="U9" s="178"/>
      <c r="V9" s="178"/>
      <c r="W9" s="178"/>
      <c r="X9" s="177"/>
      <c r="Z9" s="270" t="str">
        <f t="shared" si="5"/>
        <v>荷捌</v>
      </c>
      <c r="AA9" s="271"/>
      <c r="AB9" s="272" t="str">
        <f t="shared" si="6"/>
        <v>萩原光彦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342" t="str">
        <f>IF(OR(Q29="",Q29=0)=TRUE,IF(AW7&lt;&gt;"",AW7,""),Q29)</f>
        <v/>
      </c>
      <c r="CB9" s="343"/>
      <c r="CC9" s="342" t="str">
        <f>IF(OR(S29="",S29=0)=TRUE,IF(BA7&lt;&gt;"",BA7,""),S29)</f>
        <v/>
      </c>
      <c r="CD9" s="343"/>
      <c r="CE9" s="344" t="str">
        <f>IF(BW9="","",(CC9-CA9)*24)</f>
        <v/>
      </c>
      <c r="CF9" s="345"/>
      <c r="CG9" s="566" t="str">
        <f>IF(X29="","",X29)</f>
        <v/>
      </c>
      <c r="CH9" s="567"/>
      <c r="CI9" s="640"/>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田村諭</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萩原光彦</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山田保</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鈴木孝</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幕内秀夫</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若月章浩</v>
      </c>
      <c r="BI15" s="265"/>
      <c r="BJ15" s="265"/>
      <c r="BK15" s="265"/>
      <c r="BL15" s="266">
        <f t="shared" si="11"/>
        <v>0.39583333333333331</v>
      </c>
      <c r="BM15" s="266"/>
      <c r="BN15" s="266">
        <f t="shared" si="12"/>
        <v>0.77083333333333337</v>
      </c>
      <c r="BO15" s="266"/>
      <c r="BP15" s="267">
        <f t="shared" si="13"/>
        <v>9.0000000000000018</v>
      </c>
      <c r="BQ15" s="267"/>
      <c r="BR15" s="252" t="str">
        <f t="shared" si="14"/>
        <v>イベント2部2G</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望月英明</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701</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2272</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1695</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639</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5307</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5307</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5307</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1606</v>
      </c>
      <c r="BA37" s="403"/>
      <c r="BB37" s="403"/>
      <c r="BC37" s="404"/>
      <c r="BE37" s="203"/>
      <c r="BF37" s="426" t="s">
        <v>136</v>
      </c>
      <c r="BG37" s="427"/>
      <c r="BH37" s="427"/>
      <c r="BI37" s="427"/>
      <c r="BJ37" s="428">
        <f>IF(AG32="","",AG32)</f>
        <v>701</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815</v>
      </c>
      <c r="BA38" s="408"/>
      <c r="BB38" s="408"/>
      <c r="BC38" s="409"/>
      <c r="BE38" s="204"/>
      <c r="BF38" s="418" t="s">
        <v>138</v>
      </c>
      <c r="BG38" s="419"/>
      <c r="BH38" s="419"/>
      <c r="BI38" s="419"/>
      <c r="BJ38" s="412">
        <f>IF(AG33="","",AG33)</f>
        <v>2272</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1695</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639</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265</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266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381</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0.40277777777777779</v>
      </c>
      <c r="BG46" s="645"/>
      <c r="BH46" s="645"/>
      <c r="BI46" s="646"/>
      <c r="BJ46" s="238" t="str">
        <f t="shared" si="40"/>
        <v>P2立体駐車場開放。</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385</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9：30～9：40　2件。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0.40486111111111112</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t="str">
        <f t="shared" si="39"/>
        <v/>
      </c>
      <c r="BG49" s="645"/>
      <c r="BH49" s="645"/>
      <c r="BI49" s="646"/>
      <c r="BJ49" s="238" t="str">
        <f t="shared" si="40"/>
        <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5">IF(Z53="","",Z53)</f>
        <v/>
      </c>
      <c r="BG53" s="485"/>
      <c r="BH53" s="485"/>
      <c r="BI53" s="486"/>
      <c r="BJ53" s="481" t="str">
        <f t="shared" ref="BJ53:BJ100" si="46">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5"/>
        <v/>
      </c>
      <c r="BG54" s="504"/>
      <c r="BH54" s="504"/>
      <c r="BI54" s="504"/>
      <c r="BJ54" s="481" t="str">
        <f t="shared" si="46"/>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5"/>
        <v/>
      </c>
      <c r="BG55" s="268"/>
      <c r="BH55" s="268"/>
      <c r="BI55" s="415"/>
      <c r="BJ55" s="481" t="str">
        <f t="shared" si="46"/>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5"/>
        <v/>
      </c>
      <c r="BG56" s="504"/>
      <c r="BH56" s="504"/>
      <c r="BI56" s="504"/>
      <c r="BJ56" s="481" t="str">
        <f t="shared" si="46"/>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5"/>
        <v/>
      </c>
      <c r="BG57" s="504"/>
      <c r="BH57" s="504"/>
      <c r="BI57" s="504"/>
      <c r="BJ57" s="481" t="str">
        <f t="shared" si="46"/>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5"/>
        <v/>
      </c>
      <c r="BG58" s="504"/>
      <c r="BH58" s="504"/>
      <c r="BI58" s="504"/>
      <c r="BJ58" s="501" t="str">
        <f t="shared" si="46"/>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5"/>
        <v/>
      </c>
      <c r="BG59" s="504"/>
      <c r="BH59" s="504"/>
      <c r="BI59" s="504"/>
      <c r="BJ59" s="501" t="str">
        <f t="shared" si="46"/>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7"/>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sheetData>
  <mergeCells count="865">
    <mergeCell ref="BN40:BQ40"/>
    <mergeCell ref="BR40:BT40"/>
    <mergeCell ref="BJ38:BM38"/>
    <mergeCell ref="BN38:BQ38"/>
    <mergeCell ref="Z40:AE40"/>
    <mergeCell ref="AF40:AG40"/>
    <mergeCell ref="AX40:AY40"/>
    <mergeCell ref="AZ40:BA40"/>
    <mergeCell ref="BB40:BC40"/>
    <mergeCell ref="AG37:AN38"/>
    <mergeCell ref="AO37:AU37"/>
    <mergeCell ref="AV37:AY37"/>
    <mergeCell ref="AO40:AP40"/>
    <mergeCell ref="AS40:AT40"/>
    <mergeCell ref="AZ37:BC37"/>
    <mergeCell ref="AK40:AL40"/>
    <mergeCell ref="AH40:AI40"/>
    <mergeCell ref="Z39:AD39"/>
    <mergeCell ref="AE39:AG39"/>
    <mergeCell ref="AI39:AL39"/>
    <mergeCell ref="BF38:BI38"/>
    <mergeCell ref="AO38:AU38"/>
    <mergeCell ref="AV38:AY38"/>
    <mergeCell ref="AZ38:BC38"/>
    <mergeCell ref="AW22:AY22"/>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CG22:CI22"/>
    <mergeCell ref="CE22:CF22"/>
    <mergeCell ref="BH27:BK27"/>
    <mergeCell ref="BL27:BM27"/>
    <mergeCell ref="BN27:BO27"/>
    <mergeCell ref="BP27:BQ27"/>
    <mergeCell ref="BR27:BT27"/>
    <mergeCell ref="BU27:BV27"/>
    <mergeCell ref="BF23:BG23"/>
    <mergeCell ref="Z24:AA24"/>
    <mergeCell ref="AB24:AG24"/>
    <mergeCell ref="AH24:AJ24"/>
    <mergeCell ref="AL24:AN24"/>
    <mergeCell ref="Z25:AA25"/>
    <mergeCell ref="AB25:AG25"/>
    <mergeCell ref="AH25:AJ25"/>
    <mergeCell ref="AL25:AN25"/>
    <mergeCell ref="Z26:AA26"/>
    <mergeCell ref="AB26:AG26"/>
    <mergeCell ref="AH26:AJ26"/>
    <mergeCell ref="AL26:AN26"/>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93:AC93"/>
    <mergeCell ref="AD93:BC93"/>
    <mergeCell ref="BF93:BI93"/>
    <mergeCell ref="BJ93:CI93"/>
    <mergeCell ref="Z89:AC89"/>
    <mergeCell ref="AD89:BC89"/>
    <mergeCell ref="Z83:AC83"/>
    <mergeCell ref="AD83:BC83"/>
    <mergeCell ref="BF83:BI83"/>
    <mergeCell ref="BJ83:CI83"/>
    <mergeCell ref="Z84:AC84"/>
    <mergeCell ref="AD84:BC84"/>
    <mergeCell ref="BF84:BI84"/>
    <mergeCell ref="BJ84:CI84"/>
    <mergeCell ref="BF89:BI89"/>
    <mergeCell ref="BJ89:CI89"/>
    <mergeCell ref="Z85:AC85"/>
    <mergeCell ref="AD85:BC85"/>
    <mergeCell ref="BF85:BI85"/>
    <mergeCell ref="BJ85:CI85"/>
    <mergeCell ref="Z86:AC86"/>
    <mergeCell ref="AD86:BC86"/>
    <mergeCell ref="BF86:BI86"/>
    <mergeCell ref="BJ86:CI86"/>
    <mergeCell ref="Z87:AC87"/>
    <mergeCell ref="AD87:BC87"/>
    <mergeCell ref="BF87:BI87"/>
    <mergeCell ref="BJ87:CI87"/>
    <mergeCell ref="Z81:AC81"/>
    <mergeCell ref="AD81:BC81"/>
    <mergeCell ref="BF81:BI81"/>
    <mergeCell ref="BJ81:CI81"/>
    <mergeCell ref="Z82:AC82"/>
    <mergeCell ref="AD82:BC82"/>
    <mergeCell ref="BF82:BI82"/>
    <mergeCell ref="BJ82:CI82"/>
    <mergeCell ref="Z88:AC88"/>
    <mergeCell ref="AD88:BC88"/>
    <mergeCell ref="BF88:BI88"/>
    <mergeCell ref="BJ88:CI88"/>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1:AC51"/>
    <mergeCell ref="AD51:BC51"/>
    <mergeCell ref="AU52:AV52"/>
    <mergeCell ref="AX52:AY52"/>
    <mergeCell ref="CA52:CB52"/>
    <mergeCell ref="AP52:AS52"/>
    <mergeCell ref="CD52:CE52"/>
    <mergeCell ref="BV52:BY52"/>
    <mergeCell ref="Z53:AC53"/>
    <mergeCell ref="AD53:BC53"/>
    <mergeCell ref="BF53:BI53"/>
    <mergeCell ref="BJ53:CI53"/>
    <mergeCell ref="CU41:CW41"/>
    <mergeCell ref="CK47:CM48"/>
    <mergeCell ref="CN47:DE48"/>
    <mergeCell ref="BF49:BI49"/>
    <mergeCell ref="BJ49:CI49"/>
    <mergeCell ref="CU43:CW43"/>
    <mergeCell ref="CK44:CP44"/>
    <mergeCell ref="CQ44:CS44"/>
    <mergeCell ref="CK45:CP45"/>
    <mergeCell ref="CQ45:CS45"/>
    <mergeCell ref="CU42:CW42"/>
    <mergeCell ref="CO42:CQ42"/>
    <mergeCell ref="CK41:CN41"/>
    <mergeCell ref="CO41:CQ41"/>
    <mergeCell ref="CR41:CT41"/>
    <mergeCell ref="Z48:AC48"/>
    <mergeCell ref="AD48:BC48"/>
    <mergeCell ref="BF48:BI48"/>
    <mergeCell ref="BJ48:CI48"/>
    <mergeCell ref="CR42:CT42"/>
    <mergeCell ref="AD50:BC50"/>
    <mergeCell ref="BF50:BI50"/>
    <mergeCell ref="BJ50:CI50"/>
    <mergeCell ref="CK42:CN42"/>
    <mergeCell ref="Z50:AC50"/>
    <mergeCell ref="Z49:AC49"/>
    <mergeCell ref="AD49:BC49"/>
    <mergeCell ref="CK43:CN43"/>
    <mergeCell ref="CO43:CQ43"/>
    <mergeCell ref="CR43:CT43"/>
    <mergeCell ref="BJ43:CI43"/>
    <mergeCell ref="Z47:AC47"/>
    <mergeCell ref="AD47:BC47"/>
    <mergeCell ref="BF47:BI47"/>
    <mergeCell ref="BJ47:CI47"/>
    <mergeCell ref="BF43:BI43"/>
    <mergeCell ref="Z44:AC44"/>
    <mergeCell ref="Z46:AC46"/>
    <mergeCell ref="AD46:BC46"/>
    <mergeCell ref="CR36:CT36"/>
    <mergeCell ref="CR38:CT38"/>
    <mergeCell ref="BF46:BI46"/>
    <mergeCell ref="BJ46:CI46"/>
    <mergeCell ref="CK36:CN36"/>
    <mergeCell ref="CO36:CQ36"/>
    <mergeCell ref="CO37:CQ37"/>
    <mergeCell ref="BF45:BI45"/>
    <mergeCell ref="BJ45:CI45"/>
    <mergeCell ref="CK39:CN39"/>
    <mergeCell ref="CO39:CQ39"/>
    <mergeCell ref="CR39:CT39"/>
    <mergeCell ref="BF44:BI44"/>
    <mergeCell ref="BJ44:CI44"/>
    <mergeCell ref="BU40:CB40"/>
    <mergeCell ref="CC40:CI40"/>
    <mergeCell ref="BF42:BI42"/>
    <mergeCell ref="BJ42:CI42"/>
    <mergeCell ref="BF41:CI41"/>
    <mergeCell ref="BR39:BT39"/>
    <mergeCell ref="BF40:BI40"/>
    <mergeCell ref="BJ40:BM40"/>
    <mergeCell ref="CR37:CT37"/>
    <mergeCell ref="BN39:BQ39"/>
    <mergeCell ref="AM39:AT39"/>
    <mergeCell ref="BF35:CI35"/>
    <mergeCell ref="Z35:AF35"/>
    <mergeCell ref="AG35:AJ35"/>
    <mergeCell ref="AK35:AN35"/>
    <mergeCell ref="AO35:AU35"/>
    <mergeCell ref="AV35:AY35"/>
    <mergeCell ref="AZ35:BC35"/>
    <mergeCell ref="BF36:BI36"/>
    <mergeCell ref="BJ36:BM36"/>
    <mergeCell ref="BN36:BQ36"/>
    <mergeCell ref="BR36:BT36"/>
    <mergeCell ref="BU36:BX37"/>
    <mergeCell ref="BY36:CI37"/>
    <mergeCell ref="BF37:BI37"/>
    <mergeCell ref="BJ37:BM37"/>
    <mergeCell ref="BN37:BQ37"/>
    <mergeCell ref="BR37:BT37"/>
    <mergeCell ref="AO36:AU36"/>
    <mergeCell ref="AV36:AY36"/>
    <mergeCell ref="AZ36:BC36"/>
    <mergeCell ref="BF39:BI39"/>
    <mergeCell ref="BJ39:BM39"/>
    <mergeCell ref="CK38:CN38"/>
    <mergeCell ref="CO38:CQ38"/>
    <mergeCell ref="BR38:BT38"/>
    <mergeCell ref="CK37:CN37"/>
    <mergeCell ref="BL33:BN33"/>
    <mergeCell ref="BO33:BT33"/>
    <mergeCell ref="BU33:BV33"/>
    <mergeCell ref="CD33:CI33"/>
    <mergeCell ref="BW34:BX34"/>
    <mergeCell ref="BY34:BZ34"/>
    <mergeCell ref="CA34:CC34"/>
    <mergeCell ref="CD34:CI34"/>
    <mergeCell ref="Z32:AF32"/>
    <mergeCell ref="AG32:AJ32"/>
    <mergeCell ref="AK32:AN32"/>
    <mergeCell ref="BF34:BG34"/>
    <mergeCell ref="BH34:BI34"/>
    <mergeCell ref="BJ34:BK34"/>
    <mergeCell ref="BL34:BN34"/>
    <mergeCell ref="BO34:BT34"/>
    <mergeCell ref="BU34:BV34"/>
    <mergeCell ref="Z33:AF33"/>
    <mergeCell ref="AG33:AJ33"/>
    <mergeCell ref="AK33:AN33"/>
    <mergeCell ref="BF33:BG33"/>
    <mergeCell ref="BH33:BI33"/>
    <mergeCell ref="BJ33:BK33"/>
    <mergeCell ref="BF32:CI32"/>
    <mergeCell ref="BW33:BX33"/>
    <mergeCell ref="BY33:BZ33"/>
    <mergeCell ref="CA33:CC33"/>
    <mergeCell ref="BF24:BG24"/>
    <mergeCell ref="BF25:BG25"/>
    <mergeCell ref="BF26:BG26"/>
    <mergeCell ref="BH23:BK23"/>
    <mergeCell ref="BH24:BK24"/>
    <mergeCell ref="BF30:BG30"/>
    <mergeCell ref="BH30:BK30"/>
    <mergeCell ref="BL30:BM30"/>
    <mergeCell ref="BP22:BQ22"/>
    <mergeCell ref="BF29:BG29"/>
    <mergeCell ref="BH29:BK29"/>
    <mergeCell ref="BL29:BM29"/>
    <mergeCell ref="BN29:BO29"/>
    <mergeCell ref="BP29:BQ29"/>
    <mergeCell ref="BN23:BO23"/>
    <mergeCell ref="BN24:BO24"/>
    <mergeCell ref="BN25:BO25"/>
    <mergeCell ref="BN26:BO26"/>
    <mergeCell ref="Z28:AA28"/>
    <mergeCell ref="AB28:AG28"/>
    <mergeCell ref="AH28:AJ28"/>
    <mergeCell ref="AL28:AN28"/>
    <mergeCell ref="AO28:AP28"/>
    <mergeCell ref="BW27:BZ27"/>
    <mergeCell ref="CA27:CB27"/>
    <mergeCell ref="CC27:CD27"/>
    <mergeCell ref="AQ28:AV28"/>
    <mergeCell ref="AW28:AY28"/>
    <mergeCell ref="BA28:BC28"/>
    <mergeCell ref="AL27:AN27"/>
    <mergeCell ref="BF27:BG27"/>
    <mergeCell ref="Z27:AA27"/>
    <mergeCell ref="AB27:AG27"/>
    <mergeCell ref="AH27:AJ27"/>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W22:BZ22"/>
    <mergeCell ref="BL20:BM20"/>
    <mergeCell ref="BN20:BO20"/>
    <mergeCell ref="BP20:BQ20"/>
    <mergeCell ref="BR20:BT20"/>
    <mergeCell ref="BU20:BV20"/>
    <mergeCell ref="BW20:BZ20"/>
    <mergeCell ref="CA20:CB20"/>
    <mergeCell ref="CC20:CD20"/>
    <mergeCell ref="BA22:BC22"/>
    <mergeCell ref="BF20:BG20"/>
    <mergeCell ref="BU22:BV22"/>
    <mergeCell ref="CA22:CB22"/>
    <mergeCell ref="CC22:CD22"/>
    <mergeCell ref="BF22:BG22"/>
    <mergeCell ref="BH22:BK22"/>
    <mergeCell ref="BL22:BM22"/>
    <mergeCell ref="BN22:BO22"/>
    <mergeCell ref="BR22:BT22"/>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22:AA22"/>
    <mergeCell ref="AB22:AG22"/>
    <mergeCell ref="AH22:AJ22"/>
    <mergeCell ref="AL22:AN22"/>
    <mergeCell ref="AO22:AP22"/>
    <mergeCell ref="AQ22:AV22"/>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Z7:AA7"/>
    <mergeCell ref="AB7:AG7"/>
    <mergeCell ref="AH7:AJ7"/>
    <mergeCell ref="AL7:AN7"/>
    <mergeCell ref="AO7:AP7"/>
    <mergeCell ref="AQ7:AV7"/>
    <mergeCell ref="AW7:AY7"/>
    <mergeCell ref="BA7:BC7"/>
    <mergeCell ref="BF7:CI7"/>
    <mergeCell ref="AE5:AF5"/>
    <mergeCell ref="AH5:AI5"/>
    <mergeCell ref="AO5:AP5"/>
    <mergeCell ref="AQ5:AU5"/>
    <mergeCell ref="AV5:AW5"/>
    <mergeCell ref="Z6:AA6"/>
    <mergeCell ref="AB6:AG6"/>
    <mergeCell ref="AH6:AN6"/>
    <mergeCell ref="AO6:AP6"/>
    <mergeCell ref="AQ6:AV6"/>
    <mergeCell ref="AW6:BC6"/>
    <mergeCell ref="Z5:AC5"/>
    <mergeCell ref="Z3:AP4"/>
    <mergeCell ref="BF3:BQ4"/>
    <mergeCell ref="Z1:AP2"/>
    <mergeCell ref="AU1:AW1"/>
    <mergeCell ref="AX1:AZ1"/>
    <mergeCell ref="BA1:BC1"/>
    <mergeCell ref="BF1:BQ2"/>
    <mergeCell ref="BR1:BT1"/>
    <mergeCell ref="BU1:BW1"/>
    <mergeCell ref="BR29:BT29"/>
    <mergeCell ref="CD1:CF1"/>
    <mergeCell ref="CG1:CI1"/>
    <mergeCell ref="BR2:BT4"/>
    <mergeCell ref="BU2:BW4"/>
    <mergeCell ref="BX2:BZ4"/>
    <mergeCell ref="CA2:CC4"/>
    <mergeCell ref="CD2:CF4"/>
    <mergeCell ref="CG2:CI4"/>
    <mergeCell ref="BX1:BZ1"/>
    <mergeCell ref="CA1:CC1"/>
    <mergeCell ref="BQ6:BR6"/>
    <mergeCell ref="BS6:BV6"/>
    <mergeCell ref="BW6:BX6"/>
    <mergeCell ref="BY6:CA6"/>
    <mergeCell ref="CB6:CD6"/>
    <mergeCell ref="CE6:CI6"/>
    <mergeCell ref="BP23:BQ23"/>
    <mergeCell ref="BP24:BQ24"/>
    <mergeCell ref="BP25:BQ25"/>
    <mergeCell ref="BP26:BQ26"/>
    <mergeCell ref="BR23:BT23"/>
    <mergeCell ref="BR24:BT24"/>
    <mergeCell ref="BR25:BT25"/>
    <mergeCell ref="BF6:BH6"/>
    <mergeCell ref="BN8:BO8"/>
    <mergeCell ref="AO24:AP24"/>
    <mergeCell ref="AO25:AP25"/>
    <mergeCell ref="AO26:AP26"/>
    <mergeCell ref="AO27:AP27"/>
    <mergeCell ref="AQ24:AV24"/>
    <mergeCell ref="AQ25:AV25"/>
    <mergeCell ref="AQ26:AV26"/>
    <mergeCell ref="BH25:BK25"/>
    <mergeCell ref="BH26:BK26"/>
    <mergeCell ref="AQ27:AV27"/>
    <mergeCell ref="AW24:AY24"/>
    <mergeCell ref="AW25:AY25"/>
    <mergeCell ref="AW26:AY26"/>
    <mergeCell ref="AW27:AY27"/>
    <mergeCell ref="BA24:BC24"/>
    <mergeCell ref="BA25:BC25"/>
    <mergeCell ref="BA26:BC26"/>
    <mergeCell ref="BA27:BC27"/>
    <mergeCell ref="BL23:BM23"/>
    <mergeCell ref="BL24:BM24"/>
    <mergeCell ref="BL25:BM25"/>
    <mergeCell ref="BL26:BM26"/>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45:AC45"/>
    <mergeCell ref="AD45:BC45"/>
    <mergeCell ref="AO31:AU31"/>
    <mergeCell ref="AV31:AY31"/>
    <mergeCell ref="AZ31:BC31"/>
    <mergeCell ref="AO33:AU33"/>
    <mergeCell ref="AV33:AY33"/>
    <mergeCell ref="AZ33:BC33"/>
    <mergeCell ref="AO32:AU32"/>
    <mergeCell ref="AV32:AY32"/>
    <mergeCell ref="AZ32:BC32"/>
    <mergeCell ref="Z31:AF31"/>
    <mergeCell ref="AG31:AJ31"/>
    <mergeCell ref="AK31:AN31"/>
    <mergeCell ref="Z34:AF34"/>
    <mergeCell ref="AG34:AJ34"/>
    <mergeCell ref="AK34:AN34"/>
    <mergeCell ref="AO34:AU34"/>
    <mergeCell ref="AV34:AY34"/>
    <mergeCell ref="AZ34:BC34"/>
    <mergeCell ref="Z37:AF38"/>
    <mergeCell ref="Z36:AF36"/>
    <mergeCell ref="AG36:AJ36"/>
    <mergeCell ref="AK36:AN36"/>
    <mergeCell ref="Z29:AC29"/>
    <mergeCell ref="AD29:BC29"/>
    <mergeCell ref="BF31:BI31"/>
    <mergeCell ref="BJ31:CI31"/>
    <mergeCell ref="AD44:BC44"/>
    <mergeCell ref="Z42:AC42"/>
    <mergeCell ref="AD42:BC42"/>
    <mergeCell ref="Z43:AC43"/>
    <mergeCell ref="AD43:BC43"/>
    <mergeCell ref="BU30:BV30"/>
    <mergeCell ref="BW30:BZ30"/>
    <mergeCell ref="CA30:CB30"/>
    <mergeCell ref="CC30:CD30"/>
    <mergeCell ref="CE30:CF30"/>
    <mergeCell ref="CG30:CI30"/>
    <mergeCell ref="BU29:BV29"/>
    <mergeCell ref="BW29:BZ29"/>
    <mergeCell ref="CA29:CB29"/>
    <mergeCell ref="CC29:CD29"/>
    <mergeCell ref="CE29:CF29"/>
    <mergeCell ref="CG29:CI29"/>
    <mergeCell ref="BN30:BO30"/>
    <mergeCell ref="BP30:BQ30"/>
    <mergeCell ref="BR30:BT30"/>
  </mergeCells>
  <phoneticPr fontId="27"/>
  <conditionalFormatting sqref="AH7:AN28 AW7:BC28">
    <cfRule type="cellIs" dxfId="114"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1" min="25" max="54" man="1"/>
    <brk id="51" min="57" max="86" man="1"/>
  </rowBreaks>
  <colBreaks count="2" manualBreakCount="2">
    <brk id="56" max="92" man="1"/>
    <brk id="57" max="92"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E101"/>
  <sheetViews>
    <sheetView view="pageBreakPreview" topLeftCell="D34" zoomScale="70" zoomScaleNormal="100" zoomScaleSheetLayoutView="70" workbookViewId="0">
      <selection activeCell="AD42" sqref="AD42:BC5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386</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j晴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5"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5"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342" t="str">
        <f>IF(OR(Q29="",Q29=0)=TRUE,IF(AW7&lt;&gt;"",AW7,""),Q29)</f>
        <v/>
      </c>
      <c r="CB9" s="343"/>
      <c r="CC9" s="342" t="str">
        <f>IF(OR(S29="",S29=0)=TRUE,IF(BA7&lt;&gt;"",BA7,""),S29)</f>
        <v/>
      </c>
      <c r="CD9" s="343"/>
      <c r="CE9" s="344" t="str">
        <f>IF(BW9="","",(CC9-CA9)*24)</f>
        <v/>
      </c>
      <c r="CF9" s="345"/>
      <c r="CG9" s="566" t="str">
        <f>IF(X29="","",X29)</f>
        <v/>
      </c>
      <c r="CH9" s="567"/>
      <c r="CI9" s="640"/>
    </row>
    <row r="10" spans="2:87" ht="16.5" customHeight="1">
      <c r="B10" s="155" t="str">
        <f>IF(F10="","",IF(ISNA(VLOOKUP(F10,[1]警備日誌専用氏名!A:B,2,FALSE))=TRUE,F10,VLOOKUP(F10,[1]警備日誌専用氏名!A:B,2,FALSE)))</f>
        <v>長岡順一</v>
      </c>
      <c r="E10" s="155" t="s">
        <v>99</v>
      </c>
      <c r="F10" s="155" t="s">
        <v>263</v>
      </c>
      <c r="I10" s="185"/>
      <c r="J10" s="177"/>
      <c r="K10" s="177"/>
      <c r="L10" s="178"/>
      <c r="M10" s="178"/>
      <c r="N10" s="186" t="e">
        <f t="shared" ca="1" si="0"/>
        <v>#VALUE!</v>
      </c>
      <c r="O10" s="177" t="str">
        <f t="shared" si="1"/>
        <v>A1</v>
      </c>
      <c r="P10" s="177" t="str">
        <f t="shared" si="2"/>
        <v>長岡順一</v>
      </c>
      <c r="Q10" s="178" t="str">
        <f t="shared" si="3"/>
        <v/>
      </c>
      <c r="R10" s="178"/>
      <c r="S10" s="178" t="str">
        <f t="shared" si="4"/>
        <v/>
      </c>
      <c r="T10" s="178"/>
      <c r="U10" s="178"/>
      <c r="V10" s="178"/>
      <c r="W10" s="178"/>
      <c r="X10" s="177"/>
      <c r="Z10" s="270" t="str">
        <f t="shared" si="5"/>
        <v>荷捌</v>
      </c>
      <c r="AA10" s="271"/>
      <c r="AB10" s="272" t="str">
        <f t="shared" si="6"/>
        <v>長岡順一</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清水直人</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田村勝行</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髙橋勝彦</v>
      </c>
      <c r="E12" s="155" t="s">
        <v>106</v>
      </c>
      <c r="F12" s="155"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5"/>
        <v>早番</v>
      </c>
      <c r="AA12" s="271"/>
      <c r="AB12" s="272" t="str">
        <f t="shared" si="6"/>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長岡順一</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萩原光彦</v>
      </c>
      <c r="E13" s="155" t="s">
        <v>106</v>
      </c>
      <c r="F13" s="155" t="s">
        <v>104</v>
      </c>
      <c r="I13" s="185"/>
      <c r="J13" s="177"/>
      <c r="K13" s="177"/>
      <c r="L13" s="178"/>
      <c r="M13" s="178"/>
      <c r="N13" s="186" t="e">
        <f t="shared" ca="1" si="0"/>
        <v>#VALUE!</v>
      </c>
      <c r="O13" s="177" t="str">
        <f t="shared" si="1"/>
        <v>A2</v>
      </c>
      <c r="P13" s="177" t="str">
        <f t="shared" si="2"/>
        <v>萩原光彦</v>
      </c>
      <c r="Q13" s="178" t="str">
        <f t="shared" si="3"/>
        <v/>
      </c>
      <c r="R13" s="178"/>
      <c r="S13" s="178" t="str">
        <f t="shared" si="4"/>
        <v/>
      </c>
      <c r="T13" s="178"/>
      <c r="U13" s="178"/>
      <c r="V13" s="178"/>
      <c r="W13" s="178"/>
      <c r="X13" s="177"/>
      <c r="Z13" s="270" t="str">
        <f t="shared" si="5"/>
        <v>早番</v>
      </c>
      <c r="AA13" s="271"/>
      <c r="AB13" s="272" t="str">
        <f t="shared" si="6"/>
        <v>萩原光彦</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鈴木孝</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田村諭</v>
      </c>
      <c r="E14" s="155" t="s">
        <v>106</v>
      </c>
      <c r="F14" s="155" t="s">
        <v>240</v>
      </c>
      <c r="I14" s="185"/>
      <c r="J14" s="177"/>
      <c r="K14" s="177"/>
      <c r="L14" s="178"/>
      <c r="M14" s="178"/>
      <c r="N14" s="186" t="e">
        <f t="shared" ca="1" si="0"/>
        <v>#VALUE!</v>
      </c>
      <c r="O14" s="177" t="str">
        <f t="shared" si="1"/>
        <v>A2</v>
      </c>
      <c r="P14" s="177" t="str">
        <f t="shared" si="2"/>
        <v>田村諭</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田村諭</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髙橋勝彦</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萩原光彦</v>
      </c>
      <c r="BI15" s="265"/>
      <c r="BJ15" s="265"/>
      <c r="BK15" s="265"/>
      <c r="BL15" s="266">
        <f t="shared" si="11"/>
        <v>0.39583333333333331</v>
      </c>
      <c r="BM15" s="266"/>
      <c r="BN15" s="266">
        <f t="shared" si="12"/>
        <v>0.77083333333333337</v>
      </c>
      <c r="BO15" s="266"/>
      <c r="BP15" s="267">
        <f t="shared" si="13"/>
        <v>9.0000000000000018</v>
      </c>
      <c r="BQ15" s="267"/>
      <c r="BR15" s="252" t="str">
        <f t="shared" si="14"/>
        <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田村諭</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687</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2525</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1942</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765</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5919</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5919</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5919</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1642</v>
      </c>
      <c r="BA37" s="403"/>
      <c r="BB37" s="403"/>
      <c r="BC37" s="404"/>
      <c r="BE37" s="203"/>
      <c r="BF37" s="426" t="s">
        <v>136</v>
      </c>
      <c r="BG37" s="427"/>
      <c r="BH37" s="427"/>
      <c r="BI37" s="427"/>
      <c r="BJ37" s="428">
        <f>IF(AG32="","",AG32)</f>
        <v>687</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758</v>
      </c>
      <c r="BA38" s="408"/>
      <c r="BB38" s="408"/>
      <c r="BC38" s="409"/>
      <c r="BE38" s="204"/>
      <c r="BF38" s="418" t="s">
        <v>138</v>
      </c>
      <c r="BG38" s="419"/>
      <c r="BH38" s="419"/>
      <c r="BI38" s="419"/>
      <c r="BJ38" s="412">
        <f>IF(AG33="","",AG33)</f>
        <v>2525</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1942</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765</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264</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0.40972222222222221</v>
      </c>
      <c r="AA46" s="236"/>
      <c r="AB46" s="236"/>
      <c r="AC46" s="237"/>
      <c r="AD46" s="238" t="s">
        <v>260</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0.40972222222222221</v>
      </c>
      <c r="BG46" s="645"/>
      <c r="BH46" s="645"/>
      <c r="BI46" s="646"/>
      <c r="BJ46" s="238" t="str">
        <f t="shared" si="40"/>
        <v>P2立体駐車場開放。　</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9：30～9：50　4件。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0.41249999999999998</v>
      </c>
      <c r="AA48" s="236"/>
      <c r="AB48" s="236"/>
      <c r="AC48" s="237"/>
      <c r="AD48" s="581" t="s">
        <v>252</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0.41249999999999998</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v>0.4236111111111111</v>
      </c>
      <c r="AA49" s="449"/>
      <c r="AB49" s="449"/>
      <c r="AC49" s="450"/>
      <c r="AD49" s="474" t="s">
        <v>271</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f t="shared" si="39"/>
        <v>0.4236111111111111</v>
      </c>
      <c r="BG49" s="645"/>
      <c r="BH49" s="645"/>
      <c r="BI49" s="646"/>
      <c r="BJ49" s="238" t="str">
        <f t="shared" si="40"/>
        <v>P2出口(精算機No1～3)、P3出口(精算機No1～4)のゲートバー下げ実施。</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t="s">
        <v>272</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有田副括様へ報告済。</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v>0.63541666666666663</v>
      </c>
      <c r="AA53" s="479"/>
      <c r="AB53" s="479"/>
      <c r="AC53" s="480"/>
      <c r="AD53" s="474" t="s">
        <v>388</v>
      </c>
      <c r="AE53" s="475"/>
      <c r="AF53" s="475"/>
      <c r="AG53" s="475"/>
      <c r="AH53" s="475"/>
      <c r="AI53" s="475"/>
      <c r="AJ53" s="475"/>
      <c r="AK53" s="475"/>
      <c r="AL53" s="475"/>
      <c r="AM53" s="475"/>
      <c r="AN53" s="475"/>
      <c r="AO53" s="475"/>
      <c r="AP53" s="475"/>
      <c r="AQ53" s="475"/>
      <c r="AR53" s="475"/>
      <c r="AS53" s="475"/>
      <c r="AT53" s="475"/>
      <c r="AU53" s="475"/>
      <c r="AV53" s="475"/>
      <c r="AW53" s="475"/>
      <c r="AX53" s="475"/>
      <c r="AY53" s="475"/>
      <c r="AZ53" s="475"/>
      <c r="BA53" s="475"/>
      <c r="BB53" s="475"/>
      <c r="BC53" s="476"/>
      <c r="BF53" s="484">
        <f t="shared" ref="BF53:BF94" si="45">IF(Z53="","",Z53)</f>
        <v>0.63541666666666663</v>
      </c>
      <c r="BG53" s="485"/>
      <c r="BH53" s="485"/>
      <c r="BI53" s="486"/>
      <c r="BJ53" s="481" t="str">
        <f t="shared" ref="BJ53:BJ100" si="46">IF(AD53="","",AD53)</f>
        <v>P3臨時出口精算機No3ゲートバー折損を確認。　ITVで既におれた状態を確認。</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657"/>
      <c r="AA54" s="475"/>
      <c r="AB54" s="475"/>
      <c r="AC54" s="539"/>
      <c r="AD54" s="474" t="s">
        <v>389</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503" t="str">
        <f t="shared" si="45"/>
        <v/>
      </c>
      <c r="BG54" s="504"/>
      <c r="BH54" s="504"/>
      <c r="BI54" s="504"/>
      <c r="BJ54" s="481" t="str">
        <f t="shared" si="46"/>
        <v>状況を施設警備担当様、設備担当様へ共有。</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c r="AA55" s="374"/>
      <c r="AB55" s="374"/>
      <c r="AC55" s="271"/>
      <c r="AD55" s="474" t="s">
        <v>390</v>
      </c>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5"/>
        <v/>
      </c>
      <c r="BG55" s="268"/>
      <c r="BH55" s="268"/>
      <c r="BI55" s="415"/>
      <c r="BJ55" s="481" t="str">
        <f t="shared" si="46"/>
        <v>→ITV履歴確認。　15：11に降下中の該当ゲートバーにお客様車両（白色）が進行し</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657"/>
      <c r="AA56" s="475"/>
      <c r="AB56" s="475"/>
      <c r="AC56" s="539"/>
      <c r="AD56" s="474" t="s">
        <v>391</v>
      </c>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503" t="str">
        <f t="shared" si="45"/>
        <v/>
      </c>
      <c r="BG56" s="504"/>
      <c r="BH56" s="504"/>
      <c r="BI56" s="504"/>
      <c r="BJ56" s="481" t="str">
        <f t="shared" si="46"/>
        <v>接触した状態を確認。</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74" t="s">
        <v>392</v>
      </c>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503" t="str">
        <f t="shared" si="45"/>
        <v/>
      </c>
      <c r="BG57" s="504"/>
      <c r="BH57" s="504"/>
      <c r="BI57" s="504"/>
      <c r="BJ57" s="481" t="str">
        <f t="shared" si="46"/>
        <v>→15：17　該当の精算機レーンを閉鎖。　周囲に事故関係らしき車両無しを確認。</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497"/>
      <c r="AA58" s="499"/>
      <c r="AB58" s="499"/>
      <c r="AC58" s="500"/>
      <c r="AD58" s="474" t="s">
        <v>393</v>
      </c>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503" t="str">
        <f t="shared" si="45"/>
        <v/>
      </c>
      <c r="BG58" s="504"/>
      <c r="BH58" s="504"/>
      <c r="BI58" s="504"/>
      <c r="BJ58" s="501" t="str">
        <f t="shared" si="46"/>
        <v>→16：50　設備担当様対応により該当のゲートバー復旧、精算機レーンの開放を</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270"/>
      <c r="AA59" s="374"/>
      <c r="AB59" s="374"/>
      <c r="AC59" s="271"/>
      <c r="AD59" s="474" t="s">
        <v>394</v>
      </c>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503" t="str">
        <f t="shared" si="45"/>
        <v/>
      </c>
      <c r="BG59" s="504"/>
      <c r="BH59" s="504"/>
      <c r="BI59" s="504"/>
      <c r="BJ59" s="501" t="str">
        <f t="shared" si="46"/>
        <v>確認。</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235"/>
      <c r="AA61" s="449"/>
      <c r="AB61" s="449"/>
      <c r="AC61" s="450"/>
      <c r="AD61" s="455"/>
      <c r="AE61" s="455"/>
      <c r="AF61" s="455"/>
      <c r="AG61" s="455"/>
      <c r="AH61" s="455"/>
      <c r="AI61" s="455"/>
      <c r="AJ61" s="455"/>
      <c r="AK61" s="455"/>
      <c r="AL61" s="455"/>
      <c r="AM61" s="455"/>
      <c r="AN61" s="455"/>
      <c r="AO61" s="455"/>
      <c r="AP61" s="455"/>
      <c r="AQ61" s="455"/>
      <c r="AR61" s="455"/>
      <c r="AS61" s="455"/>
      <c r="AT61" s="455"/>
      <c r="AU61" s="455"/>
      <c r="AV61" s="455"/>
      <c r="AW61" s="455"/>
      <c r="AX61" s="455"/>
      <c r="AY61" s="455"/>
      <c r="AZ61" s="455"/>
      <c r="BA61" s="455"/>
      <c r="BB61" s="455"/>
      <c r="BC61" s="456"/>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651"/>
      <c r="AA62" s="652"/>
      <c r="AB62" s="652"/>
      <c r="AC62" s="653"/>
      <c r="AD62" s="451"/>
      <c r="AE62" s="452"/>
      <c r="AF62" s="452"/>
      <c r="AG62" s="452"/>
      <c r="AH62" s="452"/>
      <c r="AI62" s="452"/>
      <c r="AJ62" s="452"/>
      <c r="AK62" s="452"/>
      <c r="AL62" s="452"/>
      <c r="AM62" s="452"/>
      <c r="AN62" s="452"/>
      <c r="AO62" s="452"/>
      <c r="AP62" s="452"/>
      <c r="AQ62" s="452"/>
      <c r="AR62" s="452"/>
      <c r="AS62" s="452"/>
      <c r="AT62" s="452"/>
      <c r="AU62" s="452"/>
      <c r="AV62" s="452"/>
      <c r="AW62" s="452"/>
      <c r="AX62" s="452"/>
      <c r="AY62" s="452"/>
      <c r="AZ62" s="452"/>
      <c r="BA62" s="452"/>
      <c r="BB62" s="452"/>
      <c r="BC62" s="453"/>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7"/>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5">
    <mergeCell ref="Z36:AF36"/>
    <mergeCell ref="AG36:AJ36"/>
    <mergeCell ref="AK36:AN36"/>
    <mergeCell ref="Z37:AF38"/>
    <mergeCell ref="AG37:AN38"/>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CC27:CD27"/>
    <mergeCell ref="CE27:CF27"/>
    <mergeCell ref="BN38:BQ38"/>
    <mergeCell ref="BR38:BT38"/>
    <mergeCell ref="AO36:AU36"/>
    <mergeCell ref="BF35:CI35"/>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7:AC87"/>
    <mergeCell ref="AD87:BC87"/>
    <mergeCell ref="BF87:BI87"/>
    <mergeCell ref="BJ87:CI87"/>
    <mergeCell ref="Z88:AC88"/>
    <mergeCell ref="AD88:BC88"/>
    <mergeCell ref="BF88:BI88"/>
    <mergeCell ref="BJ88:CI88"/>
    <mergeCell ref="Z89:AC89"/>
    <mergeCell ref="AD89:BC89"/>
    <mergeCell ref="BF89:BI89"/>
    <mergeCell ref="BJ89:CI89"/>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1:AC51"/>
    <mergeCell ref="AD51:BC51"/>
    <mergeCell ref="AU52:AV52"/>
    <mergeCell ref="AX52:AY52"/>
    <mergeCell ref="CA52:CB52"/>
    <mergeCell ref="AP52:AS52"/>
    <mergeCell ref="CD52:CE52"/>
    <mergeCell ref="BV52:BY52"/>
    <mergeCell ref="Z53:AC53"/>
    <mergeCell ref="AD53:BC53"/>
    <mergeCell ref="BF53:BI53"/>
    <mergeCell ref="BJ53:CI53"/>
    <mergeCell ref="CK45:CP45"/>
    <mergeCell ref="CQ45:CS45"/>
    <mergeCell ref="CN47:DE48"/>
    <mergeCell ref="Z46:AC46"/>
    <mergeCell ref="AD46:BC46"/>
    <mergeCell ref="BF49:BI49"/>
    <mergeCell ref="BF46:BI46"/>
    <mergeCell ref="BJ46:CI46"/>
    <mergeCell ref="Z50:AC50"/>
    <mergeCell ref="AD50:BC50"/>
    <mergeCell ref="BF50:BI50"/>
    <mergeCell ref="BJ50:CI50"/>
    <mergeCell ref="Z39:AD39"/>
    <mergeCell ref="AE39:AG39"/>
    <mergeCell ref="AI39:AL39"/>
    <mergeCell ref="CK39:CN39"/>
    <mergeCell ref="CO39:CQ39"/>
    <mergeCell ref="Z49:AC49"/>
    <mergeCell ref="AD49:BC49"/>
    <mergeCell ref="BF47:BI47"/>
    <mergeCell ref="BJ47:CI47"/>
    <mergeCell ref="Z47:AC47"/>
    <mergeCell ref="AD47:BC47"/>
    <mergeCell ref="CK41:CN41"/>
    <mergeCell ref="CO41:CQ41"/>
    <mergeCell ref="BF45:BI45"/>
    <mergeCell ref="BJ45:CI45"/>
    <mergeCell ref="CK44:CP44"/>
    <mergeCell ref="CQ44:CS44"/>
    <mergeCell ref="BJ49:CI49"/>
    <mergeCell ref="CK43:CN43"/>
    <mergeCell ref="CO43:CQ43"/>
    <mergeCell ref="CK47:CM48"/>
    <mergeCell ref="CC40:CI40"/>
    <mergeCell ref="Z44:AC44"/>
    <mergeCell ref="AD44:BC44"/>
    <mergeCell ref="CU42:CW42"/>
    <mergeCell ref="Z48:AC48"/>
    <mergeCell ref="AD48:BC48"/>
    <mergeCell ref="CR39:CT39"/>
    <mergeCell ref="BF43:BI43"/>
    <mergeCell ref="BJ43:CI43"/>
    <mergeCell ref="BF48:BI48"/>
    <mergeCell ref="BJ48:CI48"/>
    <mergeCell ref="CK42:CN42"/>
    <mergeCell ref="CO42:CQ42"/>
    <mergeCell ref="CR42:CT42"/>
    <mergeCell ref="CU43:CW43"/>
    <mergeCell ref="BB40:BC40"/>
    <mergeCell ref="BF40:BI40"/>
    <mergeCell ref="BJ40:BM40"/>
    <mergeCell ref="BN40:BQ40"/>
    <mergeCell ref="BR40:BT40"/>
    <mergeCell ref="Z42:AC42"/>
    <mergeCell ref="AD42:BC42"/>
    <mergeCell ref="Z43:AC43"/>
    <mergeCell ref="AO40:AP40"/>
    <mergeCell ref="AS40:AT40"/>
    <mergeCell ref="Z45:AC45"/>
    <mergeCell ref="AD45:BC45"/>
    <mergeCell ref="CU41:CW41"/>
    <mergeCell ref="CR37:CT37"/>
    <mergeCell ref="AZ37:BC37"/>
    <mergeCell ref="AO38:AU38"/>
    <mergeCell ref="AV38:AY38"/>
    <mergeCell ref="AZ38:BC38"/>
    <mergeCell ref="BJ37:BM37"/>
    <mergeCell ref="BN37:BQ37"/>
    <mergeCell ref="BR37:BT37"/>
    <mergeCell ref="BU36:BX37"/>
    <mergeCell ref="BY36:CI37"/>
    <mergeCell ref="AV36:AY36"/>
    <mergeCell ref="AZ36:BC36"/>
    <mergeCell ref="CR36:CT36"/>
    <mergeCell ref="BF36:BI36"/>
    <mergeCell ref="BJ36:BM36"/>
    <mergeCell ref="BN36:BQ36"/>
    <mergeCell ref="BR36:BT36"/>
    <mergeCell ref="BF44:BI44"/>
    <mergeCell ref="BJ44:CI44"/>
    <mergeCell ref="CK37:CN37"/>
    <mergeCell ref="CO37:CQ37"/>
    <mergeCell ref="CK38:CN38"/>
    <mergeCell ref="CO38:CQ38"/>
    <mergeCell ref="CK36:CN36"/>
    <mergeCell ref="CO36:CQ36"/>
    <mergeCell ref="CR38:CT38"/>
    <mergeCell ref="BF41:CI41"/>
    <mergeCell ref="BF42:BI42"/>
    <mergeCell ref="BJ42:CI42"/>
    <mergeCell ref="CR41:CT41"/>
    <mergeCell ref="CR43:CT43"/>
    <mergeCell ref="BF38:BI38"/>
    <mergeCell ref="BJ38:BM38"/>
    <mergeCell ref="BF37:BI37"/>
    <mergeCell ref="BF39:BI39"/>
    <mergeCell ref="BJ39:BM39"/>
    <mergeCell ref="BU40:CB40"/>
    <mergeCell ref="BN39:BQ39"/>
    <mergeCell ref="BR39:BT39"/>
    <mergeCell ref="Z35:AF35"/>
    <mergeCell ref="AG35:AJ35"/>
    <mergeCell ref="AK35:AN35"/>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BF33:BG33"/>
    <mergeCell ref="BH33:BI33"/>
    <mergeCell ref="BJ33:BK33"/>
    <mergeCell ref="BL33:BN33"/>
    <mergeCell ref="BO33:BT33"/>
    <mergeCell ref="BU33:BV33"/>
    <mergeCell ref="BW33:BX33"/>
    <mergeCell ref="AO34:AU34"/>
    <mergeCell ref="AV34:AY34"/>
    <mergeCell ref="AZ34:BC34"/>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AQ28:AV28"/>
    <mergeCell ref="BR22:BT22"/>
    <mergeCell ref="BU22:BV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F30:BG30"/>
    <mergeCell ref="BH30:BK30"/>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CC30:CD30"/>
    <mergeCell ref="CE30:CF30"/>
    <mergeCell ref="CG30:CI30"/>
    <mergeCell ref="BU29:BV29"/>
    <mergeCell ref="BW29:BZ29"/>
    <mergeCell ref="CA29:CB29"/>
    <mergeCell ref="CC29:CD29"/>
    <mergeCell ref="CE29:CF29"/>
    <mergeCell ref="CG29:CI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P26:BQ26"/>
    <mergeCell ref="BR23:BT23"/>
    <mergeCell ref="BR24:BT24"/>
    <mergeCell ref="BR25:BT25"/>
    <mergeCell ref="BR26:BT26"/>
    <mergeCell ref="BU23:BV23"/>
    <mergeCell ref="BU24:BV24"/>
    <mergeCell ref="BU25:BV25"/>
    <mergeCell ref="BU26:BV26"/>
    <mergeCell ref="AH40:AI40"/>
    <mergeCell ref="AK40:AL40"/>
    <mergeCell ref="AO37:AU37"/>
    <mergeCell ref="AV37:AY37"/>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D43:BC43"/>
    <mergeCell ref="AX40:AY40"/>
    <mergeCell ref="AZ40:BA40"/>
    <mergeCell ref="AO31:AU31"/>
    <mergeCell ref="AV31:AY31"/>
    <mergeCell ref="AZ31:BC31"/>
    <mergeCell ref="AO33:AU33"/>
    <mergeCell ref="AV33:AY33"/>
    <mergeCell ref="AZ33:BC33"/>
    <mergeCell ref="AO32:AU32"/>
    <mergeCell ref="AV32:AY32"/>
    <mergeCell ref="AZ32:BC32"/>
    <mergeCell ref="AG34:AJ34"/>
    <mergeCell ref="AK34:AN34"/>
    <mergeCell ref="AO35:AU35"/>
    <mergeCell ref="AV35:AY35"/>
    <mergeCell ref="AZ35:BC35"/>
    <mergeCell ref="AM39:AT39"/>
    <mergeCell ref="Z40:AE40"/>
    <mergeCell ref="AF40:AG40"/>
  </mergeCells>
  <phoneticPr fontId="27"/>
  <conditionalFormatting sqref="AH7:AN28 AW7:BC28">
    <cfRule type="cellIs" dxfId="113"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F0"/>
  </sheetPr>
  <dimension ref="A1:DE101"/>
  <sheetViews>
    <sheetView view="pageBreakPreview" topLeftCell="D49" zoomScale="70" zoomScaleNormal="100" zoomScaleSheetLayoutView="70" workbookViewId="0">
      <selection activeCell="F11" sqref="F11"/>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395</v>
      </c>
      <c r="AR5" s="316"/>
      <c r="AS5" s="316"/>
      <c r="AT5" s="316"/>
      <c r="AU5" s="317"/>
      <c r="AV5" s="249" t="s">
        <v>72</v>
      </c>
      <c r="AW5" s="249"/>
      <c r="AX5" s="168" t="s">
        <v>273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晴後曇</v>
      </c>
      <c r="BT6" s="249"/>
      <c r="BU6" s="249"/>
      <c r="BV6" s="298"/>
      <c r="BW6" s="250" t="s">
        <v>94</v>
      </c>
      <c r="BX6" s="251"/>
      <c r="BY6" s="299" t="str">
        <f>AX5</f>
        <v>土曜17名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長岡順一</v>
      </c>
      <c r="E8" s="155" t="s">
        <v>274</v>
      </c>
      <c r="F8" s="155" t="s">
        <v>263</v>
      </c>
      <c r="I8" s="185"/>
      <c r="J8" s="177"/>
      <c r="K8" s="177"/>
      <c r="L8" s="178">
        <v>0.33333333333333331</v>
      </c>
      <c r="M8" s="178">
        <v>0.77083333333333337</v>
      </c>
      <c r="N8" s="186" t="e">
        <f t="shared" ref="N8:N49" ca="1" si="0">$AL$5</f>
        <v>#VALUE!</v>
      </c>
      <c r="O8" s="177" t="str">
        <f t="shared" ref="O8:O48" si="1">IFERROR(INDEX(給与コード,MATCH(IF(J8="",E8,J8),業態名,0)),"")</f>
        <v>A1</v>
      </c>
      <c r="P8" s="177" t="str">
        <f t="shared" ref="P8:P48" si="2">IF(O8="","",IF(K8="",F8,K8))</f>
        <v>長岡順一</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長岡順一</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幕内秀夫</v>
      </c>
      <c r="E9" s="155" t="s">
        <v>274</v>
      </c>
      <c r="F9" s="155" t="s">
        <v>241</v>
      </c>
      <c r="I9" s="185"/>
      <c r="J9" s="177"/>
      <c r="K9" s="177"/>
      <c r="L9" s="178">
        <v>0.33333333333333331</v>
      </c>
      <c r="M9" s="178">
        <v>0.77083333333333337</v>
      </c>
      <c r="N9" s="186" t="e">
        <f t="shared" ca="1" si="0"/>
        <v>#VALUE!</v>
      </c>
      <c r="O9" s="177" t="str">
        <f t="shared" si="1"/>
        <v>A1</v>
      </c>
      <c r="P9" s="177" t="str">
        <f t="shared" si="2"/>
        <v>幕内秀夫</v>
      </c>
      <c r="Q9" s="178">
        <f t="shared" si="3"/>
        <v>0.33333333333333331</v>
      </c>
      <c r="R9" s="178"/>
      <c r="S9" s="178">
        <f t="shared" si="4"/>
        <v>0.77083333333333337</v>
      </c>
      <c r="T9" s="178"/>
      <c r="U9" s="178"/>
      <c r="V9" s="178"/>
      <c r="W9" s="178"/>
      <c r="X9" s="177" t="s">
        <v>275</v>
      </c>
      <c r="Z9" s="270" t="str">
        <f t="shared" si="5"/>
        <v>荷捌</v>
      </c>
      <c r="AA9" s="271"/>
      <c r="AB9" s="272" t="str">
        <f t="shared" si="6"/>
        <v>幕内秀夫</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山田保</v>
      </c>
      <c r="E10" s="155" t="s">
        <v>274</v>
      </c>
      <c r="F10" s="155" t="s">
        <v>242</v>
      </c>
      <c r="I10" s="185"/>
      <c r="J10" s="177"/>
      <c r="K10" s="177"/>
      <c r="L10" s="178">
        <v>0.33333333333333331</v>
      </c>
      <c r="M10" s="178">
        <v>0.77083333333333337</v>
      </c>
      <c r="N10" s="186" t="e">
        <f t="shared" ca="1" si="0"/>
        <v>#VALUE!</v>
      </c>
      <c r="O10" s="177" t="str">
        <f t="shared" si="1"/>
        <v>A1</v>
      </c>
      <c r="P10" s="177" t="str">
        <f t="shared" si="2"/>
        <v>山田保</v>
      </c>
      <c r="Q10" s="178">
        <f t="shared" si="3"/>
        <v>0.33333333333333331</v>
      </c>
      <c r="R10" s="178"/>
      <c r="S10" s="178">
        <f t="shared" si="4"/>
        <v>0.77083333333333337</v>
      </c>
      <c r="T10" s="178"/>
      <c r="U10" s="178"/>
      <c r="V10" s="178"/>
      <c r="W10" s="178"/>
      <c r="X10" s="177" t="s">
        <v>275</v>
      </c>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長岡順一</v>
      </c>
      <c r="BI10" s="265"/>
      <c r="BJ10" s="265"/>
      <c r="BK10" s="265"/>
      <c r="BL10" s="266">
        <f t="shared" ref="BL10:BL16" si="12">IF(OR(Q8="",Q8=0)=TRUE,IF(AH8&lt;&gt;"",AH8,""),Q8)</f>
        <v>0.33333333333333331</v>
      </c>
      <c r="BM10" s="266"/>
      <c r="BN10" s="266">
        <f t="shared" ref="BN10:BN16" si="13">IF(OR(S8="",S8=0)=TRUE,IF(AL8&lt;&gt;"",AL8,""),S8)</f>
        <v>0.77083333333333337</v>
      </c>
      <c r="BO10" s="266"/>
      <c r="BP10" s="267">
        <f t="shared" ref="BP10:BP16" si="14">IF(BH10="","",(BN10-BL10)*24)</f>
        <v>10.500000000000002</v>
      </c>
      <c r="BQ10" s="267"/>
      <c r="BR10" s="252" t="str">
        <f t="shared" ref="BR10:BR16" si="15">IF(X8="","",X8)</f>
        <v>残業1.5ｈ</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森口忠</v>
      </c>
      <c r="E11" s="155" t="s">
        <v>276</v>
      </c>
      <c r="F11" s="155" t="s">
        <v>277</v>
      </c>
      <c r="I11" s="185"/>
      <c r="J11" s="177"/>
      <c r="K11" s="177"/>
      <c r="L11" s="178"/>
      <c r="M11" s="178"/>
      <c r="N11" s="186" t="e">
        <f t="shared" ca="1" si="0"/>
        <v>#VALUE!</v>
      </c>
      <c r="O11" s="177" t="str">
        <f t="shared" si="1"/>
        <v>A2</v>
      </c>
      <c r="P11" s="177" t="str">
        <f t="shared" si="2"/>
        <v>森口忠</v>
      </c>
      <c r="Q11" s="178" t="str">
        <f t="shared" si="3"/>
        <v/>
      </c>
      <c r="R11" s="178"/>
      <c r="S11" s="178" t="str">
        <f t="shared" si="4"/>
        <v/>
      </c>
      <c r="T11" s="178"/>
      <c r="U11" s="178"/>
      <c r="V11" s="178"/>
      <c r="W11" s="178"/>
      <c r="X11" s="177"/>
      <c r="Z11" s="270" t="str">
        <f t="shared" si="5"/>
        <v>早番</v>
      </c>
      <c r="AA11" s="271"/>
      <c r="AB11" s="272" t="str">
        <f t="shared" si="6"/>
        <v>森口忠</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幕内秀夫</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志村登志雄</v>
      </c>
      <c r="E12" s="155" t="s">
        <v>276</v>
      </c>
      <c r="F12" s="155" t="s">
        <v>278</v>
      </c>
      <c r="I12" s="185"/>
      <c r="J12" s="177"/>
      <c r="K12" s="177"/>
      <c r="L12" s="178"/>
      <c r="M12" s="178"/>
      <c r="N12" s="186" t="e">
        <f t="shared" ca="1" si="0"/>
        <v>#VALUE!</v>
      </c>
      <c r="O12" s="177" t="str">
        <f t="shared" si="1"/>
        <v>A2</v>
      </c>
      <c r="P12" s="177" t="str">
        <f t="shared" si="2"/>
        <v>志村登志雄</v>
      </c>
      <c r="Q12" s="178" t="str">
        <f t="shared" si="3"/>
        <v/>
      </c>
      <c r="R12" s="178"/>
      <c r="S12" s="178" t="str">
        <f t="shared" si="4"/>
        <v/>
      </c>
      <c r="T12" s="178"/>
      <c r="U12" s="178"/>
      <c r="V12" s="178"/>
      <c r="W12" s="178"/>
      <c r="X12" s="177" t="s">
        <v>279</v>
      </c>
      <c r="Z12" s="270" t="str">
        <f t="shared" si="5"/>
        <v>早番</v>
      </c>
      <c r="AA12" s="271"/>
      <c r="AB12" s="272" t="str">
        <f t="shared" si="6"/>
        <v>志村登志雄</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山田保</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276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森口忠</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大野弘</v>
      </c>
      <c r="E14" s="155" t="s">
        <v>276</v>
      </c>
      <c r="F14" s="215" t="s">
        <v>396</v>
      </c>
      <c r="I14" s="185"/>
      <c r="J14" s="177"/>
      <c r="K14" s="177"/>
      <c r="L14" s="178"/>
      <c r="M14" s="178"/>
      <c r="N14" s="186" t="e">
        <f t="shared" ca="1" si="0"/>
        <v>#VALUE!</v>
      </c>
      <c r="O14" s="177" t="str">
        <f t="shared" si="1"/>
        <v>A2</v>
      </c>
      <c r="P14" s="177" t="str">
        <f t="shared" si="2"/>
        <v>大野弘</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大野弘</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志村登志雄</v>
      </c>
      <c r="BI14" s="265"/>
      <c r="BJ14" s="265"/>
      <c r="BK14" s="265"/>
      <c r="BL14" s="266">
        <f t="shared" si="12"/>
        <v>0.39583333333333331</v>
      </c>
      <c r="BM14" s="266"/>
      <c r="BN14" s="266">
        <f t="shared" si="13"/>
        <v>0.77083333333333337</v>
      </c>
      <c r="BO14" s="266"/>
      <c r="BP14" s="267">
        <f t="shared" si="14"/>
        <v>9.0000000000000018</v>
      </c>
      <c r="BQ14" s="267"/>
      <c r="BR14" s="252" t="str">
        <f t="shared" si="15"/>
        <v>臨時葬儀</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土谷準一</v>
      </c>
      <c r="E15" s="155" t="s">
        <v>276</v>
      </c>
      <c r="F15" s="215" t="s">
        <v>397</v>
      </c>
      <c r="I15" s="185"/>
      <c r="J15" s="177"/>
      <c r="K15" s="177"/>
      <c r="L15" s="178"/>
      <c r="M15" s="178"/>
      <c r="N15" s="186" t="e">
        <f t="shared" ca="1" si="0"/>
        <v>#VALUE!</v>
      </c>
      <c r="O15" s="177" t="str">
        <f t="shared" si="1"/>
        <v>A2</v>
      </c>
      <c r="P15" s="177" t="str">
        <f t="shared" si="2"/>
        <v>土谷準一</v>
      </c>
      <c r="Q15" s="178" t="str">
        <f t="shared" si="3"/>
        <v/>
      </c>
      <c r="R15" s="178"/>
      <c r="S15" s="178" t="str">
        <f t="shared" si="4"/>
        <v/>
      </c>
      <c r="T15" s="178"/>
      <c r="U15" s="178"/>
      <c r="V15" s="178"/>
      <c r="W15" s="178"/>
      <c r="X15" s="177" t="s">
        <v>281</v>
      </c>
      <c r="Z15" s="270" t="str">
        <f t="shared" si="23"/>
        <v>早番</v>
      </c>
      <c r="AA15" s="271"/>
      <c r="AB15" s="272" t="str">
        <f t="shared" si="24"/>
        <v>土谷準一</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土井龍文</v>
      </c>
      <c r="E16" s="155" t="s">
        <v>276</v>
      </c>
      <c r="F16" s="215" t="s">
        <v>398</v>
      </c>
      <c r="I16" s="185"/>
      <c r="J16" s="177"/>
      <c r="K16" s="177"/>
      <c r="L16" s="178"/>
      <c r="M16" s="178"/>
      <c r="N16" s="186" t="e">
        <f t="shared" ca="1" si="0"/>
        <v>#VALUE!</v>
      </c>
      <c r="O16" s="177" t="str">
        <f t="shared" si="1"/>
        <v>A2</v>
      </c>
      <c r="P16" s="177" t="str">
        <f t="shared" si="2"/>
        <v>土井龍文</v>
      </c>
      <c r="Q16" s="178" t="str">
        <f t="shared" si="3"/>
        <v/>
      </c>
      <c r="R16" s="178"/>
      <c r="S16" s="178" t="str">
        <f t="shared" si="4"/>
        <v/>
      </c>
      <c r="T16" s="178"/>
      <c r="U16" s="178"/>
      <c r="V16" s="178"/>
      <c r="W16" s="178"/>
      <c r="X16" s="177" t="s">
        <v>281</v>
      </c>
      <c r="Z16" s="270" t="str">
        <f t="shared" si="23"/>
        <v>早番</v>
      </c>
      <c r="AA16" s="271"/>
      <c r="AB16" s="272" t="str">
        <f t="shared" si="24"/>
        <v>土井龍文</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大野弘</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ラクシャン</v>
      </c>
      <c r="E17" s="155" t="s">
        <v>276</v>
      </c>
      <c r="F17" s="215" t="s">
        <v>399</v>
      </c>
      <c r="I17" s="185"/>
      <c r="J17" s="177"/>
      <c r="K17" s="177"/>
      <c r="L17" s="178"/>
      <c r="M17" s="178"/>
      <c r="N17" s="186" t="e">
        <f t="shared" ca="1" si="0"/>
        <v>#VALUE!</v>
      </c>
      <c r="O17" s="177" t="str">
        <f t="shared" si="1"/>
        <v>A2</v>
      </c>
      <c r="P17" s="177" t="str">
        <f t="shared" si="2"/>
        <v>ラクシャン</v>
      </c>
      <c r="Q17" s="178" t="str">
        <f t="shared" si="3"/>
        <v/>
      </c>
      <c r="R17" s="178"/>
      <c r="S17" s="178" t="str">
        <f t="shared" si="4"/>
        <v/>
      </c>
      <c r="T17" s="178"/>
      <c r="U17" s="178"/>
      <c r="V17" s="178"/>
      <c r="W17" s="178"/>
      <c r="X17" s="177" t="s">
        <v>281</v>
      </c>
      <c r="Z17" s="270" t="str">
        <f t="shared" si="23"/>
        <v>早番</v>
      </c>
      <c r="AA17" s="271"/>
      <c r="AB17" s="272" t="str">
        <f t="shared" si="24"/>
        <v>ラクシャン</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土谷準一</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モハン</v>
      </c>
      <c r="E18" s="155" t="s">
        <v>276</v>
      </c>
      <c r="F18" s="215" t="s">
        <v>400</v>
      </c>
      <c r="I18" s="185"/>
      <c r="J18" s="177"/>
      <c r="K18" s="177"/>
      <c r="L18" s="178"/>
      <c r="M18" s="178"/>
      <c r="N18" s="186" t="e">
        <f t="shared" ca="1" si="0"/>
        <v>#VALUE!</v>
      </c>
      <c r="O18" s="177" t="str">
        <f t="shared" si="1"/>
        <v>A2</v>
      </c>
      <c r="P18" s="177" t="str">
        <f t="shared" si="2"/>
        <v>モハン</v>
      </c>
      <c r="Q18" s="178" t="str">
        <f t="shared" si="3"/>
        <v/>
      </c>
      <c r="R18" s="178"/>
      <c r="S18" s="178" t="str">
        <f t="shared" si="4"/>
        <v/>
      </c>
      <c r="T18" s="178"/>
      <c r="U18" s="178"/>
      <c r="V18" s="178"/>
      <c r="W18" s="178"/>
      <c r="X18" s="177" t="s">
        <v>281</v>
      </c>
      <c r="Z18" s="270" t="str">
        <f t="shared" si="23"/>
        <v>早番</v>
      </c>
      <c r="AA18" s="271"/>
      <c r="AB18" s="272" t="str">
        <f t="shared" si="24"/>
        <v>モハン</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土井龍文</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フェルナンド</v>
      </c>
      <c r="E19" s="155" t="s">
        <v>276</v>
      </c>
      <c r="F19" s="215" t="s">
        <v>284</v>
      </c>
      <c r="I19" s="185"/>
      <c r="J19" s="177"/>
      <c r="K19" s="177"/>
      <c r="L19" s="178"/>
      <c r="M19" s="178"/>
      <c r="N19" s="186" t="e">
        <f t="shared" ca="1" si="0"/>
        <v>#VALUE!</v>
      </c>
      <c r="O19" s="177" t="str">
        <f t="shared" si="1"/>
        <v>A2</v>
      </c>
      <c r="P19" s="177" t="str">
        <f t="shared" si="2"/>
        <v>フェルナンド</v>
      </c>
      <c r="Q19" s="178" t="str">
        <f t="shared" si="3"/>
        <v/>
      </c>
      <c r="R19" s="178"/>
      <c r="S19" s="178" t="str">
        <f t="shared" si="4"/>
        <v/>
      </c>
      <c r="T19" s="178"/>
      <c r="U19" s="178"/>
      <c r="V19" s="178"/>
      <c r="W19" s="178"/>
      <c r="X19" s="177" t="s">
        <v>281</v>
      </c>
      <c r="Z19" s="270" t="str">
        <f t="shared" si="23"/>
        <v>早番</v>
      </c>
      <c r="AA19" s="271"/>
      <c r="AB19" s="272" t="str">
        <f t="shared" si="24"/>
        <v>フェルナンド</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ラクシャン</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田村勝行</v>
      </c>
      <c r="E20" s="155" t="s">
        <v>287</v>
      </c>
      <c r="F20" s="155" t="s">
        <v>239</v>
      </c>
      <c r="I20" s="185"/>
      <c r="J20" s="177"/>
      <c r="K20" s="177"/>
      <c r="L20" s="178"/>
      <c r="M20" s="178"/>
      <c r="N20" s="186" t="e">
        <f t="shared" ca="1" si="0"/>
        <v>#VALUE!</v>
      </c>
      <c r="O20" s="177" t="str">
        <f t="shared" si="1"/>
        <v>A3</v>
      </c>
      <c r="P20" s="177" t="str">
        <f t="shared" si="2"/>
        <v>田村勝行</v>
      </c>
      <c r="Q20" s="178" t="str">
        <f t="shared" si="3"/>
        <v/>
      </c>
      <c r="R20" s="178"/>
      <c r="S20" s="178" t="str">
        <f t="shared" si="4"/>
        <v/>
      </c>
      <c r="T20" s="178"/>
      <c r="U20" s="178"/>
      <c r="V20" s="178"/>
      <c r="W20" s="178"/>
      <c r="X20" s="177"/>
      <c r="Z20" s="270" t="str">
        <f t="shared" si="23"/>
        <v>遅番</v>
      </c>
      <c r="AA20" s="271"/>
      <c r="AB20" s="272" t="str">
        <f t="shared" si="24"/>
        <v>田村勝行</v>
      </c>
      <c r="AC20" s="273"/>
      <c r="AD20" s="273"/>
      <c r="AE20" s="273"/>
      <c r="AF20" s="273"/>
      <c r="AG20" s="274"/>
      <c r="AH20" s="275">
        <f>IF(D20&lt;&gt;"","",IF(G20="",IFERROR(VLOOKUP(E20,業態・給与対照!A:D,3,FALSE),""),G20))</f>
        <v>0.5</v>
      </c>
      <c r="AI20" s="268"/>
      <c r="AJ20" s="268"/>
      <c r="AK20" s="188" t="s">
        <v>97</v>
      </c>
      <c r="AL20" s="268">
        <f>IF(D20&lt;&gt;"","",IF(H20="",IFERROR(VLOOKUP(E20,業態・給与対照!A:D,4,FALSE),""),H20))</f>
        <v>0.875</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モハン</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松本豊</v>
      </c>
      <c r="E21" s="155" t="s">
        <v>287</v>
      </c>
      <c r="F21" s="155" t="s">
        <v>110</v>
      </c>
      <c r="I21" s="185"/>
      <c r="J21" s="177"/>
      <c r="K21" s="177"/>
      <c r="L21" s="178">
        <v>0.375</v>
      </c>
      <c r="M21" s="178">
        <v>0.875</v>
      </c>
      <c r="N21" s="186" t="e">
        <f t="shared" ca="1" si="0"/>
        <v>#VALUE!</v>
      </c>
      <c r="O21" s="177" t="str">
        <f t="shared" si="1"/>
        <v>A3</v>
      </c>
      <c r="P21" s="177" t="str">
        <f t="shared" si="2"/>
        <v>松本豊</v>
      </c>
      <c r="Q21" s="178">
        <f t="shared" si="3"/>
        <v>0.375</v>
      </c>
      <c r="R21" s="178"/>
      <c r="S21" s="178">
        <f t="shared" si="4"/>
        <v>0.875</v>
      </c>
      <c r="T21" s="178"/>
      <c r="U21" s="178"/>
      <c r="V21" s="178"/>
      <c r="W21" s="178"/>
      <c r="X21" s="177" t="s">
        <v>288</v>
      </c>
      <c r="Z21" s="270" t="str">
        <f t="shared" si="23"/>
        <v>遅番</v>
      </c>
      <c r="AA21" s="271"/>
      <c r="AB21" s="272" t="str">
        <f t="shared" si="24"/>
        <v>松本豊</v>
      </c>
      <c r="AC21" s="273"/>
      <c r="AD21" s="273"/>
      <c r="AE21" s="273"/>
      <c r="AF21" s="273"/>
      <c r="AG21" s="274"/>
      <c r="AH21" s="275">
        <f>IF(D21&lt;&gt;"","",IF(G21="",IFERROR(VLOOKUP(E21,業態・給与対照!A:D,3,FALSE),""),G21))</f>
        <v>0.5</v>
      </c>
      <c r="AI21" s="268"/>
      <c r="AJ21" s="268"/>
      <c r="AK21" s="188" t="s">
        <v>97</v>
      </c>
      <c r="AL21" s="268">
        <f>IF(D21&lt;&gt;"","",IF(H21="",IFERROR(VLOOKUP(E21,業態・給与対照!A:D,4,FALSE),""),H21))</f>
        <v>0.875</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フェルナンド</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望月英明</v>
      </c>
      <c r="E22" s="155" t="s">
        <v>287</v>
      </c>
      <c r="F22" s="155" t="s">
        <v>243</v>
      </c>
      <c r="I22" s="185"/>
      <c r="J22" s="177"/>
      <c r="K22" s="177"/>
      <c r="L22" s="178">
        <v>0.375</v>
      </c>
      <c r="M22" s="178">
        <v>0.875</v>
      </c>
      <c r="N22" s="186" t="e">
        <f t="shared" ca="1" si="0"/>
        <v>#VALUE!</v>
      </c>
      <c r="O22" s="177" t="str">
        <f t="shared" si="1"/>
        <v>A3</v>
      </c>
      <c r="P22" s="177" t="str">
        <f t="shared" si="2"/>
        <v>望月英明</v>
      </c>
      <c r="Q22" s="178">
        <f t="shared" si="3"/>
        <v>0.375</v>
      </c>
      <c r="R22" s="178"/>
      <c r="S22" s="178">
        <f t="shared" si="4"/>
        <v>0.875</v>
      </c>
      <c r="T22" s="178"/>
      <c r="U22" s="178"/>
      <c r="V22" s="178"/>
      <c r="W22" s="178"/>
      <c r="X22" s="177" t="s">
        <v>288</v>
      </c>
      <c r="Z22" s="270" t="str">
        <f t="shared" si="23"/>
        <v>遅番</v>
      </c>
      <c r="AA22" s="271"/>
      <c r="AB22" s="272" t="str">
        <f t="shared" si="24"/>
        <v>望月英明</v>
      </c>
      <c r="AC22" s="273"/>
      <c r="AD22" s="273"/>
      <c r="AE22" s="273"/>
      <c r="AF22" s="273"/>
      <c r="AG22" s="274"/>
      <c r="AH22" s="275">
        <f>IF(D22&lt;&gt;"","",IF(G22="",IFERROR(VLOOKUP(E22,業態・給与対照!A:D,3,FALSE),""),G22))</f>
        <v>0.5</v>
      </c>
      <c r="AI22" s="268"/>
      <c r="AJ22" s="268"/>
      <c r="AK22" s="188" t="s">
        <v>97</v>
      </c>
      <c r="AL22" s="268">
        <f>IF(D22&lt;&gt;"","",IF(H22="",IFERROR(VLOOKUP(E22,業態・給与対照!A:D,4,FALSE),""),H22))</f>
        <v>0.875</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A3</v>
      </c>
      <c r="BG22" s="265"/>
      <c r="BH22" s="265" t="str">
        <f t="shared" si="26"/>
        <v>田村勝行</v>
      </c>
      <c r="BI22" s="265"/>
      <c r="BJ22" s="265"/>
      <c r="BK22" s="265"/>
      <c r="BL22" s="266">
        <f t="shared" si="27"/>
        <v>0.5</v>
      </c>
      <c r="BM22" s="266"/>
      <c r="BN22" s="266">
        <f t="shared" si="28"/>
        <v>0.875</v>
      </c>
      <c r="BO22" s="266"/>
      <c r="BP22" s="267">
        <f t="shared" si="29"/>
        <v>9</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石井秀幸</v>
      </c>
      <c r="E23" s="155" t="s">
        <v>287</v>
      </c>
      <c r="F23" s="155" t="s">
        <v>289</v>
      </c>
      <c r="I23" s="185"/>
      <c r="J23" s="177"/>
      <c r="K23" s="177"/>
      <c r="L23" s="178"/>
      <c r="M23" s="178"/>
      <c r="N23" s="186" t="e">
        <f t="shared" ca="1" si="0"/>
        <v>#VALUE!</v>
      </c>
      <c r="O23" s="177" t="str">
        <f t="shared" si="1"/>
        <v>A3</v>
      </c>
      <c r="P23" s="177" t="str">
        <f t="shared" si="2"/>
        <v>石井秀幸</v>
      </c>
      <c r="Q23" s="178" t="str">
        <f t="shared" si="3"/>
        <v/>
      </c>
      <c r="R23" s="178"/>
      <c r="S23" s="178" t="str">
        <f t="shared" si="4"/>
        <v/>
      </c>
      <c r="T23" s="178"/>
      <c r="U23" s="178"/>
      <c r="V23" s="178"/>
      <c r="W23" s="178"/>
      <c r="X23" s="177"/>
      <c r="Z23" s="270" t="str">
        <f t="shared" si="23"/>
        <v>遅番</v>
      </c>
      <c r="AA23" s="271"/>
      <c r="AB23" s="272" t="str">
        <f t="shared" si="24"/>
        <v>石井秀幸</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A3</v>
      </c>
      <c r="BG23" s="265"/>
      <c r="BH23" s="265" t="str">
        <f t="shared" si="26"/>
        <v>松本豊</v>
      </c>
      <c r="BI23" s="265"/>
      <c r="BJ23" s="265"/>
      <c r="BK23" s="265"/>
      <c r="BL23" s="266">
        <f t="shared" si="27"/>
        <v>0.375</v>
      </c>
      <c r="BM23" s="266"/>
      <c r="BN23" s="266">
        <f t="shared" si="28"/>
        <v>0.875</v>
      </c>
      <c r="BO23" s="266"/>
      <c r="BP23" s="267">
        <f t="shared" si="29"/>
        <v>12</v>
      </c>
      <c r="BQ23" s="267"/>
      <c r="BR23" s="252" t="str">
        <f t="shared" si="30"/>
        <v>早出3.0ｈ</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A3</v>
      </c>
      <c r="BG24" s="265"/>
      <c r="BH24" s="265" t="str">
        <f t="shared" si="26"/>
        <v>望月英明</v>
      </c>
      <c r="BI24" s="265"/>
      <c r="BJ24" s="265"/>
      <c r="BK24" s="265"/>
      <c r="BL24" s="266">
        <f t="shared" si="27"/>
        <v>0.375</v>
      </c>
      <c r="BM24" s="266"/>
      <c r="BN24" s="266">
        <f t="shared" si="28"/>
        <v>0.875</v>
      </c>
      <c r="BO24" s="266"/>
      <c r="BP24" s="267">
        <f t="shared" si="29"/>
        <v>12</v>
      </c>
      <c r="BQ24" s="267"/>
      <c r="BR24" s="252" t="str">
        <f t="shared" si="30"/>
        <v>早出3.0ｈ</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石井秀幸</v>
      </c>
      <c r="BI25" s="265"/>
      <c r="BJ25" s="265"/>
      <c r="BK25" s="265"/>
      <c r="BL25" s="266">
        <f t="shared" si="27"/>
        <v>0.5</v>
      </c>
      <c r="BM25" s="266"/>
      <c r="BN25" s="266">
        <f t="shared" si="28"/>
        <v>0.875</v>
      </c>
      <c r="BO25" s="266"/>
      <c r="BP25" s="267">
        <f t="shared" si="29"/>
        <v>9</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1166</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3043</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2893</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1244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8346</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8346</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8346</v>
      </c>
      <c r="AH37" s="395"/>
      <c r="AI37" s="395"/>
      <c r="AJ37" s="395"/>
      <c r="AK37" s="395"/>
      <c r="AL37" s="395"/>
      <c r="AM37" s="395"/>
      <c r="AN37" s="396"/>
      <c r="AO37" s="400" t="s">
        <v>135</v>
      </c>
      <c r="AP37" s="401"/>
      <c r="AQ37" s="401"/>
      <c r="AR37" s="401"/>
      <c r="AS37" s="401"/>
      <c r="AT37" s="401"/>
      <c r="AU37" s="401"/>
      <c r="AV37" s="402">
        <v>0.625</v>
      </c>
      <c r="AW37" s="402"/>
      <c r="AX37" s="402"/>
      <c r="AY37" s="402"/>
      <c r="AZ37" s="403">
        <v>2566</v>
      </c>
      <c r="BA37" s="403"/>
      <c r="BB37" s="403"/>
      <c r="BC37" s="404"/>
      <c r="BE37" s="203"/>
      <c r="BF37" s="426" t="s">
        <v>136</v>
      </c>
      <c r="BG37" s="427"/>
      <c r="BH37" s="427"/>
      <c r="BI37" s="427"/>
      <c r="BJ37" s="428">
        <f>IF(AG32="","",AG32)</f>
        <v>1166</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1014</v>
      </c>
      <c r="BA38" s="408"/>
      <c r="BB38" s="408"/>
      <c r="BC38" s="409"/>
      <c r="BE38" s="204"/>
      <c r="BF38" s="418" t="s">
        <v>138</v>
      </c>
      <c r="BG38" s="419"/>
      <c r="BH38" s="419"/>
      <c r="BI38" s="419"/>
      <c r="BJ38" s="412">
        <f>IF(AG33="","",AG33)</f>
        <v>3043</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5</v>
      </c>
      <c r="AF39" s="249"/>
      <c r="AG39" s="249"/>
      <c r="AH39" s="170" t="s">
        <v>140</v>
      </c>
      <c r="AI39" s="250" t="s">
        <v>141</v>
      </c>
      <c r="AJ39" s="249"/>
      <c r="AK39" s="249"/>
      <c r="AL39" s="249"/>
      <c r="AM39" s="410">
        <v>9250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2893</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1244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673" t="str">
        <f t="shared" ref="BJ42:BJ50" si="41">IF(AD42="","",AD42)</f>
        <v>営業時間。物販店舗（平日）10：00～20：00/（土日祝）10：00～21：00、レストラン（平日）11：00</v>
      </c>
      <c r="BK42" s="674"/>
      <c r="BL42" s="674"/>
      <c r="BM42" s="674"/>
      <c r="BN42" s="674"/>
      <c r="BO42" s="674"/>
      <c r="BP42" s="674"/>
      <c r="BQ42" s="674"/>
      <c r="BR42" s="674"/>
      <c r="BS42" s="674"/>
      <c r="BT42" s="674"/>
      <c r="BU42" s="674"/>
      <c r="BV42" s="674"/>
      <c r="BW42" s="674"/>
      <c r="BX42" s="674"/>
      <c r="BY42" s="674"/>
      <c r="BZ42" s="674"/>
      <c r="CA42" s="674"/>
      <c r="CB42" s="674"/>
      <c r="CC42" s="674"/>
      <c r="CD42" s="674"/>
      <c r="CE42" s="674"/>
      <c r="CF42" s="674"/>
      <c r="CG42" s="674"/>
      <c r="CH42" s="674"/>
      <c r="CI42" s="675"/>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51" t="str">
        <f t="shared" si="40"/>
        <v/>
      </c>
      <c r="BG43" s="652"/>
      <c r="BH43" s="652"/>
      <c r="BI43" s="653"/>
      <c r="BJ43" s="670" t="str">
        <f t="shared" si="41"/>
        <v>～21：00/（土日祝）11：00～22：00、フードコート（平日）11：00～20：00/（土日祝）10：30～</v>
      </c>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c r="CI43" s="672"/>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51" t="str">
        <f t="shared" si="40"/>
        <v/>
      </c>
      <c r="BG44" s="652"/>
      <c r="BH44" s="652"/>
      <c r="BI44" s="653"/>
      <c r="BJ44" s="670" t="str">
        <f t="shared" si="41"/>
        <v>21：00、ブルーミングブルーミー10：00～21：00。</v>
      </c>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c r="CI44" s="672"/>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267</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76">
        <f t="shared" si="40"/>
        <v>0.39583333333333331</v>
      </c>
      <c r="BG45" s="677"/>
      <c r="BH45" s="677"/>
      <c r="BI45" s="678"/>
      <c r="BJ45" s="670" t="str">
        <f t="shared" si="41"/>
        <v>P3立体駐車場開放。</v>
      </c>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c r="CI45" s="672"/>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0.39652777777777776</v>
      </c>
      <c r="AA46" s="236"/>
      <c r="AB46" s="236"/>
      <c r="AC46" s="237"/>
      <c r="AD46" s="238" t="s">
        <v>244</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76">
        <f t="shared" si="40"/>
        <v>0.39652777777777776</v>
      </c>
      <c r="BG46" s="677"/>
      <c r="BH46" s="677"/>
      <c r="BI46" s="678"/>
      <c r="BJ46" s="670" t="str">
        <f t="shared" si="41"/>
        <v>P2立体駐車場開放。　待ち車両1台。</v>
      </c>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c r="CI46" s="672"/>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401</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76" t="str">
        <f t="shared" si="40"/>
        <v/>
      </c>
      <c r="BG47" s="677"/>
      <c r="BH47" s="677"/>
      <c r="BI47" s="678"/>
      <c r="BJ47" s="670" t="str">
        <f t="shared" si="41"/>
        <v>P2入口から開放しているP1、3、4駐車場へご案内した件数。　9：30～9：31　無し。</v>
      </c>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c r="CI47" s="672"/>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0.3972222222222222</v>
      </c>
      <c r="AA48" s="236"/>
      <c r="AB48" s="236"/>
      <c r="AC48" s="237"/>
      <c r="AD48" s="581" t="s">
        <v>293</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76">
        <f t="shared" si="40"/>
        <v>0.3972222222222222</v>
      </c>
      <c r="BG48" s="677"/>
      <c r="BH48" s="677"/>
      <c r="BI48" s="678"/>
      <c r="BJ48" s="670" t="str">
        <f t="shared" si="41"/>
        <v>P2臨時出口を開放。　→21：00　閉鎖作業を施設警備担当様へ引継ぎ。</v>
      </c>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c r="CI48" s="672"/>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I49" s="185"/>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v>
      </c>
      <c r="AA49" s="449"/>
      <c r="AB49" s="449"/>
      <c r="AC49" s="450"/>
      <c r="AD49" s="474" t="s">
        <v>402</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f t="shared" si="40"/>
        <v>0.4</v>
      </c>
      <c r="BG49" s="421"/>
      <c r="BH49" s="421"/>
      <c r="BI49" s="422"/>
      <c r="BJ49" s="670" t="str">
        <f t="shared" si="41"/>
        <v>P2臨時入口を開放。　→11：11　閉鎖。</v>
      </c>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c r="CI49" s="672"/>
    </row>
    <row r="50" spans="2:87" ht="16.5" customHeight="1">
      <c r="Z50" s="462">
        <v>0.44583333333333336</v>
      </c>
      <c r="AA50" s="463"/>
      <c r="AB50" s="463"/>
      <c r="AC50" s="464"/>
      <c r="AD50" s="465" t="s">
        <v>403</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647">
        <f t="shared" si="40"/>
        <v>0.44583333333333336</v>
      </c>
      <c r="BG50" s="648"/>
      <c r="BH50" s="648"/>
      <c r="BI50" s="649"/>
      <c r="BJ50" s="471" t="str">
        <f t="shared" si="41"/>
        <v>P2立体駐車場出口精算機No2不具合（エラー表示なし、駐車券が入らない）</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Z51" s="489"/>
      <c r="AA51" s="490"/>
      <c r="AB51" s="490"/>
      <c r="AC51" s="490"/>
      <c r="AD51" s="491"/>
      <c r="AE51" s="491"/>
      <c r="AF51" s="491"/>
      <c r="AG51" s="491"/>
      <c r="AH51" s="491"/>
      <c r="AI51" s="491"/>
      <c r="AJ51" s="491"/>
      <c r="AK51" s="491"/>
      <c r="AL51" s="491"/>
      <c r="AM51" s="491"/>
      <c r="AN51" s="491"/>
      <c r="AO51" s="491"/>
      <c r="AP51" s="491"/>
      <c r="AQ51" s="491"/>
      <c r="AR51" s="491"/>
      <c r="AS51" s="491"/>
      <c r="AT51" s="491"/>
      <c r="AU51" s="491"/>
      <c r="AV51" s="491"/>
      <c r="AW51" s="491"/>
      <c r="AX51" s="491"/>
      <c r="AY51" s="491"/>
      <c r="AZ51" s="491"/>
      <c r="BA51" s="491"/>
      <c r="BB51" s="491"/>
      <c r="BC51" s="491"/>
      <c r="BF51" s="489"/>
      <c r="BG51" s="490"/>
      <c r="BH51" s="490"/>
      <c r="BI51" s="490"/>
      <c r="BJ51" s="491"/>
      <c r="BK51" s="491"/>
      <c r="BL51" s="491"/>
      <c r="BM51" s="491"/>
      <c r="BN51" s="491"/>
      <c r="BO51" s="491"/>
      <c r="BP51" s="491"/>
      <c r="BQ51" s="491"/>
      <c r="BR51" s="491"/>
      <c r="BS51" s="491"/>
      <c r="BT51" s="491"/>
      <c r="BU51" s="491"/>
      <c r="BV51" s="491"/>
      <c r="BW51" s="491"/>
      <c r="BX51" s="491"/>
      <c r="BY51" s="491"/>
      <c r="BZ51" s="491"/>
      <c r="CA51" s="491"/>
      <c r="CB51" s="491"/>
      <c r="CC51" s="491"/>
      <c r="CD51" s="491"/>
      <c r="CE51" s="491"/>
      <c r="CF51" s="491"/>
      <c r="CG51" s="491"/>
      <c r="CH51" s="491"/>
      <c r="CI51" s="491"/>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c r="AA53" s="479"/>
      <c r="AB53" s="479"/>
      <c r="AC53" s="480"/>
      <c r="AD53" s="650" t="s">
        <v>404</v>
      </c>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6">IF(Z53="","",Z53)</f>
        <v/>
      </c>
      <c r="BG53" s="485"/>
      <c r="BH53" s="485"/>
      <c r="BI53" s="486"/>
      <c r="BJ53" s="481" t="str">
        <f t="shared" ref="BJ53:BJ100" si="47">IF(AD53="","",AD53)</f>
        <v>状況、該当の出口を閉鎖し隣接する別の出口へご案内。状況を有田副統括へ報告。</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c r="AA54" s="374"/>
      <c r="AB54" s="374"/>
      <c r="AC54" s="271"/>
      <c r="AD54" s="474" t="s">
        <v>405</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t="str">
        <f t="shared" si="46"/>
        <v/>
      </c>
      <c r="BG54" s="268"/>
      <c r="BH54" s="268"/>
      <c r="BI54" s="415"/>
      <c r="BJ54" s="481" t="str">
        <f t="shared" si="47"/>
        <v>→　　14:57オムロン対応により復旧及び開放</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0.58750000000000002</v>
      </c>
      <c r="AA55" s="374"/>
      <c r="AB55" s="374"/>
      <c r="AC55" s="271"/>
      <c r="AD55" s="474" t="s">
        <v>171</v>
      </c>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f t="shared" si="46"/>
        <v>0.58750000000000002</v>
      </c>
      <c r="BG55" s="268"/>
      <c r="BH55" s="268"/>
      <c r="BI55" s="415"/>
      <c r="BJ55" s="481" t="str">
        <f t="shared" si="47"/>
        <v>駐車場80％（在車2400台）満たしたため、OPC様へ無線報告。</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v>0.6118055555555556</v>
      </c>
      <c r="AA56" s="374"/>
      <c r="AB56" s="374"/>
      <c r="AC56" s="271"/>
      <c r="AD56" s="474" t="s">
        <v>296</v>
      </c>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f t="shared" si="46"/>
        <v>0.6118055555555556</v>
      </c>
      <c r="BG56" s="268"/>
      <c r="BH56" s="268"/>
      <c r="BI56" s="415"/>
      <c r="BJ56" s="481" t="str">
        <f t="shared" si="47"/>
        <v>P2立体駐車場出庫渋滞（3F場内10台待ち）中、出口精算機で券詰まり発生に伴い</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74" t="s">
        <v>297</v>
      </c>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t="str">
        <f t="shared" si="46"/>
        <v/>
      </c>
      <c r="BG57" s="268"/>
      <c r="BH57" s="268"/>
      <c r="BI57" s="415"/>
      <c r="BJ57" s="481" t="str">
        <f t="shared" si="47"/>
        <v>OPC様了承の下、P2出口ゲートバーを開放。　有田副統括様へ報告済。</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235"/>
      <c r="AA58" s="449"/>
      <c r="AB58" s="449"/>
      <c r="AC58" s="450"/>
      <c r="AD58" s="474" t="s">
        <v>406</v>
      </c>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6"/>
        <v/>
      </c>
      <c r="BG58" s="268"/>
      <c r="BH58" s="268"/>
      <c r="BI58" s="415"/>
      <c r="BJ58" s="501" t="str">
        <f t="shared" si="47"/>
        <v>→18：57　施設警備ご担当者様へ該当の出口ゲートバー復旧可を報告。</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641"/>
      <c r="AA59" s="642"/>
      <c r="AB59" s="642"/>
      <c r="AC59" s="643"/>
      <c r="AD59" s="474" t="s">
        <v>407</v>
      </c>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6"/>
        <v/>
      </c>
      <c r="BG59" s="268"/>
      <c r="BH59" s="268"/>
      <c r="BI59" s="415"/>
      <c r="BJ59" s="501" t="str">
        <f t="shared" si="47"/>
        <v>→19：01　施設警備担当様対応により該当の出口ゲートバー復旧を確認。</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623">
        <v>0.67986111111111114</v>
      </c>
      <c r="AA60" s="624"/>
      <c r="AB60" s="624"/>
      <c r="AC60" s="625"/>
      <c r="AD60" s="474" t="s">
        <v>408</v>
      </c>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f t="shared" si="46"/>
        <v>0.67986111111111114</v>
      </c>
      <c r="BG60" s="268"/>
      <c r="BH60" s="268"/>
      <c r="BI60" s="415"/>
      <c r="BJ60" s="501" t="str">
        <f t="shared" si="47"/>
        <v>P2出口出庫導線にて故障車発生。(エンジトラブルによりエンジンがかからず、ギアも</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623"/>
      <c r="AA61" s="624"/>
      <c r="AB61" s="624"/>
      <c r="AC61" s="625"/>
      <c r="AD61" s="474" t="s">
        <v>409</v>
      </c>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t="str">
        <f t="shared" si="46"/>
        <v/>
      </c>
      <c r="BG61" s="268"/>
      <c r="BH61" s="268"/>
      <c r="BI61" s="415"/>
      <c r="BJ61" s="501" t="str">
        <f t="shared" si="47"/>
        <v>変速できない状態になる）P2出口の精算機No1,No2から出庫できなくなる。</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623"/>
      <c r="AA62" s="624"/>
      <c r="AB62" s="624"/>
      <c r="AC62" s="625"/>
      <c r="AD62" s="474" t="s">
        <v>410</v>
      </c>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t="str">
        <f t="shared" si="46"/>
        <v/>
      </c>
      <c r="BG62" s="268"/>
      <c r="BH62" s="268"/>
      <c r="BI62" s="415"/>
      <c r="BJ62" s="501" t="str">
        <f t="shared" si="47"/>
        <v>16:37　P2出口の中央にあるソフトバリカーを撤去し、P2出口精算機No3から</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623"/>
      <c r="AA63" s="624"/>
      <c r="AB63" s="624"/>
      <c r="AC63" s="625"/>
      <c r="AD63" s="474" t="s">
        <v>411</v>
      </c>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6"/>
        <v/>
      </c>
      <c r="BG63" s="268"/>
      <c r="BH63" s="268"/>
      <c r="BI63" s="415"/>
      <c r="BJ63" s="501" t="str">
        <f t="shared" si="47"/>
        <v>出庫させる。</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651"/>
      <c r="AA64" s="652"/>
      <c r="AB64" s="652"/>
      <c r="AC64" s="653"/>
      <c r="AD64" s="474" t="s">
        <v>412</v>
      </c>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6"/>
        <v/>
      </c>
      <c r="BG64" s="504"/>
      <c r="BH64" s="504"/>
      <c r="BI64" s="504"/>
      <c r="BJ64" s="501" t="str">
        <f t="shared" si="47"/>
        <v>16:58 P2出庫混雑により各場内に入庫ができない状態になり、入口封鎖を実施。</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74" t="s">
        <v>413</v>
      </c>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6"/>
        <v/>
      </c>
      <c r="BG65" s="268"/>
      <c r="BH65" s="268"/>
      <c r="BI65" s="415"/>
      <c r="BJ65" s="501" t="str">
        <f t="shared" si="47"/>
        <v>17:37 故障車が移動し、P2出口精算機No1、No2から出庫が可能となる。</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c r="AA66" s="374"/>
      <c r="AB66" s="374"/>
      <c r="AC66" s="271"/>
      <c r="AD66" s="474" t="s">
        <v>414</v>
      </c>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6"/>
        <v/>
      </c>
      <c r="BG66" s="504"/>
      <c r="BH66" s="504"/>
      <c r="BI66" s="504"/>
      <c r="BJ66" s="501" t="str">
        <f t="shared" si="47"/>
        <v>17:40 P2入口を開放し、入庫を再開させる。</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c r="AA67" s="499"/>
      <c r="AB67" s="499"/>
      <c r="AC67" s="500"/>
      <c r="AD67" s="474" t="s">
        <v>415</v>
      </c>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6"/>
        <v/>
      </c>
      <c r="BG67" s="504"/>
      <c r="BH67" s="504"/>
      <c r="BI67" s="504"/>
      <c r="BJ67" s="501" t="str">
        <f t="shared" si="47"/>
        <v>※OPCから情報共有、出庫混雑に関するご意見を10件頂いたとの事。</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35"/>
      <c r="AA68" s="449"/>
      <c r="AB68" s="449"/>
      <c r="AC68" s="450"/>
      <c r="AD68" s="474" t="s">
        <v>416</v>
      </c>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6"/>
        <v/>
      </c>
      <c r="BG68" s="504"/>
      <c r="BH68" s="504"/>
      <c r="BI68" s="504"/>
      <c r="BJ68" s="501" t="str">
        <f t="shared" si="47"/>
        <v>「P2上層階が混んでいるのに警備員の姿が見えない等のご意見」</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c r="AA69" s="499"/>
      <c r="AB69" s="499"/>
      <c r="AC69" s="500"/>
      <c r="AD69" s="474" t="s">
        <v>417</v>
      </c>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6"/>
        <v/>
      </c>
      <c r="BG69" s="504"/>
      <c r="BH69" s="504"/>
      <c r="BI69" s="504"/>
      <c r="BJ69" s="501" t="str">
        <f t="shared" si="47"/>
        <v>現場にてP2の3階、4階、5階、R階のお客様から出庫混雑に関するご意見を13件頂く。</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474" t="s">
        <v>418</v>
      </c>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6"/>
        <v/>
      </c>
      <c r="BG70" s="268"/>
      <c r="BH70" s="268"/>
      <c r="BI70" s="415"/>
      <c r="BJ70" s="501" t="str">
        <f t="shared" si="47"/>
        <v>故障車により出庫混雑をした事にお詫びをして対応を終了する。</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7">
        <v>0.74305555555555558</v>
      </c>
      <c r="AA71" s="506"/>
      <c r="AB71" s="506"/>
      <c r="AC71" s="506"/>
      <c r="AD71" s="501" t="s">
        <v>419</v>
      </c>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f t="shared" si="46"/>
        <v>0.74305555555555558</v>
      </c>
      <c r="BG71" s="504"/>
      <c r="BH71" s="504"/>
      <c r="BI71" s="504"/>
      <c r="BJ71" s="501" t="str">
        <f t="shared" si="47"/>
        <v>P2、5F-RF場内渋滞のためWスロープ入庫口を資機材で閉鎖。　→18：35　入庫口を開放。</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D87" s="207"/>
      <c r="BE87" s="207"/>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9"/>
      <c r="AA93" s="510"/>
      <c r="AB93" s="510"/>
      <c r="AC93" s="510"/>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10"/>
      <c r="BC93" s="511"/>
      <c r="BF93" s="512" t="str">
        <f t="shared" si="46"/>
        <v/>
      </c>
      <c r="BG93" s="513"/>
      <c r="BH93" s="513"/>
      <c r="BI93" s="513"/>
      <c r="BJ93" s="510" t="str">
        <f t="shared" si="47"/>
        <v/>
      </c>
      <c r="BK93" s="510"/>
      <c r="BL93" s="510"/>
      <c r="BM93" s="510"/>
      <c r="BN93" s="510"/>
      <c r="BO93" s="510"/>
      <c r="BP93" s="510"/>
      <c r="BQ93" s="510"/>
      <c r="BR93" s="510"/>
      <c r="BS93" s="510"/>
      <c r="BT93" s="510"/>
      <c r="BU93" s="510"/>
      <c r="BV93" s="510"/>
      <c r="BW93" s="510"/>
      <c r="BX93" s="510"/>
      <c r="BY93" s="510"/>
      <c r="BZ93" s="510"/>
      <c r="CA93" s="510"/>
      <c r="CB93" s="510"/>
      <c r="CC93" s="510"/>
      <c r="CD93" s="510"/>
      <c r="CE93" s="510"/>
      <c r="CF93" s="510"/>
      <c r="CG93" s="510"/>
      <c r="CH93" s="510"/>
      <c r="CI93" s="511"/>
    </row>
    <row r="94" spans="2:87" ht="16.5" customHeight="1">
      <c r="B94" s="155" t="str">
        <f>IF(F94="","",IF(ISNA(VLOOKUP(F94,[1]警備日誌専用氏名!A:B,2,FALSE))=TRUE,F94,VLOOKUP(F94,[1]警備日誌専用氏名!A:B,2,FALSE)))</f>
        <v/>
      </c>
      <c r="Z94" s="508"/>
      <c r="AA94" s="501"/>
      <c r="AB94" s="501"/>
      <c r="AC94" s="501"/>
      <c r="AD94" s="501"/>
      <c r="AE94" s="501"/>
      <c r="AF94" s="501"/>
      <c r="AG94" s="501"/>
      <c r="AH94" s="501"/>
      <c r="AI94" s="501"/>
      <c r="AJ94" s="501"/>
      <c r="AK94" s="501"/>
      <c r="AL94" s="501"/>
      <c r="AM94" s="501"/>
      <c r="AN94" s="501"/>
      <c r="AO94" s="501"/>
      <c r="AP94" s="501"/>
      <c r="AQ94" s="501"/>
      <c r="AR94" s="501"/>
      <c r="AS94" s="501"/>
      <c r="AT94" s="501"/>
      <c r="AU94" s="501"/>
      <c r="AV94" s="501"/>
      <c r="AW94" s="501"/>
      <c r="AX94" s="501"/>
      <c r="AY94" s="501"/>
      <c r="AZ94" s="501"/>
      <c r="BA94" s="501"/>
      <c r="BB94" s="501"/>
      <c r="BC94" s="502"/>
      <c r="BF94" s="503" t="str">
        <f t="shared" si="46"/>
        <v/>
      </c>
      <c r="BG94" s="504"/>
      <c r="BH94" s="504"/>
      <c r="BI94" s="504"/>
      <c r="BJ94" s="501" t="str">
        <f t="shared" si="47"/>
        <v/>
      </c>
      <c r="BK94" s="501"/>
      <c r="BL94" s="501"/>
      <c r="BM94" s="501"/>
      <c r="BN94" s="501"/>
      <c r="BO94" s="501"/>
      <c r="BP94" s="501"/>
      <c r="BQ94" s="501"/>
      <c r="BR94" s="501"/>
      <c r="BS94" s="501"/>
      <c r="BT94" s="501"/>
      <c r="BU94" s="501"/>
      <c r="BV94" s="501"/>
      <c r="BW94" s="501"/>
      <c r="BX94" s="501"/>
      <c r="BY94" s="501"/>
      <c r="BZ94" s="501"/>
      <c r="CA94" s="501"/>
      <c r="CB94" s="501"/>
      <c r="CC94" s="501"/>
      <c r="CD94" s="501"/>
      <c r="CE94" s="501"/>
      <c r="CF94" s="501"/>
      <c r="CG94" s="501"/>
      <c r="CH94" s="501"/>
      <c r="CI94" s="502"/>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c r="B101" s="155" t="str">
        <f>IF(F101="","",IF(ISNA(VLOOKUP(F101,[1]警備日誌専用氏名!A:B,2,FALSE))=TRUE,F101,VLOOKUP(F101,[1]警備日誌専用氏名!A:B,2,FALSE)))</f>
        <v/>
      </c>
    </row>
  </sheetData>
  <mergeCells count="867">
    <mergeCell ref="Z39:AD39"/>
    <mergeCell ref="AE39:AG39"/>
    <mergeCell ref="AI39:AL39"/>
    <mergeCell ref="AM39:AT39"/>
    <mergeCell ref="AH40:AI40"/>
    <mergeCell ref="AK40:AL40"/>
    <mergeCell ref="AO40:AP40"/>
    <mergeCell ref="AS40:AT40"/>
    <mergeCell ref="AG37:AN38"/>
    <mergeCell ref="AO37:AU37"/>
    <mergeCell ref="Z40:AE40"/>
    <mergeCell ref="AF40:AG40"/>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9:AC89"/>
    <mergeCell ref="AD89:BC89"/>
    <mergeCell ref="BF89:BI89"/>
    <mergeCell ref="BJ89:CI89"/>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6:AC86"/>
    <mergeCell ref="AD86:BC86"/>
    <mergeCell ref="BF86:BI86"/>
    <mergeCell ref="BJ86:CI86"/>
    <mergeCell ref="Z87:AC87"/>
    <mergeCell ref="AD87:BC87"/>
    <mergeCell ref="BF87:BI87"/>
    <mergeCell ref="BJ87:CI87"/>
    <mergeCell ref="Z88:AC88"/>
    <mergeCell ref="AD88:BC88"/>
    <mergeCell ref="BF88:BI88"/>
    <mergeCell ref="BJ88:CI88"/>
    <mergeCell ref="Z83:AC83"/>
    <mergeCell ref="AD83:BC83"/>
    <mergeCell ref="BF83:BI83"/>
    <mergeCell ref="BJ83:CI83"/>
    <mergeCell ref="Z84:AC84"/>
    <mergeCell ref="AD84:BC84"/>
    <mergeCell ref="BF84:BI84"/>
    <mergeCell ref="BJ84:CI84"/>
    <mergeCell ref="Z85:AC85"/>
    <mergeCell ref="AD85:BC85"/>
    <mergeCell ref="BF85:BI85"/>
    <mergeCell ref="BJ85:CI85"/>
    <mergeCell ref="Z80:AC80"/>
    <mergeCell ref="AD80:BC80"/>
    <mergeCell ref="BF80:BI80"/>
    <mergeCell ref="BJ80:CI80"/>
    <mergeCell ref="Z81:AC81"/>
    <mergeCell ref="AD81:BC81"/>
    <mergeCell ref="BF81:BI81"/>
    <mergeCell ref="BJ81:CI81"/>
    <mergeCell ref="Z82:AC82"/>
    <mergeCell ref="AD82:BC82"/>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51:AC51"/>
    <mergeCell ref="AD51:BC51"/>
    <mergeCell ref="AU52:AV52"/>
    <mergeCell ref="AX52:AY52"/>
    <mergeCell ref="CA52:CB52"/>
    <mergeCell ref="BF51:BI51"/>
    <mergeCell ref="BJ51:CI51"/>
    <mergeCell ref="CD52:CE52"/>
    <mergeCell ref="AP52:AS52"/>
    <mergeCell ref="BV52:BY52"/>
    <mergeCell ref="Z50:AC50"/>
    <mergeCell ref="AD50:BC50"/>
    <mergeCell ref="BF46:BI46"/>
    <mergeCell ref="BJ46:CI46"/>
    <mergeCell ref="CO42:CQ42"/>
    <mergeCell ref="CR42:CT42"/>
    <mergeCell ref="Z47:AC47"/>
    <mergeCell ref="AD47:BC47"/>
    <mergeCell ref="BF49:BI49"/>
    <mergeCell ref="CQ45:CS45"/>
    <mergeCell ref="BF50:BI50"/>
    <mergeCell ref="BJ50:CI50"/>
    <mergeCell ref="CK44:CP44"/>
    <mergeCell ref="CK45:CP45"/>
    <mergeCell ref="CK47:CM48"/>
    <mergeCell ref="CN47:DE48"/>
    <mergeCell ref="CQ44:CS44"/>
    <mergeCell ref="BJ49:CI49"/>
    <mergeCell ref="CU42:CW42"/>
    <mergeCell ref="BF47:BI47"/>
    <mergeCell ref="BJ47:CI47"/>
    <mergeCell ref="Z49:AC49"/>
    <mergeCell ref="AD49:BC49"/>
    <mergeCell ref="CU41:CW41"/>
    <mergeCell ref="BF48:BI48"/>
    <mergeCell ref="BJ48:CI48"/>
    <mergeCell ref="CK42:CN42"/>
    <mergeCell ref="CU43:CW43"/>
    <mergeCell ref="Z48:AC48"/>
    <mergeCell ref="AD48:BC48"/>
    <mergeCell ref="Z46:AC46"/>
    <mergeCell ref="AD46:BC46"/>
    <mergeCell ref="Z45:AC45"/>
    <mergeCell ref="AD45:BC45"/>
    <mergeCell ref="CO43:CQ43"/>
    <mergeCell ref="CR43:CT43"/>
    <mergeCell ref="CK41:CN41"/>
    <mergeCell ref="CO41:CQ41"/>
    <mergeCell ref="CR41:CT41"/>
    <mergeCell ref="BF45:BI45"/>
    <mergeCell ref="BJ45:CI45"/>
    <mergeCell ref="Z44:AC44"/>
    <mergeCell ref="AD44:BC44"/>
    <mergeCell ref="Z42:AC42"/>
    <mergeCell ref="AD42:BC42"/>
    <mergeCell ref="Z43:AC43"/>
    <mergeCell ref="AD43:BC43"/>
    <mergeCell ref="CK36:CN36"/>
    <mergeCell ref="CO36:CQ36"/>
    <mergeCell ref="CR38:CT38"/>
    <mergeCell ref="CR36:CT36"/>
    <mergeCell ref="CK37:CN37"/>
    <mergeCell ref="CO37:CQ37"/>
    <mergeCell ref="CR37:CT37"/>
    <mergeCell ref="CK38:CN38"/>
    <mergeCell ref="CO38:CQ38"/>
    <mergeCell ref="CK39:CN39"/>
    <mergeCell ref="CO39:CQ39"/>
    <mergeCell ref="CR39:CT39"/>
    <mergeCell ref="BF43:BI43"/>
    <mergeCell ref="BJ43:CI43"/>
    <mergeCell ref="BF44:BI44"/>
    <mergeCell ref="BJ44:CI44"/>
    <mergeCell ref="BF41:CI41"/>
    <mergeCell ref="BF42:BI42"/>
    <mergeCell ref="BJ42:CI42"/>
    <mergeCell ref="CC40:CI40"/>
    <mergeCell ref="CK43:CN43"/>
    <mergeCell ref="AV37:AY37"/>
    <mergeCell ref="AZ37:BC37"/>
    <mergeCell ref="BF38:BI38"/>
    <mergeCell ref="BJ38:BM38"/>
    <mergeCell ref="BN38:BQ38"/>
    <mergeCell ref="BR38:BT38"/>
    <mergeCell ref="BU40:CB40"/>
    <mergeCell ref="AO38:AU38"/>
    <mergeCell ref="AV38:AY38"/>
    <mergeCell ref="AZ38:BC38"/>
    <mergeCell ref="BF39:BI39"/>
    <mergeCell ref="BJ39:BM39"/>
    <mergeCell ref="AX40:AY40"/>
    <mergeCell ref="AZ40:BA40"/>
    <mergeCell ref="BN39:BQ39"/>
    <mergeCell ref="BR39:BT39"/>
    <mergeCell ref="BB40:BC40"/>
    <mergeCell ref="BF40:BI40"/>
    <mergeCell ref="BJ40:BM40"/>
    <mergeCell ref="BN40:BQ40"/>
    <mergeCell ref="BR40:BT40"/>
    <mergeCell ref="BF35:CI35"/>
    <mergeCell ref="Z35:AF35"/>
    <mergeCell ref="AG35:AJ35"/>
    <mergeCell ref="AK35:AN35"/>
    <mergeCell ref="AO35:AU35"/>
    <mergeCell ref="AV35:AY35"/>
    <mergeCell ref="AZ35:BC35"/>
    <mergeCell ref="BF36:BI36"/>
    <mergeCell ref="BJ36:BM36"/>
    <mergeCell ref="BN36:BQ36"/>
    <mergeCell ref="BR36:BT36"/>
    <mergeCell ref="BU36:BX37"/>
    <mergeCell ref="BY36:CI37"/>
    <mergeCell ref="BF37:BI37"/>
    <mergeCell ref="BJ37:BM37"/>
    <mergeCell ref="BN37:BQ37"/>
    <mergeCell ref="BR37:BT37"/>
    <mergeCell ref="Z36:AF36"/>
    <mergeCell ref="AG36:AJ36"/>
    <mergeCell ref="AK36:AN36"/>
    <mergeCell ref="AO36:AU36"/>
    <mergeCell ref="AV36:AY36"/>
    <mergeCell ref="AZ36:BC36"/>
    <mergeCell ref="Z37:AF38"/>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AO34:AU34"/>
    <mergeCell ref="AV34:AY34"/>
    <mergeCell ref="AZ34:BC34"/>
    <mergeCell ref="BF33:BG33"/>
    <mergeCell ref="BH33:BI33"/>
    <mergeCell ref="BJ33:BK33"/>
    <mergeCell ref="BL33:BN33"/>
    <mergeCell ref="BO33:BT33"/>
    <mergeCell ref="BU33:BV33"/>
    <mergeCell ref="BW33:BX33"/>
    <mergeCell ref="BY33:BZ33"/>
    <mergeCell ref="CA33:CC33"/>
    <mergeCell ref="CG22:CI22"/>
    <mergeCell ref="BF32:CI32"/>
    <mergeCell ref="CE22:CF22"/>
    <mergeCell ref="CE27:CF27"/>
    <mergeCell ref="BH30:BK30"/>
    <mergeCell ref="BL30:BM30"/>
    <mergeCell ref="BN30:BO30"/>
    <mergeCell ref="BP30:BQ30"/>
    <mergeCell ref="BR30:BT30"/>
    <mergeCell ref="BF29:BG29"/>
    <mergeCell ref="BH29:BK29"/>
    <mergeCell ref="BL29:BM29"/>
    <mergeCell ref="BN29:BO29"/>
    <mergeCell ref="BP29:BQ29"/>
    <mergeCell ref="BR29:BT29"/>
    <mergeCell ref="BU30:BV30"/>
    <mergeCell ref="Z31:AF31"/>
    <mergeCell ref="AG31:AJ31"/>
    <mergeCell ref="AK31:AN31"/>
    <mergeCell ref="BP22:BQ22"/>
    <mergeCell ref="BW22:BZ22"/>
    <mergeCell ref="CA22:CB22"/>
    <mergeCell ref="CC22:CD22"/>
    <mergeCell ref="AW28:AY28"/>
    <mergeCell ref="BA28:BC28"/>
    <mergeCell ref="BF22:BG22"/>
    <mergeCell ref="BH22:BK22"/>
    <mergeCell ref="BL22:BM22"/>
    <mergeCell ref="BN22:BO22"/>
    <mergeCell ref="Z28:AA28"/>
    <mergeCell ref="AB28:AG28"/>
    <mergeCell ref="AH28:AJ28"/>
    <mergeCell ref="AL28:AN28"/>
    <mergeCell ref="AO28:AP28"/>
    <mergeCell ref="CA27:CB27"/>
    <mergeCell ref="CC27:CD27"/>
    <mergeCell ref="AQ28:AV28"/>
    <mergeCell ref="BR22:BT22"/>
    <mergeCell ref="BU22:BV22"/>
    <mergeCell ref="BF30:BG30"/>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1:AU31"/>
    <mergeCell ref="AV31:AY31"/>
    <mergeCell ref="AZ31:BC31"/>
    <mergeCell ref="AO33:AU33"/>
    <mergeCell ref="AV33:AY33"/>
    <mergeCell ref="AZ33:BC33"/>
    <mergeCell ref="AO32:AU32"/>
    <mergeCell ref="AV32:AY32"/>
    <mergeCell ref="AZ32:BC32"/>
    <mergeCell ref="BW30:BZ30"/>
    <mergeCell ref="CA30:CB30"/>
    <mergeCell ref="CC30:CD30"/>
    <mergeCell ref="CE30:CF30"/>
    <mergeCell ref="CG30:CI30"/>
    <mergeCell ref="BU29:BV29"/>
    <mergeCell ref="BW29:BZ29"/>
    <mergeCell ref="CA29:CB29"/>
    <mergeCell ref="CC29:CD29"/>
    <mergeCell ref="CE29:CF29"/>
    <mergeCell ref="CG29:CI29"/>
  </mergeCells>
  <phoneticPr fontId="27"/>
  <conditionalFormatting sqref="AH7:AN28 AW7:BC28">
    <cfRule type="cellIs" dxfId="112"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0000"/>
  </sheetPr>
  <dimension ref="A1:DE104"/>
  <sheetViews>
    <sheetView view="pageBreakPreview" topLeftCell="D59" zoomScale="70" zoomScaleNormal="100" zoomScaleSheetLayoutView="70" workbookViewId="0">
      <selection activeCell="AD79" sqref="AD79:BC8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420</v>
      </c>
      <c r="AR5" s="316"/>
      <c r="AS5" s="316"/>
      <c r="AT5" s="316"/>
      <c r="AU5" s="317"/>
      <c r="AV5" s="249" t="s">
        <v>72</v>
      </c>
      <c r="AW5" s="249"/>
      <c r="AX5" s="168" t="s">
        <v>300</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雨後曇</v>
      </c>
      <c r="BT6" s="249"/>
      <c r="BU6" s="249"/>
      <c r="BV6" s="298"/>
      <c r="BW6" s="250" t="s">
        <v>94</v>
      </c>
      <c r="BX6" s="251"/>
      <c r="BY6" s="299" t="str">
        <f>AX5</f>
        <v>日祝37名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6"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臨時</v>
      </c>
      <c r="AP7" s="330"/>
      <c r="AQ7" s="331" t="str">
        <f>IF(D29&lt;&gt;"","",IF(B29="","",B29))</f>
        <v>江面優</v>
      </c>
      <c r="AR7" s="332"/>
      <c r="AS7" s="332"/>
      <c r="AT7" s="332"/>
      <c r="AU7" s="332"/>
      <c r="AV7" s="333"/>
      <c r="AW7" s="334">
        <f>IF(D29&lt;&gt;"","",IF(G29="",IFERROR(VLOOKUP(E29,業態・給与対照!A:D,3,FALSE),""),G29))</f>
        <v>0.39583333333333331</v>
      </c>
      <c r="AX7" s="335"/>
      <c r="AY7" s="335"/>
      <c r="AZ7" s="213" t="s">
        <v>97</v>
      </c>
      <c r="BA7" s="335">
        <f>IF(D29&lt;&gt;"","",IF(H29="",IFERROR(VLOOKUP(E29,業態・給与対照!A:D,4,FALSE),""),H29))</f>
        <v>0.77083333333333337</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301</v>
      </c>
      <c r="F8" s="156" t="s">
        <v>100</v>
      </c>
      <c r="G8" s="156">
        <v>0.33333333333333331</v>
      </c>
      <c r="H8" s="156">
        <v>0.77083333333333337</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0.77083333333333337</v>
      </c>
      <c r="AM8" s="268"/>
      <c r="AN8" s="269"/>
      <c r="AO8" s="270" t="str">
        <f>IF(D30&lt;&gt;"","",IF(E30="","",E30))</f>
        <v>臨時</v>
      </c>
      <c r="AP8" s="271"/>
      <c r="AQ8" s="272" t="str">
        <f>IF(D30&lt;&gt;"","",IF(B30="","",B30))</f>
        <v>藤井尚善</v>
      </c>
      <c r="AR8" s="273"/>
      <c r="AS8" s="273"/>
      <c r="AT8" s="273"/>
      <c r="AU8" s="273"/>
      <c r="AV8" s="274"/>
      <c r="AW8" s="275">
        <f>IF(D30&lt;&gt;"","",IF(G30="",IFERROR(VLOOKUP(E30,業態・給与対照!A:D,3,FALSE),""),G30))</f>
        <v>0.39583333333333331</v>
      </c>
      <c r="AX8" s="268"/>
      <c r="AY8" s="268"/>
      <c r="AZ8" s="188" t="s">
        <v>97</v>
      </c>
      <c r="BA8" s="268">
        <f>IF(D30&lt;&gt;"","",IF(H30="",IFERROR(VLOOKUP(E30,業態・給与対照!A:D,4,FALSE),""),H30))</f>
        <v>0.77083333333333337</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301</v>
      </c>
      <c r="F9" s="156" t="s">
        <v>263</v>
      </c>
      <c r="G9" s="156">
        <v>0.33333333333333331</v>
      </c>
      <c r="H9" s="156">
        <v>0.77083333333333337</v>
      </c>
      <c r="I9" s="185"/>
      <c r="J9" s="177"/>
      <c r="K9" s="177"/>
      <c r="L9" s="178"/>
      <c r="M9" s="178"/>
      <c r="N9" s="186" t="e">
        <f t="shared" ca="1" si="0"/>
        <v>#VALUE!</v>
      </c>
      <c r="O9" s="177" t="str">
        <f t="shared" si="1"/>
        <v>A1</v>
      </c>
      <c r="P9" s="177" t="str">
        <f t="shared" si="2"/>
        <v>長岡順一</v>
      </c>
      <c r="Q9" s="178">
        <f t="shared" si="3"/>
        <v>0.33333333333333331</v>
      </c>
      <c r="R9" s="178"/>
      <c r="S9" s="178">
        <f t="shared" si="4"/>
        <v>0.77083333333333337</v>
      </c>
      <c r="T9" s="178"/>
      <c r="U9" s="178"/>
      <c r="V9" s="178"/>
      <c r="W9" s="178"/>
      <c r="X9" s="177" t="s">
        <v>275</v>
      </c>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0.77083333333333337</v>
      </c>
      <c r="AM9" s="268"/>
      <c r="AN9" s="269"/>
      <c r="AO9" s="270" t="str">
        <f t="shared" ref="AO9:AO21" si="7">IF(D31&lt;&gt;"","",IF(E31="","",E31))</f>
        <v>臨時</v>
      </c>
      <c r="AP9" s="271"/>
      <c r="AQ9" s="272" t="str">
        <f t="shared" ref="AQ9:AQ20" si="8">IF(D31&lt;&gt;"","",IF(B31="","",B31))</f>
        <v>片桐賢司</v>
      </c>
      <c r="AR9" s="273"/>
      <c r="AS9" s="273"/>
      <c r="AT9" s="273"/>
      <c r="AU9" s="273"/>
      <c r="AV9" s="274"/>
      <c r="AW9" s="275">
        <f>IF(D31&lt;&gt;"","",IF(G31="",IFERROR(VLOOKUP(E31,業態・給与対照!A:D,3,FALSE),""),G31))</f>
        <v>0.39583333333333331</v>
      </c>
      <c r="AX9" s="268"/>
      <c r="AY9" s="268"/>
      <c r="AZ9" s="188" t="s">
        <v>97</v>
      </c>
      <c r="BA9" s="268">
        <f>IF(D31&lt;&gt;"","",IF(H31="",IFERROR(VLOOKUP(E31,業態・給与対照!A:D,4,FALSE),""),H31))</f>
        <v>0.77083333333333337</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A2</v>
      </c>
      <c r="BV9" s="341"/>
      <c r="BW9" s="339" t="str">
        <f>IF(OR(P29="",P29=0)=TRUE,"",P29)</f>
        <v>江面優</v>
      </c>
      <c r="BX9" s="340"/>
      <c r="BY9" s="340"/>
      <c r="BZ9" s="341"/>
      <c r="CA9" s="342">
        <f>IF(OR(Q29="",Q29=0)=TRUE,IF(AW7&lt;&gt;"",AW7,""),Q29)</f>
        <v>0.39583333333333331</v>
      </c>
      <c r="CB9" s="343"/>
      <c r="CC9" s="342">
        <f>IF(OR(S29="",S29=0)=TRUE,IF(BA7&lt;&gt;"",BA7,""),S29)</f>
        <v>0.77083333333333337</v>
      </c>
      <c r="CD9" s="343"/>
      <c r="CE9" s="344">
        <f>IF(BW9="","",(CC9-CA9)*24)</f>
        <v>9.0000000000000018</v>
      </c>
      <c r="CF9" s="345"/>
      <c r="CG9" s="566" t="str">
        <f>IF(X29="","",X29)</f>
        <v>イベント2部2G</v>
      </c>
      <c r="CH9" s="567"/>
      <c r="CI9" s="640"/>
    </row>
    <row r="10" spans="2:87" ht="16.5" customHeight="1">
      <c r="B10" s="155" t="str">
        <f>IF(F10="","",IF(ISNA(VLOOKUP(F10,[1]警備日誌専用氏名!A:B,2,FALSE))=TRUE,F10,VLOOKUP(F10,[1]警備日誌専用氏名!A:B,2,FALSE)))</f>
        <v>萩原光彦</v>
      </c>
      <c r="E10" s="155" t="s">
        <v>301</v>
      </c>
      <c r="F10" s="156" t="s">
        <v>104</v>
      </c>
      <c r="G10" s="156">
        <v>0.33333333333333331</v>
      </c>
      <c r="H10" s="156">
        <v>0.77083333333333337</v>
      </c>
      <c r="I10" s="185"/>
      <c r="J10" s="177"/>
      <c r="K10" s="177"/>
      <c r="L10" s="178"/>
      <c r="M10" s="178"/>
      <c r="N10" s="186" t="e">
        <f t="shared" ca="1" si="0"/>
        <v>#VALUE!</v>
      </c>
      <c r="O10" s="177" t="str">
        <f t="shared" si="1"/>
        <v>A1</v>
      </c>
      <c r="P10" s="177" t="str">
        <f t="shared" si="2"/>
        <v>萩原光彦</v>
      </c>
      <c r="Q10" s="178">
        <f t="shared" si="3"/>
        <v>0.33333333333333331</v>
      </c>
      <c r="R10" s="178"/>
      <c r="S10" s="178">
        <f t="shared" si="4"/>
        <v>0.77083333333333337</v>
      </c>
      <c r="T10" s="178"/>
      <c r="U10" s="178"/>
      <c r="V10" s="178"/>
      <c r="W10" s="178"/>
      <c r="X10" s="177" t="s">
        <v>275</v>
      </c>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0.77083333333333337</v>
      </c>
      <c r="AM10" s="268"/>
      <c r="AN10" s="269"/>
      <c r="AO10" s="270" t="str">
        <f t="shared" si="7"/>
        <v>臨時</v>
      </c>
      <c r="AP10" s="271"/>
      <c r="AQ10" s="272" t="str">
        <f t="shared" si="8"/>
        <v>平野稔</v>
      </c>
      <c r="AR10" s="273"/>
      <c r="AS10" s="273"/>
      <c r="AT10" s="273"/>
      <c r="AU10" s="273"/>
      <c r="AV10" s="274"/>
      <c r="AW10" s="275">
        <f>IF(D32&lt;&gt;"","",IF(G32="",IFERROR(VLOOKUP(E32,業態・給与対照!A:D,3,FALSE),""),G32))</f>
        <v>0.39583333333333331</v>
      </c>
      <c r="AX10" s="268"/>
      <c r="AY10" s="268"/>
      <c r="AZ10" s="188" t="s">
        <v>97</v>
      </c>
      <c r="BA10" s="268">
        <f>IF(D32&lt;&gt;"","",IF(H32="",IFERROR(VLOOKUP(E32,業態・給与対照!A:D,4,FALSE),""),H32))</f>
        <v>0.77083333333333337</v>
      </c>
      <c r="BB10" s="268"/>
      <c r="BC10" s="269"/>
      <c r="BD10" s="158"/>
      <c r="BE10" s="189"/>
      <c r="BF10" s="264" t="str">
        <f t="shared" ref="BF10:BF16" si="9">IF(OR(O8="",O8=0)=TRUE,"",O8)</f>
        <v>A1</v>
      </c>
      <c r="BG10" s="265"/>
      <c r="BH10" s="265" t="str">
        <f t="shared" ref="BH10:BH16" si="10">IF(OR(P8="",P8=0)=TRUE,"",P8)</f>
        <v>清水直人</v>
      </c>
      <c r="BI10" s="265"/>
      <c r="BJ10" s="265"/>
      <c r="BK10" s="265"/>
      <c r="BL10" s="266">
        <f t="shared" ref="BL10:BL16" si="11">IF(OR(Q8="",Q8=0)=TRUE,IF(AH8&lt;&gt;"",AH8,""),Q8)</f>
        <v>0.33333333333333331</v>
      </c>
      <c r="BM10" s="266"/>
      <c r="BN10" s="266">
        <f t="shared" ref="BN10:BN16" si="12">IF(OR(S8="",S8=0)=TRUE,IF(AL8&lt;&gt;"",AL8,""),S8)</f>
        <v>0.77083333333333337</v>
      </c>
      <c r="BO10" s="266"/>
      <c r="BP10" s="267">
        <f t="shared" ref="BP10:BP16" si="13">IF(BH10="","",(BN10-BL10)*24)</f>
        <v>10.500000000000002</v>
      </c>
      <c r="BQ10" s="267"/>
      <c r="BR10" s="252" t="str">
        <f t="shared" ref="BR10:BR16" si="14">IF(X8="","",X8)</f>
        <v>残業1.5ｈ</v>
      </c>
      <c r="BS10" s="252"/>
      <c r="BT10" s="253"/>
      <c r="BU10" s="280" t="str">
        <f>IF(OR(O30="",O30=0)=TRUE,"",O30)</f>
        <v>A2</v>
      </c>
      <c r="BV10" s="256"/>
      <c r="BW10" s="254" t="str">
        <f>IF(OR(P30="",P30=0)=TRUE,"",P30)</f>
        <v>藤井尚善</v>
      </c>
      <c r="BX10" s="255"/>
      <c r="BY10" s="255"/>
      <c r="BZ10" s="256"/>
      <c r="CA10" s="257">
        <f>IF(OR(Q30="",Q30=0)=TRUE,IF(AW8&lt;&gt;"",AW8,""),Q30)</f>
        <v>0.39583333333333331</v>
      </c>
      <c r="CB10" s="258"/>
      <c r="CC10" s="257">
        <f>IF(OR(S30="",S30=0)=TRUE,IF(BA8&lt;&gt;"",BA8,""),S30)</f>
        <v>0.77083333333333337</v>
      </c>
      <c r="CD10" s="258"/>
      <c r="CE10" s="282">
        <f t="shared" ref="CE10" si="15">IF(BW10="","",(CC10-CA10)*24)</f>
        <v>9.0000000000000018</v>
      </c>
      <c r="CF10" s="283"/>
      <c r="CG10" s="254" t="str">
        <f>IF(X30="","",X30)</f>
        <v>イベント2部2G</v>
      </c>
      <c r="CH10" s="255"/>
      <c r="CI10" s="638"/>
    </row>
    <row r="11" spans="2:87" ht="16.5" customHeight="1">
      <c r="B11" s="155" t="str">
        <f>IF(F11="","",IF(ISNA(VLOOKUP(F11,[1]警備日誌専用氏名!A:B,2,FALSE))=TRUE,F11,VLOOKUP(F11,[1]警備日誌専用氏名!A:B,2,FALSE)))</f>
        <v>山田保</v>
      </c>
      <c r="E11" s="155" t="s">
        <v>302</v>
      </c>
      <c r="F11" s="156" t="s">
        <v>242</v>
      </c>
      <c r="I11" s="185"/>
      <c r="J11" s="177"/>
      <c r="K11" s="177"/>
      <c r="L11" s="178"/>
      <c r="M11" s="178"/>
      <c r="N11" s="186" t="e">
        <f t="shared" ca="1" si="0"/>
        <v>#VALUE!</v>
      </c>
      <c r="O11" s="177" t="str">
        <f t="shared" si="1"/>
        <v>A2</v>
      </c>
      <c r="P11" s="177" t="str">
        <f t="shared" si="2"/>
        <v>山田保</v>
      </c>
      <c r="Q11" s="178" t="str">
        <f t="shared" si="3"/>
        <v/>
      </c>
      <c r="R11" s="178"/>
      <c r="S11" s="178" t="str">
        <f t="shared" si="4"/>
        <v/>
      </c>
      <c r="T11" s="178"/>
      <c r="U11" s="178"/>
      <c r="V11" s="178"/>
      <c r="W11" s="178"/>
      <c r="X11" s="177"/>
      <c r="Z11" s="270" t="str">
        <f t="shared" si="5"/>
        <v>早番</v>
      </c>
      <c r="AA11" s="271"/>
      <c r="AB11" s="272" t="str">
        <f t="shared" si="6"/>
        <v>山田保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臨時</v>
      </c>
      <c r="AP11" s="271"/>
      <c r="AQ11" s="272" t="str">
        <f t="shared" si="8"/>
        <v>津倉侑和</v>
      </c>
      <c r="AR11" s="273"/>
      <c r="AS11" s="273"/>
      <c r="AT11" s="273"/>
      <c r="AU11" s="273"/>
      <c r="AV11" s="274"/>
      <c r="AW11" s="275">
        <f>IF(D33&lt;&gt;"","",IF(G33="",IFERROR(VLOOKUP(E33,業態・給与対照!A:D,3,FALSE),""),G33))</f>
        <v>0.39583333333333331</v>
      </c>
      <c r="AX11" s="268"/>
      <c r="AY11" s="268"/>
      <c r="AZ11" s="188" t="s">
        <v>97</v>
      </c>
      <c r="BA11" s="268">
        <f>IF(D33&lt;&gt;"","",IF(H33="",IFERROR(VLOOKUP(E33,業態・給与対照!A:D,4,FALSE),""),H33))</f>
        <v>0.77083333333333337</v>
      </c>
      <c r="BB11" s="268"/>
      <c r="BC11" s="269"/>
      <c r="BD11" s="158"/>
      <c r="BE11" s="189"/>
      <c r="BF11" s="264" t="str">
        <f t="shared" si="9"/>
        <v>A1</v>
      </c>
      <c r="BG11" s="265"/>
      <c r="BH11" s="265" t="str">
        <f t="shared" si="10"/>
        <v>長岡順一</v>
      </c>
      <c r="BI11" s="265"/>
      <c r="BJ11" s="265"/>
      <c r="BK11" s="265"/>
      <c r="BL11" s="266">
        <f t="shared" si="11"/>
        <v>0.33333333333333331</v>
      </c>
      <c r="BM11" s="266"/>
      <c r="BN11" s="266">
        <f t="shared" si="12"/>
        <v>0.77083333333333337</v>
      </c>
      <c r="BO11" s="266"/>
      <c r="BP11" s="267">
        <f t="shared" si="13"/>
        <v>10.500000000000002</v>
      </c>
      <c r="BQ11" s="267"/>
      <c r="BR11" s="252" t="str">
        <f t="shared" si="14"/>
        <v>残業1.5ｈ</v>
      </c>
      <c r="BS11" s="252"/>
      <c r="BT11" s="253"/>
      <c r="BU11" s="280" t="str">
        <f t="shared" ref="BU11:BU23" si="16">IF(OR(O31="",O31=0)=TRUE,"",O31)</f>
        <v>A2</v>
      </c>
      <c r="BV11" s="256"/>
      <c r="BW11" s="254" t="str">
        <f t="shared" ref="BW11:BW23" si="17">IF(OR(P31="",P31=0)=TRUE,"",P31)</f>
        <v>片桐賢司</v>
      </c>
      <c r="BX11" s="255"/>
      <c r="BY11" s="255"/>
      <c r="BZ11" s="256"/>
      <c r="CA11" s="257">
        <f t="shared" ref="CA11:CA23" si="18">IF(OR(Q31="",Q31=0)=TRUE,IF(AW9&lt;&gt;"",AW9,""),Q31)</f>
        <v>0.39583333333333331</v>
      </c>
      <c r="CB11" s="258"/>
      <c r="CC11" s="257">
        <f t="shared" ref="CC11:CC23" si="19">IF(OR(S31="",S31=0)=TRUE,IF(BA9&lt;&gt;"",BA9,""),S31)</f>
        <v>0.77083333333333337</v>
      </c>
      <c r="CD11" s="258"/>
      <c r="CE11" s="282">
        <f t="shared" ref="CE11:CE23" si="20">IF(BW11="","",(CC11-CA11)*24)</f>
        <v>9.0000000000000018</v>
      </c>
      <c r="CF11" s="283"/>
      <c r="CG11" s="254" t="str">
        <f t="shared" ref="CG11:CG23" si="21">IF(X31="","",X31)</f>
        <v>ヒトトヒトキャリアライズ㈱</v>
      </c>
      <c r="CH11" s="255"/>
      <c r="CI11" s="638"/>
    </row>
    <row r="12" spans="2:87" ht="16.5" customHeight="1">
      <c r="B12" s="155" t="str">
        <f>IF(F12="","",IF(ISNA(VLOOKUP(F12,[1]警備日誌専用氏名!A:B,2,FALSE))=TRUE,F12,VLOOKUP(F12,[1]警備日誌専用氏名!A:B,2,FALSE)))</f>
        <v>横尾一義</v>
      </c>
      <c r="E12" s="155" t="s">
        <v>302</v>
      </c>
      <c r="F12" s="156" t="s">
        <v>109</v>
      </c>
      <c r="I12" s="185"/>
      <c r="J12" s="177"/>
      <c r="K12" s="177"/>
      <c r="L12" s="178"/>
      <c r="M12" s="178"/>
      <c r="N12" s="186" t="e">
        <f t="shared" ca="1" si="0"/>
        <v>#VALUE!</v>
      </c>
      <c r="O12" s="177" t="str">
        <f t="shared" si="1"/>
        <v>A2</v>
      </c>
      <c r="P12" s="177" t="str">
        <f t="shared" si="2"/>
        <v>横尾一義</v>
      </c>
      <c r="Q12" s="178" t="str">
        <f t="shared" si="3"/>
        <v/>
      </c>
      <c r="R12" s="178"/>
      <c r="S12" s="178" t="str">
        <f t="shared" si="4"/>
        <v/>
      </c>
      <c r="T12" s="178"/>
      <c r="U12" s="178"/>
      <c r="V12" s="178"/>
      <c r="W12" s="178"/>
      <c r="X12" s="177"/>
      <c r="Z12" s="270" t="str">
        <f t="shared" si="5"/>
        <v>早番</v>
      </c>
      <c r="AA12" s="271"/>
      <c r="AB12" s="272" t="str">
        <f t="shared" si="6"/>
        <v>横尾一義</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臨時</v>
      </c>
      <c r="AP12" s="271"/>
      <c r="AQ12" s="272" t="str">
        <f t="shared" si="8"/>
        <v>鈴木竜太</v>
      </c>
      <c r="AR12" s="273"/>
      <c r="AS12" s="273"/>
      <c r="AT12" s="273"/>
      <c r="AU12" s="273"/>
      <c r="AV12" s="274"/>
      <c r="AW12" s="275">
        <f>IF(D34&lt;&gt;"","",IF(G34="",IFERROR(VLOOKUP(E34,業態・給与対照!A:D,3,FALSE),""),G34))</f>
        <v>0.39583333333333331</v>
      </c>
      <c r="AX12" s="268"/>
      <c r="AY12" s="268"/>
      <c r="AZ12" s="188" t="s">
        <v>97</v>
      </c>
      <c r="BA12" s="268">
        <f>IF(D34&lt;&gt;"","",IF(H34="",IFERROR(VLOOKUP(E34,業態・給与対照!A:D,4,FALSE),""),H34))</f>
        <v>0.77083333333333337</v>
      </c>
      <c r="BB12" s="268"/>
      <c r="BC12" s="269"/>
      <c r="BD12" s="158"/>
      <c r="BE12" s="189"/>
      <c r="BF12" s="264" t="str">
        <f t="shared" si="9"/>
        <v>A1</v>
      </c>
      <c r="BG12" s="265"/>
      <c r="BH12" s="265" t="str">
        <f t="shared" si="10"/>
        <v>萩原光彦</v>
      </c>
      <c r="BI12" s="265"/>
      <c r="BJ12" s="265"/>
      <c r="BK12" s="265"/>
      <c r="BL12" s="266">
        <f t="shared" si="11"/>
        <v>0.33333333333333331</v>
      </c>
      <c r="BM12" s="266"/>
      <c r="BN12" s="266">
        <f t="shared" si="12"/>
        <v>0.77083333333333337</v>
      </c>
      <c r="BO12" s="266"/>
      <c r="BP12" s="267">
        <f t="shared" si="13"/>
        <v>10.500000000000002</v>
      </c>
      <c r="BQ12" s="267"/>
      <c r="BR12" s="252" t="str">
        <f t="shared" si="14"/>
        <v>残業1.5ｈ</v>
      </c>
      <c r="BS12" s="252"/>
      <c r="BT12" s="253"/>
      <c r="BU12" s="280" t="str">
        <f t="shared" si="16"/>
        <v>A2</v>
      </c>
      <c r="BV12" s="256"/>
      <c r="BW12" s="254" t="str">
        <f t="shared" si="17"/>
        <v>平野稔</v>
      </c>
      <c r="BX12" s="255"/>
      <c r="BY12" s="255"/>
      <c r="BZ12" s="256"/>
      <c r="CA12" s="257">
        <f t="shared" si="18"/>
        <v>0.39583333333333331</v>
      </c>
      <c r="CB12" s="258"/>
      <c r="CC12" s="257">
        <f t="shared" si="19"/>
        <v>0.77083333333333337</v>
      </c>
      <c r="CD12" s="258"/>
      <c r="CE12" s="282">
        <f t="shared" si="20"/>
        <v>9.0000000000000018</v>
      </c>
      <c r="CF12" s="283"/>
      <c r="CG12" s="254" t="str">
        <f t="shared" si="21"/>
        <v>ヒトトヒトキャリアライズ㈱</v>
      </c>
      <c r="CH12" s="255"/>
      <c r="CI12" s="638"/>
    </row>
    <row r="13" spans="2:87" ht="16.5" customHeight="1">
      <c r="B13" s="155" t="str">
        <f>IF(F13="","",IF(ISNA(VLOOKUP(F13,[1]警備日誌専用氏名!A:B,2,FALSE))=TRUE,F13,VLOOKUP(F13,[1]警備日誌専用氏名!A:B,2,FALSE)))</f>
        <v>志村登志雄</v>
      </c>
      <c r="E13" s="155" t="s">
        <v>302</v>
      </c>
      <c r="F13" s="156" t="s">
        <v>278</v>
      </c>
      <c r="I13" s="185"/>
      <c r="J13" s="177"/>
      <c r="K13" s="177"/>
      <c r="L13" s="178"/>
      <c r="M13" s="178"/>
      <c r="N13" s="186" t="e">
        <f t="shared" ca="1" si="0"/>
        <v>#VALUE!</v>
      </c>
      <c r="O13" s="177" t="str">
        <f t="shared" si="1"/>
        <v>A2</v>
      </c>
      <c r="P13" s="177" t="str">
        <f t="shared" si="2"/>
        <v>志村登志雄</v>
      </c>
      <c r="Q13" s="178" t="str">
        <f t="shared" si="3"/>
        <v/>
      </c>
      <c r="R13" s="178"/>
      <c r="S13" s="178" t="str">
        <f t="shared" si="4"/>
        <v/>
      </c>
      <c r="T13" s="178"/>
      <c r="U13" s="178"/>
      <c r="V13" s="178"/>
      <c r="W13" s="178"/>
      <c r="X13" s="177" t="s">
        <v>279</v>
      </c>
      <c r="Z13" s="270" t="str">
        <f t="shared" si="5"/>
        <v>早番</v>
      </c>
      <c r="AA13" s="271"/>
      <c r="AB13" s="272" t="str">
        <f t="shared" si="6"/>
        <v>志村登志雄</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臨時</v>
      </c>
      <c r="AP13" s="271"/>
      <c r="AQ13" s="272" t="str">
        <f t="shared" si="8"/>
        <v>島岡真理子</v>
      </c>
      <c r="AR13" s="273"/>
      <c r="AS13" s="273"/>
      <c r="AT13" s="273"/>
      <c r="AU13" s="273"/>
      <c r="AV13" s="274"/>
      <c r="AW13" s="275">
        <f>IF(D35&lt;&gt;"","",IF(G35="",IFERROR(VLOOKUP(E35,業態・給与対照!A:D,3,FALSE),""),G35))</f>
        <v>0.39583333333333331</v>
      </c>
      <c r="AX13" s="268"/>
      <c r="AY13" s="268"/>
      <c r="AZ13" s="188" t="s">
        <v>97</v>
      </c>
      <c r="BA13" s="268">
        <f>IF(D35&lt;&gt;"","",IF(H35="",IFERROR(VLOOKUP(E35,業態・給与対照!A:D,4,FALSE),""),H35))</f>
        <v>0.77083333333333337</v>
      </c>
      <c r="BB13" s="268"/>
      <c r="BC13" s="269"/>
      <c r="BD13" s="158"/>
      <c r="BE13" s="189"/>
      <c r="BF13" s="264" t="str">
        <f t="shared" si="9"/>
        <v>A2</v>
      </c>
      <c r="BG13" s="265"/>
      <c r="BH13" s="265" t="str">
        <f t="shared" si="10"/>
        <v>山田保</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A2</v>
      </c>
      <c r="BV13" s="256"/>
      <c r="BW13" s="254" t="str">
        <f t="shared" si="17"/>
        <v>津倉侑和</v>
      </c>
      <c r="BX13" s="255"/>
      <c r="BY13" s="255"/>
      <c r="BZ13" s="256"/>
      <c r="CA13" s="257">
        <f t="shared" si="18"/>
        <v>0.39583333333333331</v>
      </c>
      <c r="CB13" s="258"/>
      <c r="CC13" s="257">
        <f t="shared" si="19"/>
        <v>0.77083333333333337</v>
      </c>
      <c r="CD13" s="258"/>
      <c r="CE13" s="282">
        <f t="shared" si="20"/>
        <v>9.0000000000000018</v>
      </c>
      <c r="CF13" s="283"/>
      <c r="CG13" s="254" t="str">
        <f t="shared" si="21"/>
        <v>ヒトトヒトキャリアライズ㈱</v>
      </c>
      <c r="CH13" s="255"/>
      <c r="CI13" s="638"/>
    </row>
    <row r="14" spans="2:87" ht="16.5" customHeight="1">
      <c r="B14" s="155" t="str">
        <f>IF(F14="","",IF(ISNA(VLOOKUP(F14,[1]警備日誌専用氏名!A:B,2,FALSE))=TRUE,F14,VLOOKUP(F14,[1]警備日誌専用氏名!A:B,2,FALSE)))</f>
        <v>二ムサラ</v>
      </c>
      <c r="E14" s="155" t="s">
        <v>302</v>
      </c>
      <c r="F14" s="216" t="s">
        <v>421</v>
      </c>
      <c r="I14" s="185"/>
      <c r="J14" s="177"/>
      <c r="K14" s="177"/>
      <c r="L14" s="178"/>
      <c r="M14" s="178"/>
      <c r="N14" s="186" t="e">
        <f t="shared" ca="1" si="0"/>
        <v>#VALUE!</v>
      </c>
      <c r="O14" s="177" t="str">
        <f t="shared" si="1"/>
        <v>A2</v>
      </c>
      <c r="P14" s="177" t="str">
        <f t="shared" si="2"/>
        <v>二ムサラ</v>
      </c>
      <c r="Q14" s="178" t="str">
        <f t="shared" si="3"/>
        <v/>
      </c>
      <c r="R14" s="178"/>
      <c r="S14" s="178" t="str">
        <f t="shared" si="4"/>
        <v/>
      </c>
      <c r="T14" s="178"/>
      <c r="U14" s="178"/>
      <c r="V14" s="178"/>
      <c r="W14" s="178"/>
      <c r="X14" s="177" t="s">
        <v>281</v>
      </c>
      <c r="Z14" s="270" t="str">
        <f t="shared" ref="Z14:Z28" si="22">IF(D14&lt;&gt;"","",IF(E14="","",E14))</f>
        <v>早番</v>
      </c>
      <c r="AA14" s="271"/>
      <c r="AB14" s="272" t="str">
        <f t="shared" ref="AB14:AB28" si="23">IF(D14&lt;&gt;"","",IF(B14="","",B14))</f>
        <v>二ムサラ</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臨時</v>
      </c>
      <c r="AP14" s="271"/>
      <c r="AQ14" s="272" t="str">
        <f t="shared" si="8"/>
        <v>小林一隆</v>
      </c>
      <c r="AR14" s="273"/>
      <c r="AS14" s="273"/>
      <c r="AT14" s="273"/>
      <c r="AU14" s="273"/>
      <c r="AV14" s="274"/>
      <c r="AW14" s="275">
        <f>IF(D36&lt;&gt;"","",IF(G36="",IFERROR(VLOOKUP(E36,業態・給与対照!A:D,3,FALSE),""),G36))</f>
        <v>0.39583333333333331</v>
      </c>
      <c r="AX14" s="268"/>
      <c r="AY14" s="268"/>
      <c r="AZ14" s="188" t="s">
        <v>97</v>
      </c>
      <c r="BA14" s="268">
        <f>IF(D36&lt;&gt;"","",IF(H36="",IFERROR(VLOOKUP(E36,業態・給与対照!A:D,4,FALSE),""),H36))</f>
        <v>0.77083333333333337</v>
      </c>
      <c r="BB14" s="268"/>
      <c r="BC14" s="269"/>
      <c r="BD14" s="158"/>
      <c r="BE14" s="189"/>
      <c r="BF14" s="264" t="str">
        <f t="shared" si="9"/>
        <v>A2</v>
      </c>
      <c r="BG14" s="265"/>
      <c r="BH14" s="265" t="str">
        <f t="shared" si="10"/>
        <v>横尾一義</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A2</v>
      </c>
      <c r="BV14" s="256"/>
      <c r="BW14" s="254" t="str">
        <f t="shared" si="17"/>
        <v>鈴木竜太</v>
      </c>
      <c r="BX14" s="255"/>
      <c r="BY14" s="255"/>
      <c r="BZ14" s="256"/>
      <c r="CA14" s="257">
        <f t="shared" si="18"/>
        <v>0.39583333333333331</v>
      </c>
      <c r="CB14" s="258"/>
      <c r="CC14" s="257">
        <f t="shared" si="19"/>
        <v>0.77083333333333337</v>
      </c>
      <c r="CD14" s="258"/>
      <c r="CE14" s="282">
        <f t="shared" si="20"/>
        <v>9.0000000000000018</v>
      </c>
      <c r="CF14" s="283"/>
      <c r="CG14" s="254" t="str">
        <f t="shared" si="21"/>
        <v>ヒトトヒトキャリアライズ㈱</v>
      </c>
      <c r="CH14" s="255"/>
      <c r="CI14" s="638"/>
    </row>
    <row r="15" spans="2:87" ht="16.5" customHeight="1">
      <c r="B15" s="155" t="str">
        <f>IF(F15="","",IF(ISNA(VLOOKUP(F15,[1]警備日誌専用氏名!A:B,2,FALSE))=TRUE,F15,VLOOKUP(F15,[1]警備日誌専用氏名!A:B,2,FALSE)))</f>
        <v>サマディット</v>
      </c>
      <c r="E15" s="155" t="s">
        <v>302</v>
      </c>
      <c r="F15" s="216" t="s">
        <v>422</v>
      </c>
      <c r="I15" s="185"/>
      <c r="J15" s="177"/>
      <c r="K15" s="177"/>
      <c r="L15" s="178"/>
      <c r="M15" s="178"/>
      <c r="N15" s="186" t="e">
        <f t="shared" ca="1" si="0"/>
        <v>#VALUE!</v>
      </c>
      <c r="O15" s="177" t="str">
        <f t="shared" si="1"/>
        <v>A2</v>
      </c>
      <c r="P15" s="177" t="str">
        <f t="shared" si="2"/>
        <v>サマディット</v>
      </c>
      <c r="Q15" s="178" t="str">
        <f t="shared" si="3"/>
        <v/>
      </c>
      <c r="R15" s="178"/>
      <c r="S15" s="178" t="str">
        <f t="shared" si="4"/>
        <v/>
      </c>
      <c r="T15" s="178"/>
      <c r="U15" s="178"/>
      <c r="V15" s="178"/>
      <c r="W15" s="178"/>
      <c r="X15" s="177" t="s">
        <v>281</v>
      </c>
      <c r="Z15" s="270" t="str">
        <f t="shared" si="22"/>
        <v>早番</v>
      </c>
      <c r="AA15" s="271"/>
      <c r="AB15" s="272" t="str">
        <f t="shared" si="23"/>
        <v>サマディット</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臨時</v>
      </c>
      <c r="AP15" s="271"/>
      <c r="AQ15" s="272" t="str">
        <f t="shared" si="8"/>
        <v>松田康宏</v>
      </c>
      <c r="AR15" s="273"/>
      <c r="AS15" s="273"/>
      <c r="AT15" s="273"/>
      <c r="AU15" s="273"/>
      <c r="AV15" s="274"/>
      <c r="AW15" s="275">
        <f>IF(D37&lt;&gt;"","",IF(G37="",IFERROR(VLOOKUP(E37,業態・給与対照!A:D,3,FALSE),""),G37))</f>
        <v>0.39583333333333331</v>
      </c>
      <c r="AX15" s="268"/>
      <c r="AY15" s="268"/>
      <c r="AZ15" s="188" t="s">
        <v>97</v>
      </c>
      <c r="BA15" s="268">
        <f>IF(D37&lt;&gt;"","",IF(H37="",IFERROR(VLOOKUP(E37,業態・給与対照!A:D,4,FALSE),""),H37))</f>
        <v>0.77083333333333337</v>
      </c>
      <c r="BB15" s="268"/>
      <c r="BC15" s="269"/>
      <c r="BD15" s="158"/>
      <c r="BE15" s="189"/>
      <c r="BF15" s="264" t="str">
        <f t="shared" si="9"/>
        <v>A2</v>
      </c>
      <c r="BG15" s="265"/>
      <c r="BH15" s="265" t="str">
        <f t="shared" si="10"/>
        <v>志村登志雄</v>
      </c>
      <c r="BI15" s="265"/>
      <c r="BJ15" s="265"/>
      <c r="BK15" s="265"/>
      <c r="BL15" s="266">
        <f t="shared" si="11"/>
        <v>0.39583333333333331</v>
      </c>
      <c r="BM15" s="266"/>
      <c r="BN15" s="266">
        <f t="shared" si="12"/>
        <v>0.77083333333333337</v>
      </c>
      <c r="BO15" s="266"/>
      <c r="BP15" s="267">
        <f t="shared" si="13"/>
        <v>9.0000000000000018</v>
      </c>
      <c r="BQ15" s="267"/>
      <c r="BR15" s="252" t="str">
        <f t="shared" si="14"/>
        <v>臨時葬儀</v>
      </c>
      <c r="BS15" s="252"/>
      <c r="BT15" s="253"/>
      <c r="BU15" s="280" t="str">
        <f t="shared" si="16"/>
        <v>A2</v>
      </c>
      <c r="BV15" s="256"/>
      <c r="BW15" s="254" t="str">
        <f t="shared" si="17"/>
        <v>島岡真理子</v>
      </c>
      <c r="BX15" s="255"/>
      <c r="BY15" s="255"/>
      <c r="BZ15" s="256"/>
      <c r="CA15" s="257">
        <f t="shared" si="18"/>
        <v>0.39583333333333331</v>
      </c>
      <c r="CB15" s="258"/>
      <c r="CC15" s="257">
        <f t="shared" si="19"/>
        <v>0.77083333333333337</v>
      </c>
      <c r="CD15" s="258"/>
      <c r="CE15" s="282">
        <f t="shared" si="20"/>
        <v>9.0000000000000018</v>
      </c>
      <c r="CF15" s="283"/>
      <c r="CG15" s="254" t="str">
        <f t="shared" si="21"/>
        <v>ヒトトヒトキャリアライズ㈱</v>
      </c>
      <c r="CH15" s="255"/>
      <c r="CI15" s="638"/>
    </row>
    <row r="16" spans="2:87" ht="16.5" customHeight="1">
      <c r="B16" s="155" t="str">
        <f>IF(F16="","",IF(ISNA(VLOOKUP(F16,[1]警備日誌専用氏名!A:B,2,FALSE))=TRUE,F16,VLOOKUP(F16,[1]警備日誌専用氏名!A:B,2,FALSE)))</f>
        <v>シルバ</v>
      </c>
      <c r="E16" s="155" t="s">
        <v>302</v>
      </c>
      <c r="F16" s="216" t="s">
        <v>423</v>
      </c>
      <c r="I16" s="185"/>
      <c r="J16" s="177"/>
      <c r="K16" s="177"/>
      <c r="L16" s="178"/>
      <c r="M16" s="178"/>
      <c r="N16" s="186" t="e">
        <f t="shared" ca="1" si="0"/>
        <v>#VALUE!</v>
      </c>
      <c r="O16" s="177" t="str">
        <f t="shared" si="1"/>
        <v>A2</v>
      </c>
      <c r="P16" s="177" t="str">
        <f t="shared" si="2"/>
        <v>シルバ</v>
      </c>
      <c r="Q16" s="178" t="str">
        <f t="shared" si="3"/>
        <v/>
      </c>
      <c r="R16" s="178"/>
      <c r="S16" s="178" t="str">
        <f t="shared" si="4"/>
        <v/>
      </c>
      <c r="T16" s="178"/>
      <c r="U16" s="178"/>
      <c r="V16" s="178"/>
      <c r="W16" s="178"/>
      <c r="X16" s="177" t="s">
        <v>281</v>
      </c>
      <c r="Z16" s="270" t="str">
        <f t="shared" si="22"/>
        <v>早番</v>
      </c>
      <c r="AA16" s="271"/>
      <c r="AB16" s="272" t="str">
        <f t="shared" si="23"/>
        <v>シルバ</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臨時</v>
      </c>
      <c r="AP16" s="271"/>
      <c r="AQ16" s="272" t="str">
        <f t="shared" si="8"/>
        <v>馬場清豪</v>
      </c>
      <c r="AR16" s="273"/>
      <c r="AS16" s="273"/>
      <c r="AT16" s="273"/>
      <c r="AU16" s="273"/>
      <c r="AV16" s="274"/>
      <c r="AW16" s="275">
        <f>IF(D38&lt;&gt;"","",IF(G38="",IFERROR(VLOOKUP(E38,業態・給与対照!A:D,3,FALSE),""),G38))</f>
        <v>0.39583333333333331</v>
      </c>
      <c r="AX16" s="268"/>
      <c r="AY16" s="268"/>
      <c r="AZ16" s="188" t="s">
        <v>97</v>
      </c>
      <c r="BA16" s="268">
        <f>IF(D38&lt;&gt;"","",IF(H38="",IFERROR(VLOOKUP(E38,業態・給与対照!A:D,4,FALSE),""),H38))</f>
        <v>0.77083333333333337</v>
      </c>
      <c r="BB16" s="268"/>
      <c r="BC16" s="269"/>
      <c r="BD16" s="158"/>
      <c r="BE16" s="189"/>
      <c r="BF16" s="264" t="str">
        <f t="shared" si="9"/>
        <v>A2</v>
      </c>
      <c r="BG16" s="265"/>
      <c r="BH16" s="265" t="str">
        <f t="shared" si="10"/>
        <v>二ムサラ</v>
      </c>
      <c r="BI16" s="265"/>
      <c r="BJ16" s="265"/>
      <c r="BK16" s="265"/>
      <c r="BL16" s="266">
        <f t="shared" si="11"/>
        <v>0.39583333333333331</v>
      </c>
      <c r="BM16" s="266"/>
      <c r="BN16" s="266">
        <f t="shared" si="12"/>
        <v>0.77083333333333337</v>
      </c>
      <c r="BO16" s="266"/>
      <c r="BP16" s="267">
        <f t="shared" si="13"/>
        <v>9.0000000000000018</v>
      </c>
      <c r="BQ16" s="267"/>
      <c r="BR16" s="252" t="str">
        <f t="shared" si="14"/>
        <v>ハイフィールド㈱</v>
      </c>
      <c r="BS16" s="252"/>
      <c r="BT16" s="253"/>
      <c r="BU16" s="280" t="str">
        <f t="shared" si="16"/>
        <v>A2</v>
      </c>
      <c r="BV16" s="256"/>
      <c r="BW16" s="254" t="str">
        <f t="shared" si="17"/>
        <v>小林一隆</v>
      </c>
      <c r="BX16" s="255"/>
      <c r="BY16" s="255"/>
      <c r="BZ16" s="256"/>
      <c r="CA16" s="257">
        <f t="shared" si="18"/>
        <v>0.39583333333333331</v>
      </c>
      <c r="CB16" s="258"/>
      <c r="CC16" s="257">
        <f t="shared" si="19"/>
        <v>0.77083333333333337</v>
      </c>
      <c r="CD16" s="258"/>
      <c r="CE16" s="282">
        <f t="shared" si="20"/>
        <v>9.0000000000000018</v>
      </c>
      <c r="CF16" s="283"/>
      <c r="CG16" s="254" t="str">
        <f t="shared" si="21"/>
        <v>ヒトトヒトキャリアライズ㈱</v>
      </c>
      <c r="CH16" s="255"/>
      <c r="CI16" s="638"/>
    </row>
    <row r="17" spans="2:88" ht="16.5" customHeight="1">
      <c r="B17" s="155" t="str">
        <f>IF(F17="","",IF(ISNA(VLOOKUP(F17,[1]警備日誌専用氏名!A:B,2,FALSE))=TRUE,F17,VLOOKUP(F17,[1]警備日誌専用氏名!A:B,2,FALSE)))</f>
        <v>モハン</v>
      </c>
      <c r="E17" s="155" t="s">
        <v>302</v>
      </c>
      <c r="F17" s="216" t="s">
        <v>424</v>
      </c>
      <c r="I17" s="185"/>
      <c r="J17" s="177"/>
      <c r="K17" s="177"/>
      <c r="L17" s="178"/>
      <c r="M17" s="178"/>
      <c r="N17" s="186" t="e">
        <f t="shared" ca="1" si="0"/>
        <v>#VALUE!</v>
      </c>
      <c r="O17" s="177" t="str">
        <f t="shared" si="1"/>
        <v>A2</v>
      </c>
      <c r="P17" s="177" t="str">
        <f t="shared" si="2"/>
        <v>モハン</v>
      </c>
      <c r="Q17" s="178" t="str">
        <f t="shared" si="3"/>
        <v/>
      </c>
      <c r="R17" s="178"/>
      <c r="S17" s="178" t="str">
        <f t="shared" si="4"/>
        <v/>
      </c>
      <c r="T17" s="178"/>
      <c r="U17" s="178"/>
      <c r="V17" s="178"/>
      <c r="W17" s="178"/>
      <c r="X17" s="177" t="s">
        <v>281</v>
      </c>
      <c r="Z17" s="270" t="str">
        <f t="shared" si="22"/>
        <v>早番</v>
      </c>
      <c r="AA17" s="271"/>
      <c r="AB17" s="272" t="str">
        <f t="shared" si="23"/>
        <v>モハン</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臨時</v>
      </c>
      <c r="AP17" s="271"/>
      <c r="AQ17" s="272" t="str">
        <f t="shared" si="8"/>
        <v>榎本和也</v>
      </c>
      <c r="AR17" s="273"/>
      <c r="AS17" s="273"/>
      <c r="AT17" s="273"/>
      <c r="AU17" s="273"/>
      <c r="AV17" s="274"/>
      <c r="AW17" s="275">
        <f>IF(D39&lt;&gt;"","",IF(G39="",IFERROR(VLOOKUP(E39,業態・給与対照!A:D,3,FALSE),""),G39))</f>
        <v>0.39583333333333331</v>
      </c>
      <c r="AX17" s="268"/>
      <c r="AY17" s="268"/>
      <c r="AZ17" s="188" t="s">
        <v>97</v>
      </c>
      <c r="BA17" s="268">
        <f>IF(D39&lt;&gt;"","",IF(H39="",IFERROR(VLOOKUP(E39,業態・給与対照!A:D,4,FALSE),""),H39))</f>
        <v>0.77083333333333337</v>
      </c>
      <c r="BB17" s="268"/>
      <c r="BC17" s="269"/>
      <c r="BD17" s="158"/>
      <c r="BE17" s="189"/>
      <c r="BF17" s="264" t="str">
        <f t="shared" ref="BF17:BF30" si="24">IF(OR(O15="",O15=0)=TRUE,"",O15)</f>
        <v>A2</v>
      </c>
      <c r="BG17" s="265"/>
      <c r="BH17" s="265" t="str">
        <f t="shared" ref="BH17:BH30" si="25">IF(OR(P15="",P15=0)=TRUE,"",P15)</f>
        <v>サマディット</v>
      </c>
      <c r="BI17" s="265"/>
      <c r="BJ17" s="265"/>
      <c r="BK17" s="265"/>
      <c r="BL17" s="266">
        <f t="shared" ref="BL17:BL30" si="26">IF(OR(Q15="",Q15=0)=TRUE,IF(AH15&lt;&gt;"",AH15,""),Q15)</f>
        <v>0.39583333333333331</v>
      </c>
      <c r="BM17" s="266"/>
      <c r="BN17" s="266">
        <f t="shared" ref="BN17:BN30" si="27">IF(OR(S15="",S15=0)=TRUE,IF(AL15&lt;&gt;"",AL15,""),S15)</f>
        <v>0.77083333333333337</v>
      </c>
      <c r="BO17" s="266"/>
      <c r="BP17" s="267">
        <f t="shared" ref="BP17:BP30" si="28">IF(BH17="","",(BN17-BL17)*24)</f>
        <v>9.0000000000000018</v>
      </c>
      <c r="BQ17" s="267"/>
      <c r="BR17" s="252" t="str">
        <f t="shared" ref="BR17:BR30" si="29">IF(X15="","",X15)</f>
        <v>ハイフィールド㈱</v>
      </c>
      <c r="BS17" s="252"/>
      <c r="BT17" s="253"/>
      <c r="BU17" s="280" t="str">
        <f t="shared" si="16"/>
        <v>A2</v>
      </c>
      <c r="BV17" s="256"/>
      <c r="BW17" s="254" t="str">
        <f t="shared" si="17"/>
        <v>松田康宏</v>
      </c>
      <c r="BX17" s="255"/>
      <c r="BY17" s="255"/>
      <c r="BZ17" s="256"/>
      <c r="CA17" s="257">
        <f t="shared" si="18"/>
        <v>0.39583333333333331</v>
      </c>
      <c r="CB17" s="258"/>
      <c r="CC17" s="257">
        <f t="shared" si="19"/>
        <v>0.77083333333333337</v>
      </c>
      <c r="CD17" s="258"/>
      <c r="CE17" s="282">
        <f t="shared" si="20"/>
        <v>9.0000000000000018</v>
      </c>
      <c r="CF17" s="283"/>
      <c r="CG17" s="254" t="str">
        <f t="shared" si="21"/>
        <v>ヒトトヒトキャリアライズ㈱</v>
      </c>
      <c r="CH17" s="255"/>
      <c r="CI17" s="638"/>
    </row>
    <row r="18" spans="2:88" ht="16.5" customHeight="1">
      <c r="B18" s="155" t="str">
        <f>IF(F18="","",IF(ISNA(VLOOKUP(F18,[1]警備日誌専用氏名!A:B,2,FALSE))=TRUE,F18,VLOOKUP(F18,[1]警備日誌専用氏名!A:B,2,FALSE)))</f>
        <v>ニメーシャ</v>
      </c>
      <c r="E18" s="155" t="s">
        <v>302</v>
      </c>
      <c r="F18" s="216" t="s">
        <v>425</v>
      </c>
      <c r="I18" s="185"/>
      <c r="J18" s="177"/>
      <c r="K18" s="177"/>
      <c r="L18" s="178"/>
      <c r="M18" s="178"/>
      <c r="N18" s="186" t="e">
        <f t="shared" ca="1" si="0"/>
        <v>#VALUE!</v>
      </c>
      <c r="O18" s="177" t="str">
        <f t="shared" si="1"/>
        <v>A2</v>
      </c>
      <c r="P18" s="177" t="str">
        <f t="shared" si="2"/>
        <v>ニメーシャ</v>
      </c>
      <c r="Q18" s="178" t="str">
        <f t="shared" si="3"/>
        <v/>
      </c>
      <c r="R18" s="178"/>
      <c r="S18" s="178" t="str">
        <f t="shared" si="4"/>
        <v/>
      </c>
      <c r="T18" s="178"/>
      <c r="U18" s="178"/>
      <c r="V18" s="178"/>
      <c r="W18" s="178"/>
      <c r="X18" s="177" t="s">
        <v>281</v>
      </c>
      <c r="Z18" s="270" t="str">
        <f t="shared" si="22"/>
        <v>早番</v>
      </c>
      <c r="AA18" s="271"/>
      <c r="AB18" s="272" t="str">
        <f t="shared" si="23"/>
        <v>ニメーシャ</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臨時</v>
      </c>
      <c r="AP18" s="271"/>
      <c r="AQ18" s="272" t="str">
        <f t="shared" si="8"/>
        <v>岸田次郎</v>
      </c>
      <c r="AR18" s="273"/>
      <c r="AS18" s="273"/>
      <c r="AT18" s="273"/>
      <c r="AU18" s="273"/>
      <c r="AV18" s="274"/>
      <c r="AW18" s="275">
        <f>IF(D40&lt;&gt;"","",IF(G40="",IFERROR(VLOOKUP(E40,業態・給与対照!A:D,3,FALSE),""),G40))</f>
        <v>0.39583333333333331</v>
      </c>
      <c r="AX18" s="268"/>
      <c r="AY18" s="268"/>
      <c r="AZ18" s="188" t="s">
        <v>97</v>
      </c>
      <c r="BA18" s="268">
        <f>IF(D40&lt;&gt;"","",IF(H40="",IFERROR(VLOOKUP(E40,業態・給与対照!A:D,4,FALSE),""),H40))</f>
        <v>0.77083333333333337</v>
      </c>
      <c r="BB18" s="268"/>
      <c r="BC18" s="269"/>
      <c r="BD18" s="158"/>
      <c r="BE18" s="189"/>
      <c r="BF18" s="264" t="str">
        <f t="shared" si="24"/>
        <v>A2</v>
      </c>
      <c r="BG18" s="265"/>
      <c r="BH18" s="265" t="str">
        <f t="shared" si="25"/>
        <v>シルバ</v>
      </c>
      <c r="BI18" s="265"/>
      <c r="BJ18" s="265"/>
      <c r="BK18" s="265"/>
      <c r="BL18" s="266">
        <f t="shared" si="26"/>
        <v>0.39583333333333331</v>
      </c>
      <c r="BM18" s="266"/>
      <c r="BN18" s="266">
        <f t="shared" si="27"/>
        <v>0.77083333333333337</v>
      </c>
      <c r="BO18" s="266"/>
      <c r="BP18" s="267">
        <f t="shared" si="28"/>
        <v>9.0000000000000018</v>
      </c>
      <c r="BQ18" s="267"/>
      <c r="BR18" s="252" t="str">
        <f t="shared" si="29"/>
        <v>ハイフィールド㈱</v>
      </c>
      <c r="BS18" s="252"/>
      <c r="BT18" s="253"/>
      <c r="BU18" s="280" t="str">
        <f t="shared" si="16"/>
        <v>A2</v>
      </c>
      <c r="BV18" s="256"/>
      <c r="BW18" s="254" t="str">
        <f t="shared" si="17"/>
        <v>馬場清豪</v>
      </c>
      <c r="BX18" s="255"/>
      <c r="BY18" s="255"/>
      <c r="BZ18" s="256"/>
      <c r="CA18" s="257">
        <f t="shared" si="18"/>
        <v>0.39583333333333331</v>
      </c>
      <c r="CB18" s="258"/>
      <c r="CC18" s="257">
        <f t="shared" si="19"/>
        <v>0.77083333333333337</v>
      </c>
      <c r="CD18" s="258"/>
      <c r="CE18" s="282">
        <f t="shared" si="20"/>
        <v>9.0000000000000018</v>
      </c>
      <c r="CF18" s="283"/>
      <c r="CG18" s="254" t="str">
        <f t="shared" si="21"/>
        <v>ヒトトヒトキャリアライズ㈱</v>
      </c>
      <c r="CH18" s="255"/>
      <c r="CI18" s="638"/>
    </row>
    <row r="19" spans="2:88" ht="16.5" customHeight="1">
      <c r="B19" s="155" t="str">
        <f>IF(F19="","",IF(ISNA(VLOOKUP(F19,[1]警備日誌専用氏名!A:B,2,FALSE))=TRUE,F19,VLOOKUP(F19,[1]警備日誌専用氏名!A:B,2,FALSE)))</f>
        <v>コオレ</v>
      </c>
      <c r="E19" s="155" t="s">
        <v>302</v>
      </c>
      <c r="F19" s="216" t="s">
        <v>426</v>
      </c>
      <c r="I19" s="185"/>
      <c r="J19" s="177"/>
      <c r="K19" s="177"/>
      <c r="L19" s="178"/>
      <c r="M19" s="178"/>
      <c r="N19" s="186" t="e">
        <f t="shared" ca="1" si="0"/>
        <v>#VALUE!</v>
      </c>
      <c r="O19" s="177" t="str">
        <f t="shared" si="1"/>
        <v>A2</v>
      </c>
      <c r="P19" s="177" t="str">
        <f t="shared" si="2"/>
        <v>コオレ</v>
      </c>
      <c r="Q19" s="178" t="str">
        <f t="shared" si="3"/>
        <v/>
      </c>
      <c r="R19" s="178"/>
      <c r="S19" s="178" t="str">
        <f t="shared" si="4"/>
        <v/>
      </c>
      <c r="T19" s="178"/>
      <c r="U19" s="178"/>
      <c r="V19" s="178"/>
      <c r="W19" s="178"/>
      <c r="X19" s="177" t="s">
        <v>281</v>
      </c>
      <c r="Z19" s="270" t="str">
        <f t="shared" si="22"/>
        <v>早番</v>
      </c>
      <c r="AA19" s="271"/>
      <c r="AB19" s="272" t="str">
        <f t="shared" si="23"/>
        <v>コオレ</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臨時</v>
      </c>
      <c r="AP19" s="271"/>
      <c r="AQ19" s="272" t="str">
        <f t="shared" si="8"/>
        <v>丸田悠稀</v>
      </c>
      <c r="AR19" s="273"/>
      <c r="AS19" s="273"/>
      <c r="AT19" s="273"/>
      <c r="AU19" s="273"/>
      <c r="AV19" s="274"/>
      <c r="AW19" s="275">
        <f>IF(D41&lt;&gt;"","",IF(G41="",IFERROR(VLOOKUP(E41,業態・給与対照!A:D,3,FALSE),""),G41))</f>
        <v>0.39583333333333331</v>
      </c>
      <c r="AX19" s="268"/>
      <c r="AY19" s="268"/>
      <c r="AZ19" s="188" t="s">
        <v>97</v>
      </c>
      <c r="BA19" s="268">
        <f>IF(D41&lt;&gt;"","",IF(H41="",IFERROR(VLOOKUP(E41,業態・給与対照!A:D,4,FALSE),""),H41))</f>
        <v>0.77083333333333337</v>
      </c>
      <c r="BB19" s="268"/>
      <c r="BC19" s="269"/>
      <c r="BD19" s="190"/>
      <c r="BE19" s="189"/>
      <c r="BF19" s="264" t="str">
        <f t="shared" si="24"/>
        <v>A2</v>
      </c>
      <c r="BG19" s="265"/>
      <c r="BH19" s="265" t="str">
        <f t="shared" si="25"/>
        <v>モハン</v>
      </c>
      <c r="BI19" s="265"/>
      <c r="BJ19" s="265"/>
      <c r="BK19" s="265"/>
      <c r="BL19" s="266">
        <f t="shared" si="26"/>
        <v>0.39583333333333331</v>
      </c>
      <c r="BM19" s="266"/>
      <c r="BN19" s="266">
        <f t="shared" si="27"/>
        <v>0.77083333333333337</v>
      </c>
      <c r="BO19" s="266"/>
      <c r="BP19" s="267">
        <f t="shared" si="28"/>
        <v>9.0000000000000018</v>
      </c>
      <c r="BQ19" s="267"/>
      <c r="BR19" s="252" t="str">
        <f t="shared" si="29"/>
        <v>ハイフィールド㈱</v>
      </c>
      <c r="BS19" s="252"/>
      <c r="BT19" s="253"/>
      <c r="BU19" s="280" t="str">
        <f t="shared" si="16"/>
        <v>A2</v>
      </c>
      <c r="BV19" s="256"/>
      <c r="BW19" s="254" t="str">
        <f t="shared" si="17"/>
        <v>榎本和也</v>
      </c>
      <c r="BX19" s="255"/>
      <c r="BY19" s="255"/>
      <c r="BZ19" s="256"/>
      <c r="CA19" s="257">
        <f t="shared" si="18"/>
        <v>0.39583333333333331</v>
      </c>
      <c r="CB19" s="258"/>
      <c r="CC19" s="257">
        <f t="shared" si="19"/>
        <v>0.77083333333333337</v>
      </c>
      <c r="CD19" s="258"/>
      <c r="CE19" s="282">
        <f t="shared" si="20"/>
        <v>9.0000000000000018</v>
      </c>
      <c r="CF19" s="283"/>
      <c r="CG19" s="254" t="str">
        <f t="shared" si="21"/>
        <v>ヒトトヒトキャリアライズ㈱</v>
      </c>
      <c r="CH19" s="255"/>
      <c r="CI19" s="638"/>
    </row>
    <row r="20" spans="2:88" ht="16.5" customHeight="1">
      <c r="B20" s="155" t="str">
        <f>IF(F20="","",IF(ISNA(VLOOKUP(F20,[1]警備日誌専用氏名!A:B,2,FALSE))=TRUE,F20,VLOOKUP(F20,[1]警備日誌専用氏名!A:B,2,FALSE)))</f>
        <v>ブトミニ</v>
      </c>
      <c r="E20" s="155" t="s">
        <v>302</v>
      </c>
      <c r="F20" s="216" t="s">
        <v>427</v>
      </c>
      <c r="I20" s="185"/>
      <c r="J20" s="177"/>
      <c r="K20" s="177"/>
      <c r="L20" s="178"/>
      <c r="M20" s="178"/>
      <c r="N20" s="186" t="e">
        <f t="shared" ca="1" si="0"/>
        <v>#VALUE!</v>
      </c>
      <c r="O20" s="177" t="str">
        <f t="shared" si="1"/>
        <v>A2</v>
      </c>
      <c r="P20" s="177" t="str">
        <f t="shared" si="2"/>
        <v>ブトミニ</v>
      </c>
      <c r="Q20" s="178" t="str">
        <f t="shared" si="3"/>
        <v/>
      </c>
      <c r="R20" s="178"/>
      <c r="S20" s="178" t="str">
        <f t="shared" si="4"/>
        <v/>
      </c>
      <c r="T20" s="178"/>
      <c r="U20" s="178"/>
      <c r="V20" s="178"/>
      <c r="W20" s="178"/>
      <c r="X20" s="177" t="s">
        <v>281</v>
      </c>
      <c r="Z20" s="270" t="str">
        <f t="shared" si="22"/>
        <v>早番</v>
      </c>
      <c r="AA20" s="271"/>
      <c r="AB20" s="272" t="str">
        <f t="shared" si="23"/>
        <v>ブトミニ</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臨時</v>
      </c>
      <c r="AP20" s="271"/>
      <c r="AQ20" s="272" t="str">
        <f t="shared" si="8"/>
        <v>坂本秀秋</v>
      </c>
      <c r="AR20" s="273"/>
      <c r="AS20" s="273"/>
      <c r="AT20" s="273"/>
      <c r="AU20" s="273"/>
      <c r="AV20" s="274"/>
      <c r="AW20" s="275">
        <f>IF(D42&lt;&gt;"","",IF(G42="",IFERROR(VLOOKUP(E42,業態・給与対照!A:D,3,FALSE),""),G42))</f>
        <v>0.39583333333333331</v>
      </c>
      <c r="AX20" s="268"/>
      <c r="AY20" s="268"/>
      <c r="AZ20" s="188" t="s">
        <v>97</v>
      </c>
      <c r="BA20" s="268">
        <f>IF(D42&lt;&gt;"","",IF(H42="",IFERROR(VLOOKUP(E42,業態・給与対照!A:D,4,FALSE),""),H42))</f>
        <v>0.77083333333333337</v>
      </c>
      <c r="BB20" s="268"/>
      <c r="BC20" s="269"/>
      <c r="BD20" s="158"/>
      <c r="BE20" s="189"/>
      <c r="BF20" s="264" t="str">
        <f t="shared" si="24"/>
        <v>A2</v>
      </c>
      <c r="BG20" s="265"/>
      <c r="BH20" s="265" t="str">
        <f t="shared" si="25"/>
        <v>ニメーシャ</v>
      </c>
      <c r="BI20" s="265"/>
      <c r="BJ20" s="265"/>
      <c r="BK20" s="265"/>
      <c r="BL20" s="266">
        <f t="shared" si="26"/>
        <v>0.39583333333333331</v>
      </c>
      <c r="BM20" s="266"/>
      <c r="BN20" s="266">
        <f t="shared" si="27"/>
        <v>0.77083333333333337</v>
      </c>
      <c r="BO20" s="266"/>
      <c r="BP20" s="267">
        <f t="shared" si="28"/>
        <v>9.0000000000000018</v>
      </c>
      <c r="BQ20" s="267"/>
      <c r="BR20" s="252" t="str">
        <f t="shared" si="29"/>
        <v>ハイフィールド㈱</v>
      </c>
      <c r="BS20" s="252"/>
      <c r="BT20" s="253"/>
      <c r="BU20" s="280" t="str">
        <f t="shared" si="16"/>
        <v>A2</v>
      </c>
      <c r="BV20" s="256"/>
      <c r="BW20" s="254" t="str">
        <f t="shared" si="17"/>
        <v>岸田次郎</v>
      </c>
      <c r="BX20" s="255"/>
      <c r="BY20" s="255"/>
      <c r="BZ20" s="256"/>
      <c r="CA20" s="257">
        <f t="shared" si="18"/>
        <v>0.39583333333333331</v>
      </c>
      <c r="CB20" s="258"/>
      <c r="CC20" s="257">
        <f t="shared" si="19"/>
        <v>0.77083333333333337</v>
      </c>
      <c r="CD20" s="258"/>
      <c r="CE20" s="282">
        <f t="shared" si="20"/>
        <v>9.0000000000000018</v>
      </c>
      <c r="CF20" s="283"/>
      <c r="CG20" s="254" t="str">
        <f t="shared" si="21"/>
        <v>ヒトトヒトキャリアライズ㈱</v>
      </c>
      <c r="CH20" s="255"/>
      <c r="CI20" s="638"/>
    </row>
    <row r="21" spans="2:88" ht="16.5" customHeight="1">
      <c r="B21" s="155" t="str">
        <f>IF(F21="","",IF(ISNA(VLOOKUP(F21,[1]警備日誌専用氏名!A:B,2,FALSE))=TRUE,F21,VLOOKUP(F21,[1]警備日誌専用氏名!A:B,2,FALSE)))</f>
        <v>フェルナンド</v>
      </c>
      <c r="E21" s="155" t="s">
        <v>302</v>
      </c>
      <c r="F21" s="216" t="s">
        <v>428</v>
      </c>
      <c r="I21" s="185"/>
      <c r="J21" s="177"/>
      <c r="K21" s="177"/>
      <c r="L21" s="178"/>
      <c r="M21" s="178"/>
      <c r="N21" s="186" t="e">
        <f t="shared" ca="1" si="0"/>
        <v>#VALUE!</v>
      </c>
      <c r="O21" s="177" t="str">
        <f t="shared" si="1"/>
        <v>A2</v>
      </c>
      <c r="P21" s="177" t="str">
        <f t="shared" si="2"/>
        <v>フェルナンド</v>
      </c>
      <c r="Q21" s="178" t="str">
        <f t="shared" si="3"/>
        <v/>
      </c>
      <c r="R21" s="178"/>
      <c r="S21" s="178" t="str">
        <f t="shared" si="4"/>
        <v/>
      </c>
      <c r="T21" s="178"/>
      <c r="U21" s="178"/>
      <c r="V21" s="178"/>
      <c r="W21" s="178"/>
      <c r="X21" s="177" t="s">
        <v>281</v>
      </c>
      <c r="Z21" s="270" t="str">
        <f t="shared" si="22"/>
        <v>早番</v>
      </c>
      <c r="AA21" s="271"/>
      <c r="AB21" s="272" t="str">
        <f t="shared" si="23"/>
        <v>フェルナンド</v>
      </c>
      <c r="AC21" s="273"/>
      <c r="AD21" s="273"/>
      <c r="AE21" s="273"/>
      <c r="AF21" s="273"/>
      <c r="AG21" s="274"/>
      <c r="AH21" s="275">
        <f>IF(D21&lt;&gt;"","",IF(G21="",IFERROR(VLOOKUP(E21,業態・給与対照!A:D,3,FALSE),""),G21))</f>
        <v>0.39583333333333331</v>
      </c>
      <c r="AI21" s="268"/>
      <c r="AJ21" s="268"/>
      <c r="AK21" s="188" t="s">
        <v>97</v>
      </c>
      <c r="AL21" s="268">
        <f>IF(D21&lt;&gt;"","",IF(H21="",IFERROR(VLOOKUP(E21,業態・給与対照!A:D,4,FALSE),""),H21))</f>
        <v>0.77083333333333337</v>
      </c>
      <c r="AM21" s="268"/>
      <c r="AN21" s="269"/>
      <c r="AO21" s="270" t="str">
        <f t="shared" si="7"/>
        <v>臨時</v>
      </c>
      <c r="AP21" s="271"/>
      <c r="AQ21" s="272" t="str">
        <f t="shared" ref="AQ21:AQ28" si="30">IF(D43&lt;&gt;"","",IF(B43="","",B43))</f>
        <v>勅使河原幹太</v>
      </c>
      <c r="AR21" s="273"/>
      <c r="AS21" s="273"/>
      <c r="AT21" s="273"/>
      <c r="AU21" s="273"/>
      <c r="AV21" s="274"/>
      <c r="AW21" s="275">
        <f>IF(D43&lt;&gt;"","",IF(G43="",IFERROR(VLOOKUP(E43,業態・給与対照!A:D,3,FALSE),""),G43))</f>
        <v>0.39583333333333331</v>
      </c>
      <c r="AX21" s="268"/>
      <c r="AY21" s="268"/>
      <c r="AZ21" s="188" t="s">
        <v>97</v>
      </c>
      <c r="BA21" s="268">
        <f>IF(D43&lt;&gt;"","",IF(H43="",IFERROR(VLOOKUP(E43,業態・給与対照!A:D,4,FALSE),""),H43))</f>
        <v>0.77083333333333337</v>
      </c>
      <c r="BB21" s="268"/>
      <c r="BC21" s="269"/>
      <c r="BD21" s="191"/>
      <c r="BE21" s="189"/>
      <c r="BF21" s="264" t="str">
        <f t="shared" si="24"/>
        <v>A2</v>
      </c>
      <c r="BG21" s="265"/>
      <c r="BH21" s="265" t="str">
        <f t="shared" si="25"/>
        <v>コオレ</v>
      </c>
      <c r="BI21" s="265"/>
      <c r="BJ21" s="265"/>
      <c r="BK21" s="265"/>
      <c r="BL21" s="266">
        <f t="shared" si="26"/>
        <v>0.39583333333333331</v>
      </c>
      <c r="BM21" s="266"/>
      <c r="BN21" s="266">
        <f t="shared" si="27"/>
        <v>0.77083333333333337</v>
      </c>
      <c r="BO21" s="266"/>
      <c r="BP21" s="267">
        <f t="shared" si="28"/>
        <v>9.0000000000000018</v>
      </c>
      <c r="BQ21" s="267"/>
      <c r="BR21" s="252" t="str">
        <f t="shared" si="29"/>
        <v>ハイフィールド㈱</v>
      </c>
      <c r="BS21" s="252"/>
      <c r="BT21" s="253"/>
      <c r="BU21" s="280" t="str">
        <f t="shared" si="16"/>
        <v>A2</v>
      </c>
      <c r="BV21" s="256"/>
      <c r="BW21" s="254" t="str">
        <f t="shared" si="17"/>
        <v>丸田悠稀</v>
      </c>
      <c r="BX21" s="255"/>
      <c r="BY21" s="255"/>
      <c r="BZ21" s="256"/>
      <c r="CA21" s="257">
        <f t="shared" si="18"/>
        <v>0.39583333333333331</v>
      </c>
      <c r="CB21" s="258"/>
      <c r="CC21" s="257">
        <f t="shared" si="19"/>
        <v>0.77083333333333337</v>
      </c>
      <c r="CD21" s="258"/>
      <c r="CE21" s="282">
        <f t="shared" si="20"/>
        <v>9.0000000000000018</v>
      </c>
      <c r="CF21" s="283"/>
      <c r="CG21" s="254" t="str">
        <f t="shared" si="21"/>
        <v>ヒトトヒトキャリアライズ㈱</v>
      </c>
      <c r="CH21" s="255"/>
      <c r="CI21" s="638"/>
    </row>
    <row r="22" spans="2:88" ht="16.5" customHeight="1">
      <c r="B22" s="155" t="str">
        <f>IF(F22="","",IF(ISNA(VLOOKUP(F22,[1]警備日誌専用氏名!A:B,2,FALSE))=TRUE,F22,VLOOKUP(F22,[1]警備日誌専用氏名!A:B,2,FALSE)))</f>
        <v>鈴木嘉雄</v>
      </c>
      <c r="E22" s="155" t="s">
        <v>302</v>
      </c>
      <c r="F22" s="216" t="s">
        <v>308</v>
      </c>
      <c r="I22" s="185"/>
      <c r="J22" s="177"/>
      <c r="K22" s="177"/>
      <c r="L22" s="178"/>
      <c r="M22" s="178"/>
      <c r="N22" s="186" t="e">
        <f t="shared" ca="1" si="0"/>
        <v>#VALUE!</v>
      </c>
      <c r="O22" s="177" t="str">
        <f t="shared" si="1"/>
        <v>A2</v>
      </c>
      <c r="P22" s="177" t="str">
        <f t="shared" si="2"/>
        <v>鈴木嘉雄</v>
      </c>
      <c r="Q22" s="178" t="str">
        <f t="shared" si="3"/>
        <v/>
      </c>
      <c r="R22" s="178"/>
      <c r="S22" s="178" t="str">
        <f t="shared" si="4"/>
        <v/>
      </c>
      <c r="T22" s="178"/>
      <c r="U22" s="178"/>
      <c r="V22" s="178"/>
      <c r="W22" s="178"/>
      <c r="X22" s="177" t="s">
        <v>281</v>
      </c>
      <c r="Z22" s="270" t="str">
        <f t="shared" si="22"/>
        <v>早番</v>
      </c>
      <c r="AA22" s="271"/>
      <c r="AB22" s="272" t="str">
        <f t="shared" si="23"/>
        <v>鈴木嘉雄</v>
      </c>
      <c r="AC22" s="273"/>
      <c r="AD22" s="273"/>
      <c r="AE22" s="273"/>
      <c r="AF22" s="273"/>
      <c r="AG22" s="274"/>
      <c r="AH22" s="275">
        <f>IF(D22&lt;&gt;"","",IF(G22="",IFERROR(VLOOKUP(E22,業態・給与対照!A:D,3,FALSE),""),G22))</f>
        <v>0.39583333333333331</v>
      </c>
      <c r="AI22" s="268"/>
      <c r="AJ22" s="268"/>
      <c r="AK22" s="188" t="s">
        <v>97</v>
      </c>
      <c r="AL22" s="268">
        <f>IF(D22&lt;&gt;"","",IF(H22="",IFERROR(VLOOKUP(E22,業態・給与対照!A:D,4,FALSE),""),H22))</f>
        <v>0.77083333333333337</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A2</v>
      </c>
      <c r="BG22" s="265"/>
      <c r="BH22" s="265" t="str">
        <f t="shared" si="25"/>
        <v>ブトミニ</v>
      </c>
      <c r="BI22" s="265"/>
      <c r="BJ22" s="265"/>
      <c r="BK22" s="265"/>
      <c r="BL22" s="266">
        <f t="shared" si="26"/>
        <v>0.39583333333333331</v>
      </c>
      <c r="BM22" s="266"/>
      <c r="BN22" s="266">
        <f t="shared" si="27"/>
        <v>0.77083333333333337</v>
      </c>
      <c r="BO22" s="266"/>
      <c r="BP22" s="267">
        <f t="shared" si="28"/>
        <v>9.0000000000000018</v>
      </c>
      <c r="BQ22" s="267"/>
      <c r="BR22" s="252" t="str">
        <f t="shared" si="29"/>
        <v>ハイフィールド㈱</v>
      </c>
      <c r="BS22" s="252"/>
      <c r="BT22" s="253"/>
      <c r="BU22" s="280" t="str">
        <f t="shared" si="16"/>
        <v/>
      </c>
      <c r="BV22" s="256"/>
      <c r="BW22" s="254" t="str">
        <f t="shared" si="17"/>
        <v/>
      </c>
      <c r="BX22" s="255"/>
      <c r="BY22" s="255"/>
      <c r="BZ22" s="256"/>
      <c r="CA22" s="257">
        <f t="shared" si="18"/>
        <v>0.39583333333333331</v>
      </c>
      <c r="CB22" s="258"/>
      <c r="CC22" s="257">
        <f t="shared" si="19"/>
        <v>0.77083333333333337</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田村諭</v>
      </c>
      <c r="E23" s="155" t="s">
        <v>312</v>
      </c>
      <c r="F23" s="156" t="s">
        <v>240</v>
      </c>
      <c r="I23" s="185"/>
      <c r="J23" s="177"/>
      <c r="K23" s="177"/>
      <c r="L23" s="178">
        <v>0.39583333333333331</v>
      </c>
      <c r="M23" s="178">
        <v>0.875</v>
      </c>
      <c r="N23" s="186" t="e">
        <f t="shared" ca="1" si="0"/>
        <v>#VALUE!</v>
      </c>
      <c r="O23" s="177" t="str">
        <f t="shared" si="1"/>
        <v>A3</v>
      </c>
      <c r="P23" s="177" t="str">
        <f t="shared" si="2"/>
        <v>田村諭</v>
      </c>
      <c r="Q23" s="178">
        <f t="shared" si="3"/>
        <v>0.39583333333333331</v>
      </c>
      <c r="R23" s="178"/>
      <c r="S23" s="178">
        <f t="shared" si="4"/>
        <v>0.875</v>
      </c>
      <c r="T23" s="178"/>
      <c r="U23" s="178"/>
      <c r="V23" s="178"/>
      <c r="W23" s="178"/>
      <c r="X23" s="177" t="s">
        <v>313</v>
      </c>
      <c r="Z23" s="270" t="str">
        <f t="shared" si="22"/>
        <v>遅番</v>
      </c>
      <c r="AA23" s="271"/>
      <c r="AB23" s="272" t="str">
        <f t="shared" si="23"/>
        <v>田村諭</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A2</v>
      </c>
      <c r="BG23" s="265"/>
      <c r="BH23" s="265" t="str">
        <f t="shared" si="25"/>
        <v>フェルナンド</v>
      </c>
      <c r="BI23" s="265"/>
      <c r="BJ23" s="265"/>
      <c r="BK23" s="265"/>
      <c r="BL23" s="266">
        <f t="shared" si="26"/>
        <v>0.39583333333333331</v>
      </c>
      <c r="BM23" s="266"/>
      <c r="BN23" s="266">
        <f t="shared" si="27"/>
        <v>0.77083333333333337</v>
      </c>
      <c r="BO23" s="266"/>
      <c r="BP23" s="267">
        <f t="shared" si="28"/>
        <v>9.0000000000000018</v>
      </c>
      <c r="BQ23" s="267"/>
      <c r="BR23" s="252" t="str">
        <f t="shared" si="29"/>
        <v>ハイフィールド㈱</v>
      </c>
      <c r="BS23" s="252"/>
      <c r="BT23" s="253"/>
      <c r="BU23" s="280" t="str">
        <f t="shared" si="16"/>
        <v/>
      </c>
      <c r="BV23" s="256"/>
      <c r="BW23" s="254" t="str">
        <f t="shared" si="17"/>
        <v/>
      </c>
      <c r="BX23" s="255"/>
      <c r="BY23" s="255"/>
      <c r="BZ23" s="256"/>
      <c r="CA23" s="257">
        <f t="shared" si="18"/>
        <v>0.39583333333333331</v>
      </c>
      <c r="CB23" s="258"/>
      <c r="CC23" s="257">
        <f t="shared" si="19"/>
        <v>0.77083333333333337</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松本豊</v>
      </c>
      <c r="E24" s="155" t="s">
        <v>312</v>
      </c>
      <c r="F24" s="156" t="s">
        <v>110</v>
      </c>
      <c r="I24" s="185"/>
      <c r="J24" s="177"/>
      <c r="K24" s="177"/>
      <c r="L24" s="178">
        <v>0.375</v>
      </c>
      <c r="M24" s="178">
        <v>0.875</v>
      </c>
      <c r="N24" s="186" t="e">
        <f t="shared" ca="1" si="0"/>
        <v>#VALUE!</v>
      </c>
      <c r="O24" s="177" t="str">
        <f t="shared" si="1"/>
        <v>A3</v>
      </c>
      <c r="P24" s="177" t="str">
        <f t="shared" si="2"/>
        <v>松本豊</v>
      </c>
      <c r="Q24" s="178">
        <f t="shared" si="3"/>
        <v>0.375</v>
      </c>
      <c r="R24" s="178"/>
      <c r="S24" s="178">
        <f t="shared" si="4"/>
        <v>0.875</v>
      </c>
      <c r="T24" s="178"/>
      <c r="U24" s="178"/>
      <c r="V24" s="178"/>
      <c r="W24" s="178"/>
      <c r="X24" s="177" t="s">
        <v>288</v>
      </c>
      <c r="Z24" s="270" t="str">
        <f t="shared" si="22"/>
        <v>遅番</v>
      </c>
      <c r="AA24" s="271"/>
      <c r="AB24" s="272" t="str">
        <f t="shared" si="23"/>
        <v>松本豊</v>
      </c>
      <c r="AC24" s="273"/>
      <c r="AD24" s="273"/>
      <c r="AE24" s="273"/>
      <c r="AF24" s="273"/>
      <c r="AG24" s="274"/>
      <c r="AH24" s="275">
        <f>IF(D24&lt;&gt;"","",IF(G24="",IFERROR(VLOOKUP(E24,業態・給与対照!A:D,3,FALSE),""),G24))</f>
        <v>0.5</v>
      </c>
      <c r="AI24" s="268"/>
      <c r="AJ24" s="268"/>
      <c r="AK24" s="188" t="s">
        <v>97</v>
      </c>
      <c r="AL24" s="268">
        <f>IF(D24&lt;&gt;"","",IF(H24="",IFERROR(VLOOKUP(E24,業態・給与対照!A:D,4,FALSE),""),H24))</f>
        <v>0.875</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A2</v>
      </c>
      <c r="BG24" s="265"/>
      <c r="BH24" s="265" t="str">
        <f t="shared" si="25"/>
        <v>鈴木嘉雄</v>
      </c>
      <c r="BI24" s="265"/>
      <c r="BJ24" s="265"/>
      <c r="BK24" s="265"/>
      <c r="BL24" s="266">
        <f t="shared" si="26"/>
        <v>0.39583333333333331</v>
      </c>
      <c r="BM24" s="266"/>
      <c r="BN24" s="266">
        <f t="shared" si="27"/>
        <v>0.77083333333333337</v>
      </c>
      <c r="BO24" s="266"/>
      <c r="BP24" s="267">
        <f t="shared" si="28"/>
        <v>9.0000000000000018</v>
      </c>
      <c r="BQ24" s="267"/>
      <c r="BR24" s="252" t="str">
        <f t="shared" si="29"/>
        <v>ハイフィールド㈱</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望月英明</v>
      </c>
      <c r="E25" s="155" t="s">
        <v>312</v>
      </c>
      <c r="F25" s="156" t="s">
        <v>243</v>
      </c>
      <c r="I25" s="185"/>
      <c r="J25" s="177"/>
      <c r="K25" s="177"/>
      <c r="L25" s="178">
        <v>0.375</v>
      </c>
      <c r="M25" s="178">
        <v>0.875</v>
      </c>
      <c r="N25" s="186" t="e">
        <f t="shared" ca="1" si="0"/>
        <v>#VALUE!</v>
      </c>
      <c r="O25" s="177" t="str">
        <f t="shared" si="1"/>
        <v>A3</v>
      </c>
      <c r="P25" s="177" t="str">
        <f t="shared" si="2"/>
        <v>望月英明</v>
      </c>
      <c r="Q25" s="178">
        <f t="shared" si="3"/>
        <v>0.375</v>
      </c>
      <c r="R25" s="178"/>
      <c r="S25" s="178">
        <f t="shared" si="4"/>
        <v>0.875</v>
      </c>
      <c r="T25" s="178"/>
      <c r="U25" s="178"/>
      <c r="V25" s="178"/>
      <c r="W25" s="178"/>
      <c r="X25" s="177" t="s">
        <v>288</v>
      </c>
      <c r="Z25" s="270" t="str">
        <f t="shared" si="22"/>
        <v>遅番</v>
      </c>
      <c r="AA25" s="271"/>
      <c r="AB25" s="272" t="str">
        <f t="shared" si="23"/>
        <v>望月英明</v>
      </c>
      <c r="AC25" s="273"/>
      <c r="AD25" s="273"/>
      <c r="AE25" s="273"/>
      <c r="AF25" s="273"/>
      <c r="AG25" s="274"/>
      <c r="AH25" s="275">
        <f>IF(D25&lt;&gt;"","",IF(G25="",IFERROR(VLOOKUP(E25,業態・給与対照!A:D,3,FALSE),""),G25))</f>
        <v>0.5</v>
      </c>
      <c r="AI25" s="268"/>
      <c r="AJ25" s="268"/>
      <c r="AK25" s="188" t="s">
        <v>97</v>
      </c>
      <c r="AL25" s="268">
        <f>IF(D25&lt;&gt;"","",IF(H25="",IFERROR(VLOOKUP(E25,業態・給与対照!A:D,4,FALSE),""),H25))</f>
        <v>0.875</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A3</v>
      </c>
      <c r="BG25" s="265"/>
      <c r="BH25" s="265" t="str">
        <f t="shared" si="25"/>
        <v>田村諭</v>
      </c>
      <c r="BI25" s="265"/>
      <c r="BJ25" s="265"/>
      <c r="BK25" s="265"/>
      <c r="BL25" s="266">
        <f t="shared" si="26"/>
        <v>0.39583333333333331</v>
      </c>
      <c r="BM25" s="266"/>
      <c r="BN25" s="266">
        <f t="shared" si="27"/>
        <v>0.875</v>
      </c>
      <c r="BO25" s="266"/>
      <c r="BP25" s="267">
        <f t="shared" si="28"/>
        <v>11.5</v>
      </c>
      <c r="BQ25" s="267"/>
      <c r="BR25" s="252" t="str">
        <f t="shared" si="29"/>
        <v>早出2.5ｈ</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妹尾優</v>
      </c>
      <c r="E26" s="155" t="s">
        <v>302</v>
      </c>
      <c r="F26" s="156" t="s">
        <v>96</v>
      </c>
      <c r="I26" s="185"/>
      <c r="J26" s="177"/>
      <c r="K26" s="177"/>
      <c r="L26" s="178"/>
      <c r="M26" s="178"/>
      <c r="N26" s="186" t="e">
        <f t="shared" ca="1" si="0"/>
        <v>#VALUE!</v>
      </c>
      <c r="O26" s="177" t="str">
        <f t="shared" si="1"/>
        <v>A2</v>
      </c>
      <c r="P26" s="177" t="str">
        <f t="shared" si="2"/>
        <v>妹尾優</v>
      </c>
      <c r="Q26" s="178" t="str">
        <f t="shared" si="3"/>
        <v/>
      </c>
      <c r="R26" s="178"/>
      <c r="S26" s="178" t="str">
        <f t="shared" si="4"/>
        <v/>
      </c>
      <c r="T26" s="178"/>
      <c r="U26" s="178"/>
      <c r="V26" s="178"/>
      <c r="W26" s="178"/>
      <c r="X26" s="177"/>
      <c r="Z26" s="270" t="str">
        <f t="shared" si="22"/>
        <v>早番</v>
      </c>
      <c r="AA26" s="271"/>
      <c r="AB26" s="272" t="str">
        <f t="shared" si="23"/>
        <v>妹尾優</v>
      </c>
      <c r="AC26" s="273"/>
      <c r="AD26" s="273"/>
      <c r="AE26" s="273"/>
      <c r="AF26" s="273"/>
      <c r="AG26" s="274"/>
      <c r="AH26" s="275">
        <f>IF(D26&lt;&gt;"","",IF(G26="",IFERROR(VLOOKUP(E26,業態・給与対照!A:D,3,FALSE),""),G26))</f>
        <v>0.39583333333333331</v>
      </c>
      <c r="AI26" s="268"/>
      <c r="AJ26" s="268"/>
      <c r="AK26" s="188" t="s">
        <v>97</v>
      </c>
      <c r="AL26" s="268">
        <f>IF(D26&lt;&gt;"","",IF(H26="",IFERROR(VLOOKUP(E26,業態・給与対照!A:D,4,FALSE),""),H26))</f>
        <v>0.77083333333333337</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A3</v>
      </c>
      <c r="BG26" s="265"/>
      <c r="BH26" s="265" t="str">
        <f t="shared" si="25"/>
        <v>松本豊</v>
      </c>
      <c r="BI26" s="265"/>
      <c r="BJ26" s="265"/>
      <c r="BK26" s="265"/>
      <c r="BL26" s="266">
        <f t="shared" si="26"/>
        <v>0.375</v>
      </c>
      <c r="BM26" s="266"/>
      <c r="BN26" s="266">
        <f t="shared" si="27"/>
        <v>0.875</v>
      </c>
      <c r="BO26" s="266"/>
      <c r="BP26" s="267">
        <f t="shared" si="28"/>
        <v>12</v>
      </c>
      <c r="BQ26" s="267"/>
      <c r="BR26" s="252" t="str">
        <f t="shared" si="29"/>
        <v>早出3.0ｈ</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若月章浩</v>
      </c>
      <c r="E27" s="155" t="s">
        <v>302</v>
      </c>
      <c r="F27" s="156" t="s">
        <v>247</v>
      </c>
      <c r="I27" s="185"/>
      <c r="J27" s="177"/>
      <c r="K27" s="177"/>
      <c r="L27" s="178"/>
      <c r="M27" s="178"/>
      <c r="N27" s="186" t="e">
        <f t="shared" ca="1" si="0"/>
        <v>#VALUE!</v>
      </c>
      <c r="O27" s="177" t="str">
        <f t="shared" si="1"/>
        <v>A2</v>
      </c>
      <c r="P27" s="177" t="str">
        <f t="shared" si="2"/>
        <v>若月章浩</v>
      </c>
      <c r="Q27" s="178" t="str">
        <f t="shared" si="3"/>
        <v/>
      </c>
      <c r="R27" s="178"/>
      <c r="S27" s="178" t="str">
        <f t="shared" si="4"/>
        <v/>
      </c>
      <c r="T27" s="178"/>
      <c r="U27" s="178"/>
      <c r="V27" s="178"/>
      <c r="W27" s="178"/>
      <c r="X27" s="177" t="s">
        <v>248</v>
      </c>
      <c r="Z27" s="270" t="str">
        <f t="shared" si="22"/>
        <v>早番</v>
      </c>
      <c r="AA27" s="271"/>
      <c r="AB27" s="272" t="str">
        <f t="shared" si="23"/>
        <v>若月章浩</v>
      </c>
      <c r="AC27" s="273"/>
      <c r="AD27" s="273"/>
      <c r="AE27" s="273"/>
      <c r="AF27" s="273"/>
      <c r="AG27" s="274"/>
      <c r="AH27" s="275">
        <f>IF(D27&lt;&gt;"","",IF(G27="",IFERROR(VLOOKUP(E27,業態・給与対照!A:D,3,FALSE),""),G27))</f>
        <v>0.39583333333333331</v>
      </c>
      <c r="AI27" s="268"/>
      <c r="AJ27" s="268"/>
      <c r="AK27" s="188" t="s">
        <v>97</v>
      </c>
      <c r="AL27" s="268">
        <f>IF(D27&lt;&gt;"","",IF(H27="",IFERROR(VLOOKUP(E27,業態・給与対照!A:D,4,FALSE),""),H27))</f>
        <v>0.77083333333333337</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A3</v>
      </c>
      <c r="BG27" s="265"/>
      <c r="BH27" s="265" t="str">
        <f t="shared" si="25"/>
        <v>望月英明</v>
      </c>
      <c r="BI27" s="265"/>
      <c r="BJ27" s="265"/>
      <c r="BK27" s="265"/>
      <c r="BL27" s="266">
        <f t="shared" si="26"/>
        <v>0.375</v>
      </c>
      <c r="BM27" s="266"/>
      <c r="BN27" s="266">
        <f t="shared" si="27"/>
        <v>0.875</v>
      </c>
      <c r="BO27" s="266"/>
      <c r="BP27" s="267">
        <f t="shared" si="28"/>
        <v>12</v>
      </c>
      <c r="BQ27" s="267"/>
      <c r="BR27" s="252" t="str">
        <f t="shared" si="29"/>
        <v>早出3.0ｈ</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田島芽衣</v>
      </c>
      <c r="E28" s="155" t="s">
        <v>314</v>
      </c>
      <c r="F28" s="156" t="s">
        <v>429</v>
      </c>
      <c r="G28" s="156">
        <v>0.39583333333333331</v>
      </c>
      <c r="H28" s="156">
        <v>0.77083333333333337</v>
      </c>
      <c r="I28" s="185"/>
      <c r="J28" s="177"/>
      <c r="K28" s="177"/>
      <c r="L28" s="178"/>
      <c r="M28" s="178"/>
      <c r="N28" s="186" t="e">
        <f t="shared" ca="1" si="0"/>
        <v>#VALUE!</v>
      </c>
      <c r="O28" s="177" t="str">
        <f t="shared" si="1"/>
        <v>A2</v>
      </c>
      <c r="P28" s="177" t="str">
        <f t="shared" si="2"/>
        <v>田島芽衣</v>
      </c>
      <c r="Q28" s="178">
        <f t="shared" si="3"/>
        <v>0.39583333333333331</v>
      </c>
      <c r="R28" s="178"/>
      <c r="S28" s="178">
        <f t="shared" si="4"/>
        <v>0.77083333333333337</v>
      </c>
      <c r="T28" s="178"/>
      <c r="U28" s="178"/>
      <c r="V28" s="178"/>
      <c r="W28" s="178"/>
      <c r="X28" s="177" t="s">
        <v>248</v>
      </c>
      <c r="Z28" s="359" t="str">
        <f t="shared" si="22"/>
        <v>臨時</v>
      </c>
      <c r="AA28" s="360"/>
      <c r="AB28" s="348" t="str">
        <f t="shared" si="23"/>
        <v>田島芽衣</v>
      </c>
      <c r="AC28" s="349"/>
      <c r="AD28" s="349"/>
      <c r="AE28" s="349"/>
      <c r="AF28" s="349"/>
      <c r="AG28" s="350"/>
      <c r="AH28" s="356">
        <f>IF(D28&lt;&gt;"","",IF(G28="",IFERROR(VLOOKUP(E28,業態・給与対照!A:D,3,FALSE),""),G28))</f>
        <v>0.39583333333333331</v>
      </c>
      <c r="AI28" s="357"/>
      <c r="AJ28" s="357"/>
      <c r="AK28" s="195" t="s">
        <v>97</v>
      </c>
      <c r="AL28" s="357">
        <f>IF(D28&lt;&gt;"","",IF(H28="",IFERROR(VLOOKUP(E28,業態・給与対照!A:D,4,FALSE),""),H28))</f>
        <v>0.77083333333333337</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A2</v>
      </c>
      <c r="BG28" s="265"/>
      <c r="BH28" s="265" t="str">
        <f t="shared" si="25"/>
        <v>妹尾優</v>
      </c>
      <c r="BI28" s="265"/>
      <c r="BJ28" s="265"/>
      <c r="BK28" s="265"/>
      <c r="BL28" s="266">
        <f t="shared" si="26"/>
        <v>0.39583333333333331</v>
      </c>
      <c r="BM28" s="266"/>
      <c r="BN28" s="266">
        <f t="shared" si="27"/>
        <v>0.77083333333333337</v>
      </c>
      <c r="BO28" s="266"/>
      <c r="BP28" s="267">
        <f t="shared" si="28"/>
        <v>9.0000000000000018</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江面優</v>
      </c>
      <c r="E29" s="155" t="s">
        <v>314</v>
      </c>
      <c r="F29" s="156" t="s">
        <v>430</v>
      </c>
      <c r="G29" s="156">
        <v>0.39583333333333331</v>
      </c>
      <c r="H29" s="156">
        <v>0.77083333333333337</v>
      </c>
      <c r="I29" s="185"/>
      <c r="J29" s="177"/>
      <c r="K29" s="177"/>
      <c r="L29" s="178"/>
      <c r="M29" s="178"/>
      <c r="N29" s="186" t="e">
        <f t="shared" ca="1" si="0"/>
        <v>#VALUE!</v>
      </c>
      <c r="O29" s="177" t="str">
        <f t="shared" si="1"/>
        <v>A2</v>
      </c>
      <c r="P29" s="177" t="str">
        <f t="shared" si="2"/>
        <v>江面優</v>
      </c>
      <c r="Q29" s="178">
        <f t="shared" si="3"/>
        <v>0.39583333333333331</v>
      </c>
      <c r="R29" s="178"/>
      <c r="S29" s="178">
        <f t="shared" si="4"/>
        <v>0.77083333333333337</v>
      </c>
      <c r="T29" s="178"/>
      <c r="U29" s="178"/>
      <c r="V29" s="178"/>
      <c r="W29" s="178"/>
      <c r="X29" s="177" t="s">
        <v>248</v>
      </c>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A2</v>
      </c>
      <c r="BG29" s="265"/>
      <c r="BH29" s="265" t="str">
        <f t="shared" si="25"/>
        <v>若月章浩</v>
      </c>
      <c r="BI29" s="265"/>
      <c r="BJ29" s="265"/>
      <c r="BK29" s="265"/>
      <c r="BL29" s="266">
        <f t="shared" si="26"/>
        <v>0.39583333333333331</v>
      </c>
      <c r="BM29" s="266"/>
      <c r="BN29" s="266">
        <f t="shared" si="27"/>
        <v>0.77083333333333337</v>
      </c>
      <c r="BO29" s="266"/>
      <c r="BP29" s="267">
        <f t="shared" si="28"/>
        <v>9.0000000000000018</v>
      </c>
      <c r="BQ29" s="267"/>
      <c r="BR29" s="252" t="str">
        <f t="shared" si="29"/>
        <v>イベント2部2G</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藤井尚善</v>
      </c>
      <c r="E30" s="155" t="s">
        <v>314</v>
      </c>
      <c r="F30" s="156" t="s">
        <v>317</v>
      </c>
      <c r="G30" s="156">
        <v>0.39583333333333331</v>
      </c>
      <c r="H30" s="156">
        <v>0.77083333333333337</v>
      </c>
      <c r="I30" s="185"/>
      <c r="J30" s="177"/>
      <c r="K30" s="177"/>
      <c r="L30" s="178"/>
      <c r="M30" s="178"/>
      <c r="N30" s="186" t="e">
        <f t="shared" ca="1" si="0"/>
        <v>#VALUE!</v>
      </c>
      <c r="O30" s="177" t="str">
        <f t="shared" si="1"/>
        <v>A2</v>
      </c>
      <c r="P30" s="177" t="str">
        <f t="shared" si="2"/>
        <v>藤井尚善</v>
      </c>
      <c r="Q30" s="178">
        <f t="shared" si="3"/>
        <v>0.39583333333333331</v>
      </c>
      <c r="R30" s="178"/>
      <c r="S30" s="178">
        <f t="shared" si="4"/>
        <v>0.77083333333333337</v>
      </c>
      <c r="T30" s="178"/>
      <c r="U30" s="178"/>
      <c r="V30" s="178"/>
      <c r="W30" s="178"/>
      <c r="X30" s="177" t="s">
        <v>248</v>
      </c>
      <c r="Z30" s="196" t="s">
        <v>113</v>
      </c>
      <c r="AA30" s="163"/>
      <c r="AB30" s="163"/>
      <c r="AC30" s="197"/>
      <c r="AD30" s="198"/>
      <c r="AE30" s="163"/>
      <c r="AF30" s="163"/>
      <c r="AG30" s="163"/>
      <c r="AH30" s="163"/>
      <c r="AI30" s="163"/>
      <c r="AJ30" s="163"/>
      <c r="AK30" s="163"/>
      <c r="AL30" s="163"/>
      <c r="AM30" s="163"/>
      <c r="AN30" s="163"/>
      <c r="BD30" s="158"/>
      <c r="BE30" s="158"/>
      <c r="BF30" s="259" t="str">
        <f t="shared" si="24"/>
        <v>A2</v>
      </c>
      <c r="BG30" s="260"/>
      <c r="BH30" s="260" t="str">
        <f t="shared" si="25"/>
        <v>田島芽衣</v>
      </c>
      <c r="BI30" s="260"/>
      <c r="BJ30" s="260"/>
      <c r="BK30" s="260"/>
      <c r="BL30" s="261">
        <f t="shared" si="26"/>
        <v>0.39583333333333331</v>
      </c>
      <c r="BM30" s="261"/>
      <c r="BN30" s="261">
        <f t="shared" si="27"/>
        <v>0.77083333333333337</v>
      </c>
      <c r="BO30" s="261"/>
      <c r="BP30" s="262">
        <f t="shared" si="28"/>
        <v>9.0000000000000018</v>
      </c>
      <c r="BQ30" s="262"/>
      <c r="BR30" s="260" t="str">
        <f t="shared" si="29"/>
        <v>イベント2部2G</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片桐賢司</v>
      </c>
      <c r="E31" s="155" t="s">
        <v>314</v>
      </c>
      <c r="F31" s="156" t="s">
        <v>319</v>
      </c>
      <c r="G31" s="156">
        <v>0.39583333333333331</v>
      </c>
      <c r="H31" s="156">
        <v>0.77083333333333337</v>
      </c>
      <c r="I31" s="185"/>
      <c r="J31" s="177"/>
      <c r="K31" s="177"/>
      <c r="L31" s="178"/>
      <c r="M31" s="178"/>
      <c r="N31" s="186" t="e">
        <f t="shared" ca="1" si="0"/>
        <v>#VALUE!</v>
      </c>
      <c r="O31" s="177" t="str">
        <f t="shared" si="1"/>
        <v>A2</v>
      </c>
      <c r="P31" s="177" t="str">
        <f t="shared" si="2"/>
        <v>片桐賢司</v>
      </c>
      <c r="Q31" s="178">
        <f t="shared" si="3"/>
        <v>0.39583333333333331</v>
      </c>
      <c r="R31" s="178"/>
      <c r="S31" s="178">
        <f t="shared" si="4"/>
        <v>0.77083333333333337</v>
      </c>
      <c r="T31" s="178"/>
      <c r="U31" s="178"/>
      <c r="V31" s="178"/>
      <c r="W31" s="178"/>
      <c r="X31" s="177" t="s">
        <v>320</v>
      </c>
      <c r="Z31" s="321" t="s">
        <v>114</v>
      </c>
      <c r="AA31" s="354"/>
      <c r="AB31" s="354"/>
      <c r="AC31" s="354"/>
      <c r="AD31" s="354"/>
      <c r="AE31" s="354"/>
      <c r="AF31" s="322"/>
      <c r="AG31" s="248" t="s">
        <v>115</v>
      </c>
      <c r="AH31" s="249"/>
      <c r="AI31" s="249"/>
      <c r="AJ31" s="251"/>
      <c r="AK31" s="355" t="s">
        <v>116</v>
      </c>
      <c r="AL31" s="354"/>
      <c r="AM31" s="354"/>
      <c r="AN31" s="354"/>
      <c r="AO31" s="240" t="s">
        <v>114</v>
      </c>
      <c r="AP31" s="240"/>
      <c r="AQ31" s="240"/>
      <c r="AR31" s="240"/>
      <c r="AS31" s="240"/>
      <c r="AT31" s="240"/>
      <c r="AU31" s="240"/>
      <c r="AV31" s="240" t="s">
        <v>115</v>
      </c>
      <c r="AW31" s="240"/>
      <c r="AX31" s="240"/>
      <c r="AY31" s="240"/>
      <c r="AZ31" s="240" t="s">
        <v>116</v>
      </c>
      <c r="BA31" s="240"/>
      <c r="BB31" s="240"/>
      <c r="BC31" s="240"/>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平野稔</v>
      </c>
      <c r="E32" s="155" t="s">
        <v>314</v>
      </c>
      <c r="F32" s="156" t="s">
        <v>322</v>
      </c>
      <c r="G32" s="156">
        <v>0.39583333333333331</v>
      </c>
      <c r="H32" s="156">
        <v>0.77083333333333337</v>
      </c>
      <c r="I32" s="185"/>
      <c r="J32" s="177"/>
      <c r="K32" s="177"/>
      <c r="L32" s="178"/>
      <c r="M32" s="178"/>
      <c r="N32" s="186" t="e">
        <f t="shared" ca="1" si="0"/>
        <v>#VALUE!</v>
      </c>
      <c r="O32" s="177" t="str">
        <f t="shared" si="1"/>
        <v>A2</v>
      </c>
      <c r="P32" s="177" t="str">
        <f t="shared" si="2"/>
        <v>平野稔</v>
      </c>
      <c r="Q32" s="178">
        <f t="shared" si="3"/>
        <v>0.39583333333333331</v>
      </c>
      <c r="R32" s="178"/>
      <c r="S32" s="178">
        <f t="shared" si="4"/>
        <v>0.77083333333333337</v>
      </c>
      <c r="T32" s="178"/>
      <c r="U32" s="178"/>
      <c r="V32" s="178"/>
      <c r="W32" s="178"/>
      <c r="X32" s="177" t="s">
        <v>320</v>
      </c>
      <c r="Z32" s="361" t="s">
        <v>117</v>
      </c>
      <c r="AA32" s="362"/>
      <c r="AB32" s="362"/>
      <c r="AC32" s="362"/>
      <c r="AD32" s="362"/>
      <c r="AE32" s="362"/>
      <c r="AF32" s="363"/>
      <c r="AG32" s="364">
        <v>1113</v>
      </c>
      <c r="AH32" s="365"/>
      <c r="AI32" s="365"/>
      <c r="AJ32" s="366"/>
      <c r="AK32" s="367">
        <v>0.56527777777777777</v>
      </c>
      <c r="AL32" s="368"/>
      <c r="AM32" s="368"/>
      <c r="AN32" s="369"/>
      <c r="AO32" s="244" t="s">
        <v>321</v>
      </c>
      <c r="AP32" s="244"/>
      <c r="AQ32" s="244"/>
      <c r="AR32" s="244"/>
      <c r="AS32" s="244"/>
      <c r="AT32" s="244"/>
      <c r="AU32" s="244"/>
      <c r="AV32" s="245">
        <v>266</v>
      </c>
      <c r="AW32" s="245"/>
      <c r="AX32" s="245"/>
      <c r="AY32" s="245"/>
      <c r="AZ32" s="246">
        <v>0.51666666666666672</v>
      </c>
      <c r="BA32" s="246"/>
      <c r="BB32" s="246"/>
      <c r="BC32" s="246"/>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津倉侑和</v>
      </c>
      <c r="E33" s="155" t="s">
        <v>314</v>
      </c>
      <c r="F33" s="156" t="s">
        <v>334</v>
      </c>
      <c r="G33" s="156">
        <v>0.39583333333333331</v>
      </c>
      <c r="H33" s="156">
        <v>0.77083333333333337</v>
      </c>
      <c r="I33" s="185"/>
      <c r="J33" s="177"/>
      <c r="K33" s="177"/>
      <c r="L33" s="178"/>
      <c r="M33" s="178"/>
      <c r="N33" s="186" t="e">
        <f t="shared" ca="1" si="0"/>
        <v>#VALUE!</v>
      </c>
      <c r="O33" s="177" t="str">
        <f t="shared" si="1"/>
        <v>A2</v>
      </c>
      <c r="P33" s="177" t="str">
        <f t="shared" si="2"/>
        <v>津倉侑和</v>
      </c>
      <c r="Q33" s="178">
        <f t="shared" si="3"/>
        <v>0.39583333333333331</v>
      </c>
      <c r="R33" s="178"/>
      <c r="S33" s="178">
        <f t="shared" si="4"/>
        <v>0.77083333333333337</v>
      </c>
      <c r="T33" s="178"/>
      <c r="U33" s="178"/>
      <c r="V33" s="178"/>
      <c r="W33" s="178"/>
      <c r="X33" s="177" t="s">
        <v>320</v>
      </c>
      <c r="Z33" s="270" t="s">
        <v>121</v>
      </c>
      <c r="AA33" s="374"/>
      <c r="AB33" s="374"/>
      <c r="AC33" s="374"/>
      <c r="AD33" s="374"/>
      <c r="AE33" s="374"/>
      <c r="AF33" s="271"/>
      <c r="AG33" s="375">
        <v>3628</v>
      </c>
      <c r="AH33" s="376"/>
      <c r="AI33" s="376"/>
      <c r="AJ33" s="377"/>
      <c r="AK33" s="275">
        <v>0.48125000000000001</v>
      </c>
      <c r="AL33" s="268"/>
      <c r="AM33" s="268"/>
      <c r="AN33" s="269"/>
      <c r="AO33" s="241"/>
      <c r="AP33" s="241"/>
      <c r="AQ33" s="241"/>
      <c r="AR33" s="241"/>
      <c r="AS33" s="241"/>
      <c r="AT33" s="241"/>
      <c r="AU33" s="241"/>
      <c r="AV33" s="242"/>
      <c r="AW33" s="242"/>
      <c r="AX33" s="242"/>
      <c r="AY33" s="242"/>
      <c r="AZ33" s="243"/>
      <c r="BA33" s="243"/>
      <c r="BB33" s="243"/>
      <c r="BC33" s="243"/>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鈴木竜太</v>
      </c>
      <c r="E34" s="155" t="s">
        <v>314</v>
      </c>
      <c r="F34" s="156" t="s">
        <v>324</v>
      </c>
      <c r="G34" s="156">
        <v>0.39583333333333331</v>
      </c>
      <c r="H34" s="156">
        <v>0.77083333333333337</v>
      </c>
      <c r="I34" s="185"/>
      <c r="J34" s="177"/>
      <c r="K34" s="177"/>
      <c r="L34" s="178"/>
      <c r="M34" s="178"/>
      <c r="N34" s="186" t="e">
        <f t="shared" ca="1" si="0"/>
        <v>#VALUE!</v>
      </c>
      <c r="O34" s="177" t="str">
        <f t="shared" si="1"/>
        <v>A2</v>
      </c>
      <c r="P34" s="177" t="str">
        <f t="shared" si="2"/>
        <v>鈴木竜太</v>
      </c>
      <c r="Q34" s="178">
        <f t="shared" si="3"/>
        <v>0.39583333333333331</v>
      </c>
      <c r="R34" s="178"/>
      <c r="S34" s="178">
        <f t="shared" si="4"/>
        <v>0.77083333333333337</v>
      </c>
      <c r="T34" s="178"/>
      <c r="U34" s="178"/>
      <c r="V34" s="178"/>
      <c r="W34" s="178"/>
      <c r="X34" s="177" t="s">
        <v>320</v>
      </c>
      <c r="Z34" s="270" t="s">
        <v>125</v>
      </c>
      <c r="AA34" s="374"/>
      <c r="AB34" s="374"/>
      <c r="AC34" s="374"/>
      <c r="AD34" s="374"/>
      <c r="AE34" s="374"/>
      <c r="AF34" s="271"/>
      <c r="AG34" s="375">
        <v>3199</v>
      </c>
      <c r="AH34" s="376"/>
      <c r="AI34" s="376"/>
      <c r="AJ34" s="377"/>
      <c r="AK34" s="275">
        <v>0.56527777777777777</v>
      </c>
      <c r="AL34" s="268"/>
      <c r="AM34" s="268"/>
      <c r="AN34" s="269"/>
      <c r="AO34" s="241"/>
      <c r="AP34" s="241"/>
      <c r="AQ34" s="241"/>
      <c r="AR34" s="241"/>
      <c r="AS34" s="241"/>
      <c r="AT34" s="241"/>
      <c r="AU34" s="241"/>
      <c r="AV34" s="242"/>
      <c r="AW34" s="242"/>
      <c r="AX34" s="242"/>
      <c r="AY34" s="242"/>
      <c r="AZ34" s="243"/>
      <c r="BA34" s="243"/>
      <c r="BB34" s="243"/>
      <c r="BC34" s="243"/>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島岡真理子</v>
      </c>
      <c r="E35" s="155" t="s">
        <v>314</v>
      </c>
      <c r="F35" s="156" t="s">
        <v>325</v>
      </c>
      <c r="G35" s="156">
        <v>0.39583333333333331</v>
      </c>
      <c r="H35" s="156">
        <v>0.77083333333333337</v>
      </c>
      <c r="I35" s="185"/>
      <c r="J35" s="177"/>
      <c r="K35" s="177"/>
      <c r="L35" s="178"/>
      <c r="M35" s="178"/>
      <c r="N35" s="186" t="e">
        <f t="shared" ca="1" si="0"/>
        <v>#VALUE!</v>
      </c>
      <c r="O35" s="177" t="str">
        <f t="shared" si="1"/>
        <v>A2</v>
      </c>
      <c r="P35" s="177" t="str">
        <f t="shared" si="2"/>
        <v>島岡真理子</v>
      </c>
      <c r="Q35" s="178">
        <f t="shared" si="3"/>
        <v>0.39583333333333331</v>
      </c>
      <c r="R35" s="178"/>
      <c r="S35" s="178">
        <f t="shared" si="4"/>
        <v>0.77083333333333337</v>
      </c>
      <c r="T35" s="178"/>
      <c r="U35" s="178"/>
      <c r="V35" s="178"/>
      <c r="W35" s="178"/>
      <c r="X35" s="177" t="s">
        <v>320</v>
      </c>
      <c r="Z35" s="359" t="s">
        <v>127</v>
      </c>
      <c r="AA35" s="378"/>
      <c r="AB35" s="378"/>
      <c r="AC35" s="378"/>
      <c r="AD35" s="378"/>
      <c r="AE35" s="378"/>
      <c r="AF35" s="360"/>
      <c r="AG35" s="379">
        <v>1206</v>
      </c>
      <c r="AH35" s="380"/>
      <c r="AI35" s="380"/>
      <c r="AJ35" s="381"/>
      <c r="AK35" s="356">
        <v>0.56527777777777777</v>
      </c>
      <c r="AL35" s="357"/>
      <c r="AM35" s="357"/>
      <c r="AN35" s="358"/>
      <c r="AO35" s="382"/>
      <c r="AP35" s="382"/>
      <c r="AQ35" s="382"/>
      <c r="AR35" s="382"/>
      <c r="AS35" s="382"/>
      <c r="AT35" s="382"/>
      <c r="AU35" s="382"/>
      <c r="AV35" s="383"/>
      <c r="AW35" s="383"/>
      <c r="AX35" s="383"/>
      <c r="AY35" s="383"/>
      <c r="AZ35" s="384"/>
      <c r="BA35" s="384"/>
      <c r="BB35" s="384"/>
      <c r="BC35" s="384"/>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小林一隆</v>
      </c>
      <c r="E36" s="155" t="s">
        <v>314</v>
      </c>
      <c r="F36" s="156" t="s">
        <v>328</v>
      </c>
      <c r="G36" s="156">
        <v>0.39583333333333331</v>
      </c>
      <c r="H36" s="156">
        <v>0.77083333333333337</v>
      </c>
      <c r="I36" s="185"/>
      <c r="J36" s="177"/>
      <c r="K36" s="177"/>
      <c r="L36" s="178"/>
      <c r="M36" s="178"/>
      <c r="N36" s="186" t="e">
        <f t="shared" ca="1" si="0"/>
        <v>#VALUE!</v>
      </c>
      <c r="O36" s="177" t="str">
        <f t="shared" si="1"/>
        <v>A2</v>
      </c>
      <c r="P36" s="177" t="str">
        <f t="shared" si="2"/>
        <v>小林一隆</v>
      </c>
      <c r="Q36" s="178">
        <f t="shared" si="3"/>
        <v>0.39583333333333331</v>
      </c>
      <c r="R36" s="178"/>
      <c r="S36" s="178">
        <f t="shared" si="4"/>
        <v>0.77083333333333337</v>
      </c>
      <c r="T36" s="178"/>
      <c r="U36" s="178"/>
      <c r="V36" s="178"/>
      <c r="W36" s="178"/>
      <c r="X36" s="177" t="s">
        <v>320</v>
      </c>
      <c r="Z36" s="250" t="s">
        <v>130</v>
      </c>
      <c r="AA36" s="249"/>
      <c r="AB36" s="249"/>
      <c r="AC36" s="249"/>
      <c r="AD36" s="249"/>
      <c r="AE36" s="249"/>
      <c r="AF36" s="251"/>
      <c r="AG36" s="385">
        <f>SUM(AG32:AJ35)</f>
        <v>9146</v>
      </c>
      <c r="AH36" s="386"/>
      <c r="AI36" s="386"/>
      <c r="AJ36" s="387"/>
      <c r="AK36" s="248"/>
      <c r="AL36" s="249"/>
      <c r="AM36" s="249"/>
      <c r="AN36" s="298"/>
      <c r="AO36" s="240" t="s">
        <v>326</v>
      </c>
      <c r="AP36" s="240"/>
      <c r="AQ36" s="240"/>
      <c r="AR36" s="240"/>
      <c r="AS36" s="240"/>
      <c r="AT36" s="240"/>
      <c r="AU36" s="240"/>
      <c r="AV36" s="385">
        <f>SUM(AV32:AY35)</f>
        <v>266</v>
      </c>
      <c r="AW36" s="386"/>
      <c r="AX36" s="386"/>
      <c r="AY36" s="387"/>
      <c r="AZ36" s="247"/>
      <c r="BA36" s="247"/>
      <c r="BB36" s="247"/>
      <c r="BC36" s="247"/>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443">
        <f>AG36</f>
        <v>9146</v>
      </c>
      <c r="BZ36" s="444"/>
      <c r="CA36" s="444"/>
      <c r="CB36" s="444"/>
      <c r="CC36" s="444"/>
      <c r="CD36" s="444"/>
      <c r="CE36" s="444"/>
      <c r="CF36" s="444"/>
      <c r="CG36" s="444"/>
      <c r="CH36" s="444"/>
      <c r="CI36" s="445"/>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松田康宏</v>
      </c>
      <c r="E37" s="155" t="s">
        <v>314</v>
      </c>
      <c r="F37" s="156" t="s">
        <v>431</v>
      </c>
      <c r="G37" s="156">
        <v>0.39583333333333331</v>
      </c>
      <c r="H37" s="156">
        <v>0.77083333333333337</v>
      </c>
      <c r="I37" s="185"/>
      <c r="J37" s="177"/>
      <c r="K37" s="177"/>
      <c r="L37" s="178"/>
      <c r="M37" s="178"/>
      <c r="N37" s="186" t="e">
        <f t="shared" ca="1" si="0"/>
        <v>#VALUE!</v>
      </c>
      <c r="O37" s="177" t="str">
        <f t="shared" si="1"/>
        <v>A2</v>
      </c>
      <c r="P37" s="177" t="str">
        <f t="shared" si="2"/>
        <v>松田康宏</v>
      </c>
      <c r="Q37" s="178">
        <f t="shared" si="3"/>
        <v>0.39583333333333331</v>
      </c>
      <c r="R37" s="178"/>
      <c r="S37" s="178">
        <f t="shared" si="4"/>
        <v>0.77083333333333337</v>
      </c>
      <c r="T37" s="178"/>
      <c r="U37" s="178"/>
      <c r="V37" s="178"/>
      <c r="W37" s="178"/>
      <c r="X37" s="177" t="s">
        <v>320</v>
      </c>
      <c r="Z37" s="388" t="s">
        <v>134</v>
      </c>
      <c r="AA37" s="389"/>
      <c r="AB37" s="389"/>
      <c r="AC37" s="389"/>
      <c r="AD37" s="389"/>
      <c r="AE37" s="389"/>
      <c r="AF37" s="390"/>
      <c r="AG37" s="394">
        <f>SUM(AG36,AV36)</f>
        <v>9412</v>
      </c>
      <c r="AH37" s="395"/>
      <c r="AI37" s="395"/>
      <c r="AJ37" s="395"/>
      <c r="AK37" s="395"/>
      <c r="AL37" s="395"/>
      <c r="AM37" s="395"/>
      <c r="AN37" s="396"/>
      <c r="AO37" s="400" t="s">
        <v>135</v>
      </c>
      <c r="AP37" s="401"/>
      <c r="AQ37" s="401"/>
      <c r="AR37" s="401"/>
      <c r="AS37" s="401"/>
      <c r="AT37" s="401"/>
      <c r="AU37" s="401"/>
      <c r="AV37" s="402">
        <v>0.625</v>
      </c>
      <c r="AW37" s="402"/>
      <c r="AX37" s="402"/>
      <c r="AY37" s="402"/>
      <c r="AZ37" s="403">
        <v>2771</v>
      </c>
      <c r="BA37" s="403"/>
      <c r="BB37" s="403"/>
      <c r="BC37" s="404"/>
      <c r="BE37" s="203"/>
      <c r="BF37" s="426" t="s">
        <v>136</v>
      </c>
      <c r="BG37" s="427"/>
      <c r="BH37" s="427"/>
      <c r="BI37" s="427"/>
      <c r="BJ37" s="428">
        <f>IF(AG32="","",AG32)</f>
        <v>1113</v>
      </c>
      <c r="BK37" s="429"/>
      <c r="BL37" s="429"/>
      <c r="BM37" s="430"/>
      <c r="BN37" s="431">
        <f>IF(AK32="","",AK32)</f>
        <v>0.56527777777777777</v>
      </c>
      <c r="BO37" s="431"/>
      <c r="BP37" s="431"/>
      <c r="BQ37" s="431"/>
      <c r="BR37" s="432"/>
      <c r="BS37" s="432"/>
      <c r="BT37" s="433"/>
      <c r="BU37" s="437"/>
      <c r="BV37" s="438"/>
      <c r="BW37" s="438"/>
      <c r="BX37" s="439"/>
      <c r="BY37" s="446"/>
      <c r="BZ37" s="447"/>
      <c r="CA37" s="447"/>
      <c r="CB37" s="447"/>
      <c r="CC37" s="447"/>
      <c r="CD37" s="447"/>
      <c r="CE37" s="447"/>
      <c r="CF37" s="447"/>
      <c r="CG37" s="447"/>
      <c r="CH37" s="447"/>
      <c r="CI37" s="448"/>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馬場清豪</v>
      </c>
      <c r="E38" s="155" t="s">
        <v>314</v>
      </c>
      <c r="F38" s="156" t="s">
        <v>327</v>
      </c>
      <c r="G38" s="156">
        <v>0.39583333333333331</v>
      </c>
      <c r="H38" s="156">
        <v>0.77083333333333337</v>
      </c>
      <c r="I38" s="185"/>
      <c r="J38" s="177"/>
      <c r="K38" s="177"/>
      <c r="L38" s="178"/>
      <c r="M38" s="178"/>
      <c r="N38" s="186" t="e">
        <f t="shared" ca="1" si="0"/>
        <v>#VALUE!</v>
      </c>
      <c r="O38" s="177" t="str">
        <f t="shared" si="1"/>
        <v>A2</v>
      </c>
      <c r="P38" s="177" t="str">
        <f t="shared" si="2"/>
        <v>馬場清豪</v>
      </c>
      <c r="Q38" s="178">
        <f t="shared" si="3"/>
        <v>0.39583333333333331</v>
      </c>
      <c r="R38" s="178"/>
      <c r="S38" s="178">
        <f t="shared" si="4"/>
        <v>0.77083333333333337</v>
      </c>
      <c r="T38" s="178"/>
      <c r="U38" s="178"/>
      <c r="V38" s="178"/>
      <c r="W38" s="178"/>
      <c r="X38" s="177" t="s">
        <v>320</v>
      </c>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1372</v>
      </c>
      <c r="BA38" s="408"/>
      <c r="BB38" s="408"/>
      <c r="BC38" s="409"/>
      <c r="BE38" s="204"/>
      <c r="BF38" s="418" t="s">
        <v>138</v>
      </c>
      <c r="BG38" s="419"/>
      <c r="BH38" s="419"/>
      <c r="BI38" s="419"/>
      <c r="BJ38" s="412">
        <f>IF(AG33="","",AG33)</f>
        <v>3628</v>
      </c>
      <c r="BK38" s="413"/>
      <c r="BL38" s="413"/>
      <c r="BM38" s="414"/>
      <c r="BN38" s="275">
        <f>IF(AK33="","",AK33)</f>
        <v>0.48125000000000001</v>
      </c>
      <c r="BO38" s="268"/>
      <c r="BP38" s="268"/>
      <c r="BQ38" s="415"/>
      <c r="BR38" s="416"/>
      <c r="BS38" s="416"/>
      <c r="BT38" s="417"/>
      <c r="BU38" s="440" t="s">
        <v>329</v>
      </c>
      <c r="BV38" s="441"/>
      <c r="BW38" s="441"/>
      <c r="BX38" s="441"/>
      <c r="BY38" s="442">
        <f>AV36</f>
        <v>266</v>
      </c>
      <c r="BZ38" s="441"/>
      <c r="CA38" s="441"/>
      <c r="CB38" s="441"/>
      <c r="CC38" s="441"/>
      <c r="CD38" s="441"/>
      <c r="CE38" s="441"/>
      <c r="CF38" s="441"/>
      <c r="CG38" s="441"/>
      <c r="CH38" s="441"/>
      <c r="CI38" s="441"/>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榎本和也</v>
      </c>
      <c r="E39" s="155" t="s">
        <v>314</v>
      </c>
      <c r="F39" s="156" t="s">
        <v>432</v>
      </c>
      <c r="G39" s="156">
        <v>0.39583333333333331</v>
      </c>
      <c r="H39" s="156">
        <v>0.77083333333333337</v>
      </c>
      <c r="I39" s="185"/>
      <c r="J39" s="177"/>
      <c r="K39" s="177"/>
      <c r="L39" s="178"/>
      <c r="M39" s="178"/>
      <c r="N39" s="186" t="e">
        <f t="shared" ca="1" si="0"/>
        <v>#VALUE!</v>
      </c>
      <c r="O39" s="177" t="str">
        <f t="shared" si="1"/>
        <v>A2</v>
      </c>
      <c r="P39" s="177" t="str">
        <f t="shared" si="2"/>
        <v>榎本和也</v>
      </c>
      <c r="Q39" s="178">
        <f t="shared" si="3"/>
        <v>0.39583333333333331</v>
      </c>
      <c r="R39" s="178"/>
      <c r="S39" s="178">
        <f t="shared" si="4"/>
        <v>0.77083333333333337</v>
      </c>
      <c r="T39" s="178"/>
      <c r="U39" s="178"/>
      <c r="V39" s="178"/>
      <c r="W39" s="178"/>
      <c r="X39" s="177" t="s">
        <v>320</v>
      </c>
      <c r="Z39" s="250" t="s">
        <v>139</v>
      </c>
      <c r="AA39" s="249"/>
      <c r="AB39" s="249"/>
      <c r="AC39" s="249"/>
      <c r="AD39" s="249"/>
      <c r="AE39" s="249">
        <v>9</v>
      </c>
      <c r="AF39" s="249"/>
      <c r="AG39" s="249"/>
      <c r="AH39" s="170" t="s">
        <v>140</v>
      </c>
      <c r="AI39" s="250" t="s">
        <v>141</v>
      </c>
      <c r="AJ39" s="249"/>
      <c r="AK39" s="249"/>
      <c r="AL39" s="249"/>
      <c r="AM39" s="410">
        <v>10000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3199</v>
      </c>
      <c r="BK39" s="413"/>
      <c r="BL39" s="413"/>
      <c r="BM39" s="414"/>
      <c r="BN39" s="275">
        <f>IF(AK34="","",AK34)</f>
        <v>0.56527777777777777</v>
      </c>
      <c r="BO39" s="268"/>
      <c r="BP39" s="268"/>
      <c r="BQ39" s="415"/>
      <c r="BR39" s="416"/>
      <c r="BS39" s="416"/>
      <c r="BT39" s="417"/>
      <c r="BU39" s="441"/>
      <c r="BV39" s="441"/>
      <c r="BW39" s="441"/>
      <c r="BX39" s="441"/>
      <c r="BY39" s="441"/>
      <c r="BZ39" s="441"/>
      <c r="CA39" s="441"/>
      <c r="CB39" s="441"/>
      <c r="CC39" s="441"/>
      <c r="CD39" s="441"/>
      <c r="CE39" s="441"/>
      <c r="CF39" s="441"/>
      <c r="CG39" s="441"/>
      <c r="CH39" s="441"/>
      <c r="CI39" s="441"/>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岸田次郎</v>
      </c>
      <c r="E40" s="155" t="s">
        <v>314</v>
      </c>
      <c r="F40" s="156" t="s">
        <v>433</v>
      </c>
      <c r="G40" s="156">
        <v>0.39583333333333331</v>
      </c>
      <c r="H40" s="156">
        <v>0.77083333333333337</v>
      </c>
      <c r="I40" s="185"/>
      <c r="J40" s="177"/>
      <c r="K40" s="177"/>
      <c r="L40" s="178"/>
      <c r="M40" s="178"/>
      <c r="N40" s="186" t="e">
        <f t="shared" ca="1" si="0"/>
        <v>#VALUE!</v>
      </c>
      <c r="O40" s="177" t="str">
        <f t="shared" si="1"/>
        <v>A2</v>
      </c>
      <c r="P40" s="177" t="str">
        <f t="shared" si="2"/>
        <v>岸田次郎</v>
      </c>
      <c r="Q40" s="178">
        <f t="shared" si="3"/>
        <v>0.39583333333333331</v>
      </c>
      <c r="R40" s="178"/>
      <c r="S40" s="178">
        <f t="shared" si="4"/>
        <v>0.77083333333333337</v>
      </c>
      <c r="T40" s="178"/>
      <c r="U40" s="178"/>
      <c r="V40" s="178"/>
      <c r="W40" s="178"/>
      <c r="X40" s="177" t="s">
        <v>320</v>
      </c>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1206</v>
      </c>
      <c r="BK40" s="413"/>
      <c r="BL40" s="413"/>
      <c r="BM40" s="414"/>
      <c r="BN40" s="420">
        <f>IF(AK35="","",AK35)</f>
        <v>0.56527777777777777</v>
      </c>
      <c r="BO40" s="421"/>
      <c r="BP40" s="421"/>
      <c r="BQ40" s="422"/>
      <c r="BR40" s="416"/>
      <c r="BS40" s="416"/>
      <c r="BT40" s="423"/>
      <c r="BU40" s="457" t="s">
        <v>332</v>
      </c>
      <c r="BV40" s="458"/>
      <c r="BW40" s="458"/>
      <c r="BX40" s="458"/>
      <c r="BY40" s="458"/>
      <c r="BZ40" s="458"/>
      <c r="CA40" s="458"/>
      <c r="CB40" s="458"/>
      <c r="CC40" s="424">
        <f>AG37</f>
        <v>9412</v>
      </c>
      <c r="CD40" s="424"/>
      <c r="CE40" s="424"/>
      <c r="CF40" s="424"/>
      <c r="CG40" s="424"/>
      <c r="CH40" s="424"/>
      <c r="CI40" s="425"/>
    </row>
    <row r="41" spans="2:109" ht="16.5" customHeight="1">
      <c r="B41" s="155" t="str">
        <f>IF(F41="","",IF(ISNA(VLOOKUP(F41,[1]警備日誌専用氏名!A:B,2,FALSE))=TRUE,F41,VLOOKUP(F41,[1]警備日誌専用氏名!A:B,2,FALSE)))</f>
        <v>丸田悠稀</v>
      </c>
      <c r="E41" s="155" t="s">
        <v>314</v>
      </c>
      <c r="F41" s="156" t="s">
        <v>434</v>
      </c>
      <c r="G41" s="156">
        <v>0.39583333333333331</v>
      </c>
      <c r="H41" s="156">
        <v>0.77083333333333337</v>
      </c>
      <c r="I41" s="185"/>
      <c r="J41" s="177"/>
      <c r="K41" s="177"/>
      <c r="L41" s="178"/>
      <c r="M41" s="178"/>
      <c r="N41" s="186" t="e">
        <f t="shared" ca="1" si="0"/>
        <v>#VALUE!</v>
      </c>
      <c r="O41" s="177" t="str">
        <f t="shared" si="1"/>
        <v>A2</v>
      </c>
      <c r="P41" s="177" t="str">
        <f t="shared" si="2"/>
        <v>丸田悠稀</v>
      </c>
      <c r="Q41" s="178">
        <f t="shared" si="3"/>
        <v>0.39583333333333331</v>
      </c>
      <c r="R41" s="178"/>
      <c r="S41" s="178">
        <f t="shared" si="4"/>
        <v>0.77083333333333337</v>
      </c>
      <c r="T41" s="178"/>
      <c r="U41" s="178"/>
      <c r="V41" s="178"/>
      <c r="W41" s="178"/>
      <c r="X41" s="177" t="s">
        <v>320</v>
      </c>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坂本秀秋</v>
      </c>
      <c r="E42" s="155" t="s">
        <v>314</v>
      </c>
      <c r="F42" s="217" t="s">
        <v>435</v>
      </c>
      <c r="G42" s="156">
        <v>0.39583333333333331</v>
      </c>
      <c r="H42" s="156">
        <v>0.77083333333333337</v>
      </c>
      <c r="I42" s="185"/>
      <c r="J42" s="177" t="s">
        <v>436</v>
      </c>
      <c r="K42" s="177"/>
      <c r="L42" s="178"/>
      <c r="M42" s="178"/>
      <c r="N42" s="186" t="e">
        <f t="shared" ca="1" si="0"/>
        <v>#VALUE!</v>
      </c>
      <c r="O42" s="177" t="str">
        <f t="shared" si="1"/>
        <v/>
      </c>
      <c r="P42" s="177" t="str">
        <f t="shared" si="2"/>
        <v/>
      </c>
      <c r="Q42" s="178">
        <f t="shared" si="3"/>
        <v>0.39583333333333331</v>
      </c>
      <c r="R42" s="178"/>
      <c r="S42" s="178">
        <f t="shared" si="4"/>
        <v>0.77083333333333337</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勅使河原幹太</v>
      </c>
      <c r="E43" s="155" t="s">
        <v>314</v>
      </c>
      <c r="F43" s="217" t="s">
        <v>437</v>
      </c>
      <c r="G43" s="156">
        <v>0.39583333333333331</v>
      </c>
      <c r="H43" s="156">
        <v>0.77083333333333337</v>
      </c>
      <c r="I43" s="185"/>
      <c r="J43" s="177" t="s">
        <v>436</v>
      </c>
      <c r="K43" s="177"/>
      <c r="L43" s="178"/>
      <c r="M43" s="178"/>
      <c r="N43" s="186" t="e">
        <f t="shared" ca="1" si="0"/>
        <v>#VALUE!</v>
      </c>
      <c r="O43" s="177" t="str">
        <f t="shared" si="1"/>
        <v/>
      </c>
      <c r="P43" s="177" t="str">
        <f t="shared" si="2"/>
        <v/>
      </c>
      <c r="Q43" s="178">
        <f t="shared" si="3"/>
        <v>0.39583333333333331</v>
      </c>
      <c r="R43" s="178"/>
      <c r="S43" s="178">
        <f t="shared" si="4"/>
        <v>0.77083333333333337</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0.39652777777777776</v>
      </c>
      <c r="AA46" s="236"/>
      <c r="AB46" s="236"/>
      <c r="AC46" s="237"/>
      <c r="AD46" s="238" t="s">
        <v>438</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0.39652777777777776</v>
      </c>
      <c r="BG46" s="645"/>
      <c r="BH46" s="645"/>
      <c r="BI46" s="646"/>
      <c r="BJ46" s="238" t="str">
        <f t="shared" si="40"/>
        <v>P2立体駐車場開放。　待ち車両15台。</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439</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9：30～9：31　無し。</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0.3972222222222222</v>
      </c>
      <c r="AA48" s="236"/>
      <c r="AB48" s="236"/>
      <c r="AC48" s="237"/>
      <c r="AD48" s="581" t="s">
        <v>336</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0.3972222222222222</v>
      </c>
      <c r="BG48" s="645"/>
      <c r="BH48" s="645"/>
      <c r="BI48" s="646"/>
      <c r="BJ48" s="238" t="str">
        <f t="shared" si="40"/>
        <v>P2臨時出口を開放。　→21：00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v>0.4</v>
      </c>
      <c r="AA49" s="449"/>
      <c r="AB49" s="449"/>
      <c r="AC49" s="450"/>
      <c r="AD49" s="474" t="s">
        <v>440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f t="shared" si="39"/>
        <v>0.4</v>
      </c>
      <c r="BG49" s="645"/>
      <c r="BH49" s="645"/>
      <c r="BI49" s="646"/>
      <c r="BJ49" s="238" t="str">
        <f t="shared" si="40"/>
        <v>臨時駐車場（ドーム横）開放。→12：24　満車のため入口閉鎖→16：42　再度入口を</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t="s">
        <v>441</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開放 。→17:00　入口閉鎖　→21：00　残車6台（詳細下記※欄に記載）</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v>0.40347222222222223</v>
      </c>
      <c r="AA53" s="479"/>
      <c r="AB53" s="479"/>
      <c r="AC53" s="480"/>
      <c r="AD53" s="650" t="s">
        <v>341</v>
      </c>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f t="shared" ref="BF53:BF94" si="45">IF(Z53="","",Z53)</f>
        <v>0.40347222222222223</v>
      </c>
      <c r="BG53" s="485"/>
      <c r="BH53" s="485"/>
      <c r="BI53" s="486"/>
      <c r="BJ53" s="481" t="str">
        <f t="shared" ref="BJ53:BJ100" si="46">IF(AD53="","",AD53)</f>
        <v>P2臨時入口を開放。　→11：11　閉鎖。</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v>0.4548611111111111</v>
      </c>
      <c r="AA54" s="374"/>
      <c r="AB54" s="374"/>
      <c r="AC54" s="271"/>
      <c r="AD54" s="474" t="s">
        <v>205</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f t="shared" si="45"/>
        <v>0.4548611111111111</v>
      </c>
      <c r="BG54" s="268"/>
      <c r="BH54" s="268"/>
      <c r="BI54" s="415"/>
      <c r="BJ54" s="481" t="str">
        <f t="shared" si="46"/>
        <v>P4平面駐車場場内西側の空車枠が少なくなった為、入出庫渋滞対応増員を転配し</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c r="AA55" s="374"/>
      <c r="AB55" s="374"/>
      <c r="AC55" s="271"/>
      <c r="AD55" s="474" t="s">
        <v>442</v>
      </c>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5"/>
        <v/>
      </c>
      <c r="BG55" s="268"/>
      <c r="BH55" s="268"/>
      <c r="BI55" s="415"/>
      <c r="BJ55" s="481" t="str">
        <f t="shared" si="46"/>
        <v>分岐点で「この先満車」手持ち看板掲示。　→11：36　東側も埋まったためご案内終了。</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v>0.47152777777777777</v>
      </c>
      <c r="AA56" s="374"/>
      <c r="AB56" s="374"/>
      <c r="AC56" s="271"/>
      <c r="AD56" s="474" t="s">
        <v>443</v>
      </c>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f t="shared" si="45"/>
        <v>0.47152777777777777</v>
      </c>
      <c r="BG56" s="268"/>
      <c r="BH56" s="268"/>
      <c r="BI56" s="415"/>
      <c r="BJ56" s="481" t="str">
        <f t="shared" si="46"/>
        <v>Ｐ1・3入口右折入庫案内実施。　→17：20　ご案内を終了。</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v>0.47291666666666665</v>
      </c>
      <c r="AA57" s="499"/>
      <c r="AB57" s="499"/>
      <c r="AC57" s="500"/>
      <c r="AD57" s="474" t="s">
        <v>223</v>
      </c>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f t="shared" si="45"/>
        <v>0.47291666666666665</v>
      </c>
      <c r="BG57" s="268"/>
      <c r="BH57" s="268"/>
      <c r="BI57" s="415"/>
      <c r="BJ57" s="481" t="str">
        <f t="shared" si="46"/>
        <v>芋窪街道からのP2駐車場への入庫が集中しているため、いなげや本社前に整理員を</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235"/>
      <c r="AA58" s="449"/>
      <c r="AB58" s="449"/>
      <c r="AC58" s="450"/>
      <c r="AD58" s="474" t="s">
        <v>444</v>
      </c>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5"/>
        <v/>
      </c>
      <c r="BG58" s="268"/>
      <c r="BH58" s="268"/>
      <c r="BI58" s="415"/>
      <c r="BJ58" s="501" t="str">
        <f t="shared" si="46"/>
        <v>配置。　→16：44　ららぽーとへ向かう車両の入庫がいなげや本社前交差点より</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641"/>
      <c r="AA59" s="642"/>
      <c r="AB59" s="642"/>
      <c r="AC59" s="643"/>
      <c r="AD59" s="474" t="s">
        <v>226</v>
      </c>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5"/>
        <v/>
      </c>
      <c r="BG59" s="268"/>
      <c r="BH59" s="268"/>
      <c r="BI59" s="415"/>
      <c r="BJ59" s="501" t="str">
        <f t="shared" si="46"/>
        <v>ららぽーと側まで収まった為、いなげや本社前配置を終了。</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623">
        <v>0.48125000000000001</v>
      </c>
      <c r="AA60" s="624"/>
      <c r="AB60" s="624"/>
      <c r="AC60" s="625"/>
      <c r="AD60" s="474" t="s">
        <v>351</v>
      </c>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f t="shared" si="45"/>
        <v>0.48125000000000001</v>
      </c>
      <c r="BG60" s="268"/>
      <c r="BH60" s="268"/>
      <c r="BI60" s="415"/>
      <c r="BJ60" s="501" t="str">
        <f t="shared" si="46"/>
        <v>P2立体駐車場　満車。</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623">
        <v>0.49027777777777776</v>
      </c>
      <c r="AA61" s="624"/>
      <c r="AB61" s="624"/>
      <c r="AC61" s="625"/>
      <c r="AD61" s="474" t="s">
        <v>346</v>
      </c>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f t="shared" si="45"/>
        <v>0.49027777777777776</v>
      </c>
      <c r="BG61" s="268"/>
      <c r="BH61" s="268"/>
      <c r="BI61" s="415"/>
      <c r="BJ61" s="501" t="str">
        <f t="shared" si="46"/>
        <v>駐車場80％（在車2400台）満たしたため、OPC様へ無線報告。</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623">
        <v>0.50555555555555554</v>
      </c>
      <c r="AA62" s="624"/>
      <c r="AB62" s="624"/>
      <c r="AC62" s="625"/>
      <c r="AD62" s="474" t="s">
        <v>192</v>
      </c>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f t="shared" si="45"/>
        <v>0.50555555555555554</v>
      </c>
      <c r="BG62" s="268"/>
      <c r="BH62" s="268"/>
      <c r="BI62" s="415"/>
      <c r="BJ62" s="501" t="str">
        <f t="shared" si="46"/>
        <v>P2立体駐車場出庫渋滞（3F場内10台待ち）中、出口精算機で券詰まり発生に伴い</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623"/>
      <c r="AA63" s="624"/>
      <c r="AB63" s="624"/>
      <c r="AC63" s="625"/>
      <c r="AD63" s="474" t="s">
        <v>347</v>
      </c>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5"/>
        <v/>
      </c>
      <c r="BG63" s="268"/>
      <c r="BH63" s="268"/>
      <c r="BI63" s="415"/>
      <c r="BJ63" s="501" t="str">
        <f t="shared" si="46"/>
        <v>OPC様了承の下、P2出口ゲートバーを開放。　渡辺統括様へ報告済。</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651"/>
      <c r="AA64" s="652"/>
      <c r="AB64" s="652"/>
      <c r="AC64" s="653"/>
      <c r="AD64" s="474" t="s">
        <v>445</v>
      </c>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5"/>
        <v/>
      </c>
      <c r="BG64" s="504"/>
      <c r="BH64" s="504"/>
      <c r="BI64" s="504"/>
      <c r="BJ64" s="501" t="str">
        <f t="shared" si="46"/>
        <v>→18：29　P2出庫渋滞解消に伴い渡辺統括様へ該当の出口ゲートバー復旧可を報告。</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74" t="s">
        <v>446</v>
      </c>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5"/>
        <v/>
      </c>
      <c r="BG65" s="268"/>
      <c r="BH65" s="268"/>
      <c r="BI65" s="415"/>
      <c r="BJ65" s="501" t="str">
        <f t="shared" si="46"/>
        <v>→18：45　施設警備担当様対応により該当の出口ゲートバー復旧を確認。</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v>0.55763888888888891</v>
      </c>
      <c r="AA66" s="374"/>
      <c r="AB66" s="374"/>
      <c r="AC66" s="271"/>
      <c r="AD66" s="474" t="s">
        <v>350</v>
      </c>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f t="shared" si="45"/>
        <v>0.55763888888888891</v>
      </c>
      <c r="BG66" s="504"/>
      <c r="BH66" s="504"/>
      <c r="BI66" s="504"/>
      <c r="BJ66" s="501" t="str">
        <f t="shared" si="46"/>
        <v>駐車場90％（在車2700台）満たしたため、OPC様へ無線報告。</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v>0.56527777777777777</v>
      </c>
      <c r="AA67" s="499"/>
      <c r="AB67" s="499"/>
      <c r="AC67" s="500"/>
      <c r="AD67" s="474" t="s">
        <v>352</v>
      </c>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f t="shared" si="45"/>
        <v>0.56527777777777777</v>
      </c>
      <c r="BG67" s="504"/>
      <c r="BH67" s="504"/>
      <c r="BI67" s="504"/>
      <c r="BJ67" s="501" t="str">
        <f t="shared" si="46"/>
        <v>ららぽーと立川立飛HPで駐車場「満車」表示を確認。</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35">
        <v>0.62291666666666667</v>
      </c>
      <c r="AA68" s="449"/>
      <c r="AB68" s="449"/>
      <c r="AC68" s="450"/>
      <c r="AD68" s="474" t="s">
        <v>447</v>
      </c>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f t="shared" si="45"/>
        <v>0.62291666666666667</v>
      </c>
      <c r="BG68" s="504"/>
      <c r="BH68" s="504"/>
      <c r="BI68" s="504"/>
      <c r="BJ68" s="501" t="str">
        <f t="shared" si="46"/>
        <v>立川バス運転手の方から渋滞に関するご意見。　いなげや本社前配置中の整理員から</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c r="AA69" s="499"/>
      <c r="AB69" s="499"/>
      <c r="AC69" s="500"/>
      <c r="AD69" s="474" t="s">
        <v>448</v>
      </c>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5"/>
        <v/>
      </c>
      <c r="BG69" s="504"/>
      <c r="BH69" s="504"/>
      <c r="BI69" s="504"/>
      <c r="BJ69" s="501" t="str">
        <f t="shared" si="46"/>
        <v>無線発報。　芋窪街道を走行中の運転手の方より「ららぽーとの影響で公道が渋滞</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474" t="s">
        <v>449</v>
      </c>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5"/>
        <v/>
      </c>
      <c r="BG70" s="268"/>
      <c r="BH70" s="268"/>
      <c r="BI70" s="415"/>
      <c r="BJ70" s="501" t="str">
        <f t="shared" si="46"/>
        <v>している」との旨の申し出を受けたもの。　該当のバスはそのまま泉体育館駅方向へ</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t="s">
        <v>450</v>
      </c>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立去った状況を確認。　状況を渡辺統括様へ報告済。</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7">
        <v>0.64652777777777781</v>
      </c>
      <c r="AA72" s="506"/>
      <c r="AB72" s="506"/>
      <c r="AC72" s="506"/>
      <c r="AD72" s="501" t="s">
        <v>353</v>
      </c>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f t="shared" si="45"/>
        <v>0.64652777777777781</v>
      </c>
      <c r="BG72" s="504"/>
      <c r="BH72" s="504"/>
      <c r="BI72" s="504"/>
      <c r="BJ72" s="501" t="str">
        <f t="shared" si="46"/>
        <v>P2立体駐車場の出庫が連続したため、横断歩道配置2Pを転配しP2立体駐車場の</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t="s">
        <v>354</v>
      </c>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出庫渋滞対応を実施。　→18：30　配置解除時間に伴い、出庫対応を終了。</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7">
        <v>0.65555555555555556</v>
      </c>
      <c r="AA74" s="506"/>
      <c r="AB74" s="506"/>
      <c r="AC74" s="506"/>
      <c r="AD74" s="501" t="s">
        <v>451</v>
      </c>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f t="shared" si="45"/>
        <v>0.65555555555555556</v>
      </c>
      <c r="BG74" s="504"/>
      <c r="BH74" s="504"/>
      <c r="BI74" s="504"/>
      <c r="BJ74" s="501" t="str">
        <f t="shared" si="46"/>
        <v>渡辺統括様指示の下、施設警備担当様へ出庫渋滞60分POP貼付け依頼。</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7">
        <v>0.67013888888888884</v>
      </c>
      <c r="AA75" s="506"/>
      <c r="AB75" s="506"/>
      <c r="AC75" s="506"/>
      <c r="AD75" s="501" t="s">
        <v>452</v>
      </c>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f t="shared" si="45"/>
        <v>0.67013888888888884</v>
      </c>
      <c r="BG75" s="504"/>
      <c r="BH75" s="504"/>
      <c r="BI75" s="504"/>
      <c r="BJ75" s="501" t="str">
        <f t="shared" si="46"/>
        <v>P3立体駐車場出庫渋滞（3F場内10台待ち）中、出口精算機で券詰まり発生に伴い</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t="s">
        <v>356</v>
      </c>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OPC様了承の下、P3出口ゲートバーを開放。　渡辺統括様へ報告済。</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t="s">
        <v>453</v>
      </c>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→18：29　渡辺統括様へ該当の出口ゲートバー復旧可を報告。</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t="s">
        <v>454</v>
      </c>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→18：53　施設警備担当様対応により該当の出口ゲートバー復旧を確認。</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7">
        <v>0.67708333333333337</v>
      </c>
      <c r="AA79" s="506"/>
      <c r="AB79" s="506"/>
      <c r="AC79" s="506"/>
      <c r="AD79" s="501" t="s">
        <v>360</v>
      </c>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f t="shared" si="45"/>
        <v>0.67708333333333337</v>
      </c>
      <c r="BG79" s="504"/>
      <c r="BH79" s="504"/>
      <c r="BI79" s="504"/>
      <c r="BJ79" s="501" t="str">
        <f t="shared" si="46"/>
        <v>P2-5F場内を交通警備整理員で「出庫混雑中」手持ち看板を持ちご案内実施。</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t="s">
        <v>455</v>
      </c>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→17：45　出庫渋滞解消に伴い、ご案内を終了。</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5" t="s">
        <v>152</v>
      </c>
      <c r="AA81" s="506"/>
      <c r="AB81" s="506"/>
      <c r="AC81" s="506"/>
      <c r="AD81" s="501" t="s">
        <v>456</v>
      </c>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v>
      </c>
      <c r="BG81" s="504"/>
      <c r="BH81" s="504"/>
      <c r="BI81" s="504"/>
      <c r="BJ81" s="501" t="str">
        <f t="shared" si="46"/>
        <v>臨時駐車場（ドーム横）21：00時点の残車車両　6台。</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t="s">
        <v>457</v>
      </c>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1、多摩303ら3423、トヨタ、アイシス、白色。</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t="s">
        <v>458</v>
      </c>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2、多摩330す9881、トヨタ、アルファード、シルバー色。</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t="s">
        <v>459</v>
      </c>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3、世田谷510た1866、日産、ノート、オレンジ色。</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t="s">
        <v>460</v>
      </c>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4、所沢830も・・22、トヨタ、ハイエース、白色。</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t="s">
        <v>461</v>
      </c>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5、相模588に・178、ホンダ、N-BOX、白色。</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t="s">
        <v>462</v>
      </c>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6、多摩344な3030、アウディ、A5、白色。</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8">IF(Z100="","",Z100)</f>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sheetData>
  <mergeCells count="867">
    <mergeCell ref="AB22:AG22"/>
    <mergeCell ref="BN28:BO28"/>
    <mergeCell ref="BP28:BQ28"/>
    <mergeCell ref="BR28:BT28"/>
    <mergeCell ref="BU28:BV28"/>
    <mergeCell ref="BW28:BZ28"/>
    <mergeCell ref="CA28:CB28"/>
    <mergeCell ref="Z21:AA21"/>
    <mergeCell ref="AB21:AG21"/>
    <mergeCell ref="AH21:AJ21"/>
    <mergeCell ref="AL21:AN21"/>
    <mergeCell ref="AO21:AP21"/>
    <mergeCell ref="AQ21:AV21"/>
    <mergeCell ref="AW21:AY21"/>
    <mergeCell ref="BA21:BC21"/>
    <mergeCell ref="Z25:AA25"/>
    <mergeCell ref="Z26:AA26"/>
    <mergeCell ref="AH28:AJ28"/>
    <mergeCell ref="AL28:AN28"/>
    <mergeCell ref="AO28:AP28"/>
    <mergeCell ref="AQ28:AV28"/>
    <mergeCell ref="Z22:AA22"/>
    <mergeCell ref="AH22:AJ22"/>
    <mergeCell ref="AL22:AN22"/>
    <mergeCell ref="BH24:BK24"/>
    <mergeCell ref="BH25:BK25"/>
    <mergeCell ref="BH26:BK26"/>
    <mergeCell ref="BL23:BM23"/>
    <mergeCell ref="BL24:BM24"/>
    <mergeCell ref="BL25:BM25"/>
    <mergeCell ref="BL26:BM26"/>
    <mergeCell ref="BF26:BG26"/>
    <mergeCell ref="BR24:BT24"/>
    <mergeCell ref="BL27:BM27"/>
    <mergeCell ref="BN27:BO27"/>
    <mergeCell ref="BP27:BQ27"/>
    <mergeCell ref="BR27:BT27"/>
    <mergeCell ref="BU27:BV27"/>
    <mergeCell ref="BN26:BO26"/>
    <mergeCell ref="BP23:BQ23"/>
    <mergeCell ref="BR25:BT25"/>
    <mergeCell ref="BR26:BT26"/>
    <mergeCell ref="CA27:CB27"/>
    <mergeCell ref="CC27:CD27"/>
    <mergeCell ref="CE27:CF27"/>
    <mergeCell ref="AB24:AG24"/>
    <mergeCell ref="AH24:AJ24"/>
    <mergeCell ref="AL24:AN24"/>
    <mergeCell ref="AB25:AG25"/>
    <mergeCell ref="AH25:AJ25"/>
    <mergeCell ref="AL25:AN25"/>
    <mergeCell ref="AB26:AG26"/>
    <mergeCell ref="AH26:AJ26"/>
    <mergeCell ref="AL26:AN26"/>
    <mergeCell ref="AW24:AY24"/>
    <mergeCell ref="AW25:AY25"/>
    <mergeCell ref="AW26:AY26"/>
    <mergeCell ref="AW27:AY27"/>
    <mergeCell ref="BA24:BC24"/>
    <mergeCell ref="BA25:BC25"/>
    <mergeCell ref="BA26:BC26"/>
    <mergeCell ref="BA27:BC27"/>
    <mergeCell ref="BF24:BG24"/>
    <mergeCell ref="BF25:BG25"/>
    <mergeCell ref="BF27:BG27"/>
    <mergeCell ref="BH27:BK27"/>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8:AC88"/>
    <mergeCell ref="AD88:BC88"/>
    <mergeCell ref="BF88:BI88"/>
    <mergeCell ref="BJ88:CI88"/>
    <mergeCell ref="Z89:AC89"/>
    <mergeCell ref="AD89:BC89"/>
    <mergeCell ref="BF89:BI89"/>
    <mergeCell ref="BJ89:CI89"/>
    <mergeCell ref="Z93:AC93"/>
    <mergeCell ref="AD93:BC93"/>
    <mergeCell ref="BF93:BI93"/>
    <mergeCell ref="BJ93:CI93"/>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5:BC55"/>
    <mergeCell ref="BF55:BI55"/>
    <mergeCell ref="BJ55:CI55"/>
    <mergeCell ref="Z56:AC56"/>
    <mergeCell ref="AD56:BC56"/>
    <mergeCell ref="BF56:BI56"/>
    <mergeCell ref="BJ56:CI56"/>
    <mergeCell ref="Z57:AC57"/>
    <mergeCell ref="AD57:BC57"/>
    <mergeCell ref="BF57:BI57"/>
    <mergeCell ref="BJ57:CI57"/>
    <mergeCell ref="Z53:AC53"/>
    <mergeCell ref="AD53:BC53"/>
    <mergeCell ref="BF53:BI53"/>
    <mergeCell ref="BJ53:CI53"/>
    <mergeCell ref="AP52:AS52"/>
    <mergeCell ref="BV52:BY52"/>
    <mergeCell ref="Z54:AC54"/>
    <mergeCell ref="AD54:BC54"/>
    <mergeCell ref="BF54:BI54"/>
    <mergeCell ref="BJ54:CI54"/>
    <mergeCell ref="BF50:BI50"/>
    <mergeCell ref="BJ50:CI50"/>
    <mergeCell ref="CK44:CP44"/>
    <mergeCell ref="CQ44:CS44"/>
    <mergeCell ref="Z50:AC50"/>
    <mergeCell ref="AD50:BC50"/>
    <mergeCell ref="Z51:AC51"/>
    <mergeCell ref="AD51:BC51"/>
    <mergeCell ref="AU52:AV52"/>
    <mergeCell ref="AX52:AY52"/>
    <mergeCell ref="CA52:CB52"/>
    <mergeCell ref="CD52:CE52"/>
    <mergeCell ref="Z48:AC48"/>
    <mergeCell ref="AD48:BC48"/>
    <mergeCell ref="CN47:DE48"/>
    <mergeCell ref="CK47:CM48"/>
    <mergeCell ref="BF49:BI49"/>
    <mergeCell ref="Z47:AC47"/>
    <mergeCell ref="AD47:BC47"/>
    <mergeCell ref="BJ49:CI49"/>
    <mergeCell ref="Z49:AC49"/>
    <mergeCell ref="AD49:BC49"/>
    <mergeCell ref="Z46:AC46"/>
    <mergeCell ref="AD46:BC46"/>
    <mergeCell ref="Z45:AC45"/>
    <mergeCell ref="AD45:BC45"/>
    <mergeCell ref="CR43:CT43"/>
    <mergeCell ref="BJ46:CI46"/>
    <mergeCell ref="BF47:BI47"/>
    <mergeCell ref="BJ47:CI47"/>
    <mergeCell ref="CU42:CW42"/>
    <mergeCell ref="BJ48:CI48"/>
    <mergeCell ref="CO42:CQ42"/>
    <mergeCell ref="CR42:CT42"/>
    <mergeCell ref="BF48:BI48"/>
    <mergeCell ref="BF46:BI46"/>
    <mergeCell ref="CK38:CN38"/>
    <mergeCell ref="CO38:CQ38"/>
    <mergeCell ref="BF45:BI45"/>
    <mergeCell ref="BJ45:CI45"/>
    <mergeCell ref="CK39:CN39"/>
    <mergeCell ref="CO39:CQ39"/>
    <mergeCell ref="CK45:CP45"/>
    <mergeCell ref="CQ45:CS45"/>
    <mergeCell ref="CU43:CW43"/>
    <mergeCell ref="CK42:CN42"/>
    <mergeCell ref="BF41:CI41"/>
    <mergeCell ref="CU41:CW41"/>
    <mergeCell ref="CR39:CT39"/>
    <mergeCell ref="CK41:CN41"/>
    <mergeCell ref="CR41:CT41"/>
    <mergeCell ref="BU38:BX39"/>
    <mergeCell ref="BY38:CI39"/>
    <mergeCell ref="AV38:AY38"/>
    <mergeCell ref="AZ37:BC37"/>
    <mergeCell ref="BF38:BI38"/>
    <mergeCell ref="BF43:BI43"/>
    <mergeCell ref="BJ43:CI43"/>
    <mergeCell ref="CR36:CT36"/>
    <mergeCell ref="BF44:BI44"/>
    <mergeCell ref="BJ44:CI44"/>
    <mergeCell ref="CK37:CN37"/>
    <mergeCell ref="CO37:CQ37"/>
    <mergeCell ref="CR37:CT37"/>
    <mergeCell ref="CR38:CT38"/>
    <mergeCell ref="BN38:BQ38"/>
    <mergeCell ref="BR38:BT38"/>
    <mergeCell ref="AZ38:BC38"/>
    <mergeCell ref="CK43:CN43"/>
    <mergeCell ref="CO43:CQ43"/>
    <mergeCell ref="CK36:CN36"/>
    <mergeCell ref="CO36:CQ36"/>
    <mergeCell ref="BF42:BI42"/>
    <mergeCell ref="CO41:CQ41"/>
    <mergeCell ref="BJ42:CI42"/>
    <mergeCell ref="BU40:CB40"/>
    <mergeCell ref="BJ38:BM38"/>
    <mergeCell ref="BF35:CI35"/>
    <mergeCell ref="Z35:AF35"/>
    <mergeCell ref="AG35:AJ35"/>
    <mergeCell ref="AK35:AN35"/>
    <mergeCell ref="BF36:BI36"/>
    <mergeCell ref="BJ36:BM36"/>
    <mergeCell ref="BN36:BQ36"/>
    <mergeCell ref="BR36:BT36"/>
    <mergeCell ref="BF37:BI37"/>
    <mergeCell ref="BJ37:BM37"/>
    <mergeCell ref="BN37:BQ37"/>
    <mergeCell ref="BR37:BT37"/>
    <mergeCell ref="Z36:AF36"/>
    <mergeCell ref="AG36:AJ36"/>
    <mergeCell ref="AK36:AN36"/>
    <mergeCell ref="Z37:AF38"/>
    <mergeCell ref="AO36:AU36"/>
    <mergeCell ref="AV36:AY36"/>
    <mergeCell ref="AZ36:BC36"/>
    <mergeCell ref="AO35:AU35"/>
    <mergeCell ref="AV35:AY35"/>
    <mergeCell ref="AZ35:BC35"/>
    <mergeCell ref="BU36:BX37"/>
    <mergeCell ref="BY36:CI37"/>
    <mergeCell ref="CD34:CI34"/>
    <mergeCell ref="Z33:AF33"/>
    <mergeCell ref="AG33:AJ33"/>
    <mergeCell ref="AK33:AN33"/>
    <mergeCell ref="Z34:AF34"/>
    <mergeCell ref="AG34:AJ34"/>
    <mergeCell ref="AK34:AN34"/>
    <mergeCell ref="BF34:BG34"/>
    <mergeCell ref="BH34:BI34"/>
    <mergeCell ref="BJ34:BK34"/>
    <mergeCell ref="BL34:BN34"/>
    <mergeCell ref="BO34:BT34"/>
    <mergeCell ref="BU34:BV34"/>
    <mergeCell ref="BW34:BX34"/>
    <mergeCell ref="BY34:BZ34"/>
    <mergeCell ref="CA34:CC34"/>
    <mergeCell ref="BW33:BX33"/>
    <mergeCell ref="BY33:BZ33"/>
    <mergeCell ref="CA33:CC33"/>
    <mergeCell ref="CD33:CI33"/>
    <mergeCell ref="BF33:BG33"/>
    <mergeCell ref="BH33:BI33"/>
    <mergeCell ref="BJ33:BK33"/>
    <mergeCell ref="BL33:BN33"/>
    <mergeCell ref="BF32:CI32"/>
    <mergeCell ref="Z31:AF31"/>
    <mergeCell ref="AG31:AJ31"/>
    <mergeCell ref="AK31:AN31"/>
    <mergeCell ref="BP22:BQ22"/>
    <mergeCell ref="BW22:BZ22"/>
    <mergeCell ref="CA22:CB22"/>
    <mergeCell ref="CC22:CD22"/>
    <mergeCell ref="AW28:AY28"/>
    <mergeCell ref="BA28:BC28"/>
    <mergeCell ref="BF22:BG22"/>
    <mergeCell ref="BH22:BK22"/>
    <mergeCell ref="CC28:CD28"/>
    <mergeCell ref="CE28:CF28"/>
    <mergeCell ref="CG28:CI28"/>
    <mergeCell ref="BF28:BG28"/>
    <mergeCell ref="BH28:BK28"/>
    <mergeCell ref="BL28:BM28"/>
    <mergeCell ref="Z28:AA28"/>
    <mergeCell ref="AB28:AG28"/>
    <mergeCell ref="CG27:CI27"/>
    <mergeCell ref="CE22:CF22"/>
    <mergeCell ref="BN22:BO22"/>
    <mergeCell ref="BW27:BZ27"/>
    <mergeCell ref="BW21:BZ21"/>
    <mergeCell ref="CA21:CB21"/>
    <mergeCell ref="CC21:CD21"/>
    <mergeCell ref="CE21:CF21"/>
    <mergeCell ref="CG21:CI21"/>
    <mergeCell ref="BH20:BK20"/>
    <mergeCell ref="CG22:CI22"/>
    <mergeCell ref="BL20:BM20"/>
    <mergeCell ref="CE20:CF20"/>
    <mergeCell ref="CG20:CI20"/>
    <mergeCell ref="BR22:BT22"/>
    <mergeCell ref="BU22:BV22"/>
    <mergeCell ref="BA23:BC23"/>
    <mergeCell ref="BF21:BG21"/>
    <mergeCell ref="BH21:BK21"/>
    <mergeCell ref="BL21:BM21"/>
    <mergeCell ref="BN21:BO21"/>
    <mergeCell ref="BP21:BQ21"/>
    <mergeCell ref="AO22:AP22"/>
    <mergeCell ref="BR21:BT21"/>
    <mergeCell ref="BU21:BV21"/>
    <mergeCell ref="AQ22:AV22"/>
    <mergeCell ref="AW22:AY22"/>
    <mergeCell ref="BA22:BC22"/>
    <mergeCell ref="BF23:BG23"/>
    <mergeCell ref="BH23:BK23"/>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Z20:AA20"/>
    <mergeCell ref="AB20:AG20"/>
    <mergeCell ref="AH20:AJ20"/>
    <mergeCell ref="AL20:AN20"/>
    <mergeCell ref="BF20:BG20"/>
    <mergeCell ref="AH18:AJ18"/>
    <mergeCell ref="AL18:AN18"/>
    <mergeCell ref="AO18:AP18"/>
    <mergeCell ref="AQ18:AV18"/>
    <mergeCell ref="AW18:AY18"/>
    <mergeCell ref="BA18:BC18"/>
    <mergeCell ref="BF18:BG18"/>
    <mergeCell ref="AO20:AP20"/>
    <mergeCell ref="AQ20:AV20"/>
    <mergeCell ref="AW20:AY20"/>
    <mergeCell ref="BA20:BC20"/>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BN14:BO14"/>
    <mergeCell ref="BP14:BQ14"/>
    <mergeCell ref="BR14:BT14"/>
    <mergeCell ref="BU14:BV14"/>
    <mergeCell ref="BW14:BZ14"/>
    <mergeCell ref="CA14:CB14"/>
    <mergeCell ref="CC14:CD14"/>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Z13:AA13"/>
    <mergeCell ref="AB13:AG13"/>
    <mergeCell ref="AH13:AJ13"/>
    <mergeCell ref="AL13:AN13"/>
    <mergeCell ref="AO13:AP13"/>
    <mergeCell ref="AQ13:AV13"/>
    <mergeCell ref="AW13:AY13"/>
    <mergeCell ref="BA13:BC13"/>
    <mergeCell ref="BF13:BG13"/>
    <mergeCell ref="Z11:AA11"/>
    <mergeCell ref="AB11:AG11"/>
    <mergeCell ref="AH11:AJ11"/>
    <mergeCell ref="AL11:AN11"/>
    <mergeCell ref="AO11:AP11"/>
    <mergeCell ref="AQ11:AV11"/>
    <mergeCell ref="AW11:AY11"/>
    <mergeCell ref="BA11:BC11"/>
    <mergeCell ref="BF11:BG11"/>
    <mergeCell ref="Z12:AA12"/>
    <mergeCell ref="AB12:AG12"/>
    <mergeCell ref="AH12:AJ12"/>
    <mergeCell ref="AL12:AN12"/>
    <mergeCell ref="AO12:AP12"/>
    <mergeCell ref="AQ12:AV12"/>
    <mergeCell ref="AW12:AY12"/>
    <mergeCell ref="BA12:BC12"/>
    <mergeCell ref="BF12:BG12"/>
    <mergeCell ref="AQ9:AV9"/>
    <mergeCell ref="AW9:AY9"/>
    <mergeCell ref="BA9:BC9"/>
    <mergeCell ref="BF9:BG9"/>
    <mergeCell ref="BH9:BK9"/>
    <mergeCell ref="BL9:BM9"/>
    <mergeCell ref="BN9:BO9"/>
    <mergeCell ref="BP9:BQ9"/>
    <mergeCell ref="BR9:BT9"/>
    <mergeCell ref="Z10:AA10"/>
    <mergeCell ref="AB10:AG10"/>
    <mergeCell ref="AH10:AJ10"/>
    <mergeCell ref="AL10:AN10"/>
    <mergeCell ref="AO10:AP10"/>
    <mergeCell ref="AQ10:AV10"/>
    <mergeCell ref="AW10:AY10"/>
    <mergeCell ref="BA10:BC10"/>
    <mergeCell ref="BF10:BG10"/>
    <mergeCell ref="Z7:AA7"/>
    <mergeCell ref="AB7:AG7"/>
    <mergeCell ref="AH7:AJ7"/>
    <mergeCell ref="AL7:AN7"/>
    <mergeCell ref="AO7:AP7"/>
    <mergeCell ref="Z9:AA9"/>
    <mergeCell ref="AB9:AG9"/>
    <mergeCell ref="AH9:AJ9"/>
    <mergeCell ref="AL9:AN9"/>
    <mergeCell ref="AO9:AP9"/>
    <mergeCell ref="Z8:AA8"/>
    <mergeCell ref="AB8:AG8"/>
    <mergeCell ref="AH8:AJ8"/>
    <mergeCell ref="AL8:AN8"/>
    <mergeCell ref="AO8:AP8"/>
    <mergeCell ref="AQ8:AV8"/>
    <mergeCell ref="AW8:AY8"/>
    <mergeCell ref="BA8:BC8"/>
    <mergeCell ref="BF8:BG8"/>
    <mergeCell ref="BF7:CI7"/>
    <mergeCell ref="AE5:AF5"/>
    <mergeCell ref="AH5:AI5"/>
    <mergeCell ref="AO5:AP5"/>
    <mergeCell ref="AQ5:AU5"/>
    <mergeCell ref="AV5:AW5"/>
    <mergeCell ref="BY6:CA6"/>
    <mergeCell ref="CB6:CD6"/>
    <mergeCell ref="CE6:CI6"/>
    <mergeCell ref="BF6:BH6"/>
    <mergeCell ref="Z1:AP2"/>
    <mergeCell ref="AU1:AW1"/>
    <mergeCell ref="AX1:AZ1"/>
    <mergeCell ref="BA1:BC1"/>
    <mergeCell ref="BF1:BQ2"/>
    <mergeCell ref="BR1:BT1"/>
    <mergeCell ref="BU1:BW1"/>
    <mergeCell ref="BP29:BQ29"/>
    <mergeCell ref="BR29:BT29"/>
    <mergeCell ref="BQ6:BR6"/>
    <mergeCell ref="BS6:BV6"/>
    <mergeCell ref="BW6:BX6"/>
    <mergeCell ref="Z6:AA6"/>
    <mergeCell ref="AB6:AG6"/>
    <mergeCell ref="AH6:AN6"/>
    <mergeCell ref="AO6:AP6"/>
    <mergeCell ref="AQ6:AV6"/>
    <mergeCell ref="AW6:BC6"/>
    <mergeCell ref="Z5:AC5"/>
    <mergeCell ref="Z3:AP4"/>
    <mergeCell ref="BF3:BQ4"/>
    <mergeCell ref="AQ7:AV7"/>
    <mergeCell ref="AW7:AY7"/>
    <mergeCell ref="BA7:BC7"/>
    <mergeCell ref="CG1:CI1"/>
    <mergeCell ref="BR2:BT4"/>
    <mergeCell ref="BU2:BW4"/>
    <mergeCell ref="BX2:BZ4"/>
    <mergeCell ref="CA2:CC4"/>
    <mergeCell ref="CD2:CF4"/>
    <mergeCell ref="CG2:CI4"/>
    <mergeCell ref="BX1:BZ1"/>
    <mergeCell ref="CA1:CC1"/>
    <mergeCell ref="BO33:BT33"/>
    <mergeCell ref="BP30:BQ30"/>
    <mergeCell ref="BR30:BT30"/>
    <mergeCell ref="BU33:BV33"/>
    <mergeCell ref="CD1:CF1"/>
    <mergeCell ref="CC9:CD9"/>
    <mergeCell ref="BR10:BT10"/>
    <mergeCell ref="BU10:BV10"/>
    <mergeCell ref="BW10:BZ10"/>
    <mergeCell ref="CA10:CB10"/>
    <mergeCell ref="CC10:CD10"/>
    <mergeCell ref="CE11:CF11"/>
    <mergeCell ref="CE12:CF12"/>
    <mergeCell ref="CE13:CF13"/>
    <mergeCell ref="CE15:CF15"/>
    <mergeCell ref="BU11:BV11"/>
    <mergeCell ref="BW11:BZ11"/>
    <mergeCell ref="CA11:CB11"/>
    <mergeCell ref="CC11:CD11"/>
    <mergeCell ref="BN10:BO10"/>
    <mergeCell ref="CE14:CF14"/>
    <mergeCell ref="BU12:BV12"/>
    <mergeCell ref="BW12:BZ12"/>
    <mergeCell ref="CA12:CB12"/>
    <mergeCell ref="CG14:CI14"/>
    <mergeCell ref="BH11:BK11"/>
    <mergeCell ref="BL11:BM11"/>
    <mergeCell ref="BN11:BO11"/>
    <mergeCell ref="BP11:BQ11"/>
    <mergeCell ref="BR11:BT11"/>
    <mergeCell ref="BF30:BG30"/>
    <mergeCell ref="BH30:BK30"/>
    <mergeCell ref="BL30:BM30"/>
    <mergeCell ref="BN30:BO30"/>
    <mergeCell ref="BH12:BK12"/>
    <mergeCell ref="BL12:BM12"/>
    <mergeCell ref="BN12:BO12"/>
    <mergeCell ref="BP12:BQ12"/>
    <mergeCell ref="BH13:BK13"/>
    <mergeCell ref="BL13:BM13"/>
    <mergeCell ref="BN13:BO13"/>
    <mergeCell ref="BP13:BQ13"/>
    <mergeCell ref="BR13:BT13"/>
    <mergeCell ref="BL22:BM22"/>
    <mergeCell ref="BU13:BV13"/>
    <mergeCell ref="BW13:BZ13"/>
    <mergeCell ref="CA13:CB13"/>
    <mergeCell ref="BR12:BT12"/>
    <mergeCell ref="CC12:CD12"/>
    <mergeCell ref="CG11:CI11"/>
    <mergeCell ref="CG12:CI12"/>
    <mergeCell ref="CG13:CI13"/>
    <mergeCell ref="BP10:BQ10"/>
    <mergeCell ref="CC13:CD13"/>
    <mergeCell ref="BU30:BV30"/>
    <mergeCell ref="BW30:BZ30"/>
    <mergeCell ref="CA30:CB30"/>
    <mergeCell ref="CC30:CD30"/>
    <mergeCell ref="CE30:CF30"/>
    <mergeCell ref="CG30:CI30"/>
    <mergeCell ref="BU29:BV29"/>
    <mergeCell ref="BW29:BZ29"/>
    <mergeCell ref="CA29:CB29"/>
    <mergeCell ref="CC29:CD29"/>
    <mergeCell ref="CE29:CF29"/>
    <mergeCell ref="CG29:CI29"/>
    <mergeCell ref="BU23:BV23"/>
    <mergeCell ref="BU24:BV24"/>
    <mergeCell ref="BU25:BV25"/>
    <mergeCell ref="BU26:BV26"/>
    <mergeCell ref="BW23:BZ23"/>
    <mergeCell ref="BW24:BZ24"/>
    <mergeCell ref="BF29:BG29"/>
    <mergeCell ref="BH29:BK29"/>
    <mergeCell ref="BL29:BM29"/>
    <mergeCell ref="BN29:BO29"/>
    <mergeCell ref="CE8:CF8"/>
    <mergeCell ref="CG8:CI8"/>
    <mergeCell ref="CE9:CF9"/>
    <mergeCell ref="CG9:CI9"/>
    <mergeCell ref="CE10:CF10"/>
    <mergeCell ref="CG10:CI10"/>
    <mergeCell ref="BN8:BO8"/>
    <mergeCell ref="BP8:BQ8"/>
    <mergeCell ref="BR8:BT8"/>
    <mergeCell ref="BU8:BV8"/>
    <mergeCell ref="BW8:BZ8"/>
    <mergeCell ref="CA8:CB8"/>
    <mergeCell ref="CC8:CD8"/>
    <mergeCell ref="BH8:BK8"/>
    <mergeCell ref="BL8:BM8"/>
    <mergeCell ref="BU9:BV9"/>
    <mergeCell ref="BW9:BZ9"/>
    <mergeCell ref="CA9:CB9"/>
    <mergeCell ref="BH10:BK10"/>
    <mergeCell ref="BL10:BM10"/>
    <mergeCell ref="CE23:CF23"/>
    <mergeCell ref="CE24:CF24"/>
    <mergeCell ref="CE25:CF25"/>
    <mergeCell ref="CE26:CF26"/>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Z23:AA23"/>
    <mergeCell ref="AB23:AG23"/>
    <mergeCell ref="AH23:AJ23"/>
    <mergeCell ref="AL23:AN23"/>
    <mergeCell ref="AO23:AP23"/>
    <mergeCell ref="AQ23:AV23"/>
    <mergeCell ref="AW23:AY23"/>
    <mergeCell ref="CG23:CI23"/>
    <mergeCell ref="CG24:CI24"/>
    <mergeCell ref="CG25:CI25"/>
    <mergeCell ref="CG26:CI26"/>
    <mergeCell ref="AO31:AU31"/>
    <mergeCell ref="AV31:AY31"/>
    <mergeCell ref="AZ31:BC31"/>
    <mergeCell ref="BW25:BZ25"/>
    <mergeCell ref="BW26:BZ26"/>
    <mergeCell ref="CA23:CB23"/>
    <mergeCell ref="CA24:CB24"/>
    <mergeCell ref="CA25:CB25"/>
    <mergeCell ref="CA26:CB26"/>
    <mergeCell ref="CC23:CD23"/>
    <mergeCell ref="CC24:CD24"/>
    <mergeCell ref="CC25:CD25"/>
    <mergeCell ref="CC26:CD26"/>
    <mergeCell ref="BN23:BO23"/>
    <mergeCell ref="BN24:BO24"/>
    <mergeCell ref="BN25:BO25"/>
    <mergeCell ref="BP24:BQ24"/>
    <mergeCell ref="BP25:BQ25"/>
    <mergeCell ref="BP26:BQ26"/>
    <mergeCell ref="BR23:BT23"/>
    <mergeCell ref="AI39:AL39"/>
    <mergeCell ref="AM39:AT39"/>
    <mergeCell ref="Z40:AE40"/>
    <mergeCell ref="AF40:AG40"/>
    <mergeCell ref="AO33:AU33"/>
    <mergeCell ref="AV33:AY33"/>
    <mergeCell ref="AZ33:BC33"/>
    <mergeCell ref="AO32:AU32"/>
    <mergeCell ref="AV32:AY32"/>
    <mergeCell ref="AZ32:BC32"/>
    <mergeCell ref="AO34:AU34"/>
    <mergeCell ref="AV34:AY34"/>
    <mergeCell ref="AZ34:BC34"/>
    <mergeCell ref="Z32:AF32"/>
    <mergeCell ref="AG32:AJ32"/>
    <mergeCell ref="AK32:AN32"/>
    <mergeCell ref="AH40:AI40"/>
    <mergeCell ref="AK40:AL40"/>
    <mergeCell ref="AO40:AP40"/>
    <mergeCell ref="AS40:AT40"/>
    <mergeCell ref="AG37:AN38"/>
    <mergeCell ref="AO37:AU37"/>
    <mergeCell ref="AO38:AU38"/>
    <mergeCell ref="AV37:AY37"/>
    <mergeCell ref="Z29:AC29"/>
    <mergeCell ref="AD29:BC29"/>
    <mergeCell ref="BF31:BI31"/>
    <mergeCell ref="BJ31:CI31"/>
    <mergeCell ref="Z39:AD39"/>
    <mergeCell ref="AE39:AG39"/>
    <mergeCell ref="CC40:CI40"/>
    <mergeCell ref="Z44:AC44"/>
    <mergeCell ref="AD44:BC44"/>
    <mergeCell ref="Z42:AC42"/>
    <mergeCell ref="AD42:BC42"/>
    <mergeCell ref="Z43:AC43"/>
    <mergeCell ref="AD43:BC43"/>
    <mergeCell ref="BF39:BI39"/>
    <mergeCell ref="BJ39:BM39"/>
    <mergeCell ref="AX40:AY40"/>
    <mergeCell ref="AZ40:BA40"/>
    <mergeCell ref="BN39:BQ39"/>
    <mergeCell ref="BR39:BT39"/>
    <mergeCell ref="BB40:BC40"/>
    <mergeCell ref="BF40:BI40"/>
    <mergeCell ref="BJ40:BM40"/>
    <mergeCell ref="BN40:BQ40"/>
    <mergeCell ref="BR40:BT40"/>
  </mergeCells>
  <phoneticPr fontId="27"/>
  <conditionalFormatting sqref="AH7:AN28 AW7:BC28">
    <cfRule type="cellIs" dxfId="111"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DE109"/>
  <sheetViews>
    <sheetView view="pageBreakPreview" topLeftCell="D28" zoomScale="70" zoomScaleNormal="100" zoomScaleSheetLayoutView="70" workbookViewId="0">
      <selection activeCell="AD45" sqref="AD45:BC5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259</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晴れ</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5"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萩原光彦</v>
      </c>
      <c r="E9" s="155" t="s">
        <v>99</v>
      </c>
      <c r="F9" s="155" t="s">
        <v>104</v>
      </c>
      <c r="I9" s="185"/>
      <c r="J9" s="177"/>
      <c r="K9" s="177"/>
      <c r="L9" s="178"/>
      <c r="M9" s="178"/>
      <c r="N9" s="186" t="e">
        <f t="shared" ca="1" si="0"/>
        <v>#VALUE!</v>
      </c>
      <c r="O9" s="177" t="str">
        <f t="shared" si="1"/>
        <v>A1</v>
      </c>
      <c r="P9" s="177" t="str">
        <f t="shared" si="2"/>
        <v>萩原光彦</v>
      </c>
      <c r="Q9" s="178" t="str">
        <f t="shared" si="3"/>
        <v/>
      </c>
      <c r="R9" s="178"/>
      <c r="S9" s="178" t="str">
        <f t="shared" si="4"/>
        <v/>
      </c>
      <c r="T9" s="178"/>
      <c r="U9" s="178"/>
      <c r="V9" s="178"/>
      <c r="W9" s="178"/>
      <c r="X9" s="177"/>
      <c r="Z9" s="270" t="str">
        <f t="shared" si="5"/>
        <v>荷捌</v>
      </c>
      <c r="AA9" s="271"/>
      <c r="AB9" s="272" t="str">
        <f t="shared" si="6"/>
        <v>萩原光彦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萩原光彦</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髙橋勝彦</v>
      </c>
      <c r="E12" s="155" t="s">
        <v>106</v>
      </c>
      <c r="F12" s="155"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5"/>
        <v>早番</v>
      </c>
      <c r="AA12" s="271"/>
      <c r="AB12" s="272" t="str">
        <f t="shared" si="6"/>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幕内秀夫</v>
      </c>
      <c r="E13" s="155" t="s">
        <v>106</v>
      </c>
      <c r="F13" s="155" t="s">
        <v>241</v>
      </c>
      <c r="I13" s="185"/>
      <c r="J13" s="177"/>
      <c r="K13" s="177"/>
      <c r="L13" s="178"/>
      <c r="M13" s="178"/>
      <c r="N13" s="186" t="e">
        <f t="shared" ca="1" si="0"/>
        <v>#VALUE!</v>
      </c>
      <c r="O13" s="177" t="str">
        <f t="shared" si="1"/>
        <v>A2</v>
      </c>
      <c r="P13" s="177" t="str">
        <f t="shared" si="2"/>
        <v>幕内秀夫</v>
      </c>
      <c r="Q13" s="178" t="str">
        <f t="shared" si="3"/>
        <v/>
      </c>
      <c r="R13" s="178"/>
      <c r="S13" s="178" t="str">
        <f t="shared" si="4"/>
        <v/>
      </c>
      <c r="T13" s="178"/>
      <c r="U13" s="178"/>
      <c r="V13" s="178"/>
      <c r="W13" s="178"/>
      <c r="X13" s="177"/>
      <c r="Z13" s="270" t="str">
        <f t="shared" si="5"/>
        <v>早番</v>
      </c>
      <c r="AA13" s="271"/>
      <c r="AB13" s="272" t="str">
        <f t="shared" si="6"/>
        <v>幕内秀夫</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髙橋勝彦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幕内秀夫</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779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2536</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1905</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764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5984</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5984</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5984</v>
      </c>
      <c r="AH37" s="395"/>
      <c r="AI37" s="395"/>
      <c r="AJ37" s="395"/>
      <c r="AK37" s="395"/>
      <c r="AL37" s="395"/>
      <c r="AM37" s="395"/>
      <c r="AN37" s="396"/>
      <c r="AO37" s="400" t="s">
        <v>135</v>
      </c>
      <c r="AP37" s="401"/>
      <c r="AQ37" s="401"/>
      <c r="AR37" s="401"/>
      <c r="AS37" s="401"/>
      <c r="AT37" s="401"/>
      <c r="AU37" s="401"/>
      <c r="AV37" s="402">
        <v>0.54166666666666663</v>
      </c>
      <c r="AW37" s="402"/>
      <c r="AX37" s="402"/>
      <c r="AY37" s="402"/>
      <c r="AZ37" s="403">
        <v>1795</v>
      </c>
      <c r="BA37" s="403"/>
      <c r="BB37" s="403"/>
      <c r="BC37" s="404"/>
      <c r="BE37" s="203"/>
      <c r="BF37" s="426" t="s">
        <v>136</v>
      </c>
      <c r="BG37" s="427"/>
      <c r="BH37" s="427"/>
      <c r="BI37" s="427"/>
      <c r="BJ37" s="428">
        <f>IF(AG32="","",AG32)</f>
        <v>779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912</v>
      </c>
      <c r="BA38" s="408"/>
      <c r="BB38" s="408"/>
      <c r="BC38" s="409"/>
      <c r="BE38" s="204"/>
      <c r="BF38" s="418" t="s">
        <v>138</v>
      </c>
      <c r="BG38" s="419"/>
      <c r="BH38" s="419"/>
      <c r="BI38" s="419"/>
      <c r="BJ38" s="412">
        <f>IF(AG33="","",AG33)</f>
        <v>2536</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1905</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v>0</v>
      </c>
      <c r="BA40" s="249"/>
      <c r="BB40" s="249" t="s">
        <v>140</v>
      </c>
      <c r="BC40" s="298"/>
      <c r="BD40" s="205"/>
      <c r="BE40" s="206"/>
      <c r="BF40" s="418" t="s">
        <v>149</v>
      </c>
      <c r="BG40" s="419"/>
      <c r="BH40" s="419"/>
      <c r="BI40" s="419"/>
      <c r="BJ40" s="412">
        <f>IF(AG35="","",AG35)</f>
        <v>764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507" t="str">
        <f t="shared" ref="BF42:BF50" si="40">IF(Z42="","",Z42)</f>
        <v>※</v>
      </c>
      <c r="BG42" s="506"/>
      <c r="BH42" s="506"/>
      <c r="BI42" s="506"/>
      <c r="BJ42" s="477"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77" t="str">
        <f t="shared" si="41"/>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77"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77" t="str">
        <f t="shared" si="41"/>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0.40277777777777779</v>
      </c>
      <c r="BG46" s="460"/>
      <c r="BH46" s="460"/>
      <c r="BI46" s="461"/>
      <c r="BJ46" s="477" t="str">
        <f t="shared" si="41"/>
        <v>P2立体駐車場開放。</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385</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77" t="str">
        <f t="shared" si="41"/>
        <v>P2入口から開放しているP1、3、4駐車場へご案内した件数。　9：30～9：40　2件。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0.40486111111111112</v>
      </c>
      <c r="BG48" s="460"/>
      <c r="BH48" s="460"/>
      <c r="BI48" s="461"/>
      <c r="BJ48" s="477" t="str">
        <f t="shared" si="41"/>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0.43055555555555558</v>
      </c>
      <c r="AA49" s="449"/>
      <c r="AB49" s="449"/>
      <c r="AC49" s="450"/>
      <c r="AD49" s="474" t="s">
        <v>160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0.43055555555555558</v>
      </c>
      <c r="BG49" s="460"/>
      <c r="BH49" s="460"/>
      <c r="BI49" s="461"/>
      <c r="BJ49" s="477" t="str">
        <f t="shared" si="41"/>
        <v>P2出口(精算機No1～3)、P3出口(精算機No1～4)のゲートバー上げ実施。</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t="s">
        <v>378</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0" t="str">
        <f t="shared" si="41"/>
        <v>渡辺統括様へ報告済み。</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c r="AA53" s="479"/>
      <c r="AB53" s="479"/>
      <c r="AC53" s="480"/>
      <c r="AD53" s="650"/>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497"/>
      <c r="AA54" s="374"/>
      <c r="AB54" s="374"/>
      <c r="AC54" s="271"/>
      <c r="AD54" s="474"/>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t="str">
        <f t="shared" si="46"/>
        <v/>
      </c>
      <c r="BG54" s="268"/>
      <c r="BH54" s="268"/>
      <c r="BI54" s="415"/>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c r="AA55" s="374"/>
      <c r="AB55" s="374"/>
      <c r="AC55" s="271"/>
      <c r="AD55" s="474"/>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c r="AA56" s="374"/>
      <c r="AB56" s="374"/>
      <c r="AC56" s="271"/>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t="str">
        <f t="shared" si="46"/>
        <v/>
      </c>
      <c r="BG56" s="268"/>
      <c r="BH56" s="268"/>
      <c r="BI56" s="415"/>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497"/>
      <c r="AA57" s="499"/>
      <c r="AB57" s="499"/>
      <c r="AC57" s="500"/>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t="str">
        <f t="shared" si="46"/>
        <v/>
      </c>
      <c r="BG57" s="268"/>
      <c r="BH57" s="268"/>
      <c r="BI57" s="415"/>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235"/>
      <c r="AA58" s="449"/>
      <c r="AB58" s="449"/>
      <c r="AC58" s="450"/>
      <c r="AD58" s="474"/>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6"/>
        <v/>
      </c>
      <c r="BG58" s="268"/>
      <c r="BH58" s="268"/>
      <c r="BI58" s="415"/>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641"/>
      <c r="AA59" s="642"/>
      <c r="AB59" s="642"/>
      <c r="AC59" s="643"/>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6"/>
        <v/>
      </c>
      <c r="BG59" s="268"/>
      <c r="BH59" s="268"/>
      <c r="BI59" s="415"/>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623"/>
      <c r="AA60" s="624"/>
      <c r="AB60" s="624"/>
      <c r="AC60" s="625"/>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t="str">
        <f t="shared" si="46"/>
        <v/>
      </c>
      <c r="BG60" s="268"/>
      <c r="BH60" s="268"/>
      <c r="BI60" s="415"/>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623"/>
      <c r="AA61" s="624"/>
      <c r="AB61" s="624"/>
      <c r="AC61" s="625"/>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t="str">
        <f t="shared" si="46"/>
        <v/>
      </c>
      <c r="BG61" s="268"/>
      <c r="BH61" s="268"/>
      <c r="BI61" s="415"/>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623"/>
      <c r="AA62" s="624"/>
      <c r="AB62" s="624"/>
      <c r="AC62" s="625"/>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t="str">
        <f t="shared" si="46"/>
        <v/>
      </c>
      <c r="BG62" s="268"/>
      <c r="BH62" s="268"/>
      <c r="BI62" s="415"/>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623"/>
      <c r="AA63" s="624"/>
      <c r="AB63" s="624"/>
      <c r="AC63" s="625"/>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6"/>
        <v/>
      </c>
      <c r="BG63" s="268"/>
      <c r="BH63" s="268"/>
      <c r="BI63" s="415"/>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651"/>
      <c r="AA64" s="652"/>
      <c r="AB64" s="652"/>
      <c r="AC64" s="653"/>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c r="AA66" s="374"/>
      <c r="AB66" s="374"/>
      <c r="AC66" s="271"/>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c r="AA67" s="499"/>
      <c r="AB67" s="499"/>
      <c r="AC67" s="500"/>
      <c r="AD67" s="474"/>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35"/>
      <c r="AA68" s="449"/>
      <c r="AB68" s="449"/>
      <c r="AC68" s="450"/>
      <c r="AD68" s="474"/>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c r="AA69" s="499"/>
      <c r="AB69" s="499"/>
      <c r="AC69" s="500"/>
      <c r="AD69" s="474"/>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474"/>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B77" s="155" t="str">
        <f>IF(F77="","",IF(ISNA(VLOOKUP(F77,[1]警備日誌専用氏名!A:B,2,FALSE))=TRUE,F77,VLOOKUP(F77,[1]警備日誌専用氏名!A:B,2,FALSE)))</f>
        <v/>
      </c>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sheetData>
  <mergeCells count="865">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H27:BK27"/>
    <mergeCell ref="BL27:BM27"/>
    <mergeCell ref="BN27:BO27"/>
    <mergeCell ref="BP27:BQ27"/>
    <mergeCell ref="BR27:BT27"/>
    <mergeCell ref="BU27:BV27"/>
    <mergeCell ref="BW27:BZ27"/>
    <mergeCell ref="CA27:CB27"/>
    <mergeCell ref="CC27:CD27"/>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98:AC98"/>
    <mergeCell ref="AD98:BC98"/>
    <mergeCell ref="BF98:BI98"/>
    <mergeCell ref="BJ98:CI98"/>
    <mergeCell ref="Z99:AC99"/>
    <mergeCell ref="AD99:BC99"/>
    <mergeCell ref="BF99:BI99"/>
    <mergeCell ref="BJ99:CI99"/>
    <mergeCell ref="Z93:AC93"/>
    <mergeCell ref="AD93:BC93"/>
    <mergeCell ref="BF93:BI93"/>
    <mergeCell ref="BJ93:CI93"/>
    <mergeCell ref="BF94:BI94"/>
    <mergeCell ref="BJ94:CI94"/>
    <mergeCell ref="Z89:AC89"/>
    <mergeCell ref="AD89:BC89"/>
    <mergeCell ref="BF89:BI89"/>
    <mergeCell ref="BJ89:CI89"/>
    <mergeCell ref="Z90:AC90"/>
    <mergeCell ref="AD90:BC90"/>
    <mergeCell ref="BF90:BI90"/>
    <mergeCell ref="BJ90:CI90"/>
    <mergeCell ref="Z91:AC91"/>
    <mergeCell ref="AD91:BC91"/>
    <mergeCell ref="BF91:BI91"/>
    <mergeCell ref="BJ88:CI88"/>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2:AC92"/>
    <mergeCell ref="AD92:BC92"/>
    <mergeCell ref="BF92:BI92"/>
    <mergeCell ref="BJ92:CI92"/>
    <mergeCell ref="BJ91:CI91"/>
    <mergeCell ref="Z94:AC94"/>
    <mergeCell ref="AD94:BC94"/>
    <mergeCell ref="Z88:AC88"/>
    <mergeCell ref="AD88:BC88"/>
    <mergeCell ref="BF88:BI88"/>
    <mergeCell ref="Z81:AC81"/>
    <mergeCell ref="AD81:BC81"/>
    <mergeCell ref="BF81:BI81"/>
    <mergeCell ref="BJ81:CI81"/>
    <mergeCell ref="Z82:AC82"/>
    <mergeCell ref="AD82:BC82"/>
    <mergeCell ref="BF82:BI82"/>
    <mergeCell ref="BJ82:CI82"/>
    <mergeCell ref="Z83:AC83"/>
    <mergeCell ref="AD83:BC83"/>
    <mergeCell ref="BF83:BI83"/>
    <mergeCell ref="BJ83:CI83"/>
    <mergeCell ref="Z84:AC84"/>
    <mergeCell ref="AD84:BC84"/>
    <mergeCell ref="BF84:BI84"/>
    <mergeCell ref="BJ84:CI84"/>
    <mergeCell ref="Z85:AC85"/>
    <mergeCell ref="AD85:BC85"/>
    <mergeCell ref="BF85:BI85"/>
    <mergeCell ref="BJ85:CI85"/>
    <mergeCell ref="Z86:AC86"/>
    <mergeCell ref="Z79:AC79"/>
    <mergeCell ref="AD79:BC79"/>
    <mergeCell ref="BF79:BI79"/>
    <mergeCell ref="BJ79:CI79"/>
    <mergeCell ref="Z80:AC80"/>
    <mergeCell ref="AD80:BC80"/>
    <mergeCell ref="BF80:BI80"/>
    <mergeCell ref="BJ80:CI80"/>
    <mergeCell ref="Z87:AC87"/>
    <mergeCell ref="AD87:BC87"/>
    <mergeCell ref="BF87:BI87"/>
    <mergeCell ref="BJ87:CI87"/>
    <mergeCell ref="AD86:BC86"/>
    <mergeCell ref="BF86:BI86"/>
    <mergeCell ref="BJ86:CI86"/>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5:BC55"/>
    <mergeCell ref="BF55:BI55"/>
    <mergeCell ref="BJ55:CI55"/>
    <mergeCell ref="Z56:AC56"/>
    <mergeCell ref="AD56:BC56"/>
    <mergeCell ref="BF56:BI56"/>
    <mergeCell ref="BJ56:CI56"/>
    <mergeCell ref="Z57:AC57"/>
    <mergeCell ref="AD57:BC57"/>
    <mergeCell ref="BF57:BI57"/>
    <mergeCell ref="BJ57:CI57"/>
    <mergeCell ref="Z51:AC51"/>
    <mergeCell ref="AD51:BC51"/>
    <mergeCell ref="Z53:AC53"/>
    <mergeCell ref="AD53:BC53"/>
    <mergeCell ref="BF53:BI53"/>
    <mergeCell ref="BJ53:CI53"/>
    <mergeCell ref="Z54:AC54"/>
    <mergeCell ref="AD54:BC54"/>
    <mergeCell ref="BF54:BI54"/>
    <mergeCell ref="BJ54:CI54"/>
    <mergeCell ref="AP52:AS52"/>
    <mergeCell ref="AU52:AV52"/>
    <mergeCell ref="AX52:AY52"/>
    <mergeCell ref="BV52:BY52"/>
    <mergeCell ref="CA52:CB52"/>
    <mergeCell ref="CD52:CE52"/>
    <mergeCell ref="Z50:AC50"/>
    <mergeCell ref="AD50:BC50"/>
    <mergeCell ref="BF50:BI50"/>
    <mergeCell ref="BJ50:CI50"/>
    <mergeCell ref="CK44:CP44"/>
    <mergeCell ref="Z45:AC45"/>
    <mergeCell ref="AD45:BC45"/>
    <mergeCell ref="CQ44:CS44"/>
    <mergeCell ref="BJ49:CI49"/>
    <mergeCell ref="CK47:CM48"/>
    <mergeCell ref="CN47:DE48"/>
    <mergeCell ref="Z49:AC49"/>
    <mergeCell ref="AD49:BC49"/>
    <mergeCell ref="BF49:BI49"/>
    <mergeCell ref="CK45:CP45"/>
    <mergeCell ref="CQ45:CS45"/>
    <mergeCell ref="Z46:AC46"/>
    <mergeCell ref="AD46:BC46"/>
    <mergeCell ref="Z44:AC44"/>
    <mergeCell ref="AD44:BC44"/>
    <mergeCell ref="CU41:CW41"/>
    <mergeCell ref="Z48:AC48"/>
    <mergeCell ref="AD48:BC48"/>
    <mergeCell ref="BF48:BI48"/>
    <mergeCell ref="BJ48:CI48"/>
    <mergeCell ref="CK42:CN42"/>
    <mergeCell ref="BF45:BI45"/>
    <mergeCell ref="BJ45:CI45"/>
    <mergeCell ref="BF46:BI46"/>
    <mergeCell ref="BJ46:CI46"/>
    <mergeCell ref="CO42:CQ42"/>
    <mergeCell ref="CR42:CT42"/>
    <mergeCell ref="CU42:CW42"/>
    <mergeCell ref="Z47:AC47"/>
    <mergeCell ref="AD47:BC47"/>
    <mergeCell ref="BF47:BI47"/>
    <mergeCell ref="BJ47:CI47"/>
    <mergeCell ref="CU43:CW43"/>
    <mergeCell ref="BF42:BI42"/>
    <mergeCell ref="BJ42:CI42"/>
    <mergeCell ref="CK43:CN43"/>
    <mergeCell ref="CO43:CQ43"/>
    <mergeCell ref="CR43:CT43"/>
    <mergeCell ref="BF43:BI43"/>
    <mergeCell ref="BJ43:CI43"/>
    <mergeCell ref="AI39:AL39"/>
    <mergeCell ref="AM39:AT39"/>
    <mergeCell ref="CR36:CT36"/>
    <mergeCell ref="BF44:BI44"/>
    <mergeCell ref="BJ44:CI44"/>
    <mergeCell ref="CK37:CN37"/>
    <mergeCell ref="CR37:CT37"/>
    <mergeCell ref="CK36:CN36"/>
    <mergeCell ref="CO36:CQ36"/>
    <mergeCell ref="CO37:CQ37"/>
    <mergeCell ref="CR38:CT38"/>
    <mergeCell ref="CK39:CN39"/>
    <mergeCell ref="CO39:CQ39"/>
    <mergeCell ref="CR39:CT39"/>
    <mergeCell ref="CK41:CN41"/>
    <mergeCell ref="CO41:CQ41"/>
    <mergeCell ref="CR41:CT41"/>
    <mergeCell ref="CK38:CN38"/>
    <mergeCell ref="CO38:CQ38"/>
    <mergeCell ref="BF41:CI41"/>
    <mergeCell ref="BR38:BT38"/>
    <mergeCell ref="BJ40:BM40"/>
    <mergeCell ref="AX40:AY40"/>
    <mergeCell ref="AO36:AU36"/>
    <mergeCell ref="AO35:AU35"/>
    <mergeCell ref="Z39:AD39"/>
    <mergeCell ref="AE39:AG39"/>
    <mergeCell ref="AZ36:BC36"/>
    <mergeCell ref="BF39:BI39"/>
    <mergeCell ref="BJ39:BM39"/>
    <mergeCell ref="BN39:BQ39"/>
    <mergeCell ref="BJ38:BM38"/>
    <mergeCell ref="BN38:BQ38"/>
    <mergeCell ref="AK36:AN36"/>
    <mergeCell ref="Z37:AF38"/>
    <mergeCell ref="AG37:AN38"/>
    <mergeCell ref="AO37:AU37"/>
    <mergeCell ref="AV37:AY37"/>
    <mergeCell ref="AZ37:BC37"/>
    <mergeCell ref="AO38:AU38"/>
    <mergeCell ref="AV38:AY38"/>
    <mergeCell ref="AZ38:BC38"/>
    <mergeCell ref="Z36:AF36"/>
    <mergeCell ref="AG36:AJ36"/>
    <mergeCell ref="BF37:BI37"/>
    <mergeCell ref="BJ37:BM37"/>
    <mergeCell ref="BN37:BQ37"/>
    <mergeCell ref="BR37:BT37"/>
    <mergeCell ref="CA34:CC34"/>
    <mergeCell ref="BJ36:BM36"/>
    <mergeCell ref="BN36:BQ36"/>
    <mergeCell ref="BR36:BT36"/>
    <mergeCell ref="BF35:CI35"/>
    <mergeCell ref="CD34:CI34"/>
    <mergeCell ref="BF34:BG34"/>
    <mergeCell ref="BH34:BI34"/>
    <mergeCell ref="BJ34:BK34"/>
    <mergeCell ref="BL34:BN34"/>
    <mergeCell ref="BO34:BT34"/>
    <mergeCell ref="BU34:BV34"/>
    <mergeCell ref="BW34:BX34"/>
    <mergeCell ref="BY34:BZ34"/>
    <mergeCell ref="BF36:BI36"/>
    <mergeCell ref="BA28:BC28"/>
    <mergeCell ref="BF22:BG22"/>
    <mergeCell ref="BH22:BK22"/>
    <mergeCell ref="BN22:BO22"/>
    <mergeCell ref="BF26:BG26"/>
    <mergeCell ref="BH23:BK23"/>
    <mergeCell ref="BH24:BK24"/>
    <mergeCell ref="BH25:BK25"/>
    <mergeCell ref="BH26:BK26"/>
    <mergeCell ref="BA23:BC23"/>
    <mergeCell ref="BF27:BG27"/>
    <mergeCell ref="BL23:BM23"/>
    <mergeCell ref="BL24:BM24"/>
    <mergeCell ref="BL25:BM25"/>
    <mergeCell ref="BL26:BM26"/>
    <mergeCell ref="BF23:BG23"/>
    <mergeCell ref="BF24:BG24"/>
    <mergeCell ref="BF25:BG25"/>
    <mergeCell ref="BN26:BO26"/>
    <mergeCell ref="AO23:AP23"/>
    <mergeCell ref="AQ23:AV23"/>
    <mergeCell ref="AW23:AY23"/>
    <mergeCell ref="Z24:AA24"/>
    <mergeCell ref="AB24:AG24"/>
    <mergeCell ref="AH24:AJ24"/>
    <mergeCell ref="AL24:AN24"/>
    <mergeCell ref="Z31:AF31"/>
    <mergeCell ref="AG31:AJ31"/>
    <mergeCell ref="AK31:AN31"/>
    <mergeCell ref="Z28:AA28"/>
    <mergeCell ref="AB28:AG28"/>
    <mergeCell ref="AH28:AJ28"/>
    <mergeCell ref="Z23:AA23"/>
    <mergeCell ref="AB23:AG23"/>
    <mergeCell ref="AH23:AJ23"/>
    <mergeCell ref="AL28:AN28"/>
    <mergeCell ref="AO28:AP28"/>
    <mergeCell ref="AQ28:AV28"/>
    <mergeCell ref="AL23:AN23"/>
    <mergeCell ref="Z26:AA26"/>
    <mergeCell ref="AB26:AG26"/>
    <mergeCell ref="AW28:AY28"/>
    <mergeCell ref="AH26:AJ26"/>
    <mergeCell ref="Z22:AA22"/>
    <mergeCell ref="AB22:AG22"/>
    <mergeCell ref="AH22:AJ22"/>
    <mergeCell ref="AL22:AN22"/>
    <mergeCell ref="CE21:CF21"/>
    <mergeCell ref="CG21:CI21"/>
    <mergeCell ref="CG22:CI22"/>
    <mergeCell ref="CC22:CD22"/>
    <mergeCell ref="CE22:CF22"/>
    <mergeCell ref="BR21:BT21"/>
    <mergeCell ref="BU21:BV21"/>
    <mergeCell ref="BW21:BZ21"/>
    <mergeCell ref="BP22:BQ22"/>
    <mergeCell ref="BW22:BZ22"/>
    <mergeCell ref="CA22:CB22"/>
    <mergeCell ref="BH20:BK20"/>
    <mergeCell ref="BL20:BM20"/>
    <mergeCell ref="AO22:AP22"/>
    <mergeCell ref="CE19:CF19"/>
    <mergeCell ref="CG19:CI19"/>
    <mergeCell ref="BN19:BO19"/>
    <mergeCell ref="BP19:BQ19"/>
    <mergeCell ref="BR19:BT19"/>
    <mergeCell ref="BU19:BV19"/>
    <mergeCell ref="BW19:BZ19"/>
    <mergeCell ref="CA19:CB19"/>
    <mergeCell ref="CC19:CD19"/>
    <mergeCell ref="CE20:CF20"/>
    <mergeCell ref="AQ22:AV22"/>
    <mergeCell ref="AW22:AY22"/>
    <mergeCell ref="BA22:BC22"/>
    <mergeCell ref="BF20:BG20"/>
    <mergeCell ref="CG20:CI20"/>
    <mergeCell ref="BH21:BK21"/>
    <mergeCell ref="BL21:BM21"/>
    <mergeCell ref="BN21:BO21"/>
    <mergeCell ref="BP21:BQ21"/>
    <mergeCell ref="BF21:BG21"/>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BN14:BO14"/>
    <mergeCell ref="Z14:AA14"/>
    <mergeCell ref="AB14:AG14"/>
    <mergeCell ref="AH14:AJ14"/>
    <mergeCell ref="AL14:AN14"/>
    <mergeCell ref="AO14:AP14"/>
    <mergeCell ref="AQ14:AV14"/>
    <mergeCell ref="AW14:AY14"/>
    <mergeCell ref="BA14:BC14"/>
    <mergeCell ref="BF14:BG14"/>
    <mergeCell ref="Z15:AA15"/>
    <mergeCell ref="AB15:AG15"/>
    <mergeCell ref="AH15:AJ15"/>
    <mergeCell ref="AL15:AN15"/>
    <mergeCell ref="AO15:AP15"/>
    <mergeCell ref="AQ15:AV15"/>
    <mergeCell ref="AW15:AY15"/>
    <mergeCell ref="BA15:BC15"/>
    <mergeCell ref="BF15:BG15"/>
    <mergeCell ref="CE14:CF14"/>
    <mergeCell ref="CG14:CI14"/>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BP14:BQ14"/>
    <mergeCell ref="BR14:BT14"/>
    <mergeCell ref="BU14:BV14"/>
    <mergeCell ref="BW14:BZ14"/>
    <mergeCell ref="Z11:AA11"/>
    <mergeCell ref="AB11:AG11"/>
    <mergeCell ref="AH11:AJ11"/>
    <mergeCell ref="AL11:AN11"/>
    <mergeCell ref="AO11:AP11"/>
    <mergeCell ref="AQ11:AV11"/>
    <mergeCell ref="AW11:AY11"/>
    <mergeCell ref="BA11:BC11"/>
    <mergeCell ref="BF11:BG11"/>
    <mergeCell ref="Z12:AA12"/>
    <mergeCell ref="AB12:AG12"/>
    <mergeCell ref="AH12:AJ12"/>
    <mergeCell ref="AL12:AN12"/>
    <mergeCell ref="AO12:AP12"/>
    <mergeCell ref="AQ12:AV12"/>
    <mergeCell ref="AW12:AY12"/>
    <mergeCell ref="BA12:BC12"/>
    <mergeCell ref="BF12:BG12"/>
    <mergeCell ref="AQ9:AV9"/>
    <mergeCell ref="AW9:AY9"/>
    <mergeCell ref="BA9:BC9"/>
    <mergeCell ref="BF9:BG9"/>
    <mergeCell ref="BH9:BK9"/>
    <mergeCell ref="BL9:BM9"/>
    <mergeCell ref="BN9:BO9"/>
    <mergeCell ref="BP9:BQ9"/>
    <mergeCell ref="BR9:BT9"/>
    <mergeCell ref="Z10:AA10"/>
    <mergeCell ref="AB10:AG10"/>
    <mergeCell ref="AH10:AJ10"/>
    <mergeCell ref="AL10:AN10"/>
    <mergeCell ref="AO10:AP10"/>
    <mergeCell ref="AQ10:AV10"/>
    <mergeCell ref="AW10:AY10"/>
    <mergeCell ref="BA10:BC10"/>
    <mergeCell ref="BF10:BG10"/>
    <mergeCell ref="Z9:AA9"/>
    <mergeCell ref="AB9:AG9"/>
    <mergeCell ref="AH9:AJ9"/>
    <mergeCell ref="AL9:AN9"/>
    <mergeCell ref="AO9:AP9"/>
    <mergeCell ref="Z8:AA8"/>
    <mergeCell ref="AB8:AG8"/>
    <mergeCell ref="AH8:AJ8"/>
    <mergeCell ref="AL8:AN8"/>
    <mergeCell ref="AO8:AP8"/>
    <mergeCell ref="Z3:AP4"/>
    <mergeCell ref="BF3:BQ4"/>
    <mergeCell ref="AQ7:AV7"/>
    <mergeCell ref="AW7:AY7"/>
    <mergeCell ref="BA7:BC7"/>
    <mergeCell ref="AQ8:AV8"/>
    <mergeCell ref="AW8:AY8"/>
    <mergeCell ref="BA8:BC8"/>
    <mergeCell ref="BF8:BG8"/>
    <mergeCell ref="BF7:CI7"/>
    <mergeCell ref="AE5:AF5"/>
    <mergeCell ref="AH5:AI5"/>
    <mergeCell ref="AO5:AP5"/>
    <mergeCell ref="AQ5:AU5"/>
    <mergeCell ref="AV5:AW5"/>
    <mergeCell ref="BY6:CA6"/>
    <mergeCell ref="CB6:CD6"/>
    <mergeCell ref="CE6:CI6"/>
    <mergeCell ref="BF6:BH6"/>
    <mergeCell ref="Z7:AA7"/>
    <mergeCell ref="AB7:AG7"/>
    <mergeCell ref="AH7:AJ7"/>
    <mergeCell ref="AL7:AN7"/>
    <mergeCell ref="AO7:AP7"/>
    <mergeCell ref="CE11:CF11"/>
    <mergeCell ref="CG11:CI11"/>
    <mergeCell ref="CE12:CF12"/>
    <mergeCell ref="CG12:CI12"/>
    <mergeCell ref="CE13:CF13"/>
    <mergeCell ref="CG13:CI13"/>
    <mergeCell ref="CE15:CF15"/>
    <mergeCell ref="Z1:AP2"/>
    <mergeCell ref="AU1:AW1"/>
    <mergeCell ref="AX1:AZ1"/>
    <mergeCell ref="BA1:BC1"/>
    <mergeCell ref="BF1:BQ2"/>
    <mergeCell ref="BR1:BT1"/>
    <mergeCell ref="BU1:BW1"/>
    <mergeCell ref="BQ6:BR6"/>
    <mergeCell ref="BS6:BV6"/>
    <mergeCell ref="BW6:BX6"/>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BX1:BZ1"/>
    <mergeCell ref="CA1:CC1"/>
    <mergeCell ref="CC14:CD14"/>
    <mergeCell ref="BW17:BZ17"/>
    <mergeCell ref="CA17:CB17"/>
    <mergeCell ref="CC17:CD17"/>
    <mergeCell ref="BF30:BG30"/>
    <mergeCell ref="BH30:BK30"/>
    <mergeCell ref="BL30:BM30"/>
    <mergeCell ref="BN30:BO30"/>
    <mergeCell ref="BP30:BQ30"/>
    <mergeCell ref="BR30:BT30"/>
    <mergeCell ref="BP29:BQ29"/>
    <mergeCell ref="BR29:BT29"/>
    <mergeCell ref="BR17:BT17"/>
    <mergeCell ref="BU17:BV17"/>
    <mergeCell ref="BU30:BV30"/>
    <mergeCell ref="BF29:BG29"/>
    <mergeCell ref="BH29:BK29"/>
    <mergeCell ref="BL29:BM29"/>
    <mergeCell ref="BN29:BO29"/>
    <mergeCell ref="CC30:CD30"/>
    <mergeCell ref="CA21:CB21"/>
    <mergeCell ref="CC21:CD21"/>
    <mergeCell ref="BR22:BT22"/>
    <mergeCell ref="BU22:BV22"/>
    <mergeCell ref="CC12:CD12"/>
    <mergeCell ref="BH11:BK11"/>
    <mergeCell ref="BL11:BM11"/>
    <mergeCell ref="BN11:BO11"/>
    <mergeCell ref="BP11:BQ11"/>
    <mergeCell ref="BR11:BT11"/>
    <mergeCell ref="BW11:BZ11"/>
    <mergeCell ref="CA11:CB11"/>
    <mergeCell ref="CC11:CD11"/>
    <mergeCell ref="BU11:BV11"/>
    <mergeCell ref="BH12:BK12"/>
    <mergeCell ref="BL12:BM12"/>
    <mergeCell ref="BN12:BO12"/>
    <mergeCell ref="BP12:BQ12"/>
    <mergeCell ref="BH8:BK8"/>
    <mergeCell ref="BL8:BM8"/>
    <mergeCell ref="BU9:BV9"/>
    <mergeCell ref="BW9:BZ9"/>
    <mergeCell ref="CA9:CB9"/>
    <mergeCell ref="BH10:BK10"/>
    <mergeCell ref="BL10:BM10"/>
    <mergeCell ref="BW30:BZ30"/>
    <mergeCell ref="CA30:CB30"/>
    <mergeCell ref="BU29:BV29"/>
    <mergeCell ref="BW29:BZ29"/>
    <mergeCell ref="CA29:CB29"/>
    <mergeCell ref="BR12:BT12"/>
    <mergeCell ref="BU12:BV12"/>
    <mergeCell ref="BW12:BZ12"/>
    <mergeCell ref="CA12:CB12"/>
    <mergeCell ref="BR10:BT10"/>
    <mergeCell ref="BU10:BV10"/>
    <mergeCell ref="BW10:BZ10"/>
    <mergeCell ref="CA10:CB10"/>
    <mergeCell ref="BN10:BO10"/>
    <mergeCell ref="BP10:BQ10"/>
    <mergeCell ref="BL22:BM22"/>
    <mergeCell ref="CA14:CB14"/>
    <mergeCell ref="CE8:CF8"/>
    <mergeCell ref="CG8:CI8"/>
    <mergeCell ref="CE9:CF9"/>
    <mergeCell ref="CG9:CI9"/>
    <mergeCell ref="CE10:CF10"/>
    <mergeCell ref="CG10:CI10"/>
    <mergeCell ref="BN8:BO8"/>
    <mergeCell ref="BP8:BQ8"/>
    <mergeCell ref="BR8:BT8"/>
    <mergeCell ref="BU8:BV8"/>
    <mergeCell ref="BW8:BZ8"/>
    <mergeCell ref="CA8:CB8"/>
    <mergeCell ref="CC8:CD8"/>
    <mergeCell ref="CC9:CD9"/>
    <mergeCell ref="CC10:CD10"/>
    <mergeCell ref="CE30:CF30"/>
    <mergeCell ref="CG30:CI30"/>
    <mergeCell ref="CC29:CD29"/>
    <mergeCell ref="CE29:CF29"/>
    <mergeCell ref="CG29:CI29"/>
    <mergeCell ref="BF33:BG33"/>
    <mergeCell ref="BH33:BI33"/>
    <mergeCell ref="BJ33:BK33"/>
    <mergeCell ref="BL33:BN33"/>
    <mergeCell ref="BO33:BT33"/>
    <mergeCell ref="BU33:BV33"/>
    <mergeCell ref="CA33:CC33"/>
    <mergeCell ref="CD33:CI33"/>
    <mergeCell ref="BW33:BX33"/>
    <mergeCell ref="BY33:BZ33"/>
    <mergeCell ref="BF32:CI32"/>
    <mergeCell ref="AL26:AN26"/>
    <mergeCell ref="Z27:AA27"/>
    <mergeCell ref="AB27:AG27"/>
    <mergeCell ref="AH27:AJ27"/>
    <mergeCell ref="AL27:AN27"/>
    <mergeCell ref="AO24:AP24"/>
    <mergeCell ref="AO25:AP25"/>
    <mergeCell ref="AO26:AP26"/>
    <mergeCell ref="AO27:AP27"/>
    <mergeCell ref="Z25:AA25"/>
    <mergeCell ref="AB25:AG25"/>
    <mergeCell ref="AH25:AJ25"/>
    <mergeCell ref="AL25:AN25"/>
    <mergeCell ref="AQ26:AV26"/>
    <mergeCell ref="AQ27:AV27"/>
    <mergeCell ref="AW24:AY24"/>
    <mergeCell ref="AW25:AY25"/>
    <mergeCell ref="AW26:AY26"/>
    <mergeCell ref="AW27:AY27"/>
    <mergeCell ref="BA24:BC24"/>
    <mergeCell ref="BA25:BC25"/>
    <mergeCell ref="BA26:BC26"/>
    <mergeCell ref="BA27:BC27"/>
    <mergeCell ref="AQ24:AV24"/>
    <mergeCell ref="AQ25:AV25"/>
    <mergeCell ref="BP23:BQ23"/>
    <mergeCell ref="BP24:BQ24"/>
    <mergeCell ref="BP25:BQ25"/>
    <mergeCell ref="BP26:BQ26"/>
    <mergeCell ref="BR23:BT23"/>
    <mergeCell ref="BR24:BT24"/>
    <mergeCell ref="BR25:BT25"/>
    <mergeCell ref="BR26:BT26"/>
    <mergeCell ref="BN23:BO23"/>
    <mergeCell ref="BN24:BO24"/>
    <mergeCell ref="BN25:BO25"/>
    <mergeCell ref="BU26:BV26"/>
    <mergeCell ref="BW23:BZ23"/>
    <mergeCell ref="BW24:BZ24"/>
    <mergeCell ref="BW25:BZ25"/>
    <mergeCell ref="BW26:BZ26"/>
    <mergeCell ref="CG23:CI23"/>
    <mergeCell ref="CG24:CI24"/>
    <mergeCell ref="CG25:CI25"/>
    <mergeCell ref="CG26:CI26"/>
    <mergeCell ref="CA23:CB23"/>
    <mergeCell ref="CA24:CB24"/>
    <mergeCell ref="CA25:CB25"/>
    <mergeCell ref="CA26:CB26"/>
    <mergeCell ref="CC23:CD23"/>
    <mergeCell ref="CC24:CD24"/>
    <mergeCell ref="CC25:CD25"/>
    <mergeCell ref="CC26:CD26"/>
    <mergeCell ref="CE23:CF23"/>
    <mergeCell ref="CE24:CF24"/>
    <mergeCell ref="CE25:CF25"/>
    <mergeCell ref="CE26:CF26"/>
    <mergeCell ref="BU23:BV23"/>
    <mergeCell ref="BU24:BV24"/>
    <mergeCell ref="BU25:BV25"/>
    <mergeCell ref="AK35:AN35"/>
    <mergeCell ref="Z34:AF34"/>
    <mergeCell ref="AG34:AJ34"/>
    <mergeCell ref="AK34:AN34"/>
    <mergeCell ref="AO31:AU31"/>
    <mergeCell ref="AV31:AY31"/>
    <mergeCell ref="AZ31:BC31"/>
    <mergeCell ref="AO33:AU33"/>
    <mergeCell ref="AV33:AY33"/>
    <mergeCell ref="AZ33:BC33"/>
    <mergeCell ref="AO32:AU32"/>
    <mergeCell ref="AV32:AY32"/>
    <mergeCell ref="AZ32:BC32"/>
    <mergeCell ref="AO34:AU34"/>
    <mergeCell ref="AV34:AY34"/>
    <mergeCell ref="AZ34:BC34"/>
    <mergeCell ref="Z42:AC42"/>
    <mergeCell ref="AD42:BC42"/>
    <mergeCell ref="Z43:AC43"/>
    <mergeCell ref="AD43:BC43"/>
    <mergeCell ref="Z40:AE40"/>
    <mergeCell ref="AF40:AG40"/>
    <mergeCell ref="AH40:AI40"/>
    <mergeCell ref="AK40:AL40"/>
    <mergeCell ref="AO40:AP40"/>
    <mergeCell ref="BB40:BC40"/>
    <mergeCell ref="AS40:AT40"/>
    <mergeCell ref="AZ40:BA40"/>
    <mergeCell ref="Z29:AC29"/>
    <mergeCell ref="AD29:BC29"/>
    <mergeCell ref="BF31:BI31"/>
    <mergeCell ref="BJ31:CI31"/>
    <mergeCell ref="AV35:AY35"/>
    <mergeCell ref="AZ35:BC35"/>
    <mergeCell ref="BU36:BX37"/>
    <mergeCell ref="BY36:CI37"/>
    <mergeCell ref="BU40:CB40"/>
    <mergeCell ref="CC40:CI40"/>
    <mergeCell ref="BF38:BI38"/>
    <mergeCell ref="AV36:AY36"/>
    <mergeCell ref="BR39:BT39"/>
    <mergeCell ref="BF40:BI40"/>
    <mergeCell ref="BN40:BQ40"/>
    <mergeCell ref="BR40:BT40"/>
    <mergeCell ref="Z33:AF33"/>
    <mergeCell ref="AG33:AJ33"/>
    <mergeCell ref="AK33:AN33"/>
    <mergeCell ref="Z32:AF32"/>
    <mergeCell ref="AG32:AJ32"/>
    <mergeCell ref="AK32:AN32"/>
    <mergeCell ref="Z35:AF35"/>
    <mergeCell ref="AG35:AJ35"/>
  </mergeCells>
  <phoneticPr fontId="27"/>
  <conditionalFormatting sqref="AH7:AN28 AW7:BC28">
    <cfRule type="cellIs" dxfId="110"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DE117"/>
  <sheetViews>
    <sheetView view="pageBreakPreview" topLeftCell="D33" zoomScale="70" zoomScaleNormal="100" zoomScaleSheetLayoutView="70" workbookViewId="0">
      <selection activeCell="BF1" sqref="BF1:CI10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259</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晴れ</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ref="N8:N49" ca="1" si="0">$AL$5</f>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福田敦</v>
      </c>
      <c r="E9" s="155" t="s">
        <v>99</v>
      </c>
      <c r="F9" s="155" t="s">
        <v>105</v>
      </c>
      <c r="I9" s="185"/>
      <c r="J9" s="177"/>
      <c r="K9" s="177"/>
      <c r="L9" s="178"/>
      <c r="M9" s="178"/>
      <c r="N9" s="186" t="e">
        <f t="shared" ca="1" si="0"/>
        <v>#VALUE!</v>
      </c>
      <c r="O9" s="177" t="str">
        <f t="shared" si="1"/>
        <v>A1</v>
      </c>
      <c r="P9" s="177" t="str">
        <f t="shared" si="2"/>
        <v>福田敦</v>
      </c>
      <c r="Q9" s="178" t="str">
        <f t="shared" si="3"/>
        <v/>
      </c>
      <c r="R9" s="178"/>
      <c r="S9" s="178" t="str">
        <f t="shared" si="4"/>
        <v/>
      </c>
      <c r="T9" s="178"/>
      <c r="U9" s="178"/>
      <c r="V9" s="178"/>
      <c r="W9" s="178"/>
      <c r="X9" s="177"/>
      <c r="Z9" s="270" t="str">
        <f t="shared" si="5"/>
        <v>荷捌</v>
      </c>
      <c r="AA9" s="271"/>
      <c r="AB9" s="272" t="str">
        <f t="shared" si="6"/>
        <v>福田敦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田村勝行</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福田敦</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山田保</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幕内秀夫</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妹尾優</v>
      </c>
      <c r="D15" s="155" t="s">
        <v>436</v>
      </c>
      <c r="E15" s="155" t="s">
        <v>463</v>
      </c>
      <c r="F15" s="155" t="s">
        <v>96</v>
      </c>
      <c r="G15" s="156">
        <v>0.39583333333333331</v>
      </c>
      <c r="H15" s="156">
        <v>0.6875</v>
      </c>
      <c r="I15" s="185"/>
      <c r="J15" s="177"/>
      <c r="K15" s="177"/>
      <c r="L15" s="178"/>
      <c r="M15" s="178"/>
      <c r="N15" s="186" t="e">
        <f t="shared" ca="1" si="0"/>
        <v>#VALUE!</v>
      </c>
      <c r="O15" s="177" t="str">
        <f t="shared" si="1"/>
        <v>XB</v>
      </c>
      <c r="P15" s="177" t="str">
        <f t="shared" si="2"/>
        <v>妹尾優</v>
      </c>
      <c r="Q15" s="178">
        <f t="shared" si="3"/>
        <v>0.39583333333333331</v>
      </c>
      <c r="R15" s="178"/>
      <c r="S15" s="178">
        <f t="shared" si="4"/>
        <v>0.6875</v>
      </c>
      <c r="T15" s="178"/>
      <c r="U15" s="178"/>
      <c r="V15" s="178"/>
      <c r="W15" s="178"/>
      <c r="X15" s="177" t="s">
        <v>464</v>
      </c>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XB</v>
      </c>
      <c r="BG17" s="265"/>
      <c r="BH17" s="265" t="str">
        <f t="shared" ref="BH17:BH30" si="26">IF(OR(P15="",P15=0)=TRUE,"",P15)</f>
        <v>妹尾優</v>
      </c>
      <c r="BI17" s="265"/>
      <c r="BJ17" s="265"/>
      <c r="BK17" s="265"/>
      <c r="BL17" s="266">
        <f t="shared" ref="BL17:BL30" si="27">IF(OR(Q15="",Q15=0)=TRUE,IF(AH15&lt;&gt;"",AH15,""),Q15)</f>
        <v>0.39583333333333331</v>
      </c>
      <c r="BM17" s="266"/>
      <c r="BN17" s="266">
        <f t="shared" ref="BN17:BN30" si="28">IF(OR(S15="",S15=0)=TRUE,IF(AL15&lt;&gt;"",AL15,""),S15)</f>
        <v>0.6875</v>
      </c>
      <c r="BO17" s="266"/>
      <c r="BP17" s="267">
        <f t="shared" ref="BP17:BP30" si="29">IF(BH17="","",(BN17-BL17)*24)</f>
        <v>7</v>
      </c>
      <c r="BQ17" s="267"/>
      <c r="BR17" s="252" t="str">
        <f t="shared" ref="BR17:BR30" si="30">IF(X15="","",X15)</f>
        <v>現任1号</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732</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2433</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1907</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671</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5743</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5743</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5743</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1678</v>
      </c>
      <c r="BA37" s="403"/>
      <c r="BB37" s="403"/>
      <c r="BC37" s="404"/>
      <c r="BE37" s="203"/>
      <c r="BF37" s="426" t="s">
        <v>136</v>
      </c>
      <c r="BG37" s="427"/>
      <c r="BH37" s="427"/>
      <c r="BI37" s="427"/>
      <c r="BJ37" s="428">
        <f>IF(AG32="","",AG32)</f>
        <v>732</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860</v>
      </c>
      <c r="BA38" s="408"/>
      <c r="BB38" s="408"/>
      <c r="BC38" s="409"/>
      <c r="BE38" s="204"/>
      <c r="BF38" s="418" t="s">
        <v>138</v>
      </c>
      <c r="BG38" s="419"/>
      <c r="BH38" s="419"/>
      <c r="BI38" s="419"/>
      <c r="BJ38" s="412">
        <f>IF(AG33="","",AG33)</f>
        <v>2433</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1907</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671</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679" t="str">
        <f t="shared" ref="BJ42:BJ50" si="41">IF(AD42="","",AD42)</f>
        <v>営業時間。物販店舗（平日）10：00～20：00/（土日祝）10：00～21：00、レストラン（平日）11：00</v>
      </c>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c r="CI42" s="681"/>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58" t="str">
        <f t="shared" si="41"/>
        <v>～21：00/（土日祝）11：00～22：00、フードコート（平日）11：00～20：00/（土日祝）10：30～</v>
      </c>
      <c r="BK43" s="559"/>
      <c r="BL43" s="559"/>
      <c r="BM43" s="559"/>
      <c r="BN43" s="559"/>
      <c r="BO43" s="559"/>
      <c r="BP43" s="559"/>
      <c r="BQ43" s="559"/>
      <c r="BR43" s="559"/>
      <c r="BS43" s="559"/>
      <c r="BT43" s="559"/>
      <c r="BU43" s="559"/>
      <c r="BV43" s="559"/>
      <c r="BW43" s="559"/>
      <c r="BX43" s="559"/>
      <c r="BY43" s="559"/>
      <c r="BZ43" s="559"/>
      <c r="CA43" s="559"/>
      <c r="CB43" s="559"/>
      <c r="CC43" s="559"/>
      <c r="CD43" s="559"/>
      <c r="CE43" s="559"/>
      <c r="CF43" s="559"/>
      <c r="CG43" s="559"/>
      <c r="CH43" s="559"/>
      <c r="CI43" s="560"/>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58" t="str">
        <f t="shared" si="41"/>
        <v>21：00、ブルーミングブルーミー10：00～21：00。</v>
      </c>
      <c r="BK44" s="559"/>
      <c r="BL44" s="559"/>
      <c r="BM44" s="559"/>
      <c r="BN44" s="559"/>
      <c r="BO44" s="559"/>
      <c r="BP44" s="559"/>
      <c r="BQ44" s="559"/>
      <c r="BR44" s="559"/>
      <c r="BS44" s="559"/>
      <c r="BT44" s="559"/>
      <c r="BU44" s="559"/>
      <c r="BV44" s="559"/>
      <c r="BW44" s="559"/>
      <c r="BX44" s="559"/>
      <c r="BY44" s="559"/>
      <c r="BZ44" s="559"/>
      <c r="CA44" s="559"/>
      <c r="CB44" s="559"/>
      <c r="CC44" s="559"/>
      <c r="CD44" s="559"/>
      <c r="CE44" s="559"/>
      <c r="CF44" s="559"/>
      <c r="CG44" s="559"/>
      <c r="CH44" s="559"/>
      <c r="CI44" s="560"/>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58" t="str">
        <f t="shared" si="41"/>
        <v>P3立体駐車場開放。</v>
      </c>
      <c r="BK45" s="559"/>
      <c r="BL45" s="559"/>
      <c r="BM45" s="559"/>
      <c r="BN45" s="559"/>
      <c r="BO45" s="559"/>
      <c r="BP45" s="559"/>
      <c r="BQ45" s="559"/>
      <c r="BR45" s="559"/>
      <c r="BS45" s="559"/>
      <c r="BT45" s="559"/>
      <c r="BU45" s="559"/>
      <c r="BV45" s="559"/>
      <c r="BW45" s="559"/>
      <c r="BX45" s="559"/>
      <c r="BY45" s="559"/>
      <c r="BZ45" s="559"/>
      <c r="CA45" s="559"/>
      <c r="CB45" s="559"/>
      <c r="CC45" s="559"/>
      <c r="CD45" s="559"/>
      <c r="CE45" s="559"/>
      <c r="CF45" s="559"/>
      <c r="CG45" s="559"/>
      <c r="CH45" s="559"/>
      <c r="CI45" s="560"/>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0.40277777777777779</v>
      </c>
      <c r="BG46" s="460"/>
      <c r="BH46" s="460"/>
      <c r="BI46" s="461"/>
      <c r="BJ46" s="558" t="str">
        <f t="shared" si="41"/>
        <v>P2立体駐車場開放。</v>
      </c>
      <c r="BK46" s="559"/>
      <c r="BL46" s="559"/>
      <c r="BM46" s="559"/>
      <c r="BN46" s="559"/>
      <c r="BO46" s="559"/>
      <c r="BP46" s="559"/>
      <c r="BQ46" s="559"/>
      <c r="BR46" s="559"/>
      <c r="BS46" s="559"/>
      <c r="BT46" s="559"/>
      <c r="BU46" s="559"/>
      <c r="BV46" s="559"/>
      <c r="BW46" s="559"/>
      <c r="BX46" s="559"/>
      <c r="BY46" s="559"/>
      <c r="BZ46" s="559"/>
      <c r="CA46" s="559"/>
      <c r="CB46" s="559"/>
      <c r="CC46" s="559"/>
      <c r="CD46" s="559"/>
      <c r="CE46" s="559"/>
      <c r="CF46" s="559"/>
      <c r="CG46" s="559"/>
      <c r="CH46" s="559"/>
      <c r="CI46" s="560"/>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385</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58" t="str">
        <f t="shared" si="41"/>
        <v>P2入口から開放しているP1、3、4駐車場へご案内した件数。　9：30～9：40　2件。</v>
      </c>
      <c r="BK47" s="559"/>
      <c r="BL47" s="559"/>
      <c r="BM47" s="559"/>
      <c r="BN47" s="559"/>
      <c r="BO47" s="559"/>
      <c r="BP47" s="559"/>
      <c r="BQ47" s="559"/>
      <c r="BR47" s="559"/>
      <c r="BS47" s="559"/>
      <c r="BT47" s="559"/>
      <c r="BU47" s="559"/>
      <c r="BV47" s="559"/>
      <c r="BW47" s="559"/>
      <c r="BX47" s="559"/>
      <c r="BY47" s="559"/>
      <c r="BZ47" s="559"/>
      <c r="CA47" s="559"/>
      <c r="CB47" s="559"/>
      <c r="CC47" s="559"/>
      <c r="CD47" s="559"/>
      <c r="CE47" s="559"/>
      <c r="CF47" s="559"/>
      <c r="CG47" s="559"/>
      <c r="CH47" s="559"/>
      <c r="CI47" s="560"/>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0.40486111111111112</v>
      </c>
      <c r="BG48" s="460"/>
      <c r="BH48" s="460"/>
      <c r="BI48" s="461"/>
      <c r="BJ48" s="558" t="str">
        <f t="shared" si="41"/>
        <v>P2臨時出口を開放。　→18：30　閉鎖作業を施設警備担当様へ引継ぎ。</v>
      </c>
      <c r="BK48" s="559"/>
      <c r="BL48" s="559"/>
      <c r="BM48" s="559"/>
      <c r="BN48" s="559"/>
      <c r="BO48" s="559"/>
      <c r="BP48" s="559"/>
      <c r="BQ48" s="559"/>
      <c r="BR48" s="559"/>
      <c r="BS48" s="559"/>
      <c r="BT48" s="559"/>
      <c r="BU48" s="559"/>
      <c r="BV48" s="559"/>
      <c r="BW48" s="559"/>
      <c r="BX48" s="559"/>
      <c r="BY48" s="559"/>
      <c r="BZ48" s="559"/>
      <c r="CA48" s="559"/>
      <c r="CB48" s="559"/>
      <c r="CC48" s="559"/>
      <c r="CD48" s="559"/>
      <c r="CE48" s="559"/>
      <c r="CF48" s="559"/>
      <c r="CG48" s="559"/>
      <c r="CH48" s="559"/>
      <c r="CI48" s="560"/>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0.56458333333333333</v>
      </c>
      <c r="AA49" s="449"/>
      <c r="AB49" s="449"/>
      <c r="AC49" s="450"/>
      <c r="AD49" s="474" t="s">
        <v>465</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0.56458333333333333</v>
      </c>
      <c r="BG49" s="460"/>
      <c r="BH49" s="460"/>
      <c r="BI49" s="461"/>
      <c r="BJ49" s="558" t="str">
        <f t="shared" si="41"/>
        <v>公道上のTOHOシネマ前にて故障車発生(ギアミッションが故障して動かなくなった)</v>
      </c>
      <c r="BK49" s="559"/>
      <c r="BL49" s="559"/>
      <c r="BM49" s="559"/>
      <c r="BN49" s="559"/>
      <c r="BO49" s="559"/>
      <c r="BP49" s="559"/>
      <c r="BQ49" s="559"/>
      <c r="BR49" s="559"/>
      <c r="BS49" s="559"/>
      <c r="BT49" s="559"/>
      <c r="BU49" s="559"/>
      <c r="BV49" s="559"/>
      <c r="BW49" s="559"/>
      <c r="BX49" s="559"/>
      <c r="BY49" s="559"/>
      <c r="BZ49" s="559"/>
      <c r="CA49" s="559"/>
      <c r="CB49" s="559"/>
      <c r="CC49" s="559"/>
      <c r="CD49" s="559"/>
      <c r="CE49" s="559"/>
      <c r="CF49" s="559"/>
      <c r="CG49" s="559"/>
      <c r="CH49" s="559"/>
      <c r="CI49" s="560"/>
    </row>
    <row r="50" spans="2:87" ht="16.5" customHeight="1">
      <c r="Z50" s="462"/>
      <c r="AA50" s="463"/>
      <c r="AB50" s="463"/>
      <c r="AC50" s="464"/>
      <c r="AD50" s="465" t="s">
        <v>466</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2" t="str">
        <f t="shared" si="41"/>
        <v>13:43交通警備4名にて故障車を手で押して、タクシー乗り場に移動させる。</v>
      </c>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c r="CI50" s="684"/>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478"/>
      <c r="AA53" s="479"/>
      <c r="AB53" s="479"/>
      <c r="AC53" s="480"/>
      <c r="AD53" s="650" t="s">
        <v>467</v>
      </c>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6">IF(Z53="","",Z53)</f>
        <v/>
      </c>
      <c r="BG53" s="485"/>
      <c r="BH53" s="485"/>
      <c r="BI53" s="486"/>
      <c r="BJ53" s="481" t="str">
        <f t="shared" ref="BJ53:BJ100" si="47">IF(AD53="","",AD53)</f>
        <v>お客様ご自身でロードサービスに入電され、対応を終了する。</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270"/>
      <c r="AA54" s="374"/>
      <c r="AB54" s="374"/>
      <c r="AC54" s="271"/>
      <c r="AD54" s="685" t="s">
        <v>468</v>
      </c>
      <c r="AE54" s="686"/>
      <c r="AF54" s="686"/>
      <c r="AG54" s="686"/>
      <c r="AH54" s="686"/>
      <c r="AI54" s="686"/>
      <c r="AJ54" s="686"/>
      <c r="AK54" s="686"/>
      <c r="AL54" s="686"/>
      <c r="AM54" s="686"/>
      <c r="AN54" s="686"/>
      <c r="AO54" s="686"/>
      <c r="AP54" s="686"/>
      <c r="AQ54" s="686"/>
      <c r="AR54" s="686"/>
      <c r="AS54" s="686"/>
      <c r="AT54" s="686"/>
      <c r="AU54" s="686"/>
      <c r="AV54" s="686"/>
      <c r="AW54" s="686"/>
      <c r="AX54" s="686"/>
      <c r="AY54" s="686"/>
      <c r="AZ54" s="686"/>
      <c r="BA54" s="686"/>
      <c r="BB54" s="686"/>
      <c r="BC54" s="687"/>
      <c r="BF54" s="503" t="str">
        <f t="shared" si="46"/>
        <v/>
      </c>
      <c r="BG54" s="504"/>
      <c r="BH54" s="504"/>
      <c r="BI54" s="504"/>
      <c r="BJ54" s="481" t="str">
        <f t="shared" si="47"/>
        <v>渡辺統括統括及び施設警備ご担当者様には情報共有済み。</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685"/>
      <c r="AE55" s="686"/>
      <c r="AF55" s="686"/>
      <c r="AG55" s="686"/>
      <c r="AH55" s="686"/>
      <c r="AI55" s="686"/>
      <c r="AJ55" s="686"/>
      <c r="AK55" s="686"/>
      <c r="AL55" s="686"/>
      <c r="AM55" s="686"/>
      <c r="AN55" s="686"/>
      <c r="AO55" s="686"/>
      <c r="AP55" s="686"/>
      <c r="AQ55" s="686"/>
      <c r="AR55" s="686"/>
      <c r="AS55" s="686"/>
      <c r="AT55" s="686"/>
      <c r="AU55" s="686"/>
      <c r="AV55" s="686"/>
      <c r="AW55" s="686"/>
      <c r="AX55" s="686"/>
      <c r="AY55" s="686"/>
      <c r="AZ55" s="686"/>
      <c r="BA55" s="686"/>
      <c r="BB55" s="686"/>
      <c r="BC55" s="687"/>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503" t="str">
        <f t="shared" si="46"/>
        <v/>
      </c>
      <c r="BG56" s="504"/>
      <c r="BH56" s="504"/>
      <c r="BI56" s="504"/>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503" t="str">
        <f t="shared" si="46"/>
        <v/>
      </c>
      <c r="BG57" s="504"/>
      <c r="BH57" s="504"/>
      <c r="BI57" s="504"/>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6"/>
        <v/>
      </c>
      <c r="BG60" s="504"/>
      <c r="BH60" s="504"/>
      <c r="BI60" s="504"/>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c r="B102" s="155" t="str">
        <f>IF(F102="","",IF(ISNA(VLOOKUP(F102,[1]警備日誌専用氏名!A:B,2,FALSE))=TRUE,F102,VLOOKUP(F102,[1]警備日誌専用氏名!A:B,2,FALSE)))</f>
        <v/>
      </c>
    </row>
    <row r="103" spans="2:87" ht="16.5" customHeight="1">
      <c r="B103" s="155" t="str">
        <f>IF(F103="","",IF(ISNA(VLOOKUP(F103,[1]警備日誌専用氏名!A:B,2,FALSE))=TRUE,F103,VLOOKUP(F103,[1]警備日誌専用氏名!A:B,2,FALSE)))</f>
        <v/>
      </c>
    </row>
    <row r="104" spans="2:87" ht="16.5" customHeight="1">
      <c r="B104" s="155" t="str">
        <f>IF(F104="","",IF(ISNA(VLOOKUP(F104,[1]警備日誌専用氏名!A:B,2,FALSE))=TRUE,F104,VLOOKUP(F104,[1]警備日誌専用氏名!A:B,2,FALSE)))</f>
        <v/>
      </c>
    </row>
    <row r="105" spans="2:87">
      <c r="B105" s="155" t="str">
        <f>IF(F105="","",IF(ISNA(VLOOKUP(F105,[1]警備日誌専用氏名!A:B,2,FALSE))=TRUE,F105,VLOOKUP(F105,[1]警備日誌専用氏名!A:B,2,FALSE)))</f>
        <v/>
      </c>
    </row>
    <row r="106" spans="2:87">
      <c r="B106" s="155" t="str">
        <f>IF(F106="","",IF(ISNA(VLOOKUP(F106,[1]警備日誌専用氏名!A:B,2,FALSE))=TRUE,F106,VLOOKUP(F106,[1]警備日誌専用氏名!A:B,2,FALSE)))</f>
        <v/>
      </c>
    </row>
    <row r="107" spans="2:87">
      <c r="B107" s="155" t="str">
        <f>IF(F107="","",IF(ISNA(VLOOKUP(F107,[1]警備日誌専用氏名!A:B,2,FALSE))=TRUE,F107,VLOOKUP(F107,[1]警備日誌専用氏名!A:B,2,FALSE)))</f>
        <v/>
      </c>
    </row>
    <row r="108" spans="2:87">
      <c r="B108" s="155" t="str">
        <f>IF(F108="","",IF(ISNA(VLOOKUP(F108,[1]警備日誌専用氏名!A:B,2,FALSE))=TRUE,F108,VLOOKUP(F108,[1]警備日誌専用氏名!A:B,2,FALSE)))</f>
        <v/>
      </c>
    </row>
    <row r="109" spans="2:87">
      <c r="B109" s="155" t="str">
        <f>IF(F109="","",IF(ISNA(VLOOKUP(F109,[1]警備日誌専用氏名!A:B,2,FALSE))=TRUE,F109,VLOOKUP(F109,[1]警備日誌専用氏名!A:B,2,FALSE)))</f>
        <v/>
      </c>
    </row>
    <row r="110" spans="2:87">
      <c r="B110" s="155" t="str">
        <f>IF(F110="","",IF(ISNA(VLOOKUP(F110,[1]警備日誌専用氏名!A:B,2,FALSE))=TRUE,F110,VLOOKUP(F110,[1]警備日誌専用氏名!A:B,2,FALSE)))</f>
        <v/>
      </c>
    </row>
    <row r="111" spans="2:87">
      <c r="B111" s="155" t="str">
        <f>IF(F111="","",IF(ISNA(VLOOKUP(F111,[1]警備日誌専用氏名!A:B,2,FALSE))=TRUE,F111,VLOOKUP(F111,[1]警備日誌専用氏名!A:B,2,FALSE)))</f>
        <v/>
      </c>
    </row>
    <row r="112" spans="2:87">
      <c r="B112" s="155" t="str">
        <f>IF(F112="","",IF(ISNA(VLOOKUP(F112,[1]警備日誌専用氏名!A:B,2,FALSE))=TRUE,F112,VLOOKUP(F112,[1]警備日誌専用氏名!A:B,2,FALSE)))</f>
        <v/>
      </c>
    </row>
    <row r="113" spans="2:2">
      <c r="B113" s="155" t="str">
        <f>IF(F113="","",IF(ISNA(VLOOKUP(F113,[1]警備日誌専用氏名!A:B,2,FALSE))=TRUE,F113,VLOOKUP(F113,[1]警備日誌専用氏名!A:B,2,FALSE)))</f>
        <v/>
      </c>
    </row>
    <row r="114" spans="2:2">
      <c r="B114" s="155" t="str">
        <f>IF(F114="","",IF(ISNA(VLOOKUP(F114,[1]警備日誌専用氏名!A:B,2,FALSE))=TRUE,F114,VLOOKUP(F114,[1]警備日誌専用氏名!A:B,2,FALSE)))</f>
        <v/>
      </c>
    </row>
    <row r="115" spans="2:2">
      <c r="B115" s="155" t="str">
        <f>IF(F115="","",IF(ISNA(VLOOKUP(F115,[1]警備日誌専用氏名!A:B,2,FALSE))=TRUE,F115,VLOOKUP(F115,[1]警備日誌専用氏名!A:B,2,FALSE)))</f>
        <v/>
      </c>
    </row>
    <row r="116" spans="2:2">
      <c r="B116" s="155" t="str">
        <f>IF(F116="","",IF(ISNA(VLOOKUP(F116,[1]警備日誌専用氏名!A:B,2,FALSE))=TRUE,F116,VLOOKUP(F116,[1]警備日誌専用氏名!A:B,2,FALSE)))</f>
        <v/>
      </c>
    </row>
    <row r="117" spans="2:2">
      <c r="B117" s="155" t="str">
        <f>IF(F117="","",IF(ISNA(VLOOKUP(F117,[1]警備日誌専用氏名!A:B,2,FALSE))=TRUE,F117,VLOOKUP(F117,[1]警備日誌専用氏名!A:B,2,FALSE)))</f>
        <v/>
      </c>
    </row>
  </sheetData>
  <mergeCells count="865">
    <mergeCell ref="CE27:CF27"/>
    <mergeCell ref="AG34:AJ34"/>
    <mergeCell ref="AK34:AN34"/>
    <mergeCell ref="BF35:CI35"/>
    <mergeCell ref="Z35:AF35"/>
    <mergeCell ref="AG35:AJ35"/>
    <mergeCell ref="AK35:AN35"/>
    <mergeCell ref="CD33:CI33"/>
    <mergeCell ref="Z32:AF32"/>
    <mergeCell ref="AG32:AJ32"/>
    <mergeCell ref="BL28:BM28"/>
    <mergeCell ref="BN28:BO28"/>
    <mergeCell ref="BP28:BQ28"/>
    <mergeCell ref="BR28:BT28"/>
    <mergeCell ref="BU28:BV28"/>
    <mergeCell ref="BW28:BZ28"/>
    <mergeCell ref="CA28:CB28"/>
    <mergeCell ref="CC28:CD28"/>
    <mergeCell ref="AK32:AN32"/>
    <mergeCell ref="Z33:AF33"/>
    <mergeCell ref="AG33:AJ33"/>
    <mergeCell ref="AK33:AN33"/>
    <mergeCell ref="CE28:CF28"/>
    <mergeCell ref="CG28:CI28"/>
    <mergeCell ref="BN23:BO23"/>
    <mergeCell ref="BN24:BO24"/>
    <mergeCell ref="BN25:BO25"/>
    <mergeCell ref="BN26:BO26"/>
    <mergeCell ref="BP23:BQ23"/>
    <mergeCell ref="BP24:BQ24"/>
    <mergeCell ref="BR25:BT25"/>
    <mergeCell ref="CA27:CB27"/>
    <mergeCell ref="CC27:CD27"/>
    <mergeCell ref="BR26:BT26"/>
    <mergeCell ref="BU23:BV23"/>
    <mergeCell ref="BU24:BV24"/>
    <mergeCell ref="BU25:BV25"/>
    <mergeCell ref="BU26:BV26"/>
    <mergeCell ref="BP25:BQ25"/>
    <mergeCell ref="Z88:AC88"/>
    <mergeCell ref="AD88:BC88"/>
    <mergeCell ref="BF88:BI88"/>
    <mergeCell ref="BJ88:CI88"/>
    <mergeCell ref="Z84:AC84"/>
    <mergeCell ref="AD84:BC84"/>
    <mergeCell ref="BF84:BI84"/>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Z36:AF36"/>
    <mergeCell ref="AG36:AJ36"/>
    <mergeCell ref="AK36:AN36"/>
    <mergeCell ref="Z87:AC87"/>
    <mergeCell ref="AD87:BC87"/>
    <mergeCell ref="BF87:BI87"/>
    <mergeCell ref="BJ87:CI87"/>
    <mergeCell ref="Z89:AC89"/>
    <mergeCell ref="AD89:BC89"/>
    <mergeCell ref="BF89:BI89"/>
    <mergeCell ref="BJ89:CI89"/>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8:AC98"/>
    <mergeCell ref="AD98:BC98"/>
    <mergeCell ref="BF98:BI98"/>
    <mergeCell ref="BJ98:CI98"/>
    <mergeCell ref="Z99:AC99"/>
    <mergeCell ref="AD99:BC99"/>
    <mergeCell ref="BF99:BI99"/>
    <mergeCell ref="BJ99:CI99"/>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AU52:AV52"/>
    <mergeCell ref="AX52:AY52"/>
    <mergeCell ref="CA52:CB52"/>
    <mergeCell ref="AP52:AS52"/>
    <mergeCell ref="CD52:CE52"/>
    <mergeCell ref="BV52:BY52"/>
    <mergeCell ref="Z53:AC53"/>
    <mergeCell ref="AD53:BC53"/>
    <mergeCell ref="BF53:BI53"/>
    <mergeCell ref="BJ53:CI53"/>
    <mergeCell ref="Z51:AC51"/>
    <mergeCell ref="AD51:BC51"/>
    <mergeCell ref="CK45:CP45"/>
    <mergeCell ref="CQ45:CS45"/>
    <mergeCell ref="Z50:AC50"/>
    <mergeCell ref="AD50:BC50"/>
    <mergeCell ref="BF50:BI50"/>
    <mergeCell ref="BJ50:CI50"/>
    <mergeCell ref="CK47:CM48"/>
    <mergeCell ref="CN47:DE48"/>
    <mergeCell ref="Z49:AC49"/>
    <mergeCell ref="AD49:BC49"/>
    <mergeCell ref="BF49:BI49"/>
    <mergeCell ref="BF46:BI46"/>
    <mergeCell ref="BJ46:CI46"/>
    <mergeCell ref="BJ49:CI49"/>
    <mergeCell ref="CU41:CW41"/>
    <mergeCell ref="CO42:CQ42"/>
    <mergeCell ref="Z48:AC48"/>
    <mergeCell ref="AD48:BC48"/>
    <mergeCell ref="BF48:BI48"/>
    <mergeCell ref="BJ48:CI48"/>
    <mergeCell ref="CK42:CN42"/>
    <mergeCell ref="Z47:AC47"/>
    <mergeCell ref="AD47:BC47"/>
    <mergeCell ref="CR42:CT42"/>
    <mergeCell ref="CU43:CW43"/>
    <mergeCell ref="CK44:CP44"/>
    <mergeCell ref="CQ44:CS44"/>
    <mergeCell ref="Z44:AC44"/>
    <mergeCell ref="AD44:BC44"/>
    <mergeCell ref="Z42:AC42"/>
    <mergeCell ref="AD42:BC42"/>
    <mergeCell ref="Z43:AC43"/>
    <mergeCell ref="AD43:BC43"/>
    <mergeCell ref="Z46:AC46"/>
    <mergeCell ref="CK43:CN43"/>
    <mergeCell ref="CU42:CW42"/>
    <mergeCell ref="BF47:BI47"/>
    <mergeCell ref="BJ47:CI47"/>
    <mergeCell ref="CR39:CT39"/>
    <mergeCell ref="BF45:BI45"/>
    <mergeCell ref="BJ45:CI45"/>
    <mergeCell ref="CK39:CN39"/>
    <mergeCell ref="CK38:CN38"/>
    <mergeCell ref="CK41:CN41"/>
    <mergeCell ref="CO41:CQ41"/>
    <mergeCell ref="BJ39:BM39"/>
    <mergeCell ref="BN39:BQ39"/>
    <mergeCell ref="BR39:BT39"/>
    <mergeCell ref="BF40:BI40"/>
    <mergeCell ref="BJ40:BM40"/>
    <mergeCell ref="BN40:BQ40"/>
    <mergeCell ref="BR40:BT40"/>
    <mergeCell ref="BU40:CB40"/>
    <mergeCell ref="CC40:CI40"/>
    <mergeCell ref="CR41:CT41"/>
    <mergeCell ref="CO43:CQ43"/>
    <mergeCell ref="CR43:CT43"/>
    <mergeCell ref="CR36:CT36"/>
    <mergeCell ref="CO38:CQ38"/>
    <mergeCell ref="BJ44:CI44"/>
    <mergeCell ref="CK37:CN37"/>
    <mergeCell ref="BF44:BI44"/>
    <mergeCell ref="BF41:CI41"/>
    <mergeCell ref="BF42:BI42"/>
    <mergeCell ref="BJ42:CI42"/>
    <mergeCell ref="CK36:CN36"/>
    <mergeCell ref="BF43:BI43"/>
    <mergeCell ref="BJ43:CI43"/>
    <mergeCell ref="BF38:BI38"/>
    <mergeCell ref="BJ38:BM38"/>
    <mergeCell ref="BN38:BQ38"/>
    <mergeCell ref="BR38:BT38"/>
    <mergeCell ref="BF39:BI39"/>
    <mergeCell ref="CR37:CT37"/>
    <mergeCell ref="CR38:CT38"/>
    <mergeCell ref="CO39:CQ39"/>
    <mergeCell ref="CO37:CQ37"/>
    <mergeCell ref="BR37:BT37"/>
    <mergeCell ref="CO36:CQ36"/>
    <mergeCell ref="BU36:BX37"/>
    <mergeCell ref="BY36:CI37"/>
    <mergeCell ref="Z39:AD39"/>
    <mergeCell ref="AE39:AG39"/>
    <mergeCell ref="AI39:AL39"/>
    <mergeCell ref="AM39:AT39"/>
    <mergeCell ref="Z40:AE40"/>
    <mergeCell ref="AF40:AG40"/>
    <mergeCell ref="AH40:AI40"/>
    <mergeCell ref="AK40:AL40"/>
    <mergeCell ref="AO40:AP40"/>
    <mergeCell ref="AS40:AT40"/>
    <mergeCell ref="AO38:AU38"/>
    <mergeCell ref="AX40:AY40"/>
    <mergeCell ref="AZ40:BA40"/>
    <mergeCell ref="BB40:BC40"/>
    <mergeCell ref="BU33:BV33"/>
    <mergeCell ref="BW33:BX33"/>
    <mergeCell ref="BY33:BZ33"/>
    <mergeCell ref="CA33:CC33"/>
    <mergeCell ref="AO34:AU34"/>
    <mergeCell ref="AV34:AY34"/>
    <mergeCell ref="AZ34:BC34"/>
    <mergeCell ref="CA34:CC34"/>
    <mergeCell ref="BF34:BG34"/>
    <mergeCell ref="BH34:BI34"/>
    <mergeCell ref="BJ34:BK34"/>
    <mergeCell ref="BL34:BN34"/>
    <mergeCell ref="BO34:BT34"/>
    <mergeCell ref="BU34:BV34"/>
    <mergeCell ref="BW34:BX34"/>
    <mergeCell ref="BY34:BZ34"/>
    <mergeCell ref="BR36:BT36"/>
    <mergeCell ref="BF37:BI37"/>
    <mergeCell ref="BJ37:BM37"/>
    <mergeCell ref="BN37:BQ37"/>
    <mergeCell ref="Z34:AF34"/>
    <mergeCell ref="BF33:BG33"/>
    <mergeCell ref="BH33:BI33"/>
    <mergeCell ref="BJ33:BK33"/>
    <mergeCell ref="BL33:BN33"/>
    <mergeCell ref="BO33:BT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G27:CI27"/>
    <mergeCell ref="BF28:BG28"/>
    <mergeCell ref="BH28:BK28"/>
    <mergeCell ref="AQ28:AV28"/>
    <mergeCell ref="BR22:BT22"/>
    <mergeCell ref="BU22:BV22"/>
    <mergeCell ref="AW24:AY24"/>
    <mergeCell ref="AW25:AY25"/>
    <mergeCell ref="AW26:AY26"/>
    <mergeCell ref="AW27:AY27"/>
    <mergeCell ref="BA24:BC24"/>
    <mergeCell ref="BA25:BC25"/>
    <mergeCell ref="BA26:BC26"/>
    <mergeCell ref="BA27:BC27"/>
    <mergeCell ref="BF23:BG23"/>
    <mergeCell ref="BF24:BG24"/>
    <mergeCell ref="BF25:BG25"/>
    <mergeCell ref="BF26:BG26"/>
    <mergeCell ref="BP26:BQ26"/>
    <mergeCell ref="BR23:BT23"/>
    <mergeCell ref="BR24:BT24"/>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U29:BV29"/>
    <mergeCell ref="BW29:BZ29"/>
    <mergeCell ref="CA29:CB29"/>
    <mergeCell ref="CC29:CD29"/>
    <mergeCell ref="CE29:CF29"/>
    <mergeCell ref="CG29:CI29"/>
    <mergeCell ref="BF30:BG30"/>
    <mergeCell ref="BH30:BK30"/>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CC30:CD30"/>
    <mergeCell ref="CE30:CF30"/>
    <mergeCell ref="CG30:CI30"/>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O31:AU31"/>
    <mergeCell ref="AV31:AY31"/>
    <mergeCell ref="AZ31:BC31"/>
    <mergeCell ref="AO33:AU33"/>
    <mergeCell ref="AV33:AY33"/>
    <mergeCell ref="AZ33:BC33"/>
    <mergeCell ref="AO32:AU32"/>
    <mergeCell ref="AV32:AY32"/>
    <mergeCell ref="AZ32:BC32"/>
    <mergeCell ref="Z29:AC29"/>
    <mergeCell ref="AD29:BC29"/>
    <mergeCell ref="BF31:BI31"/>
    <mergeCell ref="BJ31:CI31"/>
    <mergeCell ref="CD34:CI34"/>
    <mergeCell ref="AD46:BC46"/>
    <mergeCell ref="Z45:AC45"/>
    <mergeCell ref="AD45:BC45"/>
    <mergeCell ref="AO36:AU36"/>
    <mergeCell ref="AV36:AY36"/>
    <mergeCell ref="AZ36:BC36"/>
    <mergeCell ref="AO35:AU35"/>
    <mergeCell ref="AV35:AY35"/>
    <mergeCell ref="AZ35:BC35"/>
    <mergeCell ref="AV38:AY38"/>
    <mergeCell ref="AZ38:BC38"/>
    <mergeCell ref="Z37:AF38"/>
    <mergeCell ref="AG37:AN38"/>
    <mergeCell ref="AO37:AU37"/>
    <mergeCell ref="AV37:AY37"/>
    <mergeCell ref="AZ37:BC37"/>
    <mergeCell ref="BF36:BI36"/>
    <mergeCell ref="BJ36:BM36"/>
    <mergeCell ref="BN36:BQ36"/>
  </mergeCells>
  <phoneticPr fontId="27"/>
  <conditionalFormatting sqref="AH7:AN28 AW7:BC28">
    <cfRule type="cellIs" dxfId="109"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DE117"/>
  <sheetViews>
    <sheetView view="pageBreakPreview" topLeftCell="D31" zoomScale="70" zoomScaleNormal="100" zoomScaleSheetLayoutView="70" workbookViewId="0">
      <selection activeCell="Z42" sqref="Z42:AC42"/>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59" width="3" style="155" customWidth="1"/>
    <col min="60" max="60" width="4.140625" style="155" bestFit="1" customWidth="1"/>
    <col min="61" max="61" width="3" style="155" customWidth="1"/>
    <col min="62" max="62" width="4.140625" style="155" bestFit="1" customWidth="1"/>
    <col min="63"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髙橋勝彦</v>
      </c>
      <c r="E8" s="155" t="s">
        <v>99</v>
      </c>
      <c r="F8" s="155" t="s">
        <v>108</v>
      </c>
      <c r="I8" s="185"/>
      <c r="J8" s="177"/>
      <c r="K8" s="177"/>
      <c r="L8" s="178"/>
      <c r="M8" s="178"/>
      <c r="N8" s="186" t="e">
        <f t="shared" ref="N8:N49" ca="1" si="0">$AL$5</f>
        <v>#VALUE!</v>
      </c>
      <c r="O8" s="177" t="str">
        <f t="shared" ref="O8:O48" si="1">IFERROR(INDEX(給与コード,MATCH(IF(J8="",E8,J8),業態名,0)),"")</f>
        <v>A1</v>
      </c>
      <c r="P8" s="177" t="str">
        <f t="shared" ref="P8:P48" si="2">IF(O8="","",IF(K8="",F8,K8))</f>
        <v>髙橋勝彦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髙橋勝彦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5"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萩原光彦</v>
      </c>
      <c r="E10" s="155" t="s">
        <v>99</v>
      </c>
      <c r="F10" s="155" t="s">
        <v>104</v>
      </c>
      <c r="I10" s="185"/>
      <c r="J10" s="177"/>
      <c r="K10" s="177"/>
      <c r="L10" s="178"/>
      <c r="M10" s="178"/>
      <c r="N10" s="186" t="e">
        <f t="shared" ca="1" si="0"/>
        <v>#VALUE!</v>
      </c>
      <c r="O10" s="177" t="str">
        <f t="shared" si="1"/>
        <v>A1</v>
      </c>
      <c r="P10" s="177" t="str">
        <f t="shared" si="2"/>
        <v>萩原光彦</v>
      </c>
      <c r="Q10" s="178" t="str">
        <f t="shared" si="3"/>
        <v/>
      </c>
      <c r="R10" s="178"/>
      <c r="S10" s="178" t="str">
        <f t="shared" si="4"/>
        <v/>
      </c>
      <c r="T10" s="178"/>
      <c r="U10" s="178"/>
      <c r="V10" s="178"/>
      <c r="W10" s="178"/>
      <c r="X10" s="177"/>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髙橋勝彦</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田村諭</v>
      </c>
      <c r="E11" s="155" t="s">
        <v>106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田村勝行</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松本豊</v>
      </c>
      <c r="E12" s="155" t="s">
        <v>106</v>
      </c>
      <c r="F12" s="155" t="s">
        <v>110</v>
      </c>
      <c r="I12" s="185"/>
      <c r="J12" s="177"/>
      <c r="K12" s="177"/>
      <c r="L12" s="178"/>
      <c r="M12" s="178"/>
      <c r="N12" s="186" t="e">
        <f t="shared" ca="1" si="0"/>
        <v>#VALUE!</v>
      </c>
      <c r="O12" s="177" t="str">
        <f t="shared" si="1"/>
        <v>A2</v>
      </c>
      <c r="P12" s="177" t="str">
        <f t="shared" si="2"/>
        <v>松本豊</v>
      </c>
      <c r="Q12" s="178" t="str">
        <f t="shared" si="3"/>
        <v/>
      </c>
      <c r="R12" s="178"/>
      <c r="S12" s="178" t="str">
        <f t="shared" si="4"/>
        <v/>
      </c>
      <c r="T12" s="178"/>
      <c r="U12" s="178"/>
      <c r="V12" s="178"/>
      <c r="W12" s="178"/>
      <c r="X12" s="177"/>
      <c r="Z12" s="270" t="str">
        <f t="shared" si="5"/>
        <v>早番</v>
      </c>
      <c r="AA12" s="271"/>
      <c r="AB12" s="272" t="str">
        <f t="shared" si="6"/>
        <v>松本豊</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萩原光彦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山田保</v>
      </c>
      <c r="E13" s="155" t="s">
        <v>106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松本豊</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長瀬賢太郎</v>
      </c>
      <c r="D15" s="155" t="s">
        <v>436</v>
      </c>
      <c r="E15" s="155" t="s">
        <v>463</v>
      </c>
      <c r="F15" s="155" t="s">
        <v>238</v>
      </c>
      <c r="G15" s="156">
        <v>0.39583333333333331</v>
      </c>
      <c r="H15" s="156">
        <v>0.6875</v>
      </c>
      <c r="I15" s="185"/>
      <c r="J15" s="177"/>
      <c r="K15" s="177"/>
      <c r="L15" s="178"/>
      <c r="M15" s="178"/>
      <c r="N15" s="186" t="e">
        <f t="shared" ca="1" si="0"/>
        <v>#VALUE!</v>
      </c>
      <c r="O15" s="177" t="str">
        <f t="shared" si="1"/>
        <v>XB</v>
      </c>
      <c r="P15" s="177" t="str">
        <f t="shared" si="2"/>
        <v>長瀬賢太郎</v>
      </c>
      <c r="Q15" s="178">
        <f t="shared" si="3"/>
        <v>0.39583333333333331</v>
      </c>
      <c r="R15" s="178"/>
      <c r="S15" s="178">
        <f t="shared" si="4"/>
        <v>0.6875</v>
      </c>
      <c r="T15" s="178"/>
      <c r="U15" s="178"/>
      <c r="V15" s="178"/>
      <c r="W15" s="178"/>
      <c r="X15" s="177" t="s">
        <v>464</v>
      </c>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山田保</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XB</v>
      </c>
      <c r="BG17" s="265"/>
      <c r="BH17" s="265" t="str">
        <f t="shared" ref="BH17:BH30" si="26">IF(OR(P15="",P15=0)=TRUE,"",P15)</f>
        <v>長瀬賢太郎</v>
      </c>
      <c r="BI17" s="265"/>
      <c r="BJ17" s="265"/>
      <c r="BK17" s="265"/>
      <c r="BL17" s="266">
        <f t="shared" ref="BL17:BL30" si="27">IF(OR(Q15="",Q15=0)=TRUE,IF(AH15&lt;&gt;"",AH15,""),Q15)</f>
        <v>0.39583333333333331</v>
      </c>
      <c r="BM17" s="266"/>
      <c r="BN17" s="266">
        <f t="shared" ref="BN17:BN30" si="28">IF(OR(S15="",S15=0)=TRUE,IF(AL15&lt;&gt;"",AL15,""),S15)</f>
        <v>0.6875</v>
      </c>
      <c r="BO17" s="266"/>
      <c r="BP17" s="267">
        <f t="shared" ref="BP17:BP30" si="29">IF(BH17="","",(BN17-BL17)*24)</f>
        <v>7</v>
      </c>
      <c r="BQ17" s="267"/>
      <c r="BR17" s="252" t="str">
        <f t="shared" ref="BR17:BR30" si="30">IF(X15="","",X15)</f>
        <v>現任1号</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835</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2780</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2033</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922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6570</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6570</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6570</v>
      </c>
      <c r="AH37" s="395"/>
      <c r="AI37" s="395"/>
      <c r="AJ37" s="395"/>
      <c r="AK37" s="395"/>
      <c r="AL37" s="395"/>
      <c r="AM37" s="395"/>
      <c r="AN37" s="396"/>
      <c r="AO37" s="400" t="s">
        <v>135</v>
      </c>
      <c r="AP37" s="401"/>
      <c r="AQ37" s="401"/>
      <c r="AR37" s="401"/>
      <c r="AS37" s="401"/>
      <c r="AT37" s="401"/>
      <c r="AU37" s="401"/>
      <c r="AV37" s="569">
        <v>0.54166666666666663</v>
      </c>
      <c r="AW37" s="570"/>
      <c r="AX37" s="570"/>
      <c r="AY37" s="571"/>
      <c r="AZ37" s="572">
        <v>1712</v>
      </c>
      <c r="BA37" s="573"/>
      <c r="BB37" s="573"/>
      <c r="BC37" s="574"/>
      <c r="BE37" s="203"/>
      <c r="BF37" s="426" t="s">
        <v>136</v>
      </c>
      <c r="BG37" s="427"/>
      <c r="BH37" s="427"/>
      <c r="BI37" s="427"/>
      <c r="BJ37" s="428">
        <f>IF(AG32="","",AG32)</f>
        <v>835</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356">
        <v>0.45833333333333331</v>
      </c>
      <c r="AW38" s="357"/>
      <c r="AX38" s="357"/>
      <c r="AY38" s="583"/>
      <c r="AZ38" s="584">
        <v>851</v>
      </c>
      <c r="BA38" s="585"/>
      <c r="BB38" s="585"/>
      <c r="BC38" s="586"/>
      <c r="BE38" s="204"/>
      <c r="BF38" s="418" t="s">
        <v>138</v>
      </c>
      <c r="BG38" s="419"/>
      <c r="BH38" s="419"/>
      <c r="BI38" s="419"/>
      <c r="BJ38" s="412">
        <f>IF(AG33="","",AG33)</f>
        <v>2780</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1</v>
      </c>
      <c r="AF39" s="249"/>
      <c r="AG39" s="249"/>
      <c r="AH39" s="170" t="s">
        <v>140</v>
      </c>
      <c r="AI39" s="250" t="s">
        <v>141</v>
      </c>
      <c r="AJ39" s="249"/>
      <c r="AK39" s="249"/>
      <c r="AL39" s="249"/>
      <c r="AM39" s="410">
        <v>4500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2033</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922</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1" t="str">
        <f t="shared" ref="BJ42:BJ50"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23" t="str">
        <f t="shared" si="40"/>
        <v/>
      </c>
      <c r="BG43" s="624"/>
      <c r="BH43" s="624"/>
      <c r="BI43" s="625"/>
      <c r="BJ43" s="581" t="str">
        <f t="shared" si="41"/>
        <v>～21：00/（土日祝）11：00～22：00、フードコート（平日）11：00～20：00/（土日祝）10：30～</v>
      </c>
      <c r="BK43" s="581"/>
      <c r="BL43" s="581"/>
      <c r="BM43" s="581"/>
      <c r="BN43" s="581"/>
      <c r="BO43" s="581"/>
      <c r="BP43" s="581"/>
      <c r="BQ43" s="581"/>
      <c r="BR43" s="581"/>
      <c r="BS43" s="581"/>
      <c r="BT43" s="581"/>
      <c r="BU43" s="581"/>
      <c r="BV43" s="581"/>
      <c r="BW43" s="581"/>
      <c r="BX43" s="581"/>
      <c r="BY43" s="581"/>
      <c r="BZ43" s="581"/>
      <c r="CA43" s="581"/>
      <c r="CB43" s="581"/>
      <c r="CC43" s="581"/>
      <c r="CD43" s="581"/>
      <c r="CE43" s="581"/>
      <c r="CF43" s="581"/>
      <c r="CG43" s="581"/>
      <c r="CH43" s="581"/>
      <c r="CI43" s="582"/>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23" t="str">
        <f t="shared" si="40"/>
        <v/>
      </c>
      <c r="BG44" s="624"/>
      <c r="BH44" s="624"/>
      <c r="BI44" s="625"/>
      <c r="BJ44" s="581" t="str">
        <f t="shared" si="41"/>
        <v>21：00、ブルーミングブルーミー10：00～21：00。</v>
      </c>
      <c r="BK44" s="581"/>
      <c r="BL44" s="581"/>
      <c r="BM44" s="581"/>
      <c r="BN44" s="581"/>
      <c r="BO44" s="581"/>
      <c r="BP44" s="581"/>
      <c r="BQ44" s="581"/>
      <c r="BR44" s="581"/>
      <c r="BS44" s="581"/>
      <c r="BT44" s="581"/>
      <c r="BU44" s="581"/>
      <c r="BV44" s="581"/>
      <c r="BW44" s="581"/>
      <c r="BX44" s="581"/>
      <c r="BY44" s="581"/>
      <c r="BZ44" s="581"/>
      <c r="CA44" s="581"/>
      <c r="CB44" s="581"/>
      <c r="CC44" s="581"/>
      <c r="CD44" s="581"/>
      <c r="CE44" s="581"/>
      <c r="CF44" s="581"/>
      <c r="CG44" s="581"/>
      <c r="CH44" s="581"/>
      <c r="CI44" s="582"/>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587">
        <f t="shared" si="40"/>
        <v>0.39583333333333331</v>
      </c>
      <c r="BG45" s="421"/>
      <c r="BH45" s="421"/>
      <c r="BI45" s="422"/>
      <c r="BJ45" s="581" t="str">
        <f t="shared" si="41"/>
        <v>P3立体駐車場開放。</v>
      </c>
      <c r="BK45" s="581"/>
      <c r="BL45" s="581"/>
      <c r="BM45" s="581"/>
      <c r="BN45" s="581"/>
      <c r="BO45" s="581"/>
      <c r="BP45" s="581"/>
      <c r="BQ45" s="581"/>
      <c r="BR45" s="581"/>
      <c r="BS45" s="581"/>
      <c r="BT45" s="581"/>
      <c r="BU45" s="581"/>
      <c r="BV45" s="581"/>
      <c r="BW45" s="581"/>
      <c r="BX45" s="581"/>
      <c r="BY45" s="581"/>
      <c r="BZ45" s="581"/>
      <c r="CA45" s="581"/>
      <c r="CB45" s="581"/>
      <c r="CC45" s="581"/>
      <c r="CD45" s="581"/>
      <c r="CE45" s="581"/>
      <c r="CF45" s="581"/>
      <c r="CG45" s="581"/>
      <c r="CH45" s="581"/>
      <c r="CI45" s="582"/>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0.40416666666666667</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587">
        <f t="shared" si="40"/>
        <v>0.40416666666666667</v>
      </c>
      <c r="BG46" s="421"/>
      <c r="BH46" s="421"/>
      <c r="BI46" s="422"/>
      <c r="BJ46" s="581" t="str">
        <f t="shared" si="41"/>
        <v>P2立体駐車場開放。</v>
      </c>
      <c r="BK46" s="581"/>
      <c r="BL46" s="581"/>
      <c r="BM46" s="581"/>
      <c r="BN46" s="581"/>
      <c r="BO46" s="581"/>
      <c r="BP46" s="581"/>
      <c r="BQ46" s="581"/>
      <c r="BR46" s="581"/>
      <c r="BS46" s="581"/>
      <c r="BT46" s="581"/>
      <c r="BU46" s="581"/>
      <c r="BV46" s="581"/>
      <c r="BW46" s="581"/>
      <c r="BX46" s="581"/>
      <c r="BY46" s="581"/>
      <c r="BZ46" s="581"/>
      <c r="CA46" s="581"/>
      <c r="CB46" s="581"/>
      <c r="CC46" s="581"/>
      <c r="CD46" s="581"/>
      <c r="CE46" s="581"/>
      <c r="CF46" s="581"/>
      <c r="CG46" s="581"/>
      <c r="CH46" s="581"/>
      <c r="CI46" s="582"/>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469</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587" t="str">
        <f t="shared" si="40"/>
        <v/>
      </c>
      <c r="BG47" s="421"/>
      <c r="BH47" s="421"/>
      <c r="BI47" s="422"/>
      <c r="BJ47" s="581" t="str">
        <f t="shared" si="41"/>
        <v>P2入口から開放しているP1、3、4駐車場へご案内した件数。　9：30～9：42　4件。</v>
      </c>
      <c r="BK47" s="581"/>
      <c r="BL47" s="581"/>
      <c r="BM47" s="581"/>
      <c r="BN47" s="581"/>
      <c r="BO47" s="581"/>
      <c r="BP47" s="581"/>
      <c r="BQ47" s="581"/>
      <c r="BR47" s="581"/>
      <c r="BS47" s="581"/>
      <c r="BT47" s="581"/>
      <c r="BU47" s="581"/>
      <c r="BV47" s="581"/>
      <c r="BW47" s="581"/>
      <c r="BX47" s="581"/>
      <c r="BY47" s="581"/>
      <c r="BZ47" s="581"/>
      <c r="CA47" s="581"/>
      <c r="CB47" s="581"/>
      <c r="CC47" s="581"/>
      <c r="CD47" s="581"/>
      <c r="CE47" s="581"/>
      <c r="CF47" s="581"/>
      <c r="CG47" s="581"/>
      <c r="CH47" s="581"/>
      <c r="CI47" s="582"/>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587">
        <f t="shared" si="40"/>
        <v>0.40486111111111112</v>
      </c>
      <c r="BG48" s="421"/>
      <c r="BH48" s="421"/>
      <c r="BI48" s="422"/>
      <c r="BJ48" s="581" t="str">
        <f t="shared" si="41"/>
        <v>P2臨時出口を開放。　→18：30　閉鎖作業を施設警備担当様へ引継ぎ。</v>
      </c>
      <c r="BK48" s="581"/>
      <c r="BL48" s="581"/>
      <c r="BM48" s="581"/>
      <c r="BN48" s="581"/>
      <c r="BO48" s="581"/>
      <c r="BP48" s="581"/>
      <c r="BQ48" s="581"/>
      <c r="BR48" s="581"/>
      <c r="BS48" s="581"/>
      <c r="BT48" s="581"/>
      <c r="BU48" s="581"/>
      <c r="BV48" s="581"/>
      <c r="BW48" s="581"/>
      <c r="BX48" s="581"/>
      <c r="BY48" s="581"/>
      <c r="BZ48" s="581"/>
      <c r="CA48" s="581"/>
      <c r="CB48" s="581"/>
      <c r="CC48" s="581"/>
      <c r="CD48" s="581"/>
      <c r="CE48" s="581"/>
      <c r="CF48" s="581"/>
      <c r="CG48" s="581"/>
      <c r="CH48" s="581"/>
      <c r="CI48" s="582"/>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0.43333333333333335</v>
      </c>
      <c r="AA49" s="449"/>
      <c r="AB49" s="449"/>
      <c r="AC49" s="450"/>
      <c r="AD49" s="474" t="s">
        <v>470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f t="shared" si="40"/>
        <v>0.43333333333333335</v>
      </c>
      <c r="BG49" s="421"/>
      <c r="BH49" s="421"/>
      <c r="BI49" s="422"/>
      <c r="BJ49" s="581" t="str">
        <f t="shared" si="41"/>
        <v>事前予約のマイクロバス1台（ハイエーススーパーロング、デイ・センターまなびや西町様）</v>
      </c>
      <c r="BK49" s="581"/>
      <c r="BL49" s="581"/>
      <c r="BM49" s="581"/>
      <c r="BN49" s="581"/>
      <c r="BO49" s="581"/>
      <c r="BP49" s="581"/>
      <c r="BQ49" s="581"/>
      <c r="BR49" s="581"/>
      <c r="BS49" s="581"/>
      <c r="BT49" s="581"/>
      <c r="BU49" s="581"/>
      <c r="BV49" s="581"/>
      <c r="BW49" s="581"/>
      <c r="BX49" s="581"/>
      <c r="BY49" s="581"/>
      <c r="BZ49" s="581"/>
      <c r="CA49" s="581"/>
      <c r="CB49" s="581"/>
      <c r="CC49" s="581"/>
      <c r="CD49" s="581"/>
      <c r="CE49" s="581"/>
      <c r="CF49" s="581"/>
      <c r="CG49" s="581"/>
      <c r="CH49" s="581"/>
      <c r="CI49" s="582"/>
    </row>
    <row r="50" spans="2:87" ht="16.5" customHeight="1">
      <c r="Z50" s="462"/>
      <c r="AA50" s="463"/>
      <c r="AB50" s="463"/>
      <c r="AC50" s="464"/>
      <c r="AD50" s="465" t="s">
        <v>471</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647" t="str">
        <f t="shared" si="40"/>
        <v/>
      </c>
      <c r="BG50" s="648"/>
      <c r="BH50" s="648"/>
      <c r="BI50" s="649"/>
      <c r="BJ50" s="688" t="str">
        <f t="shared" si="41"/>
        <v>来場。乗客を降ろして直ぐに出庫→12：27　マイクロバス1台再度来場、乗客を乗せ出庫。</v>
      </c>
      <c r="BK50" s="688"/>
      <c r="BL50" s="688"/>
      <c r="BM50" s="688"/>
      <c r="BN50" s="688"/>
      <c r="BO50" s="688"/>
      <c r="BP50" s="688"/>
      <c r="BQ50" s="688"/>
      <c r="BR50" s="688"/>
      <c r="BS50" s="688"/>
      <c r="BT50" s="688"/>
      <c r="BU50" s="688"/>
      <c r="BV50" s="688"/>
      <c r="BW50" s="688"/>
      <c r="BX50" s="688"/>
      <c r="BY50" s="688"/>
      <c r="BZ50" s="688"/>
      <c r="CA50" s="688"/>
      <c r="CB50" s="688"/>
      <c r="CC50" s="688"/>
      <c r="CD50" s="688"/>
      <c r="CE50" s="688"/>
      <c r="CF50" s="688"/>
      <c r="CG50" s="688"/>
      <c r="CH50" s="688"/>
      <c r="CI50" s="689"/>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90"/>
      <c r="BG51" s="190"/>
      <c r="BH51" s="190"/>
      <c r="BI51" s="190"/>
      <c r="BJ51" s="214"/>
      <c r="BK51" s="214"/>
      <c r="BL51" s="214"/>
      <c r="BM51" s="214"/>
      <c r="BN51" s="214"/>
      <c r="BO51" s="214"/>
      <c r="BP51" s="214"/>
      <c r="BQ51" s="214"/>
      <c r="BR51" s="214"/>
      <c r="BS51" s="214"/>
      <c r="BT51" s="214"/>
      <c r="BU51" s="214"/>
      <c r="BV51" s="214"/>
      <c r="BW51" s="214"/>
      <c r="BX51" s="214"/>
      <c r="BY51" s="214"/>
      <c r="BZ51" s="214"/>
      <c r="CA51" s="214"/>
      <c r="CB51" s="214"/>
      <c r="CC51" s="214"/>
      <c r="CD51" s="214"/>
      <c r="CE51" s="214"/>
      <c r="CF51" s="214"/>
      <c r="CG51" s="214"/>
      <c r="CH51" s="214"/>
      <c r="CI51" s="214"/>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650"/>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6">IF(Z53="","",Z53)</f>
        <v/>
      </c>
      <c r="BG53" s="485"/>
      <c r="BH53" s="485"/>
      <c r="BI53" s="486"/>
      <c r="BJ53" s="481" t="str">
        <f t="shared" ref="BJ53:BJ100" si="47">IF(AD53="","",AD53)</f>
        <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74"/>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503" t="str">
        <f t="shared" si="46"/>
        <v/>
      </c>
      <c r="BG54" s="504"/>
      <c r="BH54" s="504"/>
      <c r="BI54" s="504"/>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74"/>
      <c r="AE55" s="475"/>
      <c r="AF55" s="475"/>
      <c r="AG55" s="475"/>
      <c r="AH55" s="475"/>
      <c r="AI55" s="475"/>
      <c r="AJ55" s="475"/>
      <c r="AK55" s="475"/>
      <c r="AL55" s="475"/>
      <c r="AM55" s="475"/>
      <c r="AN55" s="475"/>
      <c r="AO55" s="475"/>
      <c r="AP55" s="475"/>
      <c r="AQ55" s="475"/>
      <c r="AR55" s="475"/>
      <c r="AS55" s="475"/>
      <c r="AT55" s="475"/>
      <c r="AU55" s="475"/>
      <c r="AV55" s="475"/>
      <c r="AW55" s="475"/>
      <c r="AX55" s="475"/>
      <c r="AY55" s="475"/>
      <c r="AZ55" s="475"/>
      <c r="BA55" s="475"/>
      <c r="BB55" s="475"/>
      <c r="BC55" s="476"/>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503" t="str">
        <f t="shared" si="46"/>
        <v/>
      </c>
      <c r="BG56" s="504"/>
      <c r="BH56" s="504"/>
      <c r="BI56" s="504"/>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503" t="str">
        <f t="shared" si="46"/>
        <v/>
      </c>
      <c r="BG57" s="504"/>
      <c r="BH57" s="504"/>
      <c r="BI57" s="504"/>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74"/>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503" t="str">
        <f t="shared" si="46"/>
        <v/>
      </c>
      <c r="BG58" s="504"/>
      <c r="BH58" s="504"/>
      <c r="BI58" s="504"/>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503" t="str">
        <f t="shared" si="46"/>
        <v/>
      </c>
      <c r="BG59" s="504"/>
      <c r="BH59" s="504"/>
      <c r="BI59" s="504"/>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503" t="str">
        <f t="shared" si="46"/>
        <v/>
      </c>
      <c r="BG60" s="504"/>
      <c r="BH60" s="504"/>
      <c r="BI60" s="504"/>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474"/>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474"/>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474"/>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c r="B102" s="155" t="str">
        <f>IF(F102="","",IF(ISNA(VLOOKUP(F102,[1]警備日誌専用氏名!A:B,2,FALSE))=TRUE,F102,VLOOKUP(F102,[1]警備日誌専用氏名!A:B,2,FALSE)))</f>
        <v/>
      </c>
    </row>
    <row r="103" spans="2:87" ht="16.5" customHeight="1">
      <c r="B103" s="155" t="str">
        <f>IF(F103="","",IF(ISNA(VLOOKUP(F103,[1]警備日誌専用氏名!A:B,2,FALSE))=TRUE,F103,VLOOKUP(F103,[1]警備日誌専用氏名!A:B,2,FALSE)))</f>
        <v/>
      </c>
    </row>
    <row r="104" spans="2:87" ht="16.5" customHeight="1">
      <c r="B104" s="155" t="str">
        <f>IF(F104="","",IF(ISNA(VLOOKUP(F104,[1]警備日誌専用氏名!A:B,2,FALSE))=TRUE,F104,VLOOKUP(F104,[1]警備日誌専用氏名!A:B,2,FALSE)))</f>
        <v/>
      </c>
    </row>
    <row r="105" spans="2:87">
      <c r="B105" s="155" t="str">
        <f>IF(F105="","",IF(ISNA(VLOOKUP(F105,[1]警備日誌専用氏名!A:B,2,FALSE))=TRUE,F105,VLOOKUP(F105,[1]警備日誌専用氏名!A:B,2,FALSE)))</f>
        <v/>
      </c>
    </row>
    <row r="106" spans="2:87">
      <c r="B106" s="155" t="str">
        <f>IF(F106="","",IF(ISNA(VLOOKUP(F106,[1]警備日誌専用氏名!A:B,2,FALSE))=TRUE,F106,VLOOKUP(F106,[1]警備日誌専用氏名!A:B,2,FALSE)))</f>
        <v/>
      </c>
    </row>
    <row r="107" spans="2:87">
      <c r="B107" s="155" t="str">
        <f>IF(F107="","",IF(ISNA(VLOOKUP(F107,[1]警備日誌専用氏名!A:B,2,FALSE))=TRUE,F107,VLOOKUP(F107,[1]警備日誌専用氏名!A:B,2,FALSE)))</f>
        <v/>
      </c>
    </row>
    <row r="108" spans="2:87">
      <c r="B108" s="155" t="str">
        <f>IF(F108="","",IF(ISNA(VLOOKUP(F108,[1]警備日誌専用氏名!A:B,2,FALSE))=TRUE,F108,VLOOKUP(F108,[1]警備日誌専用氏名!A:B,2,FALSE)))</f>
        <v/>
      </c>
    </row>
    <row r="109" spans="2:87">
      <c r="B109" s="155" t="str">
        <f>IF(F109="","",IF(ISNA(VLOOKUP(F109,[1]警備日誌専用氏名!A:B,2,FALSE))=TRUE,F109,VLOOKUP(F109,[1]警備日誌専用氏名!A:B,2,FALSE)))</f>
        <v/>
      </c>
    </row>
    <row r="110" spans="2:87">
      <c r="B110" s="155" t="str">
        <f>IF(F110="","",IF(ISNA(VLOOKUP(F110,[1]警備日誌専用氏名!A:B,2,FALSE))=TRUE,F110,VLOOKUP(F110,[1]警備日誌専用氏名!A:B,2,FALSE)))</f>
        <v/>
      </c>
    </row>
    <row r="111" spans="2:87">
      <c r="B111" s="155" t="str">
        <f>IF(F111="","",IF(ISNA(VLOOKUP(F111,[1]警備日誌専用氏名!A:B,2,FALSE))=TRUE,F111,VLOOKUP(F111,[1]警備日誌専用氏名!A:B,2,FALSE)))</f>
        <v/>
      </c>
    </row>
    <row r="112" spans="2:87">
      <c r="B112" s="155" t="str">
        <f>IF(F112="","",IF(ISNA(VLOOKUP(F112,[1]警備日誌専用氏名!A:B,2,FALSE))=TRUE,F112,VLOOKUP(F112,[1]警備日誌専用氏名!A:B,2,FALSE)))</f>
        <v/>
      </c>
    </row>
    <row r="113" spans="2:2">
      <c r="B113" s="155" t="str">
        <f>IF(F113="","",IF(ISNA(VLOOKUP(F113,[1]警備日誌専用氏名!A:B,2,FALSE))=TRUE,F113,VLOOKUP(F113,[1]警備日誌専用氏名!A:B,2,FALSE)))</f>
        <v/>
      </c>
    </row>
    <row r="114" spans="2:2">
      <c r="B114" s="155" t="str">
        <f>IF(F114="","",IF(ISNA(VLOOKUP(F114,[1]警備日誌専用氏名!A:B,2,FALSE))=TRUE,F114,VLOOKUP(F114,[1]警備日誌専用氏名!A:B,2,FALSE)))</f>
        <v/>
      </c>
    </row>
    <row r="115" spans="2:2">
      <c r="B115" s="155" t="str">
        <f>IF(F115="","",IF(ISNA(VLOOKUP(F115,[1]警備日誌専用氏名!A:B,2,FALSE))=TRUE,F115,VLOOKUP(F115,[1]警備日誌専用氏名!A:B,2,FALSE)))</f>
        <v/>
      </c>
    </row>
    <row r="116" spans="2:2">
      <c r="B116" s="155" t="str">
        <f>IF(F116="","",IF(ISNA(VLOOKUP(F116,[1]警備日誌専用氏名!A:B,2,FALSE))=TRUE,F116,VLOOKUP(F116,[1]警備日誌専用氏名!A:B,2,FALSE)))</f>
        <v/>
      </c>
    </row>
    <row r="117" spans="2:2">
      <c r="B117" s="155" t="str">
        <f>IF(F117="","",IF(ISNA(VLOOKUP(F117,[1]警備日誌専用氏名!A:B,2,FALSE))=TRUE,F117,VLOOKUP(F117,[1]警備日誌専用氏名!A:B,2,FALSE)))</f>
        <v/>
      </c>
    </row>
  </sheetData>
  <mergeCells count="865">
    <mergeCell ref="CG28:CI28"/>
    <mergeCell ref="BH28:BK28"/>
    <mergeCell ref="BL28:BM28"/>
    <mergeCell ref="BN28:BO28"/>
    <mergeCell ref="BP28:BQ28"/>
    <mergeCell ref="BR28:BT28"/>
    <mergeCell ref="BU28:BV28"/>
    <mergeCell ref="BW28:BZ28"/>
    <mergeCell ref="CA28:CB28"/>
    <mergeCell ref="CC28:CD28"/>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82:AC82"/>
    <mergeCell ref="AD82:BC82"/>
    <mergeCell ref="BF82:BI82"/>
    <mergeCell ref="AD90:BC90"/>
    <mergeCell ref="BF90:BI90"/>
    <mergeCell ref="BJ90:CI90"/>
    <mergeCell ref="Z91:AC91"/>
    <mergeCell ref="AD91:BC91"/>
    <mergeCell ref="BF91:BI91"/>
    <mergeCell ref="BJ91:CI91"/>
    <mergeCell ref="BJ82:CI82"/>
    <mergeCell ref="BF85:BI85"/>
    <mergeCell ref="BJ85:CI85"/>
    <mergeCell ref="BJ88:CI88"/>
    <mergeCell ref="Z89:AC89"/>
    <mergeCell ref="AD89:BC89"/>
    <mergeCell ref="AD94:BC94"/>
    <mergeCell ref="Z86:AC86"/>
    <mergeCell ref="AD86:BC86"/>
    <mergeCell ref="BF94:BI94"/>
    <mergeCell ref="BJ94:CI94"/>
    <mergeCell ref="Z90:AC90"/>
    <mergeCell ref="Z93:AC93"/>
    <mergeCell ref="AD93:BC93"/>
    <mergeCell ref="BF93:BI93"/>
    <mergeCell ref="BJ93:CI93"/>
    <mergeCell ref="BF92:BI92"/>
    <mergeCell ref="BJ92:CI92"/>
    <mergeCell ref="Z92:AC92"/>
    <mergeCell ref="AD92:BC92"/>
    <mergeCell ref="BJ86:CI86"/>
    <mergeCell ref="Z87:AC87"/>
    <mergeCell ref="AD87:BC87"/>
    <mergeCell ref="BF87:BI87"/>
    <mergeCell ref="BJ87:CI87"/>
    <mergeCell ref="BF89:BI89"/>
    <mergeCell ref="BJ89:CI89"/>
    <mergeCell ref="Z88:AC88"/>
    <mergeCell ref="AD88:BC88"/>
    <mergeCell ref="BF88:BI88"/>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9:AC99"/>
    <mergeCell ref="AD99:BC99"/>
    <mergeCell ref="BF99:BI99"/>
    <mergeCell ref="BJ99:CI99"/>
    <mergeCell ref="Z98:AC98"/>
    <mergeCell ref="AD98:BC98"/>
    <mergeCell ref="BF98:BI98"/>
    <mergeCell ref="BJ98:CI98"/>
    <mergeCell ref="Z94:AC94"/>
    <mergeCell ref="Z79:AC79"/>
    <mergeCell ref="AD79:BC79"/>
    <mergeCell ref="BF79:BI79"/>
    <mergeCell ref="BJ79:CI79"/>
    <mergeCell ref="Z80:AC80"/>
    <mergeCell ref="AD80:BC80"/>
    <mergeCell ref="BF80:BI80"/>
    <mergeCell ref="BJ80:CI80"/>
    <mergeCell ref="Z81:AC81"/>
    <mergeCell ref="AD81:BC81"/>
    <mergeCell ref="BF81:BI81"/>
    <mergeCell ref="BJ81:CI81"/>
    <mergeCell ref="Z83:AC83"/>
    <mergeCell ref="AD83:BC83"/>
    <mergeCell ref="BF83:BI83"/>
    <mergeCell ref="BJ83:CI83"/>
    <mergeCell ref="Z84:AC84"/>
    <mergeCell ref="AD84:BC84"/>
    <mergeCell ref="BF84:BI84"/>
    <mergeCell ref="BJ84:CI84"/>
    <mergeCell ref="Z85:AC85"/>
    <mergeCell ref="AD85:BC85"/>
    <mergeCell ref="BF86:BI86"/>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6:AC76"/>
    <mergeCell ref="AD76:BC76"/>
    <mergeCell ref="BF76:BI76"/>
    <mergeCell ref="BJ76:CI76"/>
    <mergeCell ref="Z77:AC77"/>
    <mergeCell ref="AD77:BC77"/>
    <mergeCell ref="Z71:AC71"/>
    <mergeCell ref="AD71:BC71"/>
    <mergeCell ref="BF71:BI71"/>
    <mergeCell ref="BJ71:CI71"/>
    <mergeCell ref="Z72:AC72"/>
    <mergeCell ref="AD72:BC72"/>
    <mergeCell ref="BF72:BI72"/>
    <mergeCell ref="BJ72:CI72"/>
    <mergeCell ref="BF77:BI77"/>
    <mergeCell ref="BJ77:CI77"/>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44:AC44"/>
    <mergeCell ref="Z51:AC51"/>
    <mergeCell ref="AD51:BC51"/>
    <mergeCell ref="AU52:AV52"/>
    <mergeCell ref="AX52:AY52"/>
    <mergeCell ref="CA52:CB52"/>
    <mergeCell ref="CD52:CE52"/>
    <mergeCell ref="AP52:AS52"/>
    <mergeCell ref="BV52:BY52"/>
    <mergeCell ref="BF48:BI48"/>
    <mergeCell ref="BJ48:CI48"/>
    <mergeCell ref="AD44:BC44"/>
    <mergeCell ref="BJ46:CI46"/>
    <mergeCell ref="BF45:BI45"/>
    <mergeCell ref="BJ45:CI45"/>
    <mergeCell ref="BU40:CB40"/>
    <mergeCell ref="CC40:CI40"/>
    <mergeCell ref="BF43:BI43"/>
    <mergeCell ref="BJ43:CI43"/>
    <mergeCell ref="CO43:CQ43"/>
    <mergeCell ref="CR43:CT43"/>
    <mergeCell ref="Z47:AC47"/>
    <mergeCell ref="Z48:AC48"/>
    <mergeCell ref="AD50:BC50"/>
    <mergeCell ref="BF47:BI47"/>
    <mergeCell ref="BJ47:CI47"/>
    <mergeCell ref="AD47:BC47"/>
    <mergeCell ref="CK45:CP45"/>
    <mergeCell ref="CQ45:CS45"/>
    <mergeCell ref="AD48:BC48"/>
    <mergeCell ref="Z49:AC49"/>
    <mergeCell ref="AD49:BC49"/>
    <mergeCell ref="CK47:CM48"/>
    <mergeCell ref="CN47:DE48"/>
    <mergeCell ref="Z50:AC50"/>
    <mergeCell ref="BF50:BI50"/>
    <mergeCell ref="BJ50:CI50"/>
    <mergeCell ref="CQ44:CS44"/>
    <mergeCell ref="BJ49:CI49"/>
    <mergeCell ref="CK43:CN43"/>
    <mergeCell ref="BF42:BI42"/>
    <mergeCell ref="BJ42:CI42"/>
    <mergeCell ref="BF44:BI44"/>
    <mergeCell ref="BJ44:CI44"/>
    <mergeCell ref="CK44:CP44"/>
    <mergeCell ref="CR36:CT36"/>
    <mergeCell ref="CU43:CW43"/>
    <mergeCell ref="BF49:BI49"/>
    <mergeCell ref="CK36:CN36"/>
    <mergeCell ref="CO36:CQ36"/>
    <mergeCell ref="BF41:CI41"/>
    <mergeCell ref="CR37:CT37"/>
    <mergeCell ref="CR38:CT38"/>
    <mergeCell ref="CK38:CN38"/>
    <mergeCell ref="CO38:CQ38"/>
    <mergeCell ref="CU41:CW41"/>
    <mergeCell ref="CU42:CW42"/>
    <mergeCell ref="CO42:CQ42"/>
    <mergeCell ref="CR42:CT42"/>
    <mergeCell ref="CK41:CN41"/>
    <mergeCell ref="CK37:CN37"/>
    <mergeCell ref="CO37:CQ37"/>
    <mergeCell ref="CO39:CQ39"/>
    <mergeCell ref="CR39:CT39"/>
    <mergeCell ref="CO41:CQ41"/>
    <mergeCell ref="CR41:CT41"/>
    <mergeCell ref="CK39:CN39"/>
    <mergeCell ref="CK42:CN42"/>
    <mergeCell ref="BF46:BI46"/>
    <mergeCell ref="Z39:AD39"/>
    <mergeCell ref="AE39:AG39"/>
    <mergeCell ref="AI39:AL39"/>
    <mergeCell ref="AM39:AT39"/>
    <mergeCell ref="Z40:AE40"/>
    <mergeCell ref="AF40:AG40"/>
    <mergeCell ref="AH40:AI40"/>
    <mergeCell ref="AK40:AL40"/>
    <mergeCell ref="AO40:AP40"/>
    <mergeCell ref="AS40:AT40"/>
    <mergeCell ref="BF39:BI39"/>
    <mergeCell ref="BJ39:BM39"/>
    <mergeCell ref="AX40:AY40"/>
    <mergeCell ref="AZ40:BA40"/>
    <mergeCell ref="BN39:BQ39"/>
    <mergeCell ref="BR39:BT39"/>
    <mergeCell ref="BB40:BC40"/>
    <mergeCell ref="BF40:BI40"/>
    <mergeCell ref="BJ40:BM40"/>
    <mergeCell ref="BN40:BQ40"/>
    <mergeCell ref="BR40:BT40"/>
    <mergeCell ref="BF38:BI38"/>
    <mergeCell ref="BJ38:BM38"/>
    <mergeCell ref="BN38:BQ38"/>
    <mergeCell ref="BR38:BT38"/>
    <mergeCell ref="AO38:AU38"/>
    <mergeCell ref="AV38:AY38"/>
    <mergeCell ref="AZ38:BC38"/>
    <mergeCell ref="BF36:BI36"/>
    <mergeCell ref="BJ36:BM36"/>
    <mergeCell ref="BN36:BQ36"/>
    <mergeCell ref="BR36:BT36"/>
    <mergeCell ref="BF37:BI37"/>
    <mergeCell ref="BJ37:BM37"/>
    <mergeCell ref="BN37:BQ37"/>
    <mergeCell ref="BR37:BT37"/>
    <mergeCell ref="Z36:AF36"/>
    <mergeCell ref="AG36:AJ36"/>
    <mergeCell ref="AK36:AN36"/>
    <mergeCell ref="Z37:AF38"/>
    <mergeCell ref="AG37:AN38"/>
    <mergeCell ref="AO37:AU37"/>
    <mergeCell ref="AV37:AY37"/>
    <mergeCell ref="AZ37:BC37"/>
    <mergeCell ref="AO36:AU36"/>
    <mergeCell ref="AV36:AY36"/>
    <mergeCell ref="AZ36:BC36"/>
    <mergeCell ref="BU36:BX37"/>
    <mergeCell ref="CD33:CI33"/>
    <mergeCell ref="BF33:BG33"/>
    <mergeCell ref="BH33:BI33"/>
    <mergeCell ref="AG35:AJ35"/>
    <mergeCell ref="AK35:AN35"/>
    <mergeCell ref="AK34:AN34"/>
    <mergeCell ref="AO34:AU34"/>
    <mergeCell ref="AV34:AY34"/>
    <mergeCell ref="AZ34:BC34"/>
    <mergeCell ref="AO35:AU35"/>
    <mergeCell ref="AV35:AY35"/>
    <mergeCell ref="AZ35:BC35"/>
    <mergeCell ref="BY36:CI37"/>
    <mergeCell ref="BJ33:BK33"/>
    <mergeCell ref="BL33:BN33"/>
    <mergeCell ref="BO33:BT33"/>
    <mergeCell ref="BF34:BG34"/>
    <mergeCell ref="BH34:BI34"/>
    <mergeCell ref="BJ34:BK34"/>
    <mergeCell ref="BL34:BN34"/>
    <mergeCell ref="BO34:BT34"/>
    <mergeCell ref="BF35:CI35"/>
    <mergeCell ref="BU34:BV34"/>
    <mergeCell ref="AG32:AJ32"/>
    <mergeCell ref="AK32:AN32"/>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W27:BZ27"/>
    <mergeCell ref="CA27:CB27"/>
    <mergeCell ref="CC27:CD27"/>
    <mergeCell ref="CE27:CF27"/>
    <mergeCell ref="CG27:CI27"/>
    <mergeCell ref="BF28:BG28"/>
    <mergeCell ref="CE28:CF28"/>
    <mergeCell ref="BN22:BO22"/>
    <mergeCell ref="Z28:AA28"/>
    <mergeCell ref="AB28:AG28"/>
    <mergeCell ref="AH28:AJ28"/>
    <mergeCell ref="AL28:AN28"/>
    <mergeCell ref="AO28:AP28"/>
    <mergeCell ref="AQ28:AV28"/>
    <mergeCell ref="BR22:BT22"/>
    <mergeCell ref="BU22:BV22"/>
    <mergeCell ref="BF27:BG27"/>
    <mergeCell ref="BH27:BK27"/>
    <mergeCell ref="BL27:BM27"/>
    <mergeCell ref="BN27:BO27"/>
    <mergeCell ref="BP27:BQ27"/>
    <mergeCell ref="BR27:BT27"/>
    <mergeCell ref="BU27:BV27"/>
    <mergeCell ref="Z22:AA22"/>
    <mergeCell ref="AB22:AG22"/>
    <mergeCell ref="AH22:AJ22"/>
    <mergeCell ref="AL22:AN22"/>
    <mergeCell ref="AO22:AP22"/>
    <mergeCell ref="AQ22:AV22"/>
    <mergeCell ref="AW22:AY22"/>
    <mergeCell ref="BA22:BC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BF20:BG20"/>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BN10:BO10"/>
    <mergeCell ref="BP10:BQ10"/>
    <mergeCell ref="BR10:BT10"/>
    <mergeCell ref="Z11:AA11"/>
    <mergeCell ref="AB11:AG11"/>
    <mergeCell ref="AH11:AJ11"/>
    <mergeCell ref="AL11:AN11"/>
    <mergeCell ref="AO11:AP11"/>
    <mergeCell ref="AQ11:AV11"/>
    <mergeCell ref="AW11:AY11"/>
    <mergeCell ref="BA11:BC11"/>
    <mergeCell ref="BF11:BG11"/>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BH9:BK9"/>
    <mergeCell ref="BL9:BM9"/>
    <mergeCell ref="BN9:BO9"/>
    <mergeCell ref="BP9:BQ9"/>
    <mergeCell ref="BR9:BT9"/>
    <mergeCell ref="BU9:BV9"/>
    <mergeCell ref="BW9:BZ9"/>
    <mergeCell ref="CA9:CB9"/>
    <mergeCell ref="CC9:CD9"/>
    <mergeCell ref="Z9:AA9"/>
    <mergeCell ref="AB9:AG9"/>
    <mergeCell ref="AH9:AJ9"/>
    <mergeCell ref="AL9:AN9"/>
    <mergeCell ref="AO9:AP9"/>
    <mergeCell ref="AQ9:AV9"/>
    <mergeCell ref="AW9:AY9"/>
    <mergeCell ref="BA9:BC9"/>
    <mergeCell ref="BF9:BG9"/>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AH6:AN6"/>
    <mergeCell ref="AO6:AP6"/>
    <mergeCell ref="AQ6:AV6"/>
    <mergeCell ref="AW6:BC6"/>
    <mergeCell ref="Z5:AC5"/>
    <mergeCell ref="Z3:AP4"/>
    <mergeCell ref="BF3:BQ4"/>
    <mergeCell ref="AQ7:AV7"/>
    <mergeCell ref="AW7:AY7"/>
    <mergeCell ref="BA7:BC7"/>
    <mergeCell ref="BF7:CI7"/>
    <mergeCell ref="AE5:AF5"/>
    <mergeCell ref="AH5:AI5"/>
    <mergeCell ref="AO5:AP5"/>
    <mergeCell ref="AQ5:AU5"/>
    <mergeCell ref="AV5:AW5"/>
    <mergeCell ref="BF6:BH6"/>
    <mergeCell ref="Z7:AA7"/>
    <mergeCell ref="AB7:AG7"/>
    <mergeCell ref="AH7:AJ7"/>
    <mergeCell ref="AL7:AN7"/>
    <mergeCell ref="AO7:AP7"/>
    <mergeCell ref="Z1:AP2"/>
    <mergeCell ref="AU1:AW1"/>
    <mergeCell ref="AX1:AZ1"/>
    <mergeCell ref="BA1:BC1"/>
    <mergeCell ref="BF1:BQ2"/>
    <mergeCell ref="BR1:BT1"/>
    <mergeCell ref="BU1:BW1"/>
    <mergeCell ref="BR29:BT29"/>
    <mergeCell ref="CD1:CF1"/>
    <mergeCell ref="BQ6:BR6"/>
    <mergeCell ref="BS6:BV6"/>
    <mergeCell ref="BW6:BX6"/>
    <mergeCell ref="BY6:CA6"/>
    <mergeCell ref="CB6:CD6"/>
    <mergeCell ref="CE6:CI6"/>
    <mergeCell ref="CE8:CF8"/>
    <mergeCell ref="CG8:CI8"/>
    <mergeCell ref="CE9:CF9"/>
    <mergeCell ref="CG9:CI9"/>
    <mergeCell ref="CE10:CF10"/>
    <mergeCell ref="CG10:CI10"/>
    <mergeCell ref="CE11:CF11"/>
    <mergeCell ref="Z6:AA6"/>
    <mergeCell ref="AB6:AG6"/>
    <mergeCell ref="CG1:CI1"/>
    <mergeCell ref="BR2:BT4"/>
    <mergeCell ref="BU2:BW4"/>
    <mergeCell ref="BX2:BZ4"/>
    <mergeCell ref="CA2:CC4"/>
    <mergeCell ref="CD2:CF4"/>
    <mergeCell ref="CG2:CI4"/>
    <mergeCell ref="BX1:BZ1"/>
    <mergeCell ref="CA1:CC1"/>
    <mergeCell ref="BW30:BZ30"/>
    <mergeCell ref="CA30:CB30"/>
    <mergeCell ref="CC30:CD30"/>
    <mergeCell ref="CE30:CF30"/>
    <mergeCell ref="CG30:CI30"/>
    <mergeCell ref="BU29:BV29"/>
    <mergeCell ref="BW29:BZ29"/>
    <mergeCell ref="CA29:CB29"/>
    <mergeCell ref="CC29:CD29"/>
    <mergeCell ref="CE29:CF29"/>
    <mergeCell ref="CG29:CI29"/>
    <mergeCell ref="BW34:BX34"/>
    <mergeCell ref="BY34:BZ34"/>
    <mergeCell ref="CA34:CC34"/>
    <mergeCell ref="CD34:CI34"/>
    <mergeCell ref="BU33:BV33"/>
    <mergeCell ref="BW33:BX33"/>
    <mergeCell ref="BY33:BZ33"/>
    <mergeCell ref="CA33:CC33"/>
    <mergeCell ref="Z27:AA27"/>
    <mergeCell ref="AB27:AG27"/>
    <mergeCell ref="AH27:AJ27"/>
    <mergeCell ref="AL27:AN27"/>
    <mergeCell ref="BF30:BG30"/>
    <mergeCell ref="BH30:BK30"/>
    <mergeCell ref="BL30:BM30"/>
    <mergeCell ref="BN30:BO30"/>
    <mergeCell ref="BP30:BQ30"/>
    <mergeCell ref="BR30:BT30"/>
    <mergeCell ref="BF29:BG29"/>
    <mergeCell ref="BH29:BK29"/>
    <mergeCell ref="BL29:BM29"/>
    <mergeCell ref="BN29:BO29"/>
    <mergeCell ref="BP29:BQ29"/>
    <mergeCell ref="BU30:BV30"/>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AK33:AN33"/>
    <mergeCell ref="Z34:AF34"/>
    <mergeCell ref="AG34:AJ34"/>
    <mergeCell ref="Z32:AF32"/>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Z42:AC42"/>
    <mergeCell ref="AD42:BC42"/>
    <mergeCell ref="Z43:AC43"/>
    <mergeCell ref="AD43:BC43"/>
    <mergeCell ref="Z46:AC46"/>
    <mergeCell ref="AD46:BC46"/>
    <mergeCell ref="Z45:AC45"/>
    <mergeCell ref="AD45:BC45"/>
    <mergeCell ref="AO31:AU31"/>
    <mergeCell ref="AV31:AY31"/>
    <mergeCell ref="AZ31:BC31"/>
    <mergeCell ref="AO33:AU33"/>
    <mergeCell ref="AV33:AY33"/>
    <mergeCell ref="AZ33:BC33"/>
    <mergeCell ref="AO32:AU32"/>
    <mergeCell ref="AV32:AY32"/>
    <mergeCell ref="AZ32:BC32"/>
    <mergeCell ref="Z35:AF35"/>
    <mergeCell ref="Z33:AF33"/>
    <mergeCell ref="AG33:AJ33"/>
  </mergeCells>
  <phoneticPr fontId="27"/>
  <conditionalFormatting sqref="AW7:BC7 AZ11:AZ28 AW8:AY28 BA8:BC28 AH7:AN28">
    <cfRule type="cellIs" dxfId="108" priority="4" stopIfTrue="1" operator="equal">
      <formula>0</formula>
    </cfRule>
  </conditionalFormatting>
  <conditionalFormatting sqref="AZ8:AZ10">
    <cfRule type="cellIs" dxfId="107" priority="1"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1" min="25" max="54" man="1"/>
  </rowBreaks>
  <colBreaks count="2" manualBreakCount="2">
    <brk id="56" max="92" man="1"/>
    <brk id="57" max="92"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DE101"/>
  <sheetViews>
    <sheetView view="pageBreakPreview" topLeftCell="D33" zoomScale="70" zoomScaleNormal="100" zoomScaleSheetLayoutView="70" workbookViewId="0">
      <selection activeCell="BF1" sqref="BF1:CI10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472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晴れ時々曇り</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萩原光彦</v>
      </c>
      <c r="E8" s="155" t="s">
        <v>99</v>
      </c>
      <c r="F8" s="155" t="s">
        <v>104</v>
      </c>
      <c r="I8" s="185"/>
      <c r="J8" s="177"/>
      <c r="K8" s="177"/>
      <c r="L8" s="178">
        <v>0.33333333333333331</v>
      </c>
      <c r="M8" s="178">
        <v>0.77083333333333337</v>
      </c>
      <c r="N8" s="186" t="e">
        <f t="shared" ref="N8:N49" ca="1" si="0">$AL$5</f>
        <v>#VALUE!</v>
      </c>
      <c r="O8" s="177" t="str">
        <f t="shared" ref="O8:O48" si="1">IFERROR(INDEX(給与コード,MATCH(IF(J8="",E8,J8),業態名,0)),"")</f>
        <v>A1</v>
      </c>
      <c r="P8" s="177" t="str">
        <f t="shared" ref="P8:P48" si="2">IF(O8="","",IF(K8="",F8,K8))</f>
        <v>萩原光彦</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萩原光彦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幕内秀夫</v>
      </c>
      <c r="E9" s="155" t="s">
        <v>99</v>
      </c>
      <c r="F9" s="155" t="s">
        <v>241</v>
      </c>
      <c r="I9" s="185"/>
      <c r="J9" s="177"/>
      <c r="K9" s="177"/>
      <c r="L9" s="178"/>
      <c r="M9" s="178"/>
      <c r="N9" s="186" t="e">
        <f t="shared" ca="1" si="0"/>
        <v>#VALUE!</v>
      </c>
      <c r="O9" s="177" t="str">
        <f t="shared" si="1"/>
        <v>A1</v>
      </c>
      <c r="P9" s="177" t="str">
        <f t="shared" si="2"/>
        <v>幕内秀夫</v>
      </c>
      <c r="Q9" s="178" t="str">
        <f t="shared" si="3"/>
        <v/>
      </c>
      <c r="R9" s="178"/>
      <c r="S9" s="178" t="str">
        <f t="shared" si="4"/>
        <v/>
      </c>
      <c r="T9" s="178"/>
      <c r="U9" s="178"/>
      <c r="V9" s="178"/>
      <c r="W9" s="178"/>
      <c r="X9" s="177"/>
      <c r="Z9" s="270" t="str">
        <f t="shared" si="5"/>
        <v>荷捌</v>
      </c>
      <c r="AA9" s="271"/>
      <c r="AB9" s="272" t="str">
        <f t="shared" si="6"/>
        <v>幕内秀夫</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342" t="str">
        <f>IF(OR(Q29="",Q29=0)=TRUE,IF(AW7&lt;&gt;"",AW7,""),Q29)</f>
        <v/>
      </c>
      <c r="CB9" s="343"/>
      <c r="CC9" s="342" t="str">
        <f>IF(OR(S29="",S29=0)=TRUE,IF(BA7&lt;&gt;"",BA7,""),S29)</f>
        <v/>
      </c>
      <c r="CD9" s="343"/>
      <c r="CE9" s="344" t="str">
        <f>IF(BW9="","",(CC9-CA9)*24)</f>
        <v/>
      </c>
      <c r="CF9" s="345"/>
      <c r="CG9" s="566" t="str">
        <f>IF(X29="","",X29)</f>
        <v/>
      </c>
      <c r="CH9" s="567"/>
      <c r="CI9" s="640"/>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萩原光彦</v>
      </c>
      <c r="BI10" s="265"/>
      <c r="BJ10" s="265"/>
      <c r="BK10" s="265"/>
      <c r="BL10" s="266">
        <f t="shared" ref="BL10:BL16" si="11">IF(OR(Q8="",Q8=0)=TRUE,IF(AH8&lt;&gt;"",AH8,""),Q8)</f>
        <v>0.33333333333333331</v>
      </c>
      <c r="BM10" s="266"/>
      <c r="BN10" s="266">
        <f t="shared" ref="BN10:BN16" si="12">IF(OR(S8="",S8=0)=TRUE,IF(AL8&lt;&gt;"",AL8,""),S8)</f>
        <v>0.77083333333333337</v>
      </c>
      <c r="BO10" s="266"/>
      <c r="BP10" s="267">
        <f t="shared" ref="BP10:BP16" si="13">IF(BH10="","",(BN10-BL10)*24)</f>
        <v>10.500000000000002</v>
      </c>
      <c r="BQ10" s="267"/>
      <c r="BR10" s="252" t="str">
        <f t="shared" ref="BR10:BR16" si="14">IF(X8="","",X8)</f>
        <v>残業1.5ｈ</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田村諭</v>
      </c>
      <c r="E11" s="155" t="s">
        <v>106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幕内秀夫</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松本豊</v>
      </c>
      <c r="E12" s="155" t="s">
        <v>106</v>
      </c>
      <c r="F12" s="155" t="s">
        <v>110</v>
      </c>
      <c r="I12" s="185"/>
      <c r="J12" s="177"/>
      <c r="K12" s="177"/>
      <c r="L12" s="178"/>
      <c r="M12" s="178"/>
      <c r="N12" s="186" t="e">
        <f t="shared" ca="1" si="0"/>
        <v>#VALUE!</v>
      </c>
      <c r="O12" s="177" t="str">
        <f t="shared" si="1"/>
        <v>A2</v>
      </c>
      <c r="P12" s="177" t="str">
        <f t="shared" si="2"/>
        <v>松本豊</v>
      </c>
      <c r="Q12" s="178" t="str">
        <f t="shared" si="3"/>
        <v/>
      </c>
      <c r="R12" s="178"/>
      <c r="S12" s="178" t="str">
        <f t="shared" si="4"/>
        <v/>
      </c>
      <c r="T12" s="178"/>
      <c r="U12" s="178"/>
      <c r="V12" s="178"/>
      <c r="W12" s="178"/>
      <c r="X12" s="177"/>
      <c r="Z12" s="270" t="str">
        <f t="shared" si="5"/>
        <v>早番</v>
      </c>
      <c r="AA12" s="271"/>
      <c r="AB12" s="272" t="str">
        <f t="shared" si="6"/>
        <v>松本豊</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山田保</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田村諭</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森口忠</v>
      </c>
      <c r="E14" s="217" t="s">
        <v>106</v>
      </c>
      <c r="F14" s="217" t="s">
        <v>277</v>
      </c>
      <c r="I14" s="185"/>
      <c r="J14" s="177" t="s">
        <v>436</v>
      </c>
      <c r="K14" s="177"/>
      <c r="L14" s="178"/>
      <c r="M14" s="178"/>
      <c r="N14" s="186" t="e">
        <f t="shared" ca="1" si="0"/>
        <v>#VALUE!</v>
      </c>
      <c r="O14" s="177" t="str">
        <f t="shared" si="1"/>
        <v/>
      </c>
      <c r="P14" s="177" t="str">
        <f t="shared" si="2"/>
        <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森口忠</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松本豊</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若月章浩</v>
      </c>
      <c r="BI15" s="265"/>
      <c r="BJ15" s="265"/>
      <c r="BK15" s="265"/>
      <c r="BL15" s="266">
        <f t="shared" si="11"/>
        <v>0.39583333333333331</v>
      </c>
      <c r="BM15" s="266"/>
      <c r="BN15" s="266">
        <f t="shared" si="12"/>
        <v>0.77083333333333337</v>
      </c>
      <c r="BO15" s="266"/>
      <c r="BP15" s="267">
        <f t="shared" si="13"/>
        <v>9.0000000000000018</v>
      </c>
      <c r="BQ15" s="267"/>
      <c r="BR15" s="252" t="str">
        <f t="shared" si="14"/>
        <v>イベント2部2G</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
      </c>
      <c r="BG16" s="265"/>
      <c r="BH16" s="265" t="str">
        <f t="shared" si="10"/>
        <v/>
      </c>
      <c r="BI16" s="265"/>
      <c r="BJ16" s="265"/>
      <c r="BK16" s="265"/>
      <c r="BL16" s="266">
        <f t="shared" si="11"/>
        <v>0.39583333333333331</v>
      </c>
      <c r="BM16" s="266"/>
      <c r="BN16" s="266">
        <f t="shared" si="12"/>
        <v>0.77083333333333337</v>
      </c>
      <c r="BO16" s="266"/>
      <c r="BP16" s="267" t="str">
        <f t="shared" si="13"/>
        <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756</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2535</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2028</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774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6093</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6093</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6093</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1723</v>
      </c>
      <c r="BA37" s="403"/>
      <c r="BB37" s="403"/>
      <c r="BC37" s="404"/>
      <c r="BE37" s="203"/>
      <c r="BF37" s="426" t="s">
        <v>136</v>
      </c>
      <c r="BG37" s="427"/>
      <c r="BH37" s="427"/>
      <c r="BI37" s="427"/>
      <c r="BJ37" s="428">
        <f>IF(AG32="","",AG32)</f>
        <v>756</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902</v>
      </c>
      <c r="BA38" s="408"/>
      <c r="BB38" s="408"/>
      <c r="BC38" s="409"/>
      <c r="BE38" s="204"/>
      <c r="BF38" s="418" t="s">
        <v>138</v>
      </c>
      <c r="BG38" s="419"/>
      <c r="BH38" s="419"/>
      <c r="BI38" s="419"/>
      <c r="BJ38" s="412">
        <f>IF(AG33="","",AG33)</f>
        <v>2535</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2028</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774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0.40277777777777779</v>
      </c>
      <c r="BG46" s="645"/>
      <c r="BH46" s="645"/>
      <c r="BI46" s="646"/>
      <c r="BJ46" s="238" t="str">
        <f t="shared" si="40"/>
        <v>P2立体駐車場開放。</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385</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9：30～9：40　2件。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0.40486111111111112</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v>0.49305555555555558</v>
      </c>
      <c r="AA49" s="449"/>
      <c r="AB49" s="449"/>
      <c r="AC49" s="450"/>
      <c r="AD49" s="474" t="s">
        <v>473</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f t="shared" si="39"/>
        <v>0.49305555555555558</v>
      </c>
      <c r="BG49" s="645"/>
      <c r="BH49" s="645"/>
      <c r="BI49" s="646"/>
      <c r="BJ49" s="238" t="str">
        <f t="shared" si="40"/>
        <v>本日のバス予約(10時50分)東京都立八王子東特別支援学校様が未来館なので</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2:87" ht="16.5" customHeight="1">
      <c r="Z50" s="462"/>
      <c r="AA50" s="463"/>
      <c r="AB50" s="463"/>
      <c r="AC50" s="464"/>
      <c r="AD50" s="465" t="s">
        <v>474</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担当者様の連絡先に連絡するが電話番号が間違っており違う人が出る状態となる。</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90"/>
      <c r="AA51" s="690"/>
      <c r="AB51" s="690"/>
      <c r="AC51" s="690"/>
      <c r="AD51" s="691"/>
      <c r="AE51" s="691"/>
      <c r="AF51" s="691"/>
      <c r="AG51" s="691"/>
      <c r="AH51" s="691"/>
      <c r="AI51" s="691"/>
      <c r="AJ51" s="691"/>
      <c r="AK51" s="691"/>
      <c r="AL51" s="691"/>
      <c r="AM51" s="691"/>
      <c r="AN51" s="691"/>
      <c r="AO51" s="691"/>
      <c r="AP51" s="691"/>
      <c r="AQ51" s="691"/>
      <c r="AR51" s="691"/>
      <c r="AS51" s="691"/>
      <c r="AT51" s="691"/>
      <c r="AU51" s="691"/>
      <c r="AV51" s="691"/>
      <c r="AW51" s="691"/>
      <c r="AX51" s="691"/>
      <c r="AY51" s="691"/>
      <c r="AZ51" s="691"/>
      <c r="BA51" s="691"/>
      <c r="BB51" s="691"/>
      <c r="BC51" s="691"/>
      <c r="BF51" s="489"/>
      <c r="BG51" s="490"/>
      <c r="BH51" s="490"/>
      <c r="BI51" s="490"/>
      <c r="BJ51" s="692"/>
      <c r="BK51" s="692"/>
      <c r="BL51" s="692"/>
      <c r="BM51" s="692"/>
      <c r="BN51" s="692"/>
      <c r="BO51" s="692"/>
      <c r="BP51" s="692"/>
      <c r="BQ51" s="692"/>
      <c r="BR51" s="692"/>
      <c r="BS51" s="692"/>
      <c r="BT51" s="692"/>
      <c r="BU51" s="692"/>
      <c r="BV51" s="692"/>
      <c r="BW51" s="692"/>
      <c r="BX51" s="692"/>
      <c r="BY51" s="692"/>
      <c r="BZ51" s="692"/>
      <c r="CA51" s="692"/>
      <c r="CB51" s="692"/>
      <c r="CC51" s="692"/>
      <c r="CD51" s="692"/>
      <c r="CE51" s="692"/>
      <c r="CF51" s="692"/>
      <c r="CG51" s="692"/>
      <c r="CH51" s="692"/>
      <c r="CI51" s="692"/>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696"/>
      <c r="AA53" s="697"/>
      <c r="AB53" s="697"/>
      <c r="AC53" s="698"/>
      <c r="AD53" s="578" t="s">
        <v>475</v>
      </c>
      <c r="AE53" s="579"/>
      <c r="AF53" s="579"/>
      <c r="AG53" s="579"/>
      <c r="AH53" s="579"/>
      <c r="AI53" s="579"/>
      <c r="AJ53" s="579"/>
      <c r="AK53" s="579"/>
      <c r="AL53" s="579"/>
      <c r="AM53" s="579"/>
      <c r="AN53" s="579"/>
      <c r="AO53" s="579"/>
      <c r="AP53" s="579"/>
      <c r="AQ53" s="579"/>
      <c r="AR53" s="579"/>
      <c r="AS53" s="579"/>
      <c r="AT53" s="579"/>
      <c r="AU53" s="579"/>
      <c r="AV53" s="579"/>
      <c r="AW53" s="579"/>
      <c r="AX53" s="579"/>
      <c r="AY53" s="579"/>
      <c r="AZ53" s="579"/>
      <c r="BA53" s="579"/>
      <c r="BB53" s="579"/>
      <c r="BC53" s="580"/>
      <c r="BF53" s="484" t="str">
        <f t="shared" ref="BF53:BF94" si="45">IF(Z53="","",Z53)</f>
        <v/>
      </c>
      <c r="BG53" s="485"/>
      <c r="BH53" s="485"/>
      <c r="BI53" s="486"/>
      <c r="BJ53" s="481" t="str">
        <f t="shared" ref="BJ53:BJ100" si="46">IF(AD53="","",AD53)</f>
        <v>13時55分P2入口警備員より、いなげや荷捌所横に大型バス2台が停車しているとの</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235"/>
      <c r="AA54" s="449"/>
      <c r="AB54" s="449"/>
      <c r="AC54" s="450"/>
      <c r="AD54" s="693" t="s">
        <v>476</v>
      </c>
      <c r="AE54" s="694"/>
      <c r="AF54" s="694"/>
      <c r="AG54" s="694"/>
      <c r="AH54" s="694"/>
      <c r="AI54" s="694"/>
      <c r="AJ54" s="694"/>
      <c r="AK54" s="694"/>
      <c r="AL54" s="694"/>
      <c r="AM54" s="694"/>
      <c r="AN54" s="694"/>
      <c r="AO54" s="694"/>
      <c r="AP54" s="694"/>
      <c r="AQ54" s="694"/>
      <c r="AR54" s="694"/>
      <c r="AS54" s="694"/>
      <c r="AT54" s="694"/>
      <c r="AU54" s="694"/>
      <c r="AV54" s="694"/>
      <c r="AW54" s="694"/>
      <c r="AX54" s="694"/>
      <c r="AY54" s="694"/>
      <c r="AZ54" s="694"/>
      <c r="BA54" s="694"/>
      <c r="BB54" s="694"/>
      <c r="BC54" s="695"/>
      <c r="BF54" s="503" t="str">
        <f t="shared" si="45"/>
        <v/>
      </c>
      <c r="BG54" s="504"/>
      <c r="BH54" s="504"/>
      <c r="BI54" s="504"/>
      <c r="BJ54" s="595" t="str">
        <f t="shared" si="46"/>
        <v>無線連絡を受ける。長瀬が該当のバスに向かい、現着する。該当のバスは乗客を乗せ、</v>
      </c>
      <c r="BK54" s="475"/>
      <c r="BL54" s="475"/>
      <c r="BM54" s="475"/>
      <c r="BN54" s="475"/>
      <c r="BO54" s="475"/>
      <c r="BP54" s="475"/>
      <c r="BQ54" s="475"/>
      <c r="BR54" s="475"/>
      <c r="BS54" s="475"/>
      <c r="BT54" s="475"/>
      <c r="BU54" s="475"/>
      <c r="BV54" s="475"/>
      <c r="BW54" s="475"/>
      <c r="BX54" s="475"/>
      <c r="BY54" s="475"/>
      <c r="BZ54" s="475"/>
      <c r="CA54" s="475"/>
      <c r="CB54" s="475"/>
      <c r="CC54" s="475"/>
      <c r="CD54" s="475"/>
      <c r="CE54" s="475"/>
      <c r="CF54" s="475"/>
      <c r="CG54" s="475"/>
      <c r="CH54" s="475"/>
      <c r="CI54" s="476"/>
    </row>
    <row r="55" spans="2:87" ht="16.5" customHeight="1">
      <c r="Z55" s="270"/>
      <c r="AA55" s="374"/>
      <c r="AB55" s="374"/>
      <c r="AC55" s="271"/>
      <c r="AD55" s="481" t="s">
        <v>477</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5"/>
        <v/>
      </c>
      <c r="BG55" s="268"/>
      <c r="BH55" s="268"/>
      <c r="BI55" s="415"/>
      <c r="BJ55" s="474" t="str">
        <f t="shared" si="46"/>
        <v>出庫する準備状態であったがバス乗員の担当者様とお話をする。担当者様より</v>
      </c>
      <c r="BK55" s="475"/>
      <c r="BL55" s="475"/>
      <c r="BM55" s="475"/>
      <c r="BN55" s="475"/>
      <c r="BO55" s="475"/>
      <c r="BP55" s="475"/>
      <c r="BQ55" s="475"/>
      <c r="BR55" s="475"/>
      <c r="BS55" s="475"/>
      <c r="BT55" s="475"/>
      <c r="BU55" s="475"/>
      <c r="BV55" s="475"/>
      <c r="BW55" s="475"/>
      <c r="BX55" s="475"/>
      <c r="BY55" s="475"/>
      <c r="BZ55" s="475"/>
      <c r="CA55" s="475"/>
      <c r="CB55" s="475"/>
      <c r="CC55" s="475"/>
      <c r="CD55" s="475"/>
      <c r="CE55" s="475"/>
      <c r="CF55" s="475"/>
      <c r="CG55" s="475"/>
      <c r="CH55" s="475"/>
      <c r="CI55" s="476"/>
    </row>
    <row r="56" spans="2:87" ht="16.5" customHeight="1">
      <c r="Z56" s="508"/>
      <c r="AA56" s="501"/>
      <c r="AB56" s="501"/>
      <c r="AC56" s="501"/>
      <c r="AD56" s="481" t="s">
        <v>478</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5"/>
        <v/>
      </c>
      <c r="BG56" s="504"/>
      <c r="BH56" s="504"/>
      <c r="BI56" s="504"/>
      <c r="BJ56" s="474" t="str">
        <f t="shared" si="46"/>
        <v>行きの際には違う場所にお客様を降ろして来た。乗り降りする場所がわからず、</v>
      </c>
      <c r="BK56" s="475"/>
      <c r="BL56" s="475"/>
      <c r="BM56" s="475"/>
      <c r="BN56" s="475"/>
      <c r="BO56" s="475"/>
      <c r="BP56" s="475"/>
      <c r="BQ56" s="475"/>
      <c r="BR56" s="475"/>
      <c r="BS56" s="475"/>
      <c r="BT56" s="475"/>
      <c r="BU56" s="475"/>
      <c r="BV56" s="475"/>
      <c r="BW56" s="475"/>
      <c r="BX56" s="475"/>
      <c r="BY56" s="475"/>
      <c r="BZ56" s="475"/>
      <c r="CA56" s="475"/>
      <c r="CB56" s="475"/>
      <c r="CC56" s="475"/>
      <c r="CD56" s="475"/>
      <c r="CE56" s="475"/>
      <c r="CF56" s="475"/>
      <c r="CG56" s="475"/>
      <c r="CH56" s="475"/>
      <c r="CI56" s="476"/>
    </row>
    <row r="57" spans="2:87" ht="16.5" customHeight="1">
      <c r="Z57" s="507"/>
      <c r="AA57" s="506"/>
      <c r="AB57" s="506"/>
      <c r="AC57" s="506"/>
      <c r="AD57" s="481" t="s">
        <v>479</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5"/>
        <v/>
      </c>
      <c r="BG57" s="504"/>
      <c r="BH57" s="504"/>
      <c r="BI57" s="504"/>
      <c r="BJ57" s="481" t="str">
        <f t="shared" si="46"/>
        <v>ここで乗降をしてしまった。乗降予定だった南荷捌所を案内して次回はご利用して</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t="s">
        <v>480</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5"/>
        <v/>
      </c>
      <c r="BG58" s="504"/>
      <c r="BH58" s="504"/>
      <c r="BI58" s="504"/>
      <c r="BJ58" s="501" t="str">
        <f t="shared" si="46"/>
        <v>頂くようにご案内して対応を終了する。有田副統括にご報告済み。</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5"/>
        <v/>
      </c>
      <c r="BG59" s="504"/>
      <c r="BH59" s="504"/>
      <c r="BI59" s="504"/>
      <c r="BJ59" s="501" t="str">
        <f t="shared" si="46"/>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7"/>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sheetData>
  <mergeCells count="86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CE27:CF27"/>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0:AC90"/>
    <mergeCell ref="AD90:BC90"/>
    <mergeCell ref="BF90:BI90"/>
    <mergeCell ref="BJ90:CI90"/>
    <mergeCell ref="Z91:AC91"/>
    <mergeCell ref="AD91:BC91"/>
    <mergeCell ref="BF91:BI91"/>
    <mergeCell ref="BJ91:CI91"/>
    <mergeCell ref="Z92:AC92"/>
    <mergeCell ref="AD92:BC92"/>
    <mergeCell ref="BF92:BI92"/>
    <mergeCell ref="BJ92:CI92"/>
    <mergeCell ref="Z98:AC98"/>
    <mergeCell ref="AD98:BC98"/>
    <mergeCell ref="BF98:BI98"/>
    <mergeCell ref="BJ98:CI98"/>
    <mergeCell ref="Z99:AC99"/>
    <mergeCell ref="AD99:BC99"/>
    <mergeCell ref="BF99:BI99"/>
    <mergeCell ref="BJ99:CI99"/>
    <mergeCell ref="Z93:AC93"/>
    <mergeCell ref="AD93:BC93"/>
    <mergeCell ref="BF93:BI93"/>
    <mergeCell ref="BJ93:CI93"/>
    <mergeCell ref="Z94:AC94"/>
    <mergeCell ref="AD94:BC94"/>
    <mergeCell ref="BF94:BI94"/>
    <mergeCell ref="BJ94:CI94"/>
    <mergeCell ref="Z88:AC88"/>
    <mergeCell ref="AD88:BC88"/>
    <mergeCell ref="BF88:BI88"/>
    <mergeCell ref="BJ88:CI88"/>
    <mergeCell ref="Z89:AC89"/>
    <mergeCell ref="AD89:BC89"/>
    <mergeCell ref="BF89:BI89"/>
    <mergeCell ref="BJ89:CI8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5:BC55"/>
    <mergeCell ref="BF55:BI55"/>
    <mergeCell ref="BJ55:CI55"/>
    <mergeCell ref="Z56:AC56"/>
    <mergeCell ref="AD56:BC56"/>
    <mergeCell ref="BF56:BI56"/>
    <mergeCell ref="BJ56:CI56"/>
    <mergeCell ref="Z57:AC57"/>
    <mergeCell ref="AD57:BC57"/>
    <mergeCell ref="BF57:BI57"/>
    <mergeCell ref="BJ57:CI57"/>
    <mergeCell ref="BF48:BI48"/>
    <mergeCell ref="BJ48:CI48"/>
    <mergeCell ref="CK44:CP44"/>
    <mergeCell ref="Z51:AC51"/>
    <mergeCell ref="AD51:BC51"/>
    <mergeCell ref="BF51:BI51"/>
    <mergeCell ref="BJ51:CI51"/>
    <mergeCell ref="Z54:AC54"/>
    <mergeCell ref="AD54:BC54"/>
    <mergeCell ref="BF54:BI54"/>
    <mergeCell ref="BJ54:CI54"/>
    <mergeCell ref="Z53:AC53"/>
    <mergeCell ref="AD53:BC53"/>
    <mergeCell ref="BF53:BI53"/>
    <mergeCell ref="BJ53:CI53"/>
    <mergeCell ref="AU52:AV52"/>
    <mergeCell ref="AX52:AY52"/>
    <mergeCell ref="CA52:CB52"/>
    <mergeCell ref="CD52:CE52"/>
    <mergeCell ref="AP52:AS52"/>
    <mergeCell ref="BV52:BY52"/>
    <mergeCell ref="CR41:CT41"/>
    <mergeCell ref="CR42:CT42"/>
    <mergeCell ref="CK47:CM48"/>
    <mergeCell ref="CN47:DE48"/>
    <mergeCell ref="Z49:AC49"/>
    <mergeCell ref="AD49:BC49"/>
    <mergeCell ref="Z50:AC50"/>
    <mergeCell ref="AD50:BC50"/>
    <mergeCell ref="CU43:CW43"/>
    <mergeCell ref="BF45:BI45"/>
    <mergeCell ref="BJ45:CI45"/>
    <mergeCell ref="CU41:CW41"/>
    <mergeCell ref="CU42:CW42"/>
    <mergeCell ref="CO42:CQ42"/>
    <mergeCell ref="BF49:BI49"/>
    <mergeCell ref="BJ49:CI49"/>
    <mergeCell ref="CQ44:CS44"/>
    <mergeCell ref="Z47:AC47"/>
    <mergeCell ref="CQ45:CS45"/>
    <mergeCell ref="BF50:BI50"/>
    <mergeCell ref="BJ50:CI50"/>
    <mergeCell ref="CK43:CN43"/>
    <mergeCell ref="CO43:CQ43"/>
    <mergeCell ref="CR43:CT43"/>
    <mergeCell ref="BJ43:CI43"/>
    <mergeCell ref="AD47:BC47"/>
    <mergeCell ref="CK45:CP45"/>
    <mergeCell ref="CK42:CN42"/>
    <mergeCell ref="BJ42:CI42"/>
    <mergeCell ref="CO41:CQ41"/>
    <mergeCell ref="Z46:AC46"/>
    <mergeCell ref="AD46:BC46"/>
    <mergeCell ref="Z45:AC45"/>
    <mergeCell ref="AD45:BC45"/>
    <mergeCell ref="Z44:AC44"/>
    <mergeCell ref="AD44:BC44"/>
    <mergeCell ref="Z42:AC42"/>
    <mergeCell ref="AD42:BC42"/>
    <mergeCell ref="Z43:AC43"/>
    <mergeCell ref="AD43:BC43"/>
    <mergeCell ref="CK36:CN36"/>
    <mergeCell ref="CO36:CQ36"/>
    <mergeCell ref="CR36:CT36"/>
    <mergeCell ref="Z48:AC48"/>
    <mergeCell ref="AD48:BC48"/>
    <mergeCell ref="BF44:BI44"/>
    <mergeCell ref="BJ44:CI44"/>
    <mergeCell ref="CK37:CN37"/>
    <mergeCell ref="CO37:CQ37"/>
    <mergeCell ref="CR37:CT37"/>
    <mergeCell ref="CO39:CQ39"/>
    <mergeCell ref="CR39:CT39"/>
    <mergeCell ref="CK38:CN38"/>
    <mergeCell ref="CO38:CQ38"/>
    <mergeCell ref="CK39:CN39"/>
    <mergeCell ref="CR38:CT38"/>
    <mergeCell ref="BF41:CI41"/>
    <mergeCell ref="BF42:BI42"/>
    <mergeCell ref="BF46:BI46"/>
    <mergeCell ref="BJ46:CI46"/>
    <mergeCell ref="BF47:BI47"/>
    <mergeCell ref="BJ47:CI47"/>
    <mergeCell ref="CK41:CN41"/>
    <mergeCell ref="BF43:BI43"/>
    <mergeCell ref="Z39:AD39"/>
    <mergeCell ref="AE39:AG39"/>
    <mergeCell ref="AI39:AL39"/>
    <mergeCell ref="AM39:AT39"/>
    <mergeCell ref="Z40:AE40"/>
    <mergeCell ref="AF40:AG40"/>
    <mergeCell ref="AH40:AI40"/>
    <mergeCell ref="AK40:AL40"/>
    <mergeCell ref="AO40:AP40"/>
    <mergeCell ref="AS40:AT40"/>
    <mergeCell ref="BF39:BI39"/>
    <mergeCell ref="BJ39:BM39"/>
    <mergeCell ref="AX40:AY40"/>
    <mergeCell ref="AZ40:BA40"/>
    <mergeCell ref="BN39:BQ39"/>
    <mergeCell ref="BR39:BT39"/>
    <mergeCell ref="BB40:BC40"/>
    <mergeCell ref="BF40:BI40"/>
    <mergeCell ref="BJ40:BM40"/>
    <mergeCell ref="BN40:BQ40"/>
    <mergeCell ref="BR40:BT40"/>
    <mergeCell ref="BJ38:BM38"/>
    <mergeCell ref="BN38:BQ38"/>
    <mergeCell ref="BR38:BT38"/>
    <mergeCell ref="AO38:AU38"/>
    <mergeCell ref="AV38:AY38"/>
    <mergeCell ref="AZ38:BC38"/>
    <mergeCell ref="BF36:BI36"/>
    <mergeCell ref="BJ36:BM36"/>
    <mergeCell ref="BN36:BQ36"/>
    <mergeCell ref="BR36:BT36"/>
    <mergeCell ref="BF37:BI37"/>
    <mergeCell ref="BJ37:BM37"/>
    <mergeCell ref="BN37:BQ37"/>
    <mergeCell ref="BR37:BT37"/>
    <mergeCell ref="BU36:BX37"/>
    <mergeCell ref="BF35:CI35"/>
    <mergeCell ref="Z35:AF35"/>
    <mergeCell ref="AG35:AJ35"/>
    <mergeCell ref="AK35:AN35"/>
    <mergeCell ref="AO34:AU34"/>
    <mergeCell ref="AV34:AY34"/>
    <mergeCell ref="AZ34:BC34"/>
    <mergeCell ref="AO35:AU35"/>
    <mergeCell ref="AV35:AY35"/>
    <mergeCell ref="AZ35:BC35"/>
    <mergeCell ref="BY36:CI37"/>
    <mergeCell ref="Z36:AF36"/>
    <mergeCell ref="AG36:AJ36"/>
    <mergeCell ref="AK36:AN36"/>
    <mergeCell ref="Z37:AF38"/>
    <mergeCell ref="AG37:AN38"/>
    <mergeCell ref="AO37:AU37"/>
    <mergeCell ref="AV37:AY37"/>
    <mergeCell ref="AZ37:BC37"/>
    <mergeCell ref="AO36:AU36"/>
    <mergeCell ref="AV36:AY36"/>
    <mergeCell ref="AZ36:BC36"/>
    <mergeCell ref="BF38:BI38"/>
    <mergeCell ref="Z32:AF32"/>
    <mergeCell ref="AG32:AJ32"/>
    <mergeCell ref="AK32:AN32"/>
    <mergeCell ref="BF34:BG34"/>
    <mergeCell ref="BH34:BI34"/>
    <mergeCell ref="BJ34:BK34"/>
    <mergeCell ref="BL34:BN34"/>
    <mergeCell ref="BO34:BT34"/>
    <mergeCell ref="BU34:BV34"/>
    <mergeCell ref="BU33:BV33"/>
    <mergeCell ref="BL33:BN33"/>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O33:BT33"/>
    <mergeCell ref="BW33:BX33"/>
    <mergeCell ref="BY33:BZ33"/>
    <mergeCell ref="CA33:CC33"/>
    <mergeCell ref="CD33:CI33"/>
    <mergeCell ref="BR23:BT2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AW24:AY24"/>
    <mergeCell ref="AW25:AY25"/>
    <mergeCell ref="AW26:AY26"/>
    <mergeCell ref="AW27:AY27"/>
    <mergeCell ref="BA24:BC24"/>
    <mergeCell ref="BA25:BC25"/>
    <mergeCell ref="BA26:BC26"/>
    <mergeCell ref="BA27:BC27"/>
    <mergeCell ref="BF23:BG23"/>
    <mergeCell ref="BF24:BG24"/>
    <mergeCell ref="BF25:BG25"/>
    <mergeCell ref="BF26:BG26"/>
    <mergeCell ref="BR22:BT22"/>
    <mergeCell ref="BU22:BV22"/>
    <mergeCell ref="CE20:CF20"/>
    <mergeCell ref="BP20:BQ20"/>
    <mergeCell ref="BR20:BT20"/>
    <mergeCell ref="BU20:BV20"/>
    <mergeCell ref="BW20:BZ20"/>
    <mergeCell ref="CA20:CB20"/>
    <mergeCell ref="CC20:CD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CA29:CB29"/>
    <mergeCell ref="CC29:CD29"/>
    <mergeCell ref="CE29:CF29"/>
    <mergeCell ref="CG29:CI29"/>
    <mergeCell ref="BF30:BG30"/>
    <mergeCell ref="BH30:BK30"/>
    <mergeCell ref="BL30:BM30"/>
    <mergeCell ref="BN30:BO30"/>
    <mergeCell ref="BP30:BQ30"/>
    <mergeCell ref="BR30:BT30"/>
    <mergeCell ref="BF29:BG29"/>
    <mergeCell ref="BH29:BK29"/>
    <mergeCell ref="BL29:BM29"/>
    <mergeCell ref="BN29:BO29"/>
    <mergeCell ref="BP29:BQ29"/>
    <mergeCell ref="BR29:BT29"/>
    <mergeCell ref="CC30:CD30"/>
    <mergeCell ref="CE30:CF30"/>
    <mergeCell ref="CG30:CI30"/>
    <mergeCell ref="AB25:AG25"/>
    <mergeCell ref="AH25:AJ25"/>
    <mergeCell ref="AL25:AN25"/>
    <mergeCell ref="Z26:AA26"/>
    <mergeCell ref="AB26:AG26"/>
    <mergeCell ref="AH26:AJ26"/>
    <mergeCell ref="AL26:AN26"/>
    <mergeCell ref="BU29:BV29"/>
    <mergeCell ref="BW29:BZ29"/>
    <mergeCell ref="AQ28:AV28"/>
    <mergeCell ref="BP26:BQ26"/>
    <mergeCell ref="BU24:BV24"/>
    <mergeCell ref="BU25:BV25"/>
    <mergeCell ref="BU26:BV26"/>
    <mergeCell ref="CE23:CF23"/>
    <mergeCell ref="CE24:CF24"/>
    <mergeCell ref="CE25:CF25"/>
    <mergeCell ref="CE26:CF26"/>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BR24:BT24"/>
    <mergeCell ref="BR25:BT25"/>
    <mergeCell ref="BR26:BT26"/>
    <mergeCell ref="BU23:BV23"/>
    <mergeCell ref="Z29:AC29"/>
    <mergeCell ref="AD29:BC29"/>
    <mergeCell ref="BF31:BI31"/>
    <mergeCell ref="BJ31:CI31"/>
    <mergeCell ref="BU40:CB40"/>
    <mergeCell ref="CC40:CI40"/>
    <mergeCell ref="AO31:AU31"/>
    <mergeCell ref="AV31:AY31"/>
    <mergeCell ref="AZ31:BC31"/>
    <mergeCell ref="AO33:AU33"/>
    <mergeCell ref="AV33:AY33"/>
    <mergeCell ref="AZ33:BC33"/>
    <mergeCell ref="AO32:AU32"/>
    <mergeCell ref="AV32:AY32"/>
    <mergeCell ref="AZ32:BC32"/>
    <mergeCell ref="BU30:BV30"/>
    <mergeCell ref="BW30:BZ30"/>
    <mergeCell ref="CA30:CB30"/>
    <mergeCell ref="CG23:CI23"/>
    <mergeCell ref="CG24:CI24"/>
  </mergeCells>
  <phoneticPr fontId="27"/>
  <conditionalFormatting sqref="AH7:AN28 AW7:BC28">
    <cfRule type="cellIs" dxfId="106"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DE103"/>
  <sheetViews>
    <sheetView view="pageBreakPreview" topLeftCell="D24" zoomScale="70" zoomScaleNormal="100" zoomScaleSheetLayoutView="70" workbookViewId="0">
      <selection activeCell="AO31" sqref="AO31:AU31"/>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6"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6"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6"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長岡順一</v>
      </c>
      <c r="E10" s="155" t="s">
        <v>99</v>
      </c>
      <c r="F10" s="156" t="s">
        <v>263</v>
      </c>
      <c r="I10" s="185"/>
      <c r="J10" s="177"/>
      <c r="K10" s="177"/>
      <c r="L10" s="178"/>
      <c r="M10" s="178"/>
      <c r="N10" s="186" t="e">
        <f t="shared" ca="1" si="0"/>
        <v>#VALUE!</v>
      </c>
      <c r="O10" s="177" t="str">
        <f t="shared" si="1"/>
        <v>A1</v>
      </c>
      <c r="P10" s="177" t="str">
        <f t="shared" si="2"/>
        <v>長岡順一</v>
      </c>
      <c r="Q10" s="178" t="str">
        <f t="shared" si="3"/>
        <v/>
      </c>
      <c r="R10" s="178"/>
      <c r="S10" s="178" t="str">
        <f t="shared" si="4"/>
        <v/>
      </c>
      <c r="T10" s="178"/>
      <c r="U10" s="178"/>
      <c r="V10" s="178"/>
      <c r="W10" s="178"/>
      <c r="X10" s="177"/>
      <c r="Z10" s="270" t="str">
        <f t="shared" si="5"/>
        <v>荷捌</v>
      </c>
      <c r="AA10" s="271"/>
      <c r="AB10" s="272" t="str">
        <f t="shared" si="6"/>
        <v>長岡順一</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6"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田村勝行</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髙橋勝彦</v>
      </c>
      <c r="E12" s="155" t="s">
        <v>106</v>
      </c>
      <c r="F12" s="156"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5"/>
        <v>早番</v>
      </c>
      <c r="AA12" s="271"/>
      <c r="AB12" s="272" t="str">
        <f t="shared" si="6"/>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長岡順一</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萩原光彦</v>
      </c>
      <c r="E13" s="155" t="s">
        <v>106</v>
      </c>
      <c r="F13" s="156" t="s">
        <v>104</v>
      </c>
      <c r="I13" s="185"/>
      <c r="J13" s="177"/>
      <c r="K13" s="177"/>
      <c r="L13" s="178"/>
      <c r="M13" s="178"/>
      <c r="N13" s="186" t="e">
        <f t="shared" ca="1" si="0"/>
        <v>#VALUE!</v>
      </c>
      <c r="O13" s="177" t="str">
        <f t="shared" si="1"/>
        <v>A2</v>
      </c>
      <c r="P13" s="177" t="str">
        <f t="shared" si="2"/>
        <v>萩原光彦</v>
      </c>
      <c r="Q13" s="178" t="str">
        <f t="shared" si="3"/>
        <v/>
      </c>
      <c r="R13" s="178"/>
      <c r="S13" s="178" t="str">
        <f t="shared" si="4"/>
        <v/>
      </c>
      <c r="T13" s="178"/>
      <c r="U13" s="178"/>
      <c r="V13" s="178"/>
      <c r="W13" s="178"/>
      <c r="X13" s="177"/>
      <c r="Z13" s="270" t="str">
        <f t="shared" si="5"/>
        <v>早番</v>
      </c>
      <c r="AA13" s="271"/>
      <c r="AB13" s="272" t="str">
        <f t="shared" si="6"/>
        <v>萩原光彦</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松本豊</v>
      </c>
      <c r="E14" s="155" t="s">
        <v>106</v>
      </c>
      <c r="F14" s="156" t="s">
        <v>110</v>
      </c>
      <c r="I14" s="185"/>
      <c r="J14" s="177"/>
      <c r="K14" s="177"/>
      <c r="L14" s="178"/>
      <c r="M14" s="178"/>
      <c r="N14" s="186" t="e">
        <f t="shared" ca="1" si="0"/>
        <v>#VALUE!</v>
      </c>
      <c r="O14" s="177" t="str">
        <f t="shared" si="1"/>
        <v>A2</v>
      </c>
      <c r="P14" s="177" t="str">
        <f t="shared" si="2"/>
        <v>松本豊</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松本豊</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髙橋勝彦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F15" s="156"/>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萩原光彦</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F16" s="156"/>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松本豊</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F17" s="156"/>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F18" s="156"/>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F19" s="156"/>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F20" s="156"/>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F21" s="156"/>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F22" s="156"/>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F23" s="156"/>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F24" s="156"/>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F25" s="156"/>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F26" s="156"/>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F27" s="156"/>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F28" s="156"/>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F29" s="156"/>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F30" s="156"/>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F31" s="156"/>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F32" s="156"/>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781</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F33" s="156"/>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2645</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F34" s="156"/>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2020</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F35" s="156"/>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737</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F36" s="156"/>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6183</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6183</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F37" s="156"/>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6183</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1688</v>
      </c>
      <c r="BA37" s="403"/>
      <c r="BB37" s="403"/>
      <c r="BC37" s="404"/>
      <c r="BE37" s="203"/>
      <c r="BF37" s="426" t="s">
        <v>136</v>
      </c>
      <c r="BG37" s="427"/>
      <c r="BH37" s="427"/>
      <c r="BI37" s="427"/>
      <c r="BJ37" s="428">
        <f>IF(AG32="","",AG32)</f>
        <v>781</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F38" s="156"/>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804</v>
      </c>
      <c r="BA38" s="408"/>
      <c r="BB38" s="408"/>
      <c r="BC38" s="409"/>
      <c r="BE38" s="204"/>
      <c r="BF38" s="418" t="s">
        <v>138</v>
      </c>
      <c r="BG38" s="419"/>
      <c r="BH38" s="419"/>
      <c r="BI38" s="419"/>
      <c r="BJ38" s="412">
        <f>IF(AG33="","",AG33)</f>
        <v>2645</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F39" s="156"/>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1</v>
      </c>
      <c r="AF39" s="249"/>
      <c r="AG39" s="249"/>
      <c r="AH39" s="170" t="s">
        <v>140</v>
      </c>
      <c r="AI39" s="250" t="s">
        <v>141</v>
      </c>
      <c r="AJ39" s="249"/>
      <c r="AK39" s="249"/>
      <c r="AL39" s="249"/>
      <c r="AM39" s="410">
        <v>1250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2020</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F40" s="156"/>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737</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F41" s="156"/>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581" t="str">
        <f t="shared" ref="BJ42" si="41">IF(AD42="","",AD42)</f>
        <v>営業時間。物販店舗（平日）10：00～20：00/（土日祝）10：00～21：00、レストラン（平日）11：00</v>
      </c>
      <c r="BK42" s="581"/>
      <c r="BL42" s="581"/>
      <c r="BM42" s="581"/>
      <c r="BN42" s="581"/>
      <c r="BO42" s="581"/>
      <c r="BP42" s="581"/>
      <c r="BQ42" s="581"/>
      <c r="BR42" s="581"/>
      <c r="BS42" s="581"/>
      <c r="BT42" s="581"/>
      <c r="BU42" s="581"/>
      <c r="BV42" s="581"/>
      <c r="BW42" s="581"/>
      <c r="BX42" s="581"/>
      <c r="BY42" s="581"/>
      <c r="BZ42" s="581"/>
      <c r="CA42" s="581"/>
      <c r="CB42" s="581"/>
      <c r="CC42" s="581"/>
      <c r="CD42" s="581"/>
      <c r="CE42" s="581"/>
      <c r="CF42" s="581"/>
      <c r="CG42" s="581"/>
      <c r="CH42" s="581"/>
      <c r="CI42" s="582"/>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81" t="str">
        <f t="shared" ref="BJ43:BJ50" si="42">IF(AD43="","",AD43)</f>
        <v>～21：00/（土日祝）11：00～22：00、フードコート（平日）11：00～20：00/（土日祝）10：30～</v>
      </c>
      <c r="BK43" s="581"/>
      <c r="BL43" s="581"/>
      <c r="BM43" s="581"/>
      <c r="BN43" s="581"/>
      <c r="BO43" s="581"/>
      <c r="BP43" s="581"/>
      <c r="BQ43" s="581"/>
      <c r="BR43" s="581"/>
      <c r="BS43" s="581"/>
      <c r="BT43" s="581"/>
      <c r="BU43" s="581"/>
      <c r="BV43" s="581"/>
      <c r="BW43" s="581"/>
      <c r="BX43" s="581"/>
      <c r="BY43" s="581"/>
      <c r="BZ43" s="581"/>
      <c r="CA43" s="581"/>
      <c r="CB43" s="581"/>
      <c r="CC43" s="581"/>
      <c r="CD43" s="581"/>
      <c r="CE43" s="581"/>
      <c r="CF43" s="581"/>
      <c r="CG43" s="581"/>
      <c r="CH43" s="581"/>
      <c r="CI43" s="582"/>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81" t="str">
        <f t="shared" si="42"/>
        <v>21：00、ブルーミングブルーミー10：00～21：00。</v>
      </c>
      <c r="BK44" s="581"/>
      <c r="BL44" s="581"/>
      <c r="BM44" s="581"/>
      <c r="BN44" s="581"/>
      <c r="BO44" s="581"/>
      <c r="BP44" s="581"/>
      <c r="BQ44" s="581"/>
      <c r="BR44" s="581"/>
      <c r="BS44" s="581"/>
      <c r="BT44" s="581"/>
      <c r="BU44" s="581"/>
      <c r="BV44" s="581"/>
      <c r="BW44" s="581"/>
      <c r="BX44" s="581"/>
      <c r="BY44" s="581"/>
      <c r="BZ44" s="581"/>
      <c r="CA44" s="581"/>
      <c r="CB44" s="581"/>
      <c r="CC44" s="581"/>
      <c r="CD44" s="581"/>
      <c r="CE44" s="581"/>
      <c r="CF44" s="581"/>
      <c r="CG44" s="581"/>
      <c r="CH44" s="581"/>
      <c r="CI44" s="582"/>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81" t="str">
        <f t="shared" si="42"/>
        <v>P3立体駐車場開放。</v>
      </c>
      <c r="BK45" s="581"/>
      <c r="BL45" s="581"/>
      <c r="BM45" s="581"/>
      <c r="BN45" s="581"/>
      <c r="BO45" s="581"/>
      <c r="BP45" s="581"/>
      <c r="BQ45" s="581"/>
      <c r="BR45" s="581"/>
      <c r="BS45" s="581"/>
      <c r="BT45" s="581"/>
      <c r="BU45" s="581"/>
      <c r="BV45" s="581"/>
      <c r="BW45" s="581"/>
      <c r="BX45" s="581"/>
      <c r="BY45" s="581"/>
      <c r="BZ45" s="581"/>
      <c r="CA45" s="581"/>
      <c r="CB45" s="581"/>
      <c r="CC45" s="581"/>
      <c r="CD45" s="581"/>
      <c r="CE45" s="581"/>
      <c r="CF45" s="581"/>
      <c r="CG45" s="581"/>
      <c r="CH45" s="581"/>
      <c r="CI45" s="582"/>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0.40972222222222221</v>
      </c>
      <c r="AA46" s="236"/>
      <c r="AB46" s="236"/>
      <c r="AC46" s="237"/>
      <c r="AD46" s="238" t="s">
        <v>481</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0.40972222222222221</v>
      </c>
      <c r="BG46" s="460"/>
      <c r="BH46" s="460"/>
      <c r="BI46" s="461"/>
      <c r="BJ46" s="581" t="str">
        <f t="shared" si="42"/>
        <v>P2立体駐車場開放。　</v>
      </c>
      <c r="BK46" s="581"/>
      <c r="BL46" s="581"/>
      <c r="BM46" s="581"/>
      <c r="BN46" s="581"/>
      <c r="BO46" s="581"/>
      <c r="BP46" s="581"/>
      <c r="BQ46" s="581"/>
      <c r="BR46" s="581"/>
      <c r="BS46" s="581"/>
      <c r="BT46" s="581"/>
      <c r="BU46" s="581"/>
      <c r="BV46" s="581"/>
      <c r="BW46" s="581"/>
      <c r="BX46" s="581"/>
      <c r="BY46" s="581"/>
      <c r="BZ46" s="581"/>
      <c r="CA46" s="581"/>
      <c r="CB46" s="581"/>
      <c r="CC46" s="581"/>
      <c r="CD46" s="581"/>
      <c r="CE46" s="581"/>
      <c r="CF46" s="581"/>
      <c r="CG46" s="581"/>
      <c r="CH46" s="581"/>
      <c r="CI46" s="582"/>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482</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81" t="str">
        <f t="shared" si="42"/>
        <v>P2入口から開放しているP1、3、4駐車場へご案内した件数。　9：30～9：50　3件。</v>
      </c>
      <c r="BK47" s="581"/>
      <c r="BL47" s="581"/>
      <c r="BM47" s="581"/>
      <c r="BN47" s="581"/>
      <c r="BO47" s="581"/>
      <c r="BP47" s="581"/>
      <c r="BQ47" s="581"/>
      <c r="BR47" s="581"/>
      <c r="BS47" s="581"/>
      <c r="BT47" s="581"/>
      <c r="BU47" s="581"/>
      <c r="BV47" s="581"/>
      <c r="BW47" s="581"/>
      <c r="BX47" s="581"/>
      <c r="BY47" s="581"/>
      <c r="BZ47" s="581"/>
      <c r="CA47" s="581"/>
      <c r="CB47" s="581"/>
      <c r="CC47" s="581"/>
      <c r="CD47" s="581"/>
      <c r="CE47" s="581"/>
      <c r="CF47" s="581"/>
      <c r="CG47" s="581"/>
      <c r="CH47" s="581"/>
      <c r="CI47" s="582"/>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0.41180555555555554</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0.41180555555555554</v>
      </c>
      <c r="BG48" s="460"/>
      <c r="BH48" s="460"/>
      <c r="BI48" s="461"/>
      <c r="BJ48" s="581" t="str">
        <f t="shared" si="42"/>
        <v>P2臨時出口を開放。　→18：30　閉鎖作業を施設警備担当様へ引継ぎ。</v>
      </c>
      <c r="BK48" s="581"/>
      <c r="BL48" s="581"/>
      <c r="BM48" s="581"/>
      <c r="BN48" s="581"/>
      <c r="BO48" s="581"/>
      <c r="BP48" s="581"/>
      <c r="BQ48" s="581"/>
      <c r="BR48" s="581"/>
      <c r="BS48" s="581"/>
      <c r="BT48" s="581"/>
      <c r="BU48" s="581"/>
      <c r="BV48" s="581"/>
      <c r="BW48" s="581"/>
      <c r="BX48" s="581"/>
      <c r="BY48" s="581"/>
      <c r="BZ48" s="581"/>
      <c r="CA48" s="581"/>
      <c r="CB48" s="581"/>
      <c r="CC48" s="581"/>
      <c r="CD48" s="581"/>
      <c r="CE48" s="581"/>
      <c r="CF48" s="581"/>
      <c r="CG48" s="581"/>
      <c r="CH48" s="581"/>
      <c r="CI48" s="582"/>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3">IFERROR(INDEX(給与コード,MATCH(IF(J49="",E49,J49),業態名,0)),"")</f>
        <v/>
      </c>
      <c r="P49" s="177" t="str">
        <f t="shared" ref="P49" si="44">IF(O49="","",IF(K49="",F49,K49))</f>
        <v/>
      </c>
      <c r="Q49" s="178" t="str">
        <f t="shared" ref="Q49" si="45">IF(L49="",IF(G49="","",G49),L49)</f>
        <v/>
      </c>
      <c r="R49" s="178"/>
      <c r="S49" s="178" t="str">
        <f t="shared" ref="S49" si="46">IF(M49="",IF(H49="","",H49),M49)</f>
        <v/>
      </c>
      <c r="T49" s="178"/>
      <c r="U49" s="178"/>
      <c r="V49" s="178"/>
      <c r="W49" s="178"/>
      <c r="X49" s="177"/>
      <c r="Z49" s="235">
        <v>0.43541666666666667</v>
      </c>
      <c r="AA49" s="449"/>
      <c r="AB49" s="449"/>
      <c r="AC49" s="450"/>
      <c r="AD49" s="474" t="s">
        <v>271</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0.43541666666666667</v>
      </c>
      <c r="BG49" s="460"/>
      <c r="BH49" s="460"/>
      <c r="BI49" s="461"/>
      <c r="BJ49" s="581" t="str">
        <f t="shared" si="42"/>
        <v>P2出口(精算機No1～3)、P3出口(精算機No1～4)のゲートバー下げ実施。</v>
      </c>
      <c r="BK49" s="581"/>
      <c r="BL49" s="581"/>
      <c r="BM49" s="581"/>
      <c r="BN49" s="581"/>
      <c r="BO49" s="581"/>
      <c r="BP49" s="581"/>
      <c r="BQ49" s="581"/>
      <c r="BR49" s="581"/>
      <c r="BS49" s="581"/>
      <c r="BT49" s="581"/>
      <c r="BU49" s="581"/>
      <c r="BV49" s="581"/>
      <c r="BW49" s="581"/>
      <c r="BX49" s="581"/>
      <c r="BY49" s="581"/>
      <c r="BZ49" s="581"/>
      <c r="CA49" s="581"/>
      <c r="CB49" s="581"/>
      <c r="CC49" s="581"/>
      <c r="CD49" s="581"/>
      <c r="CE49" s="581"/>
      <c r="CF49" s="581"/>
      <c r="CG49" s="581"/>
      <c r="CH49" s="581"/>
      <c r="CI49" s="582"/>
    </row>
    <row r="50" spans="2:87" ht="16.5" customHeight="1">
      <c r="Z50" s="462"/>
      <c r="AA50" s="463"/>
      <c r="AB50" s="463"/>
      <c r="AC50" s="464"/>
      <c r="AD50" s="465" t="s">
        <v>272</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8" t="str">
        <f t="shared" si="42"/>
        <v>有田副括様へ報告済。</v>
      </c>
      <c r="BK50" s="688"/>
      <c r="BL50" s="688"/>
      <c r="BM50" s="688"/>
      <c r="BN50" s="688"/>
      <c r="BO50" s="688"/>
      <c r="BP50" s="688"/>
      <c r="BQ50" s="688"/>
      <c r="BR50" s="688"/>
      <c r="BS50" s="688"/>
      <c r="BT50" s="688"/>
      <c r="BU50" s="688"/>
      <c r="BV50" s="688"/>
      <c r="BW50" s="688"/>
      <c r="BX50" s="688"/>
      <c r="BY50" s="688"/>
      <c r="BZ50" s="688"/>
      <c r="CA50" s="688"/>
      <c r="CB50" s="688"/>
      <c r="CC50" s="688"/>
      <c r="CD50" s="688"/>
      <c r="CE50" s="688"/>
      <c r="CF50" s="688"/>
      <c r="CG50" s="688"/>
      <c r="CH50" s="688"/>
      <c r="CI50" s="689"/>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7">IF(Z53="","",Z53)</f>
        <v/>
      </c>
      <c r="BG53" s="485"/>
      <c r="BH53" s="485"/>
      <c r="BI53" s="486"/>
      <c r="BJ53" s="481" t="str">
        <f t="shared" ref="BJ53:BJ100" si="48">IF(AD53="","",AD53)</f>
        <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7"/>
      <c r="AA54" s="506"/>
      <c r="AB54" s="506"/>
      <c r="AC54" s="506"/>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7"/>
        <v/>
      </c>
      <c r="BG54" s="504"/>
      <c r="BH54" s="504"/>
      <c r="BI54" s="504"/>
      <c r="BJ54" s="481" t="str">
        <f t="shared" si="48"/>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7"/>
        <v/>
      </c>
      <c r="BG55" s="268"/>
      <c r="BH55" s="268"/>
      <c r="BI55" s="415"/>
      <c r="BJ55" s="481" t="str">
        <f t="shared" si="48"/>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7"/>
        <v/>
      </c>
      <c r="BG56" s="504"/>
      <c r="BH56" s="504"/>
      <c r="BI56" s="504"/>
      <c r="BJ56" s="481" t="str">
        <f t="shared" si="48"/>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7"/>
        <v/>
      </c>
      <c r="BG57" s="504"/>
      <c r="BH57" s="504"/>
      <c r="BI57" s="504"/>
      <c r="BJ57" s="481" t="str">
        <f t="shared" si="48"/>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7"/>
        <v/>
      </c>
      <c r="BG58" s="504"/>
      <c r="BH58" s="504"/>
      <c r="BI58" s="504"/>
      <c r="BJ58" s="501" t="str">
        <f t="shared" si="48"/>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7"/>
        <v/>
      </c>
      <c r="BG59" s="504"/>
      <c r="BH59" s="504"/>
      <c r="BI59" s="504"/>
      <c r="BJ59" s="501" t="str">
        <f t="shared" si="48"/>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7"/>
        <v/>
      </c>
      <c r="BG60" s="504"/>
      <c r="BH60" s="504"/>
      <c r="BI60" s="504"/>
      <c r="BJ60" s="501" t="str">
        <f t="shared" si="48"/>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7"/>
        <v/>
      </c>
      <c r="BG61" s="504"/>
      <c r="BH61" s="504"/>
      <c r="BI61" s="504"/>
      <c r="BJ61" s="501" t="str">
        <f t="shared" si="48"/>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7"/>
        <v/>
      </c>
      <c r="BG62" s="504"/>
      <c r="BH62" s="504"/>
      <c r="BI62" s="504"/>
      <c r="BJ62" s="501" t="str">
        <f t="shared" si="48"/>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7"/>
        <v/>
      </c>
      <c r="BG63" s="504"/>
      <c r="BH63" s="504"/>
      <c r="BI63" s="504"/>
      <c r="BJ63" s="501" t="str">
        <f t="shared" si="48"/>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7"/>
        <v/>
      </c>
      <c r="BG64" s="504"/>
      <c r="BH64" s="504"/>
      <c r="BI64" s="504"/>
      <c r="BJ64" s="501" t="str">
        <f t="shared" si="48"/>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7"/>
        <v/>
      </c>
      <c r="BG65" s="268"/>
      <c r="BH65" s="268"/>
      <c r="BI65" s="415"/>
      <c r="BJ65" s="501" t="str">
        <f t="shared" si="48"/>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7"/>
        <v/>
      </c>
      <c r="BG66" s="504"/>
      <c r="BH66" s="504"/>
      <c r="BI66" s="504"/>
      <c r="BJ66" s="501" t="str">
        <f t="shared" si="48"/>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7"/>
        <v/>
      </c>
      <c r="BG67" s="504"/>
      <c r="BH67" s="504"/>
      <c r="BI67" s="504"/>
      <c r="BJ67" s="501" t="str">
        <f t="shared" si="48"/>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7"/>
        <v/>
      </c>
      <c r="BG68" s="504"/>
      <c r="BH68" s="504"/>
      <c r="BI68" s="504"/>
      <c r="BJ68" s="501" t="str">
        <f t="shared" si="48"/>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7"/>
        <v/>
      </c>
      <c r="BG69" s="504"/>
      <c r="BH69" s="504"/>
      <c r="BI69" s="504"/>
      <c r="BJ69" s="501" t="str">
        <f t="shared" si="48"/>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7"/>
        <v/>
      </c>
      <c r="BG70" s="268"/>
      <c r="BH70" s="268"/>
      <c r="BI70" s="415"/>
      <c r="BJ70" s="501" t="str">
        <f t="shared" si="48"/>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7"/>
        <v/>
      </c>
      <c r="BG71" s="504"/>
      <c r="BH71" s="504"/>
      <c r="BI71" s="504"/>
      <c r="BJ71" s="501" t="str">
        <f t="shared" si="48"/>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7"/>
        <v/>
      </c>
      <c r="BG72" s="504"/>
      <c r="BH72" s="504"/>
      <c r="BI72" s="504"/>
      <c r="BJ72" s="501" t="str">
        <f t="shared" si="48"/>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7"/>
        <v/>
      </c>
      <c r="BG73" s="504"/>
      <c r="BH73" s="504"/>
      <c r="BI73" s="504"/>
      <c r="BJ73" s="501" t="str">
        <f t="shared" si="48"/>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7"/>
        <v/>
      </c>
      <c r="BG74" s="504"/>
      <c r="BH74" s="504"/>
      <c r="BI74" s="504"/>
      <c r="BJ74" s="501" t="str">
        <f t="shared" si="48"/>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7"/>
        <v/>
      </c>
      <c r="BG75" s="504"/>
      <c r="BH75" s="504"/>
      <c r="BI75" s="504"/>
      <c r="BJ75" s="501" t="str">
        <f t="shared" si="48"/>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7"/>
        <v/>
      </c>
      <c r="BG76" s="504"/>
      <c r="BH76" s="504"/>
      <c r="BI76" s="504"/>
      <c r="BJ76" s="501" t="str">
        <f t="shared" si="48"/>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7"/>
        <v/>
      </c>
      <c r="BG77" s="504"/>
      <c r="BH77" s="504"/>
      <c r="BI77" s="504"/>
      <c r="BJ77" s="501" t="str">
        <f t="shared" si="48"/>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7"/>
        <v/>
      </c>
      <c r="BG78" s="504"/>
      <c r="BH78" s="504"/>
      <c r="BI78" s="504"/>
      <c r="BJ78" s="501" t="str">
        <f t="shared" si="48"/>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7"/>
        <v/>
      </c>
      <c r="BG79" s="504"/>
      <c r="BH79" s="504"/>
      <c r="BI79" s="504"/>
      <c r="BJ79" s="501" t="str">
        <f t="shared" si="48"/>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7"/>
        <v/>
      </c>
      <c r="BG80" s="504"/>
      <c r="BH80" s="504"/>
      <c r="BI80" s="504"/>
      <c r="BJ80" s="501" t="str">
        <f t="shared" si="48"/>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7"/>
        <v/>
      </c>
      <c r="BG81" s="504"/>
      <c r="BH81" s="504"/>
      <c r="BI81" s="504"/>
      <c r="BJ81" s="501" t="str">
        <f t="shared" si="48"/>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7"/>
        <v/>
      </c>
      <c r="BG82" s="504"/>
      <c r="BH82" s="504"/>
      <c r="BI82" s="504"/>
      <c r="BJ82" s="501" t="str">
        <f t="shared" si="48"/>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7"/>
        <v/>
      </c>
      <c r="BG83" s="504"/>
      <c r="BH83" s="504"/>
      <c r="BI83" s="504"/>
      <c r="BJ83" s="501" t="str">
        <f t="shared" si="48"/>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7"/>
        <v/>
      </c>
      <c r="BG84" s="504"/>
      <c r="BH84" s="504"/>
      <c r="BI84" s="504"/>
      <c r="BJ84" s="501" t="str">
        <f t="shared" si="48"/>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7"/>
        <v/>
      </c>
      <c r="BG85" s="504"/>
      <c r="BH85" s="504"/>
      <c r="BI85" s="504"/>
      <c r="BJ85" s="501" t="str">
        <f t="shared" si="48"/>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7"/>
        <v/>
      </c>
      <c r="BG86" s="504"/>
      <c r="BH86" s="504"/>
      <c r="BI86" s="504"/>
      <c r="BJ86" s="501" t="str">
        <f t="shared" si="48"/>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7"/>
        <v/>
      </c>
      <c r="BG87" s="504"/>
      <c r="BH87" s="504"/>
      <c r="BI87" s="504"/>
      <c r="BJ87" s="501" t="str">
        <f t="shared" si="48"/>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7"/>
        <v/>
      </c>
      <c r="BG88" s="504"/>
      <c r="BH88" s="504"/>
      <c r="BI88" s="504"/>
      <c r="BJ88" s="501" t="str">
        <f t="shared" si="48"/>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7"/>
        <v/>
      </c>
      <c r="BG89" s="504"/>
      <c r="BH89" s="504"/>
      <c r="BI89" s="504"/>
      <c r="BJ89" s="501" t="str">
        <f t="shared" si="48"/>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7"/>
        <v/>
      </c>
      <c r="BG90" s="504"/>
      <c r="BH90" s="504"/>
      <c r="BI90" s="504"/>
      <c r="BJ90" s="501" t="str">
        <f t="shared" si="48"/>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7"/>
        <v/>
      </c>
      <c r="BG91" s="504"/>
      <c r="BH91" s="504"/>
      <c r="BI91" s="504"/>
      <c r="BJ91" s="501" t="str">
        <f t="shared" si="48"/>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7"/>
        <v/>
      </c>
      <c r="BG92" s="504"/>
      <c r="BH92" s="504"/>
      <c r="BI92" s="504"/>
      <c r="BJ92" s="501" t="str">
        <f t="shared" si="48"/>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7"/>
        <v/>
      </c>
      <c r="BG93" s="504"/>
      <c r="BH93" s="504"/>
      <c r="BI93" s="504"/>
      <c r="BJ93" s="501" t="str">
        <f t="shared" si="48"/>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7"/>
        <v/>
      </c>
      <c r="BG94" s="513"/>
      <c r="BH94" s="513"/>
      <c r="BI94" s="513"/>
      <c r="BJ94" s="510" t="str">
        <f t="shared" si="48"/>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9">IF(Z95="","",Z95)</f>
        <v/>
      </c>
      <c r="BG95" s="504"/>
      <c r="BH95" s="504"/>
      <c r="BI95" s="504"/>
      <c r="BJ95" s="501" t="str">
        <f t="shared" si="48"/>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9"/>
        <v/>
      </c>
      <c r="BG96" s="504"/>
      <c r="BH96" s="504"/>
      <c r="BI96" s="504"/>
      <c r="BJ96" s="501" t="str">
        <f t="shared" si="48"/>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9"/>
        <v/>
      </c>
      <c r="BG97" s="504"/>
      <c r="BH97" s="504"/>
      <c r="BI97" s="504"/>
      <c r="BJ97" s="501" t="str">
        <f t="shared" si="48"/>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9"/>
        <v/>
      </c>
      <c r="BG98" s="504"/>
      <c r="BH98" s="504"/>
      <c r="BI98" s="504"/>
      <c r="BJ98" s="501" t="str">
        <f t="shared" si="48"/>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9"/>
        <v/>
      </c>
      <c r="BG99" s="504"/>
      <c r="BH99" s="504"/>
      <c r="BI99" s="504"/>
      <c r="BJ99" s="501" t="str">
        <f t="shared" si="48"/>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9"/>
        <v/>
      </c>
      <c r="BG100" s="518"/>
      <c r="BH100" s="518"/>
      <c r="BI100" s="518"/>
      <c r="BJ100" s="515" t="str">
        <f t="shared" si="48"/>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sheetData>
  <mergeCells count="865">
    <mergeCell ref="BU25:BV25"/>
    <mergeCell ref="BU26:BV26"/>
    <mergeCell ref="BL25:BM25"/>
    <mergeCell ref="BL26:BM26"/>
    <mergeCell ref="BN23:BO23"/>
    <mergeCell ref="BN24:BO24"/>
    <mergeCell ref="BN25:BO25"/>
    <mergeCell ref="BN26:BO26"/>
    <mergeCell ref="BP25:BQ25"/>
    <mergeCell ref="BP26:BQ26"/>
    <mergeCell ref="BR25:BT25"/>
    <mergeCell ref="BR26:BT26"/>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CC27:CD27"/>
    <mergeCell ref="CE27:CF27"/>
    <mergeCell ref="BH27:BK27"/>
    <mergeCell ref="BL27:BM27"/>
    <mergeCell ref="BN27:BO27"/>
    <mergeCell ref="BP27:BQ27"/>
    <mergeCell ref="BR27:BT27"/>
    <mergeCell ref="BU27:BV27"/>
    <mergeCell ref="BW27:BZ27"/>
    <mergeCell ref="AD99:BC99"/>
    <mergeCell ref="BF99:BI99"/>
    <mergeCell ref="BJ99:CI99"/>
    <mergeCell ref="Z93:AC93"/>
    <mergeCell ref="AD93:BC93"/>
    <mergeCell ref="BF93:BI93"/>
    <mergeCell ref="BJ93:CI93"/>
    <mergeCell ref="Z94:AC94"/>
    <mergeCell ref="AD94:BC94"/>
    <mergeCell ref="BF94:BI94"/>
    <mergeCell ref="BJ94:CI94"/>
    <mergeCell ref="BH25:BK25"/>
    <mergeCell ref="BH26:BK26"/>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AD91:BC91"/>
    <mergeCell ref="Z98:AC98"/>
    <mergeCell ref="AD98:BC98"/>
    <mergeCell ref="BF98:BI98"/>
    <mergeCell ref="BJ98:CI98"/>
    <mergeCell ref="Z99:AC99"/>
    <mergeCell ref="BF91:BI91"/>
    <mergeCell ref="BJ91:CI91"/>
    <mergeCell ref="Z92:AC92"/>
    <mergeCell ref="AD92:BC92"/>
    <mergeCell ref="BF92:BI92"/>
    <mergeCell ref="BJ92:CI92"/>
    <mergeCell ref="Z87:AC87"/>
    <mergeCell ref="AD87:BC87"/>
    <mergeCell ref="BF87:BI87"/>
    <mergeCell ref="BJ87:CI87"/>
    <mergeCell ref="Z88:AC88"/>
    <mergeCell ref="AD88:BC88"/>
    <mergeCell ref="BF88:BI88"/>
    <mergeCell ref="BJ88:CI88"/>
    <mergeCell ref="Z89:AC89"/>
    <mergeCell ref="AD89:BC89"/>
    <mergeCell ref="BF89:BI89"/>
    <mergeCell ref="BJ89:CI89"/>
    <mergeCell ref="Z90:AC90"/>
    <mergeCell ref="AD90:BC90"/>
    <mergeCell ref="BF90:BI90"/>
    <mergeCell ref="BJ90:CI90"/>
    <mergeCell ref="Z91:AC91"/>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AU52:AV52"/>
    <mergeCell ref="AX52:AY52"/>
    <mergeCell ref="CA52:CB52"/>
    <mergeCell ref="AP52:AS52"/>
    <mergeCell ref="CD52:CE52"/>
    <mergeCell ref="BV52:BY52"/>
    <mergeCell ref="Z53:AC53"/>
    <mergeCell ref="AD53:BC53"/>
    <mergeCell ref="BF53:BI53"/>
    <mergeCell ref="BJ53:CI53"/>
    <mergeCell ref="Z48:AC48"/>
    <mergeCell ref="AD48:BC48"/>
    <mergeCell ref="BF48:BI48"/>
    <mergeCell ref="BJ48:CI48"/>
    <mergeCell ref="Z47:AC47"/>
    <mergeCell ref="Z51:AC51"/>
    <mergeCell ref="AD51:BC51"/>
    <mergeCell ref="Z50:AC50"/>
    <mergeCell ref="AD50:BC50"/>
    <mergeCell ref="BF49:BI49"/>
    <mergeCell ref="Z49:AC49"/>
    <mergeCell ref="AD49:BC49"/>
    <mergeCell ref="BF50:BI50"/>
    <mergeCell ref="BJ50:CI50"/>
    <mergeCell ref="BJ49:CI49"/>
    <mergeCell ref="AD47:BC47"/>
    <mergeCell ref="CU42:CW42"/>
    <mergeCell ref="BF47:BI47"/>
    <mergeCell ref="BJ47:CI47"/>
    <mergeCell ref="BF46:BI46"/>
    <mergeCell ref="BJ46:CI46"/>
    <mergeCell ref="CU43:CW43"/>
    <mergeCell ref="CK43:CN43"/>
    <mergeCell ref="CO43:CQ43"/>
    <mergeCell ref="CR43:CT43"/>
    <mergeCell ref="BF43:BI43"/>
    <mergeCell ref="BJ43:CI43"/>
    <mergeCell ref="BF44:BI44"/>
    <mergeCell ref="BJ44:CI44"/>
    <mergeCell ref="CO42:CQ42"/>
    <mergeCell ref="CR42:CT42"/>
    <mergeCell ref="CK44:CP44"/>
    <mergeCell ref="CK45:CP45"/>
    <mergeCell ref="CQ45:CS45"/>
    <mergeCell ref="CQ44:CS44"/>
    <mergeCell ref="BF45:BI45"/>
    <mergeCell ref="BJ45:CI45"/>
    <mergeCell ref="CK47:CM48"/>
    <mergeCell ref="CN47:DE48"/>
    <mergeCell ref="CU41:CW41"/>
    <mergeCell ref="CK41:CN41"/>
    <mergeCell ref="CO41:CQ41"/>
    <mergeCell ref="CR38:CT38"/>
    <mergeCell ref="BN39:BQ39"/>
    <mergeCell ref="BR39:BT39"/>
    <mergeCell ref="BY36:CI37"/>
    <mergeCell ref="BF38:BI38"/>
    <mergeCell ref="BJ38:BM38"/>
    <mergeCell ref="BN38:BQ38"/>
    <mergeCell ref="BR38:BT38"/>
    <mergeCell ref="BF36:BI36"/>
    <mergeCell ref="BJ36:BM36"/>
    <mergeCell ref="BN36:BQ36"/>
    <mergeCell ref="BR36:BT36"/>
    <mergeCell ref="BF37:BI37"/>
    <mergeCell ref="CR39:CT39"/>
    <mergeCell ref="CR41:CT41"/>
    <mergeCell ref="CK36:CN36"/>
    <mergeCell ref="CO36:CQ36"/>
    <mergeCell ref="BJ37:BM37"/>
    <mergeCell ref="BN37:BQ37"/>
    <mergeCell ref="BR37:BT37"/>
    <mergeCell ref="BU36:BX37"/>
    <mergeCell ref="Z46:AC46"/>
    <mergeCell ref="CR36:CT36"/>
    <mergeCell ref="CK37:CN37"/>
    <mergeCell ref="CO37:CQ37"/>
    <mergeCell ref="CR37:CT37"/>
    <mergeCell ref="CK38:CN38"/>
    <mergeCell ref="CO38:CQ38"/>
    <mergeCell ref="BJ42:CI42"/>
    <mergeCell ref="Z39:AD39"/>
    <mergeCell ref="AE39:AG39"/>
    <mergeCell ref="AI39:AL39"/>
    <mergeCell ref="AM39:AT39"/>
    <mergeCell ref="Z40:AE40"/>
    <mergeCell ref="AF40:AG40"/>
    <mergeCell ref="AH40:AI40"/>
    <mergeCell ref="AK40:AL40"/>
    <mergeCell ref="AO40:AP40"/>
    <mergeCell ref="AS40:AT40"/>
    <mergeCell ref="BF39:BI39"/>
    <mergeCell ref="BJ39:BM39"/>
    <mergeCell ref="AD46:BC46"/>
    <mergeCell ref="Z45:AC45"/>
    <mergeCell ref="BB40:BC40"/>
    <mergeCell ref="BF40:BI40"/>
    <mergeCell ref="CO39:CQ39"/>
    <mergeCell ref="BF35:CI35"/>
    <mergeCell ref="Z35:AF35"/>
    <mergeCell ref="AG35:AJ35"/>
    <mergeCell ref="AK35:AN35"/>
    <mergeCell ref="Z36:AF36"/>
    <mergeCell ref="Z44:AC44"/>
    <mergeCell ref="AD44:BC44"/>
    <mergeCell ref="Z42:AC42"/>
    <mergeCell ref="AD42:BC42"/>
    <mergeCell ref="Z43:AC43"/>
    <mergeCell ref="AG36:AJ36"/>
    <mergeCell ref="AV35:AY35"/>
    <mergeCell ref="AZ35:BC35"/>
    <mergeCell ref="BJ40:BM40"/>
    <mergeCell ref="BN40:BQ40"/>
    <mergeCell ref="BR40:BT40"/>
    <mergeCell ref="AD43:BC43"/>
    <mergeCell ref="CK42:CN42"/>
    <mergeCell ref="BF41:CI41"/>
    <mergeCell ref="BF42:BI42"/>
    <mergeCell ref="BU40:CB40"/>
    <mergeCell ref="CC40:CI40"/>
    <mergeCell ref="CK39:CN39"/>
    <mergeCell ref="AD45:BC45"/>
    <mergeCell ref="AZ36:BC36"/>
    <mergeCell ref="AO38:AU38"/>
    <mergeCell ref="AV38:AY38"/>
    <mergeCell ref="AZ38:BC38"/>
    <mergeCell ref="AK36:AN36"/>
    <mergeCell ref="AX40:AY40"/>
    <mergeCell ref="AZ40:BA40"/>
    <mergeCell ref="CD33:CI33"/>
    <mergeCell ref="BW34:BX34"/>
    <mergeCell ref="BY34:BZ34"/>
    <mergeCell ref="CA34:CC34"/>
    <mergeCell ref="CD34:CI34"/>
    <mergeCell ref="BW33:BX33"/>
    <mergeCell ref="BY33:BZ33"/>
    <mergeCell ref="CA33:CC33"/>
    <mergeCell ref="Z37:AF38"/>
    <mergeCell ref="AG37:AN38"/>
    <mergeCell ref="AO37:AU37"/>
    <mergeCell ref="AV37:AY37"/>
    <mergeCell ref="AZ37:BC37"/>
    <mergeCell ref="AO36:AU36"/>
    <mergeCell ref="AV36:AY36"/>
    <mergeCell ref="AO35:AU35"/>
    <mergeCell ref="Z32:AF32"/>
    <mergeCell ref="AG32:AJ32"/>
    <mergeCell ref="AK32:AN32"/>
    <mergeCell ref="BF34:BG34"/>
    <mergeCell ref="BH34:BI34"/>
    <mergeCell ref="BJ34:BK34"/>
    <mergeCell ref="BL34:BN34"/>
    <mergeCell ref="BO34:BT34"/>
    <mergeCell ref="BU34:BV34"/>
    <mergeCell ref="Z33:AF33"/>
    <mergeCell ref="AG33:AJ33"/>
    <mergeCell ref="AK33:AN33"/>
    <mergeCell ref="Z34:AF34"/>
    <mergeCell ref="BF33:BG33"/>
    <mergeCell ref="BH33:BI33"/>
    <mergeCell ref="BJ33:BK33"/>
    <mergeCell ref="BL33:BN33"/>
    <mergeCell ref="BO33:BT33"/>
    <mergeCell ref="BU33:BV33"/>
    <mergeCell ref="AO34:AU34"/>
    <mergeCell ref="AV34:AY34"/>
    <mergeCell ref="AZ34:BC34"/>
    <mergeCell ref="AG34:AJ34"/>
    <mergeCell ref="AK34:AN34"/>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AQ28:AV28"/>
    <mergeCell ref="BR22:BT22"/>
    <mergeCell ref="BU22:BV22"/>
    <mergeCell ref="CE20:CF20"/>
    <mergeCell ref="BP20:BQ20"/>
    <mergeCell ref="BR20:BT20"/>
    <mergeCell ref="BU20:BV20"/>
    <mergeCell ref="BW20:BZ20"/>
    <mergeCell ref="CA20:CB20"/>
    <mergeCell ref="CC20:CD20"/>
    <mergeCell ref="AW24:AY24"/>
    <mergeCell ref="BL20:BM20"/>
    <mergeCell ref="BN20:BO20"/>
    <mergeCell ref="BR24:BT24"/>
    <mergeCell ref="BA21:BC21"/>
    <mergeCell ref="BP23:BQ23"/>
    <mergeCell ref="BP24:BQ24"/>
    <mergeCell ref="BH23:BK23"/>
    <mergeCell ref="BH24:BK24"/>
    <mergeCell ref="BL23:BM23"/>
    <mergeCell ref="BL24:BM24"/>
    <mergeCell ref="BR23:BT23"/>
    <mergeCell ref="BU23:BV23"/>
    <mergeCell ref="BU24:BV24"/>
    <mergeCell ref="CE23:CF23"/>
    <mergeCell ref="CE24:CF24"/>
    <mergeCell ref="AW25:AY25"/>
    <mergeCell ref="AW26:AY26"/>
    <mergeCell ref="AW27:AY27"/>
    <mergeCell ref="BA24:BC24"/>
    <mergeCell ref="BA25:BC25"/>
    <mergeCell ref="BA26:BC26"/>
    <mergeCell ref="BA27:BC27"/>
    <mergeCell ref="BF23:BG23"/>
    <mergeCell ref="BF24:BG24"/>
    <mergeCell ref="BF25:BG25"/>
    <mergeCell ref="BF26:BG26"/>
    <mergeCell ref="BF27:BG27"/>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CG29:CI29"/>
    <mergeCell ref="BF30:BG30"/>
    <mergeCell ref="BH30:BK30"/>
    <mergeCell ref="BL30:BM30"/>
    <mergeCell ref="BN30:BO30"/>
    <mergeCell ref="BP30:BQ30"/>
    <mergeCell ref="BR30:BT30"/>
    <mergeCell ref="BF29:BG29"/>
    <mergeCell ref="BH29:BK29"/>
    <mergeCell ref="BL29:BM29"/>
    <mergeCell ref="BN29:BO29"/>
    <mergeCell ref="BP29:BQ29"/>
    <mergeCell ref="BR29:BT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1:AU31"/>
    <mergeCell ref="AV31:AY31"/>
    <mergeCell ref="AZ31:BC31"/>
    <mergeCell ref="AO33:AU33"/>
    <mergeCell ref="AV33:AY33"/>
    <mergeCell ref="AZ33:BC33"/>
    <mergeCell ref="AO32:AU32"/>
    <mergeCell ref="AV32:AY32"/>
    <mergeCell ref="AZ32:BC32"/>
    <mergeCell ref="BU30:BV30"/>
    <mergeCell ref="BW30:BZ30"/>
    <mergeCell ref="CA30:CB30"/>
    <mergeCell ref="CC30:CD30"/>
    <mergeCell ref="CE30:CF30"/>
    <mergeCell ref="CG30:CI30"/>
    <mergeCell ref="BU29:BV29"/>
    <mergeCell ref="BW29:BZ29"/>
    <mergeCell ref="CA29:CB29"/>
    <mergeCell ref="CC29:CD29"/>
    <mergeCell ref="CE29:CF29"/>
  </mergeCells>
  <phoneticPr fontId="27"/>
  <conditionalFormatting sqref="AH7:AN28 AW7:BC28">
    <cfRule type="cellIs" dxfId="105"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1" min="25" max="54" man="1"/>
  </rowBreaks>
  <colBreaks count="2" manualBreakCount="2">
    <brk id="56" max="92" man="1"/>
    <brk id="57" max="92"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00B0F0"/>
  </sheetPr>
  <dimension ref="A1:DE105"/>
  <sheetViews>
    <sheetView view="pageBreakPreview" topLeftCell="D33" zoomScale="70" zoomScaleNormal="100" zoomScaleSheetLayoutView="70" workbookViewId="0">
      <selection activeCell="AD47" sqref="AD47:BC47"/>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420</v>
      </c>
      <c r="AR5" s="316"/>
      <c r="AS5" s="316"/>
      <c r="AT5" s="316"/>
      <c r="AU5" s="317"/>
      <c r="AV5" s="249" t="s">
        <v>72</v>
      </c>
      <c r="AW5" s="249"/>
      <c r="AX5" s="168" t="s">
        <v>273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雨後曇</v>
      </c>
      <c r="BT6" s="249"/>
      <c r="BU6" s="249"/>
      <c r="BV6" s="298"/>
      <c r="BW6" s="250" t="s">
        <v>94</v>
      </c>
      <c r="BX6" s="251"/>
      <c r="BY6" s="299" t="str">
        <f>AX5</f>
        <v>土曜17名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長岡順一</v>
      </c>
      <c r="E8" s="155" t="s">
        <v>274</v>
      </c>
      <c r="F8" s="155" t="s">
        <v>263</v>
      </c>
      <c r="I8" s="185"/>
      <c r="J8" s="177"/>
      <c r="K8" s="177"/>
      <c r="L8" s="178"/>
      <c r="M8" s="178"/>
      <c r="N8" s="186" t="e">
        <f t="shared" ref="N8:N49" ca="1" si="0">$AL$5</f>
        <v>#VALUE!</v>
      </c>
      <c r="O8" s="177" t="str">
        <f t="shared" ref="O8:O48" si="1">IFERROR(INDEX(給与コード,MATCH(IF(J8="",E8,J8),業態名,0)),"")</f>
        <v>A1</v>
      </c>
      <c r="P8" s="177" t="str">
        <f t="shared" ref="P8:P48" si="2">IF(O8="","",IF(K8="",F8,K8))</f>
        <v>長岡順一</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長岡順一</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福田敦</v>
      </c>
      <c r="E9" s="155" t="s">
        <v>274</v>
      </c>
      <c r="F9" s="155" t="s">
        <v>105</v>
      </c>
      <c r="I9" s="185"/>
      <c r="J9" s="177"/>
      <c r="K9" s="177"/>
      <c r="L9" s="178">
        <v>0.33333333333333331</v>
      </c>
      <c r="M9" s="178">
        <v>0.77083333333333337</v>
      </c>
      <c r="N9" s="186" t="e">
        <f t="shared" ca="1" si="0"/>
        <v>#VALUE!</v>
      </c>
      <c r="O9" s="177" t="str">
        <f t="shared" si="1"/>
        <v>A1</v>
      </c>
      <c r="P9" s="177" t="str">
        <f t="shared" si="2"/>
        <v>福田敦</v>
      </c>
      <c r="Q9" s="178">
        <f t="shared" si="3"/>
        <v>0.33333333333333331</v>
      </c>
      <c r="R9" s="178"/>
      <c r="S9" s="178">
        <f t="shared" si="4"/>
        <v>0.77083333333333337</v>
      </c>
      <c r="T9" s="178"/>
      <c r="U9" s="178"/>
      <c r="V9" s="178"/>
      <c r="W9" s="178"/>
      <c r="X9" s="177" t="s">
        <v>275</v>
      </c>
      <c r="Z9" s="270" t="str">
        <f t="shared" si="5"/>
        <v>荷捌</v>
      </c>
      <c r="AA9" s="271"/>
      <c r="AB9" s="272" t="str">
        <f t="shared" si="6"/>
        <v>福田敦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幕内秀夫</v>
      </c>
      <c r="E10" s="155" t="s">
        <v>274</v>
      </c>
      <c r="F10" s="155" t="s">
        <v>241</v>
      </c>
      <c r="I10" s="185"/>
      <c r="J10" s="177"/>
      <c r="K10" s="177"/>
      <c r="L10" s="178">
        <v>0.33333333333333331</v>
      </c>
      <c r="M10" s="178">
        <v>0.77083333333333337</v>
      </c>
      <c r="N10" s="186" t="e">
        <f t="shared" ca="1" si="0"/>
        <v>#VALUE!</v>
      </c>
      <c r="O10" s="177" t="str">
        <f t="shared" si="1"/>
        <v>A1</v>
      </c>
      <c r="P10" s="177" t="str">
        <f t="shared" si="2"/>
        <v>幕内秀夫</v>
      </c>
      <c r="Q10" s="178">
        <f t="shared" si="3"/>
        <v>0.33333333333333331</v>
      </c>
      <c r="R10" s="178"/>
      <c r="S10" s="178">
        <f t="shared" si="4"/>
        <v>0.77083333333333337</v>
      </c>
      <c r="T10" s="178"/>
      <c r="U10" s="178"/>
      <c r="V10" s="178"/>
      <c r="W10" s="178"/>
      <c r="X10" s="177" t="s">
        <v>275</v>
      </c>
      <c r="Z10" s="270" t="str">
        <f t="shared" si="5"/>
        <v>荷捌</v>
      </c>
      <c r="AA10" s="271"/>
      <c r="AB10" s="272" t="str">
        <f t="shared" si="6"/>
        <v>幕内秀夫</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長岡順一</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田村諭</v>
      </c>
      <c r="E11" s="155" t="s">
        <v>276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福田敦</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志村登志雄</v>
      </c>
      <c r="E12" s="155" t="s">
        <v>276</v>
      </c>
      <c r="F12" s="155" t="s">
        <v>278</v>
      </c>
      <c r="I12" s="185"/>
      <c r="J12" s="177"/>
      <c r="K12" s="177"/>
      <c r="L12" s="178"/>
      <c r="M12" s="178"/>
      <c r="N12" s="186" t="e">
        <f t="shared" ca="1" si="0"/>
        <v>#VALUE!</v>
      </c>
      <c r="O12" s="177" t="str">
        <f t="shared" si="1"/>
        <v>A2</v>
      </c>
      <c r="P12" s="177" t="str">
        <f t="shared" si="2"/>
        <v>志村登志雄</v>
      </c>
      <c r="Q12" s="178" t="str">
        <f t="shared" si="3"/>
        <v/>
      </c>
      <c r="R12" s="178"/>
      <c r="S12" s="178" t="str">
        <f t="shared" si="4"/>
        <v/>
      </c>
      <c r="T12" s="178"/>
      <c r="U12" s="178"/>
      <c r="V12" s="178"/>
      <c r="W12" s="178"/>
      <c r="X12" s="177" t="s">
        <v>279</v>
      </c>
      <c r="Z12" s="270" t="str">
        <f t="shared" si="5"/>
        <v>早番</v>
      </c>
      <c r="AA12" s="271"/>
      <c r="AB12" s="272" t="str">
        <f t="shared" si="6"/>
        <v>志村登志雄</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幕内秀夫</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276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宮野慶一郎</v>
      </c>
      <c r="E14" s="155" t="s">
        <v>276</v>
      </c>
      <c r="F14" s="215" t="s">
        <v>483</v>
      </c>
      <c r="I14" s="185"/>
      <c r="J14" s="177"/>
      <c r="K14" s="177"/>
      <c r="L14" s="178"/>
      <c r="M14" s="178"/>
      <c r="N14" s="186" t="e">
        <f t="shared" ca="1" si="0"/>
        <v>#VALUE!</v>
      </c>
      <c r="O14" s="177" t="str">
        <f t="shared" si="1"/>
        <v>A2</v>
      </c>
      <c r="P14" s="177" t="str">
        <f t="shared" si="2"/>
        <v>宮野慶一郎</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宮野慶一郎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志村登志雄</v>
      </c>
      <c r="BI14" s="265"/>
      <c r="BJ14" s="265"/>
      <c r="BK14" s="265"/>
      <c r="BL14" s="266">
        <f t="shared" si="12"/>
        <v>0.39583333333333331</v>
      </c>
      <c r="BM14" s="266"/>
      <c r="BN14" s="266">
        <f t="shared" si="13"/>
        <v>0.77083333333333337</v>
      </c>
      <c r="BO14" s="266"/>
      <c r="BP14" s="267">
        <f t="shared" si="14"/>
        <v>9.0000000000000018</v>
      </c>
      <c r="BQ14" s="267"/>
      <c r="BR14" s="252" t="str">
        <f t="shared" si="15"/>
        <v>臨時葬儀</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樽井達彦</v>
      </c>
      <c r="E15" s="155" t="s">
        <v>276</v>
      </c>
      <c r="F15" s="215" t="s">
        <v>484</v>
      </c>
      <c r="I15" s="185"/>
      <c r="J15" s="177"/>
      <c r="K15" s="177"/>
      <c r="L15" s="178"/>
      <c r="M15" s="178"/>
      <c r="N15" s="186" t="e">
        <f t="shared" ca="1" si="0"/>
        <v>#VALUE!</v>
      </c>
      <c r="O15" s="177" t="str">
        <f t="shared" si="1"/>
        <v>A2</v>
      </c>
      <c r="P15" s="177" t="str">
        <f t="shared" si="2"/>
        <v>樽井達彦</v>
      </c>
      <c r="Q15" s="178" t="str">
        <f t="shared" si="3"/>
        <v/>
      </c>
      <c r="R15" s="178"/>
      <c r="S15" s="178" t="str">
        <f t="shared" si="4"/>
        <v/>
      </c>
      <c r="T15" s="178"/>
      <c r="U15" s="178"/>
      <c r="V15" s="178"/>
      <c r="W15" s="178"/>
      <c r="X15" s="177" t="s">
        <v>281</v>
      </c>
      <c r="Z15" s="270" t="str">
        <f t="shared" si="23"/>
        <v>早番</v>
      </c>
      <c r="AA15" s="271"/>
      <c r="AB15" s="272" t="str">
        <f t="shared" si="24"/>
        <v>樽井達彦</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小野寺裕</v>
      </c>
      <c r="E16" s="155" t="s">
        <v>276</v>
      </c>
      <c r="F16" s="215" t="s">
        <v>485</v>
      </c>
      <c r="I16" s="185"/>
      <c r="J16" s="177"/>
      <c r="K16" s="177"/>
      <c r="L16" s="178"/>
      <c r="M16" s="178"/>
      <c r="N16" s="186" t="e">
        <f t="shared" ca="1" si="0"/>
        <v>#VALUE!</v>
      </c>
      <c r="O16" s="177" t="str">
        <f t="shared" si="1"/>
        <v>A2</v>
      </c>
      <c r="P16" s="177" t="str">
        <f t="shared" si="2"/>
        <v>小野寺裕</v>
      </c>
      <c r="Q16" s="178" t="str">
        <f t="shared" si="3"/>
        <v/>
      </c>
      <c r="R16" s="178"/>
      <c r="S16" s="178" t="str">
        <f t="shared" si="4"/>
        <v/>
      </c>
      <c r="T16" s="178"/>
      <c r="U16" s="178"/>
      <c r="V16" s="178"/>
      <c r="W16" s="178"/>
      <c r="X16" s="177" t="s">
        <v>281</v>
      </c>
      <c r="Z16" s="270" t="str">
        <f t="shared" si="23"/>
        <v>早番</v>
      </c>
      <c r="AA16" s="271"/>
      <c r="AB16" s="272" t="str">
        <f t="shared" si="24"/>
        <v>小野寺裕</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宮野慶一郎</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ニメーシャ</v>
      </c>
      <c r="E17" s="155" t="s">
        <v>276</v>
      </c>
      <c r="F17" s="215" t="s">
        <v>425</v>
      </c>
      <c r="I17" s="185"/>
      <c r="J17" s="177"/>
      <c r="K17" s="177"/>
      <c r="L17" s="178"/>
      <c r="M17" s="178"/>
      <c r="N17" s="186" t="e">
        <f t="shared" ca="1" si="0"/>
        <v>#VALUE!</v>
      </c>
      <c r="O17" s="177" t="str">
        <f t="shared" si="1"/>
        <v>A2</v>
      </c>
      <c r="P17" s="177" t="str">
        <f t="shared" si="2"/>
        <v>ニメーシャ</v>
      </c>
      <c r="Q17" s="178" t="str">
        <f t="shared" si="3"/>
        <v/>
      </c>
      <c r="R17" s="178"/>
      <c r="S17" s="178" t="str">
        <f t="shared" si="4"/>
        <v/>
      </c>
      <c r="T17" s="178"/>
      <c r="U17" s="178"/>
      <c r="V17" s="178"/>
      <c r="W17" s="178"/>
      <c r="X17" s="177" t="s">
        <v>281</v>
      </c>
      <c r="Z17" s="270" t="str">
        <f t="shared" si="23"/>
        <v>早番</v>
      </c>
      <c r="AA17" s="271"/>
      <c r="AB17" s="272" t="str">
        <f t="shared" si="24"/>
        <v>ニメーシャ</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樽井達彦</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フェルナンド</v>
      </c>
      <c r="E18" s="155" t="s">
        <v>276</v>
      </c>
      <c r="F18" s="215" t="s">
        <v>428</v>
      </c>
      <c r="I18" s="185"/>
      <c r="J18" s="177"/>
      <c r="K18" s="177"/>
      <c r="L18" s="178"/>
      <c r="M18" s="178"/>
      <c r="N18" s="186" t="e">
        <f t="shared" ca="1" si="0"/>
        <v>#VALUE!</v>
      </c>
      <c r="O18" s="177" t="str">
        <f t="shared" si="1"/>
        <v>A2</v>
      </c>
      <c r="P18" s="177" t="str">
        <f t="shared" si="2"/>
        <v>フェルナンド</v>
      </c>
      <c r="Q18" s="178" t="str">
        <f t="shared" si="3"/>
        <v/>
      </c>
      <c r="R18" s="178"/>
      <c r="S18" s="178" t="str">
        <f t="shared" si="4"/>
        <v/>
      </c>
      <c r="T18" s="178"/>
      <c r="U18" s="178"/>
      <c r="V18" s="178"/>
      <c r="W18" s="178"/>
      <c r="X18" s="177" t="s">
        <v>281</v>
      </c>
      <c r="Z18" s="270" t="str">
        <f t="shared" si="23"/>
        <v>早番</v>
      </c>
      <c r="AA18" s="271"/>
      <c r="AB18" s="272" t="str">
        <f t="shared" si="24"/>
        <v>フェルナンド</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小野寺裕</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チャモド</v>
      </c>
      <c r="E19" s="155" t="s">
        <v>276</v>
      </c>
      <c r="F19" s="215" t="s">
        <v>486</v>
      </c>
      <c r="I19" s="185"/>
      <c r="J19" s="177"/>
      <c r="K19" s="177"/>
      <c r="L19" s="178"/>
      <c r="M19" s="178"/>
      <c r="N19" s="186" t="e">
        <f t="shared" ca="1" si="0"/>
        <v>#VALUE!</v>
      </c>
      <c r="O19" s="177" t="str">
        <f t="shared" si="1"/>
        <v>A2</v>
      </c>
      <c r="P19" s="177" t="str">
        <f t="shared" si="2"/>
        <v>チャモド</v>
      </c>
      <c r="Q19" s="178" t="str">
        <f t="shared" si="3"/>
        <v/>
      </c>
      <c r="R19" s="178"/>
      <c r="S19" s="178" t="str">
        <f t="shared" si="4"/>
        <v/>
      </c>
      <c r="T19" s="178"/>
      <c r="U19" s="178"/>
      <c r="V19" s="178"/>
      <c r="W19" s="178"/>
      <c r="X19" s="177" t="s">
        <v>281</v>
      </c>
      <c r="Z19" s="270" t="str">
        <f t="shared" si="23"/>
        <v>早番</v>
      </c>
      <c r="AA19" s="271"/>
      <c r="AB19" s="272" t="str">
        <f t="shared" si="24"/>
        <v>チャモド</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ニメーシャ</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鈴木孝</v>
      </c>
      <c r="E20" s="155" t="s">
        <v>287</v>
      </c>
      <c r="F20" s="155" t="s">
        <v>107</v>
      </c>
      <c r="I20" s="185"/>
      <c r="J20" s="177"/>
      <c r="K20" s="177"/>
      <c r="L20" s="178">
        <v>0.375</v>
      </c>
      <c r="M20" s="178">
        <v>0.875</v>
      </c>
      <c r="N20" s="186" t="e">
        <f t="shared" ca="1" si="0"/>
        <v>#VALUE!</v>
      </c>
      <c r="O20" s="177" t="str">
        <f t="shared" si="1"/>
        <v>A3</v>
      </c>
      <c r="P20" s="177" t="str">
        <f t="shared" si="2"/>
        <v>鈴木孝</v>
      </c>
      <c r="Q20" s="178">
        <f t="shared" si="3"/>
        <v>0.375</v>
      </c>
      <c r="R20" s="178"/>
      <c r="S20" s="178">
        <f t="shared" si="4"/>
        <v>0.875</v>
      </c>
      <c r="T20" s="178"/>
      <c r="U20" s="178"/>
      <c r="V20" s="178"/>
      <c r="W20" s="178"/>
      <c r="X20" s="177" t="s">
        <v>288</v>
      </c>
      <c r="Z20" s="270" t="str">
        <f t="shared" si="23"/>
        <v>遅番</v>
      </c>
      <c r="AA20" s="271"/>
      <c r="AB20" s="272" t="str">
        <f t="shared" si="24"/>
        <v>鈴木孝</v>
      </c>
      <c r="AC20" s="273"/>
      <c r="AD20" s="273"/>
      <c r="AE20" s="273"/>
      <c r="AF20" s="273"/>
      <c r="AG20" s="274"/>
      <c r="AH20" s="275">
        <f>IF(D20&lt;&gt;"","",IF(G20="",IFERROR(VLOOKUP(E20,業態・給与対照!A:D,3,FALSE),""),G20))</f>
        <v>0.5</v>
      </c>
      <c r="AI20" s="268"/>
      <c r="AJ20" s="268"/>
      <c r="AK20" s="188" t="s">
        <v>97</v>
      </c>
      <c r="AL20" s="268">
        <f>IF(D20&lt;&gt;"","",IF(H20="",IFERROR(VLOOKUP(E20,業態・給与対照!A:D,4,FALSE),""),H20))</f>
        <v>0.875</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フェルナンド</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田村勝行</v>
      </c>
      <c r="E21" s="155" t="s">
        <v>287</v>
      </c>
      <c r="F21" s="155" t="s">
        <v>239</v>
      </c>
      <c r="I21" s="185"/>
      <c r="J21" s="177"/>
      <c r="K21" s="177"/>
      <c r="L21" s="178"/>
      <c r="M21" s="178"/>
      <c r="N21" s="186" t="e">
        <f t="shared" ca="1" si="0"/>
        <v>#VALUE!</v>
      </c>
      <c r="O21" s="177" t="str">
        <f t="shared" si="1"/>
        <v>A3</v>
      </c>
      <c r="P21" s="177" t="str">
        <f t="shared" si="2"/>
        <v>田村勝行</v>
      </c>
      <c r="Q21" s="178" t="str">
        <f t="shared" si="3"/>
        <v/>
      </c>
      <c r="R21" s="178"/>
      <c r="S21" s="178" t="str">
        <f t="shared" si="4"/>
        <v/>
      </c>
      <c r="T21" s="178"/>
      <c r="U21" s="178"/>
      <c r="V21" s="178"/>
      <c r="W21" s="178"/>
      <c r="X21" s="177"/>
      <c r="Z21" s="270" t="str">
        <f t="shared" si="23"/>
        <v>遅番</v>
      </c>
      <c r="AA21" s="271"/>
      <c r="AB21" s="272" t="str">
        <f t="shared" si="24"/>
        <v>田村勝行</v>
      </c>
      <c r="AC21" s="273"/>
      <c r="AD21" s="273"/>
      <c r="AE21" s="273"/>
      <c r="AF21" s="273"/>
      <c r="AG21" s="274"/>
      <c r="AH21" s="275">
        <f>IF(D21&lt;&gt;"","",IF(G21="",IFERROR(VLOOKUP(E21,業態・給与対照!A:D,3,FALSE),""),G21))</f>
        <v>0.5</v>
      </c>
      <c r="AI21" s="268"/>
      <c r="AJ21" s="268"/>
      <c r="AK21" s="188" t="s">
        <v>97</v>
      </c>
      <c r="AL21" s="268">
        <f>IF(D21&lt;&gt;"","",IF(H21="",IFERROR(VLOOKUP(E21,業態・給与対照!A:D,4,FALSE),""),H21))</f>
        <v>0.875</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チャモド</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松本豊</v>
      </c>
      <c r="E22" s="155" t="s">
        <v>287</v>
      </c>
      <c r="F22" s="155" t="s">
        <v>110</v>
      </c>
      <c r="I22" s="185"/>
      <c r="J22" s="177"/>
      <c r="K22" s="177"/>
      <c r="L22" s="178">
        <v>0.375</v>
      </c>
      <c r="M22" s="178">
        <v>0.875</v>
      </c>
      <c r="N22" s="186" t="e">
        <f t="shared" ca="1" si="0"/>
        <v>#VALUE!</v>
      </c>
      <c r="O22" s="177" t="str">
        <f t="shared" si="1"/>
        <v>A3</v>
      </c>
      <c r="P22" s="177" t="str">
        <f t="shared" si="2"/>
        <v>松本豊</v>
      </c>
      <c r="Q22" s="178">
        <f t="shared" si="3"/>
        <v>0.375</v>
      </c>
      <c r="R22" s="178"/>
      <c r="S22" s="178">
        <f t="shared" si="4"/>
        <v>0.875</v>
      </c>
      <c r="T22" s="178"/>
      <c r="U22" s="178"/>
      <c r="V22" s="178"/>
      <c r="W22" s="178"/>
      <c r="X22" s="177" t="s">
        <v>288</v>
      </c>
      <c r="Z22" s="270" t="str">
        <f t="shared" si="23"/>
        <v>遅番</v>
      </c>
      <c r="AA22" s="271"/>
      <c r="AB22" s="272" t="str">
        <f t="shared" si="24"/>
        <v>松本豊</v>
      </c>
      <c r="AC22" s="273"/>
      <c r="AD22" s="273"/>
      <c r="AE22" s="273"/>
      <c r="AF22" s="273"/>
      <c r="AG22" s="274"/>
      <c r="AH22" s="275">
        <f>IF(D22&lt;&gt;"","",IF(G22="",IFERROR(VLOOKUP(E22,業態・給与対照!A:D,3,FALSE),""),G22))</f>
        <v>0.5</v>
      </c>
      <c r="AI22" s="268"/>
      <c r="AJ22" s="268"/>
      <c r="AK22" s="188" t="s">
        <v>97</v>
      </c>
      <c r="AL22" s="268">
        <f>IF(D22&lt;&gt;"","",IF(H22="",IFERROR(VLOOKUP(E22,業態・給与対照!A:D,4,FALSE),""),H22))</f>
        <v>0.875</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A3</v>
      </c>
      <c r="BG22" s="265"/>
      <c r="BH22" s="265" t="str">
        <f t="shared" si="26"/>
        <v>鈴木孝</v>
      </c>
      <c r="BI22" s="265"/>
      <c r="BJ22" s="265"/>
      <c r="BK22" s="265"/>
      <c r="BL22" s="266">
        <f t="shared" si="27"/>
        <v>0.375</v>
      </c>
      <c r="BM22" s="266"/>
      <c r="BN22" s="266">
        <f t="shared" si="28"/>
        <v>0.875</v>
      </c>
      <c r="BO22" s="266"/>
      <c r="BP22" s="267">
        <f t="shared" si="29"/>
        <v>12</v>
      </c>
      <c r="BQ22" s="267"/>
      <c r="BR22" s="252" t="str">
        <f t="shared" si="30"/>
        <v>早出3.0ｈ</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妹尾優</v>
      </c>
      <c r="E23" s="155" t="s">
        <v>287</v>
      </c>
      <c r="F23" s="155" t="s">
        <v>96</v>
      </c>
      <c r="I23" s="185"/>
      <c r="J23" s="177"/>
      <c r="K23" s="177"/>
      <c r="L23" s="178"/>
      <c r="M23" s="178"/>
      <c r="N23" s="186" t="e">
        <f t="shared" ca="1" si="0"/>
        <v>#VALUE!</v>
      </c>
      <c r="O23" s="177" t="str">
        <f t="shared" si="1"/>
        <v>A3</v>
      </c>
      <c r="P23" s="177" t="str">
        <f t="shared" si="2"/>
        <v>妹尾優</v>
      </c>
      <c r="Q23" s="178" t="str">
        <f t="shared" si="3"/>
        <v/>
      </c>
      <c r="R23" s="178"/>
      <c r="S23" s="178" t="str">
        <f t="shared" si="4"/>
        <v/>
      </c>
      <c r="T23" s="178"/>
      <c r="U23" s="178"/>
      <c r="V23" s="178"/>
      <c r="W23" s="178"/>
      <c r="X23" s="177"/>
      <c r="Z23" s="270" t="str">
        <f t="shared" si="23"/>
        <v>遅番</v>
      </c>
      <c r="AA23" s="271"/>
      <c r="AB23" s="272" t="str">
        <f t="shared" si="24"/>
        <v>妹尾優</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A3</v>
      </c>
      <c r="BG23" s="265"/>
      <c r="BH23" s="265" t="str">
        <f t="shared" si="26"/>
        <v>田村勝行</v>
      </c>
      <c r="BI23" s="265"/>
      <c r="BJ23" s="265"/>
      <c r="BK23" s="265"/>
      <c r="BL23" s="266">
        <f t="shared" si="27"/>
        <v>0.5</v>
      </c>
      <c r="BM23" s="266"/>
      <c r="BN23" s="266">
        <f t="shared" si="28"/>
        <v>0.875</v>
      </c>
      <c r="BO23" s="266"/>
      <c r="BP23" s="267">
        <f t="shared" si="29"/>
        <v>9</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山田保</v>
      </c>
      <c r="D24" s="155" t="s">
        <v>436</v>
      </c>
      <c r="E24" s="155" t="s">
        <v>276</v>
      </c>
      <c r="F24" s="155" t="s">
        <v>242</v>
      </c>
      <c r="I24" s="185"/>
      <c r="J24" s="177"/>
      <c r="K24" s="177"/>
      <c r="L24" s="178"/>
      <c r="M24" s="178"/>
      <c r="N24" s="186" t="e">
        <f t="shared" ca="1" si="0"/>
        <v>#VALUE!</v>
      </c>
      <c r="O24" s="177" t="str">
        <f t="shared" si="1"/>
        <v>A2</v>
      </c>
      <c r="P24" s="177" t="str">
        <f t="shared" si="2"/>
        <v>山田保</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A3</v>
      </c>
      <c r="BG24" s="265"/>
      <c r="BH24" s="265" t="str">
        <f t="shared" si="26"/>
        <v>松本豊</v>
      </c>
      <c r="BI24" s="265"/>
      <c r="BJ24" s="265"/>
      <c r="BK24" s="265"/>
      <c r="BL24" s="266">
        <f t="shared" si="27"/>
        <v>0.375</v>
      </c>
      <c r="BM24" s="266"/>
      <c r="BN24" s="266">
        <f t="shared" si="28"/>
        <v>0.875</v>
      </c>
      <c r="BO24" s="266"/>
      <c r="BP24" s="267">
        <f t="shared" si="29"/>
        <v>12</v>
      </c>
      <c r="BQ24" s="267"/>
      <c r="BR24" s="252" t="str">
        <f t="shared" si="30"/>
        <v>早出3.0ｈ</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妹尾優</v>
      </c>
      <c r="BI25" s="265"/>
      <c r="BJ25" s="265"/>
      <c r="BK25" s="265"/>
      <c r="BL25" s="266">
        <f t="shared" si="27"/>
        <v>0.5</v>
      </c>
      <c r="BM25" s="266"/>
      <c r="BN25" s="266">
        <f t="shared" si="28"/>
        <v>0.875</v>
      </c>
      <c r="BO25" s="266"/>
      <c r="BP25" s="267">
        <f t="shared" si="29"/>
        <v>9</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A2</v>
      </c>
      <c r="BG26" s="265"/>
      <c r="BH26" s="265" t="str">
        <f t="shared" si="26"/>
        <v>山田保</v>
      </c>
      <c r="BI26" s="265"/>
      <c r="BJ26" s="265"/>
      <c r="BK26" s="265"/>
      <c r="BL26" s="266" t="str">
        <f t="shared" si="27"/>
        <v/>
      </c>
      <c r="BM26" s="266"/>
      <c r="BN26" s="266" t="str">
        <f t="shared" si="28"/>
        <v/>
      </c>
      <c r="BO26" s="266"/>
      <c r="BP26" s="267" t="e">
        <f t="shared" si="29"/>
        <v>#VALUE!</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1051</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3315</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3007</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1163</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8536</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8536</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8536</v>
      </c>
      <c r="AH37" s="395"/>
      <c r="AI37" s="395"/>
      <c r="AJ37" s="395"/>
      <c r="AK37" s="395"/>
      <c r="AL37" s="395"/>
      <c r="AM37" s="395"/>
      <c r="AN37" s="396"/>
      <c r="AO37" s="400" t="s">
        <v>135</v>
      </c>
      <c r="AP37" s="401"/>
      <c r="AQ37" s="401"/>
      <c r="AR37" s="401"/>
      <c r="AS37" s="401"/>
      <c r="AT37" s="401"/>
      <c r="AU37" s="401"/>
      <c r="AV37" s="402">
        <v>0.66666666666666663</v>
      </c>
      <c r="AW37" s="402"/>
      <c r="AX37" s="402"/>
      <c r="AY37" s="402"/>
      <c r="AZ37" s="403">
        <v>2554</v>
      </c>
      <c r="BA37" s="403"/>
      <c r="BB37" s="403"/>
      <c r="BC37" s="404"/>
      <c r="BE37" s="203"/>
      <c r="BF37" s="426" t="s">
        <v>136</v>
      </c>
      <c r="BG37" s="427"/>
      <c r="BH37" s="427"/>
      <c r="BI37" s="427"/>
      <c r="BJ37" s="428">
        <f>IF(AG32="","",AG32)</f>
        <v>1051</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1087</v>
      </c>
      <c r="BA38" s="408"/>
      <c r="BB38" s="408"/>
      <c r="BC38" s="409"/>
      <c r="BE38" s="204"/>
      <c r="BF38" s="418" t="s">
        <v>138</v>
      </c>
      <c r="BG38" s="419"/>
      <c r="BH38" s="419"/>
      <c r="BI38" s="419"/>
      <c r="BJ38" s="412">
        <f>IF(AG33="","",AG33)</f>
        <v>3315</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7</v>
      </c>
      <c r="AF39" s="249"/>
      <c r="AG39" s="249"/>
      <c r="AH39" s="170" t="s">
        <v>140</v>
      </c>
      <c r="AI39" s="250" t="s">
        <v>141</v>
      </c>
      <c r="AJ39" s="249"/>
      <c r="AK39" s="249"/>
      <c r="AL39" s="249"/>
      <c r="AM39" s="410">
        <v>6500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3007</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1163</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559" t="str">
        <f t="shared" ref="BJ42" si="41">IF(AD42="","",AD42)</f>
        <v>営業時間。物販店舗（平日）10：00～20：00/（土日祝）10：00～21：00、レストラン（平日）11：00</v>
      </c>
      <c r="BK42" s="559"/>
      <c r="BL42" s="559"/>
      <c r="BM42" s="559"/>
      <c r="BN42" s="559"/>
      <c r="BO42" s="559"/>
      <c r="BP42" s="559"/>
      <c r="BQ42" s="559"/>
      <c r="BR42" s="559"/>
      <c r="BS42" s="559"/>
      <c r="BT42" s="559"/>
      <c r="BU42" s="559"/>
      <c r="BV42" s="559"/>
      <c r="BW42" s="559"/>
      <c r="BX42" s="559"/>
      <c r="BY42" s="559"/>
      <c r="BZ42" s="559"/>
      <c r="CA42" s="559"/>
      <c r="CB42" s="559"/>
      <c r="CC42" s="559"/>
      <c r="CD42" s="559"/>
      <c r="CE42" s="559"/>
      <c r="CF42" s="559"/>
      <c r="CG42" s="559"/>
      <c r="CH42" s="559"/>
      <c r="CI42" s="560"/>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59" t="str">
        <f t="shared" ref="BJ43:BJ50" si="42">IF(AD43="","",AD43)</f>
        <v>～21：00/（土日祝）11：00～22：00、フードコート（平日）11：00～20：00/（土日祝）10：30～</v>
      </c>
      <c r="BK43" s="559"/>
      <c r="BL43" s="559"/>
      <c r="BM43" s="559"/>
      <c r="BN43" s="559"/>
      <c r="BO43" s="559"/>
      <c r="BP43" s="559"/>
      <c r="BQ43" s="559"/>
      <c r="BR43" s="559"/>
      <c r="BS43" s="559"/>
      <c r="BT43" s="559"/>
      <c r="BU43" s="559"/>
      <c r="BV43" s="559"/>
      <c r="BW43" s="559"/>
      <c r="BX43" s="559"/>
      <c r="BY43" s="559"/>
      <c r="BZ43" s="559"/>
      <c r="CA43" s="559"/>
      <c r="CB43" s="559"/>
      <c r="CC43" s="559"/>
      <c r="CD43" s="559"/>
      <c r="CE43" s="559"/>
      <c r="CF43" s="559"/>
      <c r="CG43" s="559"/>
      <c r="CH43" s="559"/>
      <c r="CI43" s="560"/>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59" t="str">
        <f t="shared" si="42"/>
        <v>21：00、ブルーミングブルーミー10：00～21：00。</v>
      </c>
      <c r="BK44" s="559"/>
      <c r="BL44" s="559"/>
      <c r="BM44" s="559"/>
      <c r="BN44" s="559"/>
      <c r="BO44" s="559"/>
      <c r="BP44" s="559"/>
      <c r="BQ44" s="559"/>
      <c r="BR44" s="559"/>
      <c r="BS44" s="559"/>
      <c r="BT44" s="559"/>
      <c r="BU44" s="559"/>
      <c r="BV44" s="559"/>
      <c r="BW44" s="559"/>
      <c r="BX44" s="559"/>
      <c r="BY44" s="559"/>
      <c r="BZ44" s="559"/>
      <c r="CA44" s="559"/>
      <c r="CB44" s="559"/>
      <c r="CC44" s="559"/>
      <c r="CD44" s="559"/>
      <c r="CE44" s="559"/>
      <c r="CF44" s="559"/>
      <c r="CG44" s="559"/>
      <c r="CH44" s="559"/>
      <c r="CI44" s="560"/>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0.39652777777777776</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0.39652777777777776</v>
      </c>
      <c r="BG45" s="460"/>
      <c r="BH45" s="460"/>
      <c r="BI45" s="461"/>
      <c r="BJ45" s="559" t="str">
        <f t="shared" si="42"/>
        <v>P3立体駐車場開放。</v>
      </c>
      <c r="BK45" s="559"/>
      <c r="BL45" s="559"/>
      <c r="BM45" s="559"/>
      <c r="BN45" s="559"/>
      <c r="BO45" s="559"/>
      <c r="BP45" s="559"/>
      <c r="BQ45" s="559"/>
      <c r="BR45" s="559"/>
      <c r="BS45" s="559"/>
      <c r="BT45" s="559"/>
      <c r="BU45" s="559"/>
      <c r="BV45" s="559"/>
      <c r="BW45" s="559"/>
      <c r="BX45" s="559"/>
      <c r="BY45" s="559"/>
      <c r="BZ45" s="559"/>
      <c r="CA45" s="559"/>
      <c r="CB45" s="559"/>
      <c r="CC45" s="559"/>
      <c r="CD45" s="559"/>
      <c r="CE45" s="559"/>
      <c r="CF45" s="559"/>
      <c r="CG45" s="559"/>
      <c r="CH45" s="559"/>
      <c r="CI45" s="560"/>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0.3972222222222222</v>
      </c>
      <c r="AA46" s="236"/>
      <c r="AB46" s="236"/>
      <c r="AC46" s="237"/>
      <c r="AD46" s="238" t="s">
        <v>244</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0.3972222222222222</v>
      </c>
      <c r="BG46" s="460"/>
      <c r="BH46" s="460"/>
      <c r="BI46" s="461"/>
      <c r="BJ46" s="559" t="str">
        <f t="shared" si="42"/>
        <v>P2立体駐車場開放。　待ち車両1台。</v>
      </c>
      <c r="BK46" s="559"/>
      <c r="BL46" s="559"/>
      <c r="BM46" s="559"/>
      <c r="BN46" s="559"/>
      <c r="BO46" s="559"/>
      <c r="BP46" s="559"/>
      <c r="BQ46" s="559"/>
      <c r="BR46" s="559"/>
      <c r="BS46" s="559"/>
      <c r="BT46" s="559"/>
      <c r="BU46" s="559"/>
      <c r="BV46" s="559"/>
      <c r="BW46" s="559"/>
      <c r="BX46" s="559"/>
      <c r="BY46" s="559"/>
      <c r="BZ46" s="559"/>
      <c r="CA46" s="559"/>
      <c r="CB46" s="559"/>
      <c r="CC46" s="559"/>
      <c r="CD46" s="559"/>
      <c r="CE46" s="559"/>
      <c r="CF46" s="559"/>
      <c r="CG46" s="559"/>
      <c r="CH46" s="559"/>
      <c r="CI46" s="560"/>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487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59" t="str">
        <f t="shared" si="42"/>
        <v>P2入口から開放しているP1、3、4駐車場へご案内した件数。　9：30～9：32　無し。</v>
      </c>
      <c r="BK47" s="559"/>
      <c r="BL47" s="559"/>
      <c r="BM47" s="559"/>
      <c r="BN47" s="559"/>
      <c r="BO47" s="559"/>
      <c r="BP47" s="559"/>
      <c r="BQ47" s="559"/>
      <c r="BR47" s="559"/>
      <c r="BS47" s="559"/>
      <c r="BT47" s="559"/>
      <c r="BU47" s="559"/>
      <c r="BV47" s="559"/>
      <c r="BW47" s="559"/>
      <c r="BX47" s="559"/>
      <c r="BY47" s="559"/>
      <c r="BZ47" s="559"/>
      <c r="CA47" s="559"/>
      <c r="CB47" s="559"/>
      <c r="CC47" s="559"/>
      <c r="CD47" s="559"/>
      <c r="CE47" s="559"/>
      <c r="CF47" s="559"/>
      <c r="CG47" s="559"/>
      <c r="CH47" s="559"/>
      <c r="CI47" s="560"/>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0.39930555555555558</v>
      </c>
      <c r="AA48" s="236"/>
      <c r="AB48" s="236"/>
      <c r="AC48" s="237"/>
      <c r="AD48" s="581" t="s">
        <v>336</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0.39930555555555558</v>
      </c>
      <c r="BG48" s="460"/>
      <c r="BH48" s="460"/>
      <c r="BI48" s="461"/>
      <c r="BJ48" s="559" t="str">
        <f t="shared" si="42"/>
        <v>P2臨時出口を開放。　→21：00　閉鎖作業を施設警備担当様へ引継ぎ。</v>
      </c>
      <c r="BK48" s="559"/>
      <c r="BL48" s="559"/>
      <c r="BM48" s="559"/>
      <c r="BN48" s="559"/>
      <c r="BO48" s="559"/>
      <c r="BP48" s="559"/>
      <c r="BQ48" s="559"/>
      <c r="BR48" s="559"/>
      <c r="BS48" s="559"/>
      <c r="BT48" s="559"/>
      <c r="BU48" s="559"/>
      <c r="BV48" s="559"/>
      <c r="BW48" s="559"/>
      <c r="BX48" s="559"/>
      <c r="BY48" s="559"/>
      <c r="BZ48" s="559"/>
      <c r="CA48" s="559"/>
      <c r="CB48" s="559"/>
      <c r="CC48" s="559"/>
      <c r="CD48" s="559"/>
      <c r="CE48" s="559"/>
      <c r="CF48" s="559"/>
      <c r="CG48" s="559"/>
      <c r="CH48" s="559"/>
      <c r="CI48" s="560"/>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3">IFERROR(INDEX(給与コード,MATCH(IF(J49="",E49,J49),業態名,0)),"")</f>
        <v/>
      </c>
      <c r="P49" s="177" t="str">
        <f t="shared" ref="P49" si="44">IF(O49="","",IF(K49="",F49,K49))</f>
        <v/>
      </c>
      <c r="Q49" s="178" t="str">
        <f t="shared" ref="Q49" si="45">IF(L49="",IF(G49="","",G49),L49)</f>
        <v/>
      </c>
      <c r="R49" s="178"/>
      <c r="S49" s="178" t="str">
        <f t="shared" ref="S49" si="46">IF(M49="",IF(H49="","",H49),M49)</f>
        <v/>
      </c>
      <c r="T49" s="178"/>
      <c r="U49" s="178"/>
      <c r="V49" s="178"/>
      <c r="W49" s="178"/>
      <c r="X49" s="177"/>
      <c r="Z49" s="235">
        <v>0.40208333333333335</v>
      </c>
      <c r="AA49" s="449"/>
      <c r="AB49" s="449"/>
      <c r="AC49" s="450"/>
      <c r="AD49" s="474" t="s">
        <v>488</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0.40208333333333335</v>
      </c>
      <c r="BG49" s="460"/>
      <c r="BH49" s="460"/>
      <c r="BI49" s="461"/>
      <c r="BJ49" s="559" t="str">
        <f t="shared" si="42"/>
        <v>P2臨時入口を開放。　→10：02　P2臨時入口発券機No1　不具合発生。　駐車券が</v>
      </c>
      <c r="BK49" s="559"/>
      <c r="BL49" s="559"/>
      <c r="BM49" s="559"/>
      <c r="BN49" s="559"/>
      <c r="BO49" s="559"/>
      <c r="BP49" s="559"/>
      <c r="BQ49" s="559"/>
      <c r="BR49" s="559"/>
      <c r="BS49" s="559"/>
      <c r="BT49" s="559"/>
      <c r="BU49" s="559"/>
      <c r="BV49" s="559"/>
      <c r="BW49" s="559"/>
      <c r="BX49" s="559"/>
      <c r="BY49" s="559"/>
      <c r="BZ49" s="559"/>
      <c r="CA49" s="559"/>
      <c r="CB49" s="559"/>
      <c r="CC49" s="559"/>
      <c r="CD49" s="559"/>
      <c r="CE49" s="559"/>
      <c r="CF49" s="559"/>
      <c r="CG49" s="559"/>
      <c r="CH49" s="559"/>
      <c r="CI49" s="560"/>
    </row>
    <row r="50" spans="2:87" ht="16.5" customHeight="1">
      <c r="Z50" s="462"/>
      <c r="AA50" s="463"/>
      <c r="AB50" s="463"/>
      <c r="AC50" s="464"/>
      <c r="AD50" s="465" t="s">
        <v>489</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3" t="str">
        <f t="shared" si="42"/>
        <v>発券されない状態になった。　トラブル警報発報無し。　P2臨時入口を閉鎖。</v>
      </c>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c r="CI50" s="684"/>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205"/>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t="s">
        <v>490</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7">IF(Z53="","",Z53)</f>
        <v/>
      </c>
      <c r="BG53" s="485"/>
      <c r="BH53" s="485"/>
      <c r="BI53" s="486"/>
      <c r="BJ53" s="481" t="str">
        <f t="shared" ref="BJ53:BJ100" si="48">IF(AD53="","",AD53)</f>
        <v>→10：02　設備担当様対応により該当の発券機が復旧した連絡を受け、P2臨時入口を</v>
      </c>
      <c r="BK53" s="482"/>
      <c r="BL53" s="482"/>
      <c r="BM53" s="482"/>
      <c r="BN53" s="482"/>
      <c r="BO53" s="482"/>
      <c r="BP53" s="487"/>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t="s">
        <v>491</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7"/>
        <v/>
      </c>
      <c r="BG54" s="504"/>
      <c r="BH54" s="504"/>
      <c r="BI54" s="504"/>
      <c r="BJ54" s="481" t="str">
        <f t="shared" si="48"/>
        <v>再度開放。　→11：12　閉鎖。</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0.61527777777777781</v>
      </c>
      <c r="AA55" s="374"/>
      <c r="AB55" s="374"/>
      <c r="AC55" s="271"/>
      <c r="AD55" s="481" t="s">
        <v>346</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f>IF(Z55="","",Z55)</f>
        <v>0.61527777777777781</v>
      </c>
      <c r="BG55" s="268"/>
      <c r="BH55" s="268"/>
      <c r="BI55" s="415"/>
      <c r="BJ55" s="481" t="str">
        <f t="shared" si="48"/>
        <v>駐車場80％（在車2400台）満たしたため、OPC様へ無線報告。</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497">
        <v>0.64444444444444449</v>
      </c>
      <c r="AA56" s="374"/>
      <c r="AB56" s="374"/>
      <c r="AC56" s="271"/>
      <c r="AD56" s="481" t="s">
        <v>192</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f>IF(Z56="","",Z56)</f>
        <v>0.64444444444444449</v>
      </c>
      <c r="BG56" s="504"/>
      <c r="BH56" s="504"/>
      <c r="BI56" s="504"/>
      <c r="BJ56" s="481" t="str">
        <f t="shared" si="48"/>
        <v>P2立体駐車場出庫渋滞（3F場内10台待ち）中、出口精算機で券詰まり発生に伴い</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t="s">
        <v>492</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7"/>
        <v/>
      </c>
      <c r="BG57" s="504"/>
      <c r="BH57" s="504"/>
      <c r="BI57" s="504"/>
      <c r="BJ57" s="481" t="str">
        <f t="shared" si="48"/>
        <v>OPC様了承の下、P2出口ゲートバーを開放。　有田副統括様へ報告済。</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t="s">
        <v>493</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7"/>
        <v/>
      </c>
      <c r="BG58" s="504"/>
      <c r="BH58" s="504"/>
      <c r="BI58" s="504"/>
      <c r="BJ58" s="501" t="str">
        <f t="shared" si="48"/>
        <v>→18：08　P2出庫渋滞解消に伴い渡辺統括様へ該当の出口ゲートバー復旧可を報告。</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t="s">
        <v>494</v>
      </c>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7"/>
        <v/>
      </c>
      <c r="BG59" s="504"/>
      <c r="BH59" s="504"/>
      <c r="BI59" s="504"/>
      <c r="BJ59" s="501" t="str">
        <f t="shared" si="48"/>
        <v>→18：46　施設警備担当様対応により該当の出口ゲートバー復旧を確認。</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7"/>
        <v/>
      </c>
      <c r="BG60" s="504"/>
      <c r="BH60" s="504"/>
      <c r="BI60" s="504"/>
      <c r="BJ60" s="501" t="str">
        <f t="shared" si="48"/>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7"/>
        <v/>
      </c>
      <c r="BG61" s="504"/>
      <c r="BH61" s="504"/>
      <c r="BI61" s="504"/>
      <c r="BJ61" s="501" t="str">
        <f t="shared" si="48"/>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7"/>
        <v/>
      </c>
      <c r="BG62" s="504"/>
      <c r="BH62" s="504"/>
      <c r="BI62" s="504"/>
      <c r="BJ62" s="501" t="str">
        <f t="shared" si="48"/>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7"/>
        <v/>
      </c>
      <c r="BG63" s="504"/>
      <c r="BH63" s="504"/>
      <c r="BI63" s="504"/>
      <c r="BJ63" s="501" t="str">
        <f t="shared" si="48"/>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7"/>
        <v/>
      </c>
      <c r="BG64" s="504"/>
      <c r="BH64" s="504"/>
      <c r="BI64" s="504"/>
      <c r="BJ64" s="501" t="str">
        <f t="shared" si="48"/>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7"/>
        <v/>
      </c>
      <c r="BG65" s="268"/>
      <c r="BH65" s="268"/>
      <c r="BI65" s="415"/>
      <c r="BJ65" s="501" t="str">
        <f t="shared" si="48"/>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7"/>
        <v/>
      </c>
      <c r="BG66" s="504"/>
      <c r="BH66" s="504"/>
      <c r="BI66" s="504"/>
      <c r="BJ66" s="501" t="str">
        <f t="shared" si="48"/>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7"/>
        <v/>
      </c>
      <c r="BG67" s="504"/>
      <c r="BH67" s="504"/>
      <c r="BI67" s="504"/>
      <c r="BJ67" s="501" t="str">
        <f t="shared" si="48"/>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7"/>
        <v/>
      </c>
      <c r="BG68" s="504"/>
      <c r="BH68" s="504"/>
      <c r="BI68" s="504"/>
      <c r="BJ68" s="501" t="str">
        <f t="shared" si="48"/>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7"/>
        <v/>
      </c>
      <c r="BG69" s="504"/>
      <c r="BH69" s="504"/>
      <c r="BI69" s="504"/>
      <c r="BJ69" s="501" t="str">
        <f t="shared" si="48"/>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7"/>
        <v/>
      </c>
      <c r="BG70" s="268"/>
      <c r="BH70" s="268"/>
      <c r="BI70" s="415"/>
      <c r="BJ70" s="501" t="str">
        <f t="shared" si="48"/>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7"/>
        <v/>
      </c>
      <c r="BG71" s="504"/>
      <c r="BH71" s="504"/>
      <c r="BI71" s="504"/>
      <c r="BJ71" s="501" t="str">
        <f t="shared" si="48"/>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7"/>
        <v/>
      </c>
      <c r="BG72" s="504"/>
      <c r="BH72" s="504"/>
      <c r="BI72" s="504"/>
      <c r="BJ72" s="501" t="str">
        <f t="shared" si="48"/>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7"/>
        <v/>
      </c>
      <c r="BG73" s="504"/>
      <c r="BH73" s="504"/>
      <c r="BI73" s="504"/>
      <c r="BJ73" s="501" t="str">
        <f t="shared" si="48"/>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7"/>
        <v/>
      </c>
      <c r="BG74" s="504"/>
      <c r="BH74" s="504"/>
      <c r="BI74" s="504"/>
      <c r="BJ74" s="501" t="str">
        <f t="shared" si="48"/>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7"/>
        <v/>
      </c>
      <c r="BG75" s="504"/>
      <c r="BH75" s="504"/>
      <c r="BI75" s="504"/>
      <c r="BJ75" s="501" t="str">
        <f t="shared" si="48"/>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7"/>
        <v/>
      </c>
      <c r="BG76" s="504"/>
      <c r="BH76" s="504"/>
      <c r="BI76" s="504"/>
      <c r="BJ76" s="501" t="str">
        <f t="shared" si="48"/>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7"/>
        <v/>
      </c>
      <c r="BG77" s="504"/>
      <c r="BH77" s="504"/>
      <c r="BI77" s="504"/>
      <c r="BJ77" s="501" t="str">
        <f t="shared" si="48"/>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7"/>
        <v/>
      </c>
      <c r="BG78" s="504"/>
      <c r="BH78" s="504"/>
      <c r="BI78" s="504"/>
      <c r="BJ78" s="501" t="str">
        <f t="shared" si="48"/>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7"/>
        <v/>
      </c>
      <c r="BG79" s="504"/>
      <c r="BH79" s="504"/>
      <c r="BI79" s="504"/>
      <c r="BJ79" s="501" t="str">
        <f t="shared" si="48"/>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7"/>
        <v/>
      </c>
      <c r="BG80" s="504"/>
      <c r="BH80" s="504"/>
      <c r="BI80" s="504"/>
      <c r="BJ80" s="501" t="str">
        <f t="shared" si="48"/>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7"/>
        <v/>
      </c>
      <c r="BG81" s="504"/>
      <c r="BH81" s="504"/>
      <c r="BI81" s="504"/>
      <c r="BJ81" s="501" t="str">
        <f t="shared" si="48"/>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7"/>
        <v/>
      </c>
      <c r="BG82" s="504"/>
      <c r="BH82" s="504"/>
      <c r="BI82" s="504"/>
      <c r="BJ82" s="501" t="str">
        <f t="shared" si="48"/>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7"/>
        <v/>
      </c>
      <c r="BG83" s="504"/>
      <c r="BH83" s="504"/>
      <c r="BI83" s="504"/>
      <c r="BJ83" s="501" t="str">
        <f t="shared" si="48"/>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7"/>
        <v/>
      </c>
      <c r="BG84" s="504"/>
      <c r="BH84" s="504"/>
      <c r="BI84" s="504"/>
      <c r="BJ84" s="501" t="str">
        <f t="shared" si="48"/>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7"/>
        <v/>
      </c>
      <c r="BG85" s="504"/>
      <c r="BH85" s="504"/>
      <c r="BI85" s="504"/>
      <c r="BJ85" s="501" t="str">
        <f t="shared" si="48"/>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7"/>
        <v/>
      </c>
      <c r="BG86" s="504"/>
      <c r="BH86" s="504"/>
      <c r="BI86" s="504"/>
      <c r="BJ86" s="501" t="str">
        <f t="shared" si="48"/>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7"/>
        <v/>
      </c>
      <c r="BG87" s="504"/>
      <c r="BH87" s="504"/>
      <c r="BI87" s="504"/>
      <c r="BJ87" s="501" t="str">
        <f t="shared" si="48"/>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7"/>
        <v/>
      </c>
      <c r="BG88" s="504"/>
      <c r="BH88" s="504"/>
      <c r="BI88" s="504"/>
      <c r="BJ88" s="501" t="str">
        <f t="shared" si="48"/>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7"/>
        <v/>
      </c>
      <c r="BG89" s="504"/>
      <c r="BH89" s="504"/>
      <c r="BI89" s="504"/>
      <c r="BJ89" s="501" t="str">
        <f t="shared" si="48"/>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7"/>
        <v/>
      </c>
      <c r="BG90" s="504"/>
      <c r="BH90" s="504"/>
      <c r="BI90" s="504"/>
      <c r="BJ90" s="501" t="str">
        <f t="shared" si="48"/>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7"/>
        <v/>
      </c>
      <c r="BG91" s="504"/>
      <c r="BH91" s="504"/>
      <c r="BI91" s="504"/>
      <c r="BJ91" s="501" t="str">
        <f t="shared" si="48"/>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7"/>
        <v/>
      </c>
      <c r="BG92" s="504"/>
      <c r="BH92" s="504"/>
      <c r="BI92" s="504"/>
      <c r="BJ92" s="501" t="str">
        <f t="shared" si="48"/>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7"/>
        <v/>
      </c>
      <c r="BG93" s="504"/>
      <c r="BH93" s="504"/>
      <c r="BI93" s="504"/>
      <c r="BJ93" s="501" t="str">
        <f t="shared" si="48"/>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7"/>
        <v/>
      </c>
      <c r="BG94" s="513"/>
      <c r="BH94" s="513"/>
      <c r="BI94" s="513"/>
      <c r="BJ94" s="510" t="str">
        <f t="shared" si="48"/>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9">IF(Z95="","",Z95)</f>
        <v/>
      </c>
      <c r="BG95" s="504"/>
      <c r="BH95" s="504"/>
      <c r="BI95" s="504"/>
      <c r="BJ95" s="501" t="str">
        <f t="shared" si="48"/>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9"/>
        <v/>
      </c>
      <c r="BG96" s="504"/>
      <c r="BH96" s="504"/>
      <c r="BI96" s="504"/>
      <c r="BJ96" s="501" t="str">
        <f t="shared" si="48"/>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9"/>
        <v/>
      </c>
      <c r="BG97" s="504"/>
      <c r="BH97" s="504"/>
      <c r="BI97" s="504"/>
      <c r="BJ97" s="501" t="str">
        <f t="shared" si="48"/>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9"/>
        <v/>
      </c>
      <c r="BG98" s="504"/>
      <c r="BH98" s="504"/>
      <c r="BI98" s="504"/>
      <c r="BJ98" s="501" t="str">
        <f t="shared" si="48"/>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9"/>
        <v/>
      </c>
      <c r="BG99" s="504"/>
      <c r="BH99" s="504"/>
      <c r="BI99" s="504"/>
      <c r="BJ99" s="501" t="str">
        <f t="shared" si="48"/>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50">IF(Z100="","",Z100)</f>
        <v/>
      </c>
      <c r="BG100" s="518"/>
      <c r="BH100" s="518"/>
      <c r="BI100" s="518"/>
      <c r="BJ100" s="515" t="str">
        <f t="shared" si="48"/>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sheetData>
  <mergeCells count="865">
    <mergeCell ref="CC28:CD28"/>
    <mergeCell ref="CE28:CF28"/>
    <mergeCell ref="CG28:CI28"/>
    <mergeCell ref="BF27:BG27"/>
    <mergeCell ref="BH27:BK27"/>
    <mergeCell ref="BL27:BM27"/>
    <mergeCell ref="BN27:BO27"/>
    <mergeCell ref="BP27:BQ27"/>
    <mergeCell ref="BR27:BT27"/>
    <mergeCell ref="BU27:BV27"/>
    <mergeCell ref="BW27:BZ27"/>
    <mergeCell ref="CA27:CB27"/>
    <mergeCell ref="BF28:BG28"/>
    <mergeCell ref="BH28:BK28"/>
    <mergeCell ref="BL28:BM28"/>
    <mergeCell ref="BN28:BO28"/>
    <mergeCell ref="BP28:BQ28"/>
    <mergeCell ref="BR28:BT28"/>
    <mergeCell ref="BU28:BV28"/>
    <mergeCell ref="BW28:BZ28"/>
    <mergeCell ref="CA28:CB28"/>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9:AC89"/>
    <mergeCell ref="AD89:BC89"/>
    <mergeCell ref="BF89:BI89"/>
    <mergeCell ref="BJ89:CI89"/>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6:AC86"/>
    <mergeCell ref="AD86:BC86"/>
    <mergeCell ref="BF86:BI86"/>
    <mergeCell ref="BJ86:CI86"/>
    <mergeCell ref="Z87:AC87"/>
    <mergeCell ref="AD87:BC87"/>
    <mergeCell ref="BF87:BI87"/>
    <mergeCell ref="BJ87:CI87"/>
    <mergeCell ref="Z88:AC88"/>
    <mergeCell ref="AD88:BC88"/>
    <mergeCell ref="BF88:BI88"/>
    <mergeCell ref="BJ88:CI88"/>
    <mergeCell ref="Z83:AC83"/>
    <mergeCell ref="AD83:BC83"/>
    <mergeCell ref="BF83:BI83"/>
    <mergeCell ref="BJ83:CI83"/>
    <mergeCell ref="Z84:AC84"/>
    <mergeCell ref="AD84:BC84"/>
    <mergeCell ref="BF84:BI84"/>
    <mergeCell ref="BJ84:CI84"/>
    <mergeCell ref="Z85:AC85"/>
    <mergeCell ref="AD85:BC85"/>
    <mergeCell ref="BF85:BI85"/>
    <mergeCell ref="BJ85:CI85"/>
    <mergeCell ref="Z80:AC80"/>
    <mergeCell ref="AD80:BC80"/>
    <mergeCell ref="BF80:BI80"/>
    <mergeCell ref="BJ80:CI80"/>
    <mergeCell ref="Z81:AC81"/>
    <mergeCell ref="AD81:BC81"/>
    <mergeCell ref="BF81:BI81"/>
    <mergeCell ref="BJ81:CI81"/>
    <mergeCell ref="Z82:AC82"/>
    <mergeCell ref="AD82:BC82"/>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51:AC51"/>
    <mergeCell ref="AD51:BC51"/>
    <mergeCell ref="CK47:CM48"/>
    <mergeCell ref="AU52:AV52"/>
    <mergeCell ref="AX52:AY52"/>
    <mergeCell ref="CA52:CB52"/>
    <mergeCell ref="AP52:AS52"/>
    <mergeCell ref="CD52:CE52"/>
    <mergeCell ref="BV52:BY52"/>
    <mergeCell ref="Z49:AC49"/>
    <mergeCell ref="AD49:BC49"/>
    <mergeCell ref="Z48:AC48"/>
    <mergeCell ref="AD48:BC48"/>
    <mergeCell ref="BF49:BI49"/>
    <mergeCell ref="BJ49:CI49"/>
    <mergeCell ref="BF48:BI48"/>
    <mergeCell ref="BJ48:CI48"/>
    <mergeCell ref="BF47:BI47"/>
    <mergeCell ref="BJ47:CI47"/>
    <mergeCell ref="Z50:AC50"/>
    <mergeCell ref="AD50:BC50"/>
    <mergeCell ref="BF50:BI50"/>
    <mergeCell ref="BJ50:CI50"/>
    <mergeCell ref="AD47:BC47"/>
    <mergeCell ref="Z47:AC47"/>
    <mergeCell ref="BF45:BI45"/>
    <mergeCell ref="BJ45:CI45"/>
    <mergeCell ref="CK43:CN43"/>
    <mergeCell ref="Z44:AC44"/>
    <mergeCell ref="Z46:AC46"/>
    <mergeCell ref="AD46:BC46"/>
    <mergeCell ref="Z45:AC45"/>
    <mergeCell ref="AD45:BC45"/>
    <mergeCell ref="CK44:CP44"/>
    <mergeCell ref="CK45:CP45"/>
    <mergeCell ref="CN47:DE48"/>
    <mergeCell ref="CQ44:CS44"/>
    <mergeCell ref="CQ45:CS45"/>
    <mergeCell ref="BF46:BI46"/>
    <mergeCell ref="BJ46:CI46"/>
    <mergeCell ref="AD44:BC44"/>
    <mergeCell ref="AD43:BC43"/>
    <mergeCell ref="CU41:CW41"/>
    <mergeCell ref="BF44:BI44"/>
    <mergeCell ref="BJ44:CI44"/>
    <mergeCell ref="CU42:CW42"/>
    <mergeCell ref="CU43:CW43"/>
    <mergeCell ref="CO42:CQ42"/>
    <mergeCell ref="CR42:CT42"/>
    <mergeCell ref="CO43:CQ43"/>
    <mergeCell ref="CR43:CT43"/>
    <mergeCell ref="BF42:BI42"/>
    <mergeCell ref="BJ42:CI42"/>
    <mergeCell ref="BF43:BI43"/>
    <mergeCell ref="BJ43:CI43"/>
    <mergeCell ref="CK42:CN42"/>
    <mergeCell ref="Z39:AD39"/>
    <mergeCell ref="AE39:AG39"/>
    <mergeCell ref="AI39:AL39"/>
    <mergeCell ref="AM39:AT39"/>
    <mergeCell ref="Z40:AE40"/>
    <mergeCell ref="AF40:AG40"/>
    <mergeCell ref="AH40:AI40"/>
    <mergeCell ref="AX40:AY40"/>
    <mergeCell ref="AZ40:BA40"/>
    <mergeCell ref="BB40:BC40"/>
    <mergeCell ref="Z42:AC42"/>
    <mergeCell ref="Z43:AC43"/>
    <mergeCell ref="AD42:BC42"/>
    <mergeCell ref="CR39:CT39"/>
    <mergeCell ref="CK41:CN41"/>
    <mergeCell ref="CO41:CQ41"/>
    <mergeCell ref="CR41:CT41"/>
    <mergeCell ref="BF39:BI39"/>
    <mergeCell ref="BJ39:BM39"/>
    <mergeCell ref="BN39:BQ39"/>
    <mergeCell ref="AK40:AL40"/>
    <mergeCell ref="AO40:AP40"/>
    <mergeCell ref="AS40:AT40"/>
    <mergeCell ref="BF41:CI41"/>
    <mergeCell ref="BU40:CB40"/>
    <mergeCell ref="CC40:CI40"/>
    <mergeCell ref="BF40:BI40"/>
    <mergeCell ref="BJ40:BM40"/>
    <mergeCell ref="BN40:BQ40"/>
    <mergeCell ref="BR40:BT40"/>
    <mergeCell ref="CK39:CN39"/>
    <mergeCell ref="CO39:CQ39"/>
    <mergeCell ref="BR39:BT39"/>
    <mergeCell ref="CR36:CT36"/>
    <mergeCell ref="AG37:AN38"/>
    <mergeCell ref="AO37:AU37"/>
    <mergeCell ref="AV37:AY37"/>
    <mergeCell ref="AZ37:BC37"/>
    <mergeCell ref="BF38:BI38"/>
    <mergeCell ref="BJ38:BM38"/>
    <mergeCell ref="BN38:BQ38"/>
    <mergeCell ref="BR38:BT38"/>
    <mergeCell ref="CK36:CN36"/>
    <mergeCell ref="CO36:CQ36"/>
    <mergeCell ref="AO38:AU38"/>
    <mergeCell ref="AV38:AY38"/>
    <mergeCell ref="AZ38:BC38"/>
    <mergeCell ref="BU36:BX37"/>
    <mergeCell ref="BY36:CI37"/>
    <mergeCell ref="CO37:CQ37"/>
    <mergeCell ref="CR37:CT37"/>
    <mergeCell ref="CR38:CT38"/>
    <mergeCell ref="CK37:CN37"/>
    <mergeCell ref="CK38:CN38"/>
    <mergeCell ref="CO38:CQ38"/>
    <mergeCell ref="Z35:AF35"/>
    <mergeCell ref="AG35:AJ35"/>
    <mergeCell ref="AK35:AN35"/>
    <mergeCell ref="BF36:BI36"/>
    <mergeCell ref="BJ36:BM36"/>
    <mergeCell ref="BN36:BQ36"/>
    <mergeCell ref="BR36:BT36"/>
    <mergeCell ref="BF37:BI37"/>
    <mergeCell ref="BJ37:BM37"/>
    <mergeCell ref="BN37:BQ37"/>
    <mergeCell ref="BR37:BT37"/>
    <mergeCell ref="Z36:AF36"/>
    <mergeCell ref="AG36:AJ36"/>
    <mergeCell ref="AK36:AN36"/>
    <mergeCell ref="Z37:AF38"/>
    <mergeCell ref="AO36:AU36"/>
    <mergeCell ref="AV36:AY36"/>
    <mergeCell ref="AZ36:BC36"/>
    <mergeCell ref="AO35:AU35"/>
    <mergeCell ref="AV35:AY35"/>
    <mergeCell ref="AZ35:BC35"/>
    <mergeCell ref="BF35:CI35"/>
    <mergeCell ref="AZ34:BC34"/>
    <mergeCell ref="CA34:CC34"/>
    <mergeCell ref="CD34:CI34"/>
    <mergeCell ref="Z33:AF33"/>
    <mergeCell ref="AG33:AJ33"/>
    <mergeCell ref="AK33:AN33"/>
    <mergeCell ref="Z34:AF34"/>
    <mergeCell ref="AG34:AJ34"/>
    <mergeCell ref="AK34:AN34"/>
    <mergeCell ref="AO34:AU34"/>
    <mergeCell ref="AV34:AY34"/>
    <mergeCell ref="CA33:CC33"/>
    <mergeCell ref="CD33:CI33"/>
    <mergeCell ref="BF34:BG34"/>
    <mergeCell ref="BH34:BI34"/>
    <mergeCell ref="BJ34:BK34"/>
    <mergeCell ref="BL34:BN34"/>
    <mergeCell ref="BO34:BT34"/>
    <mergeCell ref="BU34:BV34"/>
    <mergeCell ref="BW34:BX34"/>
    <mergeCell ref="BY34:BZ34"/>
    <mergeCell ref="BF33:BG33"/>
    <mergeCell ref="BH33:BI33"/>
    <mergeCell ref="BJ33:BK33"/>
    <mergeCell ref="BL33:BN33"/>
    <mergeCell ref="BO33:BT33"/>
    <mergeCell ref="BU33:BV33"/>
    <mergeCell ref="BW33:BX33"/>
    <mergeCell ref="BY33:BZ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C27:CD27"/>
    <mergeCell ref="CE27:CF27"/>
    <mergeCell ref="CG27:CI27"/>
    <mergeCell ref="AQ28:AV28"/>
    <mergeCell ref="BR22:BT22"/>
    <mergeCell ref="BU22:BV22"/>
    <mergeCell ref="AW24:AY24"/>
    <mergeCell ref="AW25:AY25"/>
    <mergeCell ref="AW26:AY26"/>
    <mergeCell ref="AW27:AY27"/>
    <mergeCell ref="BA24:BC24"/>
    <mergeCell ref="BA25:BC25"/>
    <mergeCell ref="BA26:BC26"/>
    <mergeCell ref="BA27:BC27"/>
    <mergeCell ref="BF24:BG24"/>
    <mergeCell ref="BF25:BG25"/>
    <mergeCell ref="BF26:BG26"/>
    <mergeCell ref="BH23:BK23"/>
    <mergeCell ref="BH24:BK24"/>
    <mergeCell ref="BH25:BK25"/>
    <mergeCell ref="BH26:BK26"/>
    <mergeCell ref="BL23:BM23"/>
    <mergeCell ref="CE20:CF20"/>
    <mergeCell ref="CG20:CI20"/>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3:AA23"/>
    <mergeCell ref="AB23:AG23"/>
    <mergeCell ref="AH23:AJ23"/>
    <mergeCell ref="AL23:AN23"/>
    <mergeCell ref="AO23:AP23"/>
    <mergeCell ref="AQ23:AV23"/>
    <mergeCell ref="AW23:AY23"/>
    <mergeCell ref="BA23:BC23"/>
    <mergeCell ref="BF21:BG21"/>
    <mergeCell ref="AL21:AN21"/>
    <mergeCell ref="AO21:AP21"/>
    <mergeCell ref="AQ21:AV21"/>
    <mergeCell ref="AW21:AY21"/>
    <mergeCell ref="Z22:AA22"/>
    <mergeCell ref="AB22:AG22"/>
    <mergeCell ref="AH22:AJ22"/>
    <mergeCell ref="AL22:AN22"/>
    <mergeCell ref="AO22:AP22"/>
    <mergeCell ref="AQ22:AV22"/>
    <mergeCell ref="AW22:AY22"/>
    <mergeCell ref="BA22:BC22"/>
    <mergeCell ref="BF23:BG23"/>
    <mergeCell ref="CE19:CF19"/>
    <mergeCell ref="CG19:CI19"/>
    <mergeCell ref="BN19:BO19"/>
    <mergeCell ref="BP19:BQ19"/>
    <mergeCell ref="BR19:BT19"/>
    <mergeCell ref="BU19:BV19"/>
    <mergeCell ref="BW19:BZ19"/>
    <mergeCell ref="CA19:CB19"/>
    <mergeCell ref="CC19:CD19"/>
    <mergeCell ref="BH19:BK19"/>
    <mergeCell ref="BL19:BM19"/>
    <mergeCell ref="BP20:BQ20"/>
    <mergeCell ref="BR20:BT20"/>
    <mergeCell ref="BU20:BV20"/>
    <mergeCell ref="BW20:BZ20"/>
    <mergeCell ref="CA20:CB20"/>
    <mergeCell ref="CC20:CD20"/>
    <mergeCell ref="BA21:BC21"/>
    <mergeCell ref="BF20:BG20"/>
    <mergeCell ref="Z20:AA20"/>
    <mergeCell ref="AB20:AG20"/>
    <mergeCell ref="AH20:AJ20"/>
    <mergeCell ref="AL20:AN20"/>
    <mergeCell ref="AO20:AP20"/>
    <mergeCell ref="AQ20:AV20"/>
    <mergeCell ref="AW20:AY20"/>
    <mergeCell ref="BA20:BC20"/>
    <mergeCell ref="Z21:AA21"/>
    <mergeCell ref="AB21:AG21"/>
    <mergeCell ref="AH21:AJ21"/>
    <mergeCell ref="Z19:AA19"/>
    <mergeCell ref="AB19:AG19"/>
    <mergeCell ref="AH19:AJ19"/>
    <mergeCell ref="AL19:AN19"/>
    <mergeCell ref="AO19:AP19"/>
    <mergeCell ref="AQ19:AV19"/>
    <mergeCell ref="AW19:AY19"/>
    <mergeCell ref="BA19:BC19"/>
    <mergeCell ref="BF19:BG19"/>
    <mergeCell ref="Z18:AA18"/>
    <mergeCell ref="AB18:AG18"/>
    <mergeCell ref="AH18:AJ18"/>
    <mergeCell ref="AL18:AN18"/>
    <mergeCell ref="AO18:AP18"/>
    <mergeCell ref="AQ18:AV18"/>
    <mergeCell ref="AW18:AY18"/>
    <mergeCell ref="BA18:BC18"/>
    <mergeCell ref="BF18:BG18"/>
    <mergeCell ref="CE17:CF17"/>
    <mergeCell ref="CG17:CI17"/>
    <mergeCell ref="BH16:BK16"/>
    <mergeCell ref="BL16:BM16"/>
    <mergeCell ref="BN18:BO18"/>
    <mergeCell ref="BP18:BQ18"/>
    <mergeCell ref="BR18:BT18"/>
    <mergeCell ref="BU18:BV18"/>
    <mergeCell ref="BW18:BZ18"/>
    <mergeCell ref="CA18:CB18"/>
    <mergeCell ref="CC18:CD18"/>
    <mergeCell ref="CE18:CF18"/>
    <mergeCell ref="CG18:CI18"/>
    <mergeCell ref="BH17:BK17"/>
    <mergeCell ref="BL17:BM17"/>
    <mergeCell ref="BN17:BO17"/>
    <mergeCell ref="BP17:BQ17"/>
    <mergeCell ref="BR17:BT17"/>
    <mergeCell ref="BU17:BV17"/>
    <mergeCell ref="BW17:BZ17"/>
    <mergeCell ref="CA17:CB17"/>
    <mergeCell ref="CC17:CD17"/>
    <mergeCell ref="BH18:BK18"/>
    <mergeCell ref="BL18:BM18"/>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E11:CF11"/>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Z11:AA11"/>
    <mergeCell ref="AB11:AG11"/>
    <mergeCell ref="AH11:AJ11"/>
    <mergeCell ref="AL11:AN11"/>
    <mergeCell ref="AO11:AP11"/>
    <mergeCell ref="AQ11:AV11"/>
    <mergeCell ref="AW11:AY11"/>
    <mergeCell ref="BA11:BC11"/>
    <mergeCell ref="BF11:BG11"/>
    <mergeCell ref="Z10:AA10"/>
    <mergeCell ref="AB10:AG10"/>
    <mergeCell ref="AH10:AJ10"/>
    <mergeCell ref="AL10:AN10"/>
    <mergeCell ref="AO10:AP10"/>
    <mergeCell ref="AQ10:AV10"/>
    <mergeCell ref="AW10:AY10"/>
    <mergeCell ref="BA10:BC10"/>
    <mergeCell ref="BF10:BG10"/>
    <mergeCell ref="CG9:CI9"/>
    <mergeCell ref="BH8:BK8"/>
    <mergeCell ref="BL8:BM8"/>
    <mergeCell ref="BN10:BO10"/>
    <mergeCell ref="BP10:BQ10"/>
    <mergeCell ref="BR10:BT10"/>
    <mergeCell ref="BU10:BV10"/>
    <mergeCell ref="BW10:BZ10"/>
    <mergeCell ref="CA10:CB10"/>
    <mergeCell ref="CC10:CD10"/>
    <mergeCell ref="CE10:CF10"/>
    <mergeCell ref="CG10:CI10"/>
    <mergeCell ref="BH9:BK9"/>
    <mergeCell ref="BL9:BM9"/>
    <mergeCell ref="BN9:BO9"/>
    <mergeCell ref="BP9:BQ9"/>
    <mergeCell ref="BR9:BT9"/>
    <mergeCell ref="BU9:BV9"/>
    <mergeCell ref="BW9:BZ9"/>
    <mergeCell ref="CA9:CB9"/>
    <mergeCell ref="CC9:CD9"/>
    <mergeCell ref="BN8:BO8"/>
    <mergeCell ref="BP8:BQ8"/>
    <mergeCell ref="BR8:BT8"/>
    <mergeCell ref="Z9:AA9"/>
    <mergeCell ref="AB9:AG9"/>
    <mergeCell ref="AH9:AJ9"/>
    <mergeCell ref="AL9:AN9"/>
    <mergeCell ref="AO9:AP9"/>
    <mergeCell ref="AQ9:AV9"/>
    <mergeCell ref="AW9:AY9"/>
    <mergeCell ref="BA9:BC9"/>
    <mergeCell ref="BF9:BG9"/>
    <mergeCell ref="CA8:CB8"/>
    <mergeCell ref="CC8:CD8"/>
    <mergeCell ref="Z8:AA8"/>
    <mergeCell ref="AB8:AG8"/>
    <mergeCell ref="AH8:AJ8"/>
    <mergeCell ref="AL8:AN8"/>
    <mergeCell ref="AO8:AP8"/>
    <mergeCell ref="AQ8:AV8"/>
    <mergeCell ref="AW8:AY8"/>
    <mergeCell ref="BA8:BC8"/>
    <mergeCell ref="BF8:BG8"/>
    <mergeCell ref="BU8:BV8"/>
    <mergeCell ref="BW8:BZ8"/>
    <mergeCell ref="Z5:AC5"/>
    <mergeCell ref="BF6:BH6"/>
    <mergeCell ref="Z7:AA7"/>
    <mergeCell ref="AB7:AG7"/>
    <mergeCell ref="AH7:AJ7"/>
    <mergeCell ref="AL7:AN7"/>
    <mergeCell ref="AO7:AP7"/>
    <mergeCell ref="AQ7:AV7"/>
    <mergeCell ref="AW7:AY7"/>
    <mergeCell ref="BA7:BC7"/>
    <mergeCell ref="BF7:CI7"/>
    <mergeCell ref="AE5:AF5"/>
    <mergeCell ref="AH5:AI5"/>
    <mergeCell ref="AO5:AP5"/>
    <mergeCell ref="AQ5:AU5"/>
    <mergeCell ref="AV5:AW5"/>
    <mergeCell ref="Z6:AA6"/>
    <mergeCell ref="AB6:AG6"/>
    <mergeCell ref="AH6:AN6"/>
    <mergeCell ref="AO6:AP6"/>
    <mergeCell ref="AQ6:AV6"/>
    <mergeCell ref="AW6:BC6"/>
    <mergeCell ref="Z3:AP4"/>
    <mergeCell ref="BF3:BQ4"/>
    <mergeCell ref="Z1:AP2"/>
    <mergeCell ref="AU1:AW1"/>
    <mergeCell ref="AX1:AZ1"/>
    <mergeCell ref="BA1:BC1"/>
    <mergeCell ref="BF1:BQ2"/>
    <mergeCell ref="BR1:BT1"/>
    <mergeCell ref="BU1:BW1"/>
    <mergeCell ref="BU30:BV30"/>
    <mergeCell ref="BW30:BZ30"/>
    <mergeCell ref="CA30:CB30"/>
    <mergeCell ref="CC30:CD30"/>
    <mergeCell ref="CE30:CF30"/>
    <mergeCell ref="CD1:CF1"/>
    <mergeCell ref="CG1:CI1"/>
    <mergeCell ref="BR2:BT4"/>
    <mergeCell ref="BU2:BW4"/>
    <mergeCell ref="BX2:BZ4"/>
    <mergeCell ref="CA2:CC4"/>
    <mergeCell ref="CD2:CF4"/>
    <mergeCell ref="CG2:CI4"/>
    <mergeCell ref="BX1:BZ1"/>
    <mergeCell ref="CA1:CC1"/>
    <mergeCell ref="BQ6:BR6"/>
    <mergeCell ref="BS6:BV6"/>
    <mergeCell ref="BW6:BX6"/>
    <mergeCell ref="BY6:CA6"/>
    <mergeCell ref="CB6:CD6"/>
    <mergeCell ref="CE6:CI6"/>
    <mergeCell ref="CE8:CF8"/>
    <mergeCell ref="CG8:CI8"/>
    <mergeCell ref="CE9:CF9"/>
    <mergeCell ref="BH30:BK30"/>
    <mergeCell ref="BL30:BM30"/>
    <mergeCell ref="BN30:BO30"/>
    <mergeCell ref="BP30:BQ30"/>
    <mergeCell ref="BR30:BT30"/>
    <mergeCell ref="BF29:BG29"/>
    <mergeCell ref="BH29:BK29"/>
    <mergeCell ref="BL29:BM29"/>
    <mergeCell ref="BN29:BO29"/>
    <mergeCell ref="BP29:BQ29"/>
    <mergeCell ref="BR29:BT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1:AU31"/>
    <mergeCell ref="AV31:AY31"/>
    <mergeCell ref="AZ31:BC31"/>
    <mergeCell ref="AO33:AU33"/>
    <mergeCell ref="AV33:AY33"/>
    <mergeCell ref="AZ33:BC33"/>
    <mergeCell ref="AO32:AU32"/>
    <mergeCell ref="AV32:AY32"/>
    <mergeCell ref="AZ32:BC32"/>
    <mergeCell ref="Z32:AF32"/>
    <mergeCell ref="AG32:AJ32"/>
    <mergeCell ref="AK32:AN32"/>
    <mergeCell ref="CG30:CI30"/>
    <mergeCell ref="BU29:BV29"/>
    <mergeCell ref="BW29:BZ29"/>
    <mergeCell ref="CA29:CB29"/>
    <mergeCell ref="CC29:CD29"/>
    <mergeCell ref="CE29:CF29"/>
    <mergeCell ref="CG29:CI29"/>
    <mergeCell ref="BF30:BG30"/>
  </mergeCells>
  <phoneticPr fontId="27"/>
  <conditionalFormatting sqref="AH7:AN28 AW7:BC28">
    <cfRule type="cellIs" dxfId="104"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0000"/>
  </sheetPr>
  <dimension ref="A1:DE103"/>
  <sheetViews>
    <sheetView view="pageBreakPreview" topLeftCell="D62" zoomScale="70" zoomScaleNormal="100" zoomScaleSheetLayoutView="70" workbookViewId="0">
      <selection activeCell="AD78" sqref="AD78:BC78"/>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495</v>
      </c>
      <c r="AR5" s="316"/>
      <c r="AS5" s="316"/>
      <c r="AT5" s="316"/>
      <c r="AU5" s="317"/>
      <c r="AV5" s="249" t="s">
        <v>72</v>
      </c>
      <c r="AW5" s="249"/>
      <c r="AX5" s="168" t="s">
        <v>300</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雨時々曇</v>
      </c>
      <c r="BT6" s="249"/>
      <c r="BU6" s="249"/>
      <c r="BV6" s="298"/>
      <c r="BW6" s="250" t="s">
        <v>94</v>
      </c>
      <c r="BX6" s="251"/>
      <c r="BY6" s="299" t="str">
        <f>AX5</f>
        <v>日祝37名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臨時</v>
      </c>
      <c r="AP7" s="330"/>
      <c r="AQ7" s="331" t="str">
        <f>IF(D29&lt;&gt;"","",IF(B29="","",B29))</f>
        <v>坂本秀秋</v>
      </c>
      <c r="AR7" s="332"/>
      <c r="AS7" s="332"/>
      <c r="AT7" s="332"/>
      <c r="AU7" s="332"/>
      <c r="AV7" s="333"/>
      <c r="AW7" s="334">
        <f>IF(D29&lt;&gt;"","",IF(G29="",IFERROR(VLOOKUP(E29,業態・給与対照!A:D,3,FALSE),""),G29))</f>
        <v>0.39583333333333331</v>
      </c>
      <c r="AX7" s="335"/>
      <c r="AY7" s="335"/>
      <c r="AZ7" s="213" t="s">
        <v>97</v>
      </c>
      <c r="BA7" s="335">
        <f>IF(D29&lt;&gt;"","",IF(H29="",IFERROR(VLOOKUP(E29,業態・給与対照!A:D,4,FALSE),""),H29))</f>
        <v>0.77083333333333337</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301</v>
      </c>
      <c r="F8" s="155" t="s">
        <v>100</v>
      </c>
      <c r="G8" s="156">
        <v>0.33333333333333331</v>
      </c>
      <c r="H8" s="156">
        <v>0.77083333333333337</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0.77083333333333337</v>
      </c>
      <c r="AM8" s="268"/>
      <c r="AN8" s="269"/>
      <c r="AO8" s="270" t="str">
        <f>IF(D30&lt;&gt;"","",IF(E30="","",E30))</f>
        <v>臨時</v>
      </c>
      <c r="AP8" s="271"/>
      <c r="AQ8" s="272" t="str">
        <f>IF(D30&lt;&gt;"","",IF(B30="","",B30))</f>
        <v>勅使河原幹太</v>
      </c>
      <c r="AR8" s="273"/>
      <c r="AS8" s="273"/>
      <c r="AT8" s="273"/>
      <c r="AU8" s="273"/>
      <c r="AV8" s="274"/>
      <c r="AW8" s="275">
        <f>IF(D30&lt;&gt;"","",IF(G30="",IFERROR(VLOOKUP(E30,業態・給与対照!A:D,3,FALSE),""),G30))</f>
        <v>0.39583333333333331</v>
      </c>
      <c r="AX8" s="268"/>
      <c r="AY8" s="268"/>
      <c r="AZ8" s="188" t="s">
        <v>97</v>
      </c>
      <c r="BA8" s="268">
        <f>IF(D30&lt;&gt;"","",IF(H30="",IFERROR(VLOOKUP(E30,業態・給与対照!A:D,4,FALSE),""),H30))</f>
        <v>0.77083333333333337</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301</v>
      </c>
      <c r="F9" s="155" t="s">
        <v>263</v>
      </c>
      <c r="G9" s="156">
        <v>0.33333333333333331</v>
      </c>
      <c r="H9" s="156">
        <v>0.77083333333333337</v>
      </c>
      <c r="I9" s="185"/>
      <c r="J9" s="177"/>
      <c r="K9" s="177"/>
      <c r="L9" s="178"/>
      <c r="M9" s="178"/>
      <c r="N9" s="186" t="e">
        <f t="shared" ca="1" si="0"/>
        <v>#VALUE!</v>
      </c>
      <c r="O9" s="177" t="str">
        <f t="shared" si="1"/>
        <v>A1</v>
      </c>
      <c r="P9" s="177" t="str">
        <f t="shared" si="2"/>
        <v>長岡順一</v>
      </c>
      <c r="Q9" s="178">
        <f t="shared" si="3"/>
        <v>0.33333333333333331</v>
      </c>
      <c r="R9" s="178"/>
      <c r="S9" s="178">
        <f t="shared" si="4"/>
        <v>0.77083333333333337</v>
      </c>
      <c r="T9" s="178"/>
      <c r="U9" s="178"/>
      <c r="V9" s="178"/>
      <c r="W9" s="178"/>
      <c r="X9" s="177" t="s">
        <v>275</v>
      </c>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0.77083333333333337</v>
      </c>
      <c r="AM9" s="268"/>
      <c r="AN9" s="269"/>
      <c r="AO9" s="270" t="str">
        <f t="shared" ref="AO9:AO21" si="7">IF(D31&lt;&gt;"","",IF(E31="","",E31))</f>
        <v>臨時</v>
      </c>
      <c r="AP9" s="271"/>
      <c r="AQ9" s="272" t="str">
        <f t="shared" ref="AQ9:AQ20" si="8">IF(D31&lt;&gt;"","",IF(B31="","",B31))</f>
        <v>渡邊わか葉</v>
      </c>
      <c r="AR9" s="273"/>
      <c r="AS9" s="273"/>
      <c r="AT9" s="273"/>
      <c r="AU9" s="273"/>
      <c r="AV9" s="274"/>
      <c r="AW9" s="275">
        <f>IF(D31&lt;&gt;"","",IF(G31="",IFERROR(VLOOKUP(E31,業態・給与対照!A:D,3,FALSE),""),G31))</f>
        <v>0.39583333333333331</v>
      </c>
      <c r="AX9" s="268"/>
      <c r="AY9" s="268"/>
      <c r="AZ9" s="188" t="s">
        <v>97</v>
      </c>
      <c r="BA9" s="268">
        <f>IF(D31&lt;&gt;"","",IF(H31="",IFERROR(VLOOKUP(E31,業態・給与対照!A:D,4,FALSE),""),H31))</f>
        <v>0.77083333333333337</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A2</v>
      </c>
      <c r="BV9" s="338"/>
      <c r="BW9" s="339" t="str">
        <f>IF(OR(P29="",P29=0)=TRUE,"",P29)</f>
        <v>坂本秀秋</v>
      </c>
      <c r="BX9" s="340"/>
      <c r="BY9" s="340"/>
      <c r="BZ9" s="341"/>
      <c r="CA9" s="342">
        <f>IF(OR(Q29="",Q29=0)=TRUE,IF(AW7&lt;&gt;"",AW7,""),Q29)</f>
        <v>0.39583333333333331</v>
      </c>
      <c r="CB9" s="343"/>
      <c r="CC9" s="342">
        <f>IF(OR(S29="",S29=0)=TRUE,IF(BA7&lt;&gt;"",BA7,""),S29)</f>
        <v>0.77083333333333337</v>
      </c>
      <c r="CD9" s="343"/>
      <c r="CE9" s="344">
        <f>IF(BW9="","",(CC9-CA9)*24)</f>
        <v>9.0000000000000018</v>
      </c>
      <c r="CF9" s="345"/>
      <c r="CG9" s="346" t="str">
        <f>IF(X29="","",X29)</f>
        <v/>
      </c>
      <c r="CH9" s="346"/>
      <c r="CI9" s="347"/>
    </row>
    <row r="10" spans="2:87" ht="16.5" customHeight="1">
      <c r="B10" s="155" t="str">
        <f>IF(F10="","",IF(ISNA(VLOOKUP(F10,[1]警備日誌専用氏名!A:B,2,FALSE))=TRUE,F10,VLOOKUP(F10,[1]警備日誌専用氏名!A:B,2,FALSE)))</f>
        <v>福田敦</v>
      </c>
      <c r="E10" s="155" t="s">
        <v>301</v>
      </c>
      <c r="F10" s="155" t="s">
        <v>105</v>
      </c>
      <c r="G10" s="156">
        <v>0.33333333333333331</v>
      </c>
      <c r="H10" s="156">
        <v>0.77083333333333337</v>
      </c>
      <c r="I10" s="185"/>
      <c r="J10" s="177"/>
      <c r="K10" s="177"/>
      <c r="L10" s="178"/>
      <c r="M10" s="178"/>
      <c r="N10" s="186" t="e">
        <f t="shared" ca="1" si="0"/>
        <v>#VALUE!</v>
      </c>
      <c r="O10" s="177" t="str">
        <f t="shared" si="1"/>
        <v>A1</v>
      </c>
      <c r="P10" s="177" t="str">
        <f t="shared" si="2"/>
        <v>福田敦</v>
      </c>
      <c r="Q10" s="178">
        <f t="shared" si="3"/>
        <v>0.33333333333333331</v>
      </c>
      <c r="R10" s="178"/>
      <c r="S10" s="178">
        <f t="shared" si="4"/>
        <v>0.77083333333333337</v>
      </c>
      <c r="T10" s="178"/>
      <c r="U10" s="178"/>
      <c r="V10" s="178"/>
      <c r="W10" s="178"/>
      <c r="X10" s="177" t="s">
        <v>275</v>
      </c>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0.77083333333333337</v>
      </c>
      <c r="AM10" s="268"/>
      <c r="AN10" s="269"/>
      <c r="AO10" s="270" t="str">
        <f t="shared" si="7"/>
        <v>臨時</v>
      </c>
      <c r="AP10" s="271"/>
      <c r="AQ10" s="272" t="str">
        <f t="shared" si="8"/>
        <v>藤井尚善</v>
      </c>
      <c r="AR10" s="273"/>
      <c r="AS10" s="273"/>
      <c r="AT10" s="273"/>
      <c r="AU10" s="273"/>
      <c r="AV10" s="274"/>
      <c r="AW10" s="275">
        <f>IF(D32&lt;&gt;"","",IF(G32="",IFERROR(VLOOKUP(E32,業態・給与対照!A:D,3,FALSE),""),G32))</f>
        <v>0.39583333333333331</v>
      </c>
      <c r="AX10" s="268"/>
      <c r="AY10" s="268"/>
      <c r="AZ10" s="188" t="s">
        <v>97</v>
      </c>
      <c r="BA10" s="268">
        <f>IF(D32&lt;&gt;"","",IF(H32="",IFERROR(VLOOKUP(E32,業態・給与対照!A:D,4,FALSE),""),H32))</f>
        <v>0.77083333333333337</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0.77083333333333337</v>
      </c>
      <c r="BO10" s="266"/>
      <c r="BP10" s="267">
        <f t="shared" ref="BP10:BP16" si="14">IF(BH10="","",(BN10-BL10)*24)</f>
        <v>10.500000000000002</v>
      </c>
      <c r="BQ10" s="267"/>
      <c r="BR10" s="252" t="str">
        <f t="shared" ref="BR10:BR16" si="15">IF(X8="","",X8)</f>
        <v>残業1.5ｈ</v>
      </c>
      <c r="BS10" s="252"/>
      <c r="BT10" s="253"/>
      <c r="BU10" s="280" t="str">
        <f>IF(OR(O30="",O30=0)=TRUE,"",O30)</f>
        <v>A2</v>
      </c>
      <c r="BV10" s="281"/>
      <c r="BW10" s="254" t="str">
        <f>IF(OR(P30="",P30=0)=TRUE,"",P30)</f>
        <v>勅使河原幹太</v>
      </c>
      <c r="BX10" s="255"/>
      <c r="BY10" s="255"/>
      <c r="BZ10" s="256"/>
      <c r="CA10" s="257">
        <f>IF(OR(Q30="",Q30=0)=TRUE,IF(AW8&lt;&gt;"",AW8,""),Q30)</f>
        <v>0.39583333333333331</v>
      </c>
      <c r="CB10" s="258"/>
      <c r="CC10" s="257">
        <f>IF(OR(S30="",S30=0)=TRUE,IF(BA8&lt;&gt;"",BA8,""),S30)</f>
        <v>0.77083333333333337</v>
      </c>
      <c r="CD10" s="258"/>
      <c r="CE10" s="282">
        <f t="shared" ref="CE10" si="16">IF(BW10="","",(CC10-CA10)*24)</f>
        <v>9.0000000000000018</v>
      </c>
      <c r="CF10" s="283"/>
      <c r="CG10" s="252" t="str">
        <f>IF(X30="","",X30)</f>
        <v/>
      </c>
      <c r="CH10" s="252"/>
      <c r="CI10" s="253"/>
    </row>
    <row r="11" spans="2:87" ht="16.5" customHeight="1">
      <c r="B11" s="155" t="str">
        <f>IF(F11="","",IF(ISNA(VLOOKUP(F11,[1]警備日誌専用氏名!A:B,2,FALSE))=TRUE,F11,VLOOKUP(F11,[1]警備日誌専用氏名!A:B,2,FALSE)))</f>
        <v>山田保</v>
      </c>
      <c r="E11" s="155" t="s">
        <v>302</v>
      </c>
      <c r="F11" s="155" t="s">
        <v>242</v>
      </c>
      <c r="I11" s="185"/>
      <c r="J11" s="177"/>
      <c r="K11" s="177"/>
      <c r="L11" s="178"/>
      <c r="M11" s="178"/>
      <c r="N11" s="186" t="e">
        <f t="shared" ca="1" si="0"/>
        <v>#VALUE!</v>
      </c>
      <c r="O11" s="177" t="str">
        <f t="shared" si="1"/>
        <v>A2</v>
      </c>
      <c r="P11" s="177" t="str">
        <f t="shared" si="2"/>
        <v>山田保</v>
      </c>
      <c r="Q11" s="178" t="str">
        <f t="shared" si="3"/>
        <v/>
      </c>
      <c r="R11" s="178"/>
      <c r="S11" s="178" t="str">
        <f t="shared" si="4"/>
        <v/>
      </c>
      <c r="T11" s="178"/>
      <c r="U11" s="178"/>
      <c r="V11" s="178"/>
      <c r="W11" s="178"/>
      <c r="X11" s="177"/>
      <c r="Z11" s="270" t="str">
        <f t="shared" si="5"/>
        <v>早番</v>
      </c>
      <c r="AA11" s="271"/>
      <c r="AB11" s="272" t="str">
        <f t="shared" si="6"/>
        <v>山田保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臨時</v>
      </c>
      <c r="AP11" s="271"/>
      <c r="AQ11" s="272" t="str">
        <f t="shared" si="8"/>
        <v>山蔭卓志</v>
      </c>
      <c r="AR11" s="273"/>
      <c r="AS11" s="273"/>
      <c r="AT11" s="273"/>
      <c r="AU11" s="273"/>
      <c r="AV11" s="274"/>
      <c r="AW11" s="275">
        <f>IF(D33&lt;&gt;"","",IF(G33="",IFERROR(VLOOKUP(E33,業態・給与対照!A:D,3,FALSE),""),G33))</f>
        <v>0.39583333333333331</v>
      </c>
      <c r="AX11" s="268"/>
      <c r="AY11" s="268"/>
      <c r="AZ11" s="188" t="s">
        <v>97</v>
      </c>
      <c r="BA11" s="268">
        <f>IF(D33&lt;&gt;"","",IF(H33="",IFERROR(VLOOKUP(E33,業態・給与対照!A:D,4,FALSE),""),H33))</f>
        <v>0.77083333333333337</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A2</v>
      </c>
      <c r="BV11" s="281"/>
      <c r="BW11" s="254" t="str">
        <f t="shared" ref="BW11:BW23" si="18">IF(OR(P31="",P31=0)=TRUE,"",P31)</f>
        <v>渡邊わか葉</v>
      </c>
      <c r="BX11" s="255"/>
      <c r="BY11" s="255"/>
      <c r="BZ11" s="256"/>
      <c r="CA11" s="257">
        <f t="shared" ref="CA11:CA23" si="19">IF(OR(Q31="",Q31=0)=TRUE,IF(AW9&lt;&gt;"",AW9,""),Q31)</f>
        <v>0.39583333333333331</v>
      </c>
      <c r="CB11" s="258"/>
      <c r="CC11" s="257">
        <f t="shared" ref="CC11:CC23" si="20">IF(OR(S31="",S31=0)=TRUE,IF(BA9&lt;&gt;"",BA9,""),S31)</f>
        <v>0.77083333333333337</v>
      </c>
      <c r="CD11" s="258"/>
      <c r="CE11" s="282">
        <f t="shared" ref="CE11:CE23" si="21">IF(BW11="","",(CC11-CA11)*24)</f>
        <v>9.0000000000000018</v>
      </c>
      <c r="CF11" s="283"/>
      <c r="CG11" s="252" t="str">
        <f t="shared" ref="CG11:CG23" si="22">IF(X31="","",X31)</f>
        <v>イベント2部2G</v>
      </c>
      <c r="CH11" s="252"/>
      <c r="CI11" s="253"/>
    </row>
    <row r="12" spans="2:87" ht="16.5" customHeight="1">
      <c r="B12" s="155" t="str">
        <f>IF(F12="","",IF(ISNA(VLOOKUP(F12,[1]警備日誌専用氏名!A:B,2,FALSE))=TRUE,F12,VLOOKUP(F12,[1]警備日誌専用氏名!A:B,2,FALSE)))</f>
        <v>横尾一義</v>
      </c>
      <c r="E12" s="155" t="s">
        <v>302</v>
      </c>
      <c r="F12" s="155" t="s">
        <v>109</v>
      </c>
      <c r="I12" s="185"/>
      <c r="J12" s="177"/>
      <c r="K12" s="177"/>
      <c r="L12" s="178"/>
      <c r="M12" s="178"/>
      <c r="N12" s="186" t="e">
        <f t="shared" ca="1" si="0"/>
        <v>#VALUE!</v>
      </c>
      <c r="O12" s="177" t="str">
        <f t="shared" si="1"/>
        <v>A2</v>
      </c>
      <c r="P12" s="177" t="str">
        <f t="shared" si="2"/>
        <v>横尾一義</v>
      </c>
      <c r="Q12" s="178" t="str">
        <f t="shared" si="3"/>
        <v/>
      </c>
      <c r="R12" s="178"/>
      <c r="S12" s="178" t="str">
        <f t="shared" si="4"/>
        <v/>
      </c>
      <c r="T12" s="178"/>
      <c r="U12" s="178"/>
      <c r="V12" s="178"/>
      <c r="W12" s="178"/>
      <c r="X12" s="177"/>
      <c r="Z12" s="270" t="str">
        <f t="shared" si="5"/>
        <v>早番</v>
      </c>
      <c r="AA12" s="271"/>
      <c r="AB12" s="272" t="str">
        <f t="shared" si="6"/>
        <v>横尾一義</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臨時</v>
      </c>
      <c r="AP12" s="271"/>
      <c r="AQ12" s="272" t="str">
        <f t="shared" si="8"/>
        <v>片桐賢司</v>
      </c>
      <c r="AR12" s="273"/>
      <c r="AS12" s="273"/>
      <c r="AT12" s="273"/>
      <c r="AU12" s="273"/>
      <c r="AV12" s="274"/>
      <c r="AW12" s="275">
        <f>IF(D34&lt;&gt;"","",IF(G34="",IFERROR(VLOOKUP(E34,業態・給与対照!A:D,3,FALSE),""),G34))</f>
        <v>0.39583333333333331</v>
      </c>
      <c r="AX12" s="268"/>
      <c r="AY12" s="268"/>
      <c r="AZ12" s="188" t="s">
        <v>97</v>
      </c>
      <c r="BA12" s="268">
        <f>IF(D34&lt;&gt;"","",IF(H34="",IFERROR(VLOOKUP(E34,業態・給与対照!A:D,4,FALSE),""),H34))</f>
        <v>0.77083333333333337</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A2</v>
      </c>
      <c r="BV12" s="281"/>
      <c r="BW12" s="254" t="str">
        <f t="shared" si="18"/>
        <v>藤井尚善</v>
      </c>
      <c r="BX12" s="255"/>
      <c r="BY12" s="255"/>
      <c r="BZ12" s="256"/>
      <c r="CA12" s="257">
        <f t="shared" si="19"/>
        <v>0.39583333333333331</v>
      </c>
      <c r="CB12" s="258"/>
      <c r="CC12" s="257">
        <f t="shared" si="20"/>
        <v>0.77083333333333337</v>
      </c>
      <c r="CD12" s="258"/>
      <c r="CE12" s="282">
        <f t="shared" si="21"/>
        <v>9.0000000000000018</v>
      </c>
      <c r="CF12" s="283"/>
      <c r="CG12" s="252" t="str">
        <f t="shared" si="22"/>
        <v>イベント2部2G</v>
      </c>
      <c r="CH12" s="252"/>
      <c r="CI12" s="253"/>
    </row>
    <row r="13" spans="2:87" ht="16.5" customHeight="1">
      <c r="B13" s="155" t="str">
        <f>IF(F13="","",IF(ISNA(VLOOKUP(F13,[1]警備日誌専用氏名!A:B,2,FALSE))=TRUE,F13,VLOOKUP(F13,[1]警備日誌専用氏名!A:B,2,FALSE)))</f>
        <v>志村登志雄</v>
      </c>
      <c r="E13" s="155" t="s">
        <v>302</v>
      </c>
      <c r="F13" s="155" t="s">
        <v>278</v>
      </c>
      <c r="I13" s="185"/>
      <c r="J13" s="177"/>
      <c r="K13" s="177"/>
      <c r="L13" s="178"/>
      <c r="M13" s="178"/>
      <c r="N13" s="186" t="e">
        <f t="shared" ca="1" si="0"/>
        <v>#VALUE!</v>
      </c>
      <c r="O13" s="177" t="str">
        <f t="shared" si="1"/>
        <v>A2</v>
      </c>
      <c r="P13" s="177" t="str">
        <f t="shared" si="2"/>
        <v>志村登志雄</v>
      </c>
      <c r="Q13" s="178" t="str">
        <f t="shared" si="3"/>
        <v/>
      </c>
      <c r="R13" s="178"/>
      <c r="S13" s="178" t="str">
        <f t="shared" si="4"/>
        <v/>
      </c>
      <c r="T13" s="178"/>
      <c r="U13" s="178"/>
      <c r="V13" s="178"/>
      <c r="W13" s="178"/>
      <c r="X13" s="177" t="s">
        <v>279</v>
      </c>
      <c r="Z13" s="270" t="str">
        <f t="shared" si="5"/>
        <v>早番</v>
      </c>
      <c r="AA13" s="271"/>
      <c r="AB13" s="272" t="str">
        <f t="shared" si="6"/>
        <v>志村登志雄</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臨時</v>
      </c>
      <c r="AP13" s="271"/>
      <c r="AQ13" s="272" t="str">
        <f t="shared" si="8"/>
        <v>篠田京子</v>
      </c>
      <c r="AR13" s="273"/>
      <c r="AS13" s="273"/>
      <c r="AT13" s="273"/>
      <c r="AU13" s="273"/>
      <c r="AV13" s="274"/>
      <c r="AW13" s="275">
        <f>IF(D35&lt;&gt;"","",IF(G35="",IFERROR(VLOOKUP(E35,業態・給与対照!A:D,3,FALSE),""),G35))</f>
        <v>0.39583333333333331</v>
      </c>
      <c r="AX13" s="268"/>
      <c r="AY13" s="268"/>
      <c r="AZ13" s="188" t="s">
        <v>97</v>
      </c>
      <c r="BA13" s="268">
        <f>IF(D35&lt;&gt;"","",IF(H35="",IFERROR(VLOOKUP(E35,業態・給与対照!A:D,4,FALSE),""),H35))</f>
        <v>0.77083333333333337</v>
      </c>
      <c r="BB13" s="268"/>
      <c r="BC13" s="269"/>
      <c r="BD13" s="158"/>
      <c r="BE13" s="189"/>
      <c r="BF13" s="264" t="str">
        <f t="shared" si="10"/>
        <v>A2</v>
      </c>
      <c r="BG13" s="265"/>
      <c r="BH13" s="265" t="str">
        <f t="shared" si="11"/>
        <v>山田保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A2</v>
      </c>
      <c r="BV13" s="281"/>
      <c r="BW13" s="254" t="str">
        <f t="shared" si="18"/>
        <v>山蔭卓志</v>
      </c>
      <c r="BX13" s="255"/>
      <c r="BY13" s="255"/>
      <c r="BZ13" s="256"/>
      <c r="CA13" s="257">
        <f t="shared" si="19"/>
        <v>0.39583333333333331</v>
      </c>
      <c r="CB13" s="258"/>
      <c r="CC13" s="257">
        <f t="shared" si="20"/>
        <v>0.77083333333333337</v>
      </c>
      <c r="CD13" s="258"/>
      <c r="CE13" s="282">
        <f t="shared" si="21"/>
        <v>9.0000000000000018</v>
      </c>
      <c r="CF13" s="283"/>
      <c r="CG13" s="252" t="str">
        <f t="shared" si="22"/>
        <v>イベント2部2G</v>
      </c>
      <c r="CH13" s="252"/>
      <c r="CI13" s="253"/>
    </row>
    <row r="14" spans="2:87" ht="16.5" customHeight="1">
      <c r="B14" s="155" t="str">
        <f>IF(F14="","",IF(ISNA(VLOOKUP(F14,[1]警備日誌専用氏名!A:B,2,FALSE))=TRUE,F14,VLOOKUP(F14,[1]警備日誌専用氏名!A:B,2,FALSE)))</f>
        <v>二ムサラ</v>
      </c>
      <c r="E14" s="155" t="s">
        <v>302</v>
      </c>
      <c r="F14" s="215" t="s">
        <v>421</v>
      </c>
      <c r="I14" s="185"/>
      <c r="J14" s="177"/>
      <c r="K14" s="177"/>
      <c r="L14" s="178"/>
      <c r="M14" s="178"/>
      <c r="N14" s="186" t="e">
        <f t="shared" ca="1" si="0"/>
        <v>#VALUE!</v>
      </c>
      <c r="O14" s="177" t="str">
        <f t="shared" si="1"/>
        <v>A2</v>
      </c>
      <c r="P14" s="177" t="str">
        <f t="shared" si="2"/>
        <v>二ムサラ</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二ムサラ</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臨時</v>
      </c>
      <c r="AP14" s="271"/>
      <c r="AQ14" s="272" t="str">
        <f t="shared" si="8"/>
        <v>榎本和也</v>
      </c>
      <c r="AR14" s="273"/>
      <c r="AS14" s="273"/>
      <c r="AT14" s="273"/>
      <c r="AU14" s="273"/>
      <c r="AV14" s="274"/>
      <c r="AW14" s="275">
        <f>IF(D36&lt;&gt;"","",IF(G36="",IFERROR(VLOOKUP(E36,業態・給与対照!A:D,3,FALSE),""),G36))</f>
        <v>0.39583333333333331</v>
      </c>
      <c r="AX14" s="268"/>
      <c r="AY14" s="268"/>
      <c r="AZ14" s="188" t="s">
        <v>97</v>
      </c>
      <c r="BA14" s="268">
        <f>IF(D36&lt;&gt;"","",IF(H36="",IFERROR(VLOOKUP(E36,業態・給与対照!A:D,4,FALSE),""),H36))</f>
        <v>0.77083333333333337</v>
      </c>
      <c r="BB14" s="268"/>
      <c r="BC14" s="269"/>
      <c r="BD14" s="158"/>
      <c r="BE14" s="189"/>
      <c r="BF14" s="264" t="str">
        <f t="shared" si="10"/>
        <v>A2</v>
      </c>
      <c r="BG14" s="265"/>
      <c r="BH14" s="265" t="str">
        <f t="shared" si="11"/>
        <v>横尾一義</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A2</v>
      </c>
      <c r="BV14" s="281"/>
      <c r="BW14" s="254" t="str">
        <f t="shared" si="18"/>
        <v>片桐賢司</v>
      </c>
      <c r="BX14" s="255"/>
      <c r="BY14" s="255"/>
      <c r="BZ14" s="256"/>
      <c r="CA14" s="257">
        <f t="shared" si="19"/>
        <v>0.39583333333333331</v>
      </c>
      <c r="CB14" s="258"/>
      <c r="CC14" s="257">
        <f t="shared" si="20"/>
        <v>0.77083333333333337</v>
      </c>
      <c r="CD14" s="258"/>
      <c r="CE14" s="282">
        <f t="shared" si="21"/>
        <v>9.0000000000000018</v>
      </c>
      <c r="CF14" s="283"/>
      <c r="CG14" s="252" t="str">
        <f t="shared" si="22"/>
        <v>ヒトトヒトキャリアライズ㈱</v>
      </c>
      <c r="CH14" s="252"/>
      <c r="CI14" s="253"/>
    </row>
    <row r="15" spans="2:87" ht="16.5" customHeight="1">
      <c r="B15" s="155" t="str">
        <f>IF(F15="","",IF(ISNA(VLOOKUP(F15,[1]警備日誌専用氏名!A:B,2,FALSE))=TRUE,F15,VLOOKUP(F15,[1]警備日誌専用氏名!A:B,2,FALSE)))</f>
        <v>クリシャディ</v>
      </c>
      <c r="E15" s="155" t="s">
        <v>302</v>
      </c>
      <c r="F15" s="215" t="s">
        <v>306</v>
      </c>
      <c r="I15" s="185"/>
      <c r="J15" s="177"/>
      <c r="K15" s="177"/>
      <c r="L15" s="178"/>
      <c r="M15" s="178"/>
      <c r="N15" s="186" t="e">
        <f t="shared" ca="1" si="0"/>
        <v>#VALUE!</v>
      </c>
      <c r="O15" s="177" t="str">
        <f t="shared" si="1"/>
        <v>A2</v>
      </c>
      <c r="P15" s="177" t="str">
        <f t="shared" si="2"/>
        <v>クリシャディ</v>
      </c>
      <c r="Q15" s="178" t="str">
        <f t="shared" si="3"/>
        <v/>
      </c>
      <c r="R15" s="178"/>
      <c r="S15" s="178" t="str">
        <f t="shared" si="4"/>
        <v/>
      </c>
      <c r="T15" s="178"/>
      <c r="U15" s="178"/>
      <c r="V15" s="178"/>
      <c r="W15" s="178"/>
      <c r="X15" s="177" t="s">
        <v>281</v>
      </c>
      <c r="Z15" s="270" t="str">
        <f t="shared" si="23"/>
        <v>早番</v>
      </c>
      <c r="AA15" s="271"/>
      <c r="AB15" s="272" t="str">
        <f t="shared" si="24"/>
        <v>クリシャディ</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臨時</v>
      </c>
      <c r="AP15" s="271"/>
      <c r="AQ15" s="272" t="str">
        <f t="shared" si="8"/>
        <v>鈴木竜太</v>
      </c>
      <c r="AR15" s="273"/>
      <c r="AS15" s="273"/>
      <c r="AT15" s="273"/>
      <c r="AU15" s="273"/>
      <c r="AV15" s="274"/>
      <c r="AW15" s="275">
        <f>IF(D37&lt;&gt;"","",IF(G37="",IFERROR(VLOOKUP(E37,業態・給与対照!A:D,3,FALSE),""),G37))</f>
        <v>0.39583333333333331</v>
      </c>
      <c r="AX15" s="268"/>
      <c r="AY15" s="268"/>
      <c r="AZ15" s="188" t="s">
        <v>97</v>
      </c>
      <c r="BA15" s="268">
        <f>IF(D37&lt;&gt;"","",IF(H37="",IFERROR(VLOOKUP(E37,業態・給与対照!A:D,4,FALSE),""),H37))</f>
        <v>0.77083333333333337</v>
      </c>
      <c r="BB15" s="268"/>
      <c r="BC15" s="269"/>
      <c r="BD15" s="158"/>
      <c r="BE15" s="189"/>
      <c r="BF15" s="264" t="str">
        <f t="shared" si="10"/>
        <v>A2</v>
      </c>
      <c r="BG15" s="265"/>
      <c r="BH15" s="265" t="str">
        <f t="shared" si="11"/>
        <v>志村登志雄</v>
      </c>
      <c r="BI15" s="265"/>
      <c r="BJ15" s="265"/>
      <c r="BK15" s="265"/>
      <c r="BL15" s="266">
        <f t="shared" si="12"/>
        <v>0.39583333333333331</v>
      </c>
      <c r="BM15" s="266"/>
      <c r="BN15" s="266">
        <f t="shared" si="13"/>
        <v>0.77083333333333337</v>
      </c>
      <c r="BO15" s="266"/>
      <c r="BP15" s="267">
        <f t="shared" si="14"/>
        <v>9.0000000000000018</v>
      </c>
      <c r="BQ15" s="267"/>
      <c r="BR15" s="252" t="str">
        <f t="shared" si="15"/>
        <v>臨時葬儀</v>
      </c>
      <c r="BS15" s="252"/>
      <c r="BT15" s="253"/>
      <c r="BU15" s="280" t="str">
        <f t="shared" si="17"/>
        <v>A2</v>
      </c>
      <c r="BV15" s="281"/>
      <c r="BW15" s="254" t="str">
        <f t="shared" si="18"/>
        <v>篠田京子</v>
      </c>
      <c r="BX15" s="255"/>
      <c r="BY15" s="255"/>
      <c r="BZ15" s="256"/>
      <c r="CA15" s="257">
        <f t="shared" si="19"/>
        <v>0.39583333333333331</v>
      </c>
      <c r="CB15" s="258"/>
      <c r="CC15" s="257">
        <f t="shared" si="20"/>
        <v>0.77083333333333337</v>
      </c>
      <c r="CD15" s="258"/>
      <c r="CE15" s="282">
        <f t="shared" si="21"/>
        <v>9.0000000000000018</v>
      </c>
      <c r="CF15" s="283"/>
      <c r="CG15" s="252" t="str">
        <f t="shared" si="22"/>
        <v>ヒトトヒトキャリアライズ㈱</v>
      </c>
      <c r="CH15" s="252"/>
      <c r="CI15" s="253"/>
    </row>
    <row r="16" spans="2:87" ht="16.5" customHeight="1">
      <c r="B16" s="155" t="str">
        <f>IF(F16="","",IF(ISNA(VLOOKUP(F16,[1]警備日誌専用氏名!A:B,2,FALSE))=TRUE,F16,VLOOKUP(F16,[1]警備日誌専用氏名!A:B,2,FALSE)))</f>
        <v>サマディット</v>
      </c>
      <c r="E16" s="155" t="s">
        <v>302</v>
      </c>
      <c r="F16" s="215" t="s">
        <v>422</v>
      </c>
      <c r="I16" s="185"/>
      <c r="J16" s="177"/>
      <c r="K16" s="177"/>
      <c r="L16" s="178"/>
      <c r="M16" s="178"/>
      <c r="N16" s="186" t="e">
        <f t="shared" ca="1" si="0"/>
        <v>#VALUE!</v>
      </c>
      <c r="O16" s="177" t="str">
        <f t="shared" si="1"/>
        <v>A2</v>
      </c>
      <c r="P16" s="177" t="str">
        <f t="shared" si="2"/>
        <v>サマディット</v>
      </c>
      <c r="Q16" s="178" t="str">
        <f t="shared" si="3"/>
        <v/>
      </c>
      <c r="R16" s="178"/>
      <c r="S16" s="178" t="str">
        <f t="shared" si="4"/>
        <v/>
      </c>
      <c r="T16" s="178"/>
      <c r="U16" s="178"/>
      <c r="V16" s="178"/>
      <c r="W16" s="178"/>
      <c r="X16" s="177" t="s">
        <v>281</v>
      </c>
      <c r="Z16" s="270" t="str">
        <f t="shared" si="23"/>
        <v>早番</v>
      </c>
      <c r="AA16" s="271"/>
      <c r="AB16" s="272" t="str">
        <f t="shared" si="24"/>
        <v>サマディット</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臨時</v>
      </c>
      <c r="AP16" s="271"/>
      <c r="AQ16" s="272" t="str">
        <f t="shared" si="8"/>
        <v>馬場清豪</v>
      </c>
      <c r="AR16" s="273"/>
      <c r="AS16" s="273"/>
      <c r="AT16" s="273"/>
      <c r="AU16" s="273"/>
      <c r="AV16" s="274"/>
      <c r="AW16" s="275">
        <f>IF(D38&lt;&gt;"","",IF(G38="",IFERROR(VLOOKUP(E38,業態・給与対照!A:D,3,FALSE),""),G38))</f>
        <v>0.39583333333333331</v>
      </c>
      <c r="AX16" s="268"/>
      <c r="AY16" s="268"/>
      <c r="AZ16" s="188" t="s">
        <v>97</v>
      </c>
      <c r="BA16" s="268">
        <f>IF(D38&lt;&gt;"","",IF(H38="",IFERROR(VLOOKUP(E38,業態・給与対照!A:D,4,FALSE),""),H38))</f>
        <v>0.77083333333333337</v>
      </c>
      <c r="BB16" s="268"/>
      <c r="BC16" s="269"/>
      <c r="BD16" s="158"/>
      <c r="BE16" s="189"/>
      <c r="BF16" s="264" t="str">
        <f t="shared" si="10"/>
        <v>A2</v>
      </c>
      <c r="BG16" s="265"/>
      <c r="BH16" s="265" t="str">
        <f t="shared" si="11"/>
        <v>二ムサラ</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A2</v>
      </c>
      <c r="BV16" s="281"/>
      <c r="BW16" s="254" t="str">
        <f t="shared" si="18"/>
        <v>榎本和也</v>
      </c>
      <c r="BX16" s="255"/>
      <c r="BY16" s="255"/>
      <c r="BZ16" s="256"/>
      <c r="CA16" s="257">
        <f t="shared" si="19"/>
        <v>0.39583333333333331</v>
      </c>
      <c r="CB16" s="258"/>
      <c r="CC16" s="257">
        <f t="shared" si="20"/>
        <v>0.77083333333333337</v>
      </c>
      <c r="CD16" s="258"/>
      <c r="CE16" s="282">
        <f t="shared" si="21"/>
        <v>9.0000000000000018</v>
      </c>
      <c r="CF16" s="283"/>
      <c r="CG16" s="252" t="str">
        <f t="shared" si="22"/>
        <v>ヒトトヒトキャリアライズ㈱</v>
      </c>
      <c r="CH16" s="252"/>
      <c r="CI16" s="253"/>
    </row>
    <row r="17" spans="2:88" ht="16.5" customHeight="1">
      <c r="B17" s="155" t="str">
        <f>IF(F17="","",IF(ISNA(VLOOKUP(F17,[1]警備日誌専用氏名!A:B,2,FALSE))=TRUE,F17,VLOOKUP(F17,[1]警備日誌専用氏名!A:B,2,FALSE)))</f>
        <v>ローシャン</v>
      </c>
      <c r="E17" s="155" t="s">
        <v>302</v>
      </c>
      <c r="F17" s="215" t="s">
        <v>496</v>
      </c>
      <c r="I17" s="185"/>
      <c r="J17" s="177"/>
      <c r="K17" s="177"/>
      <c r="L17" s="178"/>
      <c r="M17" s="178"/>
      <c r="N17" s="186" t="e">
        <f t="shared" ca="1" si="0"/>
        <v>#VALUE!</v>
      </c>
      <c r="O17" s="177" t="str">
        <f t="shared" si="1"/>
        <v>A2</v>
      </c>
      <c r="P17" s="177" t="str">
        <f t="shared" si="2"/>
        <v>ローシャン</v>
      </c>
      <c r="Q17" s="178" t="str">
        <f t="shared" si="3"/>
        <v/>
      </c>
      <c r="R17" s="178"/>
      <c r="S17" s="178" t="str">
        <f t="shared" si="4"/>
        <v/>
      </c>
      <c r="T17" s="178"/>
      <c r="U17" s="178"/>
      <c r="V17" s="178"/>
      <c r="W17" s="178"/>
      <c r="X17" s="177" t="s">
        <v>281</v>
      </c>
      <c r="Z17" s="270" t="str">
        <f t="shared" si="23"/>
        <v>早番</v>
      </c>
      <c r="AA17" s="271"/>
      <c r="AB17" s="272" t="str">
        <f t="shared" si="24"/>
        <v>ローシャン</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臨時</v>
      </c>
      <c r="AP17" s="271"/>
      <c r="AQ17" s="272" t="str">
        <f t="shared" si="8"/>
        <v>小林一隆</v>
      </c>
      <c r="AR17" s="273"/>
      <c r="AS17" s="273"/>
      <c r="AT17" s="273"/>
      <c r="AU17" s="273"/>
      <c r="AV17" s="274"/>
      <c r="AW17" s="275">
        <f>IF(D39&lt;&gt;"","",IF(G39="",IFERROR(VLOOKUP(E39,業態・給与対照!A:D,3,FALSE),""),G39))</f>
        <v>0.39583333333333331</v>
      </c>
      <c r="AX17" s="268"/>
      <c r="AY17" s="268"/>
      <c r="AZ17" s="188" t="s">
        <v>97</v>
      </c>
      <c r="BA17" s="268">
        <f>IF(D39&lt;&gt;"","",IF(H39="",IFERROR(VLOOKUP(E39,業態・給与対照!A:D,4,FALSE),""),H39))</f>
        <v>0.77083333333333337</v>
      </c>
      <c r="BB17" s="268"/>
      <c r="BC17" s="269"/>
      <c r="BD17" s="158"/>
      <c r="BE17" s="189"/>
      <c r="BF17" s="264" t="str">
        <f t="shared" ref="BF17:BF30" si="25">IF(OR(O15="",O15=0)=TRUE,"",O15)</f>
        <v>A2</v>
      </c>
      <c r="BG17" s="265"/>
      <c r="BH17" s="265" t="str">
        <f t="shared" ref="BH17:BH30" si="26">IF(OR(P15="",P15=0)=TRUE,"",P15)</f>
        <v>クリシャディ</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A2</v>
      </c>
      <c r="BV17" s="281"/>
      <c r="BW17" s="254" t="str">
        <f t="shared" si="18"/>
        <v>鈴木竜太</v>
      </c>
      <c r="BX17" s="255"/>
      <c r="BY17" s="255"/>
      <c r="BZ17" s="256"/>
      <c r="CA17" s="257">
        <f t="shared" si="19"/>
        <v>0.39583333333333331</v>
      </c>
      <c r="CB17" s="258"/>
      <c r="CC17" s="257">
        <f t="shared" si="20"/>
        <v>0.77083333333333337</v>
      </c>
      <c r="CD17" s="258"/>
      <c r="CE17" s="282">
        <f t="shared" si="21"/>
        <v>9.0000000000000018</v>
      </c>
      <c r="CF17" s="283"/>
      <c r="CG17" s="252" t="str">
        <f t="shared" si="22"/>
        <v>ヒトトヒトキャリアライズ㈱</v>
      </c>
      <c r="CH17" s="252"/>
      <c r="CI17" s="253"/>
    </row>
    <row r="18" spans="2:88" ht="16.5" customHeight="1">
      <c r="B18" s="155" t="str">
        <f>IF(F18="","",IF(ISNA(VLOOKUP(F18,[1]警備日誌専用氏名!A:B,2,FALSE))=TRUE,F18,VLOOKUP(F18,[1]警備日誌専用氏名!A:B,2,FALSE)))</f>
        <v>サンダルワン</v>
      </c>
      <c r="E18" s="155" t="s">
        <v>302</v>
      </c>
      <c r="F18" s="215" t="s">
        <v>497</v>
      </c>
      <c r="I18" s="185"/>
      <c r="J18" s="177"/>
      <c r="K18" s="177"/>
      <c r="L18" s="178"/>
      <c r="M18" s="178"/>
      <c r="N18" s="186" t="e">
        <f t="shared" ca="1" si="0"/>
        <v>#VALUE!</v>
      </c>
      <c r="O18" s="177" t="str">
        <f t="shared" si="1"/>
        <v>A2</v>
      </c>
      <c r="P18" s="177" t="str">
        <f t="shared" si="2"/>
        <v>サンダルワン</v>
      </c>
      <c r="Q18" s="178" t="str">
        <f t="shared" si="3"/>
        <v/>
      </c>
      <c r="R18" s="178"/>
      <c r="S18" s="178" t="str">
        <f t="shared" si="4"/>
        <v/>
      </c>
      <c r="T18" s="178"/>
      <c r="U18" s="178"/>
      <c r="V18" s="178"/>
      <c r="W18" s="178"/>
      <c r="X18" s="177" t="s">
        <v>281</v>
      </c>
      <c r="Z18" s="270" t="str">
        <f t="shared" si="23"/>
        <v>早番</v>
      </c>
      <c r="AA18" s="271"/>
      <c r="AB18" s="272" t="str">
        <f t="shared" si="24"/>
        <v>サンダルワン</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臨時</v>
      </c>
      <c r="AP18" s="271"/>
      <c r="AQ18" s="272" t="str">
        <f t="shared" si="8"/>
        <v>松田康宏</v>
      </c>
      <c r="AR18" s="273"/>
      <c r="AS18" s="273"/>
      <c r="AT18" s="273"/>
      <c r="AU18" s="273"/>
      <c r="AV18" s="274"/>
      <c r="AW18" s="275">
        <f>IF(D40&lt;&gt;"","",IF(G40="",IFERROR(VLOOKUP(E40,業態・給与対照!A:D,3,FALSE),""),G40))</f>
        <v>0.39583333333333331</v>
      </c>
      <c r="AX18" s="268"/>
      <c r="AY18" s="268"/>
      <c r="AZ18" s="188" t="s">
        <v>97</v>
      </c>
      <c r="BA18" s="268">
        <f>IF(D40&lt;&gt;"","",IF(H40="",IFERROR(VLOOKUP(E40,業態・給与対照!A:D,4,FALSE),""),H40))</f>
        <v>0.77083333333333337</v>
      </c>
      <c r="BB18" s="268"/>
      <c r="BC18" s="269"/>
      <c r="BD18" s="158"/>
      <c r="BE18" s="189"/>
      <c r="BF18" s="264" t="str">
        <f t="shared" si="25"/>
        <v>A2</v>
      </c>
      <c r="BG18" s="265"/>
      <c r="BH18" s="265" t="str">
        <f t="shared" si="26"/>
        <v>サマディット</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A2</v>
      </c>
      <c r="BV18" s="281"/>
      <c r="BW18" s="254" t="str">
        <f t="shared" si="18"/>
        <v>馬場清豪</v>
      </c>
      <c r="BX18" s="255"/>
      <c r="BY18" s="255"/>
      <c r="BZ18" s="256"/>
      <c r="CA18" s="257">
        <f t="shared" si="19"/>
        <v>0.39583333333333331</v>
      </c>
      <c r="CB18" s="258"/>
      <c r="CC18" s="257">
        <f t="shared" si="20"/>
        <v>0.77083333333333337</v>
      </c>
      <c r="CD18" s="258"/>
      <c r="CE18" s="282">
        <f t="shared" si="21"/>
        <v>9.0000000000000018</v>
      </c>
      <c r="CF18" s="283"/>
      <c r="CG18" s="252" t="str">
        <f t="shared" si="22"/>
        <v>ヒトトヒトキャリアライズ㈱</v>
      </c>
      <c r="CH18" s="252"/>
      <c r="CI18" s="253"/>
    </row>
    <row r="19" spans="2:88" ht="16.5" customHeight="1">
      <c r="B19" s="155" t="str">
        <f>IF(F19="","",IF(ISNA(VLOOKUP(F19,[1]警備日誌専用氏名!A:B,2,FALSE))=TRUE,F19,VLOOKUP(F19,[1]警備日誌専用氏名!A:B,2,FALSE)))</f>
        <v>小野寺裕</v>
      </c>
      <c r="E19" s="155" t="s">
        <v>302</v>
      </c>
      <c r="F19" s="215" t="s">
        <v>485</v>
      </c>
      <c r="I19" s="185"/>
      <c r="J19" s="177"/>
      <c r="K19" s="177"/>
      <c r="L19" s="178"/>
      <c r="M19" s="178"/>
      <c r="N19" s="186" t="e">
        <f t="shared" ca="1" si="0"/>
        <v>#VALUE!</v>
      </c>
      <c r="O19" s="177" t="str">
        <f t="shared" si="1"/>
        <v>A2</v>
      </c>
      <c r="P19" s="177" t="str">
        <f t="shared" si="2"/>
        <v>小野寺裕</v>
      </c>
      <c r="Q19" s="178" t="str">
        <f t="shared" si="3"/>
        <v/>
      </c>
      <c r="R19" s="178"/>
      <c r="S19" s="178" t="str">
        <f t="shared" si="4"/>
        <v/>
      </c>
      <c r="T19" s="178"/>
      <c r="U19" s="178"/>
      <c r="V19" s="178"/>
      <c r="W19" s="178"/>
      <c r="X19" s="177" t="s">
        <v>281</v>
      </c>
      <c r="Z19" s="270" t="str">
        <f t="shared" si="23"/>
        <v>早番</v>
      </c>
      <c r="AA19" s="271"/>
      <c r="AB19" s="272" t="str">
        <f t="shared" si="24"/>
        <v>小野寺裕</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臨時</v>
      </c>
      <c r="AP19" s="271"/>
      <c r="AQ19" s="272" t="str">
        <f t="shared" si="8"/>
        <v>岸田次郎</v>
      </c>
      <c r="AR19" s="273"/>
      <c r="AS19" s="273"/>
      <c r="AT19" s="273"/>
      <c r="AU19" s="273"/>
      <c r="AV19" s="274"/>
      <c r="AW19" s="275">
        <f>IF(D41&lt;&gt;"","",IF(G41="",IFERROR(VLOOKUP(E41,業態・給与対照!A:D,3,FALSE),""),G41))</f>
        <v>0.39583333333333331</v>
      </c>
      <c r="AX19" s="268"/>
      <c r="AY19" s="268"/>
      <c r="AZ19" s="188" t="s">
        <v>97</v>
      </c>
      <c r="BA19" s="268">
        <f>IF(D41&lt;&gt;"","",IF(H41="",IFERROR(VLOOKUP(E41,業態・給与対照!A:D,4,FALSE),""),H41))</f>
        <v>0.77083333333333337</v>
      </c>
      <c r="BB19" s="268"/>
      <c r="BC19" s="269"/>
      <c r="BD19" s="190"/>
      <c r="BE19" s="189"/>
      <c r="BF19" s="264" t="str">
        <f t="shared" si="25"/>
        <v>A2</v>
      </c>
      <c r="BG19" s="265"/>
      <c r="BH19" s="265" t="str">
        <f t="shared" si="26"/>
        <v>ローシャン</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A2</v>
      </c>
      <c r="BV19" s="281"/>
      <c r="BW19" s="254" t="str">
        <f t="shared" si="18"/>
        <v>小林一隆</v>
      </c>
      <c r="BX19" s="255"/>
      <c r="BY19" s="255"/>
      <c r="BZ19" s="256"/>
      <c r="CA19" s="257">
        <f t="shared" si="19"/>
        <v>0.39583333333333331</v>
      </c>
      <c r="CB19" s="258"/>
      <c r="CC19" s="257">
        <f t="shared" si="20"/>
        <v>0.77083333333333337</v>
      </c>
      <c r="CD19" s="258"/>
      <c r="CE19" s="282">
        <f t="shared" si="21"/>
        <v>9.0000000000000018</v>
      </c>
      <c r="CF19" s="283"/>
      <c r="CG19" s="252" t="str">
        <f t="shared" si="22"/>
        <v>ヒトトヒトキャリアライズ㈱</v>
      </c>
      <c r="CH19" s="252"/>
      <c r="CI19" s="253"/>
    </row>
    <row r="20" spans="2:88" ht="16.5" customHeight="1">
      <c r="B20" s="155" t="str">
        <f>IF(F20="","",IF(ISNA(VLOOKUP(F20,[1]警備日誌専用氏名!A:B,2,FALSE))=TRUE,F20,VLOOKUP(F20,[1]警備日誌専用氏名!A:B,2,FALSE)))</f>
        <v>ブトミニ</v>
      </c>
      <c r="E20" s="155" t="s">
        <v>302</v>
      </c>
      <c r="F20" s="215" t="s">
        <v>427</v>
      </c>
      <c r="I20" s="185"/>
      <c r="J20" s="177"/>
      <c r="K20" s="177"/>
      <c r="L20" s="178"/>
      <c r="M20" s="178"/>
      <c r="N20" s="186" t="e">
        <f t="shared" ca="1" si="0"/>
        <v>#VALUE!</v>
      </c>
      <c r="O20" s="177" t="str">
        <f t="shared" si="1"/>
        <v>A2</v>
      </c>
      <c r="P20" s="177" t="str">
        <f t="shared" si="2"/>
        <v>ブトミニ</v>
      </c>
      <c r="Q20" s="178" t="str">
        <f t="shared" si="3"/>
        <v/>
      </c>
      <c r="R20" s="178"/>
      <c r="S20" s="178" t="str">
        <f t="shared" si="4"/>
        <v/>
      </c>
      <c r="T20" s="178"/>
      <c r="U20" s="178"/>
      <c r="V20" s="178"/>
      <c r="W20" s="178"/>
      <c r="X20" s="177" t="s">
        <v>281</v>
      </c>
      <c r="Z20" s="270" t="str">
        <f t="shared" si="23"/>
        <v>早番</v>
      </c>
      <c r="AA20" s="271"/>
      <c r="AB20" s="272" t="str">
        <f t="shared" si="24"/>
        <v>ブトミニ</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臨時</v>
      </c>
      <c r="AP20" s="271"/>
      <c r="AQ20" s="272" t="str">
        <f t="shared" si="8"/>
        <v>昆健一</v>
      </c>
      <c r="AR20" s="273"/>
      <c r="AS20" s="273"/>
      <c r="AT20" s="273"/>
      <c r="AU20" s="273"/>
      <c r="AV20" s="274"/>
      <c r="AW20" s="275">
        <f>IF(D42&lt;&gt;"","",IF(G42="",IFERROR(VLOOKUP(E42,業態・給与対照!A:D,3,FALSE),""),G42))</f>
        <v>0.39583333333333331</v>
      </c>
      <c r="AX20" s="268"/>
      <c r="AY20" s="268"/>
      <c r="AZ20" s="188" t="s">
        <v>97</v>
      </c>
      <c r="BA20" s="268">
        <f>IF(D42&lt;&gt;"","",IF(H42="",IFERROR(VLOOKUP(E42,業態・給与対照!A:D,4,FALSE),""),H42))</f>
        <v>0.77083333333333337</v>
      </c>
      <c r="BB20" s="268"/>
      <c r="BC20" s="269"/>
      <c r="BD20" s="158"/>
      <c r="BE20" s="189"/>
      <c r="BF20" s="264" t="str">
        <f t="shared" si="25"/>
        <v>A2</v>
      </c>
      <c r="BG20" s="265"/>
      <c r="BH20" s="265" t="str">
        <f t="shared" si="26"/>
        <v>サンダルワン</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A2</v>
      </c>
      <c r="BV20" s="281"/>
      <c r="BW20" s="254" t="str">
        <f t="shared" si="18"/>
        <v>松田康宏</v>
      </c>
      <c r="BX20" s="255"/>
      <c r="BY20" s="255"/>
      <c r="BZ20" s="256"/>
      <c r="CA20" s="257">
        <f t="shared" si="19"/>
        <v>0.39583333333333331</v>
      </c>
      <c r="CB20" s="258"/>
      <c r="CC20" s="257">
        <f t="shared" si="20"/>
        <v>0.77083333333333337</v>
      </c>
      <c r="CD20" s="258"/>
      <c r="CE20" s="282">
        <f t="shared" si="21"/>
        <v>9.0000000000000018</v>
      </c>
      <c r="CF20" s="283"/>
      <c r="CG20" s="252" t="str">
        <f t="shared" si="22"/>
        <v>ヒトトヒトキャリアライズ㈱</v>
      </c>
      <c r="CH20" s="252"/>
      <c r="CI20" s="253"/>
    </row>
    <row r="21" spans="2:88" ht="16.5" customHeight="1">
      <c r="B21" s="155" t="str">
        <f>IF(F21="","",IF(ISNA(VLOOKUP(F21,[1]警備日誌専用氏名!A:B,2,FALSE))=TRUE,F21,VLOOKUP(F21,[1]警備日誌専用氏名!A:B,2,FALSE)))</f>
        <v>コオレ</v>
      </c>
      <c r="E21" s="155" t="s">
        <v>302</v>
      </c>
      <c r="F21" s="215" t="s">
        <v>426</v>
      </c>
      <c r="I21" s="185"/>
      <c r="J21" s="177"/>
      <c r="K21" s="177"/>
      <c r="L21" s="178"/>
      <c r="M21" s="178"/>
      <c r="N21" s="186" t="e">
        <f t="shared" ca="1" si="0"/>
        <v>#VALUE!</v>
      </c>
      <c r="O21" s="177" t="str">
        <f t="shared" si="1"/>
        <v>A2</v>
      </c>
      <c r="P21" s="177" t="str">
        <f t="shared" si="2"/>
        <v>コオレ</v>
      </c>
      <c r="Q21" s="178" t="str">
        <f t="shared" si="3"/>
        <v/>
      </c>
      <c r="R21" s="178"/>
      <c r="S21" s="178" t="str">
        <f t="shared" si="4"/>
        <v/>
      </c>
      <c r="T21" s="178"/>
      <c r="U21" s="178"/>
      <c r="V21" s="178"/>
      <c r="W21" s="178"/>
      <c r="X21" s="177" t="s">
        <v>281</v>
      </c>
      <c r="Z21" s="270" t="str">
        <f t="shared" si="23"/>
        <v>早番</v>
      </c>
      <c r="AA21" s="271"/>
      <c r="AB21" s="272" t="str">
        <f t="shared" si="24"/>
        <v>コオレ</v>
      </c>
      <c r="AC21" s="273"/>
      <c r="AD21" s="273"/>
      <c r="AE21" s="273"/>
      <c r="AF21" s="273"/>
      <c r="AG21" s="274"/>
      <c r="AH21" s="275">
        <f>IF(D21&lt;&gt;"","",IF(G21="",IFERROR(VLOOKUP(E21,業態・給与対照!A:D,3,FALSE),""),G21))</f>
        <v>0.39583333333333331</v>
      </c>
      <c r="AI21" s="268"/>
      <c r="AJ21" s="268"/>
      <c r="AK21" s="188" t="s">
        <v>97</v>
      </c>
      <c r="AL21" s="268">
        <f>IF(D21&lt;&gt;"","",IF(H21="",IFERROR(VLOOKUP(E21,業態・給与対照!A:D,4,FALSE),""),H21))</f>
        <v>0.77083333333333337</v>
      </c>
      <c r="AM21" s="268"/>
      <c r="AN21" s="269"/>
      <c r="AO21" s="270" t="str">
        <f t="shared" si="7"/>
        <v>臨時</v>
      </c>
      <c r="AP21" s="271"/>
      <c r="AQ21" s="272" t="str">
        <f t="shared" ref="AQ21:AQ28" si="31">IF(D43&lt;&gt;"","",IF(B43="","",B43))</f>
        <v>宮尾裕一</v>
      </c>
      <c r="AR21" s="273"/>
      <c r="AS21" s="273"/>
      <c r="AT21" s="273"/>
      <c r="AU21" s="273"/>
      <c r="AV21" s="274"/>
      <c r="AW21" s="275">
        <f>IF(D43&lt;&gt;"","",IF(G43="",IFERROR(VLOOKUP(E43,業態・給与対照!A:D,3,FALSE),""),G43))</f>
        <v>0.39583333333333331</v>
      </c>
      <c r="AX21" s="268"/>
      <c r="AY21" s="268"/>
      <c r="AZ21" s="188" t="s">
        <v>97</v>
      </c>
      <c r="BA21" s="268">
        <f>IF(D43&lt;&gt;"","",IF(H43="",IFERROR(VLOOKUP(E43,業態・給与対照!A:D,4,FALSE),""),H43))</f>
        <v>0.77083333333333337</v>
      </c>
      <c r="BB21" s="268"/>
      <c r="BC21" s="269"/>
      <c r="BD21" s="191"/>
      <c r="BE21" s="189"/>
      <c r="BF21" s="264" t="str">
        <f t="shared" si="25"/>
        <v>A2</v>
      </c>
      <c r="BG21" s="265"/>
      <c r="BH21" s="265" t="str">
        <f t="shared" si="26"/>
        <v>小野寺裕</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A2</v>
      </c>
      <c r="BV21" s="281"/>
      <c r="BW21" s="254" t="str">
        <f t="shared" si="18"/>
        <v>岸田次郎</v>
      </c>
      <c r="BX21" s="255"/>
      <c r="BY21" s="255"/>
      <c r="BZ21" s="256"/>
      <c r="CA21" s="257">
        <f t="shared" si="19"/>
        <v>0.39583333333333331</v>
      </c>
      <c r="CB21" s="258"/>
      <c r="CC21" s="257">
        <f t="shared" si="20"/>
        <v>0.77083333333333337</v>
      </c>
      <c r="CD21" s="258"/>
      <c r="CE21" s="282">
        <f t="shared" si="21"/>
        <v>9.0000000000000018</v>
      </c>
      <c r="CF21" s="283"/>
      <c r="CG21" s="252" t="str">
        <f t="shared" si="22"/>
        <v>ヒトトヒトキャリアライズ㈱</v>
      </c>
      <c r="CH21" s="252"/>
      <c r="CI21" s="253"/>
    </row>
    <row r="22" spans="2:88" ht="16.5" customHeight="1">
      <c r="B22" s="155" t="str">
        <f>IF(F22="","",IF(ISNA(VLOOKUP(F22,[1]警備日誌専用氏名!A:B,2,FALSE))=TRUE,F22,VLOOKUP(F22,[1]警備日誌専用氏名!A:B,2,FALSE)))</f>
        <v>チャモド</v>
      </c>
      <c r="E22" s="155" t="s">
        <v>302</v>
      </c>
      <c r="F22" s="215" t="s">
        <v>486</v>
      </c>
      <c r="I22" s="185"/>
      <c r="J22" s="177"/>
      <c r="K22" s="177"/>
      <c r="L22" s="178"/>
      <c r="M22" s="178"/>
      <c r="N22" s="186" t="e">
        <f t="shared" ca="1" si="0"/>
        <v>#VALUE!</v>
      </c>
      <c r="O22" s="177" t="str">
        <f t="shared" si="1"/>
        <v>A2</v>
      </c>
      <c r="P22" s="177" t="str">
        <f t="shared" si="2"/>
        <v>チャモド</v>
      </c>
      <c r="Q22" s="178" t="str">
        <f t="shared" si="3"/>
        <v/>
      </c>
      <c r="R22" s="178"/>
      <c r="S22" s="178" t="str">
        <f t="shared" si="4"/>
        <v/>
      </c>
      <c r="T22" s="178"/>
      <c r="U22" s="178"/>
      <c r="V22" s="178"/>
      <c r="W22" s="178"/>
      <c r="X22" s="177" t="s">
        <v>281</v>
      </c>
      <c r="Z22" s="270" t="str">
        <f t="shared" si="23"/>
        <v>早番</v>
      </c>
      <c r="AA22" s="271"/>
      <c r="AB22" s="272" t="str">
        <f t="shared" si="24"/>
        <v>チャモド</v>
      </c>
      <c r="AC22" s="273"/>
      <c r="AD22" s="273"/>
      <c r="AE22" s="273"/>
      <c r="AF22" s="273"/>
      <c r="AG22" s="274"/>
      <c r="AH22" s="275">
        <f>IF(D22&lt;&gt;"","",IF(G22="",IFERROR(VLOOKUP(E22,業態・給与対照!A:D,3,FALSE),""),G22))</f>
        <v>0.39583333333333331</v>
      </c>
      <c r="AI22" s="268"/>
      <c r="AJ22" s="268"/>
      <c r="AK22" s="188" t="s">
        <v>97</v>
      </c>
      <c r="AL22" s="268">
        <f>IF(D22&lt;&gt;"","",IF(H22="",IFERROR(VLOOKUP(E22,業態・給与対照!A:D,4,FALSE),""),H22))</f>
        <v>0.77083333333333337</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A2</v>
      </c>
      <c r="BG22" s="265"/>
      <c r="BH22" s="265" t="str">
        <f t="shared" si="26"/>
        <v>ブトミニ</v>
      </c>
      <c r="BI22" s="265"/>
      <c r="BJ22" s="265"/>
      <c r="BK22" s="265"/>
      <c r="BL22" s="266">
        <f t="shared" si="27"/>
        <v>0.39583333333333331</v>
      </c>
      <c r="BM22" s="266"/>
      <c r="BN22" s="266">
        <f t="shared" si="28"/>
        <v>0.77083333333333337</v>
      </c>
      <c r="BO22" s="266"/>
      <c r="BP22" s="267">
        <f t="shared" si="29"/>
        <v>9.0000000000000018</v>
      </c>
      <c r="BQ22" s="267"/>
      <c r="BR22" s="252" t="str">
        <f t="shared" si="30"/>
        <v>ハイフィールド㈱</v>
      </c>
      <c r="BS22" s="252"/>
      <c r="BT22" s="253"/>
      <c r="BU22" s="280" t="str">
        <f t="shared" si="17"/>
        <v>A2</v>
      </c>
      <c r="BV22" s="281"/>
      <c r="BW22" s="254" t="str">
        <f t="shared" si="18"/>
        <v>昆健一</v>
      </c>
      <c r="BX22" s="255"/>
      <c r="BY22" s="255"/>
      <c r="BZ22" s="256"/>
      <c r="CA22" s="257">
        <f t="shared" si="19"/>
        <v>0.39583333333333331</v>
      </c>
      <c r="CB22" s="258"/>
      <c r="CC22" s="257">
        <f t="shared" si="20"/>
        <v>0.77083333333333337</v>
      </c>
      <c r="CD22" s="258"/>
      <c r="CE22" s="282">
        <f t="shared" si="21"/>
        <v>9.0000000000000018</v>
      </c>
      <c r="CF22" s="283"/>
      <c r="CG22" s="252" t="str">
        <f t="shared" si="22"/>
        <v>ヒトトヒトキャリアライズ㈱</v>
      </c>
      <c r="CH22" s="252"/>
      <c r="CI22" s="253"/>
    </row>
    <row r="23" spans="2:88" ht="16.5" customHeight="1">
      <c r="B23" s="155" t="str">
        <f>IF(F23="","",IF(ISNA(VLOOKUP(F23,[1]警備日誌専用氏名!A:B,2,FALSE))=TRUE,F23,VLOOKUP(F23,[1]警備日誌専用氏名!A:B,2,FALSE)))</f>
        <v>田村勝行</v>
      </c>
      <c r="E23" s="155" t="s">
        <v>312</v>
      </c>
      <c r="F23" s="155" t="s">
        <v>239</v>
      </c>
      <c r="I23" s="185"/>
      <c r="J23" s="177"/>
      <c r="K23" s="177"/>
      <c r="L23" s="178">
        <v>0.375</v>
      </c>
      <c r="M23" s="178">
        <v>0.875</v>
      </c>
      <c r="N23" s="186" t="e">
        <f t="shared" ca="1" si="0"/>
        <v>#VALUE!</v>
      </c>
      <c r="O23" s="177" t="str">
        <f t="shared" si="1"/>
        <v>A3</v>
      </c>
      <c r="P23" s="177" t="str">
        <f t="shared" si="2"/>
        <v>田村勝行</v>
      </c>
      <c r="Q23" s="178">
        <f t="shared" si="3"/>
        <v>0.375</v>
      </c>
      <c r="R23" s="178"/>
      <c r="S23" s="178">
        <f t="shared" si="4"/>
        <v>0.875</v>
      </c>
      <c r="T23" s="178"/>
      <c r="U23" s="178"/>
      <c r="V23" s="178"/>
      <c r="W23" s="178"/>
      <c r="X23" s="177" t="s">
        <v>288</v>
      </c>
      <c r="Z23" s="270" t="str">
        <f t="shared" si="23"/>
        <v>遅番</v>
      </c>
      <c r="AA23" s="271"/>
      <c r="AB23" s="272" t="str">
        <f t="shared" si="24"/>
        <v>田村勝行</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A2</v>
      </c>
      <c r="BG23" s="265"/>
      <c r="BH23" s="265" t="str">
        <f t="shared" si="26"/>
        <v>コオレ</v>
      </c>
      <c r="BI23" s="265"/>
      <c r="BJ23" s="265"/>
      <c r="BK23" s="265"/>
      <c r="BL23" s="266">
        <f t="shared" si="27"/>
        <v>0.39583333333333331</v>
      </c>
      <c r="BM23" s="266"/>
      <c r="BN23" s="266">
        <f t="shared" si="28"/>
        <v>0.77083333333333337</v>
      </c>
      <c r="BO23" s="266"/>
      <c r="BP23" s="267">
        <f t="shared" si="29"/>
        <v>9.0000000000000018</v>
      </c>
      <c r="BQ23" s="267"/>
      <c r="BR23" s="252" t="str">
        <f t="shared" si="30"/>
        <v>ハイフィールド㈱</v>
      </c>
      <c r="BS23" s="252"/>
      <c r="BT23" s="253"/>
      <c r="BU23" s="280" t="str">
        <f t="shared" si="17"/>
        <v>A2</v>
      </c>
      <c r="BV23" s="281"/>
      <c r="BW23" s="254" t="str">
        <f t="shared" si="18"/>
        <v>宮尾裕一</v>
      </c>
      <c r="BX23" s="255"/>
      <c r="BY23" s="255"/>
      <c r="BZ23" s="256"/>
      <c r="CA23" s="257">
        <f t="shared" si="19"/>
        <v>0.39583333333333331</v>
      </c>
      <c r="CB23" s="258"/>
      <c r="CC23" s="257">
        <f t="shared" si="20"/>
        <v>0.77083333333333337</v>
      </c>
      <c r="CD23" s="258"/>
      <c r="CE23" s="282">
        <f t="shared" si="21"/>
        <v>9.0000000000000018</v>
      </c>
      <c r="CF23" s="283"/>
      <c r="CG23" s="252" t="str">
        <f t="shared" si="22"/>
        <v>ヒトトヒトキャリアライズ㈱</v>
      </c>
      <c r="CH23" s="252"/>
      <c r="CI23" s="253"/>
    </row>
    <row r="24" spans="2:88" ht="16.5" customHeight="1">
      <c r="B24" s="155" t="str">
        <f>IF(F24="","",IF(ISNA(VLOOKUP(F24,[1]警備日誌専用氏名!A:B,2,FALSE))=TRUE,F24,VLOOKUP(F24,[1]警備日誌専用氏名!A:B,2,FALSE)))</f>
        <v>田村諭</v>
      </c>
      <c r="E24" s="155" t="s">
        <v>312</v>
      </c>
      <c r="F24" s="155" t="s">
        <v>240</v>
      </c>
      <c r="I24" s="185"/>
      <c r="J24" s="177"/>
      <c r="K24" s="177"/>
      <c r="L24" s="178">
        <v>0.39583333333333331</v>
      </c>
      <c r="M24" s="178">
        <v>0.875</v>
      </c>
      <c r="N24" s="186" t="e">
        <f t="shared" ca="1" si="0"/>
        <v>#VALUE!</v>
      </c>
      <c r="O24" s="177" t="str">
        <f t="shared" si="1"/>
        <v>A3</v>
      </c>
      <c r="P24" s="177" t="str">
        <f t="shared" si="2"/>
        <v>田村諭</v>
      </c>
      <c r="Q24" s="178">
        <f t="shared" si="3"/>
        <v>0.39583333333333331</v>
      </c>
      <c r="R24" s="178"/>
      <c r="S24" s="178">
        <f t="shared" si="4"/>
        <v>0.875</v>
      </c>
      <c r="T24" s="178"/>
      <c r="U24" s="178"/>
      <c r="V24" s="178"/>
      <c r="W24" s="178"/>
      <c r="X24" s="177" t="s">
        <v>313</v>
      </c>
      <c r="Z24" s="270" t="str">
        <f t="shared" si="23"/>
        <v>遅番</v>
      </c>
      <c r="AA24" s="271"/>
      <c r="AB24" s="272" t="str">
        <f t="shared" si="24"/>
        <v>田村諭</v>
      </c>
      <c r="AC24" s="273"/>
      <c r="AD24" s="273"/>
      <c r="AE24" s="273"/>
      <c r="AF24" s="273"/>
      <c r="AG24" s="274"/>
      <c r="AH24" s="275">
        <f>IF(D24&lt;&gt;"","",IF(G24="",IFERROR(VLOOKUP(E24,業態・給与対照!A:D,3,FALSE),""),G24))</f>
        <v>0.5</v>
      </c>
      <c r="AI24" s="268"/>
      <c r="AJ24" s="268"/>
      <c r="AK24" s="188" t="s">
        <v>97</v>
      </c>
      <c r="AL24" s="268">
        <f>IF(D24&lt;&gt;"","",IF(H24="",IFERROR(VLOOKUP(E24,業態・給与対照!A:D,4,FALSE),""),H24))</f>
        <v>0.875</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A2</v>
      </c>
      <c r="BG24" s="265"/>
      <c r="BH24" s="265" t="str">
        <f t="shared" si="26"/>
        <v>チャモド</v>
      </c>
      <c r="BI24" s="265"/>
      <c r="BJ24" s="265"/>
      <c r="BK24" s="265"/>
      <c r="BL24" s="266">
        <f t="shared" si="27"/>
        <v>0.39583333333333331</v>
      </c>
      <c r="BM24" s="266"/>
      <c r="BN24" s="266">
        <f t="shared" si="28"/>
        <v>0.77083333333333337</v>
      </c>
      <c r="BO24" s="266"/>
      <c r="BP24" s="267">
        <f t="shared" si="29"/>
        <v>9.0000000000000018</v>
      </c>
      <c r="BQ24" s="267"/>
      <c r="BR24" s="252" t="str">
        <f t="shared" si="30"/>
        <v>ハイフィールド㈱</v>
      </c>
      <c r="BS24" s="252"/>
      <c r="BT24" s="253"/>
      <c r="BU24" s="280" t="str">
        <f t="shared" ref="BU24:BU30" si="33">IF(OR(O44="",O44=0)=TRUE,"",O44)</f>
        <v>A2</v>
      </c>
      <c r="BV24" s="281"/>
      <c r="BW24" s="254" t="str">
        <f t="shared" ref="BW24:BW30" si="34">IF(OR(P44="",P44=0)=TRUE,"",P44)</f>
        <v>鈴木孝</v>
      </c>
      <c r="BX24" s="255"/>
      <c r="BY24" s="255"/>
      <c r="BZ24" s="256"/>
      <c r="CA24" s="257" t="str">
        <f t="shared" ref="CA24:CA30" si="35">IF(OR(Q44="",Q44=0)=TRUE,IF(AW22&lt;&gt;"",AW22,""),Q44)</f>
        <v/>
      </c>
      <c r="CB24" s="258"/>
      <c r="CC24" s="257" t="str">
        <f t="shared" ref="CC24:CC30" si="36">IF(OR(S44="",S44=0)=TRUE,IF(BA22&lt;&gt;"",BA22,""),S44)</f>
        <v/>
      </c>
      <c r="CD24" s="258"/>
      <c r="CE24" s="282" t="e">
        <f t="shared" ref="CE24:CE30" si="37">IF(BW24="","",(CC24-CA24)*24)</f>
        <v>#VALUE!</v>
      </c>
      <c r="CF24" s="283"/>
      <c r="CG24" s="252" t="str">
        <f t="shared" ref="CG24:CG29" si="38">IF(X44="","",X44)</f>
        <v/>
      </c>
      <c r="CH24" s="252"/>
      <c r="CI24" s="253"/>
    </row>
    <row r="25" spans="2:88" ht="16.5" customHeight="1">
      <c r="B25" s="155" t="str">
        <f>IF(F25="","",IF(ISNA(VLOOKUP(F25,[1]警備日誌専用氏名!A:B,2,FALSE))=TRUE,F25,VLOOKUP(F25,[1]警備日誌専用氏名!A:B,2,FALSE)))</f>
        <v>望月英明</v>
      </c>
      <c r="E25" s="155" t="s">
        <v>312</v>
      </c>
      <c r="F25" s="155" t="s">
        <v>243</v>
      </c>
      <c r="I25" s="185"/>
      <c r="J25" s="177"/>
      <c r="K25" s="177"/>
      <c r="L25" s="178">
        <v>0.375</v>
      </c>
      <c r="M25" s="178">
        <v>0.875</v>
      </c>
      <c r="N25" s="186" t="e">
        <f t="shared" ca="1" si="0"/>
        <v>#VALUE!</v>
      </c>
      <c r="O25" s="177" t="str">
        <f t="shared" si="1"/>
        <v>A3</v>
      </c>
      <c r="P25" s="177" t="str">
        <f t="shared" si="2"/>
        <v>望月英明</v>
      </c>
      <c r="Q25" s="178">
        <f t="shared" si="3"/>
        <v>0.375</v>
      </c>
      <c r="R25" s="178"/>
      <c r="S25" s="178">
        <f t="shared" si="4"/>
        <v>0.875</v>
      </c>
      <c r="T25" s="178"/>
      <c r="U25" s="178"/>
      <c r="V25" s="178"/>
      <c r="W25" s="178"/>
      <c r="X25" s="177" t="s">
        <v>288</v>
      </c>
      <c r="Z25" s="270" t="str">
        <f t="shared" si="23"/>
        <v>遅番</v>
      </c>
      <c r="AA25" s="271"/>
      <c r="AB25" s="272" t="str">
        <f t="shared" si="24"/>
        <v>望月英明</v>
      </c>
      <c r="AC25" s="273"/>
      <c r="AD25" s="273"/>
      <c r="AE25" s="273"/>
      <c r="AF25" s="273"/>
      <c r="AG25" s="274"/>
      <c r="AH25" s="275">
        <f>IF(D25&lt;&gt;"","",IF(G25="",IFERROR(VLOOKUP(E25,業態・給与対照!A:D,3,FALSE),""),G25))</f>
        <v>0.5</v>
      </c>
      <c r="AI25" s="268"/>
      <c r="AJ25" s="268"/>
      <c r="AK25" s="188" t="s">
        <v>97</v>
      </c>
      <c r="AL25" s="268">
        <f>IF(D25&lt;&gt;"","",IF(H25="",IFERROR(VLOOKUP(E25,業態・給与対照!A:D,4,FALSE),""),H25))</f>
        <v>0.875</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田村勝行</v>
      </c>
      <c r="BI25" s="265"/>
      <c r="BJ25" s="265"/>
      <c r="BK25" s="265"/>
      <c r="BL25" s="266">
        <f t="shared" si="27"/>
        <v>0.375</v>
      </c>
      <c r="BM25" s="266"/>
      <c r="BN25" s="266">
        <f t="shared" si="28"/>
        <v>0.875</v>
      </c>
      <c r="BO25" s="266"/>
      <c r="BP25" s="267">
        <f t="shared" si="29"/>
        <v>12</v>
      </c>
      <c r="BQ25" s="267"/>
      <c r="BR25" s="252" t="str">
        <f t="shared" si="30"/>
        <v>早出3.0ｈ</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萩原光彦</v>
      </c>
      <c r="E26" s="155" t="s">
        <v>302</v>
      </c>
      <c r="F26" s="155" t="s">
        <v>104</v>
      </c>
      <c r="I26" s="185"/>
      <c r="J26" s="177"/>
      <c r="K26" s="177"/>
      <c r="L26" s="178"/>
      <c r="M26" s="178"/>
      <c r="N26" s="186" t="e">
        <f t="shared" ca="1" si="0"/>
        <v>#VALUE!</v>
      </c>
      <c r="O26" s="177" t="str">
        <f t="shared" si="1"/>
        <v>A2</v>
      </c>
      <c r="P26" s="177" t="str">
        <f t="shared" si="2"/>
        <v>萩原光彦</v>
      </c>
      <c r="Q26" s="178" t="str">
        <f t="shared" si="3"/>
        <v/>
      </c>
      <c r="R26" s="178"/>
      <c r="S26" s="178" t="str">
        <f t="shared" si="4"/>
        <v/>
      </c>
      <c r="T26" s="178"/>
      <c r="U26" s="178"/>
      <c r="V26" s="178"/>
      <c r="W26" s="178"/>
      <c r="X26" s="177"/>
      <c r="Z26" s="270" t="str">
        <f t="shared" si="23"/>
        <v>早番</v>
      </c>
      <c r="AA26" s="271"/>
      <c r="AB26" s="272" t="str">
        <f t="shared" si="24"/>
        <v>萩原光彦</v>
      </c>
      <c r="AC26" s="273"/>
      <c r="AD26" s="273"/>
      <c r="AE26" s="273"/>
      <c r="AF26" s="273"/>
      <c r="AG26" s="274"/>
      <c r="AH26" s="275">
        <f>IF(D26&lt;&gt;"","",IF(G26="",IFERROR(VLOOKUP(E26,業態・給与対照!A:D,3,FALSE),""),G26))</f>
        <v>0.39583333333333331</v>
      </c>
      <c r="AI26" s="268"/>
      <c r="AJ26" s="268"/>
      <c r="AK26" s="188" t="s">
        <v>97</v>
      </c>
      <c r="AL26" s="268">
        <f>IF(D26&lt;&gt;"","",IF(H26="",IFERROR(VLOOKUP(E26,業態・給与対照!A:D,4,FALSE),""),H26))</f>
        <v>0.77083333333333337</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A3</v>
      </c>
      <c r="BG26" s="265"/>
      <c r="BH26" s="265" t="str">
        <f t="shared" si="26"/>
        <v>田村諭</v>
      </c>
      <c r="BI26" s="265"/>
      <c r="BJ26" s="265"/>
      <c r="BK26" s="265"/>
      <c r="BL26" s="266">
        <f t="shared" si="27"/>
        <v>0.39583333333333331</v>
      </c>
      <c r="BM26" s="266"/>
      <c r="BN26" s="266">
        <f t="shared" si="28"/>
        <v>0.875</v>
      </c>
      <c r="BO26" s="266"/>
      <c r="BP26" s="267">
        <f t="shared" si="29"/>
        <v>11.5</v>
      </c>
      <c r="BQ26" s="267"/>
      <c r="BR26" s="252" t="str">
        <f t="shared" si="30"/>
        <v>早出2.5ｈ</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若月章浩</v>
      </c>
      <c r="E27" s="155" t="s">
        <v>302</v>
      </c>
      <c r="F27" s="155" t="s">
        <v>247</v>
      </c>
      <c r="I27" s="185"/>
      <c r="J27" s="177"/>
      <c r="K27" s="177"/>
      <c r="L27" s="178"/>
      <c r="M27" s="178"/>
      <c r="N27" s="186" t="e">
        <f t="shared" ca="1" si="0"/>
        <v>#VALUE!</v>
      </c>
      <c r="O27" s="177" t="str">
        <f t="shared" si="1"/>
        <v>A2</v>
      </c>
      <c r="P27" s="177" t="str">
        <f t="shared" si="2"/>
        <v>若月章浩</v>
      </c>
      <c r="Q27" s="178" t="str">
        <f t="shared" si="3"/>
        <v/>
      </c>
      <c r="R27" s="178"/>
      <c r="S27" s="178" t="str">
        <f t="shared" si="4"/>
        <v/>
      </c>
      <c r="T27" s="178"/>
      <c r="U27" s="178"/>
      <c r="V27" s="178"/>
      <c r="W27" s="178"/>
      <c r="X27" s="177" t="s">
        <v>248</v>
      </c>
      <c r="Z27" s="270" t="str">
        <f t="shared" si="23"/>
        <v>早番</v>
      </c>
      <c r="AA27" s="271"/>
      <c r="AB27" s="272" t="str">
        <f t="shared" si="24"/>
        <v>若月章浩</v>
      </c>
      <c r="AC27" s="273"/>
      <c r="AD27" s="273"/>
      <c r="AE27" s="273"/>
      <c r="AF27" s="273"/>
      <c r="AG27" s="274"/>
      <c r="AH27" s="275">
        <f>IF(D27&lt;&gt;"","",IF(G27="",IFERROR(VLOOKUP(E27,業態・給与対照!A:D,3,FALSE),""),G27))</f>
        <v>0.39583333333333331</v>
      </c>
      <c r="AI27" s="268"/>
      <c r="AJ27" s="268"/>
      <c r="AK27" s="188" t="s">
        <v>97</v>
      </c>
      <c r="AL27" s="268">
        <f>IF(D27&lt;&gt;"","",IF(H27="",IFERROR(VLOOKUP(E27,業態・給与対照!A:D,4,FALSE),""),H27))</f>
        <v>0.77083333333333337</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A3</v>
      </c>
      <c r="BG27" s="265"/>
      <c r="BH27" s="265" t="str">
        <f t="shared" si="26"/>
        <v>望月英明</v>
      </c>
      <c r="BI27" s="265"/>
      <c r="BJ27" s="265"/>
      <c r="BK27" s="265"/>
      <c r="BL27" s="266">
        <f t="shared" si="27"/>
        <v>0.375</v>
      </c>
      <c r="BM27" s="266"/>
      <c r="BN27" s="266">
        <f t="shared" si="28"/>
        <v>0.875</v>
      </c>
      <c r="BO27" s="266"/>
      <c r="BP27" s="267">
        <f t="shared" si="29"/>
        <v>12</v>
      </c>
      <c r="BQ27" s="267"/>
      <c r="BR27" s="252" t="str">
        <f t="shared" si="30"/>
        <v>早出3.0ｈ</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妹尾優</v>
      </c>
      <c r="E28" s="155" t="s">
        <v>314</v>
      </c>
      <c r="F28" s="155" t="s">
        <v>96</v>
      </c>
      <c r="G28" s="156">
        <v>0.39583333333333331</v>
      </c>
      <c r="H28" s="156">
        <v>0.77083333333333337</v>
      </c>
      <c r="I28" s="185"/>
      <c r="J28" s="177"/>
      <c r="K28" s="177"/>
      <c r="L28" s="178"/>
      <c r="M28" s="178"/>
      <c r="N28" s="186" t="e">
        <f t="shared" ca="1" si="0"/>
        <v>#VALUE!</v>
      </c>
      <c r="O28" s="177" t="str">
        <f t="shared" si="1"/>
        <v>A2</v>
      </c>
      <c r="P28" s="177" t="str">
        <f t="shared" si="2"/>
        <v>妹尾優</v>
      </c>
      <c r="Q28" s="178">
        <f t="shared" si="3"/>
        <v>0.39583333333333331</v>
      </c>
      <c r="R28" s="178"/>
      <c r="S28" s="178">
        <f t="shared" si="4"/>
        <v>0.77083333333333337</v>
      </c>
      <c r="T28" s="178"/>
      <c r="U28" s="178"/>
      <c r="V28" s="178"/>
      <c r="W28" s="178"/>
      <c r="X28" s="177"/>
      <c r="Z28" s="359" t="str">
        <f t="shared" si="23"/>
        <v>臨時</v>
      </c>
      <c r="AA28" s="360"/>
      <c r="AB28" s="348" t="str">
        <f t="shared" si="24"/>
        <v>妹尾優</v>
      </c>
      <c r="AC28" s="349"/>
      <c r="AD28" s="349"/>
      <c r="AE28" s="349"/>
      <c r="AF28" s="349"/>
      <c r="AG28" s="350"/>
      <c r="AH28" s="356">
        <f>IF(D28&lt;&gt;"","",IF(G28="",IFERROR(VLOOKUP(E28,業態・給与対照!A:D,3,FALSE),""),G28))</f>
        <v>0.39583333333333331</v>
      </c>
      <c r="AI28" s="357"/>
      <c r="AJ28" s="357"/>
      <c r="AK28" s="195" t="s">
        <v>97</v>
      </c>
      <c r="AL28" s="357">
        <f>IF(D28&lt;&gt;"","",IF(H28="",IFERROR(VLOOKUP(E28,業態・給与対照!A:D,4,FALSE),""),H28))</f>
        <v>0.77083333333333337</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A2</v>
      </c>
      <c r="BG28" s="265"/>
      <c r="BH28" s="265" t="str">
        <f t="shared" si="26"/>
        <v>萩原光彦</v>
      </c>
      <c r="BI28" s="265"/>
      <c r="BJ28" s="265"/>
      <c r="BK28" s="265"/>
      <c r="BL28" s="266">
        <f t="shared" si="27"/>
        <v>0.39583333333333331</v>
      </c>
      <c r="BM28" s="266"/>
      <c r="BN28" s="266">
        <f t="shared" si="28"/>
        <v>0.77083333333333337</v>
      </c>
      <c r="BO28" s="266"/>
      <c r="BP28" s="267">
        <f t="shared" si="29"/>
        <v>9.0000000000000018</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坂本秀秋</v>
      </c>
      <c r="E29" s="155" t="s">
        <v>314</v>
      </c>
      <c r="F29" s="155" t="s">
        <v>498</v>
      </c>
      <c r="G29" s="156">
        <v>0.39583333333333331</v>
      </c>
      <c r="H29" s="156">
        <v>0.77083333333333337</v>
      </c>
      <c r="I29" s="185"/>
      <c r="J29" s="177"/>
      <c r="K29" s="177"/>
      <c r="L29" s="178"/>
      <c r="M29" s="178"/>
      <c r="N29" s="186" t="e">
        <f t="shared" ca="1" si="0"/>
        <v>#VALUE!</v>
      </c>
      <c r="O29" s="177" t="str">
        <f t="shared" si="1"/>
        <v>A2</v>
      </c>
      <c r="P29" s="177" t="str">
        <f t="shared" si="2"/>
        <v>坂本秀秋</v>
      </c>
      <c r="Q29" s="178">
        <f t="shared" si="3"/>
        <v>0.39583333333333331</v>
      </c>
      <c r="R29" s="178"/>
      <c r="S29" s="178">
        <f t="shared" si="4"/>
        <v>0.77083333333333337</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A2</v>
      </c>
      <c r="BG29" s="265"/>
      <c r="BH29" s="265" t="str">
        <f t="shared" si="26"/>
        <v>若月章浩</v>
      </c>
      <c r="BI29" s="265"/>
      <c r="BJ29" s="265"/>
      <c r="BK29" s="265"/>
      <c r="BL29" s="266">
        <f t="shared" si="27"/>
        <v>0.39583333333333331</v>
      </c>
      <c r="BM29" s="266"/>
      <c r="BN29" s="266">
        <f t="shared" si="28"/>
        <v>0.77083333333333337</v>
      </c>
      <c r="BO29" s="266"/>
      <c r="BP29" s="267">
        <f t="shared" si="29"/>
        <v>9.0000000000000018</v>
      </c>
      <c r="BQ29" s="267"/>
      <c r="BR29" s="252" t="str">
        <f t="shared" si="30"/>
        <v>イベント2部2G</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勅使河原幹太</v>
      </c>
      <c r="E30" s="155" t="s">
        <v>314</v>
      </c>
      <c r="F30" s="155" t="s">
        <v>315</v>
      </c>
      <c r="G30" s="156">
        <v>0.39583333333333331</v>
      </c>
      <c r="H30" s="156">
        <v>0.77083333333333337</v>
      </c>
      <c r="I30" s="185"/>
      <c r="J30" s="177"/>
      <c r="K30" s="177"/>
      <c r="L30" s="178"/>
      <c r="M30" s="178"/>
      <c r="N30" s="186" t="e">
        <f t="shared" ca="1" si="0"/>
        <v>#VALUE!</v>
      </c>
      <c r="O30" s="177" t="str">
        <f t="shared" si="1"/>
        <v>A2</v>
      </c>
      <c r="P30" s="177" t="str">
        <f t="shared" si="2"/>
        <v>勅使河原幹太</v>
      </c>
      <c r="Q30" s="178">
        <f t="shared" si="3"/>
        <v>0.39583333333333331</v>
      </c>
      <c r="R30" s="178"/>
      <c r="S30" s="178">
        <f t="shared" si="4"/>
        <v>0.77083333333333337</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A2</v>
      </c>
      <c r="BG30" s="260"/>
      <c r="BH30" s="260" t="str">
        <f t="shared" si="26"/>
        <v>妹尾優</v>
      </c>
      <c r="BI30" s="260"/>
      <c r="BJ30" s="260"/>
      <c r="BK30" s="260"/>
      <c r="BL30" s="261">
        <f t="shared" si="27"/>
        <v>0.39583333333333331</v>
      </c>
      <c r="BM30" s="261"/>
      <c r="BN30" s="261">
        <f t="shared" si="28"/>
        <v>0.77083333333333337</v>
      </c>
      <c r="BO30" s="261"/>
      <c r="BP30" s="262">
        <f t="shared" si="29"/>
        <v>9.0000000000000018</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渡邊わか葉</v>
      </c>
      <c r="E31" s="155" t="s">
        <v>314</v>
      </c>
      <c r="F31" s="155" t="s">
        <v>318</v>
      </c>
      <c r="G31" s="156">
        <v>0.39583333333333331</v>
      </c>
      <c r="H31" s="156">
        <v>0.77083333333333337</v>
      </c>
      <c r="I31" s="185"/>
      <c r="J31" s="177"/>
      <c r="K31" s="177"/>
      <c r="L31" s="178"/>
      <c r="M31" s="178"/>
      <c r="N31" s="186" t="e">
        <f t="shared" ca="1" si="0"/>
        <v>#VALUE!</v>
      </c>
      <c r="O31" s="177" t="str">
        <f t="shared" si="1"/>
        <v>A2</v>
      </c>
      <c r="P31" s="177" t="str">
        <f t="shared" si="2"/>
        <v>渡邊わか葉</v>
      </c>
      <c r="Q31" s="178">
        <f t="shared" si="3"/>
        <v>0.39583333333333331</v>
      </c>
      <c r="R31" s="178"/>
      <c r="S31" s="178">
        <f t="shared" si="4"/>
        <v>0.77083333333333337</v>
      </c>
      <c r="T31" s="178"/>
      <c r="U31" s="178"/>
      <c r="V31" s="178"/>
      <c r="W31" s="178"/>
      <c r="X31" s="177" t="s">
        <v>248</v>
      </c>
      <c r="Z31" s="321" t="s">
        <v>114</v>
      </c>
      <c r="AA31" s="354"/>
      <c r="AB31" s="354"/>
      <c r="AC31" s="354"/>
      <c r="AD31" s="354"/>
      <c r="AE31" s="354"/>
      <c r="AF31" s="322"/>
      <c r="AG31" s="248" t="s">
        <v>115</v>
      </c>
      <c r="AH31" s="249"/>
      <c r="AI31" s="249"/>
      <c r="AJ31" s="251"/>
      <c r="AK31" s="355" t="s">
        <v>116</v>
      </c>
      <c r="AL31" s="354"/>
      <c r="AM31" s="354"/>
      <c r="AN31" s="354"/>
      <c r="AO31" s="240" t="s">
        <v>114</v>
      </c>
      <c r="AP31" s="240"/>
      <c r="AQ31" s="240"/>
      <c r="AR31" s="240"/>
      <c r="AS31" s="240"/>
      <c r="AT31" s="240"/>
      <c r="AU31" s="240"/>
      <c r="AV31" s="240" t="s">
        <v>115</v>
      </c>
      <c r="AW31" s="240"/>
      <c r="AX31" s="240"/>
      <c r="AY31" s="240"/>
      <c r="AZ31" s="240" t="s">
        <v>116</v>
      </c>
      <c r="BA31" s="240"/>
      <c r="BB31" s="240"/>
      <c r="BC31" s="240"/>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藤井尚善</v>
      </c>
      <c r="E32" s="155" t="s">
        <v>314</v>
      </c>
      <c r="F32" s="155" t="s">
        <v>317</v>
      </c>
      <c r="G32" s="156">
        <v>0.39583333333333331</v>
      </c>
      <c r="H32" s="156">
        <v>0.77083333333333337</v>
      </c>
      <c r="I32" s="185"/>
      <c r="J32" s="177"/>
      <c r="K32" s="177"/>
      <c r="L32" s="178"/>
      <c r="M32" s="178"/>
      <c r="N32" s="186" t="e">
        <f t="shared" ca="1" si="0"/>
        <v>#VALUE!</v>
      </c>
      <c r="O32" s="177" t="str">
        <f t="shared" si="1"/>
        <v>A2</v>
      </c>
      <c r="P32" s="177" t="str">
        <f t="shared" si="2"/>
        <v>藤井尚善</v>
      </c>
      <c r="Q32" s="178">
        <f t="shared" si="3"/>
        <v>0.39583333333333331</v>
      </c>
      <c r="R32" s="178"/>
      <c r="S32" s="178">
        <f t="shared" si="4"/>
        <v>0.77083333333333337</v>
      </c>
      <c r="T32" s="178"/>
      <c r="U32" s="178"/>
      <c r="V32" s="178"/>
      <c r="W32" s="178"/>
      <c r="X32" s="177" t="s">
        <v>248</v>
      </c>
      <c r="Z32" s="361" t="s">
        <v>117</v>
      </c>
      <c r="AA32" s="362"/>
      <c r="AB32" s="362"/>
      <c r="AC32" s="362"/>
      <c r="AD32" s="362"/>
      <c r="AE32" s="362"/>
      <c r="AF32" s="363"/>
      <c r="AG32" s="364">
        <v>1186</v>
      </c>
      <c r="AH32" s="365"/>
      <c r="AI32" s="365"/>
      <c r="AJ32" s="366"/>
      <c r="AK32" s="367">
        <v>0.5541666666666667</v>
      </c>
      <c r="AL32" s="368"/>
      <c r="AM32" s="368"/>
      <c r="AN32" s="369"/>
      <c r="AO32" s="244" t="s">
        <v>321</v>
      </c>
      <c r="AP32" s="244"/>
      <c r="AQ32" s="244"/>
      <c r="AR32" s="244"/>
      <c r="AS32" s="244"/>
      <c r="AT32" s="244"/>
      <c r="AU32" s="244"/>
      <c r="AV32" s="245">
        <v>300</v>
      </c>
      <c r="AW32" s="245"/>
      <c r="AX32" s="245"/>
      <c r="AY32" s="245"/>
      <c r="AZ32" s="246">
        <v>0.45347222222222222</v>
      </c>
      <c r="BA32" s="246"/>
      <c r="BB32" s="246"/>
      <c r="BC32" s="246"/>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山蔭卓志</v>
      </c>
      <c r="E33" s="155" t="s">
        <v>314</v>
      </c>
      <c r="F33" s="155" t="s">
        <v>316</v>
      </c>
      <c r="G33" s="156">
        <v>0.39583333333333331</v>
      </c>
      <c r="H33" s="156">
        <v>0.77083333333333337</v>
      </c>
      <c r="I33" s="185"/>
      <c r="J33" s="177"/>
      <c r="K33" s="177"/>
      <c r="L33" s="178"/>
      <c r="M33" s="178"/>
      <c r="N33" s="186" t="e">
        <f t="shared" ca="1" si="0"/>
        <v>#VALUE!</v>
      </c>
      <c r="O33" s="177" t="str">
        <f t="shared" si="1"/>
        <v>A2</v>
      </c>
      <c r="P33" s="177" t="str">
        <f t="shared" si="2"/>
        <v>山蔭卓志</v>
      </c>
      <c r="Q33" s="178">
        <f t="shared" si="3"/>
        <v>0.39583333333333331</v>
      </c>
      <c r="R33" s="178"/>
      <c r="S33" s="178">
        <f t="shared" si="4"/>
        <v>0.77083333333333337</v>
      </c>
      <c r="T33" s="178"/>
      <c r="U33" s="178"/>
      <c r="V33" s="178"/>
      <c r="W33" s="178"/>
      <c r="X33" s="177" t="s">
        <v>248</v>
      </c>
      <c r="Z33" s="270" t="s">
        <v>121</v>
      </c>
      <c r="AA33" s="374"/>
      <c r="AB33" s="374"/>
      <c r="AC33" s="374"/>
      <c r="AD33" s="374"/>
      <c r="AE33" s="374"/>
      <c r="AF33" s="271"/>
      <c r="AG33" s="375">
        <v>3576</v>
      </c>
      <c r="AH33" s="376"/>
      <c r="AI33" s="376"/>
      <c r="AJ33" s="377"/>
      <c r="AK33" s="275">
        <v>0.5541666666666667</v>
      </c>
      <c r="AL33" s="268"/>
      <c r="AM33" s="268"/>
      <c r="AN33" s="269"/>
      <c r="AO33" s="241"/>
      <c r="AP33" s="241"/>
      <c r="AQ33" s="241"/>
      <c r="AR33" s="241"/>
      <c r="AS33" s="241"/>
      <c r="AT33" s="241"/>
      <c r="AU33" s="241"/>
      <c r="AV33" s="242"/>
      <c r="AW33" s="242"/>
      <c r="AX33" s="242"/>
      <c r="AY33" s="242"/>
      <c r="AZ33" s="243"/>
      <c r="BA33" s="243"/>
      <c r="BB33" s="243"/>
      <c r="BC33" s="243"/>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片桐賢司</v>
      </c>
      <c r="E34" s="155" t="s">
        <v>314</v>
      </c>
      <c r="F34" s="155" t="s">
        <v>319</v>
      </c>
      <c r="G34" s="156">
        <v>0.39583333333333331</v>
      </c>
      <c r="H34" s="156">
        <v>0.77083333333333337</v>
      </c>
      <c r="I34" s="185"/>
      <c r="J34" s="177"/>
      <c r="K34" s="177"/>
      <c r="L34" s="178"/>
      <c r="M34" s="178"/>
      <c r="N34" s="186" t="e">
        <f t="shared" ca="1" si="0"/>
        <v>#VALUE!</v>
      </c>
      <c r="O34" s="177" t="str">
        <f t="shared" si="1"/>
        <v>A2</v>
      </c>
      <c r="P34" s="177" t="str">
        <f t="shared" si="2"/>
        <v>片桐賢司</v>
      </c>
      <c r="Q34" s="178">
        <f t="shared" si="3"/>
        <v>0.39583333333333331</v>
      </c>
      <c r="R34" s="178"/>
      <c r="S34" s="178">
        <f t="shared" si="4"/>
        <v>0.77083333333333337</v>
      </c>
      <c r="T34" s="178"/>
      <c r="U34" s="178"/>
      <c r="V34" s="178"/>
      <c r="W34" s="178"/>
      <c r="X34" s="177" t="s">
        <v>320</v>
      </c>
      <c r="Z34" s="270" t="s">
        <v>125</v>
      </c>
      <c r="AA34" s="374"/>
      <c r="AB34" s="374"/>
      <c r="AC34" s="374"/>
      <c r="AD34" s="374"/>
      <c r="AE34" s="374"/>
      <c r="AF34" s="271"/>
      <c r="AG34" s="375">
        <v>3254</v>
      </c>
      <c r="AH34" s="376"/>
      <c r="AI34" s="376"/>
      <c r="AJ34" s="377"/>
      <c r="AK34" s="275">
        <v>0.5541666666666667</v>
      </c>
      <c r="AL34" s="268"/>
      <c r="AM34" s="268"/>
      <c r="AN34" s="269"/>
      <c r="AO34" s="241"/>
      <c r="AP34" s="241"/>
      <c r="AQ34" s="241"/>
      <c r="AR34" s="241"/>
      <c r="AS34" s="241"/>
      <c r="AT34" s="241"/>
      <c r="AU34" s="241"/>
      <c r="AV34" s="242"/>
      <c r="AW34" s="242"/>
      <c r="AX34" s="242"/>
      <c r="AY34" s="242"/>
      <c r="AZ34" s="243"/>
      <c r="BA34" s="243"/>
      <c r="BB34" s="243"/>
      <c r="BC34" s="243"/>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篠田京子</v>
      </c>
      <c r="E35" s="155" t="s">
        <v>314</v>
      </c>
      <c r="F35" s="155" t="s">
        <v>499</v>
      </c>
      <c r="G35" s="156">
        <v>0.39583333333333331</v>
      </c>
      <c r="H35" s="156">
        <v>0.77083333333333337</v>
      </c>
      <c r="I35" s="185"/>
      <c r="J35" s="177"/>
      <c r="K35" s="177"/>
      <c r="L35" s="178"/>
      <c r="M35" s="178"/>
      <c r="N35" s="186" t="e">
        <f t="shared" ca="1" si="0"/>
        <v>#VALUE!</v>
      </c>
      <c r="O35" s="177" t="str">
        <f t="shared" si="1"/>
        <v>A2</v>
      </c>
      <c r="P35" s="177" t="str">
        <f t="shared" si="2"/>
        <v>篠田京子</v>
      </c>
      <c r="Q35" s="178">
        <f t="shared" si="3"/>
        <v>0.39583333333333331</v>
      </c>
      <c r="R35" s="178"/>
      <c r="S35" s="178">
        <f t="shared" si="4"/>
        <v>0.77083333333333337</v>
      </c>
      <c r="T35" s="178"/>
      <c r="U35" s="178"/>
      <c r="V35" s="178"/>
      <c r="W35" s="178"/>
      <c r="X35" s="177" t="s">
        <v>320</v>
      </c>
      <c r="Z35" s="359" t="s">
        <v>127</v>
      </c>
      <c r="AA35" s="378"/>
      <c r="AB35" s="378"/>
      <c r="AC35" s="378"/>
      <c r="AD35" s="378"/>
      <c r="AE35" s="378"/>
      <c r="AF35" s="360"/>
      <c r="AG35" s="379">
        <v>1227</v>
      </c>
      <c r="AH35" s="380"/>
      <c r="AI35" s="380"/>
      <c r="AJ35" s="381"/>
      <c r="AK35" s="356">
        <v>0.4375</v>
      </c>
      <c r="AL35" s="357"/>
      <c r="AM35" s="357"/>
      <c r="AN35" s="358"/>
      <c r="AO35" s="382"/>
      <c r="AP35" s="382"/>
      <c r="AQ35" s="382"/>
      <c r="AR35" s="382"/>
      <c r="AS35" s="382"/>
      <c r="AT35" s="382"/>
      <c r="AU35" s="382"/>
      <c r="AV35" s="383"/>
      <c r="AW35" s="383"/>
      <c r="AX35" s="383"/>
      <c r="AY35" s="383"/>
      <c r="AZ35" s="384"/>
      <c r="BA35" s="384"/>
      <c r="BB35" s="384"/>
      <c r="BC35" s="384"/>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榎本和也</v>
      </c>
      <c r="E36" s="155" t="s">
        <v>314</v>
      </c>
      <c r="F36" s="155" t="s">
        <v>432</v>
      </c>
      <c r="G36" s="156">
        <v>0.39583333333333331</v>
      </c>
      <c r="H36" s="156">
        <v>0.77083333333333337</v>
      </c>
      <c r="I36" s="185"/>
      <c r="J36" s="177"/>
      <c r="K36" s="177"/>
      <c r="L36" s="178"/>
      <c r="M36" s="178"/>
      <c r="N36" s="186" t="e">
        <f t="shared" ca="1" si="0"/>
        <v>#VALUE!</v>
      </c>
      <c r="O36" s="177" t="str">
        <f t="shared" si="1"/>
        <v>A2</v>
      </c>
      <c r="P36" s="177" t="str">
        <f t="shared" si="2"/>
        <v>榎本和也</v>
      </c>
      <c r="Q36" s="178">
        <f t="shared" si="3"/>
        <v>0.39583333333333331</v>
      </c>
      <c r="R36" s="178"/>
      <c r="S36" s="178">
        <f t="shared" si="4"/>
        <v>0.77083333333333337</v>
      </c>
      <c r="T36" s="178"/>
      <c r="U36" s="178"/>
      <c r="V36" s="178"/>
      <c r="W36" s="178"/>
      <c r="X36" s="177" t="s">
        <v>320</v>
      </c>
      <c r="Z36" s="250" t="s">
        <v>130</v>
      </c>
      <c r="AA36" s="249"/>
      <c r="AB36" s="249"/>
      <c r="AC36" s="249"/>
      <c r="AD36" s="249"/>
      <c r="AE36" s="249"/>
      <c r="AF36" s="251"/>
      <c r="AG36" s="385">
        <f>SUM(AG32:AJ35)</f>
        <v>9243</v>
      </c>
      <c r="AH36" s="386"/>
      <c r="AI36" s="386"/>
      <c r="AJ36" s="387"/>
      <c r="AK36" s="248"/>
      <c r="AL36" s="249"/>
      <c r="AM36" s="249"/>
      <c r="AN36" s="298"/>
      <c r="AO36" s="240" t="s">
        <v>326</v>
      </c>
      <c r="AP36" s="240"/>
      <c r="AQ36" s="240"/>
      <c r="AR36" s="240"/>
      <c r="AS36" s="240"/>
      <c r="AT36" s="240"/>
      <c r="AU36" s="240"/>
      <c r="AV36" s="385">
        <f>SUM(AV32:AY35)</f>
        <v>300</v>
      </c>
      <c r="AW36" s="386"/>
      <c r="AX36" s="386"/>
      <c r="AY36" s="387"/>
      <c r="AZ36" s="247"/>
      <c r="BA36" s="247"/>
      <c r="BB36" s="247"/>
      <c r="BC36" s="247"/>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443">
        <f>AG36</f>
        <v>9243</v>
      </c>
      <c r="BZ36" s="444"/>
      <c r="CA36" s="444"/>
      <c r="CB36" s="444"/>
      <c r="CC36" s="444"/>
      <c r="CD36" s="444"/>
      <c r="CE36" s="444"/>
      <c r="CF36" s="444"/>
      <c r="CG36" s="444"/>
      <c r="CH36" s="444"/>
      <c r="CI36" s="445"/>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鈴木竜太</v>
      </c>
      <c r="E37" s="155" t="s">
        <v>314</v>
      </c>
      <c r="F37" s="155" t="s">
        <v>324</v>
      </c>
      <c r="G37" s="156">
        <v>0.39583333333333331</v>
      </c>
      <c r="H37" s="156">
        <v>0.77083333333333337</v>
      </c>
      <c r="I37" s="185"/>
      <c r="J37" s="177"/>
      <c r="K37" s="177"/>
      <c r="L37" s="178"/>
      <c r="M37" s="178"/>
      <c r="N37" s="186" t="e">
        <f t="shared" ca="1" si="0"/>
        <v>#VALUE!</v>
      </c>
      <c r="O37" s="177" t="str">
        <f t="shared" si="1"/>
        <v>A2</v>
      </c>
      <c r="P37" s="177" t="str">
        <f t="shared" si="2"/>
        <v>鈴木竜太</v>
      </c>
      <c r="Q37" s="178">
        <f t="shared" si="3"/>
        <v>0.39583333333333331</v>
      </c>
      <c r="R37" s="178"/>
      <c r="S37" s="178">
        <f t="shared" si="4"/>
        <v>0.77083333333333337</v>
      </c>
      <c r="T37" s="178"/>
      <c r="U37" s="178"/>
      <c r="V37" s="178"/>
      <c r="W37" s="178"/>
      <c r="X37" s="177" t="s">
        <v>320</v>
      </c>
      <c r="Z37" s="388" t="s">
        <v>134</v>
      </c>
      <c r="AA37" s="389"/>
      <c r="AB37" s="389"/>
      <c r="AC37" s="389"/>
      <c r="AD37" s="389"/>
      <c r="AE37" s="389"/>
      <c r="AF37" s="390"/>
      <c r="AG37" s="394">
        <f>SUM(AG36,AV36)</f>
        <v>9543</v>
      </c>
      <c r="AH37" s="395"/>
      <c r="AI37" s="395"/>
      <c r="AJ37" s="395"/>
      <c r="AK37" s="395"/>
      <c r="AL37" s="395"/>
      <c r="AM37" s="395"/>
      <c r="AN37" s="396"/>
      <c r="AO37" s="400" t="s">
        <v>135</v>
      </c>
      <c r="AP37" s="401"/>
      <c r="AQ37" s="401"/>
      <c r="AR37" s="401"/>
      <c r="AS37" s="401"/>
      <c r="AT37" s="401"/>
      <c r="AU37" s="401"/>
      <c r="AV37" s="402">
        <v>0.625</v>
      </c>
      <c r="AW37" s="402"/>
      <c r="AX37" s="402"/>
      <c r="AY37" s="402"/>
      <c r="AZ37" s="403">
        <v>2796</v>
      </c>
      <c r="BA37" s="403"/>
      <c r="BB37" s="403"/>
      <c r="BC37" s="404"/>
      <c r="BE37" s="203"/>
      <c r="BF37" s="426" t="s">
        <v>136</v>
      </c>
      <c r="BG37" s="427"/>
      <c r="BH37" s="427"/>
      <c r="BI37" s="427"/>
      <c r="BJ37" s="428">
        <f>IF(AG32="","",AG32)</f>
        <v>1186</v>
      </c>
      <c r="BK37" s="429"/>
      <c r="BL37" s="429"/>
      <c r="BM37" s="430"/>
      <c r="BN37" s="431">
        <f>IF(AK32="","",AK32)</f>
        <v>0.5541666666666667</v>
      </c>
      <c r="BO37" s="431"/>
      <c r="BP37" s="431"/>
      <c r="BQ37" s="431"/>
      <c r="BR37" s="432"/>
      <c r="BS37" s="432"/>
      <c r="BT37" s="433"/>
      <c r="BU37" s="437"/>
      <c r="BV37" s="438"/>
      <c r="BW37" s="438"/>
      <c r="BX37" s="439"/>
      <c r="BY37" s="446"/>
      <c r="BZ37" s="447"/>
      <c r="CA37" s="447"/>
      <c r="CB37" s="447"/>
      <c r="CC37" s="447"/>
      <c r="CD37" s="447"/>
      <c r="CE37" s="447"/>
      <c r="CF37" s="447"/>
      <c r="CG37" s="447"/>
      <c r="CH37" s="447"/>
      <c r="CI37" s="448"/>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馬場清豪</v>
      </c>
      <c r="E38" s="155" t="s">
        <v>314</v>
      </c>
      <c r="F38" s="155" t="s">
        <v>327</v>
      </c>
      <c r="G38" s="156">
        <v>0.39583333333333331</v>
      </c>
      <c r="H38" s="156">
        <v>0.77083333333333337</v>
      </c>
      <c r="I38" s="185"/>
      <c r="J38" s="177"/>
      <c r="K38" s="177"/>
      <c r="L38" s="178"/>
      <c r="M38" s="178"/>
      <c r="N38" s="186" t="e">
        <f t="shared" ca="1" si="0"/>
        <v>#VALUE!</v>
      </c>
      <c r="O38" s="177" t="str">
        <f t="shared" si="1"/>
        <v>A2</v>
      </c>
      <c r="P38" s="177" t="str">
        <f t="shared" si="2"/>
        <v>馬場清豪</v>
      </c>
      <c r="Q38" s="178">
        <f t="shared" si="3"/>
        <v>0.39583333333333331</v>
      </c>
      <c r="R38" s="178"/>
      <c r="S38" s="178">
        <f t="shared" si="4"/>
        <v>0.77083333333333337</v>
      </c>
      <c r="T38" s="178"/>
      <c r="U38" s="178"/>
      <c r="V38" s="178"/>
      <c r="W38" s="178"/>
      <c r="X38" s="177" t="s">
        <v>320</v>
      </c>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1395</v>
      </c>
      <c r="BA38" s="408"/>
      <c r="BB38" s="408"/>
      <c r="BC38" s="409"/>
      <c r="BE38" s="204"/>
      <c r="BF38" s="418" t="s">
        <v>138</v>
      </c>
      <c r="BG38" s="419"/>
      <c r="BH38" s="419"/>
      <c r="BI38" s="419"/>
      <c r="BJ38" s="412">
        <f>IF(AG33="","",AG33)</f>
        <v>3576</v>
      </c>
      <c r="BK38" s="413"/>
      <c r="BL38" s="413"/>
      <c r="BM38" s="414"/>
      <c r="BN38" s="275">
        <f>IF(AK33="","",AK33)</f>
        <v>0.5541666666666667</v>
      </c>
      <c r="BO38" s="268"/>
      <c r="BP38" s="268"/>
      <c r="BQ38" s="415"/>
      <c r="BR38" s="416"/>
      <c r="BS38" s="416"/>
      <c r="BT38" s="417"/>
      <c r="BU38" s="440" t="s">
        <v>329</v>
      </c>
      <c r="BV38" s="441"/>
      <c r="BW38" s="441"/>
      <c r="BX38" s="441"/>
      <c r="BY38" s="442">
        <f>AV36</f>
        <v>300</v>
      </c>
      <c r="BZ38" s="441"/>
      <c r="CA38" s="441"/>
      <c r="CB38" s="441"/>
      <c r="CC38" s="441"/>
      <c r="CD38" s="441"/>
      <c r="CE38" s="441"/>
      <c r="CF38" s="441"/>
      <c r="CG38" s="441"/>
      <c r="CH38" s="441"/>
      <c r="CI38" s="441"/>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小林一隆</v>
      </c>
      <c r="E39" s="155" t="s">
        <v>314</v>
      </c>
      <c r="F39" s="155" t="s">
        <v>328</v>
      </c>
      <c r="G39" s="156">
        <v>0.39583333333333331</v>
      </c>
      <c r="H39" s="156">
        <v>0.77083333333333337</v>
      </c>
      <c r="I39" s="185"/>
      <c r="J39" s="177"/>
      <c r="K39" s="177"/>
      <c r="L39" s="178"/>
      <c r="M39" s="178"/>
      <c r="N39" s="186" t="e">
        <f t="shared" ca="1" si="0"/>
        <v>#VALUE!</v>
      </c>
      <c r="O39" s="177" t="str">
        <f t="shared" si="1"/>
        <v>A2</v>
      </c>
      <c r="P39" s="177" t="str">
        <f t="shared" si="2"/>
        <v>小林一隆</v>
      </c>
      <c r="Q39" s="178">
        <f t="shared" si="3"/>
        <v>0.39583333333333331</v>
      </c>
      <c r="R39" s="178"/>
      <c r="S39" s="178">
        <f t="shared" si="4"/>
        <v>0.77083333333333337</v>
      </c>
      <c r="T39" s="178"/>
      <c r="U39" s="178"/>
      <c r="V39" s="178"/>
      <c r="W39" s="178"/>
      <c r="X39" s="177" t="s">
        <v>320</v>
      </c>
      <c r="Z39" s="250" t="s">
        <v>139</v>
      </c>
      <c r="AA39" s="249"/>
      <c r="AB39" s="249"/>
      <c r="AC39" s="249"/>
      <c r="AD39" s="249"/>
      <c r="AE39" s="249">
        <v>9</v>
      </c>
      <c r="AF39" s="249"/>
      <c r="AG39" s="249"/>
      <c r="AH39" s="170" t="s">
        <v>140</v>
      </c>
      <c r="AI39" s="250" t="s">
        <v>141</v>
      </c>
      <c r="AJ39" s="249"/>
      <c r="AK39" s="249"/>
      <c r="AL39" s="249"/>
      <c r="AM39" s="410">
        <v>13750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3254</v>
      </c>
      <c r="BK39" s="413"/>
      <c r="BL39" s="413"/>
      <c r="BM39" s="414"/>
      <c r="BN39" s="275">
        <f>IF(AK34="","",AK34)</f>
        <v>0.5541666666666667</v>
      </c>
      <c r="BO39" s="268"/>
      <c r="BP39" s="268"/>
      <c r="BQ39" s="415"/>
      <c r="BR39" s="416"/>
      <c r="BS39" s="416"/>
      <c r="BT39" s="417"/>
      <c r="BU39" s="441"/>
      <c r="BV39" s="441"/>
      <c r="BW39" s="441"/>
      <c r="BX39" s="441"/>
      <c r="BY39" s="441"/>
      <c r="BZ39" s="441"/>
      <c r="CA39" s="441"/>
      <c r="CB39" s="441"/>
      <c r="CC39" s="441"/>
      <c r="CD39" s="441"/>
      <c r="CE39" s="441"/>
      <c r="CF39" s="441"/>
      <c r="CG39" s="441"/>
      <c r="CH39" s="441"/>
      <c r="CI39" s="441"/>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松田康宏</v>
      </c>
      <c r="E40" s="155" t="s">
        <v>314</v>
      </c>
      <c r="F40" s="155" t="s">
        <v>431</v>
      </c>
      <c r="G40" s="156">
        <v>0.39583333333333331</v>
      </c>
      <c r="H40" s="156">
        <v>0.77083333333333337</v>
      </c>
      <c r="I40" s="185"/>
      <c r="J40" s="177"/>
      <c r="K40" s="177"/>
      <c r="L40" s="178"/>
      <c r="M40" s="178"/>
      <c r="N40" s="186" t="e">
        <f t="shared" ca="1" si="0"/>
        <v>#VALUE!</v>
      </c>
      <c r="O40" s="177" t="str">
        <f t="shared" si="1"/>
        <v>A2</v>
      </c>
      <c r="P40" s="177" t="str">
        <f t="shared" si="2"/>
        <v>松田康宏</v>
      </c>
      <c r="Q40" s="178">
        <f t="shared" si="3"/>
        <v>0.39583333333333331</v>
      </c>
      <c r="R40" s="178"/>
      <c r="S40" s="178">
        <f t="shared" si="4"/>
        <v>0.77083333333333337</v>
      </c>
      <c r="T40" s="178"/>
      <c r="U40" s="178"/>
      <c r="V40" s="178"/>
      <c r="W40" s="178"/>
      <c r="X40" s="177" t="s">
        <v>320</v>
      </c>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1227</v>
      </c>
      <c r="BK40" s="413"/>
      <c r="BL40" s="413"/>
      <c r="BM40" s="414"/>
      <c r="BN40" s="420">
        <f>IF(AK35="","",AK35)</f>
        <v>0.4375</v>
      </c>
      <c r="BO40" s="421"/>
      <c r="BP40" s="421"/>
      <c r="BQ40" s="422"/>
      <c r="BR40" s="416"/>
      <c r="BS40" s="416"/>
      <c r="BT40" s="423"/>
      <c r="BU40" s="457" t="s">
        <v>332</v>
      </c>
      <c r="BV40" s="458"/>
      <c r="BW40" s="458"/>
      <c r="BX40" s="458"/>
      <c r="BY40" s="458"/>
      <c r="BZ40" s="458"/>
      <c r="CA40" s="458"/>
      <c r="CB40" s="458"/>
      <c r="CC40" s="424">
        <f>AG37</f>
        <v>9543</v>
      </c>
      <c r="CD40" s="424"/>
      <c r="CE40" s="424"/>
      <c r="CF40" s="424"/>
      <c r="CG40" s="424"/>
      <c r="CH40" s="424"/>
      <c r="CI40" s="425"/>
    </row>
    <row r="41" spans="2:109" ht="16.5" customHeight="1">
      <c r="B41" s="155" t="str">
        <f>IF(F41="","",IF(ISNA(VLOOKUP(F41,[1]警備日誌専用氏名!A:B,2,FALSE))=TRUE,F41,VLOOKUP(F41,[1]警備日誌専用氏名!A:B,2,FALSE)))</f>
        <v>岸田次郎</v>
      </c>
      <c r="E41" s="155" t="s">
        <v>314</v>
      </c>
      <c r="F41" s="155" t="s">
        <v>433</v>
      </c>
      <c r="G41" s="156">
        <v>0.39583333333333331</v>
      </c>
      <c r="H41" s="156">
        <v>0.77083333333333337</v>
      </c>
      <c r="I41" s="185"/>
      <c r="J41" s="177"/>
      <c r="K41" s="177"/>
      <c r="L41" s="178"/>
      <c r="M41" s="178"/>
      <c r="N41" s="186" t="e">
        <f t="shared" ca="1" si="0"/>
        <v>#VALUE!</v>
      </c>
      <c r="O41" s="177" t="str">
        <f t="shared" si="1"/>
        <v>A2</v>
      </c>
      <c r="P41" s="177" t="str">
        <f t="shared" si="2"/>
        <v>岸田次郎</v>
      </c>
      <c r="Q41" s="178">
        <f t="shared" si="3"/>
        <v>0.39583333333333331</v>
      </c>
      <c r="R41" s="178"/>
      <c r="S41" s="178">
        <f t="shared" si="4"/>
        <v>0.77083333333333337</v>
      </c>
      <c r="T41" s="178"/>
      <c r="U41" s="178"/>
      <c r="V41" s="178"/>
      <c r="W41" s="178"/>
      <c r="X41" s="177" t="s">
        <v>320</v>
      </c>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昆健一</v>
      </c>
      <c r="E42" s="155" t="s">
        <v>314</v>
      </c>
      <c r="F42" s="155" t="s">
        <v>500</v>
      </c>
      <c r="G42" s="156">
        <v>0.39583333333333331</v>
      </c>
      <c r="H42" s="156">
        <v>0.77083333333333337</v>
      </c>
      <c r="I42" s="185"/>
      <c r="J42" s="177"/>
      <c r="K42" s="177"/>
      <c r="L42" s="178"/>
      <c r="M42" s="178"/>
      <c r="N42" s="186" t="e">
        <f t="shared" ca="1" si="0"/>
        <v>#VALUE!</v>
      </c>
      <c r="O42" s="177" t="str">
        <f t="shared" si="1"/>
        <v>A2</v>
      </c>
      <c r="P42" s="177" t="str">
        <f t="shared" si="2"/>
        <v>昆健一</v>
      </c>
      <c r="Q42" s="178">
        <f t="shared" si="3"/>
        <v>0.39583333333333331</v>
      </c>
      <c r="R42" s="178"/>
      <c r="S42" s="178">
        <f t="shared" si="4"/>
        <v>0.77083333333333337</v>
      </c>
      <c r="T42" s="178"/>
      <c r="U42" s="178"/>
      <c r="V42" s="178"/>
      <c r="W42" s="178"/>
      <c r="X42" s="177" t="s">
        <v>320</v>
      </c>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699" t="str">
        <f t="shared" ref="BF42:BF50" si="40">IF(Z42="","",Z42)</f>
        <v>※</v>
      </c>
      <c r="BG42" s="700"/>
      <c r="BH42" s="700"/>
      <c r="BI42" s="701"/>
      <c r="BJ42" s="702" t="str">
        <f t="shared" ref="BJ42:BJ50" si="41">IF(AD42="","",AD42)</f>
        <v>営業時間。物販店舗（平日）10：00～20：00/（土日祝）10：00～21：00、レストラン（平日）11：00</v>
      </c>
      <c r="BK42" s="634"/>
      <c r="BL42" s="634"/>
      <c r="BM42" s="634"/>
      <c r="BN42" s="634"/>
      <c r="BO42" s="634"/>
      <c r="BP42" s="634"/>
      <c r="BQ42" s="634"/>
      <c r="BR42" s="634"/>
      <c r="BS42" s="634"/>
      <c r="BT42" s="634"/>
      <c r="BU42" s="634"/>
      <c r="BV42" s="634"/>
      <c r="BW42" s="634"/>
      <c r="BX42" s="634"/>
      <c r="BY42" s="634"/>
      <c r="BZ42" s="634"/>
      <c r="CA42" s="634"/>
      <c r="CB42" s="634"/>
      <c r="CC42" s="634"/>
      <c r="CD42" s="634"/>
      <c r="CE42" s="634"/>
      <c r="CF42" s="634"/>
      <c r="CG42" s="634"/>
      <c r="CH42" s="634"/>
      <c r="CI42" s="635"/>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宮尾裕一</v>
      </c>
      <c r="E43" s="155" t="s">
        <v>314</v>
      </c>
      <c r="F43" s="155" t="s">
        <v>501</v>
      </c>
      <c r="G43" s="156">
        <v>0.39583333333333331</v>
      </c>
      <c r="H43" s="156">
        <v>0.77083333333333337</v>
      </c>
      <c r="I43" s="185"/>
      <c r="J43" s="177"/>
      <c r="K43" s="177"/>
      <c r="L43" s="178"/>
      <c r="M43" s="178"/>
      <c r="N43" s="186" t="e">
        <f t="shared" ca="1" si="0"/>
        <v>#VALUE!</v>
      </c>
      <c r="O43" s="177" t="str">
        <f t="shared" si="1"/>
        <v>A2</v>
      </c>
      <c r="P43" s="177" t="str">
        <f t="shared" si="2"/>
        <v>宮尾裕一</v>
      </c>
      <c r="Q43" s="178">
        <f t="shared" si="3"/>
        <v>0.39583333333333331</v>
      </c>
      <c r="R43" s="178"/>
      <c r="S43" s="178">
        <f t="shared" si="4"/>
        <v>0.77083333333333337</v>
      </c>
      <c r="T43" s="178"/>
      <c r="U43" s="178"/>
      <c r="V43" s="178"/>
      <c r="W43" s="178"/>
      <c r="X43" s="177" t="s">
        <v>320</v>
      </c>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81" t="str">
        <f t="shared" si="41"/>
        <v>～21：00/（土日祝）11：00～22：00、フードコート（平日）11：00～20：00/（土日祝）10：30～</v>
      </c>
      <c r="BK43" s="581"/>
      <c r="BL43" s="581"/>
      <c r="BM43" s="581"/>
      <c r="BN43" s="581"/>
      <c r="BO43" s="581"/>
      <c r="BP43" s="581"/>
      <c r="BQ43" s="581"/>
      <c r="BR43" s="581"/>
      <c r="BS43" s="581"/>
      <c r="BT43" s="581"/>
      <c r="BU43" s="581"/>
      <c r="BV43" s="581"/>
      <c r="BW43" s="581"/>
      <c r="BX43" s="581"/>
      <c r="BY43" s="581"/>
      <c r="BZ43" s="581"/>
      <c r="CA43" s="581"/>
      <c r="CB43" s="581"/>
      <c r="CC43" s="581"/>
      <c r="CD43" s="581"/>
      <c r="CE43" s="581"/>
      <c r="CF43" s="581"/>
      <c r="CG43" s="581"/>
      <c r="CH43" s="581"/>
      <c r="CI43" s="582"/>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鈴木孝</v>
      </c>
      <c r="D44" s="155" t="s">
        <v>436</v>
      </c>
      <c r="E44" s="155" t="s">
        <v>302</v>
      </c>
      <c r="F44" s="155" t="s">
        <v>107</v>
      </c>
      <c r="I44" s="185"/>
      <c r="J44" s="177"/>
      <c r="K44" s="177"/>
      <c r="L44" s="178"/>
      <c r="M44" s="178"/>
      <c r="N44" s="186" t="e">
        <f t="shared" ca="1" si="0"/>
        <v>#VALUE!</v>
      </c>
      <c r="O44" s="177" t="str">
        <f t="shared" si="1"/>
        <v>A2</v>
      </c>
      <c r="P44" s="177" t="str">
        <f t="shared" si="2"/>
        <v>鈴木孝</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81" t="str">
        <f t="shared" si="41"/>
        <v>21：00、ブルーミングブルーミー10：00～21：00。</v>
      </c>
      <c r="BK44" s="581"/>
      <c r="BL44" s="581"/>
      <c r="BM44" s="581"/>
      <c r="BN44" s="581"/>
      <c r="BO44" s="581"/>
      <c r="BP44" s="581"/>
      <c r="BQ44" s="581"/>
      <c r="BR44" s="581"/>
      <c r="BS44" s="581"/>
      <c r="BT44" s="581"/>
      <c r="BU44" s="581"/>
      <c r="BV44" s="581"/>
      <c r="BW44" s="581"/>
      <c r="BX44" s="581"/>
      <c r="BY44" s="581"/>
      <c r="BZ44" s="581"/>
      <c r="CA44" s="581"/>
      <c r="CB44" s="581"/>
      <c r="CC44" s="581"/>
      <c r="CD44" s="581"/>
      <c r="CE44" s="581"/>
      <c r="CF44" s="581"/>
      <c r="CG44" s="581"/>
      <c r="CH44" s="581"/>
      <c r="CI44" s="582"/>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81" t="str">
        <f t="shared" si="41"/>
        <v>P3立体駐車場開放。</v>
      </c>
      <c r="BK45" s="581"/>
      <c r="BL45" s="581"/>
      <c r="BM45" s="581"/>
      <c r="BN45" s="581"/>
      <c r="BO45" s="581"/>
      <c r="BP45" s="581"/>
      <c r="BQ45" s="581"/>
      <c r="BR45" s="581"/>
      <c r="BS45" s="581"/>
      <c r="BT45" s="581"/>
      <c r="BU45" s="581"/>
      <c r="BV45" s="581"/>
      <c r="BW45" s="581"/>
      <c r="BX45" s="581"/>
      <c r="BY45" s="581"/>
      <c r="BZ45" s="581"/>
      <c r="CA45" s="581"/>
      <c r="CB45" s="581"/>
      <c r="CC45" s="581"/>
      <c r="CD45" s="581"/>
      <c r="CE45" s="581"/>
      <c r="CF45" s="581"/>
      <c r="CG45" s="581"/>
      <c r="CH45" s="581"/>
      <c r="CI45" s="582"/>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0.39583333333333331</v>
      </c>
      <c r="AA46" s="236"/>
      <c r="AB46" s="236"/>
      <c r="AC46" s="237"/>
      <c r="AD46" s="238" t="s">
        <v>502</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0.39583333333333331</v>
      </c>
      <c r="BG46" s="460"/>
      <c r="BH46" s="460"/>
      <c r="BI46" s="461"/>
      <c r="BJ46" s="581" t="str">
        <f t="shared" si="41"/>
        <v>P2立体駐車場開放。　待ち車両8台。</v>
      </c>
      <c r="BK46" s="581"/>
      <c r="BL46" s="581"/>
      <c r="BM46" s="581"/>
      <c r="BN46" s="581"/>
      <c r="BO46" s="581"/>
      <c r="BP46" s="581"/>
      <c r="BQ46" s="581"/>
      <c r="BR46" s="581"/>
      <c r="BS46" s="581"/>
      <c r="BT46" s="581"/>
      <c r="BU46" s="581"/>
      <c r="BV46" s="581"/>
      <c r="BW46" s="581"/>
      <c r="BX46" s="581"/>
      <c r="BY46" s="581"/>
      <c r="BZ46" s="581"/>
      <c r="CA46" s="581"/>
      <c r="CB46" s="581"/>
      <c r="CC46" s="581"/>
      <c r="CD46" s="581"/>
      <c r="CE46" s="581"/>
      <c r="CF46" s="581"/>
      <c r="CG46" s="581"/>
      <c r="CH46" s="581"/>
      <c r="CI46" s="582"/>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v>0.39861111111111114</v>
      </c>
      <c r="AA47" s="236"/>
      <c r="AB47" s="236"/>
      <c r="AC47" s="237"/>
      <c r="AD47" s="233" t="s">
        <v>336</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f t="shared" si="40"/>
        <v>0.39861111111111114</v>
      </c>
      <c r="BG47" s="460"/>
      <c r="BH47" s="460"/>
      <c r="BI47" s="461"/>
      <c r="BJ47" s="581" t="str">
        <f t="shared" si="41"/>
        <v>P2臨時出口を開放。　→21：00　閉鎖作業を施設警備担当様へ引継ぎ。</v>
      </c>
      <c r="BK47" s="581"/>
      <c r="BL47" s="581"/>
      <c r="BM47" s="581"/>
      <c r="BN47" s="581"/>
      <c r="BO47" s="581"/>
      <c r="BP47" s="581"/>
      <c r="BQ47" s="581"/>
      <c r="BR47" s="581"/>
      <c r="BS47" s="581"/>
      <c r="BT47" s="581"/>
      <c r="BU47" s="581"/>
      <c r="BV47" s="581"/>
      <c r="BW47" s="581"/>
      <c r="BX47" s="581"/>
      <c r="BY47" s="581"/>
      <c r="BZ47" s="581"/>
      <c r="CA47" s="581"/>
      <c r="CB47" s="581"/>
      <c r="CC47" s="581"/>
      <c r="CD47" s="581"/>
      <c r="CE47" s="581"/>
      <c r="CF47" s="581"/>
      <c r="CG47" s="581"/>
      <c r="CH47" s="581"/>
      <c r="CI47" s="582"/>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0.40277777777777779</v>
      </c>
      <c r="AA48" s="236"/>
      <c r="AB48" s="236"/>
      <c r="AC48" s="237"/>
      <c r="AD48" s="581" t="s">
        <v>503</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0.40277777777777779</v>
      </c>
      <c r="BG48" s="460"/>
      <c r="BH48" s="460"/>
      <c r="BI48" s="461"/>
      <c r="BJ48" s="581" t="str">
        <f t="shared" si="41"/>
        <v>P2臨時入口を開放。　→11：08　閉鎖。</v>
      </c>
      <c r="BK48" s="581"/>
      <c r="BL48" s="581"/>
      <c r="BM48" s="581"/>
      <c r="BN48" s="581"/>
      <c r="BO48" s="581"/>
      <c r="BP48" s="581"/>
      <c r="BQ48" s="581"/>
      <c r="BR48" s="581"/>
      <c r="BS48" s="581"/>
      <c r="BT48" s="581"/>
      <c r="BU48" s="581"/>
      <c r="BV48" s="581"/>
      <c r="BW48" s="581"/>
      <c r="BX48" s="581"/>
      <c r="BY48" s="581"/>
      <c r="BZ48" s="581"/>
      <c r="CA48" s="581"/>
      <c r="CB48" s="581"/>
      <c r="CC48" s="581"/>
      <c r="CD48" s="581"/>
      <c r="CE48" s="581"/>
      <c r="CF48" s="581"/>
      <c r="CG48" s="581"/>
      <c r="CH48" s="581"/>
      <c r="CI48" s="582"/>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0.40347222222222223</v>
      </c>
      <c r="AA49" s="449"/>
      <c r="AB49" s="449"/>
      <c r="AC49" s="450"/>
      <c r="AD49" s="474" t="s">
        <v>205</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0.40347222222222223</v>
      </c>
      <c r="BG49" s="460"/>
      <c r="BH49" s="460"/>
      <c r="BI49" s="461"/>
      <c r="BJ49" s="581" t="str">
        <f t="shared" si="41"/>
        <v>P4平面駐車場場内西側の空車枠が少なくなった為、入出庫渋滞対応増員を転配し</v>
      </c>
      <c r="BK49" s="581"/>
      <c r="BL49" s="581"/>
      <c r="BM49" s="581"/>
      <c r="BN49" s="581"/>
      <c r="BO49" s="581"/>
      <c r="BP49" s="581"/>
      <c r="BQ49" s="581"/>
      <c r="BR49" s="581"/>
      <c r="BS49" s="581"/>
      <c r="BT49" s="581"/>
      <c r="BU49" s="581"/>
      <c r="BV49" s="581"/>
      <c r="BW49" s="581"/>
      <c r="BX49" s="581"/>
      <c r="BY49" s="581"/>
      <c r="BZ49" s="581"/>
      <c r="CA49" s="581"/>
      <c r="CB49" s="581"/>
      <c r="CC49" s="581"/>
      <c r="CD49" s="581"/>
      <c r="CE49" s="581"/>
      <c r="CF49" s="581"/>
      <c r="CG49" s="581"/>
      <c r="CH49" s="581"/>
      <c r="CI49" s="582"/>
    </row>
    <row r="50" spans="2:87" ht="16.5" customHeight="1">
      <c r="Z50" s="462"/>
      <c r="AA50" s="463"/>
      <c r="AB50" s="463"/>
      <c r="AC50" s="464"/>
      <c r="AD50" s="465" t="s">
        <v>504</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8" t="str">
        <f t="shared" si="41"/>
        <v>分岐点で「この先満車」手持ち看板掲示。　→10：05　東側も埋まったためご案内終了。</v>
      </c>
      <c r="BK50" s="688"/>
      <c r="BL50" s="688"/>
      <c r="BM50" s="688"/>
      <c r="BN50" s="688"/>
      <c r="BO50" s="688"/>
      <c r="BP50" s="688"/>
      <c r="BQ50" s="688"/>
      <c r="BR50" s="688"/>
      <c r="BS50" s="688"/>
      <c r="BT50" s="688"/>
      <c r="BU50" s="688"/>
      <c r="BV50" s="688"/>
      <c r="BW50" s="688"/>
      <c r="BX50" s="688"/>
      <c r="BY50" s="688"/>
      <c r="BZ50" s="688"/>
      <c r="CA50" s="688"/>
      <c r="CB50" s="688"/>
      <c r="CC50" s="688"/>
      <c r="CD50" s="688"/>
      <c r="CE50" s="688"/>
      <c r="CF50" s="688"/>
      <c r="CG50" s="688"/>
      <c r="CH50" s="688"/>
      <c r="CI50" s="689"/>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v>0.40416666666666667</v>
      </c>
      <c r="AA53" s="494"/>
      <c r="AB53" s="494"/>
      <c r="AC53" s="589"/>
      <c r="AD53" s="481" t="s">
        <v>505</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f t="shared" ref="BF53:BF94" si="46">IF(Z53="","",Z53)</f>
        <v>0.40416666666666667</v>
      </c>
      <c r="BG53" s="485"/>
      <c r="BH53" s="485"/>
      <c r="BI53" s="486"/>
      <c r="BJ53" s="481" t="str">
        <f t="shared" ref="BJ53:BJ100" si="47">IF(AD53="","",AD53)</f>
        <v>臨時駐車場（ドーム横）開放。→10：53　満車のため入口閉鎖→16：42　再度入口を</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t="s">
        <v>506</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6"/>
        <v/>
      </c>
      <c r="BG54" s="504"/>
      <c r="BH54" s="504"/>
      <c r="BI54" s="504"/>
      <c r="BJ54" s="481" t="str">
        <f t="shared" si="47"/>
        <v>開放 。→17:00　入口閉鎖　→21：00　残車1台（詳細下記※欄に記載）</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0.4375</v>
      </c>
      <c r="AA55" s="374"/>
      <c r="AB55" s="374"/>
      <c r="AC55" s="271"/>
      <c r="AD55" s="481" t="s">
        <v>343</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f t="shared" si="46"/>
        <v>0.4375</v>
      </c>
      <c r="BG55" s="268"/>
      <c r="BH55" s="268"/>
      <c r="BI55" s="415"/>
      <c r="BJ55" s="481" t="str">
        <f t="shared" si="47"/>
        <v>P4平面駐車場　満車。</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7">
        <v>0.43819444444444444</v>
      </c>
      <c r="AA56" s="506"/>
      <c r="AB56" s="506"/>
      <c r="AC56" s="506"/>
      <c r="AD56" s="481" t="s">
        <v>507</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f t="shared" si="46"/>
        <v>0.43819444444444444</v>
      </c>
      <c r="BG56" s="504"/>
      <c r="BH56" s="504"/>
      <c r="BI56" s="504"/>
      <c r="BJ56" s="481" t="str">
        <f t="shared" si="47"/>
        <v>Ｐ1・3入口右折入庫案内実施。　→16：58　ご案内を終了。</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v>0.46944444444444444</v>
      </c>
      <c r="AA57" s="506"/>
      <c r="AB57" s="506"/>
      <c r="AC57" s="506"/>
      <c r="AD57" s="481" t="s">
        <v>223</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f t="shared" si="46"/>
        <v>0.46944444444444444</v>
      </c>
      <c r="BG57" s="504"/>
      <c r="BH57" s="504"/>
      <c r="BI57" s="504"/>
      <c r="BJ57" s="481" t="str">
        <f t="shared" si="47"/>
        <v>芋窪街道からのP2駐車場への入庫が集中しているため、いなげや本社前に整理員を</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t="s">
        <v>508</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501" t="str">
        <f t="shared" si="47"/>
        <v>配置。　→16：48　ららぽーとへ向かう車両の入庫がいなげや本社前交差点より</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t="s">
        <v>226</v>
      </c>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501" t="str">
        <f t="shared" si="47"/>
        <v>ららぽーと側まで収まった為、いなげや本社前配置を終了。</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v>0.4909722222222222</v>
      </c>
      <c r="AA60" s="506"/>
      <c r="AB60" s="506"/>
      <c r="AC60" s="506"/>
      <c r="AD60" s="501" t="s">
        <v>346</v>
      </c>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f t="shared" si="46"/>
        <v>0.4909722222222222</v>
      </c>
      <c r="BG60" s="504"/>
      <c r="BH60" s="504"/>
      <c r="BI60" s="504"/>
      <c r="BJ60" s="501" t="str">
        <f t="shared" si="47"/>
        <v>駐車場80％（在車2400台）満たしたため、OPC様へ無線報告。</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7">
        <v>0.53472222222222221</v>
      </c>
      <c r="AA61" s="506"/>
      <c r="AB61" s="506"/>
      <c r="AC61" s="506"/>
      <c r="AD61" s="501" t="s">
        <v>192</v>
      </c>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f t="shared" si="46"/>
        <v>0.53472222222222221</v>
      </c>
      <c r="BG61" s="504"/>
      <c r="BH61" s="504"/>
      <c r="BI61" s="504"/>
      <c r="BJ61" s="501" t="str">
        <f t="shared" si="47"/>
        <v>P2立体駐車場出庫渋滞（3F場内10台待ち）中、出口精算機で券詰まり発生に伴い</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t="s">
        <v>347</v>
      </c>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OPC様了承の下、P2出口ゲートバーを開放。　渡辺統括様へ報告済。</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t="s">
        <v>509</v>
      </c>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→18：24　P2出庫渋滞解消に伴い渡辺統括様へ該当の出口ゲートバー復旧可を報告。</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t="s">
        <v>510</v>
      </c>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→18：33　施設警備担当様対応により該当の出口ゲートバー復旧を確認。</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7">
        <v>0.55000000000000004</v>
      </c>
      <c r="AA65" s="506"/>
      <c r="AB65" s="506"/>
      <c r="AC65" s="506"/>
      <c r="AD65" s="501" t="s">
        <v>350</v>
      </c>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f t="shared" si="46"/>
        <v>0.55000000000000004</v>
      </c>
      <c r="BG65" s="268"/>
      <c r="BH65" s="268"/>
      <c r="BI65" s="415"/>
      <c r="BJ65" s="501" t="str">
        <f t="shared" si="47"/>
        <v>駐車場90％（在車2700台）満たしたため、OPC様へ無線報告。</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7">
        <v>0.5541666666666667</v>
      </c>
      <c r="AA66" s="506"/>
      <c r="AB66" s="506"/>
      <c r="AC66" s="506"/>
      <c r="AD66" s="501" t="s">
        <v>352</v>
      </c>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f t="shared" si="46"/>
        <v>0.5541666666666667</v>
      </c>
      <c r="BG66" s="504"/>
      <c r="BH66" s="504"/>
      <c r="BI66" s="504"/>
      <c r="BJ66" s="501" t="str">
        <f t="shared" si="47"/>
        <v>ららぽーと立川立飛HPで駐車場「満車」表示を確認。</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7">
        <v>0.60138888888888886</v>
      </c>
      <c r="AA67" s="506"/>
      <c r="AB67" s="506"/>
      <c r="AC67" s="506"/>
      <c r="AD67" s="501" t="s">
        <v>511</v>
      </c>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f t="shared" si="46"/>
        <v>0.60138888888888886</v>
      </c>
      <c r="BG67" s="504"/>
      <c r="BH67" s="504"/>
      <c r="BI67" s="504"/>
      <c r="BJ67" s="501" t="str">
        <f t="shared" si="47"/>
        <v>外周道路が混雑しているとのご意見共有。　OPC様より芋窪街道で右折入庫車両が</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t="s">
        <v>512</v>
      </c>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多く動かない。　動画を撮っている。　警察に言うぞ。　との旨のご意見があった共有を</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t="s">
        <v>513</v>
      </c>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受けたもの。　→引き続き入出庫渋滞対応を継続。</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7">
        <v>0.60624999999999996</v>
      </c>
      <c r="AA70" s="506"/>
      <c r="AB70" s="506"/>
      <c r="AC70" s="506"/>
      <c r="AD70" s="501" t="s">
        <v>514</v>
      </c>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f t="shared" si="46"/>
        <v>0.60624999999999996</v>
      </c>
      <c r="BG70" s="268"/>
      <c r="BH70" s="268"/>
      <c r="BI70" s="415"/>
      <c r="BJ70" s="501" t="str">
        <f t="shared" si="47"/>
        <v>警察官による渋滞状況確認。　P3出口付近で警察官が状況を確認。</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t="s">
        <v>515</v>
      </c>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ルーデンス立川ウエディングガーデン前からP2出口まで混雑している旨の通報が</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t="s">
        <v>516</v>
      </c>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あったため、確認しているとの旨の共有を受けたもの。　→引き続き入出庫渋滞対応を継続。</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7">
        <v>0.66111111111111109</v>
      </c>
      <c r="AA73" s="506"/>
      <c r="AB73" s="506"/>
      <c r="AC73" s="506"/>
      <c r="AD73" s="501" t="s">
        <v>452</v>
      </c>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f t="shared" si="46"/>
        <v>0.66111111111111109</v>
      </c>
      <c r="BG73" s="504"/>
      <c r="BH73" s="504"/>
      <c r="BI73" s="504"/>
      <c r="BJ73" s="501" t="str">
        <f t="shared" si="47"/>
        <v>P3立体駐車場出庫渋滞（3F場内10台待ち）中、出口精算機で券詰まり発生に伴い</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t="s">
        <v>356</v>
      </c>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OPC様了承の下、P3出口ゲートバーを開放。　渡辺統括様へ報告済。</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t="s">
        <v>517</v>
      </c>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→18：24　渡辺統括様へ該当の出口ゲートバー復旧可を報告。</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t="s">
        <v>518</v>
      </c>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→18：42　施設警備担当様対応により該当の出口ゲートバー復旧を確認。</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7">
        <v>0.6645833333333333</v>
      </c>
      <c r="AA77" s="506"/>
      <c r="AB77" s="506"/>
      <c r="AC77" s="506"/>
      <c r="AD77" s="501" t="s">
        <v>176</v>
      </c>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f t="shared" si="46"/>
        <v>0.6645833333333333</v>
      </c>
      <c r="BG77" s="504"/>
      <c r="BH77" s="504"/>
      <c r="BI77" s="504"/>
      <c r="BJ77" s="501" t="str">
        <f t="shared" si="47"/>
        <v>施設警備担当様へ出庫渋滞60分POP貼付け依頼。</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7">
        <v>0.67222222222222228</v>
      </c>
      <c r="AA78" s="506"/>
      <c r="AB78" s="506"/>
      <c r="AC78" s="506"/>
      <c r="AD78" s="501" t="s">
        <v>360</v>
      </c>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f t="shared" si="46"/>
        <v>0.67222222222222228</v>
      </c>
      <c r="BG78" s="504"/>
      <c r="BH78" s="504"/>
      <c r="BI78" s="504"/>
      <c r="BJ78" s="501" t="str">
        <f t="shared" si="47"/>
        <v>P2-5F場内を交通警備整理員で「出庫混雑中」手持ち看板を持ちご案内実施。</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t="s">
        <v>519</v>
      </c>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→18：06　出庫渋滞解消に伴い、ご案内を終了。</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7">
        <v>0.70694444444444449</v>
      </c>
      <c r="AA80" s="506"/>
      <c r="AB80" s="506"/>
      <c r="AC80" s="506"/>
      <c r="AD80" s="501" t="s">
        <v>520</v>
      </c>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f t="shared" si="46"/>
        <v>0.70694444444444449</v>
      </c>
      <c r="BG80" s="504"/>
      <c r="BH80" s="504"/>
      <c r="BI80" s="504"/>
      <c r="BJ80" s="501" t="str">
        <f t="shared" si="47"/>
        <v>P2-5F場内渋滞のためWスロープ入庫口を資機材で閉鎖。　→18：05　入庫口を開放。</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7">
        <v>0.72083333333333333</v>
      </c>
      <c r="AA81" s="506"/>
      <c r="AB81" s="506"/>
      <c r="AC81" s="506"/>
      <c r="AD81" s="501" t="s">
        <v>521</v>
      </c>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f t="shared" si="46"/>
        <v>0.72083333333333333</v>
      </c>
      <c r="BG81" s="504"/>
      <c r="BH81" s="504"/>
      <c r="BI81" s="504"/>
      <c r="BJ81" s="501" t="str">
        <f t="shared" si="47"/>
        <v>P2-RFで出庫渋滞に関するご意見。　お客様より「出庫に30分かかっている」との旨の</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t="s">
        <v>522</v>
      </c>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申し出を受けたもの。　→該当のお客様へご不快な思いをさせてしまった件を謝罪。</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t="s">
        <v>523</v>
      </c>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引き続き入出庫渋滞対応を継続。</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7">
        <v>0.73402777777777772</v>
      </c>
      <c r="AA84" s="506"/>
      <c r="AB84" s="506"/>
      <c r="AC84" s="506"/>
      <c r="AD84" s="501" t="s">
        <v>524</v>
      </c>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f t="shared" si="46"/>
        <v>0.73402777777777772</v>
      </c>
      <c r="BG84" s="504"/>
      <c r="BH84" s="504"/>
      <c r="BI84" s="504"/>
      <c r="BJ84" s="501" t="str">
        <f t="shared" si="47"/>
        <v>P2-RFで出庫渋滞に関するご意見。　お客様より「出庫に時間がかかる」との旨の</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t="s">
        <v>522</v>
      </c>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申し出を受けたもの。　→該当のお客様へご不快な思いをさせてしまった件を謝罪。</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t="s">
        <v>523</v>
      </c>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引き続き入出庫渋滞対応を継続。</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5" t="s">
        <v>152</v>
      </c>
      <c r="AA87" s="506"/>
      <c r="AB87" s="506"/>
      <c r="AC87" s="506"/>
      <c r="AD87" s="501" t="s">
        <v>525</v>
      </c>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v>
      </c>
      <c r="BG87" s="504"/>
      <c r="BH87" s="504"/>
      <c r="BI87" s="504"/>
      <c r="BJ87" s="501" t="str">
        <f t="shared" si="47"/>
        <v>臨時駐車場（ドーム横）21：00時点の残車車両　1台。</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t="s">
        <v>526</v>
      </c>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1、多摩301Y2489、トヨタ、ハイラックス　サーフ、白色。</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sheetData>
  <mergeCells count="867">
    <mergeCell ref="AB24:AG24"/>
    <mergeCell ref="AH24:AJ24"/>
    <mergeCell ref="AL24:AN24"/>
    <mergeCell ref="Z25:AA25"/>
    <mergeCell ref="AB25:AG25"/>
    <mergeCell ref="AH25:AJ25"/>
    <mergeCell ref="AL25:AN25"/>
    <mergeCell ref="Z26:AA26"/>
    <mergeCell ref="AB26:AG26"/>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8:AC88"/>
    <mergeCell ref="AD88:BC88"/>
    <mergeCell ref="BF88:BI88"/>
    <mergeCell ref="BJ88:CI88"/>
    <mergeCell ref="Z89:AC89"/>
    <mergeCell ref="AD89:BC89"/>
    <mergeCell ref="BF89:BI89"/>
    <mergeCell ref="BJ89:CI89"/>
    <mergeCell ref="Z93:AC93"/>
    <mergeCell ref="AD93:BC93"/>
    <mergeCell ref="BF93:BI93"/>
    <mergeCell ref="BJ93:CI93"/>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5:BC55"/>
    <mergeCell ref="BF55:BI55"/>
    <mergeCell ref="BJ55:CI55"/>
    <mergeCell ref="Z56:AC56"/>
    <mergeCell ref="AD56:BC56"/>
    <mergeCell ref="BF56:BI56"/>
    <mergeCell ref="BJ56:CI56"/>
    <mergeCell ref="Z57:AC57"/>
    <mergeCell ref="AD57:BC57"/>
    <mergeCell ref="BF57:BI57"/>
    <mergeCell ref="BJ57:CI57"/>
    <mergeCell ref="Z54:AC54"/>
    <mergeCell ref="AD54:BC54"/>
    <mergeCell ref="BF54:BI54"/>
    <mergeCell ref="BJ54:CI54"/>
    <mergeCell ref="AU52:AV52"/>
    <mergeCell ref="AX52:AY52"/>
    <mergeCell ref="CA52:CB52"/>
    <mergeCell ref="AP52:AS52"/>
    <mergeCell ref="BV52:BY52"/>
    <mergeCell ref="Z49:AC49"/>
    <mergeCell ref="CD52:CE52"/>
    <mergeCell ref="Z53:AC53"/>
    <mergeCell ref="AD53:BC53"/>
    <mergeCell ref="BF53:BI53"/>
    <mergeCell ref="BJ53:CI53"/>
    <mergeCell ref="AD50:BC50"/>
    <mergeCell ref="BF50:BI50"/>
    <mergeCell ref="BJ50:CI50"/>
    <mergeCell ref="Z51:AC51"/>
    <mergeCell ref="AD51:BC51"/>
    <mergeCell ref="Z50:AC50"/>
    <mergeCell ref="CU41:CW41"/>
    <mergeCell ref="CK47:CM48"/>
    <mergeCell ref="CN47:DE48"/>
    <mergeCell ref="AD49:BC49"/>
    <mergeCell ref="BF49:BI49"/>
    <mergeCell ref="CK44:CP44"/>
    <mergeCell ref="CQ44:CS44"/>
    <mergeCell ref="BJ49:CI49"/>
    <mergeCell ref="CK43:CN43"/>
    <mergeCell ref="CO43:CQ43"/>
    <mergeCell ref="CR43:CT43"/>
    <mergeCell ref="BF46:BI46"/>
    <mergeCell ref="CU43:CW43"/>
    <mergeCell ref="CU42:CW42"/>
    <mergeCell ref="CO42:CQ42"/>
    <mergeCell ref="BJ46:CI46"/>
    <mergeCell ref="CQ45:CS45"/>
    <mergeCell ref="BF45:BI45"/>
    <mergeCell ref="BJ45:CI45"/>
    <mergeCell ref="AD45:BC45"/>
    <mergeCell ref="BF47:BI47"/>
    <mergeCell ref="BJ47:CI47"/>
    <mergeCell ref="AD46:BC46"/>
    <mergeCell ref="Z39:AD39"/>
    <mergeCell ref="AE39:AG39"/>
    <mergeCell ref="AI39:AL39"/>
    <mergeCell ref="AM39:AT39"/>
    <mergeCell ref="Z40:AE40"/>
    <mergeCell ref="AF40:AG40"/>
    <mergeCell ref="CK39:CN39"/>
    <mergeCell ref="CO39:CQ39"/>
    <mergeCell ref="CR39:CT39"/>
    <mergeCell ref="BU38:BX39"/>
    <mergeCell ref="BY38:CI39"/>
    <mergeCell ref="AG37:AN38"/>
    <mergeCell ref="AO37:AU37"/>
    <mergeCell ref="AZ38:BC38"/>
    <mergeCell ref="Z48:AC48"/>
    <mergeCell ref="AD48:BC48"/>
    <mergeCell ref="BF41:CI41"/>
    <mergeCell ref="BF42:BI42"/>
    <mergeCell ref="BJ42:CI42"/>
    <mergeCell ref="CR42:CT42"/>
    <mergeCell ref="CK45:CP45"/>
    <mergeCell ref="BF48:BI48"/>
    <mergeCell ref="BJ48:CI48"/>
    <mergeCell ref="CK42:CN42"/>
    <mergeCell ref="CK41:CN41"/>
    <mergeCell ref="AD47:BC47"/>
    <mergeCell ref="CR41:CT41"/>
    <mergeCell ref="Z45:AC45"/>
    <mergeCell ref="Z47:AC47"/>
    <mergeCell ref="Z46:AC46"/>
    <mergeCell ref="BF43:BI43"/>
    <mergeCell ref="BJ43:CI43"/>
    <mergeCell ref="CK36:CN36"/>
    <mergeCell ref="CO36:CQ36"/>
    <mergeCell ref="CR38:CT38"/>
    <mergeCell ref="CO41:CQ41"/>
    <mergeCell ref="BF39:BI39"/>
    <mergeCell ref="BJ39:BM39"/>
    <mergeCell ref="AX40:AY40"/>
    <mergeCell ref="AZ40:BA40"/>
    <mergeCell ref="BN39:BQ39"/>
    <mergeCell ref="BR39:BT39"/>
    <mergeCell ref="BB40:BC40"/>
    <mergeCell ref="BF40:BI40"/>
    <mergeCell ref="BJ40:BM40"/>
    <mergeCell ref="BN40:BQ40"/>
    <mergeCell ref="CR36:CT36"/>
    <mergeCell ref="CK37:CN37"/>
    <mergeCell ref="CO37:CQ37"/>
    <mergeCell ref="CR37:CT37"/>
    <mergeCell ref="CK38:CN38"/>
    <mergeCell ref="CO38:CQ38"/>
    <mergeCell ref="AV37:AY37"/>
    <mergeCell ref="AZ37:BC37"/>
    <mergeCell ref="BF38:BI38"/>
    <mergeCell ref="AV38:AY38"/>
    <mergeCell ref="BF35:CI35"/>
    <mergeCell ref="Z35:AF35"/>
    <mergeCell ref="AG35:AJ35"/>
    <mergeCell ref="AK35:AN35"/>
    <mergeCell ref="BF36:BI36"/>
    <mergeCell ref="BJ36:BM36"/>
    <mergeCell ref="BN36:BQ36"/>
    <mergeCell ref="BR36:BT36"/>
    <mergeCell ref="BF37:BI37"/>
    <mergeCell ref="BJ37:BM37"/>
    <mergeCell ref="BN37:BQ37"/>
    <mergeCell ref="BR37:BT37"/>
    <mergeCell ref="Z36:AF36"/>
    <mergeCell ref="AG36:AJ36"/>
    <mergeCell ref="AK36:AN36"/>
    <mergeCell ref="BU36:BX37"/>
    <mergeCell ref="BY36:CI37"/>
    <mergeCell ref="CD34:CI34"/>
    <mergeCell ref="Z33:AF33"/>
    <mergeCell ref="AG33:AJ33"/>
    <mergeCell ref="AK33:AN33"/>
    <mergeCell ref="Z34:AF34"/>
    <mergeCell ref="AG34:AJ34"/>
    <mergeCell ref="AK34:AN34"/>
    <mergeCell ref="BF34:BG34"/>
    <mergeCell ref="BH34:BI34"/>
    <mergeCell ref="BJ34:BK34"/>
    <mergeCell ref="BL34:BN34"/>
    <mergeCell ref="BO34:BT34"/>
    <mergeCell ref="BU34:BV34"/>
    <mergeCell ref="BW34:BX34"/>
    <mergeCell ref="BY34:BZ34"/>
    <mergeCell ref="CA34:CC34"/>
    <mergeCell ref="BW33:BX33"/>
    <mergeCell ref="BY33:BZ33"/>
    <mergeCell ref="CA33:CC33"/>
    <mergeCell ref="CD33:CI33"/>
    <mergeCell ref="AO33:AU33"/>
    <mergeCell ref="AV33:AY33"/>
    <mergeCell ref="AZ33:BC33"/>
    <mergeCell ref="BU33:BV33"/>
    <mergeCell ref="Z32:AF32"/>
    <mergeCell ref="AG32:AJ32"/>
    <mergeCell ref="AK32:AN32"/>
    <mergeCell ref="BF33:BG33"/>
    <mergeCell ref="BH33:BI33"/>
    <mergeCell ref="BJ33:BK33"/>
    <mergeCell ref="BL33:BN33"/>
    <mergeCell ref="BO33:BT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Z28:AA28"/>
    <mergeCell ref="AB28:AG28"/>
    <mergeCell ref="AH28:AJ28"/>
    <mergeCell ref="CG28:CI28"/>
    <mergeCell ref="BL27:BM27"/>
    <mergeCell ref="BN27:BO27"/>
    <mergeCell ref="BP27:BQ27"/>
    <mergeCell ref="BR27:BT27"/>
    <mergeCell ref="BU27:BV27"/>
    <mergeCell ref="AQ25:AV25"/>
    <mergeCell ref="AQ26:AV26"/>
    <mergeCell ref="AQ27:AV27"/>
    <mergeCell ref="AW25:AY25"/>
    <mergeCell ref="AW26:AY26"/>
    <mergeCell ref="AW27:AY27"/>
    <mergeCell ref="BA25:BC25"/>
    <mergeCell ref="BA26:BC26"/>
    <mergeCell ref="BA27:BC27"/>
    <mergeCell ref="CG27:CI27"/>
    <mergeCell ref="BW27:BZ27"/>
    <mergeCell ref="CA27:CB27"/>
    <mergeCell ref="CC27:CD27"/>
    <mergeCell ref="CE27:CF27"/>
    <mergeCell ref="BF28:BG28"/>
    <mergeCell ref="BH28:BK28"/>
    <mergeCell ref="BL28:BM28"/>
    <mergeCell ref="BN28:BO28"/>
    <mergeCell ref="AW24:AY24"/>
    <mergeCell ref="BA24:BC24"/>
    <mergeCell ref="AL28:AN28"/>
    <mergeCell ref="AO28:AP28"/>
    <mergeCell ref="AQ28:AV28"/>
    <mergeCell ref="BR22:BT22"/>
    <mergeCell ref="BU22:BV22"/>
    <mergeCell ref="CC28:CD28"/>
    <mergeCell ref="CE28:CF28"/>
    <mergeCell ref="BF23:BG23"/>
    <mergeCell ref="BF24:BG24"/>
    <mergeCell ref="CE22:CF22"/>
    <mergeCell ref="BN22:BO22"/>
    <mergeCell ref="BP28:BQ28"/>
    <mergeCell ref="BR28:BT28"/>
    <mergeCell ref="BU28:BV28"/>
    <mergeCell ref="BW28:BZ28"/>
    <mergeCell ref="CA28:CB28"/>
    <mergeCell ref="BR25:BT25"/>
    <mergeCell ref="BR26:BT26"/>
    <mergeCell ref="BU23:BV23"/>
    <mergeCell ref="BU24:BV24"/>
    <mergeCell ref="BU25:BV25"/>
    <mergeCell ref="BF27:BG27"/>
    <mergeCell ref="CE21:CF21"/>
    <mergeCell ref="CG21:CI21"/>
    <mergeCell ref="BH20:BK20"/>
    <mergeCell ref="BL20:BM20"/>
    <mergeCell ref="AH26:AJ26"/>
    <mergeCell ref="AL26:AN26"/>
    <mergeCell ref="Z27:AA27"/>
    <mergeCell ref="AB27:AG27"/>
    <mergeCell ref="AH27:AJ27"/>
    <mergeCell ref="AL27:AN27"/>
    <mergeCell ref="AO24:AP24"/>
    <mergeCell ref="AO25:AP25"/>
    <mergeCell ref="AO26:AP26"/>
    <mergeCell ref="AO27:AP27"/>
    <mergeCell ref="Z22:AA22"/>
    <mergeCell ref="AB22:AG22"/>
    <mergeCell ref="AH22:AJ22"/>
    <mergeCell ref="AL22:AN22"/>
    <mergeCell ref="AO22:AP22"/>
    <mergeCell ref="AQ22:AV22"/>
    <mergeCell ref="AW22:AY22"/>
    <mergeCell ref="BA22:BC22"/>
    <mergeCell ref="Z24:AA24"/>
    <mergeCell ref="AQ24:AV24"/>
    <mergeCell ref="BH21:BK21"/>
    <mergeCell ref="BL21:BM21"/>
    <mergeCell ref="BN21:BO21"/>
    <mergeCell ref="BP21:BQ21"/>
    <mergeCell ref="BR21:BT21"/>
    <mergeCell ref="BU21:BV21"/>
    <mergeCell ref="BW21:BZ21"/>
    <mergeCell ref="CA21:CB21"/>
    <mergeCell ref="CC21:CD21"/>
    <mergeCell ref="Z23:AA23"/>
    <mergeCell ref="AB23:AG23"/>
    <mergeCell ref="AH23:AJ23"/>
    <mergeCell ref="AL23:AN23"/>
    <mergeCell ref="AO23:AP23"/>
    <mergeCell ref="AQ23:AV23"/>
    <mergeCell ref="AW23:AY23"/>
    <mergeCell ref="BA23:BC23"/>
    <mergeCell ref="BF21:BG21"/>
    <mergeCell ref="Z21:AA21"/>
    <mergeCell ref="AB21:AG21"/>
    <mergeCell ref="AH21:AJ21"/>
    <mergeCell ref="AL21:AN21"/>
    <mergeCell ref="AO21:AP21"/>
    <mergeCell ref="AQ21:AV21"/>
    <mergeCell ref="AW21:AY21"/>
    <mergeCell ref="BA21:BC21"/>
    <mergeCell ref="CG19:CI19"/>
    <mergeCell ref="BN19:BO19"/>
    <mergeCell ref="BP19:BQ19"/>
    <mergeCell ref="BR19:BT19"/>
    <mergeCell ref="BU19:BV19"/>
    <mergeCell ref="BW19:BZ19"/>
    <mergeCell ref="CA19:CB19"/>
    <mergeCell ref="CC19:CD19"/>
    <mergeCell ref="CE20:CF20"/>
    <mergeCell ref="CG20:CI20"/>
    <mergeCell ref="CE19:CF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Z20:AA20"/>
    <mergeCell ref="AB20:AG20"/>
    <mergeCell ref="AH20:AJ20"/>
    <mergeCell ref="AL20:AN20"/>
    <mergeCell ref="BF20:BG20"/>
    <mergeCell ref="AH18:AJ18"/>
    <mergeCell ref="AL18:AN18"/>
    <mergeCell ref="AO18:AP18"/>
    <mergeCell ref="AQ18:AV18"/>
    <mergeCell ref="AW18:AY18"/>
    <mergeCell ref="BA18:BC18"/>
    <mergeCell ref="BF18:BG18"/>
    <mergeCell ref="AO20:AP20"/>
    <mergeCell ref="AQ20:AV20"/>
    <mergeCell ref="AW20:AY20"/>
    <mergeCell ref="BA20:BC20"/>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CE17:CF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BN14:BO14"/>
    <mergeCell ref="BP14:BQ14"/>
    <mergeCell ref="BR14:BT14"/>
    <mergeCell ref="BU14:BV14"/>
    <mergeCell ref="BW14:BZ14"/>
    <mergeCell ref="CA14:CB14"/>
    <mergeCell ref="CC14:CD14"/>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Z13:AA13"/>
    <mergeCell ref="AB13:AG13"/>
    <mergeCell ref="AH13:AJ13"/>
    <mergeCell ref="AL13:AN13"/>
    <mergeCell ref="AO13:AP13"/>
    <mergeCell ref="AQ13:AV13"/>
    <mergeCell ref="AW13:AY13"/>
    <mergeCell ref="BA13:BC13"/>
    <mergeCell ref="BF13:BG13"/>
    <mergeCell ref="Z11:AA11"/>
    <mergeCell ref="AB11:AG11"/>
    <mergeCell ref="AH11:AJ11"/>
    <mergeCell ref="AL11:AN11"/>
    <mergeCell ref="AO11:AP11"/>
    <mergeCell ref="AQ11:AV11"/>
    <mergeCell ref="AW11:AY11"/>
    <mergeCell ref="BA11:BC11"/>
    <mergeCell ref="BF11:BG11"/>
    <mergeCell ref="Z12:AA12"/>
    <mergeCell ref="AB12:AG12"/>
    <mergeCell ref="AH12:AJ12"/>
    <mergeCell ref="AL12:AN12"/>
    <mergeCell ref="AO12:AP12"/>
    <mergeCell ref="AQ12:AV12"/>
    <mergeCell ref="AW12:AY12"/>
    <mergeCell ref="BA12:BC12"/>
    <mergeCell ref="BF12:BG12"/>
    <mergeCell ref="AQ9:AV9"/>
    <mergeCell ref="AW9:AY9"/>
    <mergeCell ref="BA9:BC9"/>
    <mergeCell ref="BF9:BG9"/>
    <mergeCell ref="BH9:BK9"/>
    <mergeCell ref="BL9:BM9"/>
    <mergeCell ref="BN9:BO9"/>
    <mergeCell ref="BP9:BQ9"/>
    <mergeCell ref="BR9:BT9"/>
    <mergeCell ref="Z10:AA10"/>
    <mergeCell ref="AB10:AG10"/>
    <mergeCell ref="AH10:AJ10"/>
    <mergeCell ref="AL10:AN10"/>
    <mergeCell ref="AO10:AP10"/>
    <mergeCell ref="AQ10:AV10"/>
    <mergeCell ref="AW10:AY10"/>
    <mergeCell ref="BA10:BC10"/>
    <mergeCell ref="BF10:BG10"/>
    <mergeCell ref="Z7:AA7"/>
    <mergeCell ref="AB7:AG7"/>
    <mergeCell ref="AH7:AJ7"/>
    <mergeCell ref="AL7:AN7"/>
    <mergeCell ref="AO7:AP7"/>
    <mergeCell ref="Z9:AA9"/>
    <mergeCell ref="AB9:AG9"/>
    <mergeCell ref="AH9:AJ9"/>
    <mergeCell ref="AL9:AN9"/>
    <mergeCell ref="AO9:AP9"/>
    <mergeCell ref="Z8:AA8"/>
    <mergeCell ref="AB8:AG8"/>
    <mergeCell ref="AH8:AJ8"/>
    <mergeCell ref="AL8:AN8"/>
    <mergeCell ref="AO8:AP8"/>
    <mergeCell ref="AQ8:AV8"/>
    <mergeCell ref="AW8:AY8"/>
    <mergeCell ref="BA8:BC8"/>
    <mergeCell ref="BF8:BG8"/>
    <mergeCell ref="BF7:CI7"/>
    <mergeCell ref="AE5:AF5"/>
    <mergeCell ref="AH5:AI5"/>
    <mergeCell ref="AO5:AP5"/>
    <mergeCell ref="AQ5:AU5"/>
    <mergeCell ref="AV5:AW5"/>
    <mergeCell ref="BY6:CA6"/>
    <mergeCell ref="CB6:CD6"/>
    <mergeCell ref="CE6:CI6"/>
    <mergeCell ref="BF6:BH6"/>
    <mergeCell ref="BH8:BK8"/>
    <mergeCell ref="BL8:BM8"/>
    <mergeCell ref="Z1:AP2"/>
    <mergeCell ref="AU1:AW1"/>
    <mergeCell ref="AX1:AZ1"/>
    <mergeCell ref="BA1:BC1"/>
    <mergeCell ref="BF1:BQ2"/>
    <mergeCell ref="BR1:BT1"/>
    <mergeCell ref="BU1:BW1"/>
    <mergeCell ref="BP29:BQ29"/>
    <mergeCell ref="BR29:BT29"/>
    <mergeCell ref="BQ6:BR6"/>
    <mergeCell ref="BS6:BV6"/>
    <mergeCell ref="BW6:BX6"/>
    <mergeCell ref="Z6:AA6"/>
    <mergeCell ref="AB6:AG6"/>
    <mergeCell ref="AH6:AN6"/>
    <mergeCell ref="AO6:AP6"/>
    <mergeCell ref="AQ6:AV6"/>
    <mergeCell ref="AW6:BC6"/>
    <mergeCell ref="Z5:AC5"/>
    <mergeCell ref="Z3:AP4"/>
    <mergeCell ref="BF3:BQ4"/>
    <mergeCell ref="AQ7:AV7"/>
    <mergeCell ref="AW7:AY7"/>
    <mergeCell ref="BA7:BC7"/>
    <mergeCell ref="CG1:CI1"/>
    <mergeCell ref="BR2:BT4"/>
    <mergeCell ref="BU2:BW4"/>
    <mergeCell ref="BX2:BZ4"/>
    <mergeCell ref="CA2:CC4"/>
    <mergeCell ref="CD2:CF4"/>
    <mergeCell ref="CG2:CI4"/>
    <mergeCell ref="BX1:BZ1"/>
    <mergeCell ref="CA1:CC1"/>
    <mergeCell ref="CD1:CF1"/>
    <mergeCell ref="CC9:CD9"/>
    <mergeCell ref="BR10:BT10"/>
    <mergeCell ref="BU10:BV10"/>
    <mergeCell ref="BW10:BZ10"/>
    <mergeCell ref="CA10:CB10"/>
    <mergeCell ref="CC10:CD10"/>
    <mergeCell ref="CE11:CF11"/>
    <mergeCell ref="CE12:CF12"/>
    <mergeCell ref="CE13:CF13"/>
    <mergeCell ref="BU9:BV9"/>
    <mergeCell ref="BW9:BZ9"/>
    <mergeCell ref="CA9:CB9"/>
    <mergeCell ref="CE15:CF15"/>
    <mergeCell ref="BU11:BV11"/>
    <mergeCell ref="BW11:BZ11"/>
    <mergeCell ref="CA11:CB11"/>
    <mergeCell ref="CC11:CD11"/>
    <mergeCell ref="CA13:CB13"/>
    <mergeCell ref="BR12:BT12"/>
    <mergeCell ref="BU12:BV12"/>
    <mergeCell ref="BW12:BZ12"/>
    <mergeCell ref="CA12:CB12"/>
    <mergeCell ref="CC12:CD12"/>
    <mergeCell ref="CE14:CF14"/>
    <mergeCell ref="CG14:CI14"/>
    <mergeCell ref="BH11:BK11"/>
    <mergeCell ref="BL11:BM11"/>
    <mergeCell ref="BN11:BO11"/>
    <mergeCell ref="BP11:BQ11"/>
    <mergeCell ref="BR11:BT11"/>
    <mergeCell ref="BF30:BG30"/>
    <mergeCell ref="BH30:BK30"/>
    <mergeCell ref="BL30:BM30"/>
    <mergeCell ref="BN30:BO30"/>
    <mergeCell ref="BH12:BK12"/>
    <mergeCell ref="BL12:BM12"/>
    <mergeCell ref="BN12:BO12"/>
    <mergeCell ref="BP12:BQ12"/>
    <mergeCell ref="BH13:BK13"/>
    <mergeCell ref="BL13:BM13"/>
    <mergeCell ref="BN13:BO13"/>
    <mergeCell ref="BP13:BQ13"/>
    <mergeCell ref="BR13:BT13"/>
    <mergeCell ref="BL22:BM22"/>
    <mergeCell ref="BU13:BV13"/>
    <mergeCell ref="BW13:BZ13"/>
    <mergeCell ref="BP30:BQ30"/>
    <mergeCell ref="BR30:BT30"/>
    <mergeCell ref="BU30:BV30"/>
    <mergeCell ref="BW30:BZ30"/>
    <mergeCell ref="CA30:CB30"/>
    <mergeCell ref="CC30:CD30"/>
    <mergeCell ref="CE30:CF30"/>
    <mergeCell ref="CG30:CI30"/>
    <mergeCell ref="BU29:BV29"/>
    <mergeCell ref="BW29:BZ29"/>
    <mergeCell ref="CA29:CB29"/>
    <mergeCell ref="CC29:CD29"/>
    <mergeCell ref="CE29:CF29"/>
    <mergeCell ref="CG29:CI29"/>
    <mergeCell ref="BH10:BK10"/>
    <mergeCell ref="BL10:BM10"/>
    <mergeCell ref="CG11:CI11"/>
    <mergeCell ref="CG12:CI12"/>
    <mergeCell ref="BP10:BQ10"/>
    <mergeCell ref="BN10:BO10"/>
    <mergeCell ref="BN29:BO29"/>
    <mergeCell ref="CE8:CF8"/>
    <mergeCell ref="CG8:CI8"/>
    <mergeCell ref="CE9:CF9"/>
    <mergeCell ref="CG9:CI9"/>
    <mergeCell ref="CE10:CF10"/>
    <mergeCell ref="CG10:CI10"/>
    <mergeCell ref="BN8:BO8"/>
    <mergeCell ref="BP8:BQ8"/>
    <mergeCell ref="BR8:BT8"/>
    <mergeCell ref="BU8:BV8"/>
    <mergeCell ref="BW8:BZ8"/>
    <mergeCell ref="CA8:CB8"/>
    <mergeCell ref="CC8:CD8"/>
    <mergeCell ref="CG13:CI13"/>
    <mergeCell ref="CC13:CD13"/>
    <mergeCell ref="BR23:BT23"/>
    <mergeCell ref="BR24:BT24"/>
    <mergeCell ref="BH27:BK27"/>
    <mergeCell ref="BL23:BM23"/>
    <mergeCell ref="BL24:BM24"/>
    <mergeCell ref="BL25:BM25"/>
    <mergeCell ref="BL26:BM26"/>
    <mergeCell ref="BF29:BG29"/>
    <mergeCell ref="BH29:BK29"/>
    <mergeCell ref="BL29:BM29"/>
    <mergeCell ref="BN24:BO24"/>
    <mergeCell ref="BN25:BO25"/>
    <mergeCell ref="BN26:BO26"/>
    <mergeCell ref="BP23:BQ23"/>
    <mergeCell ref="BP24:BQ24"/>
    <mergeCell ref="BP25:BQ25"/>
    <mergeCell ref="BP26:BQ26"/>
    <mergeCell ref="BU26:BV26"/>
    <mergeCell ref="BF25:BG25"/>
    <mergeCell ref="BF26:BG26"/>
    <mergeCell ref="BH23:BK23"/>
    <mergeCell ref="BH24:BK24"/>
    <mergeCell ref="BH25:BK25"/>
    <mergeCell ref="BH26:BK26"/>
    <mergeCell ref="CE23:CF23"/>
    <mergeCell ref="CE24:CF24"/>
    <mergeCell ref="CE25:CF25"/>
    <mergeCell ref="CE26:CF26"/>
    <mergeCell ref="CG23:CI23"/>
    <mergeCell ref="CG24:CI24"/>
    <mergeCell ref="CG25:CI25"/>
    <mergeCell ref="CG26:CI26"/>
    <mergeCell ref="AO31:AU31"/>
    <mergeCell ref="AV31:AY31"/>
    <mergeCell ref="AZ31:BC31"/>
    <mergeCell ref="BW23:BZ23"/>
    <mergeCell ref="BW24:BZ24"/>
    <mergeCell ref="BW25:BZ25"/>
    <mergeCell ref="BW26:BZ26"/>
    <mergeCell ref="CA23:CB23"/>
    <mergeCell ref="CA24:CB24"/>
    <mergeCell ref="CA25:CB25"/>
    <mergeCell ref="CA26:CB26"/>
    <mergeCell ref="CC23:CD23"/>
    <mergeCell ref="CC24:CD24"/>
    <mergeCell ref="CC25:CD25"/>
    <mergeCell ref="CC26:CD26"/>
    <mergeCell ref="BN23:BO23"/>
    <mergeCell ref="AO32:AU32"/>
    <mergeCell ref="AV32:AY32"/>
    <mergeCell ref="AZ32:BC32"/>
    <mergeCell ref="AO34:AU34"/>
    <mergeCell ref="AV34:AY34"/>
    <mergeCell ref="AZ34:BC34"/>
    <mergeCell ref="AO36:AU36"/>
    <mergeCell ref="AV36:AY36"/>
    <mergeCell ref="AZ36:BC36"/>
    <mergeCell ref="AO35:AU35"/>
    <mergeCell ref="AV35:AY35"/>
    <mergeCell ref="AZ35:BC35"/>
    <mergeCell ref="Z29:AC29"/>
    <mergeCell ref="AD29:BC29"/>
    <mergeCell ref="BF31:BI31"/>
    <mergeCell ref="BJ31:CI31"/>
    <mergeCell ref="BU40:CB40"/>
    <mergeCell ref="CC40:CI40"/>
    <mergeCell ref="Z44:AC44"/>
    <mergeCell ref="AD44:BC44"/>
    <mergeCell ref="Z42:AC42"/>
    <mergeCell ref="AD42:BC42"/>
    <mergeCell ref="Z43:AC43"/>
    <mergeCell ref="AD43:BC43"/>
    <mergeCell ref="Z37:AF38"/>
    <mergeCell ref="BR40:BT40"/>
    <mergeCell ref="AH40:AI40"/>
    <mergeCell ref="AK40:AL40"/>
    <mergeCell ref="AO40:AP40"/>
    <mergeCell ref="AS40:AT40"/>
    <mergeCell ref="BF44:BI44"/>
    <mergeCell ref="BJ44:CI44"/>
    <mergeCell ref="BJ38:BM38"/>
    <mergeCell ref="BN38:BQ38"/>
    <mergeCell ref="BR38:BT38"/>
    <mergeCell ref="AO38:AU38"/>
  </mergeCells>
  <phoneticPr fontId="27"/>
  <conditionalFormatting sqref="AH7:AN28 AW7:BC28">
    <cfRule type="cellIs" dxfId="103"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DE106"/>
  <sheetViews>
    <sheetView view="pageBreakPreview" topLeftCell="D36" zoomScale="70" zoomScaleNormal="100" zoomScaleSheetLayoutView="70" workbookViewId="0">
      <selection activeCell="AK34" sqref="AK34:AN34"/>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527</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曇り後晴れ</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髙橋勝彦</v>
      </c>
      <c r="E8" s="155" t="s">
        <v>99</v>
      </c>
      <c r="F8" s="155" t="s">
        <v>108</v>
      </c>
      <c r="I8" s="185"/>
      <c r="J8" s="177"/>
      <c r="K8" s="177"/>
      <c r="L8" s="178"/>
      <c r="M8" s="178"/>
      <c r="N8" s="186" t="e">
        <f t="shared" ref="N8:N49" ca="1" si="0">$AL$5</f>
        <v>#VALUE!</v>
      </c>
      <c r="O8" s="177" t="str">
        <f t="shared" ref="O8:O48" si="1">IFERROR(INDEX(給与コード,MATCH(IF(J8="",E8,J8),業態名,0)),"")</f>
        <v>A1</v>
      </c>
      <c r="P8" s="177" t="str">
        <f t="shared" ref="P8:P48" si="2">IF(O8="","",IF(K8="",F8,K8))</f>
        <v>髙橋勝彦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髙橋勝彦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萩原光彦</v>
      </c>
      <c r="E9" s="155" t="s">
        <v>99</v>
      </c>
      <c r="F9" s="155" t="s">
        <v>104</v>
      </c>
      <c r="I9" s="185"/>
      <c r="J9" s="177"/>
      <c r="K9" s="177"/>
      <c r="L9" s="178"/>
      <c r="M9" s="178"/>
      <c r="N9" s="186" t="e">
        <f t="shared" ca="1" si="0"/>
        <v>#VALUE!</v>
      </c>
      <c r="O9" s="177" t="str">
        <f t="shared" si="1"/>
        <v>A1</v>
      </c>
      <c r="P9" s="177" t="str">
        <f t="shared" si="2"/>
        <v>萩原光彦</v>
      </c>
      <c r="Q9" s="178" t="str">
        <f t="shared" si="3"/>
        <v/>
      </c>
      <c r="R9" s="178"/>
      <c r="S9" s="178" t="str">
        <f t="shared" si="4"/>
        <v/>
      </c>
      <c r="T9" s="178"/>
      <c r="U9" s="178"/>
      <c r="V9" s="178"/>
      <c r="W9" s="178"/>
      <c r="X9" s="177"/>
      <c r="Z9" s="270" t="str">
        <f t="shared" si="5"/>
        <v>荷捌</v>
      </c>
      <c r="AA9" s="271"/>
      <c r="AB9" s="272" t="str">
        <f t="shared" si="6"/>
        <v>萩原光彦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髙橋勝彦</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幕内秀夫</v>
      </c>
      <c r="E11" s="155" t="s">
        <v>106</v>
      </c>
      <c r="F11" s="155" t="s">
        <v>241</v>
      </c>
      <c r="I11" s="185"/>
      <c r="J11" s="177"/>
      <c r="K11" s="177"/>
      <c r="L11" s="178"/>
      <c r="M11" s="178"/>
      <c r="N11" s="186" t="e">
        <f t="shared" ca="1" si="0"/>
        <v>#VALUE!</v>
      </c>
      <c r="O11" s="177" t="str">
        <f t="shared" si="1"/>
        <v>A2</v>
      </c>
      <c r="P11" s="177" t="str">
        <f t="shared" si="2"/>
        <v>幕内秀夫</v>
      </c>
      <c r="Q11" s="178" t="str">
        <f t="shared" si="3"/>
        <v/>
      </c>
      <c r="R11" s="178"/>
      <c r="S11" s="178" t="str">
        <f t="shared" si="4"/>
        <v/>
      </c>
      <c r="T11" s="178"/>
      <c r="U11" s="178"/>
      <c r="V11" s="178"/>
      <c r="W11" s="178"/>
      <c r="X11" s="177"/>
      <c r="Z11" s="270" t="str">
        <f t="shared" si="5"/>
        <v>早番</v>
      </c>
      <c r="AA11" s="271"/>
      <c r="AB11" s="272" t="str">
        <f t="shared" si="6"/>
        <v>幕内秀夫</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萩原光彦</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山田保</v>
      </c>
      <c r="E12" s="155" t="s">
        <v>106</v>
      </c>
      <c r="F12" s="155"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幕内秀夫</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松本豊</v>
      </c>
      <c r="E14" s="155" t="s">
        <v>106</v>
      </c>
      <c r="F14" s="155" t="s">
        <v>110</v>
      </c>
      <c r="I14" s="185"/>
      <c r="J14" s="177"/>
      <c r="K14" s="177"/>
      <c r="L14" s="178"/>
      <c r="M14" s="178"/>
      <c r="N14" s="186" t="e">
        <f t="shared" ca="1" si="0"/>
        <v>#VALUE!</v>
      </c>
      <c r="O14" s="177" t="str">
        <f t="shared" si="1"/>
        <v>A2</v>
      </c>
      <c r="P14" s="177" t="str">
        <f t="shared" si="2"/>
        <v>松本豊</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松本豊</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山田保</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松本豊</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783</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2794</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2103</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714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6394</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6394</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6394</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1771</v>
      </c>
      <c r="BA37" s="403"/>
      <c r="BB37" s="403"/>
      <c r="BC37" s="404"/>
      <c r="BE37" s="203"/>
      <c r="BF37" s="426" t="s">
        <v>136</v>
      </c>
      <c r="BG37" s="427"/>
      <c r="BH37" s="427"/>
      <c r="BI37" s="427"/>
      <c r="BJ37" s="428">
        <f>IF(AG32="","",AG32)</f>
        <v>783</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884</v>
      </c>
      <c r="BA38" s="408"/>
      <c r="BB38" s="408"/>
      <c r="BC38" s="409"/>
      <c r="BE38" s="204"/>
      <c r="BF38" s="418" t="s">
        <v>138</v>
      </c>
      <c r="BG38" s="419"/>
      <c r="BH38" s="419"/>
      <c r="BI38" s="419"/>
      <c r="BJ38" s="412">
        <f>IF(AG33="","",AG33)</f>
        <v>2794</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2103</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714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5" t="str">
        <f t="shared" ref="BJ42"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55" t="str">
        <f t="shared" ref="BJ43:BJ50" si="42">IF(AD43="","",AD43)</f>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55" t="str">
        <f t="shared" si="42"/>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5" t="str">
        <f t="shared" si="42"/>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0.40277777777777779</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0.40277777777777779</v>
      </c>
      <c r="BG46" s="460"/>
      <c r="BH46" s="460"/>
      <c r="BI46" s="461"/>
      <c r="BJ46" s="455" t="str">
        <f t="shared" si="42"/>
        <v>P2立体駐車場開放。</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385</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55" t="str">
        <f t="shared" si="42"/>
        <v>P2入口から開放しているP1、3、4駐車場へご案内した件数。　9：30～9：40　2件。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0.40486111111111112</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0.40486111111111112</v>
      </c>
      <c r="BG48" s="460"/>
      <c r="BH48" s="460"/>
      <c r="BI48" s="461"/>
      <c r="BJ48" s="455" t="str">
        <f t="shared" si="42"/>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3">IFERROR(INDEX(給与コード,MATCH(IF(J49="",E49,J49),業態名,0)),"")</f>
        <v/>
      </c>
      <c r="P49" s="177" t="str">
        <f t="shared" ref="P49" si="44">IF(O49="","",IF(K49="",F49,K49))</f>
        <v/>
      </c>
      <c r="Q49" s="178" t="str">
        <f t="shared" ref="Q49" si="45">IF(L49="",IF(G49="","",G49),L49)</f>
        <v/>
      </c>
      <c r="R49" s="178"/>
      <c r="S49" s="178" t="str">
        <f t="shared" ref="S49" si="46">IF(M49="",IF(H49="","",H49),M49)</f>
        <v/>
      </c>
      <c r="T49" s="178"/>
      <c r="U49" s="178"/>
      <c r="V49" s="178"/>
      <c r="W49" s="178"/>
      <c r="X49" s="177"/>
      <c r="Z49" s="235">
        <v>0.43055555555555558</v>
      </c>
      <c r="AA49" s="449"/>
      <c r="AB49" s="449"/>
      <c r="AC49" s="450"/>
      <c r="AD49" s="474" t="s">
        <v>160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0.43055555555555558</v>
      </c>
      <c r="BG49" s="460"/>
      <c r="BH49" s="460"/>
      <c r="BI49" s="461"/>
      <c r="BJ49" s="455" t="str">
        <f t="shared" si="42"/>
        <v>P2出口(精算機No1～3)、P3出口(精算機No1～4)のゲートバー上げ実施。</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t="s">
        <v>378</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1" t="str">
        <f t="shared" si="42"/>
        <v>渡辺統括様へ報告済み。</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v>0.46944444444444444</v>
      </c>
      <c r="AA53" s="494"/>
      <c r="AB53" s="494"/>
      <c r="AC53" s="589"/>
      <c r="AD53" s="474" t="s">
        <v>528</v>
      </c>
      <c r="AE53" s="475"/>
      <c r="AF53" s="475"/>
      <c r="AG53" s="475"/>
      <c r="AH53" s="475"/>
      <c r="AI53" s="475"/>
      <c r="AJ53" s="475"/>
      <c r="AK53" s="475"/>
      <c r="AL53" s="475"/>
      <c r="AM53" s="475"/>
      <c r="AN53" s="475"/>
      <c r="AO53" s="475"/>
      <c r="AP53" s="475"/>
      <c r="AQ53" s="475"/>
      <c r="AR53" s="475"/>
      <c r="AS53" s="475"/>
      <c r="AT53" s="475"/>
      <c r="AU53" s="475"/>
      <c r="AV53" s="475"/>
      <c r="AW53" s="475"/>
      <c r="AX53" s="475"/>
      <c r="AY53" s="475"/>
      <c r="AZ53" s="475"/>
      <c r="BA53" s="475"/>
      <c r="BB53" s="475"/>
      <c r="BC53" s="476"/>
      <c r="BF53" s="484">
        <f t="shared" ref="BF53:BF94" si="47">IF(Z53="","",Z53)</f>
        <v>0.46944444444444444</v>
      </c>
      <c r="BG53" s="485"/>
      <c r="BH53" s="485"/>
      <c r="BI53" s="486"/>
      <c r="BJ53" s="481" t="str">
        <f t="shared" ref="BJ53:BJ100" si="48">IF(AD53="","",AD53)</f>
        <v>事前予約のワゴン車1台（デイ・センターまなびや西町様）来場。</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7"/>
      <c r="AA54" s="506"/>
      <c r="AB54" s="506"/>
      <c r="AC54" s="506"/>
      <c r="AD54" s="474" t="s">
        <v>529</v>
      </c>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503" t="str">
        <f t="shared" si="47"/>
        <v/>
      </c>
      <c r="BG54" s="504"/>
      <c r="BH54" s="504"/>
      <c r="BI54" s="504"/>
      <c r="BJ54" s="481" t="str">
        <f t="shared" si="48"/>
        <v>乗客を降ろして直ぐに出庫→13：28　ワゴン車1台再度来場、乗客を乗せ出庫。</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7"/>
        <v/>
      </c>
      <c r="BG55" s="268"/>
      <c r="BH55" s="268"/>
      <c r="BI55" s="415"/>
      <c r="BJ55" s="481" t="str">
        <f t="shared" si="48"/>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7"/>
      <c r="AA56" s="506"/>
      <c r="AB56" s="506"/>
      <c r="AC56" s="506"/>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7"/>
        <v/>
      </c>
      <c r="BG56" s="504"/>
      <c r="BH56" s="504"/>
      <c r="BI56" s="504"/>
      <c r="BJ56" s="481" t="str">
        <f t="shared" si="48"/>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7"/>
        <v/>
      </c>
      <c r="BG57" s="504"/>
      <c r="BH57" s="504"/>
      <c r="BI57" s="504"/>
      <c r="BJ57" s="481" t="str">
        <f t="shared" si="48"/>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7"/>
        <v/>
      </c>
      <c r="BG58" s="504"/>
      <c r="BH58" s="504"/>
      <c r="BI58" s="504"/>
      <c r="BJ58" s="501" t="str">
        <f t="shared" si="48"/>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7"/>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7"/>
        <v/>
      </c>
      <c r="BG59" s="504"/>
      <c r="BH59" s="504"/>
      <c r="BI59" s="504"/>
      <c r="BJ59" s="501" t="str">
        <f t="shared" si="48"/>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7"/>
        <v/>
      </c>
      <c r="BG60" s="504"/>
      <c r="BH60" s="504"/>
      <c r="BI60" s="504"/>
      <c r="BJ60" s="501" t="str">
        <f t="shared" si="48"/>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7"/>
        <v/>
      </c>
      <c r="BG61" s="504"/>
      <c r="BH61" s="504"/>
      <c r="BI61" s="504"/>
      <c r="BJ61" s="501" t="str">
        <f t="shared" si="48"/>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7"/>
        <v/>
      </c>
      <c r="BG62" s="504"/>
      <c r="BH62" s="504"/>
      <c r="BI62" s="504"/>
      <c r="BJ62" s="501" t="str">
        <f t="shared" si="48"/>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7"/>
        <v/>
      </c>
      <c r="BG63" s="504"/>
      <c r="BH63" s="504"/>
      <c r="BI63" s="504"/>
      <c r="BJ63" s="501" t="str">
        <f t="shared" si="48"/>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7"/>
        <v/>
      </c>
      <c r="BG64" s="504"/>
      <c r="BH64" s="504"/>
      <c r="BI64" s="504"/>
      <c r="BJ64" s="501" t="str">
        <f t="shared" si="48"/>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503" t="str">
        <f t="shared" si="47"/>
        <v/>
      </c>
      <c r="BG65" s="504"/>
      <c r="BH65" s="504"/>
      <c r="BI65" s="504"/>
      <c r="BJ65" s="501" t="str">
        <f t="shared" si="48"/>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7"/>
        <v/>
      </c>
      <c r="BG66" s="504"/>
      <c r="BH66" s="504"/>
      <c r="BI66" s="504"/>
      <c r="BJ66" s="501" t="str">
        <f t="shared" si="48"/>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7"/>
        <v/>
      </c>
      <c r="BG67" s="504"/>
      <c r="BH67" s="504"/>
      <c r="BI67" s="504"/>
      <c r="BJ67" s="501" t="str">
        <f t="shared" si="48"/>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7"/>
        <v/>
      </c>
      <c r="BG68" s="504"/>
      <c r="BH68" s="504"/>
      <c r="BI68" s="504"/>
      <c r="BJ68" s="501" t="str">
        <f t="shared" si="48"/>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7"/>
        <v/>
      </c>
      <c r="BG69" s="504"/>
      <c r="BH69" s="504"/>
      <c r="BI69" s="504"/>
      <c r="BJ69" s="501" t="str">
        <f t="shared" si="48"/>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7"/>
        <v/>
      </c>
      <c r="BG70" s="268"/>
      <c r="BH70" s="268"/>
      <c r="BI70" s="415"/>
      <c r="BJ70" s="501" t="str">
        <f t="shared" si="48"/>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7"/>
        <v/>
      </c>
      <c r="BG71" s="504"/>
      <c r="BH71" s="504"/>
      <c r="BI71" s="504"/>
      <c r="BJ71" s="501" t="str">
        <f t="shared" si="48"/>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7"/>
        <v/>
      </c>
      <c r="BG72" s="504"/>
      <c r="BH72" s="504"/>
      <c r="BI72" s="504"/>
      <c r="BJ72" s="501" t="str">
        <f t="shared" si="48"/>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7"/>
        <v/>
      </c>
      <c r="BG73" s="504"/>
      <c r="BH73" s="504"/>
      <c r="BI73" s="504"/>
      <c r="BJ73" s="501" t="str">
        <f t="shared" si="48"/>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7"/>
        <v/>
      </c>
      <c r="BG74" s="504"/>
      <c r="BH74" s="504"/>
      <c r="BI74" s="504"/>
      <c r="BJ74" s="501" t="str">
        <f t="shared" si="48"/>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7"/>
        <v/>
      </c>
      <c r="BG75" s="504"/>
      <c r="BH75" s="504"/>
      <c r="BI75" s="504"/>
      <c r="BJ75" s="501" t="str">
        <f t="shared" si="48"/>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7"/>
        <v/>
      </c>
      <c r="BG76" s="504"/>
      <c r="BH76" s="504"/>
      <c r="BI76" s="504"/>
      <c r="BJ76" s="501" t="str">
        <f t="shared" si="48"/>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5"/>
      <c r="AA77" s="506"/>
      <c r="AB77" s="506"/>
      <c r="AC77" s="506"/>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7"/>
        <v/>
      </c>
      <c r="BG77" s="504"/>
      <c r="BH77" s="504"/>
      <c r="BI77" s="504"/>
      <c r="BJ77" s="501" t="str">
        <f t="shared" si="48"/>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5"/>
      <c r="AA78" s="506"/>
      <c r="AB78" s="506"/>
      <c r="AC78" s="506"/>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7"/>
        <v/>
      </c>
      <c r="BG78" s="504"/>
      <c r="BH78" s="504"/>
      <c r="BI78" s="504"/>
      <c r="BJ78" s="501" t="str">
        <f t="shared" si="48"/>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5"/>
      <c r="AA79" s="506"/>
      <c r="AB79" s="506"/>
      <c r="AC79" s="506"/>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7"/>
        <v/>
      </c>
      <c r="BG79" s="504"/>
      <c r="BH79" s="504"/>
      <c r="BI79" s="504"/>
      <c r="BJ79" s="501" t="str">
        <f t="shared" si="48"/>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5"/>
      <c r="AA80" s="506"/>
      <c r="AB80" s="506"/>
      <c r="AC80" s="506"/>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7"/>
        <v/>
      </c>
      <c r="BG80" s="504"/>
      <c r="BH80" s="504"/>
      <c r="BI80" s="504"/>
      <c r="BJ80" s="501" t="str">
        <f t="shared" si="48"/>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5"/>
      <c r="AA81" s="506"/>
      <c r="AB81" s="506"/>
      <c r="AC81" s="506"/>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7"/>
        <v/>
      </c>
      <c r="BG81" s="504"/>
      <c r="BH81" s="504"/>
      <c r="BI81" s="504"/>
      <c r="BJ81" s="501" t="str">
        <f t="shared" si="48"/>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5"/>
      <c r="AA82" s="506"/>
      <c r="AB82" s="506"/>
      <c r="AC82" s="506"/>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7"/>
        <v/>
      </c>
      <c r="BG82" s="504"/>
      <c r="BH82" s="504"/>
      <c r="BI82" s="504"/>
      <c r="BJ82" s="501" t="str">
        <f t="shared" si="48"/>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5"/>
      <c r="AA83" s="506"/>
      <c r="AB83" s="506"/>
      <c r="AC83" s="506"/>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7"/>
        <v/>
      </c>
      <c r="BG83" s="504"/>
      <c r="BH83" s="504"/>
      <c r="BI83" s="504"/>
      <c r="BJ83" s="501" t="str">
        <f t="shared" si="48"/>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5"/>
      <c r="AA84" s="506"/>
      <c r="AB84" s="506"/>
      <c r="AC84" s="506"/>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7"/>
        <v/>
      </c>
      <c r="BG84" s="504"/>
      <c r="BH84" s="504"/>
      <c r="BI84" s="504"/>
      <c r="BJ84" s="501" t="str">
        <f t="shared" si="48"/>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5"/>
      <c r="AA85" s="506"/>
      <c r="AB85" s="506"/>
      <c r="AC85" s="506"/>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7"/>
        <v/>
      </c>
      <c r="BG85" s="504"/>
      <c r="BH85" s="504"/>
      <c r="BI85" s="504"/>
      <c r="BJ85" s="501" t="str">
        <f t="shared" si="48"/>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5"/>
      <c r="AA86" s="506"/>
      <c r="AB86" s="506"/>
      <c r="AC86" s="506"/>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7"/>
        <v/>
      </c>
      <c r="BG86" s="504"/>
      <c r="BH86" s="504"/>
      <c r="BI86" s="504"/>
      <c r="BJ86" s="501" t="str">
        <f t="shared" si="48"/>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5"/>
      <c r="AA87" s="506"/>
      <c r="AB87" s="506"/>
      <c r="AC87" s="506"/>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7"/>
        <v/>
      </c>
      <c r="BG87" s="504"/>
      <c r="BH87" s="504"/>
      <c r="BI87" s="504"/>
      <c r="BJ87" s="501" t="str">
        <f t="shared" si="48"/>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5"/>
      <c r="AA88" s="506"/>
      <c r="AB88" s="506"/>
      <c r="AC88" s="506"/>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7"/>
        <v/>
      </c>
      <c r="BG88" s="504"/>
      <c r="BH88" s="504"/>
      <c r="BI88" s="504"/>
      <c r="BJ88" s="501" t="str">
        <f t="shared" si="48"/>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5"/>
      <c r="AA89" s="506"/>
      <c r="AB89" s="506"/>
      <c r="AC89" s="506"/>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7"/>
        <v/>
      </c>
      <c r="BG89" s="504"/>
      <c r="BH89" s="504"/>
      <c r="BI89" s="504"/>
      <c r="BJ89" s="501" t="str">
        <f t="shared" si="48"/>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5"/>
      <c r="AA90" s="506"/>
      <c r="AB90" s="506"/>
      <c r="AC90" s="506"/>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7"/>
        <v/>
      </c>
      <c r="BG90" s="504"/>
      <c r="BH90" s="504"/>
      <c r="BI90" s="504"/>
      <c r="BJ90" s="501" t="str">
        <f t="shared" si="48"/>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5"/>
      <c r="AA91" s="506"/>
      <c r="AB91" s="506"/>
      <c r="AC91" s="506"/>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7"/>
        <v/>
      </c>
      <c r="BG91" s="504"/>
      <c r="BH91" s="504"/>
      <c r="BI91" s="504"/>
      <c r="BJ91" s="501" t="str">
        <f t="shared" si="48"/>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5"/>
      <c r="AA92" s="506"/>
      <c r="AB92" s="506"/>
      <c r="AC92" s="506"/>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7"/>
        <v/>
      </c>
      <c r="BG92" s="504"/>
      <c r="BH92" s="504"/>
      <c r="BI92" s="504"/>
      <c r="BJ92" s="501" t="str">
        <f t="shared" si="48"/>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5"/>
      <c r="AA93" s="506"/>
      <c r="AB93" s="506"/>
      <c r="AC93" s="506"/>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7"/>
        <v/>
      </c>
      <c r="BG93" s="504"/>
      <c r="BH93" s="504"/>
      <c r="BI93" s="504"/>
      <c r="BJ93" s="501" t="str">
        <f t="shared" si="48"/>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703"/>
      <c r="AA94" s="704"/>
      <c r="AB94" s="704"/>
      <c r="AC94" s="704"/>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7"/>
        <v/>
      </c>
      <c r="BG94" s="513"/>
      <c r="BH94" s="513"/>
      <c r="BI94" s="513"/>
      <c r="BJ94" s="510" t="str">
        <f t="shared" si="48"/>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5"/>
      <c r="AA95" s="506"/>
      <c r="AB95" s="506"/>
      <c r="AC95" s="506"/>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9">IF(Z95="","",Z95)</f>
        <v/>
      </c>
      <c r="BG95" s="504"/>
      <c r="BH95" s="504"/>
      <c r="BI95" s="504"/>
      <c r="BJ95" s="501" t="str">
        <f t="shared" si="48"/>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5"/>
      <c r="AA96" s="506"/>
      <c r="AB96" s="506"/>
      <c r="AC96" s="506"/>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9"/>
        <v/>
      </c>
      <c r="BG96" s="504"/>
      <c r="BH96" s="504"/>
      <c r="BI96" s="504"/>
      <c r="BJ96" s="501" t="str">
        <f t="shared" si="48"/>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5"/>
      <c r="AA97" s="506"/>
      <c r="AB97" s="506"/>
      <c r="AC97" s="506"/>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9"/>
        <v/>
      </c>
      <c r="BG97" s="504"/>
      <c r="BH97" s="504"/>
      <c r="BI97" s="504"/>
      <c r="BJ97" s="501" t="str">
        <f t="shared" si="48"/>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5"/>
      <c r="AA98" s="506"/>
      <c r="AB98" s="506"/>
      <c r="AC98" s="506"/>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9"/>
        <v/>
      </c>
      <c r="BG98" s="504"/>
      <c r="BH98" s="504"/>
      <c r="BI98" s="504"/>
      <c r="BJ98" s="501" t="str">
        <f t="shared" si="48"/>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5"/>
      <c r="AA99" s="506"/>
      <c r="AB99" s="506"/>
      <c r="AC99" s="506"/>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9"/>
        <v/>
      </c>
      <c r="BG99" s="504"/>
      <c r="BH99" s="504"/>
      <c r="BI99" s="504"/>
      <c r="BJ99" s="501" t="str">
        <f t="shared" si="48"/>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351"/>
      <c r="AA100" s="352"/>
      <c r="AB100" s="352"/>
      <c r="AC100" s="352"/>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9"/>
        <v/>
      </c>
      <c r="BG100" s="518"/>
      <c r="BH100" s="518"/>
      <c r="BI100" s="518"/>
      <c r="BJ100" s="515" t="str">
        <f t="shared" si="48"/>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sheetData>
  <mergeCells count="865">
    <mergeCell ref="CC28:CD28"/>
    <mergeCell ref="CE28:CF28"/>
    <mergeCell ref="CG28:CI28"/>
    <mergeCell ref="BF27:BG27"/>
    <mergeCell ref="BH27:BK27"/>
    <mergeCell ref="BL27:BM27"/>
    <mergeCell ref="BN27:BO27"/>
    <mergeCell ref="BP27:BQ27"/>
    <mergeCell ref="BR27:BT27"/>
    <mergeCell ref="BU27:BV27"/>
    <mergeCell ref="BW27:BZ27"/>
    <mergeCell ref="CA27:CB27"/>
    <mergeCell ref="BF28:BG28"/>
    <mergeCell ref="BH28:BK28"/>
    <mergeCell ref="BL28:BM28"/>
    <mergeCell ref="BN28:BO28"/>
    <mergeCell ref="BP28:BQ28"/>
    <mergeCell ref="BR28:BT28"/>
    <mergeCell ref="BU28:BV28"/>
    <mergeCell ref="BW28:BZ28"/>
    <mergeCell ref="CA28:CB28"/>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90:AC90"/>
    <mergeCell ref="AD90:BC90"/>
    <mergeCell ref="BF90:BI90"/>
    <mergeCell ref="BJ90:CI90"/>
    <mergeCell ref="Z91:AC91"/>
    <mergeCell ref="AD91:BC91"/>
    <mergeCell ref="BF91:BI91"/>
    <mergeCell ref="BJ91:CI91"/>
    <mergeCell ref="Z92:AC92"/>
    <mergeCell ref="AD92:BC92"/>
    <mergeCell ref="BF92:BI92"/>
    <mergeCell ref="BJ92:CI92"/>
    <mergeCell ref="Z98:AC98"/>
    <mergeCell ref="AD98:BC98"/>
    <mergeCell ref="BF98:BI98"/>
    <mergeCell ref="BJ98:CI98"/>
    <mergeCell ref="Z99:AC99"/>
    <mergeCell ref="AD99:BC99"/>
    <mergeCell ref="BF99:BI99"/>
    <mergeCell ref="BJ99:CI99"/>
    <mergeCell ref="Z93:AC93"/>
    <mergeCell ref="AD93:BC93"/>
    <mergeCell ref="BF93:BI93"/>
    <mergeCell ref="BJ93:CI93"/>
    <mergeCell ref="Z94:AC94"/>
    <mergeCell ref="AD94:BC94"/>
    <mergeCell ref="BF94:BI94"/>
    <mergeCell ref="BJ94:CI94"/>
    <mergeCell ref="Z88:AC88"/>
    <mergeCell ref="AD88:BC88"/>
    <mergeCell ref="BF88:BI88"/>
    <mergeCell ref="BJ88:CI88"/>
    <mergeCell ref="Z89:AC89"/>
    <mergeCell ref="AD89:BC89"/>
    <mergeCell ref="BF89:BI89"/>
    <mergeCell ref="BJ89:CI8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5:BC55"/>
    <mergeCell ref="BF55:BI55"/>
    <mergeCell ref="BJ55:CI55"/>
    <mergeCell ref="Z56:AC56"/>
    <mergeCell ref="AD56:BC56"/>
    <mergeCell ref="BF56:BI56"/>
    <mergeCell ref="BJ56:CI56"/>
    <mergeCell ref="Z57:AC57"/>
    <mergeCell ref="AD57:BC57"/>
    <mergeCell ref="BF57:BI57"/>
    <mergeCell ref="BJ57:CI57"/>
    <mergeCell ref="Z54:AC54"/>
    <mergeCell ref="AD54:BC54"/>
    <mergeCell ref="BF54:BI54"/>
    <mergeCell ref="BJ54:CI54"/>
    <mergeCell ref="CK47:CM48"/>
    <mergeCell ref="CN47:DE48"/>
    <mergeCell ref="CU42:CW42"/>
    <mergeCell ref="Z51:AC51"/>
    <mergeCell ref="AD51:BC51"/>
    <mergeCell ref="AU52:AV52"/>
    <mergeCell ref="AX52:AY52"/>
    <mergeCell ref="CA52:CB52"/>
    <mergeCell ref="Z50:AC50"/>
    <mergeCell ref="AD50:BC50"/>
    <mergeCell ref="BF50:BI50"/>
    <mergeCell ref="BJ50:CI50"/>
    <mergeCell ref="AD49:BC49"/>
    <mergeCell ref="Z49:AC49"/>
    <mergeCell ref="Z47:AC47"/>
    <mergeCell ref="AD47:BC47"/>
    <mergeCell ref="CO42:CQ42"/>
    <mergeCell ref="BJ48:CI48"/>
    <mergeCell ref="CK42:CN42"/>
    <mergeCell ref="Z45:AC45"/>
    <mergeCell ref="CU41:CW41"/>
    <mergeCell ref="BF48:BI48"/>
    <mergeCell ref="Z53:AC53"/>
    <mergeCell ref="AD53:BC53"/>
    <mergeCell ref="BF53:BI53"/>
    <mergeCell ref="BJ53:CI53"/>
    <mergeCell ref="AP52:AS52"/>
    <mergeCell ref="CD52:CE52"/>
    <mergeCell ref="CU43:CW43"/>
    <mergeCell ref="CK45:CP45"/>
    <mergeCell ref="CQ45:CS45"/>
    <mergeCell ref="BF49:BI49"/>
    <mergeCell ref="CK44:CP44"/>
    <mergeCell ref="CQ44:CS44"/>
    <mergeCell ref="BJ49:CI49"/>
    <mergeCell ref="BF47:BI47"/>
    <mergeCell ref="BJ47:CI47"/>
    <mergeCell ref="CK41:CN41"/>
    <mergeCell ref="CO41:CQ41"/>
    <mergeCell ref="CR41:CT41"/>
    <mergeCell ref="BF43:BI43"/>
    <mergeCell ref="CR43:CT43"/>
    <mergeCell ref="Z46:AC46"/>
    <mergeCell ref="AD46:BC46"/>
    <mergeCell ref="BJ45:CI45"/>
    <mergeCell ref="CK37:CN37"/>
    <mergeCell ref="CO37:CQ37"/>
    <mergeCell ref="AS40:AT40"/>
    <mergeCell ref="Z37:AF38"/>
    <mergeCell ref="AG37:AN38"/>
    <mergeCell ref="AO37:AU37"/>
    <mergeCell ref="AV37:AY37"/>
    <mergeCell ref="AZ37:BC37"/>
    <mergeCell ref="BF38:BI38"/>
    <mergeCell ref="BJ38:BM38"/>
    <mergeCell ref="BN38:BQ38"/>
    <mergeCell ref="AX40:AY40"/>
    <mergeCell ref="AZ40:BA40"/>
    <mergeCell ref="BN39:BQ39"/>
    <mergeCell ref="BB40:BC40"/>
    <mergeCell ref="BF40:BI40"/>
    <mergeCell ref="BJ40:BM40"/>
    <mergeCell ref="BN40:BQ40"/>
    <mergeCell ref="BF42:BI42"/>
    <mergeCell ref="AO38:AU38"/>
    <mergeCell ref="AV38:AY38"/>
    <mergeCell ref="BF39:BI39"/>
    <mergeCell ref="AD45:BC45"/>
    <mergeCell ref="CR36:CT36"/>
    <mergeCell ref="BU36:BX37"/>
    <mergeCell ref="BY36:CI37"/>
    <mergeCell ref="BF36:BI36"/>
    <mergeCell ref="BJ36:BM36"/>
    <mergeCell ref="BF41:CI41"/>
    <mergeCell ref="Z48:AC48"/>
    <mergeCell ref="AD48:BC48"/>
    <mergeCell ref="CK36:CN36"/>
    <mergeCell ref="CO36:CQ36"/>
    <mergeCell ref="BF46:BI46"/>
    <mergeCell ref="BJ46:CI46"/>
    <mergeCell ref="CK38:CN38"/>
    <mergeCell ref="CO38:CQ38"/>
    <mergeCell ref="CK39:CN39"/>
    <mergeCell ref="CO39:CQ39"/>
    <mergeCell ref="BJ39:BM39"/>
    <mergeCell ref="Z39:AD39"/>
    <mergeCell ref="AE39:AG39"/>
    <mergeCell ref="AI39:AL39"/>
    <mergeCell ref="AM39:AT39"/>
    <mergeCell ref="Z40:AE40"/>
    <mergeCell ref="AF40:AG40"/>
    <mergeCell ref="AH40:AI40"/>
    <mergeCell ref="CR37:CT37"/>
    <mergeCell ref="CR38:CT38"/>
    <mergeCell ref="CK43:CN43"/>
    <mergeCell ref="CO43:CQ43"/>
    <mergeCell ref="CR42:CT42"/>
    <mergeCell ref="CR39:CT39"/>
    <mergeCell ref="BR38:BT38"/>
    <mergeCell ref="BU40:CB40"/>
    <mergeCell ref="CC40:CI40"/>
    <mergeCell ref="BR39:BT39"/>
    <mergeCell ref="BR40:BT40"/>
    <mergeCell ref="BJ42:CI42"/>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Z32:AF32"/>
    <mergeCell ref="CC27:CD27"/>
    <mergeCell ref="CE27:CF27"/>
    <mergeCell ref="CG27:CI27"/>
    <mergeCell ref="AO28:AP28"/>
    <mergeCell ref="AQ28:AV28"/>
    <mergeCell ref="BR22:BT22"/>
    <mergeCell ref="BU22:BV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CE19:CF19"/>
    <mergeCell ref="CG19:CI19"/>
    <mergeCell ref="BH18:BK18"/>
    <mergeCell ref="BL18:BM18"/>
    <mergeCell ref="Z22:AA22"/>
    <mergeCell ref="AB22:AG22"/>
    <mergeCell ref="AH22:AJ22"/>
    <mergeCell ref="AL22:AN22"/>
    <mergeCell ref="AO22:AP22"/>
    <mergeCell ref="AQ22:AV22"/>
    <mergeCell ref="AW22:AY22"/>
    <mergeCell ref="BA22:BC22"/>
    <mergeCell ref="BF20:BG20"/>
    <mergeCell ref="BH19:BK19"/>
    <mergeCell ref="BL19:BM19"/>
    <mergeCell ref="BN19:BO19"/>
    <mergeCell ref="BP19:BQ19"/>
    <mergeCell ref="BR19:BT19"/>
    <mergeCell ref="BU19:BV19"/>
    <mergeCell ref="BW19:BZ19"/>
    <mergeCell ref="CA19:CB19"/>
    <mergeCell ref="CC19:CD19"/>
    <mergeCell ref="Z19:AA19"/>
    <mergeCell ref="AB19:AG19"/>
    <mergeCell ref="AH19:AJ19"/>
    <mergeCell ref="AL19:AN19"/>
    <mergeCell ref="AO19:AP19"/>
    <mergeCell ref="AQ19:AV19"/>
    <mergeCell ref="AW19:AY19"/>
    <mergeCell ref="BA19:BC19"/>
    <mergeCell ref="BF19:BG19"/>
    <mergeCell ref="Z18:AA18"/>
    <mergeCell ref="AB18:AG18"/>
    <mergeCell ref="AH18:AJ18"/>
    <mergeCell ref="AL18:AN18"/>
    <mergeCell ref="AO18:AP18"/>
    <mergeCell ref="AQ18:AV18"/>
    <mergeCell ref="AW18:AY18"/>
    <mergeCell ref="BA18:BC18"/>
    <mergeCell ref="BF18:BG18"/>
    <mergeCell ref="CE17:CF17"/>
    <mergeCell ref="CG17:CI17"/>
    <mergeCell ref="BH16:BK16"/>
    <mergeCell ref="BL16:BM16"/>
    <mergeCell ref="BN18:BO18"/>
    <mergeCell ref="BP18:BQ18"/>
    <mergeCell ref="BR18:BT18"/>
    <mergeCell ref="BU18:BV18"/>
    <mergeCell ref="BW18:BZ18"/>
    <mergeCell ref="CA18:CB18"/>
    <mergeCell ref="CC18:CD18"/>
    <mergeCell ref="CE18:CF18"/>
    <mergeCell ref="CG18:CI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CE12:CF12"/>
    <mergeCell ref="CG12:CI12"/>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BH10:BK10"/>
    <mergeCell ref="BL10:BM10"/>
    <mergeCell ref="BN12:BO12"/>
    <mergeCell ref="BP12:BQ12"/>
    <mergeCell ref="BR12:BT12"/>
    <mergeCell ref="BU12:BV12"/>
    <mergeCell ref="BW12:BZ12"/>
    <mergeCell ref="CA12:CB12"/>
    <mergeCell ref="CC12:CD12"/>
    <mergeCell ref="CA10:CB10"/>
    <mergeCell ref="CC10:CD10"/>
    <mergeCell ref="BH11:BK11"/>
    <mergeCell ref="BL11:BM11"/>
    <mergeCell ref="BN11:BO11"/>
    <mergeCell ref="BP11:BQ11"/>
    <mergeCell ref="BR11:BT11"/>
    <mergeCell ref="BU11:BV11"/>
    <mergeCell ref="BW11:BZ11"/>
    <mergeCell ref="CA11:CB11"/>
    <mergeCell ref="CC11:CD11"/>
    <mergeCell ref="BP10:BQ10"/>
    <mergeCell ref="BR10:BT10"/>
    <mergeCell ref="BU10:BV10"/>
    <mergeCell ref="BW10:BZ10"/>
    <mergeCell ref="Z11:AA11"/>
    <mergeCell ref="AB11:AG11"/>
    <mergeCell ref="AH11:AJ11"/>
    <mergeCell ref="AL11:AN11"/>
    <mergeCell ref="AO11:AP11"/>
    <mergeCell ref="AQ11:AV11"/>
    <mergeCell ref="AW11:AY11"/>
    <mergeCell ref="BA11:BC11"/>
    <mergeCell ref="BF11:BG11"/>
    <mergeCell ref="Z10:AA10"/>
    <mergeCell ref="AB10:AG10"/>
    <mergeCell ref="AH10:AJ10"/>
    <mergeCell ref="AL10:AN10"/>
    <mergeCell ref="AO10:AP10"/>
    <mergeCell ref="AQ10:AV10"/>
    <mergeCell ref="AW10:AY10"/>
    <mergeCell ref="BA10:BC10"/>
    <mergeCell ref="BF10:BG10"/>
    <mergeCell ref="BH9:BK9"/>
    <mergeCell ref="BL9:BM9"/>
    <mergeCell ref="Z8:AA8"/>
    <mergeCell ref="AB8:AG8"/>
    <mergeCell ref="AH8:AJ8"/>
    <mergeCell ref="AL8:AN8"/>
    <mergeCell ref="AO8:AP8"/>
    <mergeCell ref="AQ8:AV8"/>
    <mergeCell ref="AW8:AY8"/>
    <mergeCell ref="BA8:BC8"/>
    <mergeCell ref="BF8:BG8"/>
    <mergeCell ref="BH8:BK8"/>
    <mergeCell ref="BL8:BM8"/>
    <mergeCell ref="Z9:AA9"/>
    <mergeCell ref="AB9:AG9"/>
    <mergeCell ref="AH9:AJ9"/>
    <mergeCell ref="AL9:AN9"/>
    <mergeCell ref="AO9:AP9"/>
    <mergeCell ref="AQ9:AV9"/>
    <mergeCell ref="AW9:AY9"/>
    <mergeCell ref="BA9:BC9"/>
    <mergeCell ref="BF9:BG9"/>
    <mergeCell ref="BP29:BQ29"/>
    <mergeCell ref="BR29:BT29"/>
    <mergeCell ref="BQ6:BR6"/>
    <mergeCell ref="BS6:BV6"/>
    <mergeCell ref="BW6:BX6"/>
    <mergeCell ref="Z6:AA6"/>
    <mergeCell ref="AB6:AG6"/>
    <mergeCell ref="AH6:AN6"/>
    <mergeCell ref="AO6:AP6"/>
    <mergeCell ref="AQ6:AV6"/>
    <mergeCell ref="AW6:BC6"/>
    <mergeCell ref="AQ7:AV7"/>
    <mergeCell ref="AW7:AY7"/>
    <mergeCell ref="BN8:BO8"/>
    <mergeCell ref="BP8:BQ8"/>
    <mergeCell ref="BR8:BT8"/>
    <mergeCell ref="BU8:BV8"/>
    <mergeCell ref="BW8:BZ8"/>
    <mergeCell ref="BA7:BC7"/>
    <mergeCell ref="BF7:CI7"/>
    <mergeCell ref="BY6:CA6"/>
    <mergeCell ref="CB6:CD6"/>
    <mergeCell ref="CE6:CI6"/>
    <mergeCell ref="BF6:BH6"/>
    <mergeCell ref="CE8:CF8"/>
    <mergeCell ref="CG8:CI8"/>
    <mergeCell ref="Z1:AP2"/>
    <mergeCell ref="AU1:AW1"/>
    <mergeCell ref="AX1:AZ1"/>
    <mergeCell ref="BA1:BC1"/>
    <mergeCell ref="BF1:BQ2"/>
    <mergeCell ref="BR1:BT1"/>
    <mergeCell ref="BU1:BW1"/>
    <mergeCell ref="Z5:AC5"/>
    <mergeCell ref="Z3:AP4"/>
    <mergeCell ref="BF3:BQ4"/>
    <mergeCell ref="CA8:CB8"/>
    <mergeCell ref="CC8:CD8"/>
    <mergeCell ref="AE5:AF5"/>
    <mergeCell ref="AH5:AI5"/>
    <mergeCell ref="AO5:AP5"/>
    <mergeCell ref="AQ5:AU5"/>
    <mergeCell ref="AV5:AW5"/>
    <mergeCell ref="Z7:AA7"/>
    <mergeCell ref="AB7:AG7"/>
    <mergeCell ref="AH7:AJ7"/>
    <mergeCell ref="AL7:AN7"/>
    <mergeCell ref="AO7:AP7"/>
    <mergeCell ref="CD1:CF1"/>
    <mergeCell ref="CG1:CI1"/>
    <mergeCell ref="BR2:BT4"/>
    <mergeCell ref="BU2:BW4"/>
    <mergeCell ref="BX2:BZ4"/>
    <mergeCell ref="CA2:CC4"/>
    <mergeCell ref="CD2:CF4"/>
    <mergeCell ref="CG2:CI4"/>
    <mergeCell ref="BX1:BZ1"/>
    <mergeCell ref="CA1:CC1"/>
    <mergeCell ref="BN36:BQ36"/>
    <mergeCell ref="BL33:BN33"/>
    <mergeCell ref="CE9:CF9"/>
    <mergeCell ref="CG9:CI9"/>
    <mergeCell ref="BN10:BO10"/>
    <mergeCell ref="BU29:BV29"/>
    <mergeCell ref="BW29:BZ29"/>
    <mergeCell ref="CA29:CB29"/>
    <mergeCell ref="CC29:CD29"/>
    <mergeCell ref="CE29:CF29"/>
    <mergeCell ref="CG29:CI29"/>
    <mergeCell ref="BN9:BO9"/>
    <mergeCell ref="BP9:BQ9"/>
    <mergeCell ref="BR9:BT9"/>
    <mergeCell ref="BU9:BV9"/>
    <mergeCell ref="BW9:BZ9"/>
    <mergeCell ref="CA9:CB9"/>
    <mergeCell ref="CC9:CD9"/>
    <mergeCell ref="CE10:CF10"/>
    <mergeCell ref="CG10:CI10"/>
    <mergeCell ref="CE11:CF11"/>
    <mergeCell ref="CG11:CI11"/>
    <mergeCell ref="BN29:BO29"/>
    <mergeCell ref="CE30:CF30"/>
    <mergeCell ref="BF29:BG29"/>
    <mergeCell ref="BH29:BK29"/>
    <mergeCell ref="BL29:BM29"/>
    <mergeCell ref="BV52:BY52"/>
    <mergeCell ref="BU30:BV30"/>
    <mergeCell ref="BW30:BZ30"/>
    <mergeCell ref="BJ44:CI44"/>
    <mergeCell ref="CD33:CI33"/>
    <mergeCell ref="BF35:CI35"/>
    <mergeCell ref="BR36:BT36"/>
    <mergeCell ref="BF37:BI37"/>
    <mergeCell ref="BJ37:BM37"/>
    <mergeCell ref="BN37:BQ37"/>
    <mergeCell ref="BR37:BT37"/>
    <mergeCell ref="BL34:BN34"/>
    <mergeCell ref="BO34:BT34"/>
    <mergeCell ref="BU34:BV34"/>
    <mergeCell ref="BW34:BX34"/>
    <mergeCell ref="BY33:BZ33"/>
    <mergeCell ref="BJ34:BK34"/>
    <mergeCell ref="BF33:BG33"/>
    <mergeCell ref="BJ43:CI43"/>
    <mergeCell ref="BF44:BI44"/>
    <mergeCell ref="BF45:BI45"/>
    <mergeCell ref="BY34:BZ34"/>
    <mergeCell ref="CA34:CC34"/>
    <mergeCell ref="CD34:CI34"/>
    <mergeCell ref="AO31:AU31"/>
    <mergeCell ref="AV31:AY31"/>
    <mergeCell ref="AZ31:BC31"/>
    <mergeCell ref="CG30:CI30"/>
    <mergeCell ref="CA33:CC33"/>
    <mergeCell ref="BF30:BG30"/>
    <mergeCell ref="BH30:BK30"/>
    <mergeCell ref="BL30:BM30"/>
    <mergeCell ref="BN30:BO30"/>
    <mergeCell ref="BP30:BQ30"/>
    <mergeCell ref="BR30:BT30"/>
    <mergeCell ref="BJ33:BK33"/>
    <mergeCell ref="BO33:BT33"/>
    <mergeCell ref="BU33:BV33"/>
    <mergeCell ref="BW33:BX33"/>
    <mergeCell ref="CA30:CB30"/>
    <mergeCell ref="CC30:CD30"/>
    <mergeCell ref="BH33:BI33"/>
    <mergeCell ref="BF31:BI31"/>
    <mergeCell ref="BJ31:CI31"/>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44:AC44"/>
    <mergeCell ref="AD44:BC44"/>
    <mergeCell ref="Z42:AC42"/>
    <mergeCell ref="AD42:BC42"/>
    <mergeCell ref="Z43:AC43"/>
    <mergeCell ref="AD43:BC43"/>
    <mergeCell ref="Z29:AC29"/>
    <mergeCell ref="AD29:BC29"/>
    <mergeCell ref="AG35:AJ35"/>
    <mergeCell ref="AK35:AN35"/>
    <mergeCell ref="AO36:AU36"/>
    <mergeCell ref="AV36:AY36"/>
    <mergeCell ref="AZ36:BC36"/>
    <mergeCell ref="AO35:AU35"/>
    <mergeCell ref="AV35:AY35"/>
    <mergeCell ref="AZ35:BC35"/>
    <mergeCell ref="Z36:AF36"/>
    <mergeCell ref="AG36:AJ36"/>
    <mergeCell ref="AK36:AN36"/>
    <mergeCell ref="AK40:AL40"/>
    <mergeCell ref="AO40:AP40"/>
    <mergeCell ref="AZ38:BC38"/>
    <mergeCell ref="Z33:AF33"/>
    <mergeCell ref="AG33:AJ33"/>
    <mergeCell ref="Z35:AF35"/>
    <mergeCell ref="AG32:AJ32"/>
    <mergeCell ref="AK32:AN32"/>
    <mergeCell ref="AO32:AU32"/>
    <mergeCell ref="AV32:AY32"/>
    <mergeCell ref="AZ32:BC32"/>
    <mergeCell ref="BF34:BG34"/>
    <mergeCell ref="BH34:BI34"/>
    <mergeCell ref="AK33:AN33"/>
    <mergeCell ref="Z34:AF34"/>
    <mergeCell ref="AG34:AJ34"/>
    <mergeCell ref="AK34:AN34"/>
    <mergeCell ref="AO34:AU34"/>
    <mergeCell ref="AV34:AY34"/>
    <mergeCell ref="AZ34:BC34"/>
    <mergeCell ref="AO33:AU33"/>
    <mergeCell ref="AV33:AY33"/>
    <mergeCell ref="AZ33:BC33"/>
  </mergeCells>
  <phoneticPr fontId="27"/>
  <conditionalFormatting sqref="AH7:AN28 AW7:BC28">
    <cfRule type="cellIs" dxfId="102"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0" min="25" max="54" man="1"/>
  </rowBreaks>
  <colBreaks count="2" manualBreakCount="2">
    <brk id="56" max="92" man="1"/>
    <brk id="57" max="92"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DE113"/>
  <sheetViews>
    <sheetView view="pageBreakPreview" topLeftCell="D24" zoomScale="70" zoomScaleNormal="100" zoomScaleSheetLayoutView="70" workbookViewId="0">
      <selection activeCell="AG32" sqref="AG32:AJ32"/>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530</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晴時々曇</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v>0.33333333333333331</v>
      </c>
      <c r="M8" s="178">
        <v>0.77083333333333337</v>
      </c>
      <c r="N8" s="186" t="e">
        <f t="shared" ref="N8:N49" ca="1" si="0">$AL$5</f>
        <v>#VALUE!</v>
      </c>
      <c r="O8" s="177" t="str">
        <f t="shared" ref="O8:O48" si="1">IFERROR(INDEX(給与コード,MATCH(IF(J8="",E8,J8),業態名,0)),"")</f>
        <v>A1</v>
      </c>
      <c r="P8" s="177" t="str">
        <f t="shared" ref="P8:P48" si="2">IF(O8="","",IF(K8="",F8,K8))</f>
        <v>田村勝行</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田村諭</v>
      </c>
      <c r="E9" s="155" t="s">
        <v>99</v>
      </c>
      <c r="F9" s="155" t="s">
        <v>240</v>
      </c>
      <c r="I9" s="185"/>
      <c r="J9" s="177"/>
      <c r="K9" s="177"/>
      <c r="L9" s="178"/>
      <c r="M9" s="178"/>
      <c r="N9" s="186" t="e">
        <f t="shared" ca="1" si="0"/>
        <v>#VALUE!</v>
      </c>
      <c r="O9" s="177" t="str">
        <f t="shared" si="1"/>
        <v>A1</v>
      </c>
      <c r="P9" s="177" t="str">
        <f t="shared" si="2"/>
        <v>田村諭</v>
      </c>
      <c r="Q9" s="178" t="str">
        <f t="shared" si="3"/>
        <v/>
      </c>
      <c r="R9" s="178"/>
      <c r="S9" s="178" t="str">
        <f t="shared" si="4"/>
        <v/>
      </c>
      <c r="T9" s="178"/>
      <c r="U9" s="178"/>
      <c r="V9" s="178"/>
      <c r="W9" s="178"/>
      <c r="X9" s="177"/>
      <c r="Z9" s="270" t="str">
        <f t="shared" si="5"/>
        <v>荷捌</v>
      </c>
      <c r="AA9" s="271"/>
      <c r="AB9" s="272" t="str">
        <f t="shared" si="6"/>
        <v>田村諭</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田村勝行</v>
      </c>
      <c r="BI10" s="265"/>
      <c r="BJ10" s="265"/>
      <c r="BK10" s="265"/>
      <c r="BL10" s="266">
        <f t="shared" ref="BL10:BL16" si="11">IF(OR(Q8="",Q8=0)=TRUE,IF(AH8&lt;&gt;"",AH8,""),Q8)</f>
        <v>0.33333333333333331</v>
      </c>
      <c r="BM10" s="266"/>
      <c r="BN10" s="266">
        <f t="shared" ref="BN10:BN16" si="12">IF(OR(S8="",S8=0)=TRUE,IF(AL8&lt;&gt;"",AL8,""),S8)</f>
        <v>0.77083333333333337</v>
      </c>
      <c r="BO10" s="266"/>
      <c r="BP10" s="267">
        <f t="shared" ref="BP10:BP16" si="13">IF(BH10="","",(BN10-BL10)*24)</f>
        <v>10.500000000000002</v>
      </c>
      <c r="BQ10" s="267"/>
      <c r="BR10" s="252" t="str">
        <f t="shared" ref="BR10:BR16" si="14">IF(X8="","",X8)</f>
        <v>残業1.5ｈ</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田村諭</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81"/>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2" t="str">
        <f t="shared" ref="CG11:CG23" si="21">IF(X31="","",X31)</f>
        <v/>
      </c>
      <c r="CH11" s="252"/>
      <c r="CI11" s="253"/>
    </row>
    <row r="12" spans="2:87" ht="16.5" customHeight="1">
      <c r="B12" s="155" t="str">
        <f>IF(F12="","",IF(ISNA(VLOOKUP(F12,[1]警備日誌専用氏名!A:B,2,FALSE))=TRUE,F12,VLOOKUP(F12,[1]警備日誌専用氏名!A:B,2,FALSE)))</f>
        <v>望月英明</v>
      </c>
      <c r="E12" s="155" t="s">
        <v>106</v>
      </c>
      <c r="F12" s="155" t="s">
        <v>243</v>
      </c>
      <c r="I12" s="185"/>
      <c r="J12" s="177"/>
      <c r="K12" s="177"/>
      <c r="L12" s="178"/>
      <c r="M12" s="178"/>
      <c r="N12" s="186" t="e">
        <f t="shared" ca="1" si="0"/>
        <v>#VALUE!</v>
      </c>
      <c r="O12" s="177" t="str">
        <f t="shared" si="1"/>
        <v>A2</v>
      </c>
      <c r="P12" s="177" t="str">
        <f t="shared" si="2"/>
        <v>望月英明</v>
      </c>
      <c r="Q12" s="178" t="str">
        <f t="shared" si="3"/>
        <v/>
      </c>
      <c r="R12" s="178"/>
      <c r="S12" s="178" t="str">
        <f t="shared" si="4"/>
        <v/>
      </c>
      <c r="T12" s="178"/>
      <c r="U12" s="178"/>
      <c r="V12" s="178"/>
      <c r="W12" s="178"/>
      <c r="X12" s="177"/>
      <c r="Z12" s="270" t="str">
        <f t="shared" si="5"/>
        <v>早番</v>
      </c>
      <c r="AA12" s="271"/>
      <c r="AB12" s="272" t="str">
        <f t="shared" si="6"/>
        <v>望月英明</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福田敦</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81"/>
      <c r="BW12" s="254" t="str">
        <f t="shared" si="17"/>
        <v/>
      </c>
      <c r="BX12" s="255"/>
      <c r="BY12" s="255"/>
      <c r="BZ12" s="256"/>
      <c r="CA12" s="257" t="str">
        <f t="shared" si="18"/>
        <v/>
      </c>
      <c r="CB12" s="258"/>
      <c r="CC12" s="257" t="str">
        <f t="shared" si="19"/>
        <v/>
      </c>
      <c r="CD12" s="258"/>
      <c r="CE12" s="282" t="str">
        <f t="shared" si="20"/>
        <v/>
      </c>
      <c r="CF12" s="283"/>
      <c r="CG12" s="252" t="str">
        <f t="shared" si="21"/>
        <v/>
      </c>
      <c r="CH12" s="252"/>
      <c r="CI12" s="253"/>
    </row>
    <row r="13" spans="2:87" ht="16.5" customHeight="1">
      <c r="B13" s="155" t="str">
        <f>IF(F13="","",IF(ISNA(VLOOKUP(F13,[1]警備日誌専用氏名!A:B,2,FALSE))=TRUE,F13,VLOOKUP(F13,[1]警備日誌専用氏名!A:B,2,FALSE)))</f>
        <v>山田保</v>
      </c>
      <c r="E13" s="155" t="s">
        <v>106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鈴木孝</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81"/>
      <c r="BW13" s="254" t="str">
        <f t="shared" si="17"/>
        <v/>
      </c>
      <c r="BX13" s="255"/>
      <c r="BY13" s="255"/>
      <c r="BZ13" s="256"/>
      <c r="CA13" s="257" t="str">
        <f t="shared" si="18"/>
        <v/>
      </c>
      <c r="CB13" s="258"/>
      <c r="CC13" s="257" t="str">
        <f t="shared" si="19"/>
        <v/>
      </c>
      <c r="CD13" s="258"/>
      <c r="CE13" s="282" t="str">
        <f t="shared" si="20"/>
        <v/>
      </c>
      <c r="CF13" s="283"/>
      <c r="CG13" s="252" t="str">
        <f t="shared" si="21"/>
        <v/>
      </c>
      <c r="CH13" s="252"/>
      <c r="CI13" s="253"/>
    </row>
    <row r="14" spans="2:87" ht="16.5" customHeight="1">
      <c r="B14" s="155" t="str">
        <f>IF(F14="","",IF(ISNA(VLOOKUP(F14,[1]警備日誌専用氏名!A:B,2,FALSE))=TRUE,F14,VLOOKUP(F14,[1]警備日誌専用氏名!A:B,2,FALSE)))</f>
        <v>森口忠</v>
      </c>
      <c r="E14" s="217" t="s">
        <v>106</v>
      </c>
      <c r="F14" s="217" t="s">
        <v>277</v>
      </c>
      <c r="I14" s="185"/>
      <c r="J14" s="177" t="s">
        <v>436</v>
      </c>
      <c r="K14" s="177"/>
      <c r="L14" s="178"/>
      <c r="M14" s="178"/>
      <c r="N14" s="186" t="e">
        <f t="shared" ca="1" si="0"/>
        <v>#VALUE!</v>
      </c>
      <c r="O14" s="177" t="str">
        <f t="shared" si="1"/>
        <v/>
      </c>
      <c r="P14" s="177" t="str">
        <f t="shared" si="2"/>
        <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森口忠</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望月英明</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81"/>
      <c r="BW14" s="254" t="str">
        <f t="shared" si="17"/>
        <v/>
      </c>
      <c r="BX14" s="255"/>
      <c r="BY14" s="255"/>
      <c r="BZ14" s="256"/>
      <c r="CA14" s="257" t="str">
        <f t="shared" si="18"/>
        <v/>
      </c>
      <c r="CB14" s="258"/>
      <c r="CC14" s="257" t="str">
        <f t="shared" si="19"/>
        <v/>
      </c>
      <c r="CD14" s="258"/>
      <c r="CE14" s="282" t="str">
        <f t="shared" si="20"/>
        <v/>
      </c>
      <c r="CF14" s="283"/>
      <c r="CG14" s="252" t="str">
        <f t="shared" si="21"/>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山田保</v>
      </c>
      <c r="BI15" s="265"/>
      <c r="BJ15" s="265"/>
      <c r="BK15" s="265"/>
      <c r="BL15" s="266">
        <f t="shared" si="11"/>
        <v>0.39583333333333331</v>
      </c>
      <c r="BM15" s="266"/>
      <c r="BN15" s="266">
        <f t="shared" si="12"/>
        <v>0.77083333333333337</v>
      </c>
      <c r="BO15" s="266"/>
      <c r="BP15" s="267">
        <f t="shared" si="13"/>
        <v>9.0000000000000018</v>
      </c>
      <c r="BQ15" s="267"/>
      <c r="BR15" s="252" t="str">
        <f t="shared" si="14"/>
        <v/>
      </c>
      <c r="BS15" s="252"/>
      <c r="BT15" s="253"/>
      <c r="BU15" s="280" t="str">
        <f t="shared" si="16"/>
        <v/>
      </c>
      <c r="BV15" s="281"/>
      <c r="BW15" s="254" t="str">
        <f t="shared" si="17"/>
        <v/>
      </c>
      <c r="BX15" s="255"/>
      <c r="BY15" s="255"/>
      <c r="BZ15" s="256"/>
      <c r="CA15" s="257" t="str">
        <f t="shared" si="18"/>
        <v/>
      </c>
      <c r="CB15" s="258"/>
      <c r="CC15" s="257" t="str">
        <f t="shared" si="19"/>
        <v/>
      </c>
      <c r="CD15" s="258"/>
      <c r="CE15" s="282" t="str">
        <f t="shared" si="20"/>
        <v/>
      </c>
      <c r="CF15" s="283"/>
      <c r="CG15" s="252" t="str">
        <f t="shared" si="21"/>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
      </c>
      <c r="BG16" s="265"/>
      <c r="BH16" s="265" t="str">
        <f t="shared" si="10"/>
        <v/>
      </c>
      <c r="BI16" s="265"/>
      <c r="BJ16" s="265"/>
      <c r="BK16" s="265"/>
      <c r="BL16" s="266">
        <f t="shared" si="11"/>
        <v>0.39583333333333331</v>
      </c>
      <c r="BM16" s="266"/>
      <c r="BN16" s="266">
        <f t="shared" si="12"/>
        <v>0.77083333333333337</v>
      </c>
      <c r="BO16" s="266"/>
      <c r="BP16" s="267" t="str">
        <f t="shared" si="13"/>
        <v/>
      </c>
      <c r="BQ16" s="267"/>
      <c r="BR16" s="252" t="str">
        <f t="shared" si="14"/>
        <v/>
      </c>
      <c r="BS16" s="252"/>
      <c r="BT16" s="253"/>
      <c r="BU16" s="280" t="str">
        <f t="shared" si="16"/>
        <v/>
      </c>
      <c r="BV16" s="281"/>
      <c r="BW16" s="254" t="str">
        <f t="shared" si="17"/>
        <v/>
      </c>
      <c r="BX16" s="255"/>
      <c r="BY16" s="255"/>
      <c r="BZ16" s="256"/>
      <c r="CA16" s="257" t="str">
        <f t="shared" si="18"/>
        <v/>
      </c>
      <c r="CB16" s="258"/>
      <c r="CC16" s="257" t="str">
        <f t="shared" si="19"/>
        <v/>
      </c>
      <c r="CD16" s="258"/>
      <c r="CE16" s="282" t="str">
        <f t="shared" si="20"/>
        <v/>
      </c>
      <c r="CF16" s="283"/>
      <c r="CG16" s="252" t="str">
        <f t="shared" si="21"/>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81"/>
      <c r="BW17" s="254" t="str">
        <f t="shared" si="17"/>
        <v/>
      </c>
      <c r="BX17" s="255"/>
      <c r="BY17" s="255"/>
      <c r="BZ17" s="256"/>
      <c r="CA17" s="257" t="str">
        <f t="shared" si="18"/>
        <v/>
      </c>
      <c r="CB17" s="258"/>
      <c r="CC17" s="257" t="str">
        <f t="shared" si="19"/>
        <v/>
      </c>
      <c r="CD17" s="258"/>
      <c r="CE17" s="282" t="str">
        <f t="shared" si="20"/>
        <v/>
      </c>
      <c r="CF17" s="283"/>
      <c r="CG17" s="252" t="str">
        <f t="shared" si="21"/>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81"/>
      <c r="BW18" s="254" t="str">
        <f t="shared" si="17"/>
        <v/>
      </c>
      <c r="BX18" s="255"/>
      <c r="BY18" s="255"/>
      <c r="BZ18" s="256"/>
      <c r="CA18" s="257" t="str">
        <f t="shared" si="18"/>
        <v/>
      </c>
      <c r="CB18" s="258"/>
      <c r="CC18" s="257" t="str">
        <f t="shared" si="19"/>
        <v/>
      </c>
      <c r="CD18" s="258"/>
      <c r="CE18" s="282" t="str">
        <f t="shared" si="20"/>
        <v/>
      </c>
      <c r="CF18" s="283"/>
      <c r="CG18" s="252" t="str">
        <f t="shared" si="21"/>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81"/>
      <c r="BW19" s="254" t="str">
        <f t="shared" si="17"/>
        <v/>
      </c>
      <c r="BX19" s="255"/>
      <c r="BY19" s="255"/>
      <c r="BZ19" s="256"/>
      <c r="CA19" s="257" t="str">
        <f t="shared" si="18"/>
        <v/>
      </c>
      <c r="CB19" s="258"/>
      <c r="CC19" s="257" t="str">
        <f t="shared" si="19"/>
        <v/>
      </c>
      <c r="CD19" s="258"/>
      <c r="CE19" s="282" t="str">
        <f t="shared" si="20"/>
        <v/>
      </c>
      <c r="CF19" s="283"/>
      <c r="CG19" s="252" t="str">
        <f t="shared" si="21"/>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81"/>
      <c r="BW20" s="254" t="str">
        <f t="shared" si="17"/>
        <v/>
      </c>
      <c r="BX20" s="255"/>
      <c r="BY20" s="255"/>
      <c r="BZ20" s="256"/>
      <c r="CA20" s="257" t="str">
        <f t="shared" si="18"/>
        <v/>
      </c>
      <c r="CB20" s="258"/>
      <c r="CC20" s="257" t="str">
        <f t="shared" si="19"/>
        <v/>
      </c>
      <c r="CD20" s="258"/>
      <c r="CE20" s="282" t="str">
        <f t="shared" si="20"/>
        <v/>
      </c>
      <c r="CF20" s="283"/>
      <c r="CG20" s="252" t="str">
        <f t="shared" si="21"/>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81"/>
      <c r="BW21" s="254" t="str">
        <f t="shared" si="17"/>
        <v/>
      </c>
      <c r="BX21" s="255"/>
      <c r="BY21" s="255"/>
      <c r="BZ21" s="256"/>
      <c r="CA21" s="257" t="str">
        <f t="shared" si="18"/>
        <v/>
      </c>
      <c r="CB21" s="258"/>
      <c r="CC21" s="257" t="str">
        <f t="shared" si="19"/>
        <v/>
      </c>
      <c r="CD21" s="258"/>
      <c r="CE21" s="282" t="str">
        <f t="shared" si="20"/>
        <v/>
      </c>
      <c r="CF21" s="283"/>
      <c r="CG21" s="252" t="str">
        <f t="shared" si="21"/>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81"/>
      <c r="BW22" s="254" t="str">
        <f t="shared" si="17"/>
        <v/>
      </c>
      <c r="BX22" s="255"/>
      <c r="BY22" s="255"/>
      <c r="BZ22" s="256"/>
      <c r="CA22" s="257" t="str">
        <f t="shared" si="18"/>
        <v/>
      </c>
      <c r="CB22" s="258"/>
      <c r="CC22" s="257" t="str">
        <f t="shared" si="19"/>
        <v/>
      </c>
      <c r="CD22" s="258"/>
      <c r="CE22" s="282" t="str">
        <f t="shared" si="20"/>
        <v/>
      </c>
      <c r="CF22" s="283"/>
      <c r="CG22" s="252" t="str">
        <f t="shared" si="21"/>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81"/>
      <c r="BW23" s="254" t="str">
        <f t="shared" si="17"/>
        <v/>
      </c>
      <c r="BX23" s="255"/>
      <c r="BY23" s="255"/>
      <c r="BZ23" s="256"/>
      <c r="CA23" s="257" t="str">
        <f t="shared" si="18"/>
        <v/>
      </c>
      <c r="CB23" s="258"/>
      <c r="CC23" s="257" t="str">
        <f t="shared" si="19"/>
        <v/>
      </c>
      <c r="CD23" s="258"/>
      <c r="CE23" s="282" t="str">
        <f t="shared" si="20"/>
        <v/>
      </c>
      <c r="CF23" s="283"/>
      <c r="CG23" s="252" t="str">
        <f t="shared" si="21"/>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81"/>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2" t="str">
        <f t="shared" ref="CG24:CG29" si="37">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81"/>
      <c r="BW25" s="254" t="str">
        <f t="shared" si="33"/>
        <v/>
      </c>
      <c r="BX25" s="255"/>
      <c r="BY25" s="255"/>
      <c r="BZ25" s="256"/>
      <c r="CA25" s="257" t="str">
        <f t="shared" si="34"/>
        <v/>
      </c>
      <c r="CB25" s="258"/>
      <c r="CC25" s="257" t="str">
        <f t="shared" si="35"/>
        <v/>
      </c>
      <c r="CD25" s="258"/>
      <c r="CE25" s="282" t="str">
        <f t="shared" si="36"/>
        <v/>
      </c>
      <c r="CF25" s="283"/>
      <c r="CG25" s="252" t="str">
        <f t="shared" si="37"/>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81"/>
      <c r="BW26" s="254" t="str">
        <f t="shared" si="33"/>
        <v/>
      </c>
      <c r="BX26" s="255"/>
      <c r="BY26" s="255"/>
      <c r="BZ26" s="256"/>
      <c r="CA26" s="257" t="str">
        <f t="shared" si="34"/>
        <v/>
      </c>
      <c r="CB26" s="258"/>
      <c r="CC26" s="257" t="str">
        <f t="shared" si="35"/>
        <v/>
      </c>
      <c r="CD26" s="258"/>
      <c r="CE26" s="282" t="str">
        <f t="shared" si="36"/>
        <v/>
      </c>
      <c r="CF26" s="283"/>
      <c r="CG26" s="252" t="str">
        <f t="shared" si="37"/>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81"/>
      <c r="BW27" s="254" t="str">
        <f t="shared" si="33"/>
        <v/>
      </c>
      <c r="BX27" s="255"/>
      <c r="BY27" s="255"/>
      <c r="BZ27" s="256"/>
      <c r="CA27" s="257" t="str">
        <f t="shared" si="34"/>
        <v/>
      </c>
      <c r="CB27" s="258"/>
      <c r="CC27" s="257" t="str">
        <f t="shared" si="35"/>
        <v/>
      </c>
      <c r="CD27" s="258"/>
      <c r="CE27" s="282" t="str">
        <f t="shared" si="36"/>
        <v/>
      </c>
      <c r="CF27" s="283"/>
      <c r="CG27" s="252" t="str">
        <f t="shared" si="37"/>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81"/>
      <c r="BW28" s="254" t="str">
        <f t="shared" si="33"/>
        <v/>
      </c>
      <c r="BX28" s="255"/>
      <c r="BY28" s="255"/>
      <c r="BZ28" s="256"/>
      <c r="CA28" s="257" t="str">
        <f t="shared" si="34"/>
        <v/>
      </c>
      <c r="CB28" s="258"/>
      <c r="CC28" s="257" t="str">
        <f t="shared" si="35"/>
        <v/>
      </c>
      <c r="CD28" s="258"/>
      <c r="CE28" s="282" t="str">
        <f t="shared" si="36"/>
        <v/>
      </c>
      <c r="CF28" s="283"/>
      <c r="CG28" s="252" t="str">
        <f t="shared" si="37"/>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81"/>
      <c r="BW29" s="254" t="str">
        <f t="shared" si="33"/>
        <v/>
      </c>
      <c r="BX29" s="255"/>
      <c r="BY29" s="255"/>
      <c r="BZ29" s="256"/>
      <c r="CA29" s="257" t="str">
        <f t="shared" si="34"/>
        <v/>
      </c>
      <c r="CB29" s="258"/>
      <c r="CC29" s="257" t="str">
        <f t="shared" si="35"/>
        <v/>
      </c>
      <c r="CD29" s="258"/>
      <c r="CE29" s="282" t="str">
        <f t="shared" si="36"/>
        <v/>
      </c>
      <c r="CF29" s="283"/>
      <c r="CG29" s="252" t="str">
        <f t="shared" si="37"/>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285"/>
      <c r="BW30" s="520" t="str">
        <f t="shared" si="33"/>
        <v/>
      </c>
      <c r="BX30" s="521"/>
      <c r="BY30" s="521"/>
      <c r="BZ30" s="522"/>
      <c r="CA30" s="276" t="str">
        <f t="shared" si="34"/>
        <v/>
      </c>
      <c r="CB30" s="277"/>
      <c r="CC30" s="276" t="str">
        <f t="shared" si="35"/>
        <v/>
      </c>
      <c r="CD30" s="277"/>
      <c r="CE30" s="278" t="str">
        <f t="shared" si="36"/>
        <v/>
      </c>
      <c r="CF30" s="279"/>
      <c r="CG30" s="260" t="str">
        <f t="shared" ref="CG30" si="38">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779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2948</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2115</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700</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6542</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6542</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6542</v>
      </c>
      <c r="AH37" s="395"/>
      <c r="AI37" s="395"/>
      <c r="AJ37" s="395"/>
      <c r="AK37" s="395"/>
      <c r="AL37" s="395"/>
      <c r="AM37" s="395"/>
      <c r="AN37" s="396"/>
      <c r="AO37" s="400" t="s">
        <v>135</v>
      </c>
      <c r="AP37" s="401"/>
      <c r="AQ37" s="401"/>
      <c r="AR37" s="401"/>
      <c r="AS37" s="401"/>
      <c r="AT37" s="401"/>
      <c r="AU37" s="401"/>
      <c r="AV37" s="402">
        <v>0.58333333333333337</v>
      </c>
      <c r="AW37" s="402"/>
      <c r="AX37" s="402"/>
      <c r="AY37" s="402"/>
      <c r="AZ37" s="403">
        <v>1866</v>
      </c>
      <c r="BA37" s="403"/>
      <c r="BB37" s="403"/>
      <c r="BC37" s="404"/>
      <c r="BE37" s="203"/>
      <c r="BF37" s="426" t="s">
        <v>136</v>
      </c>
      <c r="BG37" s="427"/>
      <c r="BH37" s="427"/>
      <c r="BI37" s="427"/>
      <c r="BJ37" s="428">
        <f>IF(AG32="","",AG32)</f>
        <v>779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877</v>
      </c>
      <c r="BA38" s="408"/>
      <c r="BB38" s="408"/>
      <c r="BC38" s="409"/>
      <c r="BE38" s="204"/>
      <c r="BF38" s="418" t="s">
        <v>138</v>
      </c>
      <c r="BG38" s="419"/>
      <c r="BH38" s="419"/>
      <c r="BI38" s="419"/>
      <c r="BJ38" s="412">
        <f>IF(AG33="","",AG33)</f>
        <v>2948</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2115</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700</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651" t="str">
        <f t="shared" ref="BF42:BF50" si="39">IF(Z42="","",Z42)</f>
        <v>※</v>
      </c>
      <c r="BG42" s="652"/>
      <c r="BH42" s="652"/>
      <c r="BI42" s="653"/>
      <c r="BJ42" s="670" t="str">
        <f t="shared" ref="BJ42" si="40">IF(AD42="","",AD42)</f>
        <v>営業時間。物販店舗（平日）10：00～20：00/（土日祝）10：00～21：00、レストラン（平日）11：00</v>
      </c>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c r="CI42" s="672"/>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39"/>
        <v/>
      </c>
      <c r="BG43" s="449"/>
      <c r="BH43" s="449"/>
      <c r="BI43" s="450"/>
      <c r="BJ43" s="451" t="str">
        <f t="shared" ref="BJ43:BJ50" si="41">IF(AD43="","",AD43)</f>
        <v>～21：00/（土日祝）11：00～22：00、フードコート（平日）11：00～20：00/（土日祝）10：30～</v>
      </c>
      <c r="BK43" s="452"/>
      <c r="BL43" s="452"/>
      <c r="BM43" s="452"/>
      <c r="BN43" s="452"/>
      <c r="BO43" s="452"/>
      <c r="BP43" s="452"/>
      <c r="BQ43" s="452"/>
      <c r="BR43" s="452"/>
      <c r="BS43" s="452"/>
      <c r="BT43" s="452"/>
      <c r="BU43" s="452"/>
      <c r="BV43" s="452"/>
      <c r="BW43" s="452"/>
      <c r="BX43" s="452"/>
      <c r="BY43" s="452"/>
      <c r="BZ43" s="452"/>
      <c r="CA43" s="452"/>
      <c r="CB43" s="452"/>
      <c r="CC43" s="452"/>
      <c r="CD43" s="452"/>
      <c r="CE43" s="452"/>
      <c r="CF43" s="452"/>
      <c r="CG43" s="452"/>
      <c r="CH43" s="452"/>
      <c r="CI43" s="453"/>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39"/>
        <v/>
      </c>
      <c r="BG44" s="449"/>
      <c r="BH44" s="449"/>
      <c r="BI44" s="450"/>
      <c r="BJ44" s="451" t="str">
        <f t="shared" si="41"/>
        <v>21：00、ブルーミングブルーミー10：00～21：00。</v>
      </c>
      <c r="BK44" s="452"/>
      <c r="BL44" s="452"/>
      <c r="BM44" s="452"/>
      <c r="BN44" s="452"/>
      <c r="BO44" s="452"/>
      <c r="BP44" s="452"/>
      <c r="BQ44" s="452"/>
      <c r="BR44" s="452"/>
      <c r="BS44" s="452"/>
      <c r="BT44" s="452"/>
      <c r="BU44" s="452"/>
      <c r="BV44" s="452"/>
      <c r="BW44" s="452"/>
      <c r="BX44" s="452"/>
      <c r="BY44" s="452"/>
      <c r="BZ44" s="452"/>
      <c r="CA44" s="452"/>
      <c r="CB44" s="452"/>
      <c r="CC44" s="452"/>
      <c r="CD44" s="452"/>
      <c r="CE44" s="452"/>
      <c r="CF44" s="452"/>
      <c r="CG44" s="452"/>
      <c r="CH44" s="452"/>
      <c r="CI44" s="453"/>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39"/>
        <v>0.39583333333333331</v>
      </c>
      <c r="BG45" s="460"/>
      <c r="BH45" s="460"/>
      <c r="BI45" s="461"/>
      <c r="BJ45" s="451" t="str">
        <f t="shared" si="41"/>
        <v>P3立体駐車場開放。</v>
      </c>
      <c r="BK45" s="452"/>
      <c r="BL45" s="452"/>
      <c r="BM45" s="452"/>
      <c r="BN45" s="452"/>
      <c r="BO45" s="452"/>
      <c r="BP45" s="452"/>
      <c r="BQ45" s="452"/>
      <c r="BR45" s="452"/>
      <c r="BS45" s="452"/>
      <c r="BT45" s="452"/>
      <c r="BU45" s="452"/>
      <c r="BV45" s="452"/>
      <c r="BW45" s="452"/>
      <c r="BX45" s="452"/>
      <c r="BY45" s="452"/>
      <c r="BZ45" s="452"/>
      <c r="CA45" s="452"/>
      <c r="CB45" s="452"/>
      <c r="CC45" s="452"/>
      <c r="CD45" s="452"/>
      <c r="CE45" s="452"/>
      <c r="CF45" s="452"/>
      <c r="CG45" s="452"/>
      <c r="CH45" s="452"/>
      <c r="CI45" s="453"/>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0.40694444444444444</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39"/>
        <v>0.40694444444444444</v>
      </c>
      <c r="BG46" s="460"/>
      <c r="BH46" s="460"/>
      <c r="BI46" s="461"/>
      <c r="BJ46" s="451" t="str">
        <f t="shared" si="41"/>
        <v>P2立体駐車場開放。</v>
      </c>
      <c r="BK46" s="452"/>
      <c r="BL46" s="452"/>
      <c r="BM46" s="452"/>
      <c r="BN46" s="452"/>
      <c r="BO46" s="452"/>
      <c r="BP46" s="452"/>
      <c r="BQ46" s="452"/>
      <c r="BR46" s="452"/>
      <c r="BS46" s="452"/>
      <c r="BT46" s="452"/>
      <c r="BU46" s="452"/>
      <c r="BV46" s="452"/>
      <c r="BW46" s="452"/>
      <c r="BX46" s="452"/>
      <c r="BY46" s="452"/>
      <c r="BZ46" s="452"/>
      <c r="CA46" s="452"/>
      <c r="CB46" s="452"/>
      <c r="CC46" s="452"/>
      <c r="CD46" s="452"/>
      <c r="CE46" s="452"/>
      <c r="CF46" s="452"/>
      <c r="CG46" s="452"/>
      <c r="CH46" s="452"/>
      <c r="CI46" s="453"/>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377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39"/>
        <v/>
      </c>
      <c r="BG47" s="460"/>
      <c r="BH47" s="460"/>
      <c r="BI47" s="461"/>
      <c r="BJ47" s="451" t="str">
        <f t="shared" si="41"/>
        <v>P2入口から開放しているP1、3、4駐車場へご案内した件数。　9：30～9：46　2件。</v>
      </c>
      <c r="BK47" s="452"/>
      <c r="BL47" s="452"/>
      <c r="BM47" s="452"/>
      <c r="BN47" s="452"/>
      <c r="BO47" s="452"/>
      <c r="BP47" s="452"/>
      <c r="BQ47" s="452"/>
      <c r="BR47" s="452"/>
      <c r="BS47" s="452"/>
      <c r="BT47" s="452"/>
      <c r="BU47" s="452"/>
      <c r="BV47" s="452"/>
      <c r="BW47" s="452"/>
      <c r="BX47" s="452"/>
      <c r="BY47" s="452"/>
      <c r="BZ47" s="452"/>
      <c r="CA47" s="452"/>
      <c r="CB47" s="452"/>
      <c r="CC47" s="452"/>
      <c r="CD47" s="452"/>
      <c r="CE47" s="452"/>
      <c r="CF47" s="452"/>
      <c r="CG47" s="452"/>
      <c r="CH47" s="452"/>
      <c r="CI47" s="453"/>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0.41041666666666665</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39"/>
        <v>0.41041666666666665</v>
      </c>
      <c r="BG48" s="460"/>
      <c r="BH48" s="460"/>
      <c r="BI48" s="461"/>
      <c r="BJ48" s="451" t="str">
        <f t="shared" si="41"/>
        <v>P2臨時出口を開放。　→18：30　閉鎖作業を施設警備担当様へ引継ぎ。</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c r="AA49" s="449"/>
      <c r="AB49" s="449"/>
      <c r="AC49" s="450"/>
      <c r="AD49" s="474"/>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t="str">
        <f t="shared" si="39"/>
        <v/>
      </c>
      <c r="BG49" s="460"/>
      <c r="BH49" s="460"/>
      <c r="BI49" s="461"/>
      <c r="BJ49" s="451" t="str">
        <f t="shared" si="41"/>
        <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471" t="str">
        <f t="shared" si="41"/>
        <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623"/>
      <c r="AA53" s="624"/>
      <c r="AB53" s="624"/>
      <c r="AC53" s="625"/>
      <c r="AD53" s="451"/>
      <c r="AE53" s="452"/>
      <c r="AF53" s="452"/>
      <c r="AG53" s="452"/>
      <c r="AH53" s="452"/>
      <c r="AI53" s="452"/>
      <c r="AJ53" s="452"/>
      <c r="AK53" s="452"/>
      <c r="AL53" s="452"/>
      <c r="AM53" s="452"/>
      <c r="AN53" s="452"/>
      <c r="AO53" s="452"/>
      <c r="AP53" s="452"/>
      <c r="AQ53" s="452"/>
      <c r="AR53" s="452"/>
      <c r="AS53" s="452"/>
      <c r="AT53" s="452"/>
      <c r="AU53" s="452"/>
      <c r="AV53" s="452"/>
      <c r="AW53" s="452"/>
      <c r="AX53" s="452"/>
      <c r="AY53" s="452"/>
      <c r="AZ53" s="452"/>
      <c r="BA53" s="452"/>
      <c r="BB53" s="452"/>
      <c r="BC53" s="453"/>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5"/>
      <c r="AA54" s="506"/>
      <c r="AB54" s="506"/>
      <c r="AC54" s="506"/>
      <c r="AD54" s="501"/>
      <c r="AE54" s="501"/>
      <c r="AF54" s="501"/>
      <c r="AG54" s="501"/>
      <c r="AH54" s="501"/>
      <c r="AI54" s="501"/>
      <c r="AJ54" s="501"/>
      <c r="AK54" s="501"/>
      <c r="AL54" s="501"/>
      <c r="AM54" s="501"/>
      <c r="AN54" s="501"/>
      <c r="AO54" s="501"/>
      <c r="AP54" s="501"/>
      <c r="AQ54" s="501"/>
      <c r="AR54" s="501"/>
      <c r="AS54" s="501"/>
      <c r="AT54" s="501"/>
      <c r="AU54" s="501"/>
      <c r="AV54" s="501"/>
      <c r="AW54" s="501"/>
      <c r="AX54" s="501"/>
      <c r="AY54" s="501"/>
      <c r="AZ54" s="501"/>
      <c r="BA54" s="501"/>
      <c r="BB54" s="501"/>
      <c r="BC54" s="502"/>
      <c r="BF54" s="498" t="str">
        <f t="shared" si="46"/>
        <v/>
      </c>
      <c r="BG54" s="268"/>
      <c r="BH54" s="268"/>
      <c r="BI54" s="415"/>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623"/>
      <c r="AA55" s="624"/>
      <c r="AB55" s="624"/>
      <c r="AC55" s="625"/>
      <c r="AD55" s="451"/>
      <c r="AE55" s="452"/>
      <c r="AF55" s="452"/>
      <c r="AG55" s="452"/>
      <c r="AH55" s="452"/>
      <c r="AI55" s="452"/>
      <c r="AJ55" s="452"/>
      <c r="AK55" s="452"/>
      <c r="AL55" s="452"/>
      <c r="AM55" s="452"/>
      <c r="AN55" s="452"/>
      <c r="AO55" s="452"/>
      <c r="AP55" s="452"/>
      <c r="AQ55" s="452"/>
      <c r="AR55" s="452"/>
      <c r="AS55" s="452"/>
      <c r="AT55" s="452"/>
      <c r="AU55" s="452"/>
      <c r="AV55" s="452"/>
      <c r="AW55" s="452"/>
      <c r="AX55" s="452"/>
      <c r="AY55" s="452"/>
      <c r="AZ55" s="452"/>
      <c r="BA55" s="452"/>
      <c r="BB55" s="452"/>
      <c r="BC55" s="453"/>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623"/>
      <c r="AA56" s="624"/>
      <c r="AB56" s="624"/>
      <c r="AC56" s="625"/>
      <c r="AD56" s="451"/>
      <c r="AE56" s="452"/>
      <c r="AF56" s="452"/>
      <c r="AG56" s="452"/>
      <c r="AH56" s="452"/>
      <c r="AI56" s="452"/>
      <c r="AJ56" s="452"/>
      <c r="AK56" s="452"/>
      <c r="AL56" s="452"/>
      <c r="AM56" s="452"/>
      <c r="AN56" s="452"/>
      <c r="AO56" s="452"/>
      <c r="AP56" s="452"/>
      <c r="AQ56" s="452"/>
      <c r="AR56" s="452"/>
      <c r="AS56" s="452"/>
      <c r="AT56" s="452"/>
      <c r="AU56" s="452"/>
      <c r="AV56" s="452"/>
      <c r="AW56" s="452"/>
      <c r="AX56" s="452"/>
      <c r="AY56" s="452"/>
      <c r="AZ56" s="452"/>
      <c r="BA56" s="452"/>
      <c r="BB56" s="452"/>
      <c r="BC56" s="453"/>
      <c r="BF56" s="498" t="str">
        <f t="shared" si="46"/>
        <v/>
      </c>
      <c r="BG56" s="268"/>
      <c r="BH56" s="268"/>
      <c r="BI56" s="415"/>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623"/>
      <c r="AA57" s="624"/>
      <c r="AB57" s="624"/>
      <c r="AC57" s="625"/>
      <c r="AD57" s="581"/>
      <c r="AE57" s="581"/>
      <c r="AF57" s="581"/>
      <c r="AG57" s="581"/>
      <c r="AH57" s="581"/>
      <c r="AI57" s="581"/>
      <c r="AJ57" s="581"/>
      <c r="AK57" s="581"/>
      <c r="AL57" s="581"/>
      <c r="AM57" s="581"/>
      <c r="AN57" s="581"/>
      <c r="AO57" s="581"/>
      <c r="AP57" s="581"/>
      <c r="AQ57" s="581"/>
      <c r="AR57" s="581"/>
      <c r="AS57" s="581"/>
      <c r="AT57" s="581"/>
      <c r="AU57" s="581"/>
      <c r="AV57" s="581"/>
      <c r="AW57" s="581"/>
      <c r="AX57" s="581"/>
      <c r="AY57" s="581"/>
      <c r="AZ57" s="581"/>
      <c r="BA57" s="581"/>
      <c r="BB57" s="581"/>
      <c r="BC57" s="582"/>
      <c r="BF57" s="498" t="str">
        <f t="shared" si="46"/>
        <v/>
      </c>
      <c r="BG57" s="268"/>
      <c r="BH57" s="268"/>
      <c r="BI57" s="415"/>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235"/>
      <c r="AA58" s="449"/>
      <c r="AB58" s="449"/>
      <c r="AC58" s="450"/>
      <c r="AD58" s="581"/>
      <c r="AE58" s="581"/>
      <c r="AF58" s="581"/>
      <c r="AG58" s="581"/>
      <c r="AH58" s="581"/>
      <c r="AI58" s="581"/>
      <c r="AJ58" s="581"/>
      <c r="AK58" s="581"/>
      <c r="AL58" s="581"/>
      <c r="AM58" s="581"/>
      <c r="AN58" s="581"/>
      <c r="AO58" s="581"/>
      <c r="AP58" s="581"/>
      <c r="AQ58" s="581"/>
      <c r="AR58" s="581"/>
      <c r="AS58" s="581"/>
      <c r="AT58" s="581"/>
      <c r="AU58" s="581"/>
      <c r="AV58" s="581"/>
      <c r="AW58" s="581"/>
      <c r="AX58" s="581"/>
      <c r="AY58" s="581"/>
      <c r="AZ58" s="581"/>
      <c r="BA58" s="581"/>
      <c r="BB58" s="581"/>
      <c r="BC58" s="582"/>
      <c r="BF58" s="484" t="str">
        <f t="shared" si="46"/>
        <v/>
      </c>
      <c r="BG58" s="485"/>
      <c r="BH58" s="485"/>
      <c r="BI58" s="486"/>
      <c r="BJ58" s="481" t="str">
        <f t="shared" si="47"/>
        <v/>
      </c>
      <c r="BK58" s="482"/>
      <c r="BL58" s="482"/>
      <c r="BM58" s="482"/>
      <c r="BN58" s="482"/>
      <c r="BO58" s="482"/>
      <c r="BP58" s="482"/>
      <c r="BQ58" s="482"/>
      <c r="BR58" s="482"/>
      <c r="BS58" s="482"/>
      <c r="BT58" s="482"/>
      <c r="BU58" s="482"/>
      <c r="BV58" s="482"/>
      <c r="BW58" s="482"/>
      <c r="BX58" s="482"/>
      <c r="BY58" s="482"/>
      <c r="BZ58" s="482"/>
      <c r="CA58" s="482"/>
      <c r="CB58" s="482"/>
      <c r="CC58" s="482"/>
      <c r="CD58" s="482"/>
      <c r="CE58" s="482"/>
      <c r="CF58" s="482"/>
      <c r="CG58" s="482"/>
      <c r="CH58" s="482"/>
      <c r="CI58" s="483"/>
    </row>
    <row r="59" spans="2:87" ht="16.5" customHeight="1">
      <c r="Z59" s="623"/>
      <c r="AA59" s="624"/>
      <c r="AB59" s="624"/>
      <c r="AC59" s="625"/>
      <c r="AD59" s="451"/>
      <c r="AE59" s="452"/>
      <c r="AF59" s="452"/>
      <c r="AG59" s="452"/>
      <c r="AH59" s="452"/>
      <c r="AI59" s="452"/>
      <c r="AJ59" s="452"/>
      <c r="AK59" s="452"/>
      <c r="AL59" s="452"/>
      <c r="AM59" s="452"/>
      <c r="AN59" s="452"/>
      <c r="AO59" s="452"/>
      <c r="AP59" s="452"/>
      <c r="AQ59" s="452"/>
      <c r="AR59" s="452"/>
      <c r="AS59" s="452"/>
      <c r="AT59" s="452"/>
      <c r="AU59" s="452"/>
      <c r="AV59" s="452"/>
      <c r="AW59" s="452"/>
      <c r="AX59" s="452"/>
      <c r="AY59" s="452"/>
      <c r="AZ59" s="452"/>
      <c r="BA59" s="452"/>
      <c r="BB59" s="452"/>
      <c r="BC59" s="453"/>
      <c r="BF59" s="498" t="str">
        <f t="shared" si="46"/>
        <v/>
      </c>
      <c r="BG59" s="268"/>
      <c r="BH59" s="268"/>
      <c r="BI59" s="415"/>
      <c r="BJ59" s="481" t="str">
        <f t="shared" si="47"/>
        <v/>
      </c>
      <c r="BK59" s="482"/>
      <c r="BL59" s="482"/>
      <c r="BM59" s="482"/>
      <c r="BN59" s="482"/>
      <c r="BO59" s="482"/>
      <c r="BP59" s="482"/>
      <c r="BQ59" s="482"/>
      <c r="BR59" s="482"/>
      <c r="BS59" s="482"/>
      <c r="BT59" s="482"/>
      <c r="BU59" s="482"/>
      <c r="BV59" s="482"/>
      <c r="BW59" s="482"/>
      <c r="BX59" s="482"/>
      <c r="BY59" s="482"/>
      <c r="BZ59" s="482"/>
      <c r="CA59" s="482"/>
      <c r="CB59" s="482"/>
      <c r="CC59" s="482"/>
      <c r="CD59" s="482"/>
      <c r="CE59" s="482"/>
      <c r="CF59" s="482"/>
      <c r="CG59" s="482"/>
      <c r="CH59" s="482"/>
      <c r="CI59" s="483"/>
    </row>
    <row r="60" spans="2:87" ht="16.5" customHeight="1">
      <c r="Z60" s="507"/>
      <c r="AA60" s="506"/>
      <c r="AB60" s="506"/>
      <c r="AC60" s="506"/>
      <c r="AD60" s="481"/>
      <c r="AE60" s="482"/>
      <c r="AF60" s="482"/>
      <c r="AG60" s="482"/>
      <c r="AH60" s="482"/>
      <c r="AI60" s="482"/>
      <c r="AJ60" s="482"/>
      <c r="AK60" s="482"/>
      <c r="AL60" s="482"/>
      <c r="AM60" s="482"/>
      <c r="AN60" s="482"/>
      <c r="AO60" s="482"/>
      <c r="AP60" s="482"/>
      <c r="AQ60" s="482"/>
      <c r="AR60" s="482"/>
      <c r="AS60" s="482"/>
      <c r="AT60" s="482"/>
      <c r="AU60" s="482"/>
      <c r="AV60" s="482"/>
      <c r="AW60" s="482"/>
      <c r="AX60" s="482"/>
      <c r="AY60" s="482"/>
      <c r="AZ60" s="482"/>
      <c r="BA60" s="482"/>
      <c r="BB60" s="482"/>
      <c r="BC60" s="483"/>
      <c r="BF60" s="498" t="str">
        <f t="shared" si="46"/>
        <v/>
      </c>
      <c r="BG60" s="268"/>
      <c r="BH60" s="268"/>
      <c r="BI60" s="415"/>
      <c r="BJ60" s="481" t="str">
        <f t="shared" si="47"/>
        <v/>
      </c>
      <c r="BK60" s="482"/>
      <c r="BL60" s="482"/>
      <c r="BM60" s="482"/>
      <c r="BN60" s="482"/>
      <c r="BO60" s="482"/>
      <c r="BP60" s="482"/>
      <c r="BQ60" s="482"/>
      <c r="BR60" s="482"/>
      <c r="BS60" s="482"/>
      <c r="BT60" s="482"/>
      <c r="BU60" s="482"/>
      <c r="BV60" s="482"/>
      <c r="BW60" s="482"/>
      <c r="BX60" s="482"/>
      <c r="BY60" s="482"/>
      <c r="BZ60" s="482"/>
      <c r="CA60" s="482"/>
      <c r="CB60" s="482"/>
      <c r="CC60" s="482"/>
      <c r="CD60" s="482"/>
      <c r="CE60" s="482"/>
      <c r="CF60" s="482"/>
      <c r="CG60" s="482"/>
      <c r="CH60" s="482"/>
      <c r="CI60" s="483"/>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498" t="str">
        <f t="shared" si="46"/>
        <v/>
      </c>
      <c r="BG61" s="268"/>
      <c r="BH61" s="268"/>
      <c r="BI61" s="415"/>
      <c r="BJ61" s="481" t="str">
        <f t="shared" si="47"/>
        <v/>
      </c>
      <c r="BK61" s="482"/>
      <c r="BL61" s="482"/>
      <c r="BM61" s="482"/>
      <c r="BN61" s="482"/>
      <c r="BO61" s="482"/>
      <c r="BP61" s="482"/>
      <c r="BQ61" s="482"/>
      <c r="BR61" s="482"/>
      <c r="BS61" s="482"/>
      <c r="BT61" s="482"/>
      <c r="BU61" s="482"/>
      <c r="BV61" s="482"/>
      <c r="BW61" s="482"/>
      <c r="BX61" s="482"/>
      <c r="BY61" s="482"/>
      <c r="BZ61" s="482"/>
      <c r="CA61" s="482"/>
      <c r="CB61" s="482"/>
      <c r="CC61" s="482"/>
      <c r="CD61" s="482"/>
      <c r="CE61" s="482"/>
      <c r="CF61" s="482"/>
      <c r="CG61" s="482"/>
      <c r="CH61" s="482"/>
      <c r="CI61" s="483"/>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498" t="str">
        <f t="shared" si="46"/>
        <v/>
      </c>
      <c r="BG62" s="268"/>
      <c r="BH62" s="268"/>
      <c r="BI62" s="415"/>
      <c r="BJ62" s="481" t="str">
        <f t="shared" si="47"/>
        <v/>
      </c>
      <c r="BK62" s="482"/>
      <c r="BL62" s="482"/>
      <c r="BM62" s="482"/>
      <c r="BN62" s="482"/>
      <c r="BO62" s="482"/>
      <c r="BP62" s="482"/>
      <c r="BQ62" s="482"/>
      <c r="BR62" s="482"/>
      <c r="BS62" s="482"/>
      <c r="BT62" s="482"/>
      <c r="BU62" s="482"/>
      <c r="BV62" s="482"/>
      <c r="BW62" s="482"/>
      <c r="BX62" s="482"/>
      <c r="BY62" s="482"/>
      <c r="BZ62" s="482"/>
      <c r="CA62" s="482"/>
      <c r="CB62" s="482"/>
      <c r="CC62" s="482"/>
      <c r="CD62" s="482"/>
      <c r="CE62" s="482"/>
      <c r="CF62" s="482"/>
      <c r="CG62" s="482"/>
      <c r="CH62" s="482"/>
      <c r="CI62" s="483"/>
    </row>
    <row r="63" spans="2:87" ht="16.5" customHeight="1">
      <c r="Z63" s="505"/>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498" t="str">
        <f t="shared" si="46"/>
        <v/>
      </c>
      <c r="BG63" s="268"/>
      <c r="BH63" s="268"/>
      <c r="BI63" s="415"/>
      <c r="BJ63" s="481" t="str">
        <f t="shared" si="47"/>
        <v/>
      </c>
      <c r="BK63" s="482"/>
      <c r="BL63" s="482"/>
      <c r="BM63" s="482"/>
      <c r="BN63" s="482"/>
      <c r="BO63" s="482"/>
      <c r="BP63" s="482"/>
      <c r="BQ63" s="482"/>
      <c r="BR63" s="482"/>
      <c r="BS63" s="482"/>
      <c r="BT63" s="482"/>
      <c r="BU63" s="482"/>
      <c r="BV63" s="482"/>
      <c r="BW63" s="482"/>
      <c r="BX63" s="482"/>
      <c r="BY63" s="482"/>
      <c r="BZ63" s="482"/>
      <c r="CA63" s="482"/>
      <c r="CB63" s="482"/>
      <c r="CC63" s="482"/>
      <c r="CD63" s="482"/>
      <c r="CE63" s="482"/>
      <c r="CF63" s="482"/>
      <c r="CG63" s="482"/>
      <c r="CH63" s="482"/>
      <c r="CI63" s="483"/>
    </row>
    <row r="64" spans="2:87" ht="16.5" customHeight="1">
      <c r="Z64" s="507"/>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498" t="str">
        <f t="shared" si="46"/>
        <v/>
      </c>
      <c r="BG64" s="268"/>
      <c r="BH64" s="268"/>
      <c r="BI64" s="415"/>
      <c r="BJ64" s="481" t="str">
        <f t="shared" si="47"/>
        <v/>
      </c>
      <c r="BK64" s="482"/>
      <c r="BL64" s="482"/>
      <c r="BM64" s="482"/>
      <c r="BN64" s="482"/>
      <c r="BO64" s="482"/>
      <c r="BP64" s="482"/>
      <c r="BQ64" s="482"/>
      <c r="BR64" s="482"/>
      <c r="BS64" s="482"/>
      <c r="BT64" s="482"/>
      <c r="BU64" s="482"/>
      <c r="BV64" s="482"/>
      <c r="BW64" s="482"/>
      <c r="BX64" s="482"/>
      <c r="BY64" s="482"/>
      <c r="BZ64" s="482"/>
      <c r="CA64" s="482"/>
      <c r="CB64" s="482"/>
      <c r="CC64" s="482"/>
      <c r="CD64" s="482"/>
      <c r="CE64" s="482"/>
      <c r="CF64" s="482"/>
      <c r="CG64" s="482"/>
      <c r="CH64" s="482"/>
      <c r="CI64" s="483"/>
    </row>
    <row r="65" spans="2:87" ht="16.5" customHeight="1">
      <c r="Z65" s="507"/>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481" t="str">
        <f t="shared" si="47"/>
        <v/>
      </c>
      <c r="BK65" s="482"/>
      <c r="BL65" s="482"/>
      <c r="BM65" s="482"/>
      <c r="BN65" s="482"/>
      <c r="BO65" s="482"/>
      <c r="BP65" s="482"/>
      <c r="BQ65" s="482"/>
      <c r="BR65" s="482"/>
      <c r="BS65" s="482"/>
      <c r="BT65" s="482"/>
      <c r="BU65" s="482"/>
      <c r="BV65" s="482"/>
      <c r="BW65" s="482"/>
      <c r="BX65" s="482"/>
      <c r="BY65" s="482"/>
      <c r="BZ65" s="482"/>
      <c r="CA65" s="482"/>
      <c r="CB65" s="482"/>
      <c r="CC65" s="482"/>
      <c r="CD65" s="482"/>
      <c r="CE65" s="482"/>
      <c r="CF65" s="482"/>
      <c r="CG65" s="482"/>
      <c r="CH65" s="482"/>
      <c r="CI65" s="483"/>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498" t="str">
        <f t="shared" si="46"/>
        <v/>
      </c>
      <c r="BG66" s="268"/>
      <c r="BH66" s="268"/>
      <c r="BI66" s="415"/>
      <c r="BJ66" s="481" t="str">
        <f t="shared" si="47"/>
        <v/>
      </c>
      <c r="BK66" s="482"/>
      <c r="BL66" s="482"/>
      <c r="BM66" s="482"/>
      <c r="BN66" s="482"/>
      <c r="BO66" s="482"/>
      <c r="BP66" s="482"/>
      <c r="BQ66" s="482"/>
      <c r="BR66" s="482"/>
      <c r="BS66" s="482"/>
      <c r="BT66" s="482"/>
      <c r="BU66" s="482"/>
      <c r="BV66" s="482"/>
      <c r="BW66" s="482"/>
      <c r="BX66" s="482"/>
      <c r="BY66" s="482"/>
      <c r="BZ66" s="482"/>
      <c r="CA66" s="482"/>
      <c r="CB66" s="482"/>
      <c r="CC66" s="482"/>
      <c r="CD66" s="482"/>
      <c r="CE66" s="482"/>
      <c r="CF66" s="482"/>
      <c r="CG66" s="482"/>
      <c r="CH66" s="482"/>
      <c r="CI66" s="483"/>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498" t="str">
        <f t="shared" si="46"/>
        <v/>
      </c>
      <c r="BG67" s="268"/>
      <c r="BH67" s="268"/>
      <c r="BI67" s="415"/>
      <c r="BJ67" s="481" t="str">
        <f t="shared" si="47"/>
        <v/>
      </c>
      <c r="BK67" s="482"/>
      <c r="BL67" s="482"/>
      <c r="BM67" s="482"/>
      <c r="BN67" s="482"/>
      <c r="BO67" s="482"/>
      <c r="BP67" s="482"/>
      <c r="BQ67" s="482"/>
      <c r="BR67" s="482"/>
      <c r="BS67" s="482"/>
      <c r="BT67" s="482"/>
      <c r="BU67" s="482"/>
      <c r="BV67" s="482"/>
      <c r="BW67" s="482"/>
      <c r="BX67" s="482"/>
      <c r="BY67" s="482"/>
      <c r="BZ67" s="482"/>
      <c r="CA67" s="482"/>
      <c r="CB67" s="482"/>
      <c r="CC67" s="482"/>
      <c r="CD67" s="482"/>
      <c r="CE67" s="482"/>
      <c r="CF67" s="482"/>
      <c r="CG67" s="482"/>
      <c r="CH67" s="482"/>
      <c r="CI67" s="483"/>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498" t="str">
        <f t="shared" si="46"/>
        <v/>
      </c>
      <c r="BG68" s="268"/>
      <c r="BH68" s="268"/>
      <c r="BI68" s="415"/>
      <c r="BJ68" s="481" t="str">
        <f t="shared" si="47"/>
        <v/>
      </c>
      <c r="BK68" s="482"/>
      <c r="BL68" s="482"/>
      <c r="BM68" s="482"/>
      <c r="BN68" s="482"/>
      <c r="BO68" s="482"/>
      <c r="BP68" s="482"/>
      <c r="BQ68" s="482"/>
      <c r="BR68" s="482"/>
      <c r="BS68" s="482"/>
      <c r="BT68" s="482"/>
      <c r="BU68" s="482"/>
      <c r="BV68" s="482"/>
      <c r="BW68" s="482"/>
      <c r="BX68" s="482"/>
      <c r="BY68" s="482"/>
      <c r="BZ68" s="482"/>
      <c r="CA68" s="482"/>
      <c r="CB68" s="482"/>
      <c r="CC68" s="482"/>
      <c r="CD68" s="482"/>
      <c r="CE68" s="482"/>
      <c r="CF68" s="482"/>
      <c r="CG68" s="482"/>
      <c r="CH68" s="482"/>
      <c r="CI68" s="483"/>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498" t="str">
        <f t="shared" si="46"/>
        <v/>
      </c>
      <c r="BG69" s="268"/>
      <c r="BH69" s="268"/>
      <c r="BI69" s="415"/>
      <c r="BJ69" s="481" t="str">
        <f t="shared" si="47"/>
        <v/>
      </c>
      <c r="BK69" s="482"/>
      <c r="BL69" s="482"/>
      <c r="BM69" s="482"/>
      <c r="BN69" s="482"/>
      <c r="BO69" s="482"/>
      <c r="BP69" s="482"/>
      <c r="BQ69" s="482"/>
      <c r="BR69" s="482"/>
      <c r="BS69" s="482"/>
      <c r="BT69" s="482"/>
      <c r="BU69" s="482"/>
      <c r="BV69" s="482"/>
      <c r="BW69" s="482"/>
      <c r="BX69" s="482"/>
      <c r="BY69" s="482"/>
      <c r="BZ69" s="482"/>
      <c r="CA69" s="482"/>
      <c r="CB69" s="482"/>
      <c r="CC69" s="482"/>
      <c r="CD69" s="482"/>
      <c r="CE69" s="482"/>
      <c r="CF69" s="482"/>
      <c r="CG69" s="482"/>
      <c r="CH69" s="482"/>
      <c r="CI69" s="483"/>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481" t="str">
        <f t="shared" si="47"/>
        <v/>
      </c>
      <c r="BK70" s="482"/>
      <c r="BL70" s="482"/>
      <c r="BM70" s="482"/>
      <c r="BN70" s="482"/>
      <c r="BO70" s="482"/>
      <c r="BP70" s="482"/>
      <c r="BQ70" s="482"/>
      <c r="BR70" s="482"/>
      <c r="BS70" s="482"/>
      <c r="BT70" s="482"/>
      <c r="BU70" s="482"/>
      <c r="BV70" s="482"/>
      <c r="BW70" s="482"/>
      <c r="BX70" s="482"/>
      <c r="BY70" s="482"/>
      <c r="BZ70" s="482"/>
      <c r="CA70" s="482"/>
      <c r="CB70" s="482"/>
      <c r="CC70" s="482"/>
      <c r="CD70" s="482"/>
      <c r="CE70" s="482"/>
      <c r="CF70" s="482"/>
      <c r="CG70" s="482"/>
      <c r="CH70" s="482"/>
      <c r="CI70" s="483"/>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498" t="str">
        <f t="shared" si="46"/>
        <v/>
      </c>
      <c r="BG71" s="268"/>
      <c r="BH71" s="268"/>
      <c r="BI71" s="415"/>
      <c r="BJ71" s="481" t="str">
        <f t="shared" si="47"/>
        <v/>
      </c>
      <c r="BK71" s="482"/>
      <c r="BL71" s="482"/>
      <c r="BM71" s="482"/>
      <c r="BN71" s="482"/>
      <c r="BO71" s="482"/>
      <c r="BP71" s="482"/>
      <c r="BQ71" s="482"/>
      <c r="BR71" s="482"/>
      <c r="BS71" s="482"/>
      <c r="BT71" s="482"/>
      <c r="BU71" s="482"/>
      <c r="BV71" s="482"/>
      <c r="BW71" s="482"/>
      <c r="BX71" s="482"/>
      <c r="BY71" s="482"/>
      <c r="BZ71" s="482"/>
      <c r="CA71" s="482"/>
      <c r="CB71" s="482"/>
      <c r="CC71" s="482"/>
      <c r="CD71" s="482"/>
      <c r="CE71" s="482"/>
      <c r="CF71" s="482"/>
      <c r="CG71" s="482"/>
      <c r="CH71" s="482"/>
      <c r="CI71" s="483"/>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498" t="str">
        <f t="shared" si="46"/>
        <v/>
      </c>
      <c r="BG72" s="268"/>
      <c r="BH72" s="268"/>
      <c r="BI72" s="415"/>
      <c r="BJ72" s="481" t="str">
        <f t="shared" si="47"/>
        <v/>
      </c>
      <c r="BK72" s="482"/>
      <c r="BL72" s="482"/>
      <c r="BM72" s="482"/>
      <c r="BN72" s="482"/>
      <c r="BO72" s="482"/>
      <c r="BP72" s="482"/>
      <c r="BQ72" s="482"/>
      <c r="BR72" s="482"/>
      <c r="BS72" s="482"/>
      <c r="BT72" s="482"/>
      <c r="BU72" s="482"/>
      <c r="BV72" s="482"/>
      <c r="BW72" s="482"/>
      <c r="BX72" s="482"/>
      <c r="BY72" s="482"/>
      <c r="BZ72" s="482"/>
      <c r="CA72" s="482"/>
      <c r="CB72" s="482"/>
      <c r="CC72" s="482"/>
      <c r="CD72" s="482"/>
      <c r="CE72" s="482"/>
      <c r="CF72" s="482"/>
      <c r="CG72" s="482"/>
      <c r="CH72" s="482"/>
      <c r="CI72" s="483"/>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498" t="str">
        <f t="shared" si="46"/>
        <v/>
      </c>
      <c r="BG73" s="268"/>
      <c r="BH73" s="268"/>
      <c r="BI73" s="415"/>
      <c r="BJ73" s="481" t="str">
        <f t="shared" si="47"/>
        <v/>
      </c>
      <c r="BK73" s="482"/>
      <c r="BL73" s="482"/>
      <c r="BM73" s="482"/>
      <c r="BN73" s="482"/>
      <c r="BO73" s="482"/>
      <c r="BP73" s="482"/>
      <c r="BQ73" s="482"/>
      <c r="BR73" s="482"/>
      <c r="BS73" s="482"/>
      <c r="BT73" s="482"/>
      <c r="BU73" s="482"/>
      <c r="BV73" s="482"/>
      <c r="BW73" s="482"/>
      <c r="BX73" s="482"/>
      <c r="BY73" s="482"/>
      <c r="BZ73" s="482"/>
      <c r="CA73" s="482"/>
      <c r="CB73" s="482"/>
      <c r="CC73" s="482"/>
      <c r="CD73" s="482"/>
      <c r="CE73" s="482"/>
      <c r="CF73" s="482"/>
      <c r="CG73" s="482"/>
      <c r="CH73" s="482"/>
      <c r="CI73" s="483"/>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498" t="str">
        <f t="shared" si="46"/>
        <v/>
      </c>
      <c r="BG74" s="268"/>
      <c r="BH74" s="268"/>
      <c r="BI74" s="415"/>
      <c r="BJ74" s="481" t="str">
        <f t="shared" si="47"/>
        <v/>
      </c>
      <c r="BK74" s="482"/>
      <c r="BL74" s="482"/>
      <c r="BM74" s="482"/>
      <c r="BN74" s="482"/>
      <c r="BO74" s="482"/>
      <c r="BP74" s="482"/>
      <c r="BQ74" s="482"/>
      <c r="BR74" s="482"/>
      <c r="BS74" s="482"/>
      <c r="BT74" s="482"/>
      <c r="BU74" s="482"/>
      <c r="BV74" s="482"/>
      <c r="BW74" s="482"/>
      <c r="BX74" s="482"/>
      <c r="BY74" s="482"/>
      <c r="BZ74" s="482"/>
      <c r="CA74" s="482"/>
      <c r="CB74" s="482"/>
      <c r="CC74" s="482"/>
      <c r="CD74" s="482"/>
      <c r="CE74" s="482"/>
      <c r="CF74" s="482"/>
      <c r="CG74" s="482"/>
      <c r="CH74" s="482"/>
      <c r="CI74" s="483"/>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498" t="str">
        <f t="shared" si="46"/>
        <v/>
      </c>
      <c r="BG75" s="268"/>
      <c r="BH75" s="268"/>
      <c r="BI75" s="415"/>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498" t="str">
        <f t="shared" si="46"/>
        <v/>
      </c>
      <c r="BG76" s="268"/>
      <c r="BH76" s="268"/>
      <c r="BI76" s="415"/>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498" t="str">
        <f t="shared" si="46"/>
        <v/>
      </c>
      <c r="BG77" s="268"/>
      <c r="BH77" s="268"/>
      <c r="BI77" s="415"/>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498" t="str">
        <f t="shared" si="46"/>
        <v/>
      </c>
      <c r="BG78" s="268"/>
      <c r="BH78" s="268"/>
      <c r="BI78" s="415"/>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row r="110" spans="2:87" ht="16.5" customHeight="1"/>
    <row r="111" spans="2:87" ht="16.5" customHeight="1"/>
    <row r="112" spans="2:87" ht="16.5" customHeight="1"/>
    <row r="113" ht="16.5" customHeight="1"/>
  </sheetData>
  <mergeCells count="865">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H27:BK27"/>
    <mergeCell ref="BL27:BM27"/>
    <mergeCell ref="BN27:BO27"/>
    <mergeCell ref="BP27:BQ27"/>
    <mergeCell ref="BR27:BT27"/>
    <mergeCell ref="BU27:BV27"/>
    <mergeCell ref="BW27:BZ27"/>
    <mergeCell ref="CA27:CB27"/>
    <mergeCell ref="CC27:CD27"/>
    <mergeCell ref="Z21:AA21"/>
    <mergeCell ref="AB21:AG21"/>
    <mergeCell ref="AH21:AJ21"/>
    <mergeCell ref="AL21:AN21"/>
    <mergeCell ref="AO21:AP21"/>
    <mergeCell ref="AQ21:AV21"/>
    <mergeCell ref="AW21:AY21"/>
    <mergeCell ref="BA21:BC21"/>
    <mergeCell ref="BF27:BG27"/>
    <mergeCell ref="Z22:AA22"/>
    <mergeCell ref="AB22:AG22"/>
    <mergeCell ref="AH22:AJ22"/>
    <mergeCell ref="AL22:AN22"/>
    <mergeCell ref="AO22:AP22"/>
    <mergeCell ref="AQ22:AV22"/>
    <mergeCell ref="AW22:AY22"/>
    <mergeCell ref="BA22:BC22"/>
    <mergeCell ref="Z24:AA24"/>
    <mergeCell ref="AB24:AG24"/>
    <mergeCell ref="AH24:AJ24"/>
    <mergeCell ref="AL24:AN24"/>
    <mergeCell ref="Z25:AA25"/>
    <mergeCell ref="AB25:AG25"/>
    <mergeCell ref="AH25:AJ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8:AC88"/>
    <mergeCell ref="AD88:BC88"/>
    <mergeCell ref="BF88:BI88"/>
    <mergeCell ref="BJ88:CI88"/>
    <mergeCell ref="Z89:AC89"/>
    <mergeCell ref="AD89:BC89"/>
    <mergeCell ref="BF89:BI89"/>
    <mergeCell ref="BJ89:CI89"/>
    <mergeCell ref="Z93:AC93"/>
    <mergeCell ref="AD93:BC93"/>
    <mergeCell ref="BF93:BI93"/>
    <mergeCell ref="BJ93:CI93"/>
    <mergeCell ref="Z85:AC85"/>
    <mergeCell ref="AD85:BC85"/>
    <mergeCell ref="BF85:BI85"/>
    <mergeCell ref="BJ85:CI85"/>
    <mergeCell ref="Z86:AC86"/>
    <mergeCell ref="AD86:BC86"/>
    <mergeCell ref="BF86:BI86"/>
    <mergeCell ref="BJ86:CI86"/>
    <mergeCell ref="Z87:AC87"/>
    <mergeCell ref="AD87:BC87"/>
    <mergeCell ref="BF87:BI87"/>
    <mergeCell ref="BJ87:CI87"/>
    <mergeCell ref="Z82:AC82"/>
    <mergeCell ref="AD82:BC82"/>
    <mergeCell ref="BF82:BI82"/>
    <mergeCell ref="BJ82:CI82"/>
    <mergeCell ref="Z83:AC83"/>
    <mergeCell ref="AD83:BC83"/>
    <mergeCell ref="BF83:BI83"/>
    <mergeCell ref="BJ83:CI83"/>
    <mergeCell ref="Z84:AC84"/>
    <mergeCell ref="AD84:BC84"/>
    <mergeCell ref="BF84:BI84"/>
    <mergeCell ref="BJ84:CI84"/>
    <mergeCell ref="Z79:AC79"/>
    <mergeCell ref="AD79:BC79"/>
    <mergeCell ref="BF79:BI79"/>
    <mergeCell ref="BJ79:CI79"/>
    <mergeCell ref="Z80:AC80"/>
    <mergeCell ref="AD80:BC80"/>
    <mergeCell ref="BF80:BI80"/>
    <mergeCell ref="BJ80:CI80"/>
    <mergeCell ref="Z81:AC81"/>
    <mergeCell ref="AD81:BC81"/>
    <mergeCell ref="BF81:BI81"/>
    <mergeCell ref="BJ81:CI81"/>
    <mergeCell ref="BF77:BI77"/>
    <mergeCell ref="BJ77:CI77"/>
    <mergeCell ref="Z77:AC77"/>
    <mergeCell ref="AD77:BC77"/>
    <mergeCell ref="BF78:BI78"/>
    <mergeCell ref="BJ78:CI78"/>
    <mergeCell ref="Z78:AC78"/>
    <mergeCell ref="AD78:BC78"/>
    <mergeCell ref="BF54:BI54"/>
    <mergeCell ref="BJ54:CI54"/>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6:AC66"/>
    <mergeCell ref="AD66:BC66"/>
    <mergeCell ref="BF66:BI66"/>
    <mergeCell ref="BJ66:CI66"/>
    <mergeCell ref="Z67:AC67"/>
    <mergeCell ref="AD67:BC67"/>
    <mergeCell ref="BF67:BI67"/>
    <mergeCell ref="BJ67:CI67"/>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9:AC59"/>
    <mergeCell ref="AD59:BC59"/>
    <mergeCell ref="BF59:BI59"/>
    <mergeCell ref="BJ59:CI59"/>
    <mergeCell ref="Z58:AC58"/>
    <mergeCell ref="AD58:BC58"/>
    <mergeCell ref="BF58:BI58"/>
    <mergeCell ref="BJ58:CI58"/>
    <mergeCell ref="Z55:AC55"/>
    <mergeCell ref="AD55:BC55"/>
    <mergeCell ref="BF55:BI55"/>
    <mergeCell ref="BJ55:CI55"/>
    <mergeCell ref="Z56:AC56"/>
    <mergeCell ref="AD56:BC56"/>
    <mergeCell ref="BF56:BI56"/>
    <mergeCell ref="BJ56:CI56"/>
    <mergeCell ref="Z54:AC54"/>
    <mergeCell ref="AD54:BC54"/>
    <mergeCell ref="Z53:AC53"/>
    <mergeCell ref="AD53:BC53"/>
    <mergeCell ref="BF53:BI53"/>
    <mergeCell ref="BJ53:CI53"/>
    <mergeCell ref="Z51:AC51"/>
    <mergeCell ref="AD51:BC51"/>
    <mergeCell ref="AU52:AV52"/>
    <mergeCell ref="AX52:AY52"/>
    <mergeCell ref="CA52:CB52"/>
    <mergeCell ref="AP52:AS52"/>
    <mergeCell ref="BV52:BY52"/>
    <mergeCell ref="CD52:CE52"/>
    <mergeCell ref="CR41:CT41"/>
    <mergeCell ref="Z49:AC49"/>
    <mergeCell ref="AD49:BC49"/>
    <mergeCell ref="Z46:AC46"/>
    <mergeCell ref="AD50:BC50"/>
    <mergeCell ref="Z50:AC50"/>
    <mergeCell ref="BF48:BI48"/>
    <mergeCell ref="BJ48:CI48"/>
    <mergeCell ref="BJ50:CI50"/>
    <mergeCell ref="AD46:BC46"/>
    <mergeCell ref="Z45:AC45"/>
    <mergeCell ref="AD45:BC45"/>
    <mergeCell ref="BF50:BI50"/>
    <mergeCell ref="CK44:CP44"/>
    <mergeCell ref="CQ44:CS44"/>
    <mergeCell ref="CK43:CN43"/>
    <mergeCell ref="CO43:CQ43"/>
    <mergeCell ref="BF49:BI49"/>
    <mergeCell ref="BJ49:CI49"/>
    <mergeCell ref="CK42:CN42"/>
    <mergeCell ref="CK45:CP45"/>
    <mergeCell ref="CU41:CW41"/>
    <mergeCell ref="BF46:BI46"/>
    <mergeCell ref="BJ46:CI46"/>
    <mergeCell ref="CR43:CT43"/>
    <mergeCell ref="CO42:CQ42"/>
    <mergeCell ref="CR42:CT42"/>
    <mergeCell ref="Z47:AC47"/>
    <mergeCell ref="AD47:BC47"/>
    <mergeCell ref="BF47:BI47"/>
    <mergeCell ref="BJ47:CI47"/>
    <mergeCell ref="CK41:CN41"/>
    <mergeCell ref="CU43:CW43"/>
    <mergeCell ref="CU42:CW42"/>
    <mergeCell ref="CQ45:CS45"/>
    <mergeCell ref="CK47:CM48"/>
    <mergeCell ref="CN47:DE48"/>
    <mergeCell ref="Z44:AC44"/>
    <mergeCell ref="AD44:BC44"/>
    <mergeCell ref="Z42:AC42"/>
    <mergeCell ref="Z43:AC43"/>
    <mergeCell ref="AD43:BC43"/>
    <mergeCell ref="Z48:AC48"/>
    <mergeCell ref="AD48:BC48"/>
    <mergeCell ref="CO41:CQ41"/>
    <mergeCell ref="CK36:CN36"/>
    <mergeCell ref="CO36:CQ36"/>
    <mergeCell ref="CR38:CT38"/>
    <mergeCell ref="BF45:BI45"/>
    <mergeCell ref="BJ45:CI45"/>
    <mergeCell ref="CK39:CN39"/>
    <mergeCell ref="CO39:CQ39"/>
    <mergeCell ref="CR39:CT39"/>
    <mergeCell ref="BF43:BI43"/>
    <mergeCell ref="BJ43:CI43"/>
    <mergeCell ref="CR36:CT36"/>
    <mergeCell ref="BF44:BI44"/>
    <mergeCell ref="BJ44:CI44"/>
    <mergeCell ref="CK37:CN37"/>
    <mergeCell ref="CO37:CQ37"/>
    <mergeCell ref="CR37:CT37"/>
    <mergeCell ref="CK38:CN38"/>
    <mergeCell ref="CO38:CQ38"/>
    <mergeCell ref="BF41:CI41"/>
    <mergeCell ref="BF38:BI38"/>
    <mergeCell ref="BJ38:BM38"/>
    <mergeCell ref="BN38:BQ38"/>
    <mergeCell ref="BU36:BX37"/>
    <mergeCell ref="BY36:CI37"/>
    <mergeCell ref="AV36:AY36"/>
    <mergeCell ref="BF42:BI42"/>
    <mergeCell ref="BJ42:CI42"/>
    <mergeCell ref="AM39:AT39"/>
    <mergeCell ref="AO40:AP40"/>
    <mergeCell ref="AS40:AT40"/>
    <mergeCell ref="BF39:BI39"/>
    <mergeCell ref="BJ39:BM39"/>
    <mergeCell ref="AX40:AY40"/>
    <mergeCell ref="AZ40:BA40"/>
    <mergeCell ref="BN39:BQ39"/>
    <mergeCell ref="BR39:BT39"/>
    <mergeCell ref="BB40:BC40"/>
    <mergeCell ref="BF40:BI40"/>
    <mergeCell ref="BJ40:BM40"/>
    <mergeCell ref="BR38:BT38"/>
    <mergeCell ref="AO38:AU38"/>
    <mergeCell ref="AV38:AY38"/>
    <mergeCell ref="BU40:CB40"/>
    <mergeCell ref="CC40:CI40"/>
    <mergeCell ref="AD42:BC42"/>
    <mergeCell ref="BN40:BQ40"/>
    <mergeCell ref="BR40:BT40"/>
    <mergeCell ref="Z40:AE40"/>
    <mergeCell ref="BU34:BV34"/>
    <mergeCell ref="BW34:BX34"/>
    <mergeCell ref="BY34:BZ34"/>
    <mergeCell ref="CA34:CC34"/>
    <mergeCell ref="CD34:CI34"/>
    <mergeCell ref="Z33:AF33"/>
    <mergeCell ref="AG33:AJ33"/>
    <mergeCell ref="AK33:AN33"/>
    <mergeCell ref="Z34:AF34"/>
    <mergeCell ref="BF33:BG33"/>
    <mergeCell ref="BH33:BI33"/>
    <mergeCell ref="BJ33:BK33"/>
    <mergeCell ref="BL33:BN33"/>
    <mergeCell ref="BO33:BT33"/>
    <mergeCell ref="BU33:BV33"/>
    <mergeCell ref="AG34:AJ34"/>
    <mergeCell ref="AK34:AN34"/>
    <mergeCell ref="AO34:AU34"/>
    <mergeCell ref="AV34:AY34"/>
    <mergeCell ref="AZ34:BC34"/>
    <mergeCell ref="BW33:BX33"/>
    <mergeCell ref="BY33:BZ33"/>
    <mergeCell ref="CA33:CC33"/>
    <mergeCell ref="CD33:CI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Z32:AF32"/>
    <mergeCell ref="AG32:AJ32"/>
    <mergeCell ref="AK32:AN32"/>
    <mergeCell ref="AQ28:AV28"/>
    <mergeCell ref="BR22:BT22"/>
    <mergeCell ref="BU22:BV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BF20:BG20"/>
    <mergeCell ref="Z20:AA20"/>
    <mergeCell ref="AB20:AG20"/>
    <mergeCell ref="AH20:AJ20"/>
    <mergeCell ref="AL20:AN20"/>
    <mergeCell ref="AO20:AP20"/>
    <mergeCell ref="AQ20:AV20"/>
    <mergeCell ref="AW20:AY20"/>
    <mergeCell ref="BA20:BC20"/>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CE30:CF30"/>
    <mergeCell ref="CG30:CI30"/>
    <mergeCell ref="BU29:BV29"/>
    <mergeCell ref="BW29:BZ29"/>
    <mergeCell ref="CA29:CB29"/>
    <mergeCell ref="CC29:CD29"/>
    <mergeCell ref="CE29:CF29"/>
    <mergeCell ref="CG29:CI29"/>
    <mergeCell ref="BF30:BG30"/>
    <mergeCell ref="BH30:BK30"/>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CC30:CD30"/>
    <mergeCell ref="AL25:AN25"/>
    <mergeCell ref="Z26:AA26"/>
    <mergeCell ref="AB26:AG26"/>
    <mergeCell ref="AH26:AJ26"/>
    <mergeCell ref="AL26:AN26"/>
    <mergeCell ref="Z27:AA27"/>
    <mergeCell ref="AB27:AG27"/>
    <mergeCell ref="AH27:AJ27"/>
    <mergeCell ref="AL27:AN27"/>
    <mergeCell ref="AO24:AP24"/>
    <mergeCell ref="AO25:AP25"/>
    <mergeCell ref="AO26:AP26"/>
    <mergeCell ref="AO27:AP27"/>
    <mergeCell ref="AQ24:AV24"/>
    <mergeCell ref="AQ25:AV25"/>
    <mergeCell ref="AQ26:AV26"/>
    <mergeCell ref="AQ27:AV27"/>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BW23:BZ23"/>
    <mergeCell ref="BW24:BZ24"/>
    <mergeCell ref="BW25:BZ25"/>
    <mergeCell ref="BW26:BZ26"/>
    <mergeCell ref="CG23:CI23"/>
    <mergeCell ref="CG24:CI24"/>
    <mergeCell ref="CG25:CI25"/>
    <mergeCell ref="CG26:CI26"/>
    <mergeCell ref="CA23:CB23"/>
    <mergeCell ref="CA24:CB24"/>
    <mergeCell ref="CA25:CB25"/>
    <mergeCell ref="CA26:CB26"/>
    <mergeCell ref="CC23:CD23"/>
    <mergeCell ref="CC24:CD24"/>
    <mergeCell ref="CC25:CD25"/>
    <mergeCell ref="CC26:CD26"/>
    <mergeCell ref="CE23:CF23"/>
    <mergeCell ref="CE24:CF24"/>
    <mergeCell ref="CE25:CF25"/>
    <mergeCell ref="CE26:CF26"/>
    <mergeCell ref="AF40:AG40"/>
    <mergeCell ref="AH40:AI40"/>
    <mergeCell ref="AK40:AL40"/>
    <mergeCell ref="Z36:AF36"/>
    <mergeCell ref="AG36:AJ36"/>
    <mergeCell ref="AK36:AN36"/>
    <mergeCell ref="Z37:AF38"/>
    <mergeCell ref="AG37:AN38"/>
    <mergeCell ref="AO37:AU37"/>
    <mergeCell ref="Z39:AD39"/>
    <mergeCell ref="AE39:AG39"/>
    <mergeCell ref="AI39:AL39"/>
    <mergeCell ref="Z29:AC29"/>
    <mergeCell ref="AD29:BC29"/>
    <mergeCell ref="BF31:BI31"/>
    <mergeCell ref="AV37:AY37"/>
    <mergeCell ref="AZ37:BC37"/>
    <mergeCell ref="AZ38:BC38"/>
    <mergeCell ref="BF34:BG34"/>
    <mergeCell ref="BH34:BI34"/>
    <mergeCell ref="BF35:CI35"/>
    <mergeCell ref="Z35:AF35"/>
    <mergeCell ref="AG35:AJ35"/>
    <mergeCell ref="AK35:AN35"/>
    <mergeCell ref="BR36:BT36"/>
    <mergeCell ref="BF37:BI37"/>
    <mergeCell ref="BJ37:BM37"/>
    <mergeCell ref="BN37:BQ37"/>
    <mergeCell ref="BR37:BT37"/>
    <mergeCell ref="AO36:AU36"/>
    <mergeCell ref="BJ31:CI31"/>
    <mergeCell ref="BF36:BI36"/>
    <mergeCell ref="BJ36:BM36"/>
    <mergeCell ref="BN36:BQ36"/>
    <mergeCell ref="AZ36:BC36"/>
    <mergeCell ref="AO35:AU35"/>
    <mergeCell ref="BJ34:BK34"/>
    <mergeCell ref="BL34:BN34"/>
    <mergeCell ref="BO34:BT34"/>
    <mergeCell ref="AV35:AY35"/>
    <mergeCell ref="AZ35:BC35"/>
    <mergeCell ref="AO31:AU31"/>
    <mergeCell ref="AV31:AY31"/>
    <mergeCell ref="AZ31:BC31"/>
    <mergeCell ref="AO33:AU33"/>
    <mergeCell ref="AV33:AY33"/>
    <mergeCell ref="AZ33:BC33"/>
    <mergeCell ref="AO32:AU32"/>
    <mergeCell ref="AV32:AY32"/>
    <mergeCell ref="AZ32:BC32"/>
  </mergeCells>
  <phoneticPr fontId="27"/>
  <conditionalFormatting sqref="AH7:AN28 AW7:BC28">
    <cfRule type="cellIs" dxfId="101"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1" min="25" max="54" man="1"/>
  </rowBreaks>
  <colBreaks count="2" manualBreakCount="2">
    <brk id="56" max="92" man="1"/>
    <brk id="57" max="92"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DE108"/>
  <sheetViews>
    <sheetView view="pageBreakPreview" topLeftCell="I29" zoomScale="70" zoomScaleNormal="100" zoomScaleSheetLayoutView="70" workbookViewId="0">
      <selection activeCell="X20" sqref="X2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420</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雨後曇</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髙橋勝彦</v>
      </c>
      <c r="E8" s="155" t="s">
        <v>99</v>
      </c>
      <c r="F8" s="155" t="s">
        <v>108</v>
      </c>
      <c r="I8" s="185"/>
      <c r="J8" s="177"/>
      <c r="K8" s="177"/>
      <c r="L8" s="178"/>
      <c r="M8" s="178"/>
      <c r="N8" s="186" t="e">
        <f t="shared" ref="N8:N49" ca="1" si="0">$AL$5</f>
        <v>#VALUE!</v>
      </c>
      <c r="O8" s="177" t="str">
        <f t="shared" ref="O8:O48" si="1">IFERROR(INDEX(給与コード,MATCH(IF(J8="",E8,J8),業態名,0)),"")</f>
        <v>A1</v>
      </c>
      <c r="P8" s="177" t="str">
        <f t="shared" ref="P8:P48" si="2">IF(O8="","",IF(K8="",F8,K8))</f>
        <v>髙橋勝彦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髙橋勝彦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5"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萩原光彦</v>
      </c>
      <c r="E10" s="155" t="s">
        <v>99</v>
      </c>
      <c r="F10" s="155" t="s">
        <v>104</v>
      </c>
      <c r="I10" s="185"/>
      <c r="J10" s="177"/>
      <c r="K10" s="177"/>
      <c r="L10" s="178"/>
      <c r="M10" s="178"/>
      <c r="N10" s="186" t="e">
        <f t="shared" ca="1" si="0"/>
        <v>#VALUE!</v>
      </c>
      <c r="O10" s="177" t="str">
        <f t="shared" si="1"/>
        <v>A1</v>
      </c>
      <c r="P10" s="177" t="str">
        <f t="shared" si="2"/>
        <v>萩原光彦</v>
      </c>
      <c r="Q10" s="178" t="str">
        <f t="shared" si="3"/>
        <v/>
      </c>
      <c r="R10" s="178"/>
      <c r="S10" s="178" t="str">
        <f t="shared" si="4"/>
        <v/>
      </c>
      <c r="T10" s="178"/>
      <c r="U10" s="178"/>
      <c r="V10" s="178"/>
      <c r="W10" s="178"/>
      <c r="X10" s="177"/>
      <c r="Z10" s="270" t="str">
        <f t="shared" si="5"/>
        <v>荷捌</v>
      </c>
      <c r="AA10" s="271"/>
      <c r="AB10" s="272" t="str">
        <f t="shared" si="6"/>
        <v>萩原光彦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髙橋勝彦</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幕内秀夫</v>
      </c>
      <c r="E11" s="155" t="s">
        <v>106</v>
      </c>
      <c r="F11" s="155" t="s">
        <v>241</v>
      </c>
      <c r="I11" s="185"/>
      <c r="J11" s="177"/>
      <c r="K11" s="177"/>
      <c r="L11" s="178"/>
      <c r="M11" s="178"/>
      <c r="N11" s="186" t="e">
        <f t="shared" ca="1" si="0"/>
        <v>#VALUE!</v>
      </c>
      <c r="O11" s="177" t="str">
        <f t="shared" si="1"/>
        <v>A2</v>
      </c>
      <c r="P11" s="177" t="str">
        <f t="shared" si="2"/>
        <v>幕内秀夫</v>
      </c>
      <c r="Q11" s="178" t="str">
        <f t="shared" si="3"/>
        <v/>
      </c>
      <c r="R11" s="178"/>
      <c r="S11" s="178" t="str">
        <f t="shared" si="4"/>
        <v/>
      </c>
      <c r="T11" s="178"/>
      <c r="U11" s="178"/>
      <c r="V11" s="178"/>
      <c r="W11" s="178"/>
      <c r="X11" s="177"/>
      <c r="Z11" s="270" t="str">
        <f t="shared" si="5"/>
        <v>早番</v>
      </c>
      <c r="AA11" s="271"/>
      <c r="AB11" s="272" t="str">
        <f t="shared" si="6"/>
        <v>幕内秀夫</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田村勝行</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山田保</v>
      </c>
      <c r="E12" s="155" t="s">
        <v>106</v>
      </c>
      <c r="F12" s="155" t="s">
        <v>242</v>
      </c>
      <c r="I12" s="185"/>
      <c r="J12" s="177"/>
      <c r="K12" s="177"/>
      <c r="L12" s="178"/>
      <c r="M12" s="178"/>
      <c r="N12" s="186" t="e">
        <f t="shared" ca="1" si="0"/>
        <v>#VALUE!</v>
      </c>
      <c r="O12" s="177" t="str">
        <f t="shared" si="1"/>
        <v>A2</v>
      </c>
      <c r="P12" s="177" t="str">
        <f t="shared" si="2"/>
        <v>山田保</v>
      </c>
      <c r="Q12" s="178" t="str">
        <f t="shared" si="3"/>
        <v/>
      </c>
      <c r="R12" s="178"/>
      <c r="S12" s="178" t="str">
        <f t="shared" si="4"/>
        <v/>
      </c>
      <c r="T12" s="178"/>
      <c r="U12" s="178"/>
      <c r="V12" s="178"/>
      <c r="W12" s="178"/>
      <c r="X12" s="177"/>
      <c r="Z12" s="270" t="str">
        <f t="shared" si="5"/>
        <v>早番</v>
      </c>
      <c r="AA12" s="271"/>
      <c r="AB12" s="272" t="str">
        <f t="shared" si="6"/>
        <v>山田保</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萩原光彦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幕内秀夫</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田村諭</v>
      </c>
      <c r="E14" s="155" t="s">
        <v>106</v>
      </c>
      <c r="F14" s="155" t="s">
        <v>240</v>
      </c>
      <c r="I14" s="185"/>
      <c r="J14" s="177"/>
      <c r="K14" s="177"/>
      <c r="L14" s="178"/>
      <c r="M14" s="178"/>
      <c r="N14" s="186" t="e">
        <f t="shared" ca="1" si="0"/>
        <v>#VALUE!</v>
      </c>
      <c r="O14" s="177" t="str">
        <f t="shared" si="1"/>
        <v>A2</v>
      </c>
      <c r="P14" s="177" t="str">
        <f t="shared" si="2"/>
        <v>田村諭</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田村諭</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山田保</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田村諭</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688</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3727</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3058</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706</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8179</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8179</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8179</v>
      </c>
      <c r="AH37" s="395"/>
      <c r="AI37" s="395"/>
      <c r="AJ37" s="395"/>
      <c r="AK37" s="395"/>
      <c r="AL37" s="395"/>
      <c r="AM37" s="395"/>
      <c r="AN37" s="396"/>
      <c r="AO37" s="400" t="s">
        <v>135</v>
      </c>
      <c r="AP37" s="401"/>
      <c r="AQ37" s="401"/>
      <c r="AR37" s="401"/>
      <c r="AS37" s="401"/>
      <c r="AT37" s="401"/>
      <c r="AU37" s="401"/>
      <c r="AV37" s="569">
        <v>0.58333333333333337</v>
      </c>
      <c r="AW37" s="570"/>
      <c r="AX37" s="570"/>
      <c r="AY37" s="571"/>
      <c r="AZ37" s="572">
        <v>2235</v>
      </c>
      <c r="BA37" s="573"/>
      <c r="BB37" s="573"/>
      <c r="BC37" s="574"/>
      <c r="BE37" s="203"/>
      <c r="BF37" s="426" t="s">
        <v>136</v>
      </c>
      <c r="BG37" s="427"/>
      <c r="BH37" s="427"/>
      <c r="BI37" s="427"/>
      <c r="BJ37" s="412">
        <f>IF(AG32="","",AG32)</f>
        <v>688</v>
      </c>
      <c r="BK37" s="413"/>
      <c r="BL37" s="413"/>
      <c r="BM37" s="414"/>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356">
        <v>0.45833333333333331</v>
      </c>
      <c r="AW38" s="357"/>
      <c r="AX38" s="357"/>
      <c r="AY38" s="583"/>
      <c r="AZ38" s="584">
        <v>1078</v>
      </c>
      <c r="BA38" s="585"/>
      <c r="BB38" s="585"/>
      <c r="BC38" s="586"/>
      <c r="BE38" s="204"/>
      <c r="BF38" s="418" t="s">
        <v>138</v>
      </c>
      <c r="BG38" s="419"/>
      <c r="BH38" s="419"/>
      <c r="BI38" s="419"/>
      <c r="BJ38" s="412">
        <f>IF(AG33="","",AG33)</f>
        <v>3727</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3058</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706</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5" t="str">
        <f t="shared" ref="BJ42:BJ50" si="41">IF(AD42="","",AD42)</f>
        <v>営業時間。物販店舗（平日）10：00～20：00/（土日祝）10：00～21：00、レストラン（平日）11：00</v>
      </c>
      <c r="BK42" s="455"/>
      <c r="BL42" s="455"/>
      <c r="BM42" s="455"/>
      <c r="BN42" s="455"/>
      <c r="BO42" s="455"/>
      <c r="BP42" s="455"/>
      <c r="BQ42" s="455"/>
      <c r="BR42" s="455"/>
      <c r="BS42" s="455"/>
      <c r="BT42" s="455"/>
      <c r="BU42" s="455"/>
      <c r="BV42" s="455"/>
      <c r="BW42" s="455"/>
      <c r="BX42" s="455"/>
      <c r="BY42" s="455"/>
      <c r="BZ42" s="455"/>
      <c r="CA42" s="455"/>
      <c r="CB42" s="455"/>
      <c r="CC42" s="455"/>
      <c r="CD42" s="455"/>
      <c r="CE42" s="455"/>
      <c r="CF42" s="455"/>
      <c r="CG42" s="455"/>
      <c r="CH42" s="455"/>
      <c r="CI42" s="456"/>
      <c r="CK42" s="314"/>
      <c r="CL42" s="314"/>
      <c r="CM42" s="314"/>
      <c r="CN42" s="314"/>
      <c r="CO42" s="454"/>
      <c r="CP42" s="454"/>
      <c r="CQ42" s="454"/>
      <c r="CR42" s="454"/>
      <c r="CS42" s="454"/>
      <c r="CT42" s="454"/>
      <c r="CU42" s="314"/>
      <c r="CV42" s="314"/>
      <c r="CW42" s="314"/>
    </row>
    <row r="43" spans="2:109" ht="16.5" customHeight="1">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55" t="str">
        <f t="shared" si="41"/>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55"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5" t="str">
        <f t="shared" si="41"/>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0.40763888888888888</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0.40763888888888888</v>
      </c>
      <c r="BG46" s="460"/>
      <c r="BH46" s="460"/>
      <c r="BI46" s="461"/>
      <c r="BJ46" s="455" t="str">
        <f t="shared" si="41"/>
        <v>P2立体駐車場開放。</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531</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55" t="str">
        <f t="shared" si="41"/>
        <v>P2入口から開放しているP1、3、4駐車場へご案内した件数。　9：30～9：47　4件。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0.40972222222222221</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0.40972222222222221</v>
      </c>
      <c r="BG48" s="460"/>
      <c r="BH48" s="460"/>
      <c r="BI48" s="461"/>
      <c r="BJ48" s="455" t="str">
        <f t="shared" si="41"/>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10:87" ht="16.5" customHeight="1">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0.52569444444444446</v>
      </c>
      <c r="AA49" s="449"/>
      <c r="AB49" s="449"/>
      <c r="AC49" s="450"/>
      <c r="AD49" s="474" t="s">
        <v>532</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0.52569444444444446</v>
      </c>
      <c r="BG49" s="460"/>
      <c r="BH49" s="460"/>
      <c r="BI49" s="461"/>
      <c r="BJ49" s="455" t="str">
        <f t="shared" si="41"/>
        <v>事前予約の中型バス1台（社会福祉法人アザマス様）来場。乗客を降ろして直ぐに</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10:87" ht="16.5" customHeight="1">
      <c r="Z50" s="462"/>
      <c r="AA50" s="463"/>
      <c r="AB50" s="463"/>
      <c r="AC50" s="464"/>
      <c r="AD50" s="465" t="s">
        <v>533</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1" t="str">
        <f t="shared" si="41"/>
        <v>出庫→15：21　中型バス1台再度来場、乗客を乗せ出庫。</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10: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10: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10:87" ht="16.5" customHeight="1">
      <c r="Z53" s="478"/>
      <c r="AA53" s="479"/>
      <c r="AB53" s="479"/>
      <c r="AC53" s="480"/>
      <c r="AD53" s="650"/>
      <c r="AE53" s="487"/>
      <c r="AF53" s="487"/>
      <c r="AG53" s="487"/>
      <c r="AH53" s="487"/>
      <c r="AI53" s="487"/>
      <c r="AJ53" s="487"/>
      <c r="AK53" s="487"/>
      <c r="AL53" s="487"/>
      <c r="AM53" s="487"/>
      <c r="AN53" s="487"/>
      <c r="AO53" s="487"/>
      <c r="AP53" s="487"/>
      <c r="AQ53" s="487"/>
      <c r="AR53" s="487"/>
      <c r="AS53" s="487"/>
      <c r="AT53" s="487"/>
      <c r="AU53" s="487"/>
      <c r="AV53" s="487"/>
      <c r="AW53" s="487"/>
      <c r="AX53" s="487"/>
      <c r="AY53" s="487"/>
      <c r="AZ53" s="487"/>
      <c r="BA53" s="487"/>
      <c r="BB53" s="487"/>
      <c r="BC53" s="488"/>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10:87" ht="16.5" customHeight="1">
      <c r="Z54" s="497"/>
      <c r="AA54" s="374"/>
      <c r="AB54" s="374"/>
      <c r="AC54" s="271"/>
      <c r="AD54" s="474"/>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5"/>
      <c r="BC54" s="476"/>
      <c r="BF54" s="498" t="str">
        <f t="shared" si="46"/>
        <v/>
      </c>
      <c r="BG54" s="268"/>
      <c r="BH54" s="268"/>
      <c r="BI54" s="415"/>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10:87" ht="16.5" customHeight="1">
      <c r="Z55" s="497"/>
      <c r="AA55" s="374"/>
      <c r="AB55" s="374"/>
      <c r="AC55" s="271"/>
      <c r="BF55" s="498" t="str">
        <f t="shared" si="46"/>
        <v/>
      </c>
      <c r="BG55" s="268"/>
      <c r="BH55" s="268"/>
      <c r="BI55" s="415"/>
      <c r="BJ55" s="481" t="str">
        <f>IF(AD56="","",AD56)</f>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10:87" ht="16.5" customHeight="1">
      <c r="Z56" s="497"/>
      <c r="AA56" s="374"/>
      <c r="AB56" s="374"/>
      <c r="AC56" s="271"/>
      <c r="AD56" s="474"/>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5"/>
      <c r="BC56" s="476"/>
      <c r="BF56" s="498" t="str">
        <f t="shared" si="46"/>
        <v/>
      </c>
      <c r="BG56" s="268"/>
      <c r="BH56" s="268"/>
      <c r="BI56" s="415"/>
      <c r="BJ56" s="481" t="str">
        <f>IF(AD57="","",AD57)</f>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10:87" ht="16.5" customHeight="1">
      <c r="Z57" s="497"/>
      <c r="AA57" s="499"/>
      <c r="AB57" s="499"/>
      <c r="AC57" s="500"/>
      <c r="AD57" s="474"/>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5"/>
      <c r="BC57" s="476"/>
      <c r="BF57" s="498" t="str">
        <f t="shared" si="46"/>
        <v/>
      </c>
      <c r="BG57" s="268"/>
      <c r="BH57" s="268"/>
      <c r="BI57" s="415"/>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10:87" ht="16.5" customHeight="1">
      <c r="Z58" s="235"/>
      <c r="AA58" s="449"/>
      <c r="AB58" s="449"/>
      <c r="AC58" s="450"/>
      <c r="AD58" s="474"/>
      <c r="AE58" s="475"/>
      <c r="AF58" s="475"/>
      <c r="AG58" s="475"/>
      <c r="AH58" s="475"/>
      <c r="AI58" s="475"/>
      <c r="AJ58" s="475"/>
      <c r="AK58" s="475"/>
      <c r="AL58" s="475"/>
      <c r="AM58" s="475"/>
      <c r="AN58" s="475"/>
      <c r="AO58" s="475"/>
      <c r="AP58" s="475"/>
      <c r="AQ58" s="475"/>
      <c r="AR58" s="475"/>
      <c r="AS58" s="475"/>
      <c r="AT58" s="475"/>
      <c r="AU58" s="475"/>
      <c r="AV58" s="475"/>
      <c r="AW58" s="475"/>
      <c r="AX58" s="475"/>
      <c r="AY58" s="475"/>
      <c r="AZ58" s="475"/>
      <c r="BA58" s="475"/>
      <c r="BB58" s="475"/>
      <c r="BC58" s="476"/>
      <c r="BF58" s="498" t="str">
        <f t="shared" si="46"/>
        <v/>
      </c>
      <c r="BG58" s="268"/>
      <c r="BH58" s="268"/>
      <c r="BI58" s="415"/>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10:87" ht="16.5" customHeight="1">
      <c r="Z59" s="641"/>
      <c r="AA59" s="642"/>
      <c r="AB59" s="642"/>
      <c r="AC59" s="643"/>
      <c r="AD59" s="474"/>
      <c r="AE59" s="475"/>
      <c r="AF59" s="475"/>
      <c r="AG59" s="475"/>
      <c r="AH59" s="475"/>
      <c r="AI59" s="475"/>
      <c r="AJ59" s="475"/>
      <c r="AK59" s="475"/>
      <c r="AL59" s="475"/>
      <c r="AM59" s="475"/>
      <c r="AN59" s="475"/>
      <c r="AO59" s="475"/>
      <c r="AP59" s="475"/>
      <c r="AQ59" s="475"/>
      <c r="AR59" s="475"/>
      <c r="AS59" s="475"/>
      <c r="AT59" s="475"/>
      <c r="AU59" s="475"/>
      <c r="AV59" s="475"/>
      <c r="AW59" s="475"/>
      <c r="AX59" s="475"/>
      <c r="AY59" s="475"/>
      <c r="AZ59" s="475"/>
      <c r="BA59" s="475"/>
      <c r="BB59" s="475"/>
      <c r="BC59" s="476"/>
      <c r="BF59" s="498" t="str">
        <f t="shared" si="46"/>
        <v/>
      </c>
      <c r="BG59" s="268"/>
      <c r="BH59" s="268"/>
      <c r="BI59" s="415"/>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10:87" ht="16.5" customHeight="1">
      <c r="Z60" s="623"/>
      <c r="AA60" s="624"/>
      <c r="AB60" s="624"/>
      <c r="AC60" s="625"/>
      <c r="AD60" s="474"/>
      <c r="AE60" s="475"/>
      <c r="AF60" s="475"/>
      <c r="AG60" s="475"/>
      <c r="AH60" s="475"/>
      <c r="AI60" s="475"/>
      <c r="AJ60" s="475"/>
      <c r="AK60" s="475"/>
      <c r="AL60" s="475"/>
      <c r="AM60" s="475"/>
      <c r="AN60" s="475"/>
      <c r="AO60" s="475"/>
      <c r="AP60" s="475"/>
      <c r="AQ60" s="475"/>
      <c r="AR60" s="475"/>
      <c r="AS60" s="475"/>
      <c r="AT60" s="475"/>
      <c r="AU60" s="475"/>
      <c r="AV60" s="475"/>
      <c r="AW60" s="475"/>
      <c r="AX60" s="475"/>
      <c r="AY60" s="475"/>
      <c r="AZ60" s="475"/>
      <c r="BA60" s="475"/>
      <c r="BB60" s="475"/>
      <c r="BC60" s="476"/>
      <c r="BF60" s="498" t="str">
        <f t="shared" si="46"/>
        <v/>
      </c>
      <c r="BG60" s="268"/>
      <c r="BH60" s="268"/>
      <c r="BI60" s="415"/>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10:87" ht="16.5" customHeight="1">
      <c r="Z61" s="623"/>
      <c r="AA61" s="624"/>
      <c r="AB61" s="624"/>
      <c r="AC61" s="625"/>
      <c r="AD61" s="474"/>
      <c r="AE61" s="475"/>
      <c r="AF61" s="475"/>
      <c r="AG61" s="475"/>
      <c r="AH61" s="475"/>
      <c r="AI61" s="475"/>
      <c r="AJ61" s="475"/>
      <c r="AK61" s="475"/>
      <c r="AL61" s="475"/>
      <c r="AM61" s="475"/>
      <c r="AN61" s="475"/>
      <c r="AO61" s="475"/>
      <c r="AP61" s="475"/>
      <c r="AQ61" s="475"/>
      <c r="AR61" s="475"/>
      <c r="AS61" s="475"/>
      <c r="AT61" s="475"/>
      <c r="AU61" s="475"/>
      <c r="AV61" s="475"/>
      <c r="AW61" s="475"/>
      <c r="AX61" s="475"/>
      <c r="AY61" s="475"/>
      <c r="AZ61" s="475"/>
      <c r="BA61" s="475"/>
      <c r="BB61" s="475"/>
      <c r="BC61" s="476"/>
      <c r="BF61" s="498" t="str">
        <f t="shared" si="46"/>
        <v/>
      </c>
      <c r="BG61" s="268"/>
      <c r="BH61" s="268"/>
      <c r="BI61" s="415"/>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10:87" ht="16.5" customHeight="1">
      <c r="Z62" s="623"/>
      <c r="AA62" s="624"/>
      <c r="AB62" s="624"/>
      <c r="AC62" s="625"/>
      <c r="AD62" s="474"/>
      <c r="AE62" s="475"/>
      <c r="AF62" s="475"/>
      <c r="AG62" s="475"/>
      <c r="AH62" s="475"/>
      <c r="AI62" s="475"/>
      <c r="AJ62" s="475"/>
      <c r="AK62" s="475"/>
      <c r="AL62" s="475"/>
      <c r="AM62" s="475"/>
      <c r="AN62" s="475"/>
      <c r="AO62" s="475"/>
      <c r="AP62" s="475"/>
      <c r="AQ62" s="475"/>
      <c r="AR62" s="475"/>
      <c r="AS62" s="475"/>
      <c r="AT62" s="475"/>
      <c r="AU62" s="475"/>
      <c r="AV62" s="475"/>
      <c r="AW62" s="475"/>
      <c r="AX62" s="475"/>
      <c r="AY62" s="475"/>
      <c r="AZ62" s="475"/>
      <c r="BA62" s="475"/>
      <c r="BB62" s="475"/>
      <c r="BC62" s="476"/>
      <c r="BF62" s="498" t="str">
        <f t="shared" si="46"/>
        <v/>
      </c>
      <c r="BG62" s="268"/>
      <c r="BH62" s="268"/>
      <c r="BI62" s="415"/>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10:87" ht="16.5" customHeight="1">
      <c r="Z63" s="623"/>
      <c r="AA63" s="624"/>
      <c r="AB63" s="624"/>
      <c r="AC63" s="625"/>
      <c r="AD63" s="474"/>
      <c r="AE63" s="475"/>
      <c r="AF63" s="475"/>
      <c r="AG63" s="475"/>
      <c r="AH63" s="475"/>
      <c r="AI63" s="475"/>
      <c r="AJ63" s="475"/>
      <c r="AK63" s="475"/>
      <c r="AL63" s="475"/>
      <c r="AM63" s="475"/>
      <c r="AN63" s="475"/>
      <c r="AO63" s="475"/>
      <c r="AP63" s="475"/>
      <c r="AQ63" s="475"/>
      <c r="AR63" s="475"/>
      <c r="AS63" s="475"/>
      <c r="AT63" s="475"/>
      <c r="AU63" s="475"/>
      <c r="AV63" s="475"/>
      <c r="AW63" s="475"/>
      <c r="AX63" s="475"/>
      <c r="AY63" s="475"/>
      <c r="AZ63" s="475"/>
      <c r="BA63" s="475"/>
      <c r="BB63" s="475"/>
      <c r="BC63" s="476"/>
      <c r="BF63" s="498" t="str">
        <f t="shared" si="46"/>
        <v/>
      </c>
      <c r="BG63" s="268"/>
      <c r="BH63" s="268"/>
      <c r="BI63" s="415"/>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10:87" ht="16.5" customHeight="1">
      <c r="Z64" s="651"/>
      <c r="AA64" s="652"/>
      <c r="AB64" s="652"/>
      <c r="AC64" s="653"/>
      <c r="AD64" s="474"/>
      <c r="AE64" s="475"/>
      <c r="AF64" s="475"/>
      <c r="AG64" s="475"/>
      <c r="AH64" s="475"/>
      <c r="AI64" s="475"/>
      <c r="AJ64" s="475"/>
      <c r="AK64" s="475"/>
      <c r="AL64" s="475"/>
      <c r="AM64" s="475"/>
      <c r="AN64" s="475"/>
      <c r="AO64" s="475"/>
      <c r="AP64" s="475"/>
      <c r="AQ64" s="475"/>
      <c r="AR64" s="475"/>
      <c r="AS64" s="475"/>
      <c r="AT64" s="475"/>
      <c r="AU64" s="475"/>
      <c r="AV64" s="475"/>
      <c r="AW64" s="475"/>
      <c r="AX64" s="475"/>
      <c r="AY64" s="475"/>
      <c r="AZ64" s="475"/>
      <c r="BA64" s="475"/>
      <c r="BB64" s="475"/>
      <c r="BC64" s="476"/>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497"/>
      <c r="AA65" s="374"/>
      <c r="AB65" s="374"/>
      <c r="AC65" s="271"/>
      <c r="AD65" s="474"/>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6"/>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497"/>
      <c r="AA66" s="374"/>
      <c r="AB66" s="374"/>
      <c r="AC66" s="271"/>
      <c r="AD66" s="474"/>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497"/>
      <c r="AA67" s="499"/>
      <c r="AB67" s="499"/>
      <c r="AC67" s="500"/>
      <c r="AD67" s="474"/>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235"/>
      <c r="AA68" s="449"/>
      <c r="AB68" s="449"/>
      <c r="AC68" s="450"/>
      <c r="AD68" s="474"/>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497"/>
      <c r="AA69" s="499"/>
      <c r="AB69" s="499"/>
      <c r="AC69" s="500"/>
      <c r="AD69" s="474"/>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497"/>
      <c r="AA70" s="374"/>
      <c r="AB70" s="374"/>
      <c r="AC70" s="271"/>
      <c r="AD70" s="474"/>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sheetData>
  <mergeCells count="864">
    <mergeCell ref="BP27:BQ27"/>
    <mergeCell ref="BR27:BT27"/>
    <mergeCell ref="BU27:BV27"/>
    <mergeCell ref="BW27:BZ27"/>
    <mergeCell ref="Z93:AC93"/>
    <mergeCell ref="AD93:BC93"/>
    <mergeCell ref="BF93:BI93"/>
    <mergeCell ref="BJ93:CI93"/>
    <mergeCell ref="AD92:BC92"/>
    <mergeCell ref="BF92:BI92"/>
    <mergeCell ref="BJ92:CI92"/>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F27:BG27"/>
    <mergeCell ref="BH27:BK27"/>
    <mergeCell ref="BL27:BM27"/>
    <mergeCell ref="BN27:BO27"/>
    <mergeCell ref="Z90:AC90"/>
    <mergeCell ref="AD90:BC90"/>
    <mergeCell ref="BF90:BI90"/>
    <mergeCell ref="BJ90:CI90"/>
    <mergeCell ref="Z91:AC91"/>
    <mergeCell ref="AD91:BC91"/>
    <mergeCell ref="BF91:BI91"/>
    <mergeCell ref="BJ91:CI91"/>
    <mergeCell ref="BJ86:CI86"/>
    <mergeCell ref="Z87:AC87"/>
    <mergeCell ref="AD87:BC87"/>
    <mergeCell ref="BF87:BI87"/>
    <mergeCell ref="BJ87:CI87"/>
    <mergeCell ref="AD89:BC89"/>
    <mergeCell ref="BF89:BI89"/>
    <mergeCell ref="BJ89:CI89"/>
    <mergeCell ref="Z88:AC88"/>
    <mergeCell ref="AD88:BC88"/>
    <mergeCell ref="BF88:BI88"/>
    <mergeCell ref="BJ88:CI88"/>
    <mergeCell ref="Z92:AC92"/>
    <mergeCell ref="Z98:AC98"/>
    <mergeCell ref="AD98:BC98"/>
    <mergeCell ref="BF98:BI98"/>
    <mergeCell ref="BJ98:CI98"/>
    <mergeCell ref="Z99:AC99"/>
    <mergeCell ref="AD99:BC99"/>
    <mergeCell ref="BF99:BI99"/>
    <mergeCell ref="BJ99:CI99"/>
    <mergeCell ref="Z94:AC94"/>
    <mergeCell ref="AD94:BC94"/>
    <mergeCell ref="BF94:BI94"/>
    <mergeCell ref="BJ94:CI94"/>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9:AC89"/>
    <mergeCell ref="Z82:AC82"/>
    <mergeCell ref="AD82:BC82"/>
    <mergeCell ref="BF82:BI82"/>
    <mergeCell ref="BJ82:CI82"/>
    <mergeCell ref="Z83:AC83"/>
    <mergeCell ref="AD83:BC83"/>
    <mergeCell ref="BF83:BI83"/>
    <mergeCell ref="BJ83:CI83"/>
    <mergeCell ref="Z84:AC84"/>
    <mergeCell ref="AD84:BC84"/>
    <mergeCell ref="BF84:BI84"/>
    <mergeCell ref="BJ84:CI84"/>
    <mergeCell ref="Z85:AC85"/>
    <mergeCell ref="AD85:BC85"/>
    <mergeCell ref="BF85:BI85"/>
    <mergeCell ref="BJ85:CI85"/>
    <mergeCell ref="Z86:AC86"/>
    <mergeCell ref="AD86:BC86"/>
    <mergeCell ref="BF86:BI86"/>
    <mergeCell ref="Z79:AC79"/>
    <mergeCell ref="AD79:BC79"/>
    <mergeCell ref="BF79:BI79"/>
    <mergeCell ref="BJ79:CI79"/>
    <mergeCell ref="Z80:AC80"/>
    <mergeCell ref="AD80:BC80"/>
    <mergeCell ref="BF80:BI80"/>
    <mergeCell ref="BJ80:CI80"/>
    <mergeCell ref="Z81:AC81"/>
    <mergeCell ref="AD81:BC81"/>
    <mergeCell ref="BF81:BI81"/>
    <mergeCell ref="BJ81:CI81"/>
    <mergeCell ref="Z76:AC76"/>
    <mergeCell ref="AD76:BC76"/>
    <mergeCell ref="BF76:BI76"/>
    <mergeCell ref="BJ76:CI76"/>
    <mergeCell ref="Z77:AC77"/>
    <mergeCell ref="AD77:BC77"/>
    <mergeCell ref="BF77:BI77"/>
    <mergeCell ref="BJ77:CI77"/>
    <mergeCell ref="Z78:AC78"/>
    <mergeCell ref="AD78:BC78"/>
    <mergeCell ref="BF78:BI78"/>
    <mergeCell ref="BJ78:CI78"/>
    <mergeCell ref="Z73:AC73"/>
    <mergeCell ref="AD73:BC73"/>
    <mergeCell ref="BF73:BI73"/>
    <mergeCell ref="BJ73:CI73"/>
    <mergeCell ref="Z74:AC74"/>
    <mergeCell ref="AD74:BC74"/>
    <mergeCell ref="BF74:BI74"/>
    <mergeCell ref="BJ74:CI74"/>
    <mergeCell ref="Z75:AC75"/>
    <mergeCell ref="AD75:BC75"/>
    <mergeCell ref="BF75:BI75"/>
    <mergeCell ref="BJ75:CI75"/>
    <mergeCell ref="Z70:AC70"/>
    <mergeCell ref="AD70:BC70"/>
    <mergeCell ref="BF70:BI70"/>
    <mergeCell ref="BJ70:CI70"/>
    <mergeCell ref="Z71:AC71"/>
    <mergeCell ref="AD71:BC71"/>
    <mergeCell ref="BF71:BI71"/>
    <mergeCell ref="BJ71:CI71"/>
    <mergeCell ref="Z72:AC72"/>
    <mergeCell ref="AD72:BC72"/>
    <mergeCell ref="BF72:BI72"/>
    <mergeCell ref="BJ72:CI72"/>
    <mergeCell ref="Z67:AC67"/>
    <mergeCell ref="AD67:BC67"/>
    <mergeCell ref="BF67:BI67"/>
    <mergeCell ref="BJ67:CI67"/>
    <mergeCell ref="Z68:AC68"/>
    <mergeCell ref="AD68:BC68"/>
    <mergeCell ref="BF68:BI68"/>
    <mergeCell ref="BJ68:CI68"/>
    <mergeCell ref="Z69:AC69"/>
    <mergeCell ref="AD69:BC69"/>
    <mergeCell ref="BF69:BI69"/>
    <mergeCell ref="BJ69:CI69"/>
    <mergeCell ref="Z64:AC64"/>
    <mergeCell ref="AD64:BC64"/>
    <mergeCell ref="BF64:BI64"/>
    <mergeCell ref="BJ64:CI64"/>
    <mergeCell ref="Z65:AC65"/>
    <mergeCell ref="AD65:BC65"/>
    <mergeCell ref="BF65:BI65"/>
    <mergeCell ref="BJ65:CI65"/>
    <mergeCell ref="Z66:AC66"/>
    <mergeCell ref="AD66:BC66"/>
    <mergeCell ref="BF66:BI66"/>
    <mergeCell ref="BJ66:CI66"/>
    <mergeCell ref="Z61:AC61"/>
    <mergeCell ref="AD61:BC61"/>
    <mergeCell ref="BF61:BI61"/>
    <mergeCell ref="BJ61:CI61"/>
    <mergeCell ref="Z62:AC62"/>
    <mergeCell ref="AD62:BC62"/>
    <mergeCell ref="BF62:BI62"/>
    <mergeCell ref="BJ62:CI62"/>
    <mergeCell ref="Z63:AC63"/>
    <mergeCell ref="AD63:BC63"/>
    <mergeCell ref="BF63:BI63"/>
    <mergeCell ref="BJ63:CI63"/>
    <mergeCell ref="Z58:AC58"/>
    <mergeCell ref="AD58:BC58"/>
    <mergeCell ref="BF58:BI58"/>
    <mergeCell ref="BJ58:CI58"/>
    <mergeCell ref="Z59:AC59"/>
    <mergeCell ref="AD59:BC59"/>
    <mergeCell ref="BF59:BI59"/>
    <mergeCell ref="BJ59:CI59"/>
    <mergeCell ref="Z60:AC60"/>
    <mergeCell ref="AD60:BC60"/>
    <mergeCell ref="BF60:BI60"/>
    <mergeCell ref="BJ60:CI60"/>
    <mergeCell ref="Z55:AC55"/>
    <mergeCell ref="AD56:BC56"/>
    <mergeCell ref="BF55:BI55"/>
    <mergeCell ref="BJ55:CI55"/>
    <mergeCell ref="Z56:AC56"/>
    <mergeCell ref="BF56:BI56"/>
    <mergeCell ref="BJ56:CI56"/>
    <mergeCell ref="Z57:AC57"/>
    <mergeCell ref="AD57:BC57"/>
    <mergeCell ref="BF57:BI57"/>
    <mergeCell ref="BJ57:CI57"/>
    <mergeCell ref="Z54:AC54"/>
    <mergeCell ref="AD54:BC54"/>
    <mergeCell ref="BF54:BI54"/>
    <mergeCell ref="BJ54:CI54"/>
    <mergeCell ref="Z51:AC51"/>
    <mergeCell ref="AD51:BC51"/>
    <mergeCell ref="AU52:AV52"/>
    <mergeCell ref="AX52:AY52"/>
    <mergeCell ref="CA52:CB52"/>
    <mergeCell ref="AP52:AS52"/>
    <mergeCell ref="CD52:CE52"/>
    <mergeCell ref="BV52:BY52"/>
    <mergeCell ref="Z53:AC53"/>
    <mergeCell ref="AD53:BC53"/>
    <mergeCell ref="BF53:BI53"/>
    <mergeCell ref="BJ53:CI53"/>
    <mergeCell ref="BF50:BI50"/>
    <mergeCell ref="BJ50:CI50"/>
    <mergeCell ref="CK44:CP44"/>
    <mergeCell ref="CK45:CP45"/>
    <mergeCell ref="BJ45:CI45"/>
    <mergeCell ref="CQ45:CS45"/>
    <mergeCell ref="Z50:AC50"/>
    <mergeCell ref="AD50:BC50"/>
    <mergeCell ref="BF47:BI47"/>
    <mergeCell ref="BJ47:CI47"/>
    <mergeCell ref="CK47:CM48"/>
    <mergeCell ref="CN47:DE48"/>
    <mergeCell ref="BJ49:CI49"/>
    <mergeCell ref="CQ44:CS44"/>
    <mergeCell ref="BF45:BI45"/>
    <mergeCell ref="Z46:AC46"/>
    <mergeCell ref="Z49:AC49"/>
    <mergeCell ref="AD49:BC49"/>
    <mergeCell ref="CU41:CW41"/>
    <mergeCell ref="Z47:AC47"/>
    <mergeCell ref="AD47:BC47"/>
    <mergeCell ref="CU43:CW43"/>
    <mergeCell ref="Z48:AC48"/>
    <mergeCell ref="AD48:BC48"/>
    <mergeCell ref="CO42:CQ42"/>
    <mergeCell ref="CR42:CT42"/>
    <mergeCell ref="BF49:BI49"/>
    <mergeCell ref="CU42:CW42"/>
    <mergeCell ref="BF48:BI48"/>
    <mergeCell ref="BJ48:CI48"/>
    <mergeCell ref="CK42:CN42"/>
    <mergeCell ref="CO41:CQ41"/>
    <mergeCell ref="CR41:CT41"/>
    <mergeCell ref="Z45:AC45"/>
    <mergeCell ref="AD45:BC45"/>
    <mergeCell ref="CO43:CQ43"/>
    <mergeCell ref="CR43:CT43"/>
    <mergeCell ref="CK43:CN43"/>
    <mergeCell ref="Z44:AC44"/>
    <mergeCell ref="Z42:AC42"/>
    <mergeCell ref="BF44:BI44"/>
    <mergeCell ref="CK39:CN39"/>
    <mergeCell ref="CO39:CQ39"/>
    <mergeCell ref="CR39:CT39"/>
    <mergeCell ref="AX40:AY40"/>
    <mergeCell ref="AZ40:BA40"/>
    <mergeCell ref="BF46:BI46"/>
    <mergeCell ref="BJ46:CI46"/>
    <mergeCell ref="BF43:BI43"/>
    <mergeCell ref="BJ43:CI43"/>
    <mergeCell ref="AD46:BC46"/>
    <mergeCell ref="BB40:BC40"/>
    <mergeCell ref="CC40:CI40"/>
    <mergeCell ref="AD44:BC44"/>
    <mergeCell ref="AD42:BC42"/>
    <mergeCell ref="Z39:AD39"/>
    <mergeCell ref="AE39:AG39"/>
    <mergeCell ref="AI39:AL39"/>
    <mergeCell ref="AM39:AT39"/>
    <mergeCell ref="Z40:AE40"/>
    <mergeCell ref="AF40:AG40"/>
    <mergeCell ref="AH40:AI40"/>
    <mergeCell ref="AK40:AL40"/>
    <mergeCell ref="AO40:AP40"/>
    <mergeCell ref="AS40:AT40"/>
    <mergeCell ref="CR36:CT36"/>
    <mergeCell ref="CK38:CN38"/>
    <mergeCell ref="CO38:CQ38"/>
    <mergeCell ref="CK36:CN36"/>
    <mergeCell ref="CO36:CQ36"/>
    <mergeCell ref="CR38:CT38"/>
    <mergeCell ref="BJ44:CI44"/>
    <mergeCell ref="CK37:CN37"/>
    <mergeCell ref="CO37:CQ37"/>
    <mergeCell ref="CR37:CT37"/>
    <mergeCell ref="BF41:CI41"/>
    <mergeCell ref="BF42:BI42"/>
    <mergeCell ref="BJ42:CI42"/>
    <mergeCell ref="BF38:BI38"/>
    <mergeCell ref="BJ38:BM38"/>
    <mergeCell ref="CK41:CN41"/>
    <mergeCell ref="BJ39:BM39"/>
    <mergeCell ref="BF40:BI40"/>
    <mergeCell ref="BJ40:BM40"/>
    <mergeCell ref="BU36:BX37"/>
    <mergeCell ref="BY36:CI37"/>
    <mergeCell ref="BN39:BQ39"/>
    <mergeCell ref="BR39:BT39"/>
    <mergeCell ref="BF39:BI39"/>
    <mergeCell ref="Z35:AF35"/>
    <mergeCell ref="AG35:AJ35"/>
    <mergeCell ref="AK35:AN35"/>
    <mergeCell ref="AO34:AU34"/>
    <mergeCell ref="AV34:AY34"/>
    <mergeCell ref="AZ34:BC34"/>
    <mergeCell ref="AO35:AU35"/>
    <mergeCell ref="AV35:AY35"/>
    <mergeCell ref="AZ35:BC35"/>
    <mergeCell ref="Z36:AF36"/>
    <mergeCell ref="AG36:AJ36"/>
    <mergeCell ref="AK36:AN36"/>
    <mergeCell ref="Z37:AF38"/>
    <mergeCell ref="AG37:AN38"/>
    <mergeCell ref="AO37:AU37"/>
    <mergeCell ref="AV37:AY37"/>
    <mergeCell ref="AZ37:BC37"/>
    <mergeCell ref="AO38:AU38"/>
    <mergeCell ref="AV38:AY38"/>
    <mergeCell ref="AZ38:BC38"/>
    <mergeCell ref="AO36:AU36"/>
    <mergeCell ref="AV36:AY36"/>
    <mergeCell ref="AZ36:BC36"/>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L33:BN33"/>
    <mergeCell ref="BO33:BT33"/>
    <mergeCell ref="BU33:BV33"/>
    <mergeCell ref="BW33:BX33"/>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CE27:CF27"/>
    <mergeCell ref="AQ28:AV28"/>
    <mergeCell ref="BR22:BT22"/>
    <mergeCell ref="BU22:BV22"/>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AL21:AN21"/>
    <mergeCell ref="AO21:AP21"/>
    <mergeCell ref="AQ21:AV21"/>
    <mergeCell ref="AW21:AY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BA21:BC21"/>
    <mergeCell ref="CE19:CF19"/>
    <mergeCell ref="CG19:CI19"/>
    <mergeCell ref="BH18:BK18"/>
    <mergeCell ref="BL18:BM18"/>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BH19:BK19"/>
    <mergeCell ref="BL19:BM19"/>
    <mergeCell ref="BN19:BO19"/>
    <mergeCell ref="BP19:BQ19"/>
    <mergeCell ref="BR19:BT19"/>
    <mergeCell ref="BU19:BV19"/>
    <mergeCell ref="BW19:BZ19"/>
    <mergeCell ref="CA19:CB19"/>
    <mergeCell ref="CC19:CD19"/>
    <mergeCell ref="Z19:AA19"/>
    <mergeCell ref="AB19:AG19"/>
    <mergeCell ref="AH19:AJ19"/>
    <mergeCell ref="AL19:AN19"/>
    <mergeCell ref="AO19:AP19"/>
    <mergeCell ref="AQ19:AV19"/>
    <mergeCell ref="AW19:AY19"/>
    <mergeCell ref="BA19:BC19"/>
    <mergeCell ref="BF19:BG19"/>
    <mergeCell ref="Z18:AA18"/>
    <mergeCell ref="AB18:AG18"/>
    <mergeCell ref="AH18:AJ18"/>
    <mergeCell ref="AL18:AN18"/>
    <mergeCell ref="AO18:AP18"/>
    <mergeCell ref="AQ18:AV18"/>
    <mergeCell ref="AW18:AY18"/>
    <mergeCell ref="BA18:BC18"/>
    <mergeCell ref="BF18:BG18"/>
    <mergeCell ref="CE17:CF17"/>
    <mergeCell ref="CG17:CI17"/>
    <mergeCell ref="BH16:BK16"/>
    <mergeCell ref="BL16:BM16"/>
    <mergeCell ref="BN18:BO18"/>
    <mergeCell ref="BP18:BQ18"/>
    <mergeCell ref="BR18:BT18"/>
    <mergeCell ref="BU18:BV18"/>
    <mergeCell ref="BW18:BZ18"/>
    <mergeCell ref="CA18:CB18"/>
    <mergeCell ref="CC18:CD18"/>
    <mergeCell ref="CE18:CF18"/>
    <mergeCell ref="CG18:CI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E11:CF11"/>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Z11:AA11"/>
    <mergeCell ref="AB11:AG11"/>
    <mergeCell ref="AH11:AJ11"/>
    <mergeCell ref="AL11:AN11"/>
    <mergeCell ref="AO11:AP11"/>
    <mergeCell ref="AQ11:AV11"/>
    <mergeCell ref="AW11:AY11"/>
    <mergeCell ref="BA11:BC11"/>
    <mergeCell ref="BF11:BG11"/>
    <mergeCell ref="Z10:AA10"/>
    <mergeCell ref="AB10:AG10"/>
    <mergeCell ref="AH10:AJ10"/>
    <mergeCell ref="AL10:AN10"/>
    <mergeCell ref="AO10:AP10"/>
    <mergeCell ref="AQ10:AV10"/>
    <mergeCell ref="AW10:AY10"/>
    <mergeCell ref="BA10:BC10"/>
    <mergeCell ref="BF10:BG10"/>
    <mergeCell ref="CE9:CF9"/>
    <mergeCell ref="CG9:CI9"/>
    <mergeCell ref="BH8:BK8"/>
    <mergeCell ref="BL8:BM8"/>
    <mergeCell ref="BN10:BO10"/>
    <mergeCell ref="BP10:BQ10"/>
    <mergeCell ref="BR10:BT10"/>
    <mergeCell ref="BU10:BV10"/>
    <mergeCell ref="BW10:BZ10"/>
    <mergeCell ref="CA10:CB10"/>
    <mergeCell ref="CC10:CD10"/>
    <mergeCell ref="CE10:CF10"/>
    <mergeCell ref="CG10:CI10"/>
    <mergeCell ref="BH9:BK9"/>
    <mergeCell ref="BL9:BM9"/>
    <mergeCell ref="BN9:BO9"/>
    <mergeCell ref="BP9:BQ9"/>
    <mergeCell ref="BR9:BT9"/>
    <mergeCell ref="BU9:BV9"/>
    <mergeCell ref="BW9:BZ9"/>
    <mergeCell ref="CA9:CB9"/>
    <mergeCell ref="CC9:CD9"/>
    <mergeCell ref="Z9:AA9"/>
    <mergeCell ref="AB9:AG9"/>
    <mergeCell ref="AH9:AJ9"/>
    <mergeCell ref="AL9:AN9"/>
    <mergeCell ref="AO9:AP9"/>
    <mergeCell ref="AQ9:AV9"/>
    <mergeCell ref="AW9:AY9"/>
    <mergeCell ref="BA9:BC9"/>
    <mergeCell ref="BF9:BG9"/>
    <mergeCell ref="BF7:CI7"/>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CE8:CF8"/>
    <mergeCell ref="CG8:CI8"/>
    <mergeCell ref="Z1:AP2"/>
    <mergeCell ref="AU1:AW1"/>
    <mergeCell ref="AX1:AZ1"/>
    <mergeCell ref="BA1:BC1"/>
    <mergeCell ref="BF1:BQ2"/>
    <mergeCell ref="BR1:BT1"/>
    <mergeCell ref="BU1:BW1"/>
    <mergeCell ref="AE5:AF5"/>
    <mergeCell ref="AH5:AI5"/>
    <mergeCell ref="AO5:AP5"/>
    <mergeCell ref="AQ5:AU5"/>
    <mergeCell ref="AV5:AW5"/>
    <mergeCell ref="Z5:AC5"/>
    <mergeCell ref="BQ6:BR6"/>
    <mergeCell ref="BS6:BV6"/>
    <mergeCell ref="BW6:BX6"/>
    <mergeCell ref="BY6:CA6"/>
    <mergeCell ref="CB6:CD6"/>
    <mergeCell ref="CE6:CI6"/>
    <mergeCell ref="BF6:BH6"/>
    <mergeCell ref="BN8:BO8"/>
    <mergeCell ref="Z3:AP4"/>
    <mergeCell ref="BF3:BQ4"/>
    <mergeCell ref="Z6:AA6"/>
    <mergeCell ref="AB6:AG6"/>
    <mergeCell ref="AH6:AN6"/>
    <mergeCell ref="AO6:AP6"/>
    <mergeCell ref="AQ6:AV6"/>
    <mergeCell ref="AW6:BC6"/>
    <mergeCell ref="Z7:AA7"/>
    <mergeCell ref="AB7:AG7"/>
    <mergeCell ref="AH7:AJ7"/>
    <mergeCell ref="AL7:AN7"/>
    <mergeCell ref="AO7:AP7"/>
    <mergeCell ref="AQ7:AV7"/>
    <mergeCell ref="AW7:AY7"/>
    <mergeCell ref="BA7:BC7"/>
    <mergeCell ref="CD1:CF1"/>
    <mergeCell ref="CG1:CI1"/>
    <mergeCell ref="BR2:BT4"/>
    <mergeCell ref="BU2:BW4"/>
    <mergeCell ref="BX2:BZ4"/>
    <mergeCell ref="CA2:CC4"/>
    <mergeCell ref="CD2:CF4"/>
    <mergeCell ref="CG2:CI4"/>
    <mergeCell ref="BX1:BZ1"/>
    <mergeCell ref="CA1:CC1"/>
    <mergeCell ref="CC29:CD29"/>
    <mergeCell ref="CE29:CF29"/>
    <mergeCell ref="CG29:CI29"/>
    <mergeCell ref="BF29:BG29"/>
    <mergeCell ref="BH29:BK29"/>
    <mergeCell ref="BL29:BM29"/>
    <mergeCell ref="BN29:BO29"/>
    <mergeCell ref="BP29:BQ29"/>
    <mergeCell ref="BR29:BT29"/>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P26:BQ26"/>
    <mergeCell ref="BR23:BT23"/>
    <mergeCell ref="BR24:BT24"/>
    <mergeCell ref="BR25:BT25"/>
    <mergeCell ref="BR26:BT26"/>
    <mergeCell ref="BP23:BQ23"/>
    <mergeCell ref="BP24:BQ24"/>
    <mergeCell ref="BP25:BQ25"/>
    <mergeCell ref="BH23:BK23"/>
    <mergeCell ref="BH24:BK24"/>
    <mergeCell ref="BH25:BK25"/>
    <mergeCell ref="BH26:BK26"/>
    <mergeCell ref="BL23:BM23"/>
    <mergeCell ref="BL24:BM24"/>
    <mergeCell ref="BL25:BM25"/>
    <mergeCell ref="BL26:BM26"/>
    <mergeCell ref="BN23:BO23"/>
    <mergeCell ref="BN24:BO24"/>
    <mergeCell ref="BN25:BO25"/>
    <mergeCell ref="BN26:BO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O31:AU31"/>
    <mergeCell ref="AV31:AY31"/>
    <mergeCell ref="AZ31:BC31"/>
    <mergeCell ref="AO33:AU33"/>
    <mergeCell ref="AV33:AY33"/>
    <mergeCell ref="AZ33:BC33"/>
    <mergeCell ref="AO32:AU32"/>
    <mergeCell ref="AV32:AY32"/>
    <mergeCell ref="AZ32:BC32"/>
    <mergeCell ref="BF35:CI35"/>
    <mergeCell ref="BN38:BQ38"/>
    <mergeCell ref="BR38:BT38"/>
    <mergeCell ref="BF36:BI36"/>
    <mergeCell ref="BJ36:BM36"/>
    <mergeCell ref="BN36:BQ36"/>
    <mergeCell ref="BR36:BT36"/>
    <mergeCell ref="BF37:BI37"/>
    <mergeCell ref="BJ37:BM37"/>
    <mergeCell ref="BN37:BQ37"/>
    <mergeCell ref="BR37:BT37"/>
    <mergeCell ref="Z29:AC29"/>
    <mergeCell ref="AD29:BC29"/>
    <mergeCell ref="BF31:BI31"/>
    <mergeCell ref="BJ31:CI31"/>
    <mergeCell ref="Z43:AC43"/>
    <mergeCell ref="AD43:BC43"/>
    <mergeCell ref="BN40:BQ40"/>
    <mergeCell ref="BR40:BT40"/>
    <mergeCell ref="BU40:CB40"/>
    <mergeCell ref="BU30:BV30"/>
    <mergeCell ref="BW30:BZ30"/>
    <mergeCell ref="CA30:CB30"/>
    <mergeCell ref="BF30:BG30"/>
    <mergeCell ref="BH30:BK30"/>
    <mergeCell ref="BL30:BM30"/>
    <mergeCell ref="BN30:BO30"/>
    <mergeCell ref="BP30:BQ30"/>
    <mergeCell ref="BR30:BT30"/>
    <mergeCell ref="CC30:CD30"/>
    <mergeCell ref="CE30:CF30"/>
    <mergeCell ref="CG30:CI30"/>
    <mergeCell ref="BU29:BV29"/>
    <mergeCell ref="BW29:BZ29"/>
    <mergeCell ref="CA29:CB29"/>
  </mergeCells>
  <phoneticPr fontId="27"/>
  <conditionalFormatting sqref="AW7:BC7 AZ11:AZ28 AW8:AY28 BA8:BC28 AH7:AN28">
    <cfRule type="cellIs" dxfId="100" priority="4" stopIfTrue="1" operator="equal">
      <formula>0</formula>
    </cfRule>
  </conditionalFormatting>
  <conditionalFormatting sqref="AZ8:AZ10">
    <cfRule type="cellIs" dxfId="99" priority="1"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DE105"/>
  <sheetViews>
    <sheetView view="pageBreakPreview" topLeftCell="D30" zoomScale="70" zoomScaleNormal="100" zoomScaleSheetLayoutView="70" workbookViewId="0">
      <selection activeCell="AK32" sqref="AK32:AN35"/>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534</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曇り後雨</v>
      </c>
      <c r="BT6" s="249"/>
      <c r="BU6" s="249"/>
      <c r="BV6" s="298"/>
      <c r="BW6" s="250" t="s">
        <v>94</v>
      </c>
      <c r="BX6" s="251"/>
      <c r="BY6" s="299" t="str">
        <f>AX5</f>
        <v>平日8名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1" t="str">
        <f>IF(D29&lt;&gt;"","",IF(E29="","",E29))</f>
        <v/>
      </c>
      <c r="AP7" s="322"/>
      <c r="AQ7" s="323" t="str">
        <f>IF(D29&lt;&gt;"","",IF(B29="","",B29))</f>
        <v/>
      </c>
      <c r="AR7" s="324"/>
      <c r="AS7" s="324"/>
      <c r="AT7" s="324"/>
      <c r="AU7" s="324"/>
      <c r="AV7" s="325"/>
      <c r="AW7" s="326" t="str">
        <f>IF(D29&lt;&gt;"","",IF(G29="",IFERROR(VLOOKUP(E29,業態・給与対照!A:D,3,FALSE),""),G29))</f>
        <v/>
      </c>
      <c r="AX7" s="327"/>
      <c r="AY7" s="327"/>
      <c r="AZ7" s="213" t="s">
        <v>97</v>
      </c>
      <c r="BA7" s="327" t="str">
        <f>IF(D29&lt;&gt;"","",IF(H29="",IFERROR(VLOOKUP(E29,業態・給与対照!A:D,4,FALSE),""),H29))</f>
        <v/>
      </c>
      <c r="BB7" s="327"/>
      <c r="BC7" s="328"/>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萩原光彦</v>
      </c>
      <c r="E8" s="155" t="s">
        <v>99</v>
      </c>
      <c r="F8" s="155" t="s">
        <v>104</v>
      </c>
      <c r="I8" s="185"/>
      <c r="J8" s="177"/>
      <c r="K8" s="177"/>
      <c r="L8" s="178"/>
      <c r="M8" s="178"/>
      <c r="N8" s="186" t="e">
        <f t="shared" ref="N8:N49" ca="1" si="0">$AL$5</f>
        <v>#VALUE!</v>
      </c>
      <c r="O8" s="177" t="str">
        <f t="shared" ref="O8:O48" si="1">IFERROR(INDEX(給与コード,MATCH(IF(J8="",E8,J8),業態名,0)),"")</f>
        <v>A1</v>
      </c>
      <c r="P8" s="177" t="str">
        <f t="shared" ref="P8:P48" si="2">IF(O8="","",IF(K8="",F8,K8))</f>
        <v>萩原光彦</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萩原光彦</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松本豊</v>
      </c>
      <c r="E9" s="155" t="s">
        <v>99</v>
      </c>
      <c r="F9" s="155" t="s">
        <v>110</v>
      </c>
      <c r="I9" s="185"/>
      <c r="J9" s="177"/>
      <c r="K9" s="177"/>
      <c r="L9" s="178"/>
      <c r="M9" s="178"/>
      <c r="N9" s="186" t="e">
        <f t="shared" ca="1" si="0"/>
        <v>#VALUE!</v>
      </c>
      <c r="O9" s="177" t="str">
        <f t="shared" si="1"/>
        <v>A1</v>
      </c>
      <c r="P9" s="177" t="str">
        <f t="shared" si="2"/>
        <v>松本豊</v>
      </c>
      <c r="Q9" s="178" t="str">
        <f t="shared" si="3"/>
        <v/>
      </c>
      <c r="R9" s="178"/>
      <c r="S9" s="178" t="str">
        <f t="shared" si="4"/>
        <v/>
      </c>
      <c r="T9" s="178"/>
      <c r="U9" s="178"/>
      <c r="V9" s="178"/>
      <c r="W9" s="178"/>
      <c r="X9" s="177"/>
      <c r="Z9" s="270" t="str">
        <f t="shared" si="5"/>
        <v>荷捌</v>
      </c>
      <c r="AA9" s="271"/>
      <c r="AB9" s="272" t="str">
        <f t="shared" si="6"/>
        <v>松本豊</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IF(X7="","",X7)</f>
        <v/>
      </c>
      <c r="BS9" s="319"/>
      <c r="BT9" s="320"/>
      <c r="BU9" s="337" t="str">
        <f>IF(OR(O29="",O29=0)=TRUE,"",O29)</f>
        <v/>
      </c>
      <c r="BV9" s="341"/>
      <c r="BW9" s="339" t="str">
        <f>IF(OR(P29="",P29=0)=TRUE,"",P29)</f>
        <v/>
      </c>
      <c r="BX9" s="340"/>
      <c r="BY9" s="340"/>
      <c r="BZ9" s="341"/>
      <c r="CA9" s="621" t="str">
        <f>IF(OR(Q29="",Q29=0)=TRUE,IF(AW7&lt;&gt;"",AW7,""),Q29)</f>
        <v/>
      </c>
      <c r="CB9" s="622"/>
      <c r="CC9" s="621" t="str">
        <f>IF(OR(S29="",S29=0)=TRUE,IF(BA7&lt;&gt;"",BA7,""),S29)</f>
        <v/>
      </c>
      <c r="CD9" s="622"/>
      <c r="CE9" s="344" t="str">
        <f>IF(BW9="","",(CC9-CA9)*24)</f>
        <v/>
      </c>
      <c r="CF9" s="345"/>
      <c r="CG9" s="566" t="str">
        <f>IF(X29="","",X29)</f>
        <v/>
      </c>
      <c r="CH9" s="567"/>
      <c r="CI9" s="640"/>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9">IF(OR(O8="",O8=0)=TRUE,"",O8)</f>
        <v>A1</v>
      </c>
      <c r="BG10" s="265"/>
      <c r="BH10" s="265" t="str">
        <f t="shared" ref="BH10:BH16" si="10">IF(OR(P8="",P8=0)=TRUE,"",P8)</f>
        <v>萩原光彦</v>
      </c>
      <c r="BI10" s="265"/>
      <c r="BJ10" s="265"/>
      <c r="BK10" s="265"/>
      <c r="BL10" s="266">
        <f t="shared" ref="BL10:BL16" si="11">IF(OR(Q8="",Q8=0)=TRUE,IF(AH8&lt;&gt;"",AH8,""),Q8)</f>
        <v>0.33333333333333331</v>
      </c>
      <c r="BM10" s="266"/>
      <c r="BN10" s="266">
        <f t="shared" ref="BN10:BN16" si="12">IF(OR(S8="",S8=0)=TRUE,IF(AL8&lt;&gt;"",AL8,""),S8)</f>
        <v>0.70833333333333337</v>
      </c>
      <c r="BO10" s="266"/>
      <c r="BP10" s="267">
        <f t="shared" ref="BP10:BP16" si="13">IF(BH10="","",(BN10-BL10)*24)</f>
        <v>9.0000000000000018</v>
      </c>
      <c r="BQ10" s="267"/>
      <c r="BR10" s="252" t="str">
        <f t="shared" ref="BR10:BR16" si="14">IF(X8="","",X8)</f>
        <v/>
      </c>
      <c r="BS10" s="252"/>
      <c r="BT10" s="253"/>
      <c r="BU10" s="280" t="str">
        <f>IF(OR(O30="",O30=0)=TRUE,"",O30)</f>
        <v/>
      </c>
      <c r="BV10" s="256"/>
      <c r="BW10" s="254" t="str">
        <f>IF(OR(P30="",P30=0)=TRUE,"",P30)</f>
        <v/>
      </c>
      <c r="BX10" s="255"/>
      <c r="BY10" s="255"/>
      <c r="BZ10" s="256"/>
      <c r="CA10" s="257" t="str">
        <f>IF(OR(Q30="",Q30=0)=TRUE,IF(AW8&lt;&gt;"",AW8,""),Q30)</f>
        <v/>
      </c>
      <c r="CB10" s="258"/>
      <c r="CC10" s="257" t="str">
        <f>IF(OR(S30="",S30=0)=TRUE,IF(BA8&lt;&gt;"",BA8,""),S30)</f>
        <v/>
      </c>
      <c r="CD10" s="258"/>
      <c r="CE10" s="282" t="str">
        <f t="shared" ref="CE10" si="15">IF(BW10="","",(CC10-CA10)*24)</f>
        <v/>
      </c>
      <c r="CF10" s="283"/>
      <c r="CG10" s="254" t="str">
        <f>IF(X30="","",X30)</f>
        <v/>
      </c>
      <c r="CH10" s="255"/>
      <c r="CI10" s="638"/>
    </row>
    <row r="11" spans="2:87" ht="16.5" customHeight="1">
      <c r="B11" s="155" t="str">
        <f>IF(F11="","",IF(ISNA(VLOOKUP(F11,[1]警備日誌専用氏名!A:B,2,FALSE))=TRUE,F11,VLOOKUP(F11,[1]警備日誌専用氏名!A:B,2,FALSE)))</f>
        <v>幕内秀夫</v>
      </c>
      <c r="E11" s="155" t="s">
        <v>106</v>
      </c>
      <c r="F11" s="155" t="s">
        <v>241</v>
      </c>
      <c r="I11" s="185"/>
      <c r="J11" s="177"/>
      <c r="K11" s="177"/>
      <c r="L11" s="178"/>
      <c r="M11" s="178"/>
      <c r="N11" s="186" t="e">
        <f t="shared" ca="1" si="0"/>
        <v>#VALUE!</v>
      </c>
      <c r="O11" s="177" t="str">
        <f t="shared" si="1"/>
        <v>A2</v>
      </c>
      <c r="P11" s="177" t="str">
        <f t="shared" si="2"/>
        <v>幕内秀夫</v>
      </c>
      <c r="Q11" s="178" t="str">
        <f t="shared" si="3"/>
        <v/>
      </c>
      <c r="R11" s="178"/>
      <c r="S11" s="178" t="str">
        <f t="shared" si="4"/>
        <v/>
      </c>
      <c r="T11" s="178"/>
      <c r="U11" s="178"/>
      <c r="V11" s="178"/>
      <c r="W11" s="178"/>
      <c r="X11" s="177"/>
      <c r="Z11" s="270" t="str">
        <f t="shared" si="5"/>
        <v>早番</v>
      </c>
      <c r="AA11" s="271"/>
      <c r="AB11" s="272" t="str">
        <f t="shared" si="6"/>
        <v>幕内秀夫</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9"/>
        <v>A1</v>
      </c>
      <c r="BG11" s="265"/>
      <c r="BH11" s="265" t="str">
        <f t="shared" si="10"/>
        <v>松本豊</v>
      </c>
      <c r="BI11" s="265"/>
      <c r="BJ11" s="265"/>
      <c r="BK11" s="265"/>
      <c r="BL11" s="266">
        <f t="shared" si="11"/>
        <v>0.33333333333333331</v>
      </c>
      <c r="BM11" s="266"/>
      <c r="BN11" s="266">
        <f t="shared" si="12"/>
        <v>0.70833333333333337</v>
      </c>
      <c r="BO11" s="266"/>
      <c r="BP11" s="267">
        <f t="shared" si="13"/>
        <v>9.0000000000000018</v>
      </c>
      <c r="BQ11" s="267"/>
      <c r="BR11" s="252" t="str">
        <f t="shared" si="14"/>
        <v/>
      </c>
      <c r="BS11" s="252"/>
      <c r="BT11" s="253"/>
      <c r="BU11" s="280" t="str">
        <f t="shared" ref="BU11:BU23" si="16">IF(OR(O31="",O31=0)=TRUE,"",O31)</f>
        <v/>
      </c>
      <c r="BV11" s="256"/>
      <c r="BW11" s="254" t="str">
        <f t="shared" ref="BW11:BW23" si="17">IF(OR(P31="",P31=0)=TRUE,"",P31)</f>
        <v/>
      </c>
      <c r="BX11" s="255"/>
      <c r="BY11" s="255"/>
      <c r="BZ11" s="256"/>
      <c r="CA11" s="257" t="str">
        <f t="shared" ref="CA11:CA23" si="18">IF(OR(Q31="",Q31=0)=TRUE,IF(AW9&lt;&gt;"",AW9,""),Q31)</f>
        <v/>
      </c>
      <c r="CB11" s="258"/>
      <c r="CC11" s="257" t="str">
        <f t="shared" ref="CC11:CC23" si="19">IF(OR(S31="",S31=0)=TRUE,IF(BA9&lt;&gt;"",BA9,""),S31)</f>
        <v/>
      </c>
      <c r="CD11" s="258"/>
      <c r="CE11" s="282" t="str">
        <f t="shared" ref="CE11:CE23" si="20">IF(BW11="","",(CC11-CA11)*24)</f>
        <v/>
      </c>
      <c r="CF11" s="283"/>
      <c r="CG11" s="254" t="str">
        <f t="shared" ref="CG11:CG23" si="21">IF(X31="","",X31)</f>
        <v/>
      </c>
      <c r="CH11" s="255"/>
      <c r="CI11" s="638"/>
    </row>
    <row r="12" spans="2:87" ht="16.5" customHeight="1">
      <c r="B12" s="155" t="str">
        <f>IF(F12="","",IF(ISNA(VLOOKUP(F12,[1]警備日誌専用氏名!A:B,2,FALSE))=TRUE,F12,VLOOKUP(F12,[1]警備日誌専用氏名!A:B,2,FALSE)))</f>
        <v>横尾一義</v>
      </c>
      <c r="E12" s="155" t="s">
        <v>106</v>
      </c>
      <c r="F12" s="155" t="s">
        <v>109</v>
      </c>
      <c r="I12" s="185"/>
      <c r="J12" s="177"/>
      <c r="K12" s="177"/>
      <c r="L12" s="178"/>
      <c r="M12" s="178"/>
      <c r="N12" s="186" t="e">
        <f t="shared" ca="1" si="0"/>
        <v>#VALUE!</v>
      </c>
      <c r="O12" s="177" t="str">
        <f t="shared" si="1"/>
        <v>A2</v>
      </c>
      <c r="P12" s="177" t="str">
        <f t="shared" si="2"/>
        <v>横尾一義</v>
      </c>
      <c r="Q12" s="178" t="str">
        <f t="shared" si="3"/>
        <v/>
      </c>
      <c r="R12" s="178"/>
      <c r="S12" s="178" t="str">
        <f t="shared" si="4"/>
        <v/>
      </c>
      <c r="T12" s="178"/>
      <c r="U12" s="178"/>
      <c r="V12" s="178"/>
      <c r="W12" s="178"/>
      <c r="X12" s="177"/>
      <c r="Z12" s="270" t="str">
        <f t="shared" si="5"/>
        <v>早番</v>
      </c>
      <c r="AA12" s="271"/>
      <c r="AB12" s="272" t="str">
        <f t="shared" si="6"/>
        <v>横尾一義</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9"/>
        <v>A1</v>
      </c>
      <c r="BG12" s="265"/>
      <c r="BH12" s="265" t="str">
        <f t="shared" si="10"/>
        <v>山田保</v>
      </c>
      <c r="BI12" s="265"/>
      <c r="BJ12" s="265"/>
      <c r="BK12" s="265"/>
      <c r="BL12" s="266">
        <f t="shared" si="11"/>
        <v>0.33333333333333331</v>
      </c>
      <c r="BM12" s="266"/>
      <c r="BN12" s="266">
        <f t="shared" si="12"/>
        <v>0.70833333333333337</v>
      </c>
      <c r="BO12" s="266"/>
      <c r="BP12" s="267">
        <f t="shared" si="13"/>
        <v>9.0000000000000018</v>
      </c>
      <c r="BQ12" s="267"/>
      <c r="BR12" s="252" t="str">
        <f t="shared" si="14"/>
        <v/>
      </c>
      <c r="BS12" s="252"/>
      <c r="BT12" s="253"/>
      <c r="BU12" s="280" t="str">
        <f t="shared" si="16"/>
        <v/>
      </c>
      <c r="BV12" s="256"/>
      <c r="BW12" s="254" t="str">
        <f t="shared" si="17"/>
        <v/>
      </c>
      <c r="BX12" s="255"/>
      <c r="BY12" s="255"/>
      <c r="BZ12" s="256"/>
      <c r="CA12" s="257" t="str">
        <f t="shared" si="18"/>
        <v/>
      </c>
      <c r="CB12" s="258"/>
      <c r="CC12" s="257" t="str">
        <f t="shared" si="19"/>
        <v/>
      </c>
      <c r="CD12" s="258"/>
      <c r="CE12" s="282" t="str">
        <f t="shared" si="20"/>
        <v/>
      </c>
      <c r="CF12" s="283"/>
      <c r="CG12" s="254" t="str">
        <f t="shared" si="21"/>
        <v/>
      </c>
      <c r="CH12" s="255"/>
      <c r="CI12" s="638"/>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9"/>
        <v>A2</v>
      </c>
      <c r="BG13" s="265"/>
      <c r="BH13" s="265" t="str">
        <f t="shared" si="10"/>
        <v>幕内秀夫</v>
      </c>
      <c r="BI13" s="265"/>
      <c r="BJ13" s="265"/>
      <c r="BK13" s="265"/>
      <c r="BL13" s="266">
        <f t="shared" si="11"/>
        <v>0.39583333333333331</v>
      </c>
      <c r="BM13" s="266"/>
      <c r="BN13" s="266">
        <f t="shared" si="12"/>
        <v>0.77083333333333337</v>
      </c>
      <c r="BO13" s="266"/>
      <c r="BP13" s="267">
        <f t="shared" si="13"/>
        <v>9.0000000000000018</v>
      </c>
      <c r="BQ13" s="267"/>
      <c r="BR13" s="252" t="str">
        <f t="shared" si="14"/>
        <v/>
      </c>
      <c r="BS13" s="252"/>
      <c r="BT13" s="253"/>
      <c r="BU13" s="280" t="str">
        <f t="shared" si="16"/>
        <v/>
      </c>
      <c r="BV13" s="256"/>
      <c r="BW13" s="254" t="str">
        <f t="shared" si="17"/>
        <v/>
      </c>
      <c r="BX13" s="255"/>
      <c r="BY13" s="255"/>
      <c r="BZ13" s="256"/>
      <c r="CA13" s="257" t="str">
        <f t="shared" si="18"/>
        <v/>
      </c>
      <c r="CB13" s="258"/>
      <c r="CC13" s="257" t="str">
        <f t="shared" si="19"/>
        <v/>
      </c>
      <c r="CD13" s="258"/>
      <c r="CE13" s="282" t="str">
        <f t="shared" si="20"/>
        <v/>
      </c>
      <c r="CF13" s="283"/>
      <c r="CG13" s="254" t="str">
        <f t="shared" si="21"/>
        <v/>
      </c>
      <c r="CH13" s="255"/>
      <c r="CI13" s="638"/>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2">IF(D14&lt;&gt;"","",IF(E14="","",E14))</f>
        <v>早番</v>
      </c>
      <c r="AA14" s="271"/>
      <c r="AB14" s="272" t="str">
        <f t="shared" ref="AB14:AB28" si="23">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9"/>
        <v>A2</v>
      </c>
      <c r="BG14" s="265"/>
      <c r="BH14" s="265" t="str">
        <f t="shared" si="10"/>
        <v>横尾一義</v>
      </c>
      <c r="BI14" s="265"/>
      <c r="BJ14" s="265"/>
      <c r="BK14" s="265"/>
      <c r="BL14" s="266">
        <f t="shared" si="11"/>
        <v>0.39583333333333331</v>
      </c>
      <c r="BM14" s="266"/>
      <c r="BN14" s="266">
        <f t="shared" si="12"/>
        <v>0.77083333333333337</v>
      </c>
      <c r="BO14" s="266"/>
      <c r="BP14" s="267">
        <f t="shared" si="13"/>
        <v>9.0000000000000018</v>
      </c>
      <c r="BQ14" s="267"/>
      <c r="BR14" s="252" t="str">
        <f t="shared" si="14"/>
        <v/>
      </c>
      <c r="BS14" s="252"/>
      <c r="BT14" s="253"/>
      <c r="BU14" s="280" t="str">
        <f t="shared" si="16"/>
        <v/>
      </c>
      <c r="BV14" s="256"/>
      <c r="BW14" s="254" t="str">
        <f t="shared" si="17"/>
        <v/>
      </c>
      <c r="BX14" s="255"/>
      <c r="BY14" s="255"/>
      <c r="BZ14" s="256"/>
      <c r="CA14" s="257" t="str">
        <f t="shared" si="18"/>
        <v/>
      </c>
      <c r="CB14" s="258"/>
      <c r="CC14" s="257" t="str">
        <f t="shared" si="19"/>
        <v/>
      </c>
      <c r="CD14" s="258"/>
      <c r="CE14" s="282" t="str">
        <f t="shared" si="20"/>
        <v/>
      </c>
      <c r="CF14" s="283"/>
      <c r="CG14" s="254" t="str">
        <f t="shared" si="21"/>
        <v/>
      </c>
      <c r="CH14" s="255"/>
      <c r="CI14" s="638"/>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2"/>
        <v/>
      </c>
      <c r="AA15" s="271"/>
      <c r="AB15" s="272" t="str">
        <f t="shared" si="23"/>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9"/>
        <v>A2</v>
      </c>
      <c r="BG15" s="265"/>
      <c r="BH15" s="265" t="str">
        <f t="shared" si="10"/>
        <v>若月章浩</v>
      </c>
      <c r="BI15" s="265"/>
      <c r="BJ15" s="265"/>
      <c r="BK15" s="265"/>
      <c r="BL15" s="266">
        <f t="shared" si="11"/>
        <v>0.39583333333333331</v>
      </c>
      <c r="BM15" s="266"/>
      <c r="BN15" s="266">
        <f t="shared" si="12"/>
        <v>0.77083333333333337</v>
      </c>
      <c r="BO15" s="266"/>
      <c r="BP15" s="267">
        <f t="shared" si="13"/>
        <v>9.0000000000000018</v>
      </c>
      <c r="BQ15" s="267"/>
      <c r="BR15" s="252" t="str">
        <f t="shared" si="14"/>
        <v>イベント2部2G</v>
      </c>
      <c r="BS15" s="252"/>
      <c r="BT15" s="253"/>
      <c r="BU15" s="280" t="str">
        <f t="shared" si="16"/>
        <v/>
      </c>
      <c r="BV15" s="256"/>
      <c r="BW15" s="254" t="str">
        <f t="shared" si="17"/>
        <v/>
      </c>
      <c r="BX15" s="255"/>
      <c r="BY15" s="255"/>
      <c r="BZ15" s="256"/>
      <c r="CA15" s="257" t="str">
        <f t="shared" si="18"/>
        <v/>
      </c>
      <c r="CB15" s="258"/>
      <c r="CC15" s="257" t="str">
        <f t="shared" si="19"/>
        <v/>
      </c>
      <c r="CD15" s="258"/>
      <c r="CE15" s="282" t="str">
        <f t="shared" si="20"/>
        <v/>
      </c>
      <c r="CF15" s="283"/>
      <c r="CG15" s="254" t="str">
        <f t="shared" si="21"/>
        <v/>
      </c>
      <c r="CH15" s="255"/>
      <c r="CI15" s="638"/>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2"/>
        <v/>
      </c>
      <c r="AA16" s="271"/>
      <c r="AB16" s="272" t="str">
        <f t="shared" si="23"/>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9"/>
        <v>A2</v>
      </c>
      <c r="BG16" s="265"/>
      <c r="BH16" s="265" t="str">
        <f t="shared" si="10"/>
        <v>望月英明</v>
      </c>
      <c r="BI16" s="265"/>
      <c r="BJ16" s="265"/>
      <c r="BK16" s="265"/>
      <c r="BL16" s="266">
        <f t="shared" si="11"/>
        <v>0.39583333333333331</v>
      </c>
      <c r="BM16" s="266"/>
      <c r="BN16" s="266">
        <f t="shared" si="12"/>
        <v>0.77083333333333337</v>
      </c>
      <c r="BO16" s="266"/>
      <c r="BP16" s="267">
        <f t="shared" si="13"/>
        <v>9.0000000000000018</v>
      </c>
      <c r="BQ16" s="267"/>
      <c r="BR16" s="252" t="str">
        <f t="shared" si="14"/>
        <v/>
      </c>
      <c r="BS16" s="252"/>
      <c r="BT16" s="253"/>
      <c r="BU16" s="280" t="str">
        <f t="shared" si="16"/>
        <v/>
      </c>
      <c r="BV16" s="256"/>
      <c r="BW16" s="254" t="str">
        <f t="shared" si="17"/>
        <v/>
      </c>
      <c r="BX16" s="255"/>
      <c r="BY16" s="255"/>
      <c r="BZ16" s="256"/>
      <c r="CA16" s="257" t="str">
        <f t="shared" si="18"/>
        <v/>
      </c>
      <c r="CB16" s="258"/>
      <c r="CC16" s="257" t="str">
        <f t="shared" si="19"/>
        <v/>
      </c>
      <c r="CD16" s="258"/>
      <c r="CE16" s="282" t="str">
        <f t="shared" si="20"/>
        <v/>
      </c>
      <c r="CF16" s="283"/>
      <c r="CG16" s="254" t="str">
        <f t="shared" si="21"/>
        <v/>
      </c>
      <c r="CH16" s="255"/>
      <c r="CI16" s="638"/>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2"/>
        <v/>
      </c>
      <c r="AA17" s="271"/>
      <c r="AB17" s="272" t="str">
        <f t="shared" si="23"/>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4">IF(OR(O15="",O15=0)=TRUE,"",O15)</f>
        <v/>
      </c>
      <c r="BG17" s="265"/>
      <c r="BH17" s="265" t="str">
        <f t="shared" ref="BH17:BH30" si="25">IF(OR(P15="",P15=0)=TRUE,"",P15)</f>
        <v/>
      </c>
      <c r="BI17" s="265"/>
      <c r="BJ17" s="265"/>
      <c r="BK17" s="265"/>
      <c r="BL17" s="266" t="str">
        <f t="shared" ref="BL17:BL30" si="26">IF(OR(Q15="",Q15=0)=TRUE,IF(AH15&lt;&gt;"",AH15,""),Q15)</f>
        <v/>
      </c>
      <c r="BM17" s="266"/>
      <c r="BN17" s="266" t="str">
        <f t="shared" ref="BN17:BN30" si="27">IF(OR(S15="",S15=0)=TRUE,IF(AL15&lt;&gt;"",AL15,""),S15)</f>
        <v/>
      </c>
      <c r="BO17" s="266"/>
      <c r="BP17" s="267" t="str">
        <f t="shared" ref="BP17:BP30" si="28">IF(BH17="","",(BN17-BL17)*24)</f>
        <v/>
      </c>
      <c r="BQ17" s="267"/>
      <c r="BR17" s="252" t="str">
        <f t="shared" ref="BR17:BR30" si="29">IF(X15="","",X15)</f>
        <v/>
      </c>
      <c r="BS17" s="252"/>
      <c r="BT17" s="253"/>
      <c r="BU17" s="280" t="str">
        <f t="shared" si="16"/>
        <v/>
      </c>
      <c r="BV17" s="256"/>
      <c r="BW17" s="254" t="str">
        <f t="shared" si="17"/>
        <v/>
      </c>
      <c r="BX17" s="255"/>
      <c r="BY17" s="255"/>
      <c r="BZ17" s="256"/>
      <c r="CA17" s="257" t="str">
        <f t="shared" si="18"/>
        <v/>
      </c>
      <c r="CB17" s="258"/>
      <c r="CC17" s="257" t="str">
        <f t="shared" si="19"/>
        <v/>
      </c>
      <c r="CD17" s="258"/>
      <c r="CE17" s="282" t="str">
        <f t="shared" si="20"/>
        <v/>
      </c>
      <c r="CF17" s="283"/>
      <c r="CG17" s="254" t="str">
        <f t="shared" si="21"/>
        <v/>
      </c>
      <c r="CH17" s="255"/>
      <c r="CI17" s="638"/>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2"/>
        <v/>
      </c>
      <c r="AA18" s="271"/>
      <c r="AB18" s="272" t="str">
        <f t="shared" si="23"/>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4"/>
        <v/>
      </c>
      <c r="BG18" s="265"/>
      <c r="BH18" s="265" t="str">
        <f t="shared" si="25"/>
        <v/>
      </c>
      <c r="BI18" s="265"/>
      <c r="BJ18" s="265"/>
      <c r="BK18" s="265"/>
      <c r="BL18" s="266" t="str">
        <f t="shared" si="26"/>
        <v/>
      </c>
      <c r="BM18" s="266"/>
      <c r="BN18" s="266" t="str">
        <f t="shared" si="27"/>
        <v/>
      </c>
      <c r="BO18" s="266"/>
      <c r="BP18" s="267" t="str">
        <f t="shared" si="28"/>
        <v/>
      </c>
      <c r="BQ18" s="267"/>
      <c r="BR18" s="252" t="str">
        <f t="shared" si="29"/>
        <v/>
      </c>
      <c r="BS18" s="252"/>
      <c r="BT18" s="253"/>
      <c r="BU18" s="280" t="str">
        <f t="shared" si="16"/>
        <v/>
      </c>
      <c r="BV18" s="256"/>
      <c r="BW18" s="254" t="str">
        <f t="shared" si="17"/>
        <v/>
      </c>
      <c r="BX18" s="255"/>
      <c r="BY18" s="255"/>
      <c r="BZ18" s="256"/>
      <c r="CA18" s="257" t="str">
        <f t="shared" si="18"/>
        <v/>
      </c>
      <c r="CB18" s="258"/>
      <c r="CC18" s="257" t="str">
        <f t="shared" si="19"/>
        <v/>
      </c>
      <c r="CD18" s="258"/>
      <c r="CE18" s="282" t="str">
        <f t="shared" si="20"/>
        <v/>
      </c>
      <c r="CF18" s="283"/>
      <c r="CG18" s="254" t="str">
        <f t="shared" si="21"/>
        <v/>
      </c>
      <c r="CH18" s="255"/>
      <c r="CI18" s="638"/>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2"/>
        <v/>
      </c>
      <c r="AA19" s="271"/>
      <c r="AB19" s="272" t="str">
        <f t="shared" si="23"/>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4"/>
        <v/>
      </c>
      <c r="BG19" s="265"/>
      <c r="BH19" s="265" t="str">
        <f t="shared" si="25"/>
        <v/>
      </c>
      <c r="BI19" s="265"/>
      <c r="BJ19" s="265"/>
      <c r="BK19" s="265"/>
      <c r="BL19" s="266" t="str">
        <f t="shared" si="26"/>
        <v/>
      </c>
      <c r="BM19" s="266"/>
      <c r="BN19" s="266" t="str">
        <f t="shared" si="27"/>
        <v/>
      </c>
      <c r="BO19" s="266"/>
      <c r="BP19" s="267" t="str">
        <f t="shared" si="28"/>
        <v/>
      </c>
      <c r="BQ19" s="267"/>
      <c r="BR19" s="252" t="str">
        <f t="shared" si="29"/>
        <v/>
      </c>
      <c r="BS19" s="252"/>
      <c r="BT19" s="253"/>
      <c r="BU19" s="280" t="str">
        <f t="shared" si="16"/>
        <v/>
      </c>
      <c r="BV19" s="256"/>
      <c r="BW19" s="254" t="str">
        <f t="shared" si="17"/>
        <v/>
      </c>
      <c r="BX19" s="255"/>
      <c r="BY19" s="255"/>
      <c r="BZ19" s="256"/>
      <c r="CA19" s="257" t="str">
        <f t="shared" si="18"/>
        <v/>
      </c>
      <c r="CB19" s="258"/>
      <c r="CC19" s="257" t="str">
        <f t="shared" si="19"/>
        <v/>
      </c>
      <c r="CD19" s="258"/>
      <c r="CE19" s="282" t="str">
        <f t="shared" si="20"/>
        <v/>
      </c>
      <c r="CF19" s="283"/>
      <c r="CG19" s="254" t="str">
        <f t="shared" si="21"/>
        <v/>
      </c>
      <c r="CH19" s="255"/>
      <c r="CI19" s="638"/>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2"/>
        <v/>
      </c>
      <c r="AA20" s="271"/>
      <c r="AB20" s="272" t="str">
        <f t="shared" si="23"/>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4"/>
        <v/>
      </c>
      <c r="BG20" s="265"/>
      <c r="BH20" s="265" t="str">
        <f t="shared" si="25"/>
        <v/>
      </c>
      <c r="BI20" s="265"/>
      <c r="BJ20" s="265"/>
      <c r="BK20" s="265"/>
      <c r="BL20" s="266" t="str">
        <f t="shared" si="26"/>
        <v/>
      </c>
      <c r="BM20" s="266"/>
      <c r="BN20" s="266" t="str">
        <f t="shared" si="27"/>
        <v/>
      </c>
      <c r="BO20" s="266"/>
      <c r="BP20" s="267" t="str">
        <f t="shared" si="28"/>
        <v/>
      </c>
      <c r="BQ20" s="267"/>
      <c r="BR20" s="252" t="str">
        <f t="shared" si="29"/>
        <v/>
      </c>
      <c r="BS20" s="252"/>
      <c r="BT20" s="253"/>
      <c r="BU20" s="280" t="str">
        <f t="shared" si="16"/>
        <v/>
      </c>
      <c r="BV20" s="256"/>
      <c r="BW20" s="254" t="str">
        <f t="shared" si="17"/>
        <v/>
      </c>
      <c r="BX20" s="255"/>
      <c r="BY20" s="255"/>
      <c r="BZ20" s="256"/>
      <c r="CA20" s="257" t="str">
        <f t="shared" si="18"/>
        <v/>
      </c>
      <c r="CB20" s="258"/>
      <c r="CC20" s="257" t="str">
        <f t="shared" si="19"/>
        <v/>
      </c>
      <c r="CD20" s="258"/>
      <c r="CE20" s="282" t="str">
        <f t="shared" si="20"/>
        <v/>
      </c>
      <c r="CF20" s="283"/>
      <c r="CG20" s="254" t="str">
        <f t="shared" si="21"/>
        <v/>
      </c>
      <c r="CH20" s="255"/>
      <c r="CI20" s="638"/>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2"/>
        <v/>
      </c>
      <c r="AA21" s="271"/>
      <c r="AB21" s="272" t="str">
        <f t="shared" si="23"/>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0">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4"/>
        <v/>
      </c>
      <c r="BG21" s="265"/>
      <c r="BH21" s="265" t="str">
        <f t="shared" si="25"/>
        <v/>
      </c>
      <c r="BI21" s="265"/>
      <c r="BJ21" s="265"/>
      <c r="BK21" s="265"/>
      <c r="BL21" s="266" t="str">
        <f t="shared" si="26"/>
        <v/>
      </c>
      <c r="BM21" s="266"/>
      <c r="BN21" s="266" t="str">
        <f t="shared" si="27"/>
        <v/>
      </c>
      <c r="BO21" s="266"/>
      <c r="BP21" s="267" t="str">
        <f t="shared" si="28"/>
        <v/>
      </c>
      <c r="BQ21" s="267"/>
      <c r="BR21" s="252" t="str">
        <f t="shared" si="29"/>
        <v/>
      </c>
      <c r="BS21" s="252"/>
      <c r="BT21" s="253"/>
      <c r="BU21" s="280" t="str">
        <f t="shared" si="16"/>
        <v/>
      </c>
      <c r="BV21" s="256"/>
      <c r="BW21" s="254" t="str">
        <f t="shared" si="17"/>
        <v/>
      </c>
      <c r="BX21" s="255"/>
      <c r="BY21" s="255"/>
      <c r="BZ21" s="256"/>
      <c r="CA21" s="257" t="str">
        <f t="shared" si="18"/>
        <v/>
      </c>
      <c r="CB21" s="258"/>
      <c r="CC21" s="257" t="str">
        <f t="shared" si="19"/>
        <v/>
      </c>
      <c r="CD21" s="258"/>
      <c r="CE21" s="282" t="str">
        <f t="shared" si="20"/>
        <v/>
      </c>
      <c r="CF21" s="283"/>
      <c r="CG21" s="254" t="str">
        <f t="shared" si="21"/>
        <v/>
      </c>
      <c r="CH21" s="255"/>
      <c r="CI21" s="638"/>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2"/>
        <v/>
      </c>
      <c r="AA22" s="271"/>
      <c r="AB22" s="272" t="str">
        <f t="shared" si="23"/>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1">IF(D44&lt;&gt;"","",IF(E44="","",E44))</f>
        <v/>
      </c>
      <c r="AP22" s="271"/>
      <c r="AQ22" s="272" t="str">
        <f t="shared" si="30"/>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4"/>
        <v/>
      </c>
      <c r="BG22" s="265"/>
      <c r="BH22" s="265" t="str">
        <f t="shared" si="25"/>
        <v/>
      </c>
      <c r="BI22" s="265"/>
      <c r="BJ22" s="265"/>
      <c r="BK22" s="265"/>
      <c r="BL22" s="266" t="str">
        <f t="shared" si="26"/>
        <v/>
      </c>
      <c r="BM22" s="266"/>
      <c r="BN22" s="266" t="str">
        <f t="shared" si="27"/>
        <v/>
      </c>
      <c r="BO22" s="266"/>
      <c r="BP22" s="267" t="str">
        <f t="shared" si="28"/>
        <v/>
      </c>
      <c r="BQ22" s="267"/>
      <c r="BR22" s="252" t="str">
        <f t="shared" si="29"/>
        <v/>
      </c>
      <c r="BS22" s="252"/>
      <c r="BT22" s="253"/>
      <c r="BU22" s="280" t="str">
        <f t="shared" si="16"/>
        <v/>
      </c>
      <c r="BV22" s="256"/>
      <c r="BW22" s="254" t="str">
        <f t="shared" si="17"/>
        <v/>
      </c>
      <c r="BX22" s="255"/>
      <c r="BY22" s="255"/>
      <c r="BZ22" s="256"/>
      <c r="CA22" s="257" t="str">
        <f t="shared" si="18"/>
        <v/>
      </c>
      <c r="CB22" s="258"/>
      <c r="CC22" s="257" t="str">
        <f t="shared" si="19"/>
        <v/>
      </c>
      <c r="CD22" s="258"/>
      <c r="CE22" s="282" t="str">
        <f t="shared" si="20"/>
        <v/>
      </c>
      <c r="CF22" s="283"/>
      <c r="CG22" s="254" t="str">
        <f t="shared" si="21"/>
        <v/>
      </c>
      <c r="CH22" s="255"/>
      <c r="CI22" s="638"/>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2"/>
        <v/>
      </c>
      <c r="AA23" s="271"/>
      <c r="AB23" s="272" t="str">
        <f t="shared" si="23"/>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1"/>
        <v/>
      </c>
      <c r="AP23" s="271"/>
      <c r="AQ23" s="272" t="str">
        <f t="shared" si="30"/>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4"/>
        <v/>
      </c>
      <c r="BG23" s="265"/>
      <c r="BH23" s="265" t="str">
        <f t="shared" si="25"/>
        <v/>
      </c>
      <c r="BI23" s="265"/>
      <c r="BJ23" s="265"/>
      <c r="BK23" s="265"/>
      <c r="BL23" s="266" t="str">
        <f t="shared" si="26"/>
        <v/>
      </c>
      <c r="BM23" s="266"/>
      <c r="BN23" s="266" t="str">
        <f t="shared" si="27"/>
        <v/>
      </c>
      <c r="BO23" s="266"/>
      <c r="BP23" s="267" t="str">
        <f t="shared" si="28"/>
        <v/>
      </c>
      <c r="BQ23" s="267"/>
      <c r="BR23" s="252" t="str">
        <f t="shared" si="29"/>
        <v/>
      </c>
      <c r="BS23" s="252"/>
      <c r="BT23" s="253"/>
      <c r="BU23" s="280" t="str">
        <f t="shared" si="16"/>
        <v/>
      </c>
      <c r="BV23" s="256"/>
      <c r="BW23" s="254" t="str">
        <f t="shared" si="17"/>
        <v/>
      </c>
      <c r="BX23" s="255"/>
      <c r="BY23" s="255"/>
      <c r="BZ23" s="256"/>
      <c r="CA23" s="257" t="str">
        <f t="shared" si="18"/>
        <v/>
      </c>
      <c r="CB23" s="258"/>
      <c r="CC23" s="257" t="str">
        <f t="shared" si="19"/>
        <v/>
      </c>
      <c r="CD23" s="258"/>
      <c r="CE23" s="282" t="str">
        <f t="shared" si="20"/>
        <v/>
      </c>
      <c r="CF23" s="283"/>
      <c r="CG23" s="254" t="str">
        <f t="shared" si="21"/>
        <v/>
      </c>
      <c r="CH23" s="255"/>
      <c r="CI23" s="638"/>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2"/>
        <v/>
      </c>
      <c r="AA24" s="271"/>
      <c r="AB24" s="272" t="str">
        <f t="shared" si="23"/>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1"/>
        <v/>
      </c>
      <c r="AP24" s="271"/>
      <c r="AQ24" s="272" t="str">
        <f t="shared" si="30"/>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4"/>
        <v/>
      </c>
      <c r="BG24" s="265"/>
      <c r="BH24" s="265" t="str">
        <f t="shared" si="25"/>
        <v/>
      </c>
      <c r="BI24" s="265"/>
      <c r="BJ24" s="265"/>
      <c r="BK24" s="265"/>
      <c r="BL24" s="266" t="str">
        <f t="shared" si="26"/>
        <v/>
      </c>
      <c r="BM24" s="266"/>
      <c r="BN24" s="266" t="str">
        <f t="shared" si="27"/>
        <v/>
      </c>
      <c r="BO24" s="266"/>
      <c r="BP24" s="267" t="str">
        <f t="shared" si="28"/>
        <v/>
      </c>
      <c r="BQ24" s="267"/>
      <c r="BR24" s="252" t="str">
        <f t="shared" si="29"/>
        <v/>
      </c>
      <c r="BS24" s="252"/>
      <c r="BT24" s="253"/>
      <c r="BU24" s="280" t="str">
        <f t="shared" ref="BU24:BU30" si="32">IF(OR(O44="",O44=0)=TRUE,"",O44)</f>
        <v/>
      </c>
      <c r="BV24" s="256"/>
      <c r="BW24" s="254" t="str">
        <f t="shared" ref="BW24:BW30" si="33">IF(OR(P44="",P44=0)=TRUE,"",P44)</f>
        <v/>
      </c>
      <c r="BX24" s="255"/>
      <c r="BY24" s="255"/>
      <c r="BZ24" s="256"/>
      <c r="CA24" s="257" t="str">
        <f t="shared" ref="CA24:CA30" si="34">IF(OR(Q44="",Q44=0)=TRUE,IF(AW22&lt;&gt;"",AW22,""),Q44)</f>
        <v/>
      </c>
      <c r="CB24" s="258"/>
      <c r="CC24" s="257" t="str">
        <f t="shared" ref="CC24:CC30" si="35">IF(OR(S44="",S44=0)=TRUE,IF(BA22&lt;&gt;"",BA22,""),S44)</f>
        <v/>
      </c>
      <c r="CD24" s="258"/>
      <c r="CE24" s="282" t="str">
        <f t="shared" ref="CE24:CE30" si="36">IF(BW24="","",(CC24-CA24)*24)</f>
        <v/>
      </c>
      <c r="CF24" s="283"/>
      <c r="CG24" s="254" t="str">
        <f t="shared" ref="CG24:CG29" si="37">IF(X44="","",X44)</f>
        <v/>
      </c>
      <c r="CH24" s="255"/>
      <c r="CI24" s="638"/>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2"/>
        <v/>
      </c>
      <c r="AA25" s="271"/>
      <c r="AB25" s="272" t="str">
        <f t="shared" si="23"/>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1"/>
        <v/>
      </c>
      <c r="AP25" s="271"/>
      <c r="AQ25" s="272" t="str">
        <f t="shared" si="30"/>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4"/>
        <v/>
      </c>
      <c r="BG25" s="265"/>
      <c r="BH25" s="265" t="str">
        <f t="shared" si="25"/>
        <v/>
      </c>
      <c r="BI25" s="265"/>
      <c r="BJ25" s="265"/>
      <c r="BK25" s="265"/>
      <c r="BL25" s="266" t="str">
        <f t="shared" si="26"/>
        <v/>
      </c>
      <c r="BM25" s="266"/>
      <c r="BN25" s="266" t="str">
        <f t="shared" si="27"/>
        <v/>
      </c>
      <c r="BO25" s="266"/>
      <c r="BP25" s="267" t="str">
        <f t="shared" si="28"/>
        <v/>
      </c>
      <c r="BQ25" s="267"/>
      <c r="BR25" s="252" t="str">
        <f t="shared" si="29"/>
        <v/>
      </c>
      <c r="BS25" s="252"/>
      <c r="BT25" s="253"/>
      <c r="BU25" s="280" t="str">
        <f t="shared" si="32"/>
        <v/>
      </c>
      <c r="BV25" s="256"/>
      <c r="BW25" s="254" t="str">
        <f t="shared" si="33"/>
        <v/>
      </c>
      <c r="BX25" s="255"/>
      <c r="BY25" s="255"/>
      <c r="BZ25" s="256"/>
      <c r="CA25" s="257" t="str">
        <f t="shared" si="34"/>
        <v/>
      </c>
      <c r="CB25" s="258"/>
      <c r="CC25" s="257" t="str">
        <f t="shared" si="35"/>
        <v/>
      </c>
      <c r="CD25" s="258"/>
      <c r="CE25" s="282" t="str">
        <f t="shared" si="36"/>
        <v/>
      </c>
      <c r="CF25" s="283"/>
      <c r="CG25" s="254" t="str">
        <f t="shared" si="37"/>
        <v/>
      </c>
      <c r="CH25" s="255"/>
      <c r="CI25" s="638"/>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2"/>
        <v/>
      </c>
      <c r="AA26" s="271"/>
      <c r="AB26" s="272" t="str">
        <f t="shared" si="23"/>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1"/>
        <v/>
      </c>
      <c r="AP26" s="271"/>
      <c r="AQ26" s="272" t="str">
        <f t="shared" si="30"/>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4"/>
        <v/>
      </c>
      <c r="BG26" s="265"/>
      <c r="BH26" s="265" t="str">
        <f t="shared" si="25"/>
        <v/>
      </c>
      <c r="BI26" s="265"/>
      <c r="BJ26" s="265"/>
      <c r="BK26" s="265"/>
      <c r="BL26" s="266" t="str">
        <f t="shared" si="26"/>
        <v/>
      </c>
      <c r="BM26" s="266"/>
      <c r="BN26" s="266" t="str">
        <f t="shared" si="27"/>
        <v/>
      </c>
      <c r="BO26" s="266"/>
      <c r="BP26" s="267" t="str">
        <f t="shared" si="28"/>
        <v/>
      </c>
      <c r="BQ26" s="267"/>
      <c r="BR26" s="252" t="str">
        <f t="shared" si="29"/>
        <v/>
      </c>
      <c r="BS26" s="252"/>
      <c r="BT26" s="253"/>
      <c r="BU26" s="280" t="str">
        <f t="shared" si="32"/>
        <v/>
      </c>
      <c r="BV26" s="256"/>
      <c r="BW26" s="254" t="str">
        <f t="shared" si="33"/>
        <v/>
      </c>
      <c r="BX26" s="255"/>
      <c r="BY26" s="255"/>
      <c r="BZ26" s="256"/>
      <c r="CA26" s="257" t="str">
        <f t="shared" si="34"/>
        <v/>
      </c>
      <c r="CB26" s="258"/>
      <c r="CC26" s="257" t="str">
        <f t="shared" si="35"/>
        <v/>
      </c>
      <c r="CD26" s="258"/>
      <c r="CE26" s="282" t="str">
        <f t="shared" si="36"/>
        <v/>
      </c>
      <c r="CF26" s="283"/>
      <c r="CG26" s="254" t="str">
        <f t="shared" si="37"/>
        <v/>
      </c>
      <c r="CH26" s="255"/>
      <c r="CI26" s="638"/>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2"/>
        <v/>
      </c>
      <c r="AA27" s="271"/>
      <c r="AB27" s="272" t="str">
        <f t="shared" si="23"/>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1"/>
        <v/>
      </c>
      <c r="AP27" s="271"/>
      <c r="AQ27" s="272" t="str">
        <f t="shared" si="30"/>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4"/>
        <v/>
      </c>
      <c r="BG27" s="265"/>
      <c r="BH27" s="265" t="str">
        <f t="shared" si="25"/>
        <v/>
      </c>
      <c r="BI27" s="265"/>
      <c r="BJ27" s="265"/>
      <c r="BK27" s="265"/>
      <c r="BL27" s="266" t="str">
        <f t="shared" si="26"/>
        <v/>
      </c>
      <c r="BM27" s="266"/>
      <c r="BN27" s="266" t="str">
        <f t="shared" si="27"/>
        <v/>
      </c>
      <c r="BO27" s="266"/>
      <c r="BP27" s="267" t="str">
        <f t="shared" si="28"/>
        <v/>
      </c>
      <c r="BQ27" s="267"/>
      <c r="BR27" s="252" t="str">
        <f t="shared" si="29"/>
        <v/>
      </c>
      <c r="BS27" s="252"/>
      <c r="BT27" s="253"/>
      <c r="BU27" s="280" t="str">
        <f t="shared" si="32"/>
        <v/>
      </c>
      <c r="BV27" s="256"/>
      <c r="BW27" s="254" t="str">
        <f t="shared" si="33"/>
        <v/>
      </c>
      <c r="BX27" s="255"/>
      <c r="BY27" s="255"/>
      <c r="BZ27" s="256"/>
      <c r="CA27" s="257" t="str">
        <f t="shared" si="34"/>
        <v/>
      </c>
      <c r="CB27" s="258"/>
      <c r="CC27" s="257" t="str">
        <f t="shared" si="35"/>
        <v/>
      </c>
      <c r="CD27" s="258"/>
      <c r="CE27" s="282" t="str">
        <f t="shared" si="36"/>
        <v/>
      </c>
      <c r="CF27" s="283"/>
      <c r="CG27" s="254" t="str">
        <f t="shared" si="37"/>
        <v/>
      </c>
      <c r="CH27" s="255"/>
      <c r="CI27" s="638"/>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2"/>
        <v/>
      </c>
      <c r="AA28" s="360"/>
      <c r="AB28" s="348" t="str">
        <f t="shared" si="23"/>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1"/>
        <v/>
      </c>
      <c r="AP28" s="360"/>
      <c r="AQ28" s="348" t="str">
        <f t="shared" si="30"/>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4"/>
        <v/>
      </c>
      <c r="BG28" s="265"/>
      <c r="BH28" s="265" t="str">
        <f t="shared" si="25"/>
        <v/>
      </c>
      <c r="BI28" s="265"/>
      <c r="BJ28" s="265"/>
      <c r="BK28" s="265"/>
      <c r="BL28" s="266" t="str">
        <f t="shared" si="26"/>
        <v/>
      </c>
      <c r="BM28" s="266"/>
      <c r="BN28" s="266" t="str">
        <f t="shared" si="27"/>
        <v/>
      </c>
      <c r="BO28" s="266"/>
      <c r="BP28" s="267" t="str">
        <f t="shared" si="28"/>
        <v/>
      </c>
      <c r="BQ28" s="267"/>
      <c r="BR28" s="252" t="str">
        <f t="shared" si="29"/>
        <v/>
      </c>
      <c r="BS28" s="252"/>
      <c r="BT28" s="253"/>
      <c r="BU28" s="280" t="str">
        <f t="shared" si="32"/>
        <v/>
      </c>
      <c r="BV28" s="256"/>
      <c r="BW28" s="254" t="str">
        <f t="shared" si="33"/>
        <v/>
      </c>
      <c r="BX28" s="255"/>
      <c r="BY28" s="255"/>
      <c r="BZ28" s="256"/>
      <c r="CA28" s="257" t="str">
        <f t="shared" si="34"/>
        <v/>
      </c>
      <c r="CB28" s="258"/>
      <c r="CC28" s="257" t="str">
        <f t="shared" si="35"/>
        <v/>
      </c>
      <c r="CD28" s="258"/>
      <c r="CE28" s="282" t="str">
        <f t="shared" si="36"/>
        <v/>
      </c>
      <c r="CF28" s="283"/>
      <c r="CG28" s="254" t="str">
        <f t="shared" si="37"/>
        <v/>
      </c>
      <c r="CH28" s="255"/>
      <c r="CI28" s="638"/>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4"/>
        <v/>
      </c>
      <c r="BG29" s="265"/>
      <c r="BH29" s="265" t="str">
        <f t="shared" si="25"/>
        <v/>
      </c>
      <c r="BI29" s="265"/>
      <c r="BJ29" s="265"/>
      <c r="BK29" s="265"/>
      <c r="BL29" s="266" t="str">
        <f t="shared" si="26"/>
        <v/>
      </c>
      <c r="BM29" s="266"/>
      <c r="BN29" s="266" t="str">
        <f t="shared" si="27"/>
        <v/>
      </c>
      <c r="BO29" s="266"/>
      <c r="BP29" s="267" t="str">
        <f t="shared" si="28"/>
        <v/>
      </c>
      <c r="BQ29" s="267"/>
      <c r="BR29" s="252" t="str">
        <f t="shared" si="29"/>
        <v/>
      </c>
      <c r="BS29" s="252"/>
      <c r="BT29" s="253"/>
      <c r="BU29" s="280" t="str">
        <f t="shared" si="32"/>
        <v/>
      </c>
      <c r="BV29" s="256"/>
      <c r="BW29" s="254" t="str">
        <f t="shared" si="33"/>
        <v/>
      </c>
      <c r="BX29" s="255"/>
      <c r="BY29" s="255"/>
      <c r="BZ29" s="256"/>
      <c r="CA29" s="257" t="str">
        <f t="shared" si="34"/>
        <v/>
      </c>
      <c r="CB29" s="258"/>
      <c r="CC29" s="257" t="str">
        <f t="shared" si="35"/>
        <v/>
      </c>
      <c r="CD29" s="258"/>
      <c r="CE29" s="282" t="str">
        <f t="shared" si="36"/>
        <v/>
      </c>
      <c r="CF29" s="283"/>
      <c r="CG29" s="254" t="str">
        <f t="shared" si="37"/>
        <v/>
      </c>
      <c r="CH29" s="255"/>
      <c r="CI29" s="638"/>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4"/>
        <v/>
      </c>
      <c r="BG30" s="260"/>
      <c r="BH30" s="260" t="str">
        <f t="shared" si="25"/>
        <v/>
      </c>
      <c r="BI30" s="260"/>
      <c r="BJ30" s="260"/>
      <c r="BK30" s="260"/>
      <c r="BL30" s="261" t="str">
        <f t="shared" si="26"/>
        <v/>
      </c>
      <c r="BM30" s="261"/>
      <c r="BN30" s="261" t="str">
        <f t="shared" si="27"/>
        <v/>
      </c>
      <c r="BO30" s="261"/>
      <c r="BP30" s="262" t="str">
        <f t="shared" si="28"/>
        <v/>
      </c>
      <c r="BQ30" s="262"/>
      <c r="BR30" s="260" t="str">
        <f t="shared" si="29"/>
        <v/>
      </c>
      <c r="BS30" s="260"/>
      <c r="BT30" s="263"/>
      <c r="BU30" s="284" t="str">
        <f t="shared" si="32"/>
        <v/>
      </c>
      <c r="BV30" s="522"/>
      <c r="BW30" s="520" t="str">
        <f t="shared" si="33"/>
        <v/>
      </c>
      <c r="BX30" s="521"/>
      <c r="BY30" s="521"/>
      <c r="BZ30" s="522"/>
      <c r="CA30" s="276" t="str">
        <f t="shared" si="34"/>
        <v/>
      </c>
      <c r="CB30" s="277"/>
      <c r="CC30" s="276" t="str">
        <f t="shared" si="35"/>
        <v/>
      </c>
      <c r="CD30" s="277"/>
      <c r="CE30" s="278" t="str">
        <f t="shared" si="36"/>
        <v/>
      </c>
      <c r="CF30" s="279"/>
      <c r="CG30" s="520" t="str">
        <f t="shared" ref="CG30" si="38">IF(X49="","",X49)</f>
        <v/>
      </c>
      <c r="CH30" s="521"/>
      <c r="CI30" s="639"/>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729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2906</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2210</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669</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6514</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6514</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6514</v>
      </c>
      <c r="AH37" s="395"/>
      <c r="AI37" s="395"/>
      <c r="AJ37" s="395"/>
      <c r="AK37" s="395"/>
      <c r="AL37" s="395"/>
      <c r="AM37" s="395"/>
      <c r="AN37" s="396"/>
      <c r="AO37" s="400" t="s">
        <v>135</v>
      </c>
      <c r="AP37" s="401"/>
      <c r="AQ37" s="401"/>
      <c r="AR37" s="401"/>
      <c r="AS37" s="401"/>
      <c r="AT37" s="401"/>
      <c r="AU37" s="401"/>
      <c r="AV37" s="402">
        <v>0.625</v>
      </c>
      <c r="AW37" s="402"/>
      <c r="AX37" s="402"/>
      <c r="AY37" s="402"/>
      <c r="AZ37" s="403">
        <v>1704</v>
      </c>
      <c r="BA37" s="403"/>
      <c r="BB37" s="403"/>
      <c r="BC37" s="404"/>
      <c r="BE37" s="203"/>
      <c r="BF37" s="426" t="s">
        <v>136</v>
      </c>
      <c r="BG37" s="427"/>
      <c r="BH37" s="427"/>
      <c r="BI37" s="427"/>
      <c r="BJ37" s="428">
        <f>IF(AG32="","",AG32)</f>
        <v>729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840</v>
      </c>
      <c r="BA38" s="408"/>
      <c r="BB38" s="408"/>
      <c r="BC38" s="409"/>
      <c r="BE38" s="204"/>
      <c r="BF38" s="418" t="s">
        <v>138</v>
      </c>
      <c r="BG38" s="419"/>
      <c r="BH38" s="419"/>
      <c r="BI38" s="419"/>
      <c r="BJ38" s="412">
        <f>IF(AG33="","",AG33)</f>
        <v>2906</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2210</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669</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39">IF(Z42="","",Z42)</f>
        <v>※</v>
      </c>
      <c r="BG42" s="236"/>
      <c r="BH42" s="236"/>
      <c r="BI42" s="237"/>
      <c r="BJ42" s="451" t="str">
        <f t="shared" ref="BJ42:BJ50" si="40">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41" t="str">
        <f t="shared" si="39"/>
        <v/>
      </c>
      <c r="BG43" s="642"/>
      <c r="BH43" s="642"/>
      <c r="BI43" s="643"/>
      <c r="BJ43" s="238" t="str">
        <f t="shared" si="40"/>
        <v>～21：00/（土日祝）11：00～22：00、フードコート（平日）11：00～20：00/（土日祝）10：30～</v>
      </c>
      <c r="BK43" s="238"/>
      <c r="BL43" s="238"/>
      <c r="BM43" s="238"/>
      <c r="BN43" s="238"/>
      <c r="BO43" s="238"/>
      <c r="BP43" s="238"/>
      <c r="BQ43" s="238"/>
      <c r="BR43" s="238"/>
      <c r="BS43" s="238"/>
      <c r="BT43" s="238"/>
      <c r="BU43" s="238"/>
      <c r="BV43" s="238"/>
      <c r="BW43" s="238"/>
      <c r="BX43" s="238"/>
      <c r="BY43" s="238"/>
      <c r="BZ43" s="238"/>
      <c r="CA43" s="238"/>
      <c r="CB43" s="238"/>
      <c r="CC43" s="238"/>
      <c r="CD43" s="238"/>
      <c r="CE43" s="238"/>
      <c r="CF43" s="238"/>
      <c r="CG43" s="238"/>
      <c r="CH43" s="238"/>
      <c r="CI43" s="239"/>
      <c r="CK43" s="314"/>
      <c r="CL43" s="314"/>
      <c r="CM43" s="314"/>
      <c r="CN43" s="314"/>
      <c r="CO43" s="454"/>
      <c r="CP43" s="454"/>
      <c r="CQ43" s="454"/>
      <c r="CR43" s="454"/>
      <c r="CS43" s="454"/>
      <c r="CT43" s="454"/>
      <c r="CU43" s="314"/>
      <c r="CV43" s="314"/>
      <c r="CW43" s="314"/>
    </row>
    <row r="44" spans="2:109" ht="16.5" customHeight="1">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41" t="str">
        <f t="shared" si="39"/>
        <v/>
      </c>
      <c r="BG44" s="642"/>
      <c r="BH44" s="642"/>
      <c r="BI44" s="643"/>
      <c r="BJ44" s="477" t="str">
        <f t="shared" si="40"/>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644">
        <f t="shared" si="39"/>
        <v>0.39583333333333331</v>
      </c>
      <c r="BG45" s="645"/>
      <c r="BH45" s="645"/>
      <c r="BI45" s="646"/>
      <c r="BJ45" s="238" t="str">
        <f t="shared" si="40"/>
        <v>P3立体駐車場開放。</v>
      </c>
      <c r="BK45" s="238"/>
      <c r="BL45" s="238"/>
      <c r="BM45" s="238"/>
      <c r="BN45" s="238"/>
      <c r="BO45" s="238"/>
      <c r="BP45" s="238"/>
      <c r="BQ45" s="238"/>
      <c r="BR45" s="238"/>
      <c r="BS45" s="238"/>
      <c r="BT45" s="238"/>
      <c r="BU45" s="238"/>
      <c r="BV45" s="238"/>
      <c r="BW45" s="238"/>
      <c r="BX45" s="238"/>
      <c r="BY45" s="238"/>
      <c r="BZ45" s="238"/>
      <c r="CA45" s="238"/>
      <c r="CB45" s="238"/>
      <c r="CC45" s="238"/>
      <c r="CD45" s="238"/>
      <c r="CE45" s="238"/>
      <c r="CF45" s="238"/>
      <c r="CG45" s="238"/>
      <c r="CH45" s="238"/>
      <c r="CI45" s="239"/>
      <c r="CK45" s="314"/>
      <c r="CL45" s="314"/>
      <c r="CM45" s="314"/>
      <c r="CN45" s="314"/>
      <c r="CO45" s="314"/>
      <c r="CP45" s="314"/>
      <c r="CQ45" s="454"/>
      <c r="CR45" s="454"/>
      <c r="CS45" s="454"/>
    </row>
    <row r="46" spans="2:109" ht="16.5" customHeight="1">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0.40694444444444444</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644">
        <f t="shared" si="39"/>
        <v>0.40694444444444444</v>
      </c>
      <c r="BG46" s="645"/>
      <c r="BH46" s="645"/>
      <c r="BI46" s="646"/>
      <c r="BJ46" s="238" t="str">
        <f t="shared" si="40"/>
        <v>P2立体駐車場開放。</v>
      </c>
      <c r="BK46" s="238"/>
      <c r="BL46" s="238"/>
      <c r="BM46" s="238"/>
      <c r="BN46" s="238"/>
      <c r="BO46" s="238"/>
      <c r="BP46" s="238"/>
      <c r="BQ46" s="238"/>
      <c r="BR46" s="238"/>
      <c r="BS46" s="238"/>
      <c r="BT46" s="238"/>
      <c r="BU46" s="238"/>
      <c r="BV46" s="238"/>
      <c r="BW46" s="238"/>
      <c r="BX46" s="238"/>
      <c r="BY46" s="238"/>
      <c r="BZ46" s="238"/>
      <c r="CA46" s="238"/>
      <c r="CB46" s="238"/>
      <c r="CC46" s="238"/>
      <c r="CD46" s="238"/>
      <c r="CE46" s="238"/>
      <c r="CF46" s="238"/>
      <c r="CG46" s="238"/>
      <c r="CH46" s="238"/>
      <c r="CI46" s="239"/>
    </row>
    <row r="47" spans="2:109" ht="16.5" customHeight="1">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377</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644" t="str">
        <f t="shared" si="39"/>
        <v/>
      </c>
      <c r="BG47" s="645"/>
      <c r="BH47" s="645"/>
      <c r="BI47" s="646"/>
      <c r="BJ47" s="238" t="str">
        <f t="shared" si="40"/>
        <v>P2入口から開放しているP1、3、4駐車場へご案内した件数。　9：30～9：46　2件。</v>
      </c>
      <c r="BK47" s="238"/>
      <c r="BL47" s="238"/>
      <c r="BM47" s="238"/>
      <c r="BN47" s="238"/>
      <c r="BO47" s="238"/>
      <c r="BP47" s="238"/>
      <c r="BQ47" s="238"/>
      <c r="BR47" s="238"/>
      <c r="BS47" s="238"/>
      <c r="BT47" s="238"/>
      <c r="BU47" s="238"/>
      <c r="BV47" s="238"/>
      <c r="BW47" s="238"/>
      <c r="BX47" s="238"/>
      <c r="BY47" s="238"/>
      <c r="BZ47" s="238"/>
      <c r="CA47" s="238"/>
      <c r="CB47" s="238"/>
      <c r="CC47" s="238"/>
      <c r="CD47" s="238"/>
      <c r="CE47" s="238"/>
      <c r="CF47" s="238"/>
      <c r="CG47" s="238"/>
      <c r="CH47" s="238"/>
      <c r="CI47" s="239"/>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0.41041666666666665</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644">
        <f t="shared" si="39"/>
        <v>0.41041666666666665</v>
      </c>
      <c r="BG48" s="645"/>
      <c r="BH48" s="645"/>
      <c r="BI48" s="646"/>
      <c r="BJ48" s="238" t="str">
        <f t="shared" si="40"/>
        <v>P2臨時出口を開放。　→18：30　閉鎖作業を施設警備担当様へ引継ぎ。</v>
      </c>
      <c r="BK48" s="238"/>
      <c r="BL48" s="238"/>
      <c r="BM48" s="238"/>
      <c r="BN48" s="238"/>
      <c r="BO48" s="238"/>
      <c r="BP48" s="238"/>
      <c r="BQ48" s="238"/>
      <c r="BR48" s="238"/>
      <c r="BS48" s="238"/>
      <c r="BT48" s="238"/>
      <c r="BU48" s="238"/>
      <c r="BV48" s="238"/>
      <c r="BW48" s="238"/>
      <c r="BX48" s="238"/>
      <c r="BY48" s="238"/>
      <c r="BZ48" s="238"/>
      <c r="CA48" s="238"/>
      <c r="CB48" s="238"/>
      <c r="CC48" s="238"/>
      <c r="CD48" s="238"/>
      <c r="CE48" s="238"/>
      <c r="CF48" s="238"/>
      <c r="CG48" s="238"/>
      <c r="CH48" s="238"/>
      <c r="CI48" s="239"/>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10:87" ht="16.5" customHeight="1">
      <c r="J49" s="177"/>
      <c r="K49" s="177"/>
      <c r="L49" s="178"/>
      <c r="M49" s="178"/>
      <c r="N49" s="186" t="e">
        <f t="shared" ca="1" si="0"/>
        <v>#VALUE!</v>
      </c>
      <c r="O49" s="177" t="str">
        <f t="shared" ref="O49" si="41">IFERROR(INDEX(給与コード,MATCH(IF(J49="",E49,J49),業態名,0)),"")</f>
        <v/>
      </c>
      <c r="P49" s="177" t="str">
        <f t="shared" ref="P49" si="42">IF(O49="","",IF(K49="",F49,K49))</f>
        <v/>
      </c>
      <c r="Q49" s="178" t="str">
        <f t="shared" ref="Q49" si="43">IF(L49="",IF(G49="","",G49),L49)</f>
        <v/>
      </c>
      <c r="R49" s="178"/>
      <c r="S49" s="178" t="str">
        <f t="shared" ref="S49" si="44">IF(M49="",IF(H49="","",H49),M49)</f>
        <v/>
      </c>
      <c r="T49" s="178"/>
      <c r="U49" s="178"/>
      <c r="V49" s="178"/>
      <c r="W49" s="178"/>
      <c r="X49" s="177"/>
      <c r="Z49" s="235">
        <v>0.73611111111111116</v>
      </c>
      <c r="AA49" s="449"/>
      <c r="AB49" s="449"/>
      <c r="AC49" s="450"/>
      <c r="AD49" s="474" t="s">
        <v>535</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644">
        <f t="shared" si="39"/>
        <v>0.73611111111111116</v>
      </c>
      <c r="BG49" s="645"/>
      <c r="BH49" s="645"/>
      <c r="BI49" s="646"/>
      <c r="BJ49" s="238" t="str">
        <f t="shared" si="40"/>
        <v>P2入口の警備員より無線連絡を受ける。P2入口の出口側(P1出口からの出庫車両)から</v>
      </c>
      <c r="BK49" s="238"/>
      <c r="BL49" s="238"/>
      <c r="BM49" s="238"/>
      <c r="BN49" s="238"/>
      <c r="BO49" s="238"/>
      <c r="BP49" s="238"/>
      <c r="BQ49" s="238"/>
      <c r="BR49" s="238"/>
      <c r="BS49" s="238"/>
      <c r="BT49" s="238"/>
      <c r="BU49" s="238"/>
      <c r="BV49" s="238"/>
      <c r="BW49" s="238"/>
      <c r="BX49" s="238"/>
      <c r="BY49" s="238"/>
      <c r="BZ49" s="238"/>
      <c r="CA49" s="238"/>
      <c r="CB49" s="238"/>
      <c r="CC49" s="238"/>
      <c r="CD49" s="238"/>
      <c r="CE49" s="238"/>
      <c r="CF49" s="238"/>
      <c r="CG49" s="238"/>
      <c r="CH49" s="238"/>
      <c r="CI49" s="239"/>
    </row>
    <row r="50" spans="10:87" ht="16.5" customHeight="1">
      <c r="Z50" s="462"/>
      <c r="AA50" s="463"/>
      <c r="AB50" s="463"/>
      <c r="AC50" s="464"/>
      <c r="AD50" s="465" t="s">
        <v>536</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39"/>
        <v/>
      </c>
      <c r="BG50" s="469"/>
      <c r="BH50" s="469"/>
      <c r="BI50" s="470"/>
      <c r="BJ50" s="591" t="str">
        <f t="shared" si="40"/>
        <v>左折出庫(グレー色のワンボックス車両)をした車両がガードレールに接触して、</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10: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10: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10:87" ht="16.5" customHeight="1">
      <c r="Z53" s="588"/>
      <c r="AA53" s="494"/>
      <c r="AB53" s="494"/>
      <c r="AC53" s="589"/>
      <c r="AD53" s="481" t="s">
        <v>537</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5">IF(Z53="","",Z53)</f>
        <v/>
      </c>
      <c r="BG53" s="485"/>
      <c r="BH53" s="485"/>
      <c r="BI53" s="486"/>
      <c r="BJ53" s="481" t="str">
        <f t="shared" ref="BJ53:BJ100" si="46">IF(AD53="","",AD53)</f>
        <v>そのまま止まらず出庫される。ガードレールに大きな損傷なみられないが車両の</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10:87" ht="16.5" customHeight="1">
      <c r="Z54" s="508"/>
      <c r="AA54" s="501"/>
      <c r="AB54" s="501"/>
      <c r="AC54" s="501"/>
      <c r="AD54" s="481" t="s">
        <v>538</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5"/>
        <v/>
      </c>
      <c r="BG54" s="504"/>
      <c r="BH54" s="504"/>
      <c r="BI54" s="504"/>
      <c r="BJ54" s="481" t="str">
        <f t="shared" si="46"/>
        <v>一部部品が現場に置き去りとなる。施設警備担当者に情報級を実施する。</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10: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5"/>
        <v/>
      </c>
      <c r="BG55" s="268"/>
      <c r="BH55" s="268"/>
      <c r="BI55" s="415"/>
      <c r="BJ55" s="481" t="str">
        <f t="shared" si="46"/>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10: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5"/>
        <v/>
      </c>
      <c r="BG56" s="504"/>
      <c r="BH56" s="504"/>
      <c r="BI56" s="504"/>
      <c r="BJ56" s="481" t="str">
        <f t="shared" si="46"/>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10: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5"/>
        <v/>
      </c>
      <c r="BG57" s="504"/>
      <c r="BH57" s="504"/>
      <c r="BI57" s="504"/>
      <c r="BJ57" s="481" t="str">
        <f t="shared" si="46"/>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10: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5"/>
        <v/>
      </c>
      <c r="BG58" s="504"/>
      <c r="BH58" s="504"/>
      <c r="BI58" s="504"/>
      <c r="BJ58" s="501" t="str">
        <f t="shared" si="46"/>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10: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5"/>
        <v/>
      </c>
      <c r="BG59" s="504"/>
      <c r="BH59" s="504"/>
      <c r="BI59" s="504"/>
      <c r="BJ59" s="501" t="str">
        <f t="shared" si="46"/>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10: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5"/>
        <v/>
      </c>
      <c r="BG60" s="504"/>
      <c r="BH60" s="504"/>
      <c r="BI60" s="504"/>
      <c r="BJ60" s="501" t="str">
        <f t="shared" si="46"/>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10: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5"/>
        <v/>
      </c>
      <c r="BG61" s="504"/>
      <c r="BH61" s="504"/>
      <c r="BI61" s="504"/>
      <c r="BJ61" s="501" t="str">
        <f t="shared" si="46"/>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10: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5"/>
        <v/>
      </c>
      <c r="BG62" s="504"/>
      <c r="BH62" s="504"/>
      <c r="BI62" s="504"/>
      <c r="BJ62" s="501" t="str">
        <f t="shared" si="46"/>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10: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5"/>
        <v/>
      </c>
      <c r="BG63" s="504"/>
      <c r="BH63" s="504"/>
      <c r="BI63" s="504"/>
      <c r="BJ63" s="501" t="str">
        <f t="shared" si="46"/>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10: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5"/>
        <v/>
      </c>
      <c r="BG64" s="504"/>
      <c r="BH64" s="504"/>
      <c r="BI64" s="504"/>
      <c r="BJ64" s="501" t="str">
        <f t="shared" si="46"/>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5"/>
        <v/>
      </c>
      <c r="BG65" s="268"/>
      <c r="BH65" s="268"/>
      <c r="BI65" s="415"/>
      <c r="BJ65" s="501" t="str">
        <f t="shared" si="46"/>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5"/>
        <v/>
      </c>
      <c r="BG66" s="504"/>
      <c r="BH66" s="504"/>
      <c r="BI66" s="504"/>
      <c r="BJ66" s="501" t="str">
        <f t="shared" si="46"/>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5"/>
        <v/>
      </c>
      <c r="BG67" s="504"/>
      <c r="BH67" s="504"/>
      <c r="BI67" s="504"/>
      <c r="BJ67" s="501" t="str">
        <f t="shared" si="46"/>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5"/>
        <v/>
      </c>
      <c r="BG68" s="504"/>
      <c r="BH68" s="504"/>
      <c r="BI68" s="504"/>
      <c r="BJ68" s="501" t="str">
        <f t="shared" si="46"/>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5"/>
        <v/>
      </c>
      <c r="BG69" s="504"/>
      <c r="BH69" s="504"/>
      <c r="BI69" s="504"/>
      <c r="BJ69" s="501" t="str">
        <f t="shared" si="46"/>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5"/>
        <v/>
      </c>
      <c r="BG70" s="268"/>
      <c r="BH70" s="268"/>
      <c r="BI70" s="415"/>
      <c r="BJ70" s="501" t="str">
        <f t="shared" si="46"/>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5"/>
        <v/>
      </c>
      <c r="BG71" s="504"/>
      <c r="BH71" s="504"/>
      <c r="BI71" s="504"/>
      <c r="BJ71" s="501" t="str">
        <f t="shared" si="46"/>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5"/>
        <v/>
      </c>
      <c r="BG72" s="504"/>
      <c r="BH72" s="504"/>
      <c r="BI72" s="504"/>
      <c r="BJ72" s="501" t="str">
        <f t="shared" si="46"/>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5"/>
        <v/>
      </c>
      <c r="BG73" s="504"/>
      <c r="BH73" s="504"/>
      <c r="BI73" s="504"/>
      <c r="BJ73" s="501" t="str">
        <f t="shared" si="46"/>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5"/>
        <v/>
      </c>
      <c r="BG74" s="504"/>
      <c r="BH74" s="504"/>
      <c r="BI74" s="504"/>
      <c r="BJ74" s="501" t="str">
        <f t="shared" si="46"/>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5"/>
        <v/>
      </c>
      <c r="BG75" s="504"/>
      <c r="BH75" s="504"/>
      <c r="BI75" s="504"/>
      <c r="BJ75" s="501" t="str">
        <f t="shared" si="46"/>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5"/>
        <v/>
      </c>
      <c r="BG76" s="504"/>
      <c r="BH76" s="504"/>
      <c r="BI76" s="504"/>
      <c r="BJ76" s="501" t="str">
        <f t="shared" si="46"/>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5"/>
        <v/>
      </c>
      <c r="BG77" s="504"/>
      <c r="BH77" s="504"/>
      <c r="BI77" s="504"/>
      <c r="BJ77" s="501" t="str">
        <f t="shared" si="46"/>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5"/>
        <v/>
      </c>
      <c r="BG78" s="504"/>
      <c r="BH78" s="504"/>
      <c r="BI78" s="504"/>
      <c r="BJ78" s="501" t="str">
        <f t="shared" si="46"/>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5"/>
        <v/>
      </c>
      <c r="BG79" s="504"/>
      <c r="BH79" s="504"/>
      <c r="BI79" s="504"/>
      <c r="BJ79" s="501" t="str">
        <f t="shared" si="46"/>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5"/>
        <v/>
      </c>
      <c r="BG80" s="504"/>
      <c r="BH80" s="504"/>
      <c r="BI80" s="504"/>
      <c r="BJ80" s="501" t="str">
        <f t="shared" si="46"/>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5"/>
        <v/>
      </c>
      <c r="BG81" s="504"/>
      <c r="BH81" s="504"/>
      <c r="BI81" s="504"/>
      <c r="BJ81" s="501" t="str">
        <f t="shared" si="46"/>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5"/>
        <v/>
      </c>
      <c r="BG82" s="504"/>
      <c r="BH82" s="504"/>
      <c r="BI82" s="504"/>
      <c r="BJ82" s="501" t="str">
        <f t="shared" si="46"/>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5"/>
        <v/>
      </c>
      <c r="BG83" s="504"/>
      <c r="BH83" s="504"/>
      <c r="BI83" s="504"/>
      <c r="BJ83" s="501" t="str">
        <f t="shared" si="46"/>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5"/>
        <v/>
      </c>
      <c r="BG84" s="504"/>
      <c r="BH84" s="504"/>
      <c r="BI84" s="504"/>
      <c r="BJ84" s="501" t="str">
        <f t="shared" si="46"/>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5"/>
        <v/>
      </c>
      <c r="BG85" s="504"/>
      <c r="BH85" s="504"/>
      <c r="BI85" s="504"/>
      <c r="BJ85" s="501" t="str">
        <f t="shared" si="46"/>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5"/>
        <v/>
      </c>
      <c r="BG86" s="504"/>
      <c r="BH86" s="504"/>
      <c r="BI86" s="504"/>
      <c r="BJ86" s="501" t="str">
        <f t="shared" si="46"/>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5"/>
        <v/>
      </c>
      <c r="BG87" s="504"/>
      <c r="BH87" s="504"/>
      <c r="BI87" s="504"/>
      <c r="BJ87" s="501" t="str">
        <f t="shared" si="46"/>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5"/>
        <v/>
      </c>
      <c r="BG88" s="504"/>
      <c r="BH88" s="504"/>
      <c r="BI88" s="504"/>
      <c r="BJ88" s="501" t="str">
        <f t="shared" si="46"/>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5"/>
        <v/>
      </c>
      <c r="BG89" s="504"/>
      <c r="BH89" s="504"/>
      <c r="BI89" s="504"/>
      <c r="BJ89" s="501" t="str">
        <f t="shared" si="46"/>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5"/>
        <v/>
      </c>
      <c r="BG90" s="504"/>
      <c r="BH90" s="504"/>
      <c r="BI90" s="504"/>
      <c r="BJ90" s="501" t="str">
        <f t="shared" si="46"/>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5"/>
        <v/>
      </c>
      <c r="BG91" s="504"/>
      <c r="BH91" s="504"/>
      <c r="BI91" s="504"/>
      <c r="BJ91" s="501" t="str">
        <f t="shared" si="46"/>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5"/>
        <v/>
      </c>
      <c r="BG92" s="504"/>
      <c r="BH92" s="504"/>
      <c r="BI92" s="504"/>
      <c r="BJ92" s="501" t="str">
        <f t="shared" si="46"/>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5"/>
        <v/>
      </c>
      <c r="BG93" s="504"/>
      <c r="BH93" s="504"/>
      <c r="BI93" s="504"/>
      <c r="BJ93" s="501" t="str">
        <f t="shared" si="46"/>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5"/>
        <v/>
      </c>
      <c r="BG94" s="513"/>
      <c r="BH94" s="513"/>
      <c r="BI94" s="513"/>
      <c r="BJ94" s="510" t="str">
        <f t="shared" si="46"/>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7">IF(Z95="","",Z95)</f>
        <v/>
      </c>
      <c r="BG95" s="504"/>
      <c r="BH95" s="504"/>
      <c r="BI95" s="504"/>
      <c r="BJ95" s="501" t="str">
        <f t="shared" si="46"/>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7"/>
        <v/>
      </c>
      <c r="BG96" s="504"/>
      <c r="BH96" s="504"/>
      <c r="BI96" s="504"/>
      <c r="BJ96" s="501" t="str">
        <f t="shared" si="46"/>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7"/>
        <v/>
      </c>
      <c r="BG97" s="504"/>
      <c r="BH97" s="504"/>
      <c r="BI97" s="504"/>
      <c r="BJ97" s="501" t="str">
        <f t="shared" si="46"/>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7"/>
        <v/>
      </c>
      <c r="BG98" s="504"/>
      <c r="BH98" s="504"/>
      <c r="BI98" s="504"/>
      <c r="BJ98" s="501" t="str">
        <f t="shared" si="46"/>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7"/>
        <v/>
      </c>
      <c r="BG99" s="504"/>
      <c r="BH99" s="504"/>
      <c r="BI99" s="504"/>
      <c r="BJ99" s="501" t="str">
        <f t="shared" si="46"/>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8">IF(Z100="","",Z100)</f>
        <v/>
      </c>
      <c r="BG100" s="518"/>
      <c r="BH100" s="518"/>
      <c r="BI100" s="518"/>
      <c r="BJ100" s="515" t="str">
        <f t="shared" si="46"/>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sheetData>
  <mergeCells count="865">
    <mergeCell ref="CE28:CF28"/>
    <mergeCell ref="CG28:CI28"/>
    <mergeCell ref="BU27:BV27"/>
    <mergeCell ref="BW27:BZ27"/>
    <mergeCell ref="BR27:BT27"/>
    <mergeCell ref="BF28:BG28"/>
    <mergeCell ref="BH28:BK28"/>
    <mergeCell ref="BL28:BM28"/>
    <mergeCell ref="BN28:BO28"/>
    <mergeCell ref="BP28:BQ28"/>
    <mergeCell ref="BR28:BT28"/>
    <mergeCell ref="BU28:BV28"/>
    <mergeCell ref="BW28:BZ28"/>
    <mergeCell ref="CA28:CB28"/>
    <mergeCell ref="CG27:CI27"/>
    <mergeCell ref="BF77:BI77"/>
    <mergeCell ref="BJ77:CI77"/>
    <mergeCell ref="Z78:AC78"/>
    <mergeCell ref="AD78:BC78"/>
    <mergeCell ref="BF78:BI78"/>
    <mergeCell ref="BJ78:CI78"/>
    <mergeCell ref="Z74:AC74"/>
    <mergeCell ref="AD74:BC74"/>
    <mergeCell ref="BF74:BI74"/>
    <mergeCell ref="BJ74:CI74"/>
    <mergeCell ref="Z75:AC75"/>
    <mergeCell ref="AD75:BC75"/>
    <mergeCell ref="BF75:BI75"/>
    <mergeCell ref="BJ75:CI75"/>
    <mergeCell ref="Z76:AC76"/>
    <mergeCell ref="AD76:BC76"/>
    <mergeCell ref="BF76:BI76"/>
    <mergeCell ref="BJ76:CI76"/>
    <mergeCell ref="BA21:BC21"/>
    <mergeCell ref="BF27:BG27"/>
    <mergeCell ref="BH27:BK27"/>
    <mergeCell ref="BL27:BM27"/>
    <mergeCell ref="BN27:BO27"/>
    <mergeCell ref="BP27:BQ27"/>
    <mergeCell ref="BF83:BI83"/>
    <mergeCell ref="BJ83:CI83"/>
    <mergeCell ref="BF82:BI82"/>
    <mergeCell ref="BJ82:CI82"/>
    <mergeCell ref="BH23:BK23"/>
    <mergeCell ref="BH24:BK24"/>
    <mergeCell ref="BH25:BK25"/>
    <mergeCell ref="BH26:BK26"/>
    <mergeCell ref="BL23:BM23"/>
    <mergeCell ref="BL24:BM24"/>
    <mergeCell ref="BL25:BM25"/>
    <mergeCell ref="BL26:BM26"/>
    <mergeCell ref="BN23:BO23"/>
    <mergeCell ref="BN24:BO24"/>
    <mergeCell ref="BN25:BO25"/>
    <mergeCell ref="BN26:BO26"/>
    <mergeCell ref="CA27:CB27"/>
    <mergeCell ref="CC27:CD27"/>
    <mergeCell ref="BF94:BI94"/>
    <mergeCell ref="BJ94:CI94"/>
    <mergeCell ref="Z90:AC90"/>
    <mergeCell ref="AD90:BC90"/>
    <mergeCell ref="BF90:BI90"/>
    <mergeCell ref="BJ90:CI90"/>
    <mergeCell ref="Z91:AC91"/>
    <mergeCell ref="AD91:BC91"/>
    <mergeCell ref="BF91:BI91"/>
    <mergeCell ref="BJ91:CI91"/>
    <mergeCell ref="Z92:AC92"/>
    <mergeCell ref="AD92:BC92"/>
    <mergeCell ref="Z93:AC93"/>
    <mergeCell ref="AD93:BC93"/>
    <mergeCell ref="BF93:BI93"/>
    <mergeCell ref="BJ93:CI93"/>
    <mergeCell ref="BF92:BI92"/>
    <mergeCell ref="BJ92:CI92"/>
    <mergeCell ref="Z94:AC94"/>
    <mergeCell ref="AD94:BC94"/>
    <mergeCell ref="BF86:BI86"/>
    <mergeCell ref="BJ86:CI86"/>
    <mergeCell ref="Z87:AC87"/>
    <mergeCell ref="AD87:BC87"/>
    <mergeCell ref="BF87:BI87"/>
    <mergeCell ref="BJ87:CI87"/>
    <mergeCell ref="BF89:BI89"/>
    <mergeCell ref="BJ89:CI89"/>
    <mergeCell ref="Z88:AC88"/>
    <mergeCell ref="AD88:BC88"/>
    <mergeCell ref="BF88:BI88"/>
    <mergeCell ref="BJ88:CI88"/>
    <mergeCell ref="Z89:AC89"/>
    <mergeCell ref="AD89:BC89"/>
    <mergeCell ref="Z86:AC86"/>
    <mergeCell ref="AD86:BC86"/>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9:AC99"/>
    <mergeCell ref="AD99:BC99"/>
    <mergeCell ref="BF99:BI99"/>
    <mergeCell ref="BJ99:CI99"/>
    <mergeCell ref="Z98:AC98"/>
    <mergeCell ref="AD98:BC98"/>
    <mergeCell ref="BF98:BI98"/>
    <mergeCell ref="BJ98:CI98"/>
    <mergeCell ref="BF84:BI84"/>
    <mergeCell ref="BJ84:CI84"/>
    <mergeCell ref="Z85:AC85"/>
    <mergeCell ref="AD85:BC85"/>
    <mergeCell ref="BF85:BI85"/>
    <mergeCell ref="BJ85:CI85"/>
    <mergeCell ref="Z82:AC82"/>
    <mergeCell ref="AD82:BC82"/>
    <mergeCell ref="Z84:AC84"/>
    <mergeCell ref="AD84:BC84"/>
    <mergeCell ref="Z72:AC72"/>
    <mergeCell ref="AD72:BC72"/>
    <mergeCell ref="BF72:BI72"/>
    <mergeCell ref="BJ72:CI72"/>
    <mergeCell ref="Z73:AC73"/>
    <mergeCell ref="AD73:BC73"/>
    <mergeCell ref="BF73:BI73"/>
    <mergeCell ref="BJ73:CI73"/>
    <mergeCell ref="Z83:AC83"/>
    <mergeCell ref="AD83:BC83"/>
    <mergeCell ref="Z79:AC79"/>
    <mergeCell ref="AD79:BC79"/>
    <mergeCell ref="BF79:BI79"/>
    <mergeCell ref="BJ79:CI79"/>
    <mergeCell ref="Z80:AC80"/>
    <mergeCell ref="AD80:BC80"/>
    <mergeCell ref="BF80:BI80"/>
    <mergeCell ref="BJ80:CI80"/>
    <mergeCell ref="Z81:AC81"/>
    <mergeCell ref="AD81:BC81"/>
    <mergeCell ref="BF81:BI81"/>
    <mergeCell ref="BJ81:CI81"/>
    <mergeCell ref="Z77:AC77"/>
    <mergeCell ref="AD77:BC77"/>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1:AC51"/>
    <mergeCell ref="AD51:BC51"/>
    <mergeCell ref="AU52:AV52"/>
    <mergeCell ref="AX52:AY52"/>
    <mergeCell ref="CA52:CB52"/>
    <mergeCell ref="AP52:AS52"/>
    <mergeCell ref="CD52:CE52"/>
    <mergeCell ref="BV52:BY52"/>
    <mergeCell ref="Z53:AC53"/>
    <mergeCell ref="AD53:BC53"/>
    <mergeCell ref="BF53:BI53"/>
    <mergeCell ref="BJ53:CI53"/>
    <mergeCell ref="CU41:CW41"/>
    <mergeCell ref="Z48:AC48"/>
    <mergeCell ref="AD48:BC48"/>
    <mergeCell ref="BF47:BI47"/>
    <mergeCell ref="BF50:BI50"/>
    <mergeCell ref="Z50:AC50"/>
    <mergeCell ref="AD50:BC50"/>
    <mergeCell ref="CU43:CW43"/>
    <mergeCell ref="Z49:AC49"/>
    <mergeCell ref="AD49:BC49"/>
    <mergeCell ref="CU42:CW42"/>
    <mergeCell ref="Z47:AC47"/>
    <mergeCell ref="AD47:BC47"/>
    <mergeCell ref="BF45:BI45"/>
    <mergeCell ref="BJ45:CI45"/>
    <mergeCell ref="CK41:CN41"/>
    <mergeCell ref="CO41:CQ41"/>
    <mergeCell ref="CR41:CT41"/>
    <mergeCell ref="CK47:CM48"/>
    <mergeCell ref="CN47:DE48"/>
    <mergeCell ref="BJ50:CI50"/>
    <mergeCell ref="CK43:CN43"/>
    <mergeCell ref="CO43:CQ43"/>
    <mergeCell ref="CR43:CT43"/>
    <mergeCell ref="CK42:CN42"/>
    <mergeCell ref="BJ47:CI47"/>
    <mergeCell ref="CK45:CP45"/>
    <mergeCell ref="CQ45:CS45"/>
    <mergeCell ref="BF49:BI49"/>
    <mergeCell ref="BJ49:CI49"/>
    <mergeCell ref="CK44:CP44"/>
    <mergeCell ref="CQ44:CS44"/>
    <mergeCell ref="BF46:BI46"/>
    <mergeCell ref="BJ46:CI46"/>
    <mergeCell ref="BF48:BI48"/>
    <mergeCell ref="BJ48:CI48"/>
    <mergeCell ref="CO42:CQ42"/>
    <mergeCell ref="CR42:CT42"/>
    <mergeCell ref="BJ44:CI44"/>
    <mergeCell ref="CK36:CN36"/>
    <mergeCell ref="CO36:CQ36"/>
    <mergeCell ref="CR38:CT38"/>
    <mergeCell ref="CR36:CT36"/>
    <mergeCell ref="BJ43:CI43"/>
    <mergeCell ref="CK37:CN37"/>
    <mergeCell ref="CO37:CQ37"/>
    <mergeCell ref="CR37:CT37"/>
    <mergeCell ref="BF43:BI43"/>
    <mergeCell ref="CK38:CN38"/>
    <mergeCell ref="CO38:CQ38"/>
    <mergeCell ref="BF41:CI41"/>
    <mergeCell ref="BF42:BI42"/>
    <mergeCell ref="BJ42:CI42"/>
    <mergeCell ref="CK39:CN39"/>
    <mergeCell ref="CO39:CQ39"/>
    <mergeCell ref="CR39:CT39"/>
    <mergeCell ref="BF38:BI38"/>
    <mergeCell ref="BJ38:BM38"/>
    <mergeCell ref="BN38:BQ38"/>
    <mergeCell ref="BR38:BT38"/>
    <mergeCell ref="BJ39:BM39"/>
    <mergeCell ref="BN39:BQ39"/>
    <mergeCell ref="BR39:BT39"/>
    <mergeCell ref="Z39:AD39"/>
    <mergeCell ref="AE39:AG39"/>
    <mergeCell ref="AI39:AL39"/>
    <mergeCell ref="AM39:AT39"/>
    <mergeCell ref="Z40:AE40"/>
    <mergeCell ref="AF40:AG40"/>
    <mergeCell ref="AH40:AI40"/>
    <mergeCell ref="AK40:AL40"/>
    <mergeCell ref="AO40:AP40"/>
    <mergeCell ref="AS40:AT40"/>
    <mergeCell ref="BF39:BI39"/>
    <mergeCell ref="BY36:CI37"/>
    <mergeCell ref="BF36:BI36"/>
    <mergeCell ref="BJ36:BM36"/>
    <mergeCell ref="BN36:BQ36"/>
    <mergeCell ref="BR36:BT36"/>
    <mergeCell ref="BF37:BI37"/>
    <mergeCell ref="BJ37:BM37"/>
    <mergeCell ref="BN37:BQ37"/>
    <mergeCell ref="BR37:BT37"/>
    <mergeCell ref="BU36:BX37"/>
    <mergeCell ref="Z36:AF36"/>
    <mergeCell ref="AG36:AJ36"/>
    <mergeCell ref="AK36:AN36"/>
    <mergeCell ref="Z37:AF38"/>
    <mergeCell ref="AG37:AN38"/>
    <mergeCell ref="AO37:AU37"/>
    <mergeCell ref="AV37:AY37"/>
    <mergeCell ref="AZ37:BC37"/>
    <mergeCell ref="AO38:AU38"/>
    <mergeCell ref="AV38:AY38"/>
    <mergeCell ref="AZ38:BC38"/>
    <mergeCell ref="AO36:AU36"/>
    <mergeCell ref="AV36:AY36"/>
    <mergeCell ref="AZ36:BC36"/>
    <mergeCell ref="BF35:CI35"/>
    <mergeCell ref="Z35:AF35"/>
    <mergeCell ref="AG35:AJ35"/>
    <mergeCell ref="AK35:AN35"/>
    <mergeCell ref="AO34:AU34"/>
    <mergeCell ref="AV34:AY34"/>
    <mergeCell ref="AZ34:BC34"/>
    <mergeCell ref="AO35:AU35"/>
    <mergeCell ref="AV35:AY35"/>
    <mergeCell ref="AZ35:BC35"/>
    <mergeCell ref="CA34:CC34"/>
    <mergeCell ref="CD34:CI34"/>
    <mergeCell ref="Z33:AF33"/>
    <mergeCell ref="AG33:AJ33"/>
    <mergeCell ref="AK33:AN33"/>
    <mergeCell ref="Z34:AF34"/>
    <mergeCell ref="AG34:AJ34"/>
    <mergeCell ref="AK34:AN34"/>
    <mergeCell ref="BF33:BG33"/>
    <mergeCell ref="BH33:BI33"/>
    <mergeCell ref="BJ33:BK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Z32:AF32"/>
    <mergeCell ref="AG32:AJ32"/>
    <mergeCell ref="AK32:AN32"/>
    <mergeCell ref="CE27:CF27"/>
    <mergeCell ref="CC28:CD28"/>
    <mergeCell ref="AL28:AN28"/>
    <mergeCell ref="AO28:AP28"/>
    <mergeCell ref="BP23:BQ23"/>
    <mergeCell ref="BP24:BQ24"/>
    <mergeCell ref="BP25:BQ25"/>
    <mergeCell ref="AQ28:AV28"/>
    <mergeCell ref="BR22:BT22"/>
    <mergeCell ref="BU22:BV22"/>
    <mergeCell ref="CE20:CF20"/>
    <mergeCell ref="BP20:BQ20"/>
    <mergeCell ref="BR20:BT20"/>
    <mergeCell ref="BU20:BV20"/>
    <mergeCell ref="BW20:BZ20"/>
    <mergeCell ref="CA20:CB20"/>
    <mergeCell ref="CC20:CD20"/>
    <mergeCell ref="AW24:AY24"/>
    <mergeCell ref="AW25:AY25"/>
    <mergeCell ref="AW26:AY26"/>
    <mergeCell ref="AW27:AY27"/>
    <mergeCell ref="BA24:BC24"/>
    <mergeCell ref="BA25:BC25"/>
    <mergeCell ref="BA26:BC26"/>
    <mergeCell ref="BA27:BC27"/>
    <mergeCell ref="BF23:BG23"/>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F30:BG30"/>
    <mergeCell ref="BH30:BK30"/>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CC30:CD30"/>
    <mergeCell ref="CE30:CF30"/>
    <mergeCell ref="CG30:CI30"/>
    <mergeCell ref="BU29:BV29"/>
    <mergeCell ref="BW29:BZ29"/>
    <mergeCell ref="CA29:CB29"/>
    <mergeCell ref="CC29:CD29"/>
    <mergeCell ref="CE29:CF29"/>
    <mergeCell ref="CG29:CI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BF24:BG24"/>
    <mergeCell ref="BF25:BG25"/>
    <mergeCell ref="BF26:BG26"/>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O31:AU31"/>
    <mergeCell ref="AV31:AY31"/>
    <mergeCell ref="AZ31:BC31"/>
    <mergeCell ref="AO33:AU33"/>
    <mergeCell ref="AV33:AY33"/>
    <mergeCell ref="AZ33:BC33"/>
    <mergeCell ref="AO32:AU32"/>
    <mergeCell ref="AV32:AY32"/>
    <mergeCell ref="AZ32:BC32"/>
    <mergeCell ref="BO33:BT33"/>
    <mergeCell ref="BU33:BV33"/>
    <mergeCell ref="BW33:BX33"/>
    <mergeCell ref="BY33:BZ33"/>
    <mergeCell ref="CA33:CC33"/>
    <mergeCell ref="CD33:CI33"/>
    <mergeCell ref="BF34:BG34"/>
    <mergeCell ref="BH34:BI34"/>
    <mergeCell ref="BJ34:BK34"/>
    <mergeCell ref="BL34:BN34"/>
    <mergeCell ref="BO34:BT34"/>
    <mergeCell ref="BU34:BV34"/>
    <mergeCell ref="BW34:BX34"/>
    <mergeCell ref="BY34:BZ34"/>
    <mergeCell ref="BL33:BN33"/>
    <mergeCell ref="Z29:AC29"/>
    <mergeCell ref="AD29:BC29"/>
    <mergeCell ref="BF31:BI31"/>
    <mergeCell ref="BJ31:CI31"/>
    <mergeCell ref="Z46:AC46"/>
    <mergeCell ref="AD46:BC46"/>
    <mergeCell ref="Z45:AC45"/>
    <mergeCell ref="AD45:BC45"/>
    <mergeCell ref="BU40:CB40"/>
    <mergeCell ref="CC40:CI40"/>
    <mergeCell ref="Z44:AC44"/>
    <mergeCell ref="AD44:BC44"/>
    <mergeCell ref="Z42:AC42"/>
    <mergeCell ref="AD42:BC42"/>
    <mergeCell ref="Z43:AC43"/>
    <mergeCell ref="AD43:BC43"/>
    <mergeCell ref="AX40:AY40"/>
    <mergeCell ref="AZ40:BA40"/>
    <mergeCell ref="BB40:BC40"/>
    <mergeCell ref="BF40:BI40"/>
    <mergeCell ref="BJ40:BM40"/>
    <mergeCell ref="BN40:BQ40"/>
    <mergeCell ref="BR40:BT40"/>
    <mergeCell ref="BF44:BI44"/>
  </mergeCells>
  <phoneticPr fontId="27"/>
  <conditionalFormatting sqref="AH7:AN28 AW7:BC28">
    <cfRule type="cellIs" dxfId="98"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DE112"/>
  <sheetViews>
    <sheetView view="pageBreakPreview" topLeftCell="D31" zoomScale="70" zoomScaleNormal="100" zoomScaleSheetLayoutView="70" workbookViewId="0">
      <selection activeCell="AD49" sqref="AD49:BC50"/>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2" width="5.42578125" style="156" customWidth="1"/>
    <col min="23" max="23" width="5.1406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5"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田村勝行</v>
      </c>
      <c r="E9" s="155" t="s">
        <v>99</v>
      </c>
      <c r="F9" s="155" t="s">
        <v>239</v>
      </c>
      <c r="I9" s="185"/>
      <c r="J9" s="177"/>
      <c r="K9" s="177"/>
      <c r="L9" s="178"/>
      <c r="M9" s="178"/>
      <c r="N9" s="186" t="e">
        <f t="shared" ca="1" si="0"/>
        <v>#VALUE!</v>
      </c>
      <c r="O9" s="177" t="str">
        <f t="shared" si="1"/>
        <v>A1</v>
      </c>
      <c r="P9" s="177" t="str">
        <f t="shared" si="2"/>
        <v>田村勝行</v>
      </c>
      <c r="Q9" s="178" t="str">
        <f t="shared" si="3"/>
        <v/>
      </c>
      <c r="R9" s="178"/>
      <c r="S9" s="178" t="str">
        <f t="shared" si="4"/>
        <v/>
      </c>
      <c r="T9" s="178"/>
      <c r="U9" s="178"/>
      <c r="V9" s="178"/>
      <c r="W9" s="178"/>
      <c r="X9" s="177"/>
      <c r="Z9" s="270" t="str">
        <f t="shared" si="5"/>
        <v>荷捌</v>
      </c>
      <c r="AA9" s="271"/>
      <c r="AB9" s="272" t="str">
        <f t="shared" si="6"/>
        <v>田村勝行</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長岡順一</v>
      </c>
      <c r="E10" s="155" t="s">
        <v>99</v>
      </c>
      <c r="F10" s="155" t="s">
        <v>263</v>
      </c>
      <c r="I10" s="185"/>
      <c r="J10" s="177"/>
      <c r="K10" s="177"/>
      <c r="L10" s="178"/>
      <c r="M10" s="178"/>
      <c r="N10" s="186" t="e">
        <f t="shared" ca="1" si="0"/>
        <v>#VALUE!</v>
      </c>
      <c r="O10" s="177" t="str">
        <f t="shared" si="1"/>
        <v>A1</v>
      </c>
      <c r="P10" s="177" t="str">
        <f t="shared" si="2"/>
        <v>長岡順一</v>
      </c>
      <c r="Q10" s="178" t="str">
        <f t="shared" si="3"/>
        <v/>
      </c>
      <c r="R10" s="178"/>
      <c r="S10" s="178" t="str">
        <f t="shared" si="4"/>
        <v/>
      </c>
      <c r="T10" s="178"/>
      <c r="U10" s="178"/>
      <c r="V10" s="178"/>
      <c r="W10" s="178"/>
      <c r="X10" s="177"/>
      <c r="Z10" s="270" t="str">
        <f t="shared" si="5"/>
        <v>荷捌</v>
      </c>
      <c r="AA10" s="271"/>
      <c r="AB10" s="272" t="str">
        <f t="shared" si="6"/>
        <v>長岡順一</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田村勝行</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髙橋勝彦</v>
      </c>
      <c r="E12" s="155" t="s">
        <v>106</v>
      </c>
      <c r="F12" s="155" t="s">
        <v>108</v>
      </c>
      <c r="I12" s="185"/>
      <c r="J12" s="177"/>
      <c r="K12" s="177"/>
      <c r="L12" s="178"/>
      <c r="M12" s="178"/>
      <c r="N12" s="186" t="e">
        <f t="shared" ca="1" si="0"/>
        <v>#VALUE!</v>
      </c>
      <c r="O12" s="177" t="str">
        <f t="shared" si="1"/>
        <v>A2</v>
      </c>
      <c r="P12" s="177" t="str">
        <f t="shared" si="2"/>
        <v>髙橋勝彦</v>
      </c>
      <c r="Q12" s="178" t="str">
        <f t="shared" si="3"/>
        <v/>
      </c>
      <c r="R12" s="178"/>
      <c r="S12" s="178" t="str">
        <f t="shared" si="4"/>
        <v/>
      </c>
      <c r="T12" s="178"/>
      <c r="U12" s="178"/>
      <c r="V12" s="178"/>
      <c r="W12" s="178"/>
      <c r="X12" s="177"/>
      <c r="Z12" s="270" t="str">
        <f t="shared" si="5"/>
        <v>早番</v>
      </c>
      <c r="AA12" s="271"/>
      <c r="AB12" s="272" t="str">
        <f t="shared" si="6"/>
        <v>髙橋勝彦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長岡順一</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萩原光彦</v>
      </c>
      <c r="E13" s="155" t="s">
        <v>106</v>
      </c>
      <c r="F13" s="155" t="s">
        <v>104</v>
      </c>
      <c r="I13" s="185"/>
      <c r="J13" s="177"/>
      <c r="K13" s="177"/>
      <c r="L13" s="178"/>
      <c r="M13" s="178"/>
      <c r="N13" s="186" t="e">
        <f t="shared" ca="1" si="0"/>
        <v>#VALUE!</v>
      </c>
      <c r="O13" s="177" t="str">
        <f t="shared" si="1"/>
        <v>A2</v>
      </c>
      <c r="P13" s="177" t="str">
        <f t="shared" si="2"/>
        <v>萩原光彦</v>
      </c>
      <c r="Q13" s="178" t="str">
        <f t="shared" si="3"/>
        <v/>
      </c>
      <c r="R13" s="178"/>
      <c r="S13" s="178" t="str">
        <f t="shared" si="4"/>
        <v/>
      </c>
      <c r="T13" s="178"/>
      <c r="U13" s="178"/>
      <c r="V13" s="178"/>
      <c r="W13" s="178"/>
      <c r="X13" s="177"/>
      <c r="Z13" s="270" t="str">
        <f t="shared" si="5"/>
        <v>早番</v>
      </c>
      <c r="AA13" s="271"/>
      <c r="AB13" s="272" t="str">
        <f t="shared" si="6"/>
        <v>萩原光彦</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髙橋勝彦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萩原光彦</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809</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2683</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1926</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663</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6081</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6081</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6081</v>
      </c>
      <c r="AH37" s="395"/>
      <c r="AI37" s="395"/>
      <c r="AJ37" s="395"/>
      <c r="AK37" s="395"/>
      <c r="AL37" s="395"/>
      <c r="AM37" s="395"/>
      <c r="AN37" s="396"/>
      <c r="AO37" s="400" t="s">
        <v>135</v>
      </c>
      <c r="AP37" s="401"/>
      <c r="AQ37" s="401"/>
      <c r="AR37" s="401"/>
      <c r="AS37" s="401"/>
      <c r="AT37" s="401"/>
      <c r="AU37" s="401"/>
      <c r="AV37" s="402">
        <v>0.625</v>
      </c>
      <c r="AW37" s="402"/>
      <c r="AX37" s="402"/>
      <c r="AY37" s="402"/>
      <c r="AZ37" s="403">
        <v>1808</v>
      </c>
      <c r="BA37" s="403"/>
      <c r="BB37" s="403"/>
      <c r="BC37" s="404"/>
      <c r="BE37" s="203"/>
      <c r="BF37" s="426" t="s">
        <v>136</v>
      </c>
      <c r="BG37" s="427"/>
      <c r="BH37" s="427"/>
      <c r="BI37" s="427"/>
      <c r="BJ37" s="428">
        <f>IF(AG32="","",AG32)</f>
        <v>809</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752</v>
      </c>
      <c r="BA38" s="408"/>
      <c r="BB38" s="408"/>
      <c r="BC38" s="409"/>
      <c r="BE38" s="204"/>
      <c r="BF38" s="418" t="s">
        <v>138</v>
      </c>
      <c r="BG38" s="419"/>
      <c r="BH38" s="419"/>
      <c r="BI38" s="419"/>
      <c r="BJ38" s="412">
        <f>IF(AG33="","",AG33)</f>
        <v>2683</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1926</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663</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623" t="str">
        <f t="shared" ref="BF42:BF50" si="40">IF(Z42="","",Z42)</f>
        <v>※</v>
      </c>
      <c r="BG42" s="624"/>
      <c r="BH42" s="624"/>
      <c r="BI42" s="625"/>
      <c r="BJ42" s="451" t="str">
        <f t="shared" ref="BJ42:BJ50"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81" t="str">
        <f t="shared" si="41"/>
        <v>～21：00/（土日祝）11：00～22：00、フードコート（平日）11：00～20：00/（土日祝）10：30～</v>
      </c>
      <c r="BK43" s="581"/>
      <c r="BL43" s="581"/>
      <c r="BM43" s="581"/>
      <c r="BN43" s="581"/>
      <c r="BO43" s="581"/>
      <c r="BP43" s="581"/>
      <c r="BQ43" s="581"/>
      <c r="BR43" s="581"/>
      <c r="BS43" s="581"/>
      <c r="BT43" s="581"/>
      <c r="BU43" s="581"/>
      <c r="BV43" s="581"/>
      <c r="BW43" s="581"/>
      <c r="BX43" s="581"/>
      <c r="BY43" s="581"/>
      <c r="BZ43" s="581"/>
      <c r="CA43" s="581"/>
      <c r="CB43" s="581"/>
      <c r="CC43" s="581"/>
      <c r="CD43" s="581"/>
      <c r="CE43" s="581"/>
      <c r="CF43" s="581"/>
      <c r="CG43" s="581"/>
      <c r="CH43" s="581"/>
      <c r="CI43" s="582"/>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81" t="str">
        <f t="shared" si="41"/>
        <v>21：00、ブルーミングブルーミー10：00～21：00。</v>
      </c>
      <c r="BK44" s="581"/>
      <c r="BL44" s="581"/>
      <c r="BM44" s="581"/>
      <c r="BN44" s="581"/>
      <c r="BO44" s="581"/>
      <c r="BP44" s="581"/>
      <c r="BQ44" s="581"/>
      <c r="BR44" s="581"/>
      <c r="BS44" s="581"/>
      <c r="BT44" s="581"/>
      <c r="BU44" s="581"/>
      <c r="BV44" s="581"/>
      <c r="BW44" s="581"/>
      <c r="BX44" s="581"/>
      <c r="BY44" s="581"/>
      <c r="BZ44" s="581"/>
      <c r="CA44" s="581"/>
      <c r="CB44" s="581"/>
      <c r="CC44" s="581"/>
      <c r="CD44" s="581"/>
      <c r="CE44" s="581"/>
      <c r="CF44" s="581"/>
      <c r="CG44" s="581"/>
      <c r="CH44" s="581"/>
      <c r="CI44" s="582"/>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81" t="str">
        <f t="shared" si="41"/>
        <v>P3立体駐車場開放。</v>
      </c>
      <c r="BK45" s="581"/>
      <c r="BL45" s="581"/>
      <c r="BM45" s="581"/>
      <c r="BN45" s="581"/>
      <c r="BO45" s="581"/>
      <c r="BP45" s="581"/>
      <c r="BQ45" s="581"/>
      <c r="BR45" s="581"/>
      <c r="BS45" s="581"/>
      <c r="BT45" s="581"/>
      <c r="BU45" s="581"/>
      <c r="BV45" s="581"/>
      <c r="BW45" s="581"/>
      <c r="BX45" s="581"/>
      <c r="BY45" s="581"/>
      <c r="BZ45" s="581"/>
      <c r="CA45" s="581"/>
      <c r="CB45" s="581"/>
      <c r="CC45" s="581"/>
      <c r="CD45" s="581"/>
      <c r="CE45" s="581"/>
      <c r="CF45" s="581"/>
      <c r="CG45" s="581"/>
      <c r="CH45" s="581"/>
      <c r="CI45" s="582"/>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0.40694444444444444</v>
      </c>
      <c r="AA46" s="236"/>
      <c r="AB46" s="236"/>
      <c r="AC46" s="237"/>
      <c r="AD46" s="238" t="s">
        <v>481</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0.40694444444444444</v>
      </c>
      <c r="BG46" s="460"/>
      <c r="BH46" s="460"/>
      <c r="BI46" s="461"/>
      <c r="BJ46" s="581" t="str">
        <f t="shared" si="41"/>
        <v>P2立体駐車場開放。　</v>
      </c>
      <c r="BK46" s="581"/>
      <c r="BL46" s="581"/>
      <c r="BM46" s="581"/>
      <c r="BN46" s="581"/>
      <c r="BO46" s="581"/>
      <c r="BP46" s="581"/>
      <c r="BQ46" s="581"/>
      <c r="BR46" s="581"/>
      <c r="BS46" s="581"/>
      <c r="BT46" s="581"/>
      <c r="BU46" s="581"/>
      <c r="BV46" s="581"/>
      <c r="BW46" s="581"/>
      <c r="BX46" s="581"/>
      <c r="BY46" s="581"/>
      <c r="BZ46" s="581"/>
      <c r="CA46" s="581"/>
      <c r="CB46" s="581"/>
      <c r="CC46" s="581"/>
      <c r="CD46" s="581"/>
      <c r="CE46" s="581"/>
      <c r="CF46" s="581"/>
      <c r="CG46" s="581"/>
      <c r="CH46" s="581"/>
      <c r="CI46" s="582"/>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539</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81" t="str">
        <f t="shared" si="41"/>
        <v>P2入口から開放しているP1、3、4駐車場へご案内した件数。　9：30～9：46　3件。</v>
      </c>
      <c r="BK47" s="581"/>
      <c r="BL47" s="581"/>
      <c r="BM47" s="581"/>
      <c r="BN47" s="581"/>
      <c r="BO47" s="581"/>
      <c r="BP47" s="581"/>
      <c r="BQ47" s="581"/>
      <c r="BR47" s="581"/>
      <c r="BS47" s="581"/>
      <c r="BT47" s="581"/>
      <c r="BU47" s="581"/>
      <c r="BV47" s="581"/>
      <c r="BW47" s="581"/>
      <c r="BX47" s="581"/>
      <c r="BY47" s="581"/>
      <c r="BZ47" s="581"/>
      <c r="CA47" s="581"/>
      <c r="CB47" s="581"/>
      <c r="CC47" s="581"/>
      <c r="CD47" s="581"/>
      <c r="CE47" s="581"/>
      <c r="CF47" s="581"/>
      <c r="CG47" s="581"/>
      <c r="CH47" s="581"/>
      <c r="CI47" s="582"/>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0.40902777777777777</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0.40902777777777777</v>
      </c>
      <c r="BG48" s="460"/>
      <c r="BH48" s="460"/>
      <c r="BI48" s="461"/>
      <c r="BJ48" s="581" t="str">
        <f t="shared" si="41"/>
        <v>P2臨時出口を開放。　→18：30　閉鎖作業を施設警備担当様へ引継ぎ。</v>
      </c>
      <c r="BK48" s="581"/>
      <c r="BL48" s="581"/>
      <c r="BM48" s="581"/>
      <c r="BN48" s="581"/>
      <c r="BO48" s="581"/>
      <c r="BP48" s="581"/>
      <c r="BQ48" s="581"/>
      <c r="BR48" s="581"/>
      <c r="BS48" s="581"/>
      <c r="BT48" s="581"/>
      <c r="BU48" s="581"/>
      <c r="BV48" s="581"/>
      <c r="BW48" s="581"/>
      <c r="BX48" s="581"/>
      <c r="BY48" s="581"/>
      <c r="BZ48" s="581"/>
      <c r="CA48" s="581"/>
      <c r="CB48" s="581"/>
      <c r="CC48" s="581"/>
      <c r="CD48" s="581"/>
      <c r="CE48" s="581"/>
      <c r="CF48" s="581"/>
      <c r="CG48" s="581"/>
      <c r="CH48" s="581"/>
      <c r="CI48" s="582"/>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0.4236111111111111</v>
      </c>
      <c r="AA49" s="449"/>
      <c r="AB49" s="449"/>
      <c r="AC49" s="450"/>
      <c r="AD49" s="474" t="s">
        <v>271</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0.4236111111111111</v>
      </c>
      <c r="BG49" s="460"/>
      <c r="BH49" s="460"/>
      <c r="BI49" s="461"/>
      <c r="BJ49" s="581" t="str">
        <f t="shared" si="41"/>
        <v>P2出口(精算機No1～3)、P3出口(精算機No1～4)のゲートバー下げ実施。</v>
      </c>
      <c r="BK49" s="581"/>
      <c r="BL49" s="581"/>
      <c r="BM49" s="581"/>
      <c r="BN49" s="581"/>
      <c r="BO49" s="581"/>
      <c r="BP49" s="581"/>
      <c r="BQ49" s="581"/>
      <c r="BR49" s="581"/>
      <c r="BS49" s="581"/>
      <c r="BT49" s="581"/>
      <c r="BU49" s="581"/>
      <c r="BV49" s="581"/>
      <c r="BW49" s="581"/>
      <c r="BX49" s="581"/>
      <c r="BY49" s="581"/>
      <c r="BZ49" s="581"/>
      <c r="CA49" s="581"/>
      <c r="CB49" s="581"/>
      <c r="CC49" s="581"/>
      <c r="CD49" s="581"/>
      <c r="CE49" s="581"/>
      <c r="CF49" s="581"/>
      <c r="CG49" s="581"/>
      <c r="CH49" s="581"/>
      <c r="CI49" s="582"/>
    </row>
    <row r="50" spans="2:87" ht="16.5" customHeight="1">
      <c r="Z50" s="462"/>
      <c r="AA50" s="463"/>
      <c r="AB50" s="463"/>
      <c r="AC50" s="464"/>
      <c r="AD50" s="465" t="s">
        <v>272</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8" t="str">
        <f t="shared" si="41"/>
        <v>有田副括様へ報告済。</v>
      </c>
      <c r="BK50" s="688"/>
      <c r="BL50" s="688"/>
      <c r="BM50" s="688"/>
      <c r="BN50" s="688"/>
      <c r="BO50" s="688"/>
      <c r="BP50" s="688"/>
      <c r="BQ50" s="688"/>
      <c r="BR50" s="688"/>
      <c r="BS50" s="688"/>
      <c r="BT50" s="688"/>
      <c r="BU50" s="688"/>
      <c r="BV50" s="688"/>
      <c r="BW50" s="688"/>
      <c r="BX50" s="688"/>
      <c r="BY50" s="688"/>
      <c r="BZ50" s="688"/>
      <c r="CA50" s="688"/>
      <c r="CB50" s="688"/>
      <c r="CC50" s="688"/>
      <c r="CD50" s="688"/>
      <c r="CE50" s="688"/>
      <c r="CF50" s="688"/>
      <c r="CG50" s="688"/>
      <c r="CH50" s="688"/>
      <c r="CI50" s="689"/>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235"/>
      <c r="AA53" s="449"/>
      <c r="AB53" s="449"/>
      <c r="AC53" s="450"/>
      <c r="AD53" s="455"/>
      <c r="AE53" s="455"/>
      <c r="AF53" s="455"/>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5"/>
      <c r="BC53" s="456"/>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623"/>
      <c r="AA54" s="624"/>
      <c r="AB54" s="624"/>
      <c r="AC54" s="625"/>
      <c r="AD54" s="451"/>
      <c r="AE54" s="452"/>
      <c r="AF54" s="452"/>
      <c r="AG54" s="452"/>
      <c r="AH54" s="452"/>
      <c r="AI54" s="452"/>
      <c r="AJ54" s="452"/>
      <c r="AK54" s="452"/>
      <c r="AL54" s="452"/>
      <c r="AM54" s="452"/>
      <c r="AN54" s="452"/>
      <c r="AO54" s="452"/>
      <c r="AP54" s="452"/>
      <c r="AQ54" s="452"/>
      <c r="AR54" s="452"/>
      <c r="AS54" s="452"/>
      <c r="AT54" s="452"/>
      <c r="AU54" s="452"/>
      <c r="AV54" s="452"/>
      <c r="AW54" s="452"/>
      <c r="AX54" s="452"/>
      <c r="AY54" s="452"/>
      <c r="AZ54" s="452"/>
      <c r="BA54" s="452"/>
      <c r="BB54" s="452"/>
      <c r="BC54" s="453"/>
      <c r="BF54" s="484" t="str">
        <f t="shared" si="46"/>
        <v/>
      </c>
      <c r="BG54" s="485"/>
      <c r="BH54" s="485"/>
      <c r="BI54" s="486"/>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84" t="str">
        <f t="shared" si="46"/>
        <v/>
      </c>
      <c r="BG55" s="485"/>
      <c r="BH55" s="485"/>
      <c r="BI55" s="486"/>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484" t="str">
        <f t="shared" si="46"/>
        <v/>
      </c>
      <c r="BG56" s="485"/>
      <c r="BH56" s="485"/>
      <c r="BI56" s="486"/>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484" t="str">
        <f t="shared" si="46"/>
        <v/>
      </c>
      <c r="BG57" s="485"/>
      <c r="BH57" s="485"/>
      <c r="BI57" s="486"/>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484" t="str">
        <f t="shared" si="46"/>
        <v/>
      </c>
      <c r="BG58" s="485"/>
      <c r="BH58" s="485"/>
      <c r="BI58" s="486"/>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484" t="str">
        <f t="shared" si="46"/>
        <v/>
      </c>
      <c r="BG59" s="485"/>
      <c r="BH59" s="485"/>
      <c r="BI59" s="486"/>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484" t="str">
        <f t="shared" si="46"/>
        <v/>
      </c>
      <c r="BG60" s="485"/>
      <c r="BH60" s="485"/>
      <c r="BI60" s="486"/>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484" t="str">
        <f t="shared" si="46"/>
        <v/>
      </c>
      <c r="BG61" s="485"/>
      <c r="BH61" s="485"/>
      <c r="BI61" s="486"/>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484" t="str">
        <f t="shared" si="46"/>
        <v/>
      </c>
      <c r="BG62" s="485"/>
      <c r="BH62" s="485"/>
      <c r="BI62" s="486"/>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484" t="str">
        <f t="shared" si="46"/>
        <v/>
      </c>
      <c r="BG63" s="485"/>
      <c r="BH63" s="485"/>
      <c r="BI63" s="486"/>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484" t="str">
        <f t="shared" si="46"/>
        <v/>
      </c>
      <c r="BG64" s="485"/>
      <c r="BH64" s="485"/>
      <c r="BI64" s="486"/>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84" t="str">
        <f t="shared" si="46"/>
        <v/>
      </c>
      <c r="BG65" s="485"/>
      <c r="BH65" s="485"/>
      <c r="BI65" s="486"/>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484" t="str">
        <f t="shared" si="46"/>
        <v/>
      </c>
      <c r="BG66" s="485"/>
      <c r="BH66" s="485"/>
      <c r="BI66" s="486"/>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484" t="str">
        <f t="shared" si="46"/>
        <v/>
      </c>
      <c r="BG67" s="485"/>
      <c r="BH67" s="485"/>
      <c r="BI67" s="486"/>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484" t="str">
        <f t="shared" si="46"/>
        <v/>
      </c>
      <c r="BG68" s="485"/>
      <c r="BH68" s="485"/>
      <c r="BI68" s="486"/>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484" t="str">
        <f t="shared" si="46"/>
        <v/>
      </c>
      <c r="BG69" s="485"/>
      <c r="BH69" s="485"/>
      <c r="BI69" s="486"/>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84" t="str">
        <f t="shared" si="46"/>
        <v/>
      </c>
      <c r="BG70" s="485"/>
      <c r="BH70" s="485"/>
      <c r="BI70" s="486"/>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99"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ref="BF100" si="49">IF(Z100="","",Z100)</f>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row r="110" spans="2:87" ht="16.5" customHeight="1"/>
    <row r="111" spans="2:87" ht="16.5" customHeight="1"/>
    <row r="112" spans="2:87" ht="16.5" customHeight="1"/>
  </sheetData>
  <mergeCells count="865">
    <mergeCell ref="CE28:CF28"/>
    <mergeCell ref="CG28:CI28"/>
    <mergeCell ref="BH28:BK28"/>
    <mergeCell ref="BL28:BM28"/>
    <mergeCell ref="BN28:BO28"/>
    <mergeCell ref="BP28:BQ28"/>
    <mergeCell ref="BR28:BT28"/>
    <mergeCell ref="BU28:BV28"/>
    <mergeCell ref="BW28:BZ28"/>
    <mergeCell ref="CA28:CB28"/>
    <mergeCell ref="CC28:CD28"/>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9:AC89"/>
    <mergeCell ref="AD89:BC89"/>
    <mergeCell ref="BF89:BI89"/>
    <mergeCell ref="BJ89:CI89"/>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6:AC86"/>
    <mergeCell ref="AD86:BC86"/>
    <mergeCell ref="BF86:BI86"/>
    <mergeCell ref="BJ86:CI86"/>
    <mergeCell ref="Z87:AC87"/>
    <mergeCell ref="AD87:BC87"/>
    <mergeCell ref="BF87:BI87"/>
    <mergeCell ref="BJ87:CI87"/>
    <mergeCell ref="Z88:AC88"/>
    <mergeCell ref="AD88:BC88"/>
    <mergeCell ref="BF88:BI88"/>
    <mergeCell ref="BJ88:CI88"/>
    <mergeCell ref="Z83:AC83"/>
    <mergeCell ref="AD83:BC83"/>
    <mergeCell ref="BF83:BI83"/>
    <mergeCell ref="BJ83:CI83"/>
    <mergeCell ref="Z84:AC84"/>
    <mergeCell ref="AD84:BC84"/>
    <mergeCell ref="BF84:BI84"/>
    <mergeCell ref="BJ84:CI84"/>
    <mergeCell ref="Z85:AC85"/>
    <mergeCell ref="AD85:BC85"/>
    <mergeCell ref="BF85:BI85"/>
    <mergeCell ref="BJ85:CI85"/>
    <mergeCell ref="Z80:AC80"/>
    <mergeCell ref="AD80:BC80"/>
    <mergeCell ref="BF80:BI80"/>
    <mergeCell ref="BJ80:CI80"/>
    <mergeCell ref="Z81:AC81"/>
    <mergeCell ref="AD81:BC81"/>
    <mergeCell ref="BF81:BI81"/>
    <mergeCell ref="BJ81:CI81"/>
    <mergeCell ref="Z82:AC82"/>
    <mergeCell ref="AD82:BC82"/>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CA52:CB52"/>
    <mergeCell ref="CD52:CE52"/>
    <mergeCell ref="AP52:AS52"/>
    <mergeCell ref="BV52:BY52"/>
    <mergeCell ref="CK47:CM48"/>
    <mergeCell ref="BF50:BI50"/>
    <mergeCell ref="Z51:AC51"/>
    <mergeCell ref="AD51:BC51"/>
    <mergeCell ref="AU52:AV52"/>
    <mergeCell ref="AX52:AY52"/>
    <mergeCell ref="BF49:BI49"/>
    <mergeCell ref="Z50:AC50"/>
    <mergeCell ref="AD50:BC50"/>
    <mergeCell ref="BJ50:CI50"/>
    <mergeCell ref="BJ49:CI49"/>
    <mergeCell ref="Z49:AC49"/>
    <mergeCell ref="AD49:BC49"/>
    <mergeCell ref="Z48:AC48"/>
    <mergeCell ref="AD48:BC48"/>
    <mergeCell ref="CO42:CQ42"/>
    <mergeCell ref="CR42:CT42"/>
    <mergeCell ref="CK44:CP44"/>
    <mergeCell ref="CQ44:CS44"/>
    <mergeCell ref="CK43:CN43"/>
    <mergeCell ref="CO43:CQ43"/>
    <mergeCell ref="CR43:CT43"/>
    <mergeCell ref="Z46:AC46"/>
    <mergeCell ref="CN47:DE48"/>
    <mergeCell ref="CK45:CP45"/>
    <mergeCell ref="CQ45:CS45"/>
    <mergeCell ref="Z47:AC47"/>
    <mergeCell ref="BF45:BI45"/>
    <mergeCell ref="BJ45:CI45"/>
    <mergeCell ref="AD47:BC47"/>
    <mergeCell ref="AD46:BC46"/>
    <mergeCell ref="Z45:AC45"/>
    <mergeCell ref="AD45:BC45"/>
    <mergeCell ref="BF48:BI48"/>
    <mergeCell ref="BJ48:CI48"/>
    <mergeCell ref="BF46:BI46"/>
    <mergeCell ref="BJ46:CI46"/>
    <mergeCell ref="BF47:BI47"/>
    <mergeCell ref="BJ47:CI47"/>
    <mergeCell ref="CU41:CW41"/>
    <mergeCell ref="CU43:CW43"/>
    <mergeCell ref="CU42:CW42"/>
    <mergeCell ref="BY36:CI37"/>
    <mergeCell ref="BU40:CB40"/>
    <mergeCell ref="CC40:CI40"/>
    <mergeCell ref="CK42:CN42"/>
    <mergeCell ref="CR36:CT36"/>
    <mergeCell ref="BF44:BI44"/>
    <mergeCell ref="BJ44:CI44"/>
    <mergeCell ref="CK37:CN37"/>
    <mergeCell ref="CO37:CQ37"/>
    <mergeCell ref="CR37:CT37"/>
    <mergeCell ref="CK36:CN36"/>
    <mergeCell ref="CO36:CQ36"/>
    <mergeCell ref="BF41:CI41"/>
    <mergeCell ref="BF42:BI42"/>
    <mergeCell ref="BJ42:CI42"/>
    <mergeCell ref="CR38:CT38"/>
    <mergeCell ref="CK38:CN38"/>
    <mergeCell ref="CO38:CQ38"/>
    <mergeCell ref="CK39:CN39"/>
    <mergeCell ref="BF43:BI43"/>
    <mergeCell ref="BJ43:CI43"/>
    <mergeCell ref="CO39:CQ39"/>
    <mergeCell ref="CR39:CT39"/>
    <mergeCell ref="CK41:CN41"/>
    <mergeCell ref="CO41:CQ41"/>
    <mergeCell ref="CR41:CT41"/>
    <mergeCell ref="BJ40:BM40"/>
    <mergeCell ref="BN40:BQ40"/>
    <mergeCell ref="BR40:BT40"/>
    <mergeCell ref="BU36:BX37"/>
    <mergeCell ref="BF35:CI35"/>
    <mergeCell ref="Z35:AF35"/>
    <mergeCell ref="AG35:AJ35"/>
    <mergeCell ref="AK35:AN35"/>
    <mergeCell ref="BF36:BI36"/>
    <mergeCell ref="BJ36:BM36"/>
    <mergeCell ref="BN36:BQ36"/>
    <mergeCell ref="BR36:BT36"/>
    <mergeCell ref="BF37:BI37"/>
    <mergeCell ref="BJ37:BM37"/>
    <mergeCell ref="BN37:BQ37"/>
    <mergeCell ref="BR37:BT37"/>
    <mergeCell ref="Z36:AF36"/>
    <mergeCell ref="AG36:AJ36"/>
    <mergeCell ref="AK36:AN36"/>
    <mergeCell ref="Z37:AF38"/>
    <mergeCell ref="AG37:AN38"/>
    <mergeCell ref="AO37:AU37"/>
    <mergeCell ref="AV37:AY37"/>
    <mergeCell ref="AZ37:BC37"/>
    <mergeCell ref="BF38:BI38"/>
    <mergeCell ref="BJ38:BM38"/>
    <mergeCell ref="BN38:BQ38"/>
    <mergeCell ref="BR38:BT38"/>
    <mergeCell ref="CD34:CI34"/>
    <mergeCell ref="Z33:AF33"/>
    <mergeCell ref="AG33:AJ33"/>
    <mergeCell ref="AK33:AN33"/>
    <mergeCell ref="Z34:AF34"/>
    <mergeCell ref="AG34:AJ34"/>
    <mergeCell ref="AK34:AN34"/>
    <mergeCell ref="BF34:BG34"/>
    <mergeCell ref="BH34:BI34"/>
    <mergeCell ref="BJ34:BK34"/>
    <mergeCell ref="BL34:BN34"/>
    <mergeCell ref="BO34:BT34"/>
    <mergeCell ref="BU34:BV34"/>
    <mergeCell ref="BW34:BX34"/>
    <mergeCell ref="BY34:BZ34"/>
    <mergeCell ref="CA34:CC34"/>
    <mergeCell ref="BW33:BX33"/>
    <mergeCell ref="BY33:BZ33"/>
    <mergeCell ref="CA33:CC33"/>
    <mergeCell ref="CD33:CI33"/>
    <mergeCell ref="BF33:BG33"/>
    <mergeCell ref="BH33:BI33"/>
    <mergeCell ref="BJ33:BK33"/>
    <mergeCell ref="BL33:BN33"/>
    <mergeCell ref="Z32:AF32"/>
    <mergeCell ref="AG32:AJ32"/>
    <mergeCell ref="AK32:AN32"/>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W27:BZ27"/>
    <mergeCell ref="CA27:CB27"/>
    <mergeCell ref="CC27:CD27"/>
    <mergeCell ref="CE27:CF27"/>
    <mergeCell ref="CG27:CI27"/>
    <mergeCell ref="BF28:BG28"/>
    <mergeCell ref="Z28:AA28"/>
    <mergeCell ref="AB28:AG28"/>
    <mergeCell ref="AH28:AJ28"/>
    <mergeCell ref="AL28:AN28"/>
    <mergeCell ref="AO28:AP28"/>
    <mergeCell ref="AQ28:AV28"/>
    <mergeCell ref="BR22:BT22"/>
    <mergeCell ref="BU22:BV22"/>
    <mergeCell ref="BF27:BG27"/>
    <mergeCell ref="BH27:BK27"/>
    <mergeCell ref="BL27:BM27"/>
    <mergeCell ref="BN27:BO27"/>
    <mergeCell ref="BP27:BQ27"/>
    <mergeCell ref="BR27:BT27"/>
    <mergeCell ref="BU27:BV27"/>
    <mergeCell ref="Z22:AA22"/>
    <mergeCell ref="AB22:AG22"/>
    <mergeCell ref="AH22:AJ22"/>
    <mergeCell ref="AL22:AN22"/>
    <mergeCell ref="AO22:AP22"/>
    <mergeCell ref="AQ22:AV22"/>
    <mergeCell ref="AW22:AY22"/>
    <mergeCell ref="BA22:BC22"/>
    <mergeCell ref="BF24:BG24"/>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CE19:CF19"/>
    <mergeCell ref="CG19:CI19"/>
    <mergeCell ref="BN19:BO19"/>
    <mergeCell ref="BP19:BQ19"/>
    <mergeCell ref="BR19:BT19"/>
    <mergeCell ref="BU19:BV19"/>
    <mergeCell ref="BW19:BZ19"/>
    <mergeCell ref="CA19:CB19"/>
    <mergeCell ref="CC19:CD19"/>
    <mergeCell ref="Z18:AA18"/>
    <mergeCell ref="AB18:AG18"/>
    <mergeCell ref="BN20:BO20"/>
    <mergeCell ref="BP20:BQ20"/>
    <mergeCell ref="BR20:BT20"/>
    <mergeCell ref="BU20:BV20"/>
    <mergeCell ref="BW20:BZ20"/>
    <mergeCell ref="CA20:CB20"/>
    <mergeCell ref="CC20:CD20"/>
    <mergeCell ref="BH19:BK19"/>
    <mergeCell ref="BL19:BM19"/>
    <mergeCell ref="Z19:AA19"/>
    <mergeCell ref="AB19:AG19"/>
    <mergeCell ref="AH19:AJ19"/>
    <mergeCell ref="AL19:AN19"/>
    <mergeCell ref="AO19:AP19"/>
    <mergeCell ref="AQ19:AV19"/>
    <mergeCell ref="AW19:AY19"/>
    <mergeCell ref="BA19:BC19"/>
    <mergeCell ref="BF19:BG19"/>
    <mergeCell ref="BF20:BG20"/>
    <mergeCell ref="AH18:AJ18"/>
    <mergeCell ref="AL18:AN18"/>
    <mergeCell ref="AO18:AP18"/>
    <mergeCell ref="AQ18:AV18"/>
    <mergeCell ref="AW18:AY18"/>
    <mergeCell ref="BA18:BC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CG11:CI11"/>
    <mergeCell ref="BH10:BK10"/>
    <mergeCell ref="BL10:BM10"/>
    <mergeCell ref="BN12:BO12"/>
    <mergeCell ref="BP12:BQ12"/>
    <mergeCell ref="BR12:BT12"/>
    <mergeCell ref="BU12:BV12"/>
    <mergeCell ref="BW12:BZ12"/>
    <mergeCell ref="CA12:CB12"/>
    <mergeCell ref="CC12:CD12"/>
    <mergeCell ref="CE12:CF12"/>
    <mergeCell ref="CG12:CI12"/>
    <mergeCell ref="BH11:BK11"/>
    <mergeCell ref="BL11:BM11"/>
    <mergeCell ref="BN11:BO11"/>
    <mergeCell ref="BP11:BQ11"/>
    <mergeCell ref="BR11:BT11"/>
    <mergeCell ref="BU11:BV11"/>
    <mergeCell ref="BW11:BZ11"/>
    <mergeCell ref="CA11:CB11"/>
    <mergeCell ref="CC11:CD11"/>
    <mergeCell ref="BN10:BO10"/>
    <mergeCell ref="BP10:BQ10"/>
    <mergeCell ref="CC10:CD10"/>
    <mergeCell ref="AB11:AG11"/>
    <mergeCell ref="AH11:AJ11"/>
    <mergeCell ref="AL11:AN11"/>
    <mergeCell ref="AO11:AP11"/>
    <mergeCell ref="AQ11:AV11"/>
    <mergeCell ref="AW11:AY11"/>
    <mergeCell ref="BA11:BC11"/>
    <mergeCell ref="BF11:BG11"/>
    <mergeCell ref="CE11:CF11"/>
    <mergeCell ref="Z10:AA10"/>
    <mergeCell ref="AB10:AG10"/>
    <mergeCell ref="AH10:AJ10"/>
    <mergeCell ref="AL10:AN10"/>
    <mergeCell ref="AO10:AP10"/>
    <mergeCell ref="AQ10:AV10"/>
    <mergeCell ref="AW10:AY10"/>
    <mergeCell ref="BA10:BC10"/>
    <mergeCell ref="BF10:BG10"/>
    <mergeCell ref="Z7:AA7"/>
    <mergeCell ref="AB7:AG7"/>
    <mergeCell ref="AH7:AJ7"/>
    <mergeCell ref="AL7:AN7"/>
    <mergeCell ref="AO7:AP7"/>
    <mergeCell ref="BF7:CI7"/>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AE5:AF5"/>
    <mergeCell ref="AH5:AI5"/>
    <mergeCell ref="AO5:AP5"/>
    <mergeCell ref="AQ5:AU5"/>
    <mergeCell ref="AV5:AW5"/>
    <mergeCell ref="BY6:CA6"/>
    <mergeCell ref="CB6:CD6"/>
    <mergeCell ref="CE6:CI6"/>
    <mergeCell ref="BF6:BH6"/>
    <mergeCell ref="Z1:AP2"/>
    <mergeCell ref="AU1:AW1"/>
    <mergeCell ref="AX1:AZ1"/>
    <mergeCell ref="BA1:BC1"/>
    <mergeCell ref="BF1:BQ2"/>
    <mergeCell ref="BR1:BT1"/>
    <mergeCell ref="BU1:BW1"/>
    <mergeCell ref="BP29:BQ29"/>
    <mergeCell ref="BR29:BT29"/>
    <mergeCell ref="BQ6:BR6"/>
    <mergeCell ref="BS6:BV6"/>
    <mergeCell ref="BW6:BX6"/>
    <mergeCell ref="Z6:AA6"/>
    <mergeCell ref="AB6:AG6"/>
    <mergeCell ref="AH6:AN6"/>
    <mergeCell ref="AO6:AP6"/>
    <mergeCell ref="AQ6:AV6"/>
    <mergeCell ref="AW6:BC6"/>
    <mergeCell ref="Z5:AC5"/>
    <mergeCell ref="Z3:AP4"/>
    <mergeCell ref="BF3:BQ4"/>
    <mergeCell ref="AQ7:AV7"/>
    <mergeCell ref="AW7:AY7"/>
    <mergeCell ref="BA7:BC7"/>
    <mergeCell ref="CD1:CF1"/>
    <mergeCell ref="CG1:CI1"/>
    <mergeCell ref="BR2:BT4"/>
    <mergeCell ref="BU2:BW4"/>
    <mergeCell ref="BX2:BZ4"/>
    <mergeCell ref="CA2:CC4"/>
    <mergeCell ref="CD2:CF4"/>
    <mergeCell ref="CG2:CI4"/>
    <mergeCell ref="BX1:BZ1"/>
    <mergeCell ref="CA1:CC1"/>
    <mergeCell ref="CC30:CD30"/>
    <mergeCell ref="CE30:CF30"/>
    <mergeCell ref="CG30:CI30"/>
    <mergeCell ref="CC29:CD29"/>
    <mergeCell ref="CE29:CF29"/>
    <mergeCell ref="BU30:BV30"/>
    <mergeCell ref="BW30:BZ30"/>
    <mergeCell ref="CA30:CB30"/>
    <mergeCell ref="BU29:BV29"/>
    <mergeCell ref="BW29:BZ29"/>
    <mergeCell ref="CA29:CB29"/>
    <mergeCell ref="CG29:CI29"/>
    <mergeCell ref="AW8:AY8"/>
    <mergeCell ref="BA8:BC8"/>
    <mergeCell ref="BF8:BG8"/>
    <mergeCell ref="BH8:BK8"/>
    <mergeCell ref="BL8:BM8"/>
    <mergeCell ref="BR10:BT10"/>
    <mergeCell ref="BU10:BV10"/>
    <mergeCell ref="BP30:BQ30"/>
    <mergeCell ref="BR30:BT30"/>
    <mergeCell ref="BF29:BG29"/>
    <mergeCell ref="BH29:BK29"/>
    <mergeCell ref="BL29:BM29"/>
    <mergeCell ref="BN29:BO29"/>
    <mergeCell ref="BN22:BO22"/>
    <mergeCell ref="BP23:BQ23"/>
    <mergeCell ref="BP24:BQ24"/>
    <mergeCell ref="BP25:BQ25"/>
    <mergeCell ref="BP26:BQ26"/>
    <mergeCell ref="BR23:BT23"/>
    <mergeCell ref="BR24:BT24"/>
    <mergeCell ref="BR25:BT25"/>
    <mergeCell ref="BR26:BT26"/>
    <mergeCell ref="BU23:BV23"/>
    <mergeCell ref="BF23:BG23"/>
    <mergeCell ref="Z11:AA11"/>
    <mergeCell ref="BF30:BG30"/>
    <mergeCell ref="BH30:BK30"/>
    <mergeCell ref="BL30:BM30"/>
    <mergeCell ref="BN30:BO30"/>
    <mergeCell ref="Z8:AA8"/>
    <mergeCell ref="AB8:AG8"/>
    <mergeCell ref="AH8:AJ8"/>
    <mergeCell ref="AL8:AN8"/>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O8:AP8"/>
    <mergeCell ref="AQ8:AV8"/>
    <mergeCell ref="CE8:CF8"/>
    <mergeCell ref="CG8:CI8"/>
    <mergeCell ref="CE9:CF9"/>
    <mergeCell ref="CG9:CI9"/>
    <mergeCell ref="CE10:CF10"/>
    <mergeCell ref="CG10:CI10"/>
    <mergeCell ref="BN8:BO8"/>
    <mergeCell ref="BP8:BQ8"/>
    <mergeCell ref="BR8:BT8"/>
    <mergeCell ref="BU8:BV8"/>
    <mergeCell ref="BW8:BZ8"/>
    <mergeCell ref="CA8:CB8"/>
    <mergeCell ref="CC8:CD8"/>
    <mergeCell ref="BW10:BZ10"/>
    <mergeCell ref="CA10:CB10"/>
    <mergeCell ref="AB24:AG24"/>
    <mergeCell ref="AH24:AJ24"/>
    <mergeCell ref="AL24:AN24"/>
    <mergeCell ref="Z25:AA25"/>
    <mergeCell ref="AB25:AG25"/>
    <mergeCell ref="AH25:AJ25"/>
    <mergeCell ref="AL25:AN25"/>
    <mergeCell ref="Z26:AA26"/>
    <mergeCell ref="AB26:AG26"/>
    <mergeCell ref="AH26:AJ26"/>
    <mergeCell ref="AL26:AN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V31:AY31"/>
    <mergeCell ref="AZ31:BC31"/>
    <mergeCell ref="AO33:AU33"/>
    <mergeCell ref="AV33:AY33"/>
    <mergeCell ref="AZ33:BC33"/>
    <mergeCell ref="AO32:AU32"/>
    <mergeCell ref="AV32:AY32"/>
    <mergeCell ref="AZ32:BC32"/>
    <mergeCell ref="BU24:BV24"/>
    <mergeCell ref="BU25:BV25"/>
    <mergeCell ref="BU26:BV26"/>
    <mergeCell ref="AW24:AY24"/>
    <mergeCell ref="AW25:AY25"/>
    <mergeCell ref="AW26:AY26"/>
    <mergeCell ref="AW27:AY27"/>
    <mergeCell ref="BA24:BC24"/>
    <mergeCell ref="BA25:BC25"/>
    <mergeCell ref="BA26:BC26"/>
    <mergeCell ref="BA27:BC27"/>
    <mergeCell ref="BO33:BT33"/>
    <mergeCell ref="BU33:BV33"/>
    <mergeCell ref="BF25:BG25"/>
    <mergeCell ref="BF26:BG26"/>
    <mergeCell ref="Z44:AC44"/>
    <mergeCell ref="AD44:BC44"/>
    <mergeCell ref="Z42:AC42"/>
    <mergeCell ref="AD42:BC42"/>
    <mergeCell ref="Z43:AC43"/>
    <mergeCell ref="AD43:BC43"/>
    <mergeCell ref="AO38:AU38"/>
    <mergeCell ref="AV38:AY38"/>
    <mergeCell ref="AZ38:BC38"/>
    <mergeCell ref="Z40:AE40"/>
    <mergeCell ref="AF40:AG40"/>
    <mergeCell ref="AH40:AI40"/>
    <mergeCell ref="AK40:AL40"/>
    <mergeCell ref="AO40:AP40"/>
    <mergeCell ref="AS40:AT40"/>
    <mergeCell ref="Z39:AD39"/>
    <mergeCell ref="AE39:AG39"/>
    <mergeCell ref="Z29:AC29"/>
    <mergeCell ref="AD29:BC29"/>
    <mergeCell ref="BF31:BI31"/>
    <mergeCell ref="BJ31:CI31"/>
    <mergeCell ref="BF39:BI39"/>
    <mergeCell ref="BJ39:BM39"/>
    <mergeCell ref="AX40:AY40"/>
    <mergeCell ref="AZ40:BA40"/>
    <mergeCell ref="BN39:BQ39"/>
    <mergeCell ref="BR39:BT39"/>
    <mergeCell ref="BB40:BC40"/>
    <mergeCell ref="BF40:BI40"/>
    <mergeCell ref="AI39:AL39"/>
    <mergeCell ref="AM39:AT39"/>
    <mergeCell ref="AO34:AU34"/>
    <mergeCell ref="AV34:AY34"/>
    <mergeCell ref="AZ34:BC34"/>
    <mergeCell ref="AO36:AU36"/>
    <mergeCell ref="AV36:AY36"/>
    <mergeCell ref="AZ36:BC36"/>
    <mergeCell ref="AO35:AU35"/>
    <mergeCell ref="AV35:AY35"/>
    <mergeCell ref="AZ35:BC35"/>
    <mergeCell ref="AO31:AU31"/>
  </mergeCells>
  <phoneticPr fontId="27"/>
  <conditionalFormatting sqref="AH7:AN28 AW7:BC28">
    <cfRule type="cellIs" dxfId="97"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tabColor rgb="FF00B0F0"/>
  </sheetPr>
  <dimension ref="A1:DE105"/>
  <sheetViews>
    <sheetView view="pageBreakPreview" topLeftCell="D29" zoomScale="70" zoomScaleNormal="100" zoomScaleSheetLayoutView="70" workbookViewId="0">
      <selection activeCell="AD45" sqref="AD45:BC49"/>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530</v>
      </c>
      <c r="AR5" s="316"/>
      <c r="AS5" s="316"/>
      <c r="AT5" s="316"/>
      <c r="AU5" s="317"/>
      <c r="AV5" s="249" t="s">
        <v>72</v>
      </c>
      <c r="AW5" s="249"/>
      <c r="AX5" s="168" t="s">
        <v>273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晴時々曇</v>
      </c>
      <c r="BT6" s="249"/>
      <c r="BU6" s="249"/>
      <c r="BV6" s="298"/>
      <c r="BW6" s="250" t="s">
        <v>94</v>
      </c>
      <c r="BX6" s="251"/>
      <c r="BY6" s="299" t="str">
        <f>AX5</f>
        <v>土曜17名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長岡順一</v>
      </c>
      <c r="E8" s="155" t="s">
        <v>274</v>
      </c>
      <c r="F8" s="155" t="s">
        <v>263</v>
      </c>
      <c r="I8" s="185"/>
      <c r="J8" s="177"/>
      <c r="K8" s="177"/>
      <c r="L8" s="178"/>
      <c r="M8" s="178"/>
      <c r="N8" s="186" t="e">
        <f t="shared" ref="N8:N49" ca="1" si="0">$AL$5</f>
        <v>#VALUE!</v>
      </c>
      <c r="O8" s="177" t="str">
        <f t="shared" ref="O8:O48" si="1">IFERROR(INDEX(給与コード,MATCH(IF(J8="",E8,J8),業態名,0)),"")</f>
        <v>A1</v>
      </c>
      <c r="P8" s="177" t="str">
        <f t="shared" ref="P8:P48" si="2">IF(O8="","",IF(K8="",F8,K8))</f>
        <v>長岡順一</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長岡順一</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福田敦</v>
      </c>
      <c r="E9" s="155" t="s">
        <v>274</v>
      </c>
      <c r="F9" s="155" t="s">
        <v>105</v>
      </c>
      <c r="I9" s="185"/>
      <c r="J9" s="177"/>
      <c r="K9" s="177"/>
      <c r="L9" s="178"/>
      <c r="M9" s="178"/>
      <c r="N9" s="186" t="e">
        <f t="shared" ca="1" si="0"/>
        <v>#VALUE!</v>
      </c>
      <c r="O9" s="177" t="str">
        <f t="shared" si="1"/>
        <v>A1</v>
      </c>
      <c r="P9" s="177" t="str">
        <f t="shared" si="2"/>
        <v>福田敦</v>
      </c>
      <c r="Q9" s="178" t="str">
        <f t="shared" si="3"/>
        <v/>
      </c>
      <c r="R9" s="178"/>
      <c r="S9" s="178" t="str">
        <f t="shared" si="4"/>
        <v/>
      </c>
      <c r="T9" s="178"/>
      <c r="U9" s="178"/>
      <c r="V9" s="178"/>
      <c r="W9" s="178"/>
      <c r="X9" s="177"/>
      <c r="Z9" s="270" t="str">
        <f t="shared" si="5"/>
        <v>荷捌</v>
      </c>
      <c r="AA9" s="271"/>
      <c r="AB9" s="272" t="str">
        <f t="shared" si="6"/>
        <v>福田敦</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幕内秀夫</v>
      </c>
      <c r="E10" s="155" t="s">
        <v>274</v>
      </c>
      <c r="F10" s="155" t="s">
        <v>241</v>
      </c>
      <c r="I10" s="185"/>
      <c r="J10" s="177"/>
      <c r="K10" s="177"/>
      <c r="L10" s="178">
        <v>0.33333333333333331</v>
      </c>
      <c r="M10" s="178">
        <v>0.77083333333333337</v>
      </c>
      <c r="N10" s="186" t="e">
        <f t="shared" ca="1" si="0"/>
        <v>#VALUE!</v>
      </c>
      <c r="O10" s="177" t="str">
        <f t="shared" si="1"/>
        <v>A1</v>
      </c>
      <c r="P10" s="177" t="str">
        <f t="shared" si="2"/>
        <v>幕内秀夫</v>
      </c>
      <c r="Q10" s="178">
        <f t="shared" si="3"/>
        <v>0.33333333333333331</v>
      </c>
      <c r="R10" s="178"/>
      <c r="S10" s="178">
        <f t="shared" si="4"/>
        <v>0.77083333333333337</v>
      </c>
      <c r="T10" s="178"/>
      <c r="U10" s="178"/>
      <c r="V10" s="178"/>
      <c r="W10" s="178"/>
      <c r="X10" s="177" t="s">
        <v>275</v>
      </c>
      <c r="Z10" s="270" t="str">
        <f t="shared" si="5"/>
        <v>荷捌</v>
      </c>
      <c r="AA10" s="271"/>
      <c r="AB10" s="272" t="str">
        <f t="shared" si="6"/>
        <v>幕内秀夫</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長岡順一</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276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福田敦</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田村諭</v>
      </c>
      <c r="E12" s="155" t="s">
        <v>276</v>
      </c>
      <c r="F12" s="155" t="s">
        <v>240</v>
      </c>
      <c r="I12" s="185"/>
      <c r="J12" s="177"/>
      <c r="K12" s="177"/>
      <c r="L12" s="178"/>
      <c r="M12" s="178"/>
      <c r="N12" s="186" t="e">
        <f t="shared" ca="1" si="0"/>
        <v>#VALUE!</v>
      </c>
      <c r="O12" s="177" t="str">
        <f t="shared" si="1"/>
        <v>A2</v>
      </c>
      <c r="P12" s="177" t="str">
        <f t="shared" si="2"/>
        <v>田村諭</v>
      </c>
      <c r="Q12" s="178" t="str">
        <f t="shared" si="3"/>
        <v/>
      </c>
      <c r="R12" s="178"/>
      <c r="S12" s="178" t="str">
        <f t="shared" si="4"/>
        <v/>
      </c>
      <c r="T12" s="178"/>
      <c r="U12" s="178"/>
      <c r="V12" s="178"/>
      <c r="W12" s="178"/>
      <c r="X12" s="177"/>
      <c r="Z12" s="270" t="str">
        <f t="shared" si="5"/>
        <v>早番</v>
      </c>
      <c r="AA12" s="271"/>
      <c r="AB12" s="272" t="str">
        <f t="shared" si="6"/>
        <v>田村諭</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幕内秀夫</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山田保</v>
      </c>
      <c r="E13" s="155" t="s">
        <v>276</v>
      </c>
      <c r="F13" s="155" t="s">
        <v>242</v>
      </c>
      <c r="I13" s="185"/>
      <c r="J13" s="177"/>
      <c r="K13" s="177"/>
      <c r="L13" s="178"/>
      <c r="M13" s="178"/>
      <c r="N13" s="186" t="e">
        <f t="shared" ca="1" si="0"/>
        <v>#VALUE!</v>
      </c>
      <c r="O13" s="177" t="str">
        <f t="shared" si="1"/>
        <v>A2</v>
      </c>
      <c r="P13" s="177" t="str">
        <f t="shared" si="2"/>
        <v>山田保</v>
      </c>
      <c r="Q13" s="178" t="str">
        <f t="shared" si="3"/>
        <v/>
      </c>
      <c r="R13" s="178"/>
      <c r="S13" s="178" t="str">
        <f t="shared" si="4"/>
        <v/>
      </c>
      <c r="T13" s="178"/>
      <c r="U13" s="178"/>
      <c r="V13" s="178"/>
      <c r="W13" s="178"/>
      <c r="X13" s="177"/>
      <c r="Z13" s="270" t="str">
        <f t="shared" si="5"/>
        <v>早番</v>
      </c>
      <c r="AA13" s="271"/>
      <c r="AB13" s="272" t="str">
        <f t="shared" si="6"/>
        <v>山田保</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プラモド</v>
      </c>
      <c r="E14" s="155" t="s">
        <v>276</v>
      </c>
      <c r="F14" s="215" t="s">
        <v>540</v>
      </c>
      <c r="I14" s="185"/>
      <c r="J14" s="177"/>
      <c r="K14" s="177"/>
      <c r="L14" s="178"/>
      <c r="M14" s="178"/>
      <c r="N14" s="186" t="e">
        <f t="shared" ca="1" si="0"/>
        <v>#VALUE!</v>
      </c>
      <c r="O14" s="177" t="str">
        <f t="shared" si="1"/>
        <v>A2</v>
      </c>
      <c r="P14" s="177" t="str">
        <f t="shared" si="2"/>
        <v>プラモド</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プラモド</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田村諭</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サンダルワン</v>
      </c>
      <c r="E15" s="155" t="s">
        <v>276</v>
      </c>
      <c r="F15" s="215" t="s">
        <v>497</v>
      </c>
      <c r="I15" s="185"/>
      <c r="J15" s="177"/>
      <c r="K15" s="177"/>
      <c r="L15" s="178"/>
      <c r="M15" s="178"/>
      <c r="N15" s="186" t="e">
        <f t="shared" ca="1" si="0"/>
        <v>#VALUE!</v>
      </c>
      <c r="O15" s="177" t="str">
        <f t="shared" si="1"/>
        <v>A2</v>
      </c>
      <c r="P15" s="177" t="str">
        <f t="shared" si="2"/>
        <v>サンダルワン</v>
      </c>
      <c r="Q15" s="178" t="str">
        <f t="shared" si="3"/>
        <v/>
      </c>
      <c r="R15" s="178"/>
      <c r="S15" s="178" t="str">
        <f t="shared" si="4"/>
        <v/>
      </c>
      <c r="T15" s="178"/>
      <c r="U15" s="178"/>
      <c r="V15" s="178"/>
      <c r="W15" s="178"/>
      <c r="X15" s="177" t="s">
        <v>281</v>
      </c>
      <c r="Z15" s="270" t="str">
        <f t="shared" si="23"/>
        <v>早番</v>
      </c>
      <c r="AA15" s="271"/>
      <c r="AB15" s="272" t="str">
        <f t="shared" si="24"/>
        <v>サンダルワン</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山田保</v>
      </c>
      <c r="BI15" s="265"/>
      <c r="BJ15" s="265"/>
      <c r="BK15" s="265"/>
      <c r="BL15" s="266">
        <f t="shared" si="12"/>
        <v>0.39583333333333331</v>
      </c>
      <c r="BM15" s="266"/>
      <c r="BN15" s="266">
        <f t="shared" si="13"/>
        <v>0.77083333333333337</v>
      </c>
      <c r="BO15" s="266"/>
      <c r="BP15" s="267">
        <f t="shared" si="14"/>
        <v>9.0000000000000018</v>
      </c>
      <c r="BQ15" s="267"/>
      <c r="BR15" s="252" t="str">
        <f t="shared" si="15"/>
        <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土井龍文</v>
      </c>
      <c r="E16" s="155" t="s">
        <v>276</v>
      </c>
      <c r="F16" s="215" t="s">
        <v>541</v>
      </c>
      <c r="I16" s="185"/>
      <c r="J16" s="177"/>
      <c r="K16" s="177"/>
      <c r="L16" s="178"/>
      <c r="M16" s="178"/>
      <c r="N16" s="186" t="e">
        <f t="shared" ca="1" si="0"/>
        <v>#VALUE!</v>
      </c>
      <c r="O16" s="177" t="str">
        <f t="shared" si="1"/>
        <v>A2</v>
      </c>
      <c r="P16" s="177" t="str">
        <f t="shared" si="2"/>
        <v>土井龍文</v>
      </c>
      <c r="Q16" s="178" t="str">
        <f t="shared" si="3"/>
        <v/>
      </c>
      <c r="R16" s="178"/>
      <c r="S16" s="178" t="str">
        <f t="shared" si="4"/>
        <v/>
      </c>
      <c r="T16" s="178"/>
      <c r="U16" s="178"/>
      <c r="V16" s="178"/>
      <c r="W16" s="178"/>
      <c r="X16" s="177" t="s">
        <v>281</v>
      </c>
      <c r="Z16" s="270" t="str">
        <f t="shared" si="23"/>
        <v>早番</v>
      </c>
      <c r="AA16" s="271"/>
      <c r="AB16" s="272" t="str">
        <f t="shared" si="24"/>
        <v>土井龍文</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プラモド</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5.6" customHeight="1">
      <c r="B17" s="155" t="str">
        <f>IF(F17="","",IF(ISNA(VLOOKUP(F17,[1]警備日誌専用氏名!A:B,2,FALSE))=TRUE,F17,VLOOKUP(F17,[1]警備日誌専用氏名!A:B,2,FALSE)))</f>
        <v>永井眞人</v>
      </c>
      <c r="E17" s="155" t="s">
        <v>276</v>
      </c>
      <c r="F17" s="215" t="s">
        <v>542</v>
      </c>
      <c r="I17" s="185"/>
      <c r="J17" s="177"/>
      <c r="K17" s="177"/>
      <c r="L17" s="178"/>
      <c r="M17" s="178"/>
      <c r="N17" s="186" t="e">
        <f t="shared" ca="1" si="0"/>
        <v>#VALUE!</v>
      </c>
      <c r="O17" s="177" t="str">
        <f t="shared" si="1"/>
        <v>A2</v>
      </c>
      <c r="P17" s="177" t="str">
        <f t="shared" si="2"/>
        <v>永井眞人</v>
      </c>
      <c r="Q17" s="178" t="str">
        <f t="shared" si="3"/>
        <v/>
      </c>
      <c r="R17" s="178"/>
      <c r="S17" s="178" t="str">
        <f t="shared" si="4"/>
        <v/>
      </c>
      <c r="T17" s="178"/>
      <c r="U17" s="178"/>
      <c r="V17" s="178"/>
      <c r="W17" s="178"/>
      <c r="X17" s="177" t="s">
        <v>281</v>
      </c>
      <c r="Z17" s="270" t="str">
        <f t="shared" si="23"/>
        <v>早番</v>
      </c>
      <c r="AA17" s="271"/>
      <c r="AB17" s="272" t="str">
        <f t="shared" si="24"/>
        <v>永井眞人</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サンダルワン</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神山守</v>
      </c>
      <c r="E18" s="155" t="s">
        <v>276</v>
      </c>
      <c r="F18" s="215" t="s">
        <v>543</v>
      </c>
      <c r="I18" s="185"/>
      <c r="J18" s="177"/>
      <c r="K18" s="177"/>
      <c r="L18" s="178"/>
      <c r="M18" s="178"/>
      <c r="N18" s="186" t="e">
        <f t="shared" ca="1" si="0"/>
        <v>#VALUE!</v>
      </c>
      <c r="O18" s="177" t="str">
        <f t="shared" si="1"/>
        <v>A2</v>
      </c>
      <c r="P18" s="177" t="str">
        <f t="shared" si="2"/>
        <v>神山守</v>
      </c>
      <c r="Q18" s="178" t="str">
        <f t="shared" si="3"/>
        <v/>
      </c>
      <c r="R18" s="178"/>
      <c r="S18" s="178" t="str">
        <f t="shared" si="4"/>
        <v/>
      </c>
      <c r="T18" s="178"/>
      <c r="U18" s="178"/>
      <c r="V18" s="178"/>
      <c r="W18" s="178"/>
      <c r="X18" s="177" t="s">
        <v>281</v>
      </c>
      <c r="Z18" s="270" t="str">
        <f t="shared" si="23"/>
        <v>早番</v>
      </c>
      <c r="AA18" s="271"/>
      <c r="AB18" s="272" t="str">
        <f t="shared" si="24"/>
        <v>神山守</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土井龍文</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小野寺裕</v>
      </c>
      <c r="E19" s="155" t="s">
        <v>276</v>
      </c>
      <c r="F19" s="215" t="s">
        <v>485</v>
      </c>
      <c r="I19" s="185"/>
      <c r="J19" s="177"/>
      <c r="K19" s="177"/>
      <c r="L19" s="178"/>
      <c r="M19" s="178"/>
      <c r="N19" s="186" t="e">
        <f t="shared" ca="1" si="0"/>
        <v>#VALUE!</v>
      </c>
      <c r="O19" s="177" t="str">
        <f t="shared" si="1"/>
        <v>A2</v>
      </c>
      <c r="P19" s="177" t="str">
        <f t="shared" si="2"/>
        <v>小野寺裕</v>
      </c>
      <c r="Q19" s="178" t="str">
        <f t="shared" si="3"/>
        <v/>
      </c>
      <c r="R19" s="178"/>
      <c r="S19" s="178" t="str">
        <f t="shared" si="4"/>
        <v/>
      </c>
      <c r="T19" s="178"/>
      <c r="U19" s="178"/>
      <c r="V19" s="178"/>
      <c r="W19" s="178"/>
      <c r="X19" s="177" t="s">
        <v>281</v>
      </c>
      <c r="Z19" s="270" t="str">
        <f t="shared" si="23"/>
        <v>早番</v>
      </c>
      <c r="AA19" s="271"/>
      <c r="AB19" s="272" t="str">
        <f t="shared" si="24"/>
        <v>小野寺裕</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永井眞人</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田村勝行</v>
      </c>
      <c r="E20" s="155" t="s">
        <v>287</v>
      </c>
      <c r="F20" s="155" t="s">
        <v>239</v>
      </c>
      <c r="I20" s="185"/>
      <c r="J20" s="177"/>
      <c r="K20" s="177"/>
      <c r="L20" s="178"/>
      <c r="M20" s="178"/>
      <c r="N20" s="186" t="e">
        <f t="shared" ca="1" si="0"/>
        <v>#VALUE!</v>
      </c>
      <c r="O20" s="177" t="str">
        <f t="shared" si="1"/>
        <v>A3</v>
      </c>
      <c r="P20" s="177" t="str">
        <f t="shared" si="2"/>
        <v>田村勝行</v>
      </c>
      <c r="Q20" s="178" t="str">
        <f t="shared" si="3"/>
        <v/>
      </c>
      <c r="R20" s="178"/>
      <c r="S20" s="178" t="str">
        <f t="shared" si="4"/>
        <v/>
      </c>
      <c r="T20" s="178"/>
      <c r="U20" s="178"/>
      <c r="V20" s="178"/>
      <c r="W20" s="178"/>
      <c r="X20" s="177"/>
      <c r="Z20" s="270" t="str">
        <f t="shared" si="23"/>
        <v>遅番</v>
      </c>
      <c r="AA20" s="271"/>
      <c r="AB20" s="272" t="str">
        <f t="shared" si="24"/>
        <v>田村勝行</v>
      </c>
      <c r="AC20" s="273"/>
      <c r="AD20" s="273"/>
      <c r="AE20" s="273"/>
      <c r="AF20" s="273"/>
      <c r="AG20" s="274"/>
      <c r="AH20" s="275">
        <f>IF(D20&lt;&gt;"","",IF(G20="",IFERROR(VLOOKUP(E20,業態・給与対照!A:D,3,FALSE),""),G20))</f>
        <v>0.5</v>
      </c>
      <c r="AI20" s="268"/>
      <c r="AJ20" s="268"/>
      <c r="AK20" s="188" t="s">
        <v>97</v>
      </c>
      <c r="AL20" s="268">
        <f>IF(D20&lt;&gt;"","",IF(H20="",IFERROR(VLOOKUP(E20,業態・給与対照!A:D,4,FALSE),""),H20))</f>
        <v>0.875</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神山守</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松本豊</v>
      </c>
      <c r="E21" s="155" t="s">
        <v>287</v>
      </c>
      <c r="F21" s="155" t="s">
        <v>110</v>
      </c>
      <c r="I21" s="185"/>
      <c r="J21" s="177"/>
      <c r="K21" s="177"/>
      <c r="L21" s="178">
        <v>0.375</v>
      </c>
      <c r="M21" s="178">
        <v>0.875</v>
      </c>
      <c r="N21" s="186" t="e">
        <f t="shared" ca="1" si="0"/>
        <v>#VALUE!</v>
      </c>
      <c r="O21" s="177" t="str">
        <f t="shared" si="1"/>
        <v>A3</v>
      </c>
      <c r="P21" s="177" t="str">
        <f t="shared" si="2"/>
        <v>松本豊</v>
      </c>
      <c r="Q21" s="178">
        <f t="shared" si="3"/>
        <v>0.375</v>
      </c>
      <c r="R21" s="178"/>
      <c r="S21" s="178">
        <f t="shared" si="4"/>
        <v>0.875</v>
      </c>
      <c r="T21" s="178"/>
      <c r="U21" s="178"/>
      <c r="V21" s="178"/>
      <c r="W21" s="178"/>
      <c r="X21" s="177" t="s">
        <v>288</v>
      </c>
      <c r="Z21" s="270" t="str">
        <f t="shared" si="23"/>
        <v>遅番</v>
      </c>
      <c r="AA21" s="271"/>
      <c r="AB21" s="272" t="str">
        <f t="shared" si="24"/>
        <v>松本豊</v>
      </c>
      <c r="AC21" s="273"/>
      <c r="AD21" s="273"/>
      <c r="AE21" s="273"/>
      <c r="AF21" s="273"/>
      <c r="AG21" s="274"/>
      <c r="AH21" s="275">
        <f>IF(D21&lt;&gt;"","",IF(G21="",IFERROR(VLOOKUP(E21,業態・給与対照!A:D,3,FALSE),""),G21))</f>
        <v>0.5</v>
      </c>
      <c r="AI21" s="268"/>
      <c r="AJ21" s="268"/>
      <c r="AK21" s="188" t="s">
        <v>97</v>
      </c>
      <c r="AL21" s="268">
        <f>IF(D21&lt;&gt;"","",IF(H21="",IFERROR(VLOOKUP(E21,業態・給与対照!A:D,4,FALSE),""),H21))</f>
        <v>0.875</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小野寺裕</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望月英明</v>
      </c>
      <c r="E22" s="155" t="s">
        <v>287</v>
      </c>
      <c r="F22" s="155" t="s">
        <v>243</v>
      </c>
      <c r="I22" s="185"/>
      <c r="J22" s="177"/>
      <c r="K22" s="177"/>
      <c r="L22" s="178">
        <v>0.375</v>
      </c>
      <c r="M22" s="178">
        <v>0.875</v>
      </c>
      <c r="N22" s="186" t="e">
        <f t="shared" ca="1" si="0"/>
        <v>#VALUE!</v>
      </c>
      <c r="O22" s="177" t="str">
        <f t="shared" si="1"/>
        <v>A3</v>
      </c>
      <c r="P22" s="177" t="str">
        <f t="shared" si="2"/>
        <v>望月英明</v>
      </c>
      <c r="Q22" s="178">
        <f t="shared" si="3"/>
        <v>0.375</v>
      </c>
      <c r="R22" s="178"/>
      <c r="S22" s="178">
        <f t="shared" si="4"/>
        <v>0.875</v>
      </c>
      <c r="T22" s="178"/>
      <c r="U22" s="178"/>
      <c r="V22" s="178"/>
      <c r="W22" s="178"/>
      <c r="X22" s="177" t="s">
        <v>288</v>
      </c>
      <c r="Z22" s="270" t="str">
        <f t="shared" si="23"/>
        <v>遅番</v>
      </c>
      <c r="AA22" s="271"/>
      <c r="AB22" s="272" t="str">
        <f t="shared" si="24"/>
        <v>望月英明</v>
      </c>
      <c r="AC22" s="273"/>
      <c r="AD22" s="273"/>
      <c r="AE22" s="273"/>
      <c r="AF22" s="273"/>
      <c r="AG22" s="274"/>
      <c r="AH22" s="275">
        <f>IF(D22&lt;&gt;"","",IF(G22="",IFERROR(VLOOKUP(E22,業態・給与対照!A:D,3,FALSE),""),G22))</f>
        <v>0.5</v>
      </c>
      <c r="AI22" s="268"/>
      <c r="AJ22" s="268"/>
      <c r="AK22" s="188" t="s">
        <v>97</v>
      </c>
      <c r="AL22" s="268">
        <f>IF(D22&lt;&gt;"","",IF(H22="",IFERROR(VLOOKUP(E22,業態・給与対照!A:D,4,FALSE),""),H22))</f>
        <v>0.875</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A3</v>
      </c>
      <c r="BG22" s="265"/>
      <c r="BH22" s="265" t="str">
        <f t="shared" si="26"/>
        <v>田村勝行</v>
      </c>
      <c r="BI22" s="265"/>
      <c r="BJ22" s="265"/>
      <c r="BK22" s="265"/>
      <c r="BL22" s="266">
        <f t="shared" si="27"/>
        <v>0.5</v>
      </c>
      <c r="BM22" s="266"/>
      <c r="BN22" s="266">
        <f t="shared" si="28"/>
        <v>0.875</v>
      </c>
      <c r="BO22" s="266"/>
      <c r="BP22" s="267">
        <f t="shared" si="29"/>
        <v>9</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妹尾優</v>
      </c>
      <c r="E23" s="155" t="s">
        <v>287</v>
      </c>
      <c r="F23" s="155" t="s">
        <v>96</v>
      </c>
      <c r="I23" s="185"/>
      <c r="J23" s="177"/>
      <c r="K23" s="177"/>
      <c r="L23" s="178"/>
      <c r="M23" s="178"/>
      <c r="N23" s="186" t="e">
        <f t="shared" ca="1" si="0"/>
        <v>#VALUE!</v>
      </c>
      <c r="O23" s="177" t="str">
        <f t="shared" si="1"/>
        <v>A3</v>
      </c>
      <c r="P23" s="177" t="str">
        <f t="shared" si="2"/>
        <v>妹尾優</v>
      </c>
      <c r="Q23" s="178" t="str">
        <f t="shared" si="3"/>
        <v/>
      </c>
      <c r="R23" s="178"/>
      <c r="S23" s="178" t="str">
        <f t="shared" si="4"/>
        <v/>
      </c>
      <c r="T23" s="178"/>
      <c r="U23" s="178"/>
      <c r="V23" s="178"/>
      <c r="W23" s="178"/>
      <c r="X23" s="177"/>
      <c r="Z23" s="270" t="str">
        <f t="shared" si="23"/>
        <v>遅番</v>
      </c>
      <c r="AA23" s="271"/>
      <c r="AB23" s="272" t="str">
        <f t="shared" si="24"/>
        <v>妹尾優</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A3</v>
      </c>
      <c r="BG23" s="265"/>
      <c r="BH23" s="265" t="str">
        <f t="shared" si="26"/>
        <v>松本豊</v>
      </c>
      <c r="BI23" s="265"/>
      <c r="BJ23" s="265"/>
      <c r="BK23" s="265"/>
      <c r="BL23" s="266">
        <f t="shared" si="27"/>
        <v>0.375</v>
      </c>
      <c r="BM23" s="266"/>
      <c r="BN23" s="266">
        <f t="shared" si="28"/>
        <v>0.875</v>
      </c>
      <c r="BO23" s="266"/>
      <c r="BP23" s="267">
        <f t="shared" si="29"/>
        <v>12</v>
      </c>
      <c r="BQ23" s="267"/>
      <c r="BR23" s="252" t="str">
        <f t="shared" si="30"/>
        <v>早出3.0ｈ</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森口忠</v>
      </c>
      <c r="D24" s="155" t="s">
        <v>436</v>
      </c>
      <c r="E24" s="155" t="s">
        <v>302</v>
      </c>
      <c r="F24" s="155" t="s">
        <v>277</v>
      </c>
      <c r="I24" s="185"/>
      <c r="J24" s="177"/>
      <c r="K24" s="177"/>
      <c r="L24" s="178"/>
      <c r="M24" s="178"/>
      <c r="N24" s="186" t="e">
        <f t="shared" ca="1" si="0"/>
        <v>#VALUE!</v>
      </c>
      <c r="O24" s="177" t="str">
        <f t="shared" si="1"/>
        <v>A2</v>
      </c>
      <c r="P24" s="177" t="str">
        <f t="shared" si="2"/>
        <v>森口忠</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A3</v>
      </c>
      <c r="BG24" s="265"/>
      <c r="BH24" s="265" t="str">
        <f t="shared" si="26"/>
        <v>望月英明</v>
      </c>
      <c r="BI24" s="265"/>
      <c r="BJ24" s="265"/>
      <c r="BK24" s="265"/>
      <c r="BL24" s="266">
        <f t="shared" si="27"/>
        <v>0.375</v>
      </c>
      <c r="BM24" s="266"/>
      <c r="BN24" s="266">
        <f t="shared" si="28"/>
        <v>0.875</v>
      </c>
      <c r="BO24" s="266"/>
      <c r="BP24" s="267">
        <f t="shared" si="29"/>
        <v>12</v>
      </c>
      <c r="BQ24" s="267"/>
      <c r="BR24" s="252" t="str">
        <f t="shared" si="30"/>
        <v>早出3.0ｈ</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志村登志雄</v>
      </c>
      <c r="D25" s="155" t="s">
        <v>436</v>
      </c>
      <c r="E25" s="155" t="s">
        <v>302</v>
      </c>
      <c r="F25" s="155" t="s">
        <v>278</v>
      </c>
      <c r="I25" s="185"/>
      <c r="J25" s="177"/>
      <c r="K25" s="177"/>
      <c r="L25" s="178"/>
      <c r="M25" s="178"/>
      <c r="N25" s="186" t="e">
        <f t="shared" ca="1" si="0"/>
        <v>#VALUE!</v>
      </c>
      <c r="O25" s="177" t="str">
        <f t="shared" si="1"/>
        <v>A2</v>
      </c>
      <c r="P25" s="177" t="str">
        <f t="shared" si="2"/>
        <v>志村登志雄</v>
      </c>
      <c r="Q25" s="178" t="str">
        <f t="shared" si="3"/>
        <v/>
      </c>
      <c r="R25" s="178"/>
      <c r="S25" s="178" t="str">
        <f t="shared" si="4"/>
        <v/>
      </c>
      <c r="T25" s="178"/>
      <c r="U25" s="178"/>
      <c r="V25" s="178"/>
      <c r="W25" s="178"/>
      <c r="X25" s="177" t="s">
        <v>279</v>
      </c>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妹尾優</v>
      </c>
      <c r="BI25" s="265"/>
      <c r="BJ25" s="265"/>
      <c r="BK25" s="265"/>
      <c r="BL25" s="266">
        <f t="shared" si="27"/>
        <v>0.5</v>
      </c>
      <c r="BM25" s="266"/>
      <c r="BN25" s="266">
        <f t="shared" si="28"/>
        <v>0.875</v>
      </c>
      <c r="BO25" s="266"/>
      <c r="BP25" s="267">
        <f t="shared" si="29"/>
        <v>9</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A2</v>
      </c>
      <c r="BG26" s="265"/>
      <c r="BH26" s="265" t="str">
        <f t="shared" si="26"/>
        <v>森口忠</v>
      </c>
      <c r="BI26" s="265"/>
      <c r="BJ26" s="265"/>
      <c r="BK26" s="265"/>
      <c r="BL26" s="266" t="str">
        <f t="shared" si="27"/>
        <v/>
      </c>
      <c r="BM26" s="266"/>
      <c r="BN26" s="266" t="str">
        <f t="shared" si="28"/>
        <v/>
      </c>
      <c r="BO26" s="266"/>
      <c r="BP26" s="267" t="e">
        <f t="shared" si="29"/>
        <v>#VALUE!</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A2</v>
      </c>
      <c r="BG27" s="265"/>
      <c r="BH27" s="265" t="str">
        <f t="shared" si="26"/>
        <v>志村登志雄</v>
      </c>
      <c r="BI27" s="265"/>
      <c r="BJ27" s="265"/>
      <c r="BK27" s="265"/>
      <c r="BL27" s="266" t="str">
        <f t="shared" si="27"/>
        <v/>
      </c>
      <c r="BM27" s="266"/>
      <c r="BN27" s="266" t="str">
        <f t="shared" si="28"/>
        <v/>
      </c>
      <c r="BO27" s="266"/>
      <c r="BP27" s="267" t="e">
        <f t="shared" si="29"/>
        <v>#VALUE!</v>
      </c>
      <c r="BQ27" s="267"/>
      <c r="BR27" s="252" t="str">
        <f t="shared" si="30"/>
        <v>臨時葬儀</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1092</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2853</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2629</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1092</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7666</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7666</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7666</v>
      </c>
      <c r="AH37" s="395"/>
      <c r="AI37" s="395"/>
      <c r="AJ37" s="395"/>
      <c r="AK37" s="395"/>
      <c r="AL37" s="395"/>
      <c r="AM37" s="395"/>
      <c r="AN37" s="396"/>
      <c r="AO37" s="400" t="s">
        <v>135</v>
      </c>
      <c r="AP37" s="401"/>
      <c r="AQ37" s="401"/>
      <c r="AR37" s="401"/>
      <c r="AS37" s="401"/>
      <c r="AT37" s="401"/>
      <c r="AU37" s="401"/>
      <c r="AV37" s="402">
        <v>0.66666666666666663</v>
      </c>
      <c r="AW37" s="402"/>
      <c r="AX37" s="402"/>
      <c r="AY37" s="402"/>
      <c r="AZ37" s="403">
        <v>2454</v>
      </c>
      <c r="BA37" s="403"/>
      <c r="BB37" s="403"/>
      <c r="BC37" s="404"/>
      <c r="BE37" s="203"/>
      <c r="BF37" s="426" t="s">
        <v>136</v>
      </c>
      <c r="BG37" s="427"/>
      <c r="BH37" s="427"/>
      <c r="BI37" s="427"/>
      <c r="BJ37" s="428">
        <f>IF(AG32="","",AG32)</f>
        <v>1092</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969</v>
      </c>
      <c r="BA38" s="408"/>
      <c r="BB38" s="408"/>
      <c r="BC38" s="409"/>
      <c r="BE38" s="204"/>
      <c r="BF38" s="418" t="s">
        <v>138</v>
      </c>
      <c r="BG38" s="419"/>
      <c r="BH38" s="419"/>
      <c r="BI38" s="419"/>
      <c r="BJ38" s="412">
        <f>IF(AG33="","",AG33)</f>
        <v>2853</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3</v>
      </c>
      <c r="AF39" s="249"/>
      <c r="AG39" s="249"/>
      <c r="AH39" s="170" t="s">
        <v>140</v>
      </c>
      <c r="AI39" s="250" t="s">
        <v>141</v>
      </c>
      <c r="AJ39" s="249"/>
      <c r="AK39" s="249"/>
      <c r="AL39" s="249"/>
      <c r="AM39" s="410">
        <v>7250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2629</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1092</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451" t="str">
        <f t="shared" ref="BJ42:BJ50"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559" t="str">
        <f t="shared" si="41"/>
        <v>～21：00/（土日祝）11：00～22：00、フードコート（平日）11：00～20：00/（土日祝）10：30～</v>
      </c>
      <c r="BK43" s="559"/>
      <c r="BL43" s="559"/>
      <c r="BM43" s="559"/>
      <c r="BN43" s="559"/>
      <c r="BO43" s="559"/>
      <c r="BP43" s="559"/>
      <c r="BQ43" s="559"/>
      <c r="BR43" s="559"/>
      <c r="BS43" s="559"/>
      <c r="BT43" s="559"/>
      <c r="BU43" s="559"/>
      <c r="BV43" s="559"/>
      <c r="BW43" s="559"/>
      <c r="BX43" s="559"/>
      <c r="BY43" s="559"/>
      <c r="BZ43" s="559"/>
      <c r="CA43" s="559"/>
      <c r="CB43" s="559"/>
      <c r="CC43" s="559"/>
      <c r="CD43" s="559"/>
      <c r="CE43" s="559"/>
      <c r="CF43" s="559"/>
      <c r="CG43" s="559"/>
      <c r="CH43" s="559"/>
      <c r="CI43" s="560"/>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559" t="str">
        <f t="shared" si="41"/>
        <v>21：00、ブルーミングブルーミー10：00～21：00。</v>
      </c>
      <c r="BK44" s="559"/>
      <c r="BL44" s="559"/>
      <c r="BM44" s="559"/>
      <c r="BN44" s="559"/>
      <c r="BO44" s="559"/>
      <c r="BP44" s="559"/>
      <c r="BQ44" s="559"/>
      <c r="BR44" s="559"/>
      <c r="BS44" s="559"/>
      <c r="BT44" s="559"/>
      <c r="BU44" s="559"/>
      <c r="BV44" s="559"/>
      <c r="BW44" s="559"/>
      <c r="BX44" s="559"/>
      <c r="BY44" s="559"/>
      <c r="BZ44" s="559"/>
      <c r="CA44" s="559"/>
      <c r="CB44" s="559"/>
      <c r="CC44" s="559"/>
      <c r="CD44" s="559"/>
      <c r="CE44" s="559"/>
      <c r="CF44" s="559"/>
      <c r="CG44" s="559"/>
      <c r="CH44" s="559"/>
      <c r="CI44" s="560"/>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59" t="str">
        <f t="shared" si="41"/>
        <v>P3立体駐車場開放。</v>
      </c>
      <c r="BK45" s="559"/>
      <c r="BL45" s="559"/>
      <c r="BM45" s="559"/>
      <c r="BN45" s="559"/>
      <c r="BO45" s="559"/>
      <c r="BP45" s="559"/>
      <c r="BQ45" s="559"/>
      <c r="BR45" s="559"/>
      <c r="BS45" s="559"/>
      <c r="BT45" s="559"/>
      <c r="BU45" s="559"/>
      <c r="BV45" s="559"/>
      <c r="BW45" s="559"/>
      <c r="BX45" s="559"/>
      <c r="BY45" s="559"/>
      <c r="BZ45" s="559"/>
      <c r="CA45" s="559"/>
      <c r="CB45" s="559"/>
      <c r="CC45" s="559"/>
      <c r="CD45" s="559"/>
      <c r="CE45" s="559"/>
      <c r="CF45" s="559"/>
      <c r="CG45" s="559"/>
      <c r="CH45" s="559"/>
      <c r="CI45" s="560"/>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0.39583333333333331</v>
      </c>
      <c r="AA46" s="236"/>
      <c r="AB46" s="236"/>
      <c r="AC46" s="237"/>
      <c r="AD46" s="238" t="s">
        <v>244</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0.39583333333333331</v>
      </c>
      <c r="BG46" s="460"/>
      <c r="BH46" s="460"/>
      <c r="BI46" s="461"/>
      <c r="BJ46" s="559" t="str">
        <f t="shared" si="41"/>
        <v>P2立体駐車場開放。　待ち車両1台。</v>
      </c>
      <c r="BK46" s="559"/>
      <c r="BL46" s="559"/>
      <c r="BM46" s="559"/>
      <c r="BN46" s="559"/>
      <c r="BO46" s="559"/>
      <c r="BP46" s="559"/>
      <c r="BQ46" s="559"/>
      <c r="BR46" s="559"/>
      <c r="BS46" s="559"/>
      <c r="BT46" s="559"/>
      <c r="BU46" s="559"/>
      <c r="BV46" s="559"/>
      <c r="BW46" s="559"/>
      <c r="BX46" s="559"/>
      <c r="BY46" s="559"/>
      <c r="BZ46" s="559"/>
      <c r="CA46" s="559"/>
      <c r="CB46" s="559"/>
      <c r="CC46" s="559"/>
      <c r="CD46" s="559"/>
      <c r="CE46" s="559"/>
      <c r="CF46" s="559"/>
      <c r="CG46" s="559"/>
      <c r="CH46" s="559"/>
      <c r="CI46" s="560"/>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544</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59" t="str">
        <f t="shared" si="41"/>
        <v>P2入口から開放しているP1、3、4駐車場へご案内した件数。　9：30　無し。</v>
      </c>
      <c r="BK47" s="559"/>
      <c r="BL47" s="559"/>
      <c r="BM47" s="559"/>
      <c r="BN47" s="559"/>
      <c r="BO47" s="559"/>
      <c r="BP47" s="559"/>
      <c r="BQ47" s="559"/>
      <c r="BR47" s="559"/>
      <c r="BS47" s="559"/>
      <c r="BT47" s="559"/>
      <c r="BU47" s="559"/>
      <c r="BV47" s="559"/>
      <c r="BW47" s="559"/>
      <c r="BX47" s="559"/>
      <c r="BY47" s="559"/>
      <c r="BZ47" s="559"/>
      <c r="CA47" s="559"/>
      <c r="CB47" s="559"/>
      <c r="CC47" s="559"/>
      <c r="CD47" s="559"/>
      <c r="CE47" s="559"/>
      <c r="CF47" s="559"/>
      <c r="CG47" s="559"/>
      <c r="CH47" s="559"/>
      <c r="CI47" s="560"/>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0.39652777777777776</v>
      </c>
      <c r="AA48" s="236"/>
      <c r="AB48" s="236"/>
      <c r="AC48" s="237"/>
      <c r="AD48" s="581" t="s">
        <v>336</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0.39652777777777776</v>
      </c>
      <c r="BG48" s="460"/>
      <c r="BH48" s="460"/>
      <c r="BI48" s="461"/>
      <c r="BJ48" s="559" t="str">
        <f t="shared" si="41"/>
        <v>P2臨時出口を開放。　→21：00　閉鎖作業を施設警備担当様へ引継ぎ。</v>
      </c>
      <c r="BK48" s="559"/>
      <c r="BL48" s="559"/>
      <c r="BM48" s="559"/>
      <c r="BN48" s="559"/>
      <c r="BO48" s="559"/>
      <c r="BP48" s="559"/>
      <c r="BQ48" s="559"/>
      <c r="BR48" s="559"/>
      <c r="BS48" s="559"/>
      <c r="BT48" s="559"/>
      <c r="BU48" s="559"/>
      <c r="BV48" s="559"/>
      <c r="BW48" s="559"/>
      <c r="BX48" s="559"/>
      <c r="BY48" s="559"/>
      <c r="BZ48" s="559"/>
      <c r="CA48" s="559"/>
      <c r="CB48" s="559"/>
      <c r="CC48" s="559"/>
      <c r="CD48" s="559"/>
      <c r="CE48" s="559"/>
      <c r="CF48" s="559"/>
      <c r="CG48" s="559"/>
      <c r="CH48" s="559"/>
      <c r="CI48" s="560"/>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0.39930555555555558</v>
      </c>
      <c r="AA49" s="449"/>
      <c r="AB49" s="449"/>
      <c r="AC49" s="450"/>
      <c r="AD49" s="474" t="s">
        <v>503</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0.39930555555555558</v>
      </c>
      <c r="BG49" s="460"/>
      <c r="BH49" s="460"/>
      <c r="BI49" s="461"/>
      <c r="BJ49" s="559" t="str">
        <f t="shared" si="41"/>
        <v>P2臨時入口を開放。　→11：08　閉鎖。</v>
      </c>
      <c r="BK49" s="559"/>
      <c r="BL49" s="559"/>
      <c r="BM49" s="559"/>
      <c r="BN49" s="559"/>
      <c r="BO49" s="559"/>
      <c r="BP49" s="559"/>
      <c r="BQ49" s="559"/>
      <c r="BR49" s="559"/>
      <c r="BS49" s="559"/>
      <c r="BT49" s="559"/>
      <c r="BU49" s="559"/>
      <c r="BV49" s="559"/>
      <c r="BW49" s="559"/>
      <c r="BX49" s="559"/>
      <c r="BY49" s="559"/>
      <c r="BZ49" s="559"/>
      <c r="CA49" s="559"/>
      <c r="CB49" s="559"/>
      <c r="CC49" s="559"/>
      <c r="CD49" s="559"/>
      <c r="CE49" s="559"/>
      <c r="CF49" s="559"/>
      <c r="CG49" s="559"/>
      <c r="CH49" s="559"/>
      <c r="CI49" s="560"/>
    </row>
    <row r="50" spans="2:87" ht="16.5" customHeight="1">
      <c r="Z50" s="462">
        <v>0.61736111111111114</v>
      </c>
      <c r="AA50" s="463"/>
      <c r="AB50" s="463"/>
      <c r="AC50" s="464"/>
      <c r="AD50" s="465" t="s">
        <v>346</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f t="shared" si="40"/>
        <v>0.61736111111111114</v>
      </c>
      <c r="BG50" s="469"/>
      <c r="BH50" s="469"/>
      <c r="BI50" s="470"/>
      <c r="BJ50" s="683" t="str">
        <f t="shared" si="41"/>
        <v>駐車場80％（在車2400台）満たしたため、OPC様へ無線報告。</v>
      </c>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c r="CI50" s="684"/>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6"/>
        <v/>
      </c>
      <c r="BG54" s="504"/>
      <c r="BH54" s="504"/>
      <c r="BI54" s="504"/>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7"/>
      <c r="AA56" s="506"/>
      <c r="AB56" s="506"/>
      <c r="AC56" s="506"/>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6"/>
        <v/>
      </c>
      <c r="BG56" s="504"/>
      <c r="BH56" s="504"/>
      <c r="BI56" s="504"/>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6"/>
        <v/>
      </c>
      <c r="BG57" s="504"/>
      <c r="BH57" s="504"/>
      <c r="BI57" s="504"/>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481" t="str">
        <f t="shared" si="47"/>
        <v/>
      </c>
      <c r="BK58" s="482"/>
      <c r="BL58" s="482"/>
      <c r="BM58" s="482"/>
      <c r="BN58" s="482"/>
      <c r="BO58" s="482"/>
      <c r="BP58" s="482"/>
      <c r="BQ58" s="482"/>
      <c r="BR58" s="482"/>
      <c r="BS58" s="482"/>
      <c r="BT58" s="482"/>
      <c r="BU58" s="482"/>
      <c r="BV58" s="482"/>
      <c r="BW58" s="482"/>
      <c r="BX58" s="482"/>
      <c r="BY58" s="482"/>
      <c r="BZ58" s="482"/>
      <c r="CA58" s="482"/>
      <c r="CB58" s="482"/>
      <c r="CC58" s="482"/>
      <c r="CD58" s="482"/>
      <c r="CE58" s="482"/>
      <c r="CF58" s="482"/>
      <c r="CG58" s="482"/>
      <c r="CH58" s="482"/>
      <c r="CI58" s="483"/>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481" t="str">
        <f t="shared" si="47"/>
        <v/>
      </c>
      <c r="BK59" s="482"/>
      <c r="BL59" s="482"/>
      <c r="BM59" s="482"/>
      <c r="BN59" s="482"/>
      <c r="BO59" s="482"/>
      <c r="BP59" s="482"/>
      <c r="BQ59" s="482"/>
      <c r="BR59" s="482"/>
      <c r="BS59" s="482"/>
      <c r="BT59" s="482"/>
      <c r="BU59" s="482"/>
      <c r="BV59" s="482"/>
      <c r="BW59" s="482"/>
      <c r="BX59" s="482"/>
      <c r="BY59" s="482"/>
      <c r="BZ59" s="482"/>
      <c r="CA59" s="482"/>
      <c r="CB59" s="482"/>
      <c r="CC59" s="482"/>
      <c r="CD59" s="482"/>
      <c r="CE59" s="482"/>
      <c r="CF59" s="482"/>
      <c r="CG59" s="482"/>
      <c r="CH59" s="482"/>
      <c r="CI59" s="483"/>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6"/>
        <v/>
      </c>
      <c r="BG60" s="504"/>
      <c r="BH60" s="504"/>
      <c r="BI60" s="504"/>
      <c r="BJ60" s="481" t="str">
        <f t="shared" si="47"/>
        <v/>
      </c>
      <c r="BK60" s="482"/>
      <c r="BL60" s="482"/>
      <c r="BM60" s="482"/>
      <c r="BN60" s="482"/>
      <c r="BO60" s="482"/>
      <c r="BP60" s="482"/>
      <c r="BQ60" s="482"/>
      <c r="BR60" s="482"/>
      <c r="BS60" s="482"/>
      <c r="BT60" s="482"/>
      <c r="BU60" s="482"/>
      <c r="BV60" s="482"/>
      <c r="BW60" s="482"/>
      <c r="BX60" s="482"/>
      <c r="BY60" s="482"/>
      <c r="BZ60" s="482"/>
      <c r="CA60" s="482"/>
      <c r="CB60" s="482"/>
      <c r="CC60" s="482"/>
      <c r="CD60" s="482"/>
      <c r="CE60" s="482"/>
      <c r="CF60" s="482"/>
      <c r="CG60" s="482"/>
      <c r="CH60" s="482"/>
      <c r="CI60" s="483"/>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481" t="str">
        <f t="shared" si="47"/>
        <v/>
      </c>
      <c r="BK61" s="482"/>
      <c r="BL61" s="482"/>
      <c r="BM61" s="482"/>
      <c r="BN61" s="482"/>
      <c r="BO61" s="482"/>
      <c r="BP61" s="482"/>
      <c r="BQ61" s="482"/>
      <c r="BR61" s="482"/>
      <c r="BS61" s="482"/>
      <c r="BT61" s="482"/>
      <c r="BU61" s="482"/>
      <c r="BV61" s="482"/>
      <c r="BW61" s="482"/>
      <c r="BX61" s="482"/>
      <c r="BY61" s="482"/>
      <c r="BZ61" s="482"/>
      <c r="CA61" s="482"/>
      <c r="CB61" s="482"/>
      <c r="CC61" s="482"/>
      <c r="CD61" s="482"/>
      <c r="CE61" s="482"/>
      <c r="CF61" s="482"/>
      <c r="CG61" s="482"/>
      <c r="CH61" s="482"/>
      <c r="CI61" s="483"/>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481" t="str">
        <f t="shared" si="47"/>
        <v/>
      </c>
      <c r="BK62" s="482"/>
      <c r="BL62" s="482"/>
      <c r="BM62" s="482"/>
      <c r="BN62" s="482"/>
      <c r="BO62" s="482"/>
      <c r="BP62" s="482"/>
      <c r="BQ62" s="482"/>
      <c r="BR62" s="482"/>
      <c r="BS62" s="482"/>
      <c r="BT62" s="482"/>
      <c r="BU62" s="482"/>
      <c r="BV62" s="482"/>
      <c r="BW62" s="482"/>
      <c r="BX62" s="482"/>
      <c r="BY62" s="482"/>
      <c r="BZ62" s="482"/>
      <c r="CA62" s="482"/>
      <c r="CB62" s="482"/>
      <c r="CC62" s="482"/>
      <c r="CD62" s="482"/>
      <c r="CE62" s="482"/>
      <c r="CF62" s="482"/>
      <c r="CG62" s="482"/>
      <c r="CH62" s="482"/>
      <c r="CI62" s="483"/>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481" t="str">
        <f t="shared" si="47"/>
        <v/>
      </c>
      <c r="BK63" s="482"/>
      <c r="BL63" s="482"/>
      <c r="BM63" s="482"/>
      <c r="BN63" s="482"/>
      <c r="BO63" s="482"/>
      <c r="BP63" s="482"/>
      <c r="BQ63" s="482"/>
      <c r="BR63" s="482"/>
      <c r="BS63" s="482"/>
      <c r="BT63" s="482"/>
      <c r="BU63" s="482"/>
      <c r="BV63" s="482"/>
      <c r="BW63" s="482"/>
      <c r="BX63" s="482"/>
      <c r="BY63" s="482"/>
      <c r="BZ63" s="482"/>
      <c r="CA63" s="482"/>
      <c r="CB63" s="482"/>
      <c r="CC63" s="482"/>
      <c r="CD63" s="482"/>
      <c r="CE63" s="482"/>
      <c r="CF63" s="482"/>
      <c r="CG63" s="482"/>
      <c r="CH63" s="482"/>
      <c r="CI63" s="483"/>
    </row>
    <row r="64" spans="2:87" ht="16.5" customHeight="1">
      <c r="Z64" s="507"/>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481" t="str">
        <f t="shared" si="47"/>
        <v/>
      </c>
      <c r="BK64" s="482"/>
      <c r="BL64" s="482"/>
      <c r="BM64" s="482"/>
      <c r="BN64" s="482"/>
      <c r="BO64" s="482"/>
      <c r="BP64" s="482"/>
      <c r="BQ64" s="482"/>
      <c r="BR64" s="482"/>
      <c r="BS64" s="482"/>
      <c r="BT64" s="482"/>
      <c r="BU64" s="482"/>
      <c r="BV64" s="482"/>
      <c r="BW64" s="482"/>
      <c r="BX64" s="482"/>
      <c r="BY64" s="482"/>
      <c r="BZ64" s="482"/>
      <c r="CA64" s="482"/>
      <c r="CB64" s="482"/>
      <c r="CC64" s="482"/>
      <c r="CD64" s="482"/>
      <c r="CE64" s="482"/>
      <c r="CF64" s="482"/>
      <c r="CG64" s="482"/>
      <c r="CH64" s="482"/>
      <c r="CI64" s="483"/>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481" t="str">
        <f t="shared" si="47"/>
        <v/>
      </c>
      <c r="BK65" s="482"/>
      <c r="BL65" s="482"/>
      <c r="BM65" s="482"/>
      <c r="BN65" s="482"/>
      <c r="BO65" s="482"/>
      <c r="BP65" s="482"/>
      <c r="BQ65" s="482"/>
      <c r="BR65" s="482"/>
      <c r="BS65" s="482"/>
      <c r="BT65" s="482"/>
      <c r="BU65" s="482"/>
      <c r="BV65" s="482"/>
      <c r="BW65" s="482"/>
      <c r="BX65" s="482"/>
      <c r="BY65" s="482"/>
      <c r="BZ65" s="482"/>
      <c r="CA65" s="482"/>
      <c r="CB65" s="482"/>
      <c r="CC65" s="482"/>
      <c r="CD65" s="482"/>
      <c r="CE65" s="482"/>
      <c r="CF65" s="482"/>
      <c r="CG65" s="482"/>
      <c r="CH65" s="482"/>
      <c r="CI65" s="483"/>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481" t="str">
        <f t="shared" si="47"/>
        <v/>
      </c>
      <c r="BK66" s="482"/>
      <c r="BL66" s="482"/>
      <c r="BM66" s="482"/>
      <c r="BN66" s="482"/>
      <c r="BO66" s="482"/>
      <c r="BP66" s="482"/>
      <c r="BQ66" s="482"/>
      <c r="BR66" s="482"/>
      <c r="BS66" s="482"/>
      <c r="BT66" s="482"/>
      <c r="BU66" s="482"/>
      <c r="BV66" s="482"/>
      <c r="BW66" s="482"/>
      <c r="BX66" s="482"/>
      <c r="BY66" s="482"/>
      <c r="BZ66" s="482"/>
      <c r="CA66" s="482"/>
      <c r="CB66" s="482"/>
      <c r="CC66" s="482"/>
      <c r="CD66" s="482"/>
      <c r="CE66" s="482"/>
      <c r="CF66" s="482"/>
      <c r="CG66" s="482"/>
      <c r="CH66" s="482"/>
      <c r="CI66" s="483"/>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481" t="str">
        <f t="shared" si="47"/>
        <v/>
      </c>
      <c r="BK67" s="482"/>
      <c r="BL67" s="482"/>
      <c r="BM67" s="482"/>
      <c r="BN67" s="482"/>
      <c r="BO67" s="482"/>
      <c r="BP67" s="482"/>
      <c r="BQ67" s="482"/>
      <c r="BR67" s="482"/>
      <c r="BS67" s="482"/>
      <c r="BT67" s="482"/>
      <c r="BU67" s="482"/>
      <c r="BV67" s="482"/>
      <c r="BW67" s="482"/>
      <c r="BX67" s="482"/>
      <c r="BY67" s="482"/>
      <c r="BZ67" s="482"/>
      <c r="CA67" s="482"/>
      <c r="CB67" s="482"/>
      <c r="CC67" s="482"/>
      <c r="CD67" s="482"/>
      <c r="CE67" s="482"/>
      <c r="CF67" s="482"/>
      <c r="CG67" s="482"/>
      <c r="CH67" s="482"/>
      <c r="CI67" s="483"/>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sheetData>
  <mergeCells count="865">
    <mergeCell ref="BR40:BT40"/>
    <mergeCell ref="BY36:CI37"/>
    <mergeCell ref="Z36:AF36"/>
    <mergeCell ref="AG36:AJ36"/>
    <mergeCell ref="AK36:AN36"/>
    <mergeCell ref="BR38:BT38"/>
    <mergeCell ref="AO38:AU38"/>
    <mergeCell ref="AV38:AY38"/>
    <mergeCell ref="AZ38:BC38"/>
    <mergeCell ref="BF36:BI36"/>
    <mergeCell ref="BJ36:BM36"/>
    <mergeCell ref="BN36:BQ36"/>
    <mergeCell ref="BR36:BT36"/>
    <mergeCell ref="BF37:BI37"/>
    <mergeCell ref="BJ37:BM37"/>
    <mergeCell ref="BN37:BQ37"/>
    <mergeCell ref="BR37:BT37"/>
    <mergeCell ref="AO37:AU37"/>
    <mergeCell ref="AV37:AY37"/>
    <mergeCell ref="BN38:BQ38"/>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9:AC89"/>
    <mergeCell ref="AD89:BC89"/>
    <mergeCell ref="BF89:BI89"/>
    <mergeCell ref="BJ89:CI89"/>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6:AC86"/>
    <mergeCell ref="AD86:BC86"/>
    <mergeCell ref="BF86:BI86"/>
    <mergeCell ref="BJ86:CI86"/>
    <mergeCell ref="Z87:AC87"/>
    <mergeCell ref="AD87:BC87"/>
    <mergeCell ref="BF87:BI87"/>
    <mergeCell ref="BJ87:CI87"/>
    <mergeCell ref="Z88:AC88"/>
    <mergeCell ref="AD88:BC88"/>
    <mergeCell ref="BF88:BI88"/>
    <mergeCell ref="BJ88:CI88"/>
    <mergeCell ref="Z83:AC83"/>
    <mergeCell ref="AD83:BC83"/>
    <mergeCell ref="BF83:BI83"/>
    <mergeCell ref="BJ83:CI83"/>
    <mergeCell ref="Z84:AC84"/>
    <mergeCell ref="AD84:BC84"/>
    <mergeCell ref="BF84:BI84"/>
    <mergeCell ref="BJ84:CI84"/>
    <mergeCell ref="Z85:AC85"/>
    <mergeCell ref="AD85:BC85"/>
    <mergeCell ref="BF85:BI85"/>
    <mergeCell ref="BJ85:CI85"/>
    <mergeCell ref="Z80:AC80"/>
    <mergeCell ref="AD80:BC80"/>
    <mergeCell ref="BF80:BI80"/>
    <mergeCell ref="BJ80:CI80"/>
    <mergeCell ref="Z81:AC81"/>
    <mergeCell ref="AD81:BC81"/>
    <mergeCell ref="BF81:BI81"/>
    <mergeCell ref="BJ81:CI81"/>
    <mergeCell ref="Z82:AC82"/>
    <mergeCell ref="AD82:BC82"/>
    <mergeCell ref="BF82:BI82"/>
    <mergeCell ref="BJ82:CI82"/>
    <mergeCell ref="Z77:AC77"/>
    <mergeCell ref="AD77:BC77"/>
    <mergeCell ref="BF77:BI77"/>
    <mergeCell ref="BJ77:CI77"/>
    <mergeCell ref="Z78:AC78"/>
    <mergeCell ref="AD78:BC78"/>
    <mergeCell ref="BF78:BI78"/>
    <mergeCell ref="BJ78:CI78"/>
    <mergeCell ref="Z79:AC79"/>
    <mergeCell ref="AD79:BC79"/>
    <mergeCell ref="BF79:BI79"/>
    <mergeCell ref="BJ79:CI79"/>
    <mergeCell ref="Z74:AC74"/>
    <mergeCell ref="AD74:BC74"/>
    <mergeCell ref="BF74:BI74"/>
    <mergeCell ref="BJ74:CI74"/>
    <mergeCell ref="Z75:AC75"/>
    <mergeCell ref="AD75:BC75"/>
    <mergeCell ref="BF75:BI75"/>
    <mergeCell ref="BJ75:CI75"/>
    <mergeCell ref="Z76:AC76"/>
    <mergeCell ref="AD76:BC76"/>
    <mergeCell ref="BF76:BI76"/>
    <mergeCell ref="BJ76:CI76"/>
    <mergeCell ref="Z71:AC71"/>
    <mergeCell ref="AD71:BC71"/>
    <mergeCell ref="BF71:BI71"/>
    <mergeCell ref="BJ71:CI71"/>
    <mergeCell ref="Z72:AC72"/>
    <mergeCell ref="AD72:BC72"/>
    <mergeCell ref="BF72:BI72"/>
    <mergeCell ref="BJ72:CI72"/>
    <mergeCell ref="Z73:AC73"/>
    <mergeCell ref="AD73:BC73"/>
    <mergeCell ref="BF73:BI73"/>
    <mergeCell ref="BJ73:CI73"/>
    <mergeCell ref="Z68:AC68"/>
    <mergeCell ref="AD68:BC68"/>
    <mergeCell ref="BF68:BI68"/>
    <mergeCell ref="BJ68:CI68"/>
    <mergeCell ref="Z69:AC69"/>
    <mergeCell ref="AD69:BC69"/>
    <mergeCell ref="BF69:BI69"/>
    <mergeCell ref="BJ69:CI69"/>
    <mergeCell ref="Z70:AC70"/>
    <mergeCell ref="AD70:BC70"/>
    <mergeCell ref="BF70:BI70"/>
    <mergeCell ref="BJ70:CI70"/>
    <mergeCell ref="Z65:AC65"/>
    <mergeCell ref="AD65:BC65"/>
    <mergeCell ref="BF65:BI65"/>
    <mergeCell ref="BJ65:CI65"/>
    <mergeCell ref="Z66:AC66"/>
    <mergeCell ref="AD66:BC66"/>
    <mergeCell ref="BF66:BI66"/>
    <mergeCell ref="BJ66:CI66"/>
    <mergeCell ref="Z67:AC67"/>
    <mergeCell ref="AD67:BC67"/>
    <mergeCell ref="BF67:BI67"/>
    <mergeCell ref="BJ67:CI67"/>
    <mergeCell ref="Z62:AC62"/>
    <mergeCell ref="AD62:BC62"/>
    <mergeCell ref="BF62:BI62"/>
    <mergeCell ref="BJ62:CI62"/>
    <mergeCell ref="Z63:AC63"/>
    <mergeCell ref="AD63:BC63"/>
    <mergeCell ref="BF63:BI63"/>
    <mergeCell ref="BJ63:CI63"/>
    <mergeCell ref="Z64:AC64"/>
    <mergeCell ref="AD64:BC64"/>
    <mergeCell ref="BF64:BI64"/>
    <mergeCell ref="BJ64:CI64"/>
    <mergeCell ref="Z59:AC59"/>
    <mergeCell ref="AD59:BC59"/>
    <mergeCell ref="BF59:BI59"/>
    <mergeCell ref="BJ59:CI59"/>
    <mergeCell ref="Z60:AC60"/>
    <mergeCell ref="AD60:BC60"/>
    <mergeCell ref="BF60:BI60"/>
    <mergeCell ref="BJ60:CI60"/>
    <mergeCell ref="Z61:AC61"/>
    <mergeCell ref="AD61:BC61"/>
    <mergeCell ref="BF61:BI61"/>
    <mergeCell ref="BJ61:CI61"/>
    <mergeCell ref="Z56:AC56"/>
    <mergeCell ref="AD56:BC56"/>
    <mergeCell ref="BF56:BI56"/>
    <mergeCell ref="BJ56:CI56"/>
    <mergeCell ref="Z57:AC57"/>
    <mergeCell ref="AD57:BC57"/>
    <mergeCell ref="BF57:BI57"/>
    <mergeCell ref="BJ57:CI57"/>
    <mergeCell ref="Z58:AC58"/>
    <mergeCell ref="AD58:BC58"/>
    <mergeCell ref="BF58:BI58"/>
    <mergeCell ref="BJ58:CI58"/>
    <mergeCell ref="Z53:AC53"/>
    <mergeCell ref="AD53:BC53"/>
    <mergeCell ref="BF53:BI53"/>
    <mergeCell ref="BJ53:CI53"/>
    <mergeCell ref="Z54:AC54"/>
    <mergeCell ref="AD54:BC54"/>
    <mergeCell ref="BF54:BI54"/>
    <mergeCell ref="BJ54:CI54"/>
    <mergeCell ref="Z55:AC55"/>
    <mergeCell ref="AD55:BC55"/>
    <mergeCell ref="BF55:BI55"/>
    <mergeCell ref="BJ55:CI55"/>
    <mergeCell ref="Z50:AC50"/>
    <mergeCell ref="AD50:BC50"/>
    <mergeCell ref="BF50:BI50"/>
    <mergeCell ref="BJ50:CI50"/>
    <mergeCell ref="Z51:AC51"/>
    <mergeCell ref="AD51:BC51"/>
    <mergeCell ref="AU52:AV52"/>
    <mergeCell ref="AX52:AY52"/>
    <mergeCell ref="CA52:CB52"/>
    <mergeCell ref="AP52:AS52"/>
    <mergeCell ref="CD52:CE52"/>
    <mergeCell ref="BV52:BY52"/>
    <mergeCell ref="BJ49:CI49"/>
    <mergeCell ref="CK43:CN43"/>
    <mergeCell ref="CO43:CQ43"/>
    <mergeCell ref="CR43:CT43"/>
    <mergeCell ref="CN47:DE48"/>
    <mergeCell ref="Z49:AC49"/>
    <mergeCell ref="AD49:BC49"/>
    <mergeCell ref="BF49:BI49"/>
    <mergeCell ref="Z48:AC48"/>
    <mergeCell ref="AD48:BC48"/>
    <mergeCell ref="BF48:BI48"/>
    <mergeCell ref="BJ48:CI48"/>
    <mergeCell ref="CK45:CP45"/>
    <mergeCell ref="CQ45:CS45"/>
    <mergeCell ref="BF46:BI46"/>
    <mergeCell ref="BJ46:CI46"/>
    <mergeCell ref="Z47:AC47"/>
    <mergeCell ref="AD47:BC47"/>
    <mergeCell ref="CR42:CT42"/>
    <mergeCell ref="CU42:CW42"/>
    <mergeCell ref="BF47:BI47"/>
    <mergeCell ref="BJ47:CI47"/>
    <mergeCell ref="CK42:CN42"/>
    <mergeCell ref="CU43:CW43"/>
    <mergeCell ref="Z44:AC44"/>
    <mergeCell ref="AD44:BC44"/>
    <mergeCell ref="Z43:AC43"/>
    <mergeCell ref="AD43:BC43"/>
    <mergeCell ref="Z46:AC46"/>
    <mergeCell ref="AD46:BC46"/>
    <mergeCell ref="Z45:AC45"/>
    <mergeCell ref="AD45:BC45"/>
    <mergeCell ref="CK47:CM48"/>
    <mergeCell ref="CK44:CP44"/>
    <mergeCell ref="CQ44:CS44"/>
    <mergeCell ref="BF42:BI42"/>
    <mergeCell ref="BJ42:CI42"/>
    <mergeCell ref="Z42:AC42"/>
    <mergeCell ref="AD42:BC42"/>
    <mergeCell ref="CU41:CW41"/>
    <mergeCell ref="CK36:CN36"/>
    <mergeCell ref="CO36:CQ36"/>
    <mergeCell ref="CR38:CT38"/>
    <mergeCell ref="BF45:BI45"/>
    <mergeCell ref="BJ45:CI45"/>
    <mergeCell ref="CK39:CN39"/>
    <mergeCell ref="CO39:CQ39"/>
    <mergeCell ref="CR39:CT39"/>
    <mergeCell ref="CK38:CN38"/>
    <mergeCell ref="CO38:CQ38"/>
    <mergeCell ref="BF43:BI43"/>
    <mergeCell ref="BJ43:CI43"/>
    <mergeCell ref="CR36:CT36"/>
    <mergeCell ref="BF44:BI44"/>
    <mergeCell ref="BJ44:CI44"/>
    <mergeCell ref="CK37:CN37"/>
    <mergeCell ref="CO37:CQ37"/>
    <mergeCell ref="CR37:CT37"/>
    <mergeCell ref="BF41:CI41"/>
    <mergeCell ref="BF38:BI38"/>
    <mergeCell ref="BJ38:BM38"/>
    <mergeCell ref="CO42:CQ42"/>
    <mergeCell ref="BU40:CB40"/>
    <mergeCell ref="CK41:CN41"/>
    <mergeCell ref="CO41:CQ41"/>
    <mergeCell ref="CR41:CT41"/>
    <mergeCell ref="Z39:AD39"/>
    <mergeCell ref="AE39:AG39"/>
    <mergeCell ref="AI39:AL39"/>
    <mergeCell ref="AM39:AT39"/>
    <mergeCell ref="Z40:AE40"/>
    <mergeCell ref="AF40:AG40"/>
    <mergeCell ref="AH40:AI40"/>
    <mergeCell ref="AK40:AL40"/>
    <mergeCell ref="AO40:AP40"/>
    <mergeCell ref="AS40:AT40"/>
    <mergeCell ref="BF39:BI39"/>
    <mergeCell ref="BJ39:BM39"/>
    <mergeCell ref="AX40:AY40"/>
    <mergeCell ref="AZ40:BA40"/>
    <mergeCell ref="BN39:BQ39"/>
    <mergeCell ref="BR39:BT39"/>
    <mergeCell ref="BB40:BC40"/>
    <mergeCell ref="CC40:CI40"/>
    <mergeCell ref="BF40:BI40"/>
    <mergeCell ref="BJ40:BM40"/>
    <mergeCell ref="BN40:BQ40"/>
    <mergeCell ref="CD33:CI33"/>
    <mergeCell ref="BW34:BX34"/>
    <mergeCell ref="BY34:BZ34"/>
    <mergeCell ref="CA34:CC34"/>
    <mergeCell ref="CD34:CI34"/>
    <mergeCell ref="BW33:BX33"/>
    <mergeCell ref="BY33:BZ33"/>
    <mergeCell ref="CA33:CC33"/>
    <mergeCell ref="AZ37:BC37"/>
    <mergeCell ref="AZ36:BC36"/>
    <mergeCell ref="BU36:BX37"/>
    <mergeCell ref="BF35:CI35"/>
    <mergeCell ref="BU33:BV33"/>
    <mergeCell ref="AO34:AU34"/>
    <mergeCell ref="AV34:AY34"/>
    <mergeCell ref="AZ34:BC34"/>
    <mergeCell ref="AO35:AU35"/>
    <mergeCell ref="AV35:AY35"/>
    <mergeCell ref="AZ35:BC35"/>
    <mergeCell ref="Z37:AF38"/>
    <mergeCell ref="AG37:AN38"/>
    <mergeCell ref="AO36:AU36"/>
    <mergeCell ref="AV36:AY36"/>
    <mergeCell ref="Z35:AF35"/>
    <mergeCell ref="AG35:AJ35"/>
    <mergeCell ref="AK35:AN35"/>
    <mergeCell ref="AO28:AP28"/>
    <mergeCell ref="CA27:CB27"/>
    <mergeCell ref="CC27:CD27"/>
    <mergeCell ref="CE27:CF27"/>
    <mergeCell ref="Z32:AF32"/>
    <mergeCell ref="AG32:AJ32"/>
    <mergeCell ref="AK32:AN32"/>
    <mergeCell ref="BF34:BG34"/>
    <mergeCell ref="BH34:BI34"/>
    <mergeCell ref="BJ34:BK34"/>
    <mergeCell ref="BL34:BN34"/>
    <mergeCell ref="BO34:BT34"/>
    <mergeCell ref="BU34:BV34"/>
    <mergeCell ref="Z33:AF33"/>
    <mergeCell ref="AG33:AJ33"/>
    <mergeCell ref="AK33:AN33"/>
    <mergeCell ref="Z34:AF34"/>
    <mergeCell ref="AG34:AJ34"/>
    <mergeCell ref="AK34:AN34"/>
    <mergeCell ref="BF33:BG33"/>
    <mergeCell ref="BH33:BI33"/>
    <mergeCell ref="BJ33:BK33"/>
    <mergeCell ref="BL33:BN33"/>
    <mergeCell ref="BO33:BT33"/>
    <mergeCell ref="BF25:BG25"/>
    <mergeCell ref="BF26:BG26"/>
    <mergeCell ref="BP26:BQ26"/>
    <mergeCell ref="BR23:BT2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CG21:CI21"/>
    <mergeCell ref="BH20:BK20"/>
    <mergeCell ref="BL20:BM20"/>
    <mergeCell ref="BN20:BO20"/>
    <mergeCell ref="AQ28:AV28"/>
    <mergeCell ref="BR22:BT22"/>
    <mergeCell ref="BU22:BV22"/>
    <mergeCell ref="CE20:CF20"/>
    <mergeCell ref="BP20:BQ20"/>
    <mergeCell ref="BR20:BT20"/>
    <mergeCell ref="BU20:BV20"/>
    <mergeCell ref="BW20:BZ20"/>
    <mergeCell ref="CA20:CB20"/>
    <mergeCell ref="CC20:CD20"/>
    <mergeCell ref="AW24:AY24"/>
    <mergeCell ref="AW25:AY25"/>
    <mergeCell ref="AW26:AY26"/>
    <mergeCell ref="AW27:AY27"/>
    <mergeCell ref="BA24:BC24"/>
    <mergeCell ref="BA25:BC25"/>
    <mergeCell ref="BA26:BC26"/>
    <mergeCell ref="BA27:BC27"/>
    <mergeCell ref="BF23:BG23"/>
    <mergeCell ref="BF24:BG24"/>
    <mergeCell ref="AL21:AN21"/>
    <mergeCell ref="AO21:AP21"/>
    <mergeCell ref="AQ21:AV21"/>
    <mergeCell ref="AW21:AY21"/>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E19:CF19"/>
    <mergeCell ref="CG19:CI19"/>
    <mergeCell ref="BH18:BK18"/>
    <mergeCell ref="BL18:BM18"/>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BH19:BK19"/>
    <mergeCell ref="BL19:BM19"/>
    <mergeCell ref="BN19:BO19"/>
    <mergeCell ref="BP19:BQ19"/>
    <mergeCell ref="BR19:BT19"/>
    <mergeCell ref="BU19:BV19"/>
    <mergeCell ref="BW19:BZ19"/>
    <mergeCell ref="CA19:CB19"/>
    <mergeCell ref="CC19:CD19"/>
    <mergeCell ref="Z19:AA19"/>
    <mergeCell ref="AB19:AG19"/>
    <mergeCell ref="AH19:AJ19"/>
    <mergeCell ref="AL19:AN19"/>
    <mergeCell ref="AO19:AP19"/>
    <mergeCell ref="AQ19:AV19"/>
    <mergeCell ref="AW19:AY19"/>
    <mergeCell ref="BA19:BC19"/>
    <mergeCell ref="BF19:BG19"/>
    <mergeCell ref="AB18:AG18"/>
    <mergeCell ref="AH18:AJ18"/>
    <mergeCell ref="AL18:AN18"/>
    <mergeCell ref="AO18:AP18"/>
    <mergeCell ref="AQ18:AV18"/>
    <mergeCell ref="AW18:AY18"/>
    <mergeCell ref="BA18:BC18"/>
    <mergeCell ref="BF18:BG18"/>
    <mergeCell ref="CE18:CF18"/>
    <mergeCell ref="CE17:CF17"/>
    <mergeCell ref="CG17:CI17"/>
    <mergeCell ref="BH16:BK16"/>
    <mergeCell ref="BL16:BM16"/>
    <mergeCell ref="BN18:BO18"/>
    <mergeCell ref="BP18:BQ18"/>
    <mergeCell ref="BR18:BT18"/>
    <mergeCell ref="BU18:BV18"/>
    <mergeCell ref="BW18:BZ18"/>
    <mergeCell ref="CA18:CB18"/>
    <mergeCell ref="CC18:CD18"/>
    <mergeCell ref="CG18:CI18"/>
    <mergeCell ref="AQ16:AV16"/>
    <mergeCell ref="AW16:AY16"/>
    <mergeCell ref="BA16:BC16"/>
    <mergeCell ref="BF16:BG16"/>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5:CF15"/>
    <mergeCell ref="CG15:CI15"/>
    <mergeCell ref="BH14:BK14"/>
    <mergeCell ref="BL14:BM14"/>
    <mergeCell ref="BN16:BO16"/>
    <mergeCell ref="BP16:BQ16"/>
    <mergeCell ref="BR16:BT16"/>
    <mergeCell ref="BU16:BV16"/>
    <mergeCell ref="BW16:BZ16"/>
    <mergeCell ref="CA16:CB16"/>
    <mergeCell ref="CC16:CD16"/>
    <mergeCell ref="AQ14:AV14"/>
    <mergeCell ref="AW14:AY14"/>
    <mergeCell ref="BA14:BC14"/>
    <mergeCell ref="BF14:BG14"/>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BN13:BO13"/>
    <mergeCell ref="BP13:BQ13"/>
    <mergeCell ref="BR13:BT13"/>
    <mergeCell ref="BU13:BV13"/>
    <mergeCell ref="BW13:BZ13"/>
    <mergeCell ref="CA13:CB13"/>
    <mergeCell ref="CC13:CD13"/>
    <mergeCell ref="BN14:BO14"/>
    <mergeCell ref="BP14:BQ14"/>
    <mergeCell ref="BR14:BT14"/>
    <mergeCell ref="BU14:BV14"/>
    <mergeCell ref="BW14:BZ14"/>
    <mergeCell ref="CA14:CB14"/>
    <mergeCell ref="CC14:CD14"/>
    <mergeCell ref="BH12:BK12"/>
    <mergeCell ref="BL12:BM12"/>
    <mergeCell ref="Z13:AA13"/>
    <mergeCell ref="AB13:AG13"/>
    <mergeCell ref="AH13:AJ13"/>
    <mergeCell ref="AL13:AN13"/>
    <mergeCell ref="AO13:AP13"/>
    <mergeCell ref="AQ13:AV13"/>
    <mergeCell ref="AW13:AY13"/>
    <mergeCell ref="BA13:BC13"/>
    <mergeCell ref="BF13:BG13"/>
    <mergeCell ref="BH13:BK13"/>
    <mergeCell ref="BL13:BM13"/>
    <mergeCell ref="Z12:AA12"/>
    <mergeCell ref="AB12:AG12"/>
    <mergeCell ref="AH12:AJ12"/>
    <mergeCell ref="AL12:AN12"/>
    <mergeCell ref="AO12:AP12"/>
    <mergeCell ref="AQ12:AV12"/>
    <mergeCell ref="AW12:AY12"/>
    <mergeCell ref="BA12:BC12"/>
    <mergeCell ref="BF12:BG12"/>
    <mergeCell ref="BN11:BO11"/>
    <mergeCell ref="BP11:BQ11"/>
    <mergeCell ref="BR11:BT11"/>
    <mergeCell ref="BU11:BV11"/>
    <mergeCell ref="BW11:BZ11"/>
    <mergeCell ref="CA11:CB11"/>
    <mergeCell ref="CC11:CD11"/>
    <mergeCell ref="BN12:BO12"/>
    <mergeCell ref="BP12:BQ12"/>
    <mergeCell ref="BR12:BT12"/>
    <mergeCell ref="BU12:BV12"/>
    <mergeCell ref="BW12:BZ12"/>
    <mergeCell ref="CA12:CB12"/>
    <mergeCell ref="CC12:CD12"/>
    <mergeCell ref="BH10:BK10"/>
    <mergeCell ref="BL10:BM10"/>
    <mergeCell ref="Z11:AA11"/>
    <mergeCell ref="AB11:AG11"/>
    <mergeCell ref="AH11:AJ11"/>
    <mergeCell ref="AL11:AN11"/>
    <mergeCell ref="AO11:AP11"/>
    <mergeCell ref="AQ11:AV11"/>
    <mergeCell ref="AW11:AY11"/>
    <mergeCell ref="BA11:BC11"/>
    <mergeCell ref="BF11:BG11"/>
    <mergeCell ref="BH11:BK11"/>
    <mergeCell ref="BL11:BM11"/>
    <mergeCell ref="Z10:AA10"/>
    <mergeCell ref="AB10:AG10"/>
    <mergeCell ref="AH10:AJ10"/>
    <mergeCell ref="AL10:AN10"/>
    <mergeCell ref="AO10:AP10"/>
    <mergeCell ref="AQ10:AV10"/>
    <mergeCell ref="AW10:AY10"/>
    <mergeCell ref="BA10:BC10"/>
    <mergeCell ref="BF10:BG10"/>
    <mergeCell ref="BU9:BV9"/>
    <mergeCell ref="BW9:BZ9"/>
    <mergeCell ref="CA9:CB9"/>
    <mergeCell ref="CC9:CD9"/>
    <mergeCell ref="BN10:BO10"/>
    <mergeCell ref="BP10:BQ10"/>
    <mergeCell ref="BR10:BT10"/>
    <mergeCell ref="BU10:BV10"/>
    <mergeCell ref="BW10:BZ10"/>
    <mergeCell ref="CA10:CB10"/>
    <mergeCell ref="CC10:CD10"/>
    <mergeCell ref="AQ9:AV9"/>
    <mergeCell ref="AW9:AY9"/>
    <mergeCell ref="BA9:BC9"/>
    <mergeCell ref="BF9:BG9"/>
    <mergeCell ref="BH9:BK9"/>
    <mergeCell ref="BL9:BM9"/>
    <mergeCell ref="BN9:BO9"/>
    <mergeCell ref="BP9:BQ9"/>
    <mergeCell ref="BR9:BT9"/>
    <mergeCell ref="BW8:BZ8"/>
    <mergeCell ref="CA8:CB8"/>
    <mergeCell ref="CC8:CD8"/>
    <mergeCell ref="Z8:AA8"/>
    <mergeCell ref="AB8:AG8"/>
    <mergeCell ref="AH8:AJ8"/>
    <mergeCell ref="AL8:AN8"/>
    <mergeCell ref="AO8:AP8"/>
    <mergeCell ref="AQ8:AV8"/>
    <mergeCell ref="AW8:AY8"/>
    <mergeCell ref="BA8:BC8"/>
    <mergeCell ref="BF8:BG8"/>
    <mergeCell ref="BH8:BK8"/>
    <mergeCell ref="BL8:BM8"/>
    <mergeCell ref="BN8:BO8"/>
    <mergeCell ref="BP8:BQ8"/>
    <mergeCell ref="BR8:BT8"/>
    <mergeCell ref="BU8:BV8"/>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BS6:BV6"/>
    <mergeCell ref="AE5:AF5"/>
    <mergeCell ref="AH5:AI5"/>
    <mergeCell ref="AO5:AP5"/>
    <mergeCell ref="AQ5:AU5"/>
    <mergeCell ref="AV5:AW5"/>
    <mergeCell ref="Z6:AA6"/>
    <mergeCell ref="AB6:AG6"/>
    <mergeCell ref="AH6:AN6"/>
    <mergeCell ref="AO6:AP6"/>
    <mergeCell ref="AQ6:AV6"/>
    <mergeCell ref="AW6:BC6"/>
    <mergeCell ref="Z5:AC5"/>
    <mergeCell ref="Z3:AP4"/>
    <mergeCell ref="BF3:BQ4"/>
    <mergeCell ref="Z1:AP2"/>
    <mergeCell ref="AU1:AW1"/>
    <mergeCell ref="AX1:AZ1"/>
    <mergeCell ref="BA1:BC1"/>
    <mergeCell ref="BF1:BQ2"/>
    <mergeCell ref="BR1:BT1"/>
    <mergeCell ref="BU1:BW1"/>
    <mergeCell ref="CG29:CI29"/>
    <mergeCell ref="CD1:CF1"/>
    <mergeCell ref="CG1:CI1"/>
    <mergeCell ref="BR2:BT4"/>
    <mergeCell ref="BU2:BW4"/>
    <mergeCell ref="BX2:BZ4"/>
    <mergeCell ref="CA2:CC4"/>
    <mergeCell ref="CD2:CF4"/>
    <mergeCell ref="CG2:CI4"/>
    <mergeCell ref="BX1:BZ1"/>
    <mergeCell ref="CA1:CC1"/>
    <mergeCell ref="CE8:CF8"/>
    <mergeCell ref="CG8:CI8"/>
    <mergeCell ref="CE9:CF9"/>
    <mergeCell ref="CG9:CI9"/>
    <mergeCell ref="CE10:CF10"/>
    <mergeCell ref="CG10:CI10"/>
    <mergeCell ref="CE11:CF11"/>
    <mergeCell ref="CG11:CI11"/>
    <mergeCell ref="CE12:CF12"/>
    <mergeCell ref="CG12:CI12"/>
    <mergeCell ref="CE13:CF13"/>
    <mergeCell ref="CG13:CI13"/>
    <mergeCell ref="BQ6:BR6"/>
    <mergeCell ref="BF30:BG30"/>
    <mergeCell ref="BH30:BK30"/>
    <mergeCell ref="BL30:BM30"/>
    <mergeCell ref="BN30:BO30"/>
    <mergeCell ref="BP30:BQ30"/>
    <mergeCell ref="BR30:BT30"/>
    <mergeCell ref="BF29:BG29"/>
    <mergeCell ref="BH29:BK29"/>
    <mergeCell ref="BL29:BM29"/>
    <mergeCell ref="BN29:BO29"/>
    <mergeCell ref="BP29:BQ29"/>
    <mergeCell ref="BR29:BT29"/>
    <mergeCell ref="Z9:AA9"/>
    <mergeCell ref="AB9:AG9"/>
    <mergeCell ref="AH9:AJ9"/>
    <mergeCell ref="AL9:AN9"/>
    <mergeCell ref="AO9:AP9"/>
    <mergeCell ref="Z27:AA27"/>
    <mergeCell ref="AB27:AG27"/>
    <mergeCell ref="AH27:AJ27"/>
    <mergeCell ref="AL27:AN27"/>
    <mergeCell ref="AO24:AP24"/>
    <mergeCell ref="AO25:AP25"/>
    <mergeCell ref="AO26:AP26"/>
    <mergeCell ref="AO27:AP27"/>
    <mergeCell ref="Z14:AA14"/>
    <mergeCell ref="AB14:AG14"/>
    <mergeCell ref="AH14:AJ14"/>
    <mergeCell ref="AL14:AN14"/>
    <mergeCell ref="AO14:AP14"/>
    <mergeCell ref="Z16:AA16"/>
    <mergeCell ref="AB16:AG16"/>
    <mergeCell ref="AH16:AJ16"/>
    <mergeCell ref="AL16:AN16"/>
    <mergeCell ref="AO16:AP16"/>
    <mergeCell ref="Z18:AA18"/>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AO31:AU31"/>
    <mergeCell ref="AV31:AY31"/>
    <mergeCell ref="AZ31:BC31"/>
    <mergeCell ref="AO33:AU33"/>
    <mergeCell ref="AV33:AY33"/>
    <mergeCell ref="AZ33:BC33"/>
    <mergeCell ref="AO32:AU32"/>
    <mergeCell ref="AV32:AY32"/>
    <mergeCell ref="AZ32:BC32"/>
    <mergeCell ref="BU30:BV30"/>
    <mergeCell ref="BW30:BZ30"/>
    <mergeCell ref="CA30:CB30"/>
    <mergeCell ref="CC30:CD30"/>
    <mergeCell ref="CE30:CF30"/>
    <mergeCell ref="CG30:CI30"/>
    <mergeCell ref="BU29:BV29"/>
    <mergeCell ref="BW29:BZ29"/>
    <mergeCell ref="CA29:CB29"/>
    <mergeCell ref="CC29:CD29"/>
    <mergeCell ref="CE29:CF29"/>
  </mergeCells>
  <phoneticPr fontId="27"/>
  <conditionalFormatting sqref="AH7:AN28 AW7:BC28">
    <cfRule type="cellIs" dxfId="96"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tabColor rgb="FFFF0000"/>
  </sheetPr>
  <dimension ref="A1:DE107"/>
  <sheetViews>
    <sheetView view="pageBreakPreview" topLeftCell="D59" zoomScale="70" zoomScaleNormal="100" zoomScaleSheetLayoutView="70" workbookViewId="0">
      <selection activeCell="AD62" sqref="AD62:BC62"/>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545</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日祝28名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臨時</v>
      </c>
      <c r="AP7" s="330"/>
      <c r="AQ7" s="331" t="str">
        <f>IF(D29&lt;&gt;"","",IF(B29="","",B29))</f>
        <v>渡邊わか葉</v>
      </c>
      <c r="AR7" s="332"/>
      <c r="AS7" s="332"/>
      <c r="AT7" s="332"/>
      <c r="AU7" s="332"/>
      <c r="AV7" s="333"/>
      <c r="AW7" s="334">
        <f>IF(D29&lt;&gt;"","",IF(G29="",IFERROR(VLOOKUP(E29,業態・給与対照!A:D,3,FALSE),""),G29))</f>
        <v>0.39583333333333331</v>
      </c>
      <c r="AX7" s="335"/>
      <c r="AY7" s="335"/>
      <c r="AZ7" s="213" t="s">
        <v>97</v>
      </c>
      <c r="BA7" s="335">
        <f>IF(D29&lt;&gt;"","",IF(H29="",IFERROR(VLOOKUP(E29,業態・給与対照!A:D,4,FALSE),""),H29))</f>
        <v>0.77083333333333337</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長岡順一</v>
      </c>
      <c r="E8" s="155" t="s">
        <v>546</v>
      </c>
      <c r="F8" s="155" t="s">
        <v>263</v>
      </c>
      <c r="G8" s="156">
        <v>0.33333333333333331</v>
      </c>
      <c r="H8" s="156">
        <v>0.77083333333333337</v>
      </c>
      <c r="I8" s="185"/>
      <c r="J8" s="177"/>
      <c r="K8" s="177"/>
      <c r="L8" s="178"/>
      <c r="M8" s="178"/>
      <c r="N8" s="186" t="e">
        <f t="shared" ref="N8:N49" ca="1" si="0">$AL$5</f>
        <v>#VALUE!</v>
      </c>
      <c r="O8" s="177" t="str">
        <f t="shared" ref="O8:O48" si="1">IFERROR(INDEX(給与コード,MATCH(IF(J8="",E8,J8),業態名,0)),"")</f>
        <v>A1</v>
      </c>
      <c r="P8" s="177" t="str">
        <f t="shared" ref="P8:P48" si="2">IF(O8="","",IF(K8="",F8,K8))</f>
        <v>長岡順一</v>
      </c>
      <c r="Q8" s="178">
        <f t="shared" ref="Q8:Q48" si="3">IF(L8="",IF(G8="","",G8),L8)</f>
        <v>0.33333333333333331</v>
      </c>
      <c r="R8" s="178"/>
      <c r="S8" s="178">
        <f t="shared" ref="S8:S48" si="4">IF(M8="",IF(H8="","",H8),M8)</f>
        <v>0.77083333333333337</v>
      </c>
      <c r="T8" s="178"/>
      <c r="U8" s="178"/>
      <c r="V8" s="178"/>
      <c r="W8" s="178"/>
      <c r="X8" s="177" t="s">
        <v>275</v>
      </c>
      <c r="Z8" s="270" t="str">
        <f t="shared" ref="Z8:Z13" si="5">IF(D8&lt;&gt;"","",IF(E8="","",E8))</f>
        <v>荷捌</v>
      </c>
      <c r="AA8" s="271"/>
      <c r="AB8" s="272" t="str">
        <f t="shared" ref="AB8:AB13" si="6">IF(D8&lt;&gt;"","",IF(B8="","",B8))</f>
        <v>長岡順一</v>
      </c>
      <c r="AC8" s="273"/>
      <c r="AD8" s="273"/>
      <c r="AE8" s="273"/>
      <c r="AF8" s="273"/>
      <c r="AG8" s="274"/>
      <c r="AH8" s="275">
        <f>IF(D8&lt;&gt;"","",IF(G8="",IFERROR(VLOOKUP(E8,業態・給与対照!A:D,3,FALSE),""),G8))</f>
        <v>0.33333333333333331</v>
      </c>
      <c r="AI8" s="268"/>
      <c r="AJ8" s="268"/>
      <c r="AK8" s="188" t="s">
        <v>97</v>
      </c>
      <c r="AL8" s="268">
        <f>IF(D8&lt;&gt;"","",IF(H8="",IFERROR(VLOOKUP(E8,業態・給与対照!A:D,4,FALSE),""),H8))</f>
        <v>0.77083333333333337</v>
      </c>
      <c r="AM8" s="268"/>
      <c r="AN8" s="269"/>
      <c r="AO8" s="270" t="str">
        <f>IF(D30&lt;&gt;"","",IF(E30="","",E30))</f>
        <v>臨時</v>
      </c>
      <c r="AP8" s="271"/>
      <c r="AQ8" s="272" t="str">
        <f>IF(D30&lt;&gt;"","",IF(B30="","",B30))</f>
        <v>滝本賢一</v>
      </c>
      <c r="AR8" s="273"/>
      <c r="AS8" s="273"/>
      <c r="AT8" s="273"/>
      <c r="AU8" s="273"/>
      <c r="AV8" s="274"/>
      <c r="AW8" s="275">
        <f>IF(D30&lt;&gt;"","",IF(G30="",IFERROR(VLOOKUP(E30,業態・給与対照!A:D,3,FALSE),""),G30))</f>
        <v>0.39583333333333331</v>
      </c>
      <c r="AX8" s="268"/>
      <c r="AY8" s="268"/>
      <c r="AZ8" s="188" t="s">
        <v>97</v>
      </c>
      <c r="BA8" s="268">
        <f>IF(D30&lt;&gt;"","",IF(H30="",IFERROR(VLOOKUP(E30,業態・給与対照!A:D,4,FALSE),""),H30))</f>
        <v>0.77083333333333337</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福田敦</v>
      </c>
      <c r="E9" s="155" t="s">
        <v>546</v>
      </c>
      <c r="F9" s="155" t="s">
        <v>105</v>
      </c>
      <c r="G9" s="156">
        <v>0.33333333333333331</v>
      </c>
      <c r="H9" s="156">
        <v>0.77083333333333337</v>
      </c>
      <c r="I9" s="185"/>
      <c r="J9" s="177"/>
      <c r="K9" s="177"/>
      <c r="L9" s="178"/>
      <c r="M9" s="178"/>
      <c r="N9" s="186" t="e">
        <f t="shared" ca="1" si="0"/>
        <v>#VALUE!</v>
      </c>
      <c r="O9" s="177" t="str">
        <f t="shared" si="1"/>
        <v>A1</v>
      </c>
      <c r="P9" s="177" t="str">
        <f t="shared" si="2"/>
        <v>福田敦</v>
      </c>
      <c r="Q9" s="178">
        <f t="shared" si="3"/>
        <v>0.33333333333333331</v>
      </c>
      <c r="R9" s="178"/>
      <c r="S9" s="178">
        <f t="shared" si="4"/>
        <v>0.77083333333333337</v>
      </c>
      <c r="T9" s="178"/>
      <c r="U9" s="178"/>
      <c r="V9" s="178"/>
      <c r="W9" s="178"/>
      <c r="X9" s="177" t="s">
        <v>275</v>
      </c>
      <c r="Z9" s="270" t="str">
        <f t="shared" si="5"/>
        <v>荷捌</v>
      </c>
      <c r="AA9" s="271"/>
      <c r="AB9" s="272" t="str">
        <f t="shared" si="6"/>
        <v>福田敦</v>
      </c>
      <c r="AC9" s="273"/>
      <c r="AD9" s="273"/>
      <c r="AE9" s="273"/>
      <c r="AF9" s="273"/>
      <c r="AG9" s="274"/>
      <c r="AH9" s="275">
        <f>IF(D9&lt;&gt;"","",IF(G9="",IFERROR(VLOOKUP(E9,業態・給与対照!A:D,3,FALSE),""),G9))</f>
        <v>0.33333333333333331</v>
      </c>
      <c r="AI9" s="268"/>
      <c r="AJ9" s="268"/>
      <c r="AK9" s="188" t="s">
        <v>97</v>
      </c>
      <c r="AL9" s="268">
        <f>IF(D9&lt;&gt;"","",IF(H9="",IFERROR(VLOOKUP(E9,業態・給与対照!A:D,4,FALSE),""),H9))</f>
        <v>0.77083333333333337</v>
      </c>
      <c r="AM9" s="268"/>
      <c r="AN9" s="269"/>
      <c r="AO9" s="270" t="str">
        <f t="shared" ref="AO9:AO21" si="7">IF(D31&lt;&gt;"","",IF(E31="","",E31))</f>
        <v>臨時</v>
      </c>
      <c r="AP9" s="271"/>
      <c r="AQ9" s="272" t="str">
        <f t="shared" ref="AQ9:AQ20" si="8">IF(D31&lt;&gt;"","",IF(B31="","",B31))</f>
        <v>武田秀明</v>
      </c>
      <c r="AR9" s="273"/>
      <c r="AS9" s="273"/>
      <c r="AT9" s="273"/>
      <c r="AU9" s="273"/>
      <c r="AV9" s="274"/>
      <c r="AW9" s="275">
        <f>IF(D31&lt;&gt;"","",IF(G31="",IFERROR(VLOOKUP(E31,業態・給与対照!A:D,3,FALSE),""),G31))</f>
        <v>0.39583333333333331</v>
      </c>
      <c r="AX9" s="268"/>
      <c r="AY9" s="268"/>
      <c r="AZ9" s="188" t="s">
        <v>97</v>
      </c>
      <c r="BA9" s="268">
        <f>IF(D31&lt;&gt;"","",IF(H31="",IFERROR(VLOOKUP(E31,業態・給与対照!A:D,4,FALSE),""),H31))</f>
        <v>0.77083333333333337</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A2</v>
      </c>
      <c r="BV9" s="338"/>
      <c r="BW9" s="339" t="str">
        <f>IF(OR(P29="",P29=0)=TRUE,"",P29)</f>
        <v>渡邊わか葉</v>
      </c>
      <c r="BX9" s="340"/>
      <c r="BY9" s="340"/>
      <c r="BZ9" s="341"/>
      <c r="CA9" s="342">
        <f>IF(OR(Q29="",Q29=0)=TRUE,IF(AW7&lt;&gt;"",AW7,""),Q29)</f>
        <v>0.39583333333333331</v>
      </c>
      <c r="CB9" s="343"/>
      <c r="CC9" s="342">
        <f>IF(OR(S29="",S29=0)=TRUE,IF(BA7&lt;&gt;"",BA7,""),S29)</f>
        <v>0.77083333333333337</v>
      </c>
      <c r="CD9" s="343"/>
      <c r="CE9" s="344">
        <f>IF(BW9="","",(CC9-CA9)*24)</f>
        <v>9.0000000000000018</v>
      </c>
      <c r="CF9" s="345"/>
      <c r="CG9" s="346" t="str">
        <f>IF(X29="","",X29)</f>
        <v>イベント2部2G</v>
      </c>
      <c r="CH9" s="346"/>
      <c r="CI9" s="347"/>
    </row>
    <row r="10" spans="2:87" ht="16.5" customHeight="1">
      <c r="B10" s="155" t="str">
        <f>IF(F10="","",IF(ISNA(VLOOKUP(F10,[1]警備日誌専用氏名!A:B,2,FALSE))=TRUE,F10,VLOOKUP(F10,[1]警備日誌専用氏名!A:B,2,FALSE)))</f>
        <v>山田保</v>
      </c>
      <c r="E10" s="155" t="s">
        <v>546</v>
      </c>
      <c r="F10" s="155" t="s">
        <v>242</v>
      </c>
      <c r="G10" s="156">
        <v>0.33333333333333331</v>
      </c>
      <c r="H10" s="156">
        <v>0.77083333333333337</v>
      </c>
      <c r="I10" s="185"/>
      <c r="J10" s="177"/>
      <c r="K10" s="177"/>
      <c r="L10" s="178"/>
      <c r="M10" s="178"/>
      <c r="N10" s="186" t="e">
        <f t="shared" ca="1" si="0"/>
        <v>#VALUE!</v>
      </c>
      <c r="O10" s="177" t="str">
        <f t="shared" si="1"/>
        <v>A1</v>
      </c>
      <c r="P10" s="177" t="str">
        <f t="shared" si="2"/>
        <v>山田保</v>
      </c>
      <c r="Q10" s="178">
        <f t="shared" si="3"/>
        <v>0.33333333333333331</v>
      </c>
      <c r="R10" s="178"/>
      <c r="S10" s="178">
        <f t="shared" si="4"/>
        <v>0.77083333333333337</v>
      </c>
      <c r="T10" s="178"/>
      <c r="U10" s="178"/>
      <c r="V10" s="178"/>
      <c r="W10" s="178"/>
      <c r="X10" s="177" t="s">
        <v>275</v>
      </c>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0.77083333333333337</v>
      </c>
      <c r="AM10" s="268"/>
      <c r="AN10" s="269"/>
      <c r="AO10" s="270" t="str">
        <f t="shared" si="7"/>
        <v>臨時</v>
      </c>
      <c r="AP10" s="271"/>
      <c r="AQ10" s="272" t="str">
        <f t="shared" si="8"/>
        <v>保科敬之</v>
      </c>
      <c r="AR10" s="273"/>
      <c r="AS10" s="273"/>
      <c r="AT10" s="273"/>
      <c r="AU10" s="273"/>
      <c r="AV10" s="274"/>
      <c r="AW10" s="275">
        <f>IF(D32&lt;&gt;"","",IF(G32="",IFERROR(VLOOKUP(E32,業態・給与対照!A:D,3,FALSE),""),G32))</f>
        <v>0.39583333333333331</v>
      </c>
      <c r="AX10" s="268"/>
      <c r="AY10" s="268"/>
      <c r="AZ10" s="188" t="s">
        <v>97</v>
      </c>
      <c r="BA10" s="268">
        <f>IF(D32&lt;&gt;"","",IF(H32="",IFERROR(VLOOKUP(E32,業態・給与対照!A:D,4,FALSE),""),H32))</f>
        <v>0.77083333333333337</v>
      </c>
      <c r="BB10" s="268"/>
      <c r="BC10" s="269"/>
      <c r="BD10" s="158"/>
      <c r="BE10" s="189"/>
      <c r="BF10" s="264" t="str">
        <f t="shared" ref="BF10:BF16" si="10">IF(OR(O8="",O8=0)=TRUE,"",O8)</f>
        <v>A1</v>
      </c>
      <c r="BG10" s="265"/>
      <c r="BH10" s="265" t="str">
        <f t="shared" ref="BH10:BH16" si="11">IF(OR(P8="",P8=0)=TRUE,"",P8)</f>
        <v>長岡順一</v>
      </c>
      <c r="BI10" s="265"/>
      <c r="BJ10" s="265"/>
      <c r="BK10" s="265"/>
      <c r="BL10" s="266">
        <f t="shared" ref="BL10:BL16" si="12">IF(OR(Q8="",Q8=0)=TRUE,IF(AH8&lt;&gt;"",AH8,""),Q8)</f>
        <v>0.33333333333333331</v>
      </c>
      <c r="BM10" s="266"/>
      <c r="BN10" s="266">
        <f t="shared" ref="BN10:BN16" si="13">IF(OR(S8="",S8=0)=TRUE,IF(AL8&lt;&gt;"",AL8,""),S8)</f>
        <v>0.77083333333333337</v>
      </c>
      <c r="BO10" s="266"/>
      <c r="BP10" s="267">
        <f t="shared" ref="BP10:BP16" si="14">IF(BH10="","",(BN10-BL10)*24)</f>
        <v>10.500000000000002</v>
      </c>
      <c r="BQ10" s="267"/>
      <c r="BR10" s="252" t="str">
        <f t="shared" ref="BR10:BR16" si="15">IF(X8="","",X8)</f>
        <v>残業1.5ｈ</v>
      </c>
      <c r="BS10" s="252"/>
      <c r="BT10" s="253"/>
      <c r="BU10" s="280" t="str">
        <f>IF(OR(O30="",O30=0)=TRUE,"",O30)</f>
        <v>A2</v>
      </c>
      <c r="BV10" s="281"/>
      <c r="BW10" s="254" t="str">
        <f>IF(OR(P30="",P30=0)=TRUE,"",P30)</f>
        <v>滝本賢一</v>
      </c>
      <c r="BX10" s="255"/>
      <c r="BY10" s="255"/>
      <c r="BZ10" s="256"/>
      <c r="CA10" s="257">
        <f>IF(OR(Q30="",Q30=0)=TRUE,IF(AW8&lt;&gt;"",AW8,""),Q30)</f>
        <v>0.39583333333333331</v>
      </c>
      <c r="CB10" s="258"/>
      <c r="CC10" s="257">
        <f>IF(OR(S30="",S30=0)=TRUE,IF(BA8&lt;&gt;"",BA8,""),S30)</f>
        <v>0.77083333333333337</v>
      </c>
      <c r="CD10" s="258"/>
      <c r="CE10" s="282">
        <f t="shared" ref="CE10" si="16">IF(BW10="","",(CC10-CA10)*24)</f>
        <v>9.0000000000000018</v>
      </c>
      <c r="CF10" s="283"/>
      <c r="CG10" s="252" t="str">
        <f>IF(X30="","",X30)</f>
        <v>イベント2部2G</v>
      </c>
      <c r="CH10" s="252"/>
      <c r="CI10" s="253"/>
    </row>
    <row r="11" spans="2:87" ht="16.5" customHeight="1">
      <c r="B11" s="155" t="str">
        <f>IF(F11="","",IF(ISNA(VLOOKUP(F11,[1]警備日誌専用氏名!A:B,2,FALSE))=TRUE,F11,VLOOKUP(F11,[1]警備日誌専用氏名!A:B,2,FALSE)))</f>
        <v>田村諭</v>
      </c>
      <c r="E11" s="155" t="s">
        <v>547</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臨時</v>
      </c>
      <c r="AP11" s="271"/>
      <c r="AQ11" s="272" t="str">
        <f t="shared" si="8"/>
        <v>片桐賢司</v>
      </c>
      <c r="AR11" s="273"/>
      <c r="AS11" s="273"/>
      <c r="AT11" s="273"/>
      <c r="AU11" s="273"/>
      <c r="AV11" s="274"/>
      <c r="AW11" s="275">
        <f>IF(D33&lt;&gt;"","",IF(G33="",IFERROR(VLOOKUP(E33,業態・給与対照!A:D,3,FALSE),""),G33))</f>
        <v>0.39583333333333331</v>
      </c>
      <c r="AX11" s="268"/>
      <c r="AY11" s="268"/>
      <c r="AZ11" s="188" t="s">
        <v>97</v>
      </c>
      <c r="BA11" s="268">
        <f>IF(D33&lt;&gt;"","",IF(H33="",IFERROR(VLOOKUP(E33,業態・給与対照!A:D,4,FALSE),""),H33))</f>
        <v>0.77083333333333337</v>
      </c>
      <c r="BB11" s="268"/>
      <c r="BC11" s="269"/>
      <c r="BD11" s="158"/>
      <c r="BE11" s="189"/>
      <c r="BF11" s="264" t="str">
        <f t="shared" si="10"/>
        <v>A1</v>
      </c>
      <c r="BG11" s="265"/>
      <c r="BH11" s="265" t="str">
        <f t="shared" si="11"/>
        <v>福田敦</v>
      </c>
      <c r="BI11" s="265"/>
      <c r="BJ11" s="265"/>
      <c r="BK11" s="265"/>
      <c r="BL11" s="266">
        <f t="shared" si="12"/>
        <v>0.33333333333333331</v>
      </c>
      <c r="BM11" s="266"/>
      <c r="BN11" s="266">
        <f t="shared" si="13"/>
        <v>0.77083333333333337</v>
      </c>
      <c r="BO11" s="266"/>
      <c r="BP11" s="267">
        <f t="shared" si="14"/>
        <v>10.500000000000002</v>
      </c>
      <c r="BQ11" s="267"/>
      <c r="BR11" s="252" t="str">
        <f t="shared" si="15"/>
        <v>残業1.5ｈ</v>
      </c>
      <c r="BS11" s="252"/>
      <c r="BT11" s="253"/>
      <c r="BU11" s="280" t="str">
        <f t="shared" ref="BU11:BU23" si="17">IF(OR(O31="",O31=0)=TRUE,"",O31)</f>
        <v>A2</v>
      </c>
      <c r="BV11" s="281"/>
      <c r="BW11" s="254" t="str">
        <f t="shared" ref="BW11:BW23" si="18">IF(OR(P31="",P31=0)=TRUE,"",P31)</f>
        <v>武田秀明</v>
      </c>
      <c r="BX11" s="255"/>
      <c r="BY11" s="255"/>
      <c r="BZ11" s="256"/>
      <c r="CA11" s="257">
        <f t="shared" ref="CA11:CA23" si="19">IF(OR(Q31="",Q31=0)=TRUE,IF(AW9&lt;&gt;"",AW9,""),Q31)</f>
        <v>0.39583333333333331</v>
      </c>
      <c r="CB11" s="258"/>
      <c r="CC11" s="257">
        <f t="shared" ref="CC11:CC23" si="20">IF(OR(S31="",S31=0)=TRUE,IF(BA9&lt;&gt;"",BA9,""),S31)</f>
        <v>0.77083333333333337</v>
      </c>
      <c r="CD11" s="258"/>
      <c r="CE11" s="282">
        <f t="shared" ref="CE11:CE23" si="21">IF(BW11="","",(CC11-CA11)*24)</f>
        <v>9.0000000000000018</v>
      </c>
      <c r="CF11" s="283"/>
      <c r="CG11" s="252" t="str">
        <f t="shared" ref="CG11:CG23" si="22">IF(X31="","",X31)</f>
        <v>イベント2部2G</v>
      </c>
      <c r="CH11" s="252"/>
      <c r="CI11" s="253"/>
    </row>
    <row r="12" spans="2:87" ht="16.5" customHeight="1">
      <c r="B12" s="155" t="str">
        <f>IF(F12="","",IF(ISNA(VLOOKUP(F12,[1]警備日誌専用氏名!A:B,2,FALSE))=TRUE,F12,VLOOKUP(F12,[1]警備日誌専用氏名!A:B,2,FALSE)))</f>
        <v>萩原光彦</v>
      </c>
      <c r="E12" s="155" t="s">
        <v>547</v>
      </c>
      <c r="F12" s="155" t="s">
        <v>104</v>
      </c>
      <c r="I12" s="185"/>
      <c r="J12" s="177"/>
      <c r="K12" s="177"/>
      <c r="L12" s="178"/>
      <c r="M12" s="178"/>
      <c r="N12" s="186" t="e">
        <f t="shared" ca="1" si="0"/>
        <v>#VALUE!</v>
      </c>
      <c r="O12" s="177" t="str">
        <f t="shared" si="1"/>
        <v>A2</v>
      </c>
      <c r="P12" s="177" t="str">
        <f t="shared" si="2"/>
        <v>萩原光彦</v>
      </c>
      <c r="Q12" s="178" t="str">
        <f t="shared" si="3"/>
        <v/>
      </c>
      <c r="R12" s="178"/>
      <c r="S12" s="178" t="str">
        <f t="shared" si="4"/>
        <v/>
      </c>
      <c r="T12" s="178"/>
      <c r="U12" s="178"/>
      <c r="V12" s="178"/>
      <c r="W12" s="178"/>
      <c r="X12" s="177"/>
      <c r="Z12" s="270" t="str">
        <f t="shared" si="5"/>
        <v>早番</v>
      </c>
      <c r="AA12" s="271"/>
      <c r="AB12" s="272" t="str">
        <f t="shared" si="6"/>
        <v>萩原光彦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臨時</v>
      </c>
      <c r="AP12" s="271"/>
      <c r="AQ12" s="272" t="str">
        <f t="shared" si="8"/>
        <v>平野稔</v>
      </c>
      <c r="AR12" s="273"/>
      <c r="AS12" s="273"/>
      <c r="AT12" s="273"/>
      <c r="AU12" s="273"/>
      <c r="AV12" s="274"/>
      <c r="AW12" s="275">
        <f>IF(D34&lt;&gt;"","",IF(G34="",IFERROR(VLOOKUP(E34,業態・給与対照!A:D,3,FALSE),""),G34))</f>
        <v>0.39583333333333331</v>
      </c>
      <c r="AX12" s="268"/>
      <c r="AY12" s="268"/>
      <c r="AZ12" s="188" t="s">
        <v>97</v>
      </c>
      <c r="BA12" s="268">
        <f>IF(D34&lt;&gt;"","",IF(H34="",IFERROR(VLOOKUP(E34,業態・給与対照!A:D,4,FALSE),""),H34))</f>
        <v>0.77083333333333337</v>
      </c>
      <c r="BB12" s="268"/>
      <c r="BC12" s="269"/>
      <c r="BD12" s="158"/>
      <c r="BE12" s="189"/>
      <c r="BF12" s="264" t="str">
        <f t="shared" si="10"/>
        <v>A1</v>
      </c>
      <c r="BG12" s="265"/>
      <c r="BH12" s="265" t="str">
        <f t="shared" si="11"/>
        <v>山田保</v>
      </c>
      <c r="BI12" s="265"/>
      <c r="BJ12" s="265"/>
      <c r="BK12" s="265"/>
      <c r="BL12" s="266">
        <f t="shared" si="12"/>
        <v>0.33333333333333331</v>
      </c>
      <c r="BM12" s="266"/>
      <c r="BN12" s="266">
        <f t="shared" si="13"/>
        <v>0.77083333333333337</v>
      </c>
      <c r="BO12" s="266"/>
      <c r="BP12" s="267">
        <f t="shared" si="14"/>
        <v>10.500000000000002</v>
      </c>
      <c r="BQ12" s="267"/>
      <c r="BR12" s="252" t="str">
        <f t="shared" si="15"/>
        <v>残業1.5ｈ</v>
      </c>
      <c r="BS12" s="252"/>
      <c r="BT12" s="253"/>
      <c r="BU12" s="280" t="str">
        <f t="shared" si="17"/>
        <v>A2</v>
      </c>
      <c r="BV12" s="281"/>
      <c r="BW12" s="254" t="str">
        <f t="shared" si="18"/>
        <v>保科敬之</v>
      </c>
      <c r="BX12" s="255"/>
      <c r="BY12" s="255"/>
      <c r="BZ12" s="256"/>
      <c r="CA12" s="257">
        <f t="shared" si="19"/>
        <v>0.39583333333333331</v>
      </c>
      <c r="CB12" s="258"/>
      <c r="CC12" s="257">
        <f t="shared" si="20"/>
        <v>0.77083333333333337</v>
      </c>
      <c r="CD12" s="258"/>
      <c r="CE12" s="282">
        <f t="shared" si="21"/>
        <v>9.0000000000000018</v>
      </c>
      <c r="CF12" s="283"/>
      <c r="CG12" s="252" t="str">
        <f t="shared" si="22"/>
        <v>イベント2部2G</v>
      </c>
      <c r="CH12" s="252"/>
      <c r="CI12" s="253"/>
    </row>
    <row r="13" spans="2:87" ht="16.5" customHeight="1">
      <c r="B13" s="155" t="str">
        <f>IF(F13="","",IF(ISNA(VLOOKUP(F13,[1]警備日誌専用氏名!A:B,2,FALSE))=TRUE,F13,VLOOKUP(F13,[1]警備日誌専用氏名!A:B,2,FALSE)))</f>
        <v>若月章浩</v>
      </c>
      <c r="E13" s="155" t="s">
        <v>547</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A2</v>
      </c>
      <c r="BV13" s="281"/>
      <c r="BW13" s="254" t="str">
        <f t="shared" si="18"/>
        <v>片桐賢司</v>
      </c>
      <c r="BX13" s="255"/>
      <c r="BY13" s="255"/>
      <c r="BZ13" s="256"/>
      <c r="CA13" s="257">
        <f t="shared" si="19"/>
        <v>0.39583333333333331</v>
      </c>
      <c r="CB13" s="258"/>
      <c r="CC13" s="257">
        <f t="shared" si="20"/>
        <v>0.77083333333333337</v>
      </c>
      <c r="CD13" s="258"/>
      <c r="CE13" s="282">
        <f t="shared" si="21"/>
        <v>9.0000000000000018</v>
      </c>
      <c r="CF13" s="283"/>
      <c r="CG13" s="252" t="str">
        <f t="shared" si="22"/>
        <v>ヒトトヒトキャリアライズ㈱</v>
      </c>
      <c r="CH13" s="252"/>
      <c r="CI13" s="253"/>
    </row>
    <row r="14" spans="2:87" ht="16.5" customHeight="1">
      <c r="B14" s="155" t="str">
        <f>IF(F14="","",IF(ISNA(VLOOKUP(F14,[1]警備日誌専用氏名!A:B,2,FALSE))=TRUE,F14,VLOOKUP(F14,[1]警備日誌専用氏名!A:B,2,FALSE)))</f>
        <v>二ムサラ</v>
      </c>
      <c r="E14" s="155" t="s">
        <v>547</v>
      </c>
      <c r="F14" s="215" t="s">
        <v>421</v>
      </c>
      <c r="I14" s="185"/>
      <c r="J14" s="177"/>
      <c r="K14" s="177"/>
      <c r="L14" s="178"/>
      <c r="M14" s="178"/>
      <c r="N14" s="186" t="e">
        <f t="shared" ca="1" si="0"/>
        <v>#VALUE!</v>
      </c>
      <c r="O14" s="177" t="str">
        <f t="shared" si="1"/>
        <v>A2</v>
      </c>
      <c r="P14" s="177" t="str">
        <f t="shared" si="2"/>
        <v>二ムサラ</v>
      </c>
      <c r="Q14" s="178" t="str">
        <f t="shared" si="3"/>
        <v/>
      </c>
      <c r="R14" s="178"/>
      <c r="S14" s="178" t="str">
        <f t="shared" si="4"/>
        <v/>
      </c>
      <c r="T14" s="178"/>
      <c r="U14" s="178"/>
      <c r="V14" s="178"/>
      <c r="W14" s="178"/>
      <c r="X14" s="177" t="s">
        <v>281</v>
      </c>
      <c r="Z14" s="270" t="str">
        <f t="shared" ref="Z14:Z28" si="23">IF(D14&lt;&gt;"","",IF(E14="","",E14))</f>
        <v>早番</v>
      </c>
      <c r="AA14" s="271"/>
      <c r="AB14" s="272" t="str">
        <f t="shared" ref="AB14:AB28" si="24">IF(D14&lt;&gt;"","",IF(B14="","",B14))</f>
        <v>二ムサラ</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萩原光彦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A2</v>
      </c>
      <c r="BV14" s="281"/>
      <c r="BW14" s="254" t="str">
        <f t="shared" si="18"/>
        <v>平野稔</v>
      </c>
      <c r="BX14" s="255"/>
      <c r="BY14" s="255"/>
      <c r="BZ14" s="256"/>
      <c r="CA14" s="257">
        <f t="shared" si="19"/>
        <v>0.39583333333333331</v>
      </c>
      <c r="CB14" s="258"/>
      <c r="CC14" s="257">
        <f t="shared" si="20"/>
        <v>0.77083333333333337</v>
      </c>
      <c r="CD14" s="258"/>
      <c r="CE14" s="282">
        <f t="shared" si="21"/>
        <v>9.0000000000000018</v>
      </c>
      <c r="CF14" s="283"/>
      <c r="CG14" s="252" t="str">
        <f t="shared" si="22"/>
        <v>ヒトトヒトキャリアライズ㈱</v>
      </c>
      <c r="CH14" s="252"/>
      <c r="CI14" s="253"/>
    </row>
    <row r="15" spans="2:87" ht="16.5" customHeight="1">
      <c r="B15" s="155" t="str">
        <f>IF(F15="","",IF(ISNA(VLOOKUP(F15,[1]警備日誌専用氏名!A:B,2,FALSE))=TRUE,F15,VLOOKUP(F15,[1]警備日誌専用氏名!A:B,2,FALSE)))</f>
        <v>サマディット</v>
      </c>
      <c r="E15" s="155" t="s">
        <v>547</v>
      </c>
      <c r="F15" s="215" t="s">
        <v>422</v>
      </c>
      <c r="I15" s="185"/>
      <c r="J15" s="177"/>
      <c r="K15" s="177"/>
      <c r="L15" s="178"/>
      <c r="M15" s="178"/>
      <c r="N15" s="186" t="e">
        <f t="shared" ca="1" si="0"/>
        <v>#VALUE!</v>
      </c>
      <c r="O15" s="177" t="str">
        <f t="shared" si="1"/>
        <v>A2</v>
      </c>
      <c r="P15" s="177" t="str">
        <f t="shared" si="2"/>
        <v>サマディット</v>
      </c>
      <c r="Q15" s="178" t="str">
        <f t="shared" si="3"/>
        <v/>
      </c>
      <c r="R15" s="178"/>
      <c r="S15" s="178" t="str">
        <f t="shared" si="4"/>
        <v/>
      </c>
      <c r="T15" s="178"/>
      <c r="U15" s="178"/>
      <c r="V15" s="178"/>
      <c r="W15" s="178"/>
      <c r="X15" s="177" t="s">
        <v>281</v>
      </c>
      <c r="Z15" s="270" t="str">
        <f t="shared" si="23"/>
        <v>早番</v>
      </c>
      <c r="AA15" s="271"/>
      <c r="AB15" s="272" t="str">
        <f t="shared" si="24"/>
        <v>サマディット</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A2</v>
      </c>
      <c r="BV15" s="281"/>
      <c r="BW15" s="254" t="str">
        <f t="shared" si="18"/>
        <v>鈴木孝</v>
      </c>
      <c r="BX15" s="255"/>
      <c r="BY15" s="255"/>
      <c r="BZ15" s="256"/>
      <c r="CA15" s="257">
        <f t="shared" si="19"/>
        <v>0.39583333333333331</v>
      </c>
      <c r="CB15" s="258"/>
      <c r="CC15" s="257">
        <f t="shared" si="20"/>
        <v>0.77083333333333337</v>
      </c>
      <c r="CD15" s="258"/>
      <c r="CE15" s="282">
        <f t="shared" si="21"/>
        <v>9.0000000000000018</v>
      </c>
      <c r="CF15" s="283"/>
      <c r="CG15" s="252" t="str">
        <f t="shared" si="22"/>
        <v/>
      </c>
      <c r="CH15" s="252"/>
      <c r="CI15" s="253"/>
    </row>
    <row r="16" spans="2:87" ht="16.5" customHeight="1">
      <c r="B16" s="155" t="str">
        <f>IF(F16="","",IF(ISNA(VLOOKUP(F16,[1]警備日誌専用氏名!A:B,2,FALSE))=TRUE,F16,VLOOKUP(F16,[1]警備日誌専用氏名!A:B,2,FALSE)))</f>
        <v>コオレ</v>
      </c>
      <c r="E16" s="155" t="s">
        <v>547</v>
      </c>
      <c r="F16" s="215" t="s">
        <v>426</v>
      </c>
      <c r="I16" s="185"/>
      <c r="J16" s="177"/>
      <c r="K16" s="177"/>
      <c r="L16" s="178"/>
      <c r="M16" s="178"/>
      <c r="N16" s="186" t="e">
        <f t="shared" ca="1" si="0"/>
        <v>#VALUE!</v>
      </c>
      <c r="O16" s="177" t="str">
        <f t="shared" si="1"/>
        <v>A2</v>
      </c>
      <c r="P16" s="177" t="str">
        <f t="shared" si="2"/>
        <v>コオレ</v>
      </c>
      <c r="Q16" s="178" t="str">
        <f t="shared" si="3"/>
        <v/>
      </c>
      <c r="R16" s="178"/>
      <c r="S16" s="178" t="str">
        <f t="shared" si="4"/>
        <v/>
      </c>
      <c r="T16" s="178"/>
      <c r="U16" s="178"/>
      <c r="V16" s="178"/>
      <c r="W16" s="178"/>
      <c r="X16" s="177" t="s">
        <v>281</v>
      </c>
      <c r="Z16" s="270" t="str">
        <f t="shared" si="23"/>
        <v>早番</v>
      </c>
      <c r="AA16" s="271"/>
      <c r="AB16" s="272" t="str">
        <f t="shared" si="24"/>
        <v>コオレ</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二ムサラ</v>
      </c>
      <c r="BI16" s="265"/>
      <c r="BJ16" s="265"/>
      <c r="BK16" s="265"/>
      <c r="BL16" s="266">
        <f t="shared" si="12"/>
        <v>0.39583333333333331</v>
      </c>
      <c r="BM16" s="266"/>
      <c r="BN16" s="266">
        <f t="shared" si="13"/>
        <v>0.77083333333333337</v>
      </c>
      <c r="BO16" s="266"/>
      <c r="BP16" s="267">
        <f t="shared" si="14"/>
        <v>9.0000000000000018</v>
      </c>
      <c r="BQ16" s="267"/>
      <c r="BR16" s="252" t="str">
        <f t="shared" si="15"/>
        <v>ハイフィールド㈱</v>
      </c>
      <c r="BS16" s="252"/>
      <c r="BT16" s="253"/>
      <c r="BU16" s="280" t="str">
        <f t="shared" si="17"/>
        <v>A2</v>
      </c>
      <c r="BV16" s="281"/>
      <c r="BW16" s="254" t="str">
        <f t="shared" si="18"/>
        <v>志村登志雄</v>
      </c>
      <c r="BX16" s="255"/>
      <c r="BY16" s="255"/>
      <c r="BZ16" s="256"/>
      <c r="CA16" s="257">
        <f t="shared" si="19"/>
        <v>0.39583333333333331</v>
      </c>
      <c r="CB16" s="258"/>
      <c r="CC16" s="257">
        <f t="shared" si="20"/>
        <v>0.77083333333333337</v>
      </c>
      <c r="CD16" s="258"/>
      <c r="CE16" s="282">
        <f t="shared" si="21"/>
        <v>9.0000000000000018</v>
      </c>
      <c r="CF16" s="283"/>
      <c r="CG16" s="252" t="str">
        <f t="shared" si="22"/>
        <v>臨時葬儀</v>
      </c>
      <c r="CH16" s="252"/>
      <c r="CI16" s="253"/>
    </row>
    <row r="17" spans="2:88" ht="16.5" customHeight="1">
      <c r="B17" s="155" t="str">
        <f>IF(F17="","",IF(ISNA(VLOOKUP(F17,[1]警備日誌専用氏名!A:B,2,FALSE))=TRUE,F17,VLOOKUP(F17,[1]警備日誌専用氏名!A:B,2,FALSE)))</f>
        <v>シャシカ</v>
      </c>
      <c r="E17" s="155" t="s">
        <v>547</v>
      </c>
      <c r="F17" s="215" t="s">
        <v>548</v>
      </c>
      <c r="I17" s="185"/>
      <c r="J17" s="177"/>
      <c r="K17" s="177"/>
      <c r="L17" s="178"/>
      <c r="M17" s="178"/>
      <c r="N17" s="186" t="e">
        <f t="shared" ca="1" si="0"/>
        <v>#VALUE!</v>
      </c>
      <c r="O17" s="177" t="str">
        <f t="shared" si="1"/>
        <v>A2</v>
      </c>
      <c r="P17" s="177" t="str">
        <f t="shared" si="2"/>
        <v>シャシカ</v>
      </c>
      <c r="Q17" s="178" t="str">
        <f t="shared" si="3"/>
        <v/>
      </c>
      <c r="R17" s="178"/>
      <c r="S17" s="178" t="str">
        <f t="shared" si="4"/>
        <v/>
      </c>
      <c r="T17" s="178"/>
      <c r="U17" s="178"/>
      <c r="V17" s="178"/>
      <c r="W17" s="178"/>
      <c r="X17" s="177" t="s">
        <v>281</v>
      </c>
      <c r="Z17" s="270" t="str">
        <f t="shared" si="23"/>
        <v>早番</v>
      </c>
      <c r="AA17" s="271"/>
      <c r="AB17" s="272" t="str">
        <f t="shared" si="24"/>
        <v>シャシカ</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サマディット</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ハイフィールド㈱</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クリシャディ</v>
      </c>
      <c r="E18" s="155" t="s">
        <v>547</v>
      </c>
      <c r="F18" s="215" t="s">
        <v>306</v>
      </c>
      <c r="I18" s="185"/>
      <c r="J18" s="177"/>
      <c r="K18" s="177"/>
      <c r="L18" s="178"/>
      <c r="M18" s="178"/>
      <c r="N18" s="186" t="e">
        <f t="shared" ca="1" si="0"/>
        <v>#VALUE!</v>
      </c>
      <c r="O18" s="177" t="str">
        <f t="shared" si="1"/>
        <v>A2</v>
      </c>
      <c r="P18" s="177" t="str">
        <f t="shared" si="2"/>
        <v>クリシャディ</v>
      </c>
      <c r="Q18" s="178" t="str">
        <f t="shared" si="3"/>
        <v/>
      </c>
      <c r="R18" s="178"/>
      <c r="S18" s="178" t="str">
        <f t="shared" si="4"/>
        <v/>
      </c>
      <c r="T18" s="178"/>
      <c r="U18" s="178"/>
      <c r="V18" s="178"/>
      <c r="W18" s="178"/>
      <c r="X18" s="177" t="s">
        <v>281</v>
      </c>
      <c r="Z18" s="270" t="str">
        <f t="shared" si="23"/>
        <v>早番</v>
      </c>
      <c r="AA18" s="271"/>
      <c r="AB18" s="272" t="str">
        <f t="shared" si="24"/>
        <v>クリシャディ</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コオレ</v>
      </c>
      <c r="BI18" s="265"/>
      <c r="BJ18" s="265"/>
      <c r="BK18" s="265"/>
      <c r="BL18" s="266">
        <f t="shared" si="27"/>
        <v>0.39583333333333331</v>
      </c>
      <c r="BM18" s="266"/>
      <c r="BN18" s="266">
        <f t="shared" si="28"/>
        <v>0.77083333333333337</v>
      </c>
      <c r="BO18" s="266"/>
      <c r="BP18" s="267">
        <f t="shared" si="29"/>
        <v>9.0000000000000018</v>
      </c>
      <c r="BQ18" s="267"/>
      <c r="BR18" s="252" t="str">
        <f t="shared" si="30"/>
        <v>ハイフィールド㈱</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サンダルワン</v>
      </c>
      <c r="E19" s="155" t="s">
        <v>547</v>
      </c>
      <c r="F19" s="215" t="s">
        <v>497</v>
      </c>
      <c r="I19" s="185"/>
      <c r="J19" s="177"/>
      <c r="K19" s="177"/>
      <c r="L19" s="178"/>
      <c r="M19" s="178"/>
      <c r="N19" s="186" t="e">
        <f t="shared" ca="1" si="0"/>
        <v>#VALUE!</v>
      </c>
      <c r="O19" s="177" t="str">
        <f t="shared" si="1"/>
        <v>A2</v>
      </c>
      <c r="P19" s="177" t="str">
        <f t="shared" si="2"/>
        <v>サンダルワン</v>
      </c>
      <c r="Q19" s="178" t="str">
        <f t="shared" si="3"/>
        <v/>
      </c>
      <c r="R19" s="178"/>
      <c r="S19" s="178" t="str">
        <f t="shared" si="4"/>
        <v/>
      </c>
      <c r="T19" s="178"/>
      <c r="U19" s="178"/>
      <c r="V19" s="178"/>
      <c r="W19" s="178"/>
      <c r="X19" s="177" t="s">
        <v>281</v>
      </c>
      <c r="Z19" s="270" t="str">
        <f t="shared" si="23"/>
        <v>早番</v>
      </c>
      <c r="AA19" s="271"/>
      <c r="AB19" s="272" t="str">
        <f t="shared" si="24"/>
        <v>サンダルワン</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シャシカ</v>
      </c>
      <c r="BI19" s="265"/>
      <c r="BJ19" s="265"/>
      <c r="BK19" s="265"/>
      <c r="BL19" s="266">
        <f t="shared" si="27"/>
        <v>0.39583333333333331</v>
      </c>
      <c r="BM19" s="266"/>
      <c r="BN19" s="266">
        <f t="shared" si="28"/>
        <v>0.77083333333333337</v>
      </c>
      <c r="BO19" s="266"/>
      <c r="BP19" s="267">
        <f t="shared" si="29"/>
        <v>9.0000000000000018</v>
      </c>
      <c r="BQ19" s="267"/>
      <c r="BR19" s="252" t="str">
        <f t="shared" si="30"/>
        <v>ハイフィールド㈱</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モハン</v>
      </c>
      <c r="E20" s="155" t="s">
        <v>547</v>
      </c>
      <c r="F20" s="215" t="s">
        <v>424</v>
      </c>
      <c r="I20" s="185"/>
      <c r="J20" s="177"/>
      <c r="K20" s="177"/>
      <c r="L20" s="178"/>
      <c r="M20" s="178"/>
      <c r="N20" s="186" t="e">
        <f t="shared" ca="1" si="0"/>
        <v>#VALUE!</v>
      </c>
      <c r="O20" s="177" t="str">
        <f t="shared" si="1"/>
        <v>A2</v>
      </c>
      <c r="P20" s="177" t="str">
        <f t="shared" si="2"/>
        <v>モハン</v>
      </c>
      <c r="Q20" s="178" t="str">
        <f t="shared" si="3"/>
        <v/>
      </c>
      <c r="R20" s="178"/>
      <c r="S20" s="178" t="str">
        <f t="shared" si="4"/>
        <v/>
      </c>
      <c r="T20" s="178"/>
      <c r="U20" s="178"/>
      <c r="V20" s="178"/>
      <c r="W20" s="178"/>
      <c r="X20" s="177" t="s">
        <v>281</v>
      </c>
      <c r="Z20" s="270" t="str">
        <f t="shared" si="23"/>
        <v>早番</v>
      </c>
      <c r="AA20" s="271"/>
      <c r="AB20" s="272" t="str">
        <f t="shared" si="24"/>
        <v>モハン</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クリシャディ</v>
      </c>
      <c r="BI20" s="265"/>
      <c r="BJ20" s="265"/>
      <c r="BK20" s="265"/>
      <c r="BL20" s="266">
        <f t="shared" si="27"/>
        <v>0.39583333333333331</v>
      </c>
      <c r="BM20" s="266"/>
      <c r="BN20" s="266">
        <f t="shared" si="28"/>
        <v>0.77083333333333337</v>
      </c>
      <c r="BO20" s="266"/>
      <c r="BP20" s="267">
        <f t="shared" si="29"/>
        <v>9.0000000000000018</v>
      </c>
      <c r="BQ20" s="267"/>
      <c r="BR20" s="252" t="str">
        <f t="shared" si="30"/>
        <v>ハイフィールド㈱</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サマン</v>
      </c>
      <c r="E21" s="155" t="s">
        <v>547</v>
      </c>
      <c r="F21" s="215" t="s">
        <v>304</v>
      </c>
      <c r="I21" s="185"/>
      <c r="J21" s="177"/>
      <c r="K21" s="177"/>
      <c r="L21" s="178"/>
      <c r="M21" s="178"/>
      <c r="N21" s="186" t="e">
        <f t="shared" ca="1" si="0"/>
        <v>#VALUE!</v>
      </c>
      <c r="O21" s="177" t="str">
        <f t="shared" si="1"/>
        <v>A2</v>
      </c>
      <c r="P21" s="177" t="str">
        <f t="shared" si="2"/>
        <v>サマン</v>
      </c>
      <c r="Q21" s="178" t="str">
        <f t="shared" si="3"/>
        <v/>
      </c>
      <c r="R21" s="178"/>
      <c r="S21" s="178" t="str">
        <f t="shared" si="4"/>
        <v/>
      </c>
      <c r="T21" s="178"/>
      <c r="U21" s="178"/>
      <c r="V21" s="178"/>
      <c r="W21" s="178"/>
      <c r="X21" s="177" t="s">
        <v>281</v>
      </c>
      <c r="Z21" s="270" t="str">
        <f t="shared" si="23"/>
        <v>早番</v>
      </c>
      <c r="AA21" s="271"/>
      <c r="AB21" s="272" t="str">
        <f t="shared" si="24"/>
        <v>サマン</v>
      </c>
      <c r="AC21" s="273"/>
      <c r="AD21" s="273"/>
      <c r="AE21" s="273"/>
      <c r="AF21" s="273"/>
      <c r="AG21" s="274"/>
      <c r="AH21" s="275">
        <f>IF(D21&lt;&gt;"","",IF(G21="",IFERROR(VLOOKUP(E21,業態・給与対照!A:D,3,FALSE),""),G21))</f>
        <v>0.39583333333333331</v>
      </c>
      <c r="AI21" s="268"/>
      <c r="AJ21" s="268"/>
      <c r="AK21" s="188" t="s">
        <v>97</v>
      </c>
      <c r="AL21" s="268">
        <f>IF(D21&lt;&gt;"","",IF(H21="",IFERROR(VLOOKUP(E21,業態・給与対照!A:D,4,FALSE),""),H21))</f>
        <v>0.77083333333333337</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サンダルワン</v>
      </c>
      <c r="BI21" s="265"/>
      <c r="BJ21" s="265"/>
      <c r="BK21" s="265"/>
      <c r="BL21" s="266">
        <f t="shared" si="27"/>
        <v>0.39583333333333331</v>
      </c>
      <c r="BM21" s="266"/>
      <c r="BN21" s="266">
        <f t="shared" si="28"/>
        <v>0.77083333333333337</v>
      </c>
      <c r="BO21" s="266"/>
      <c r="BP21" s="267">
        <f t="shared" si="29"/>
        <v>9.0000000000000018</v>
      </c>
      <c r="BQ21" s="267"/>
      <c r="BR21" s="252" t="str">
        <f t="shared" si="30"/>
        <v>ハイフィールド㈱</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小野寺裕</v>
      </c>
      <c r="E22" s="155" t="s">
        <v>547</v>
      </c>
      <c r="F22" s="215" t="s">
        <v>485</v>
      </c>
      <c r="I22" s="185"/>
      <c r="J22" s="177"/>
      <c r="K22" s="177"/>
      <c r="L22" s="178"/>
      <c r="M22" s="178"/>
      <c r="N22" s="186" t="e">
        <f t="shared" ca="1" si="0"/>
        <v>#VALUE!</v>
      </c>
      <c r="O22" s="177" t="str">
        <f t="shared" si="1"/>
        <v>A2</v>
      </c>
      <c r="P22" s="177" t="str">
        <f t="shared" si="2"/>
        <v>小野寺裕</v>
      </c>
      <c r="Q22" s="178" t="str">
        <f t="shared" si="3"/>
        <v/>
      </c>
      <c r="R22" s="178"/>
      <c r="S22" s="178" t="str">
        <f t="shared" si="4"/>
        <v/>
      </c>
      <c r="T22" s="178"/>
      <c r="U22" s="178"/>
      <c r="V22" s="178"/>
      <c r="W22" s="178"/>
      <c r="X22" s="177" t="s">
        <v>281</v>
      </c>
      <c r="Z22" s="270" t="str">
        <f t="shared" si="23"/>
        <v>早番</v>
      </c>
      <c r="AA22" s="271"/>
      <c r="AB22" s="272" t="str">
        <f t="shared" si="24"/>
        <v>小野寺裕</v>
      </c>
      <c r="AC22" s="273"/>
      <c r="AD22" s="273"/>
      <c r="AE22" s="273"/>
      <c r="AF22" s="273"/>
      <c r="AG22" s="274"/>
      <c r="AH22" s="275">
        <f>IF(D22&lt;&gt;"","",IF(G22="",IFERROR(VLOOKUP(E22,業態・給与対照!A:D,3,FALSE),""),G22))</f>
        <v>0.39583333333333331</v>
      </c>
      <c r="AI22" s="268"/>
      <c r="AJ22" s="268"/>
      <c r="AK22" s="188" t="s">
        <v>97</v>
      </c>
      <c r="AL22" s="268">
        <f>IF(D22&lt;&gt;"","",IF(H22="",IFERROR(VLOOKUP(E22,業態・給与対照!A:D,4,FALSE),""),H22))</f>
        <v>0.77083333333333337</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A2</v>
      </c>
      <c r="BG22" s="265"/>
      <c r="BH22" s="265" t="str">
        <f t="shared" si="26"/>
        <v>モハン</v>
      </c>
      <c r="BI22" s="265"/>
      <c r="BJ22" s="265"/>
      <c r="BK22" s="265"/>
      <c r="BL22" s="266">
        <f t="shared" si="27"/>
        <v>0.39583333333333331</v>
      </c>
      <c r="BM22" s="266"/>
      <c r="BN22" s="266">
        <f t="shared" si="28"/>
        <v>0.77083333333333337</v>
      </c>
      <c r="BO22" s="266"/>
      <c r="BP22" s="267">
        <f t="shared" si="29"/>
        <v>9.0000000000000018</v>
      </c>
      <c r="BQ22" s="267"/>
      <c r="BR22" s="252" t="str">
        <f t="shared" si="30"/>
        <v>ハイフィールド㈱</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田村勝行</v>
      </c>
      <c r="E23" s="155" t="s">
        <v>549</v>
      </c>
      <c r="F23" s="155" t="s">
        <v>239</v>
      </c>
      <c r="I23" s="185"/>
      <c r="J23" s="177"/>
      <c r="K23" s="177"/>
      <c r="L23" s="178"/>
      <c r="M23" s="178"/>
      <c r="N23" s="186" t="e">
        <f t="shared" ca="1" si="0"/>
        <v>#VALUE!</v>
      </c>
      <c r="O23" s="177" t="str">
        <f t="shared" si="1"/>
        <v>A3</v>
      </c>
      <c r="P23" s="177" t="str">
        <f t="shared" si="2"/>
        <v>田村勝行</v>
      </c>
      <c r="Q23" s="178" t="str">
        <f t="shared" si="3"/>
        <v/>
      </c>
      <c r="R23" s="178"/>
      <c r="S23" s="178" t="str">
        <f t="shared" si="4"/>
        <v/>
      </c>
      <c r="T23" s="178"/>
      <c r="U23" s="178"/>
      <c r="V23" s="178"/>
      <c r="W23" s="178"/>
      <c r="X23" s="177"/>
      <c r="Z23" s="270" t="str">
        <f t="shared" si="23"/>
        <v>遅番</v>
      </c>
      <c r="AA23" s="271"/>
      <c r="AB23" s="272" t="str">
        <f t="shared" si="24"/>
        <v>田村勝行</v>
      </c>
      <c r="AC23" s="273"/>
      <c r="AD23" s="273"/>
      <c r="AE23" s="273"/>
      <c r="AF23" s="273"/>
      <c r="AG23" s="274"/>
      <c r="AH23" s="275">
        <f>IF(D23&lt;&gt;"","",IF(G23="",IFERROR(VLOOKUP(E23,業態・給与対照!A:D,3,FALSE),""),G23))</f>
        <v>0.5</v>
      </c>
      <c r="AI23" s="268"/>
      <c r="AJ23" s="268"/>
      <c r="AK23" s="188" t="s">
        <v>97</v>
      </c>
      <c r="AL23" s="268">
        <f>IF(D23&lt;&gt;"","",IF(H23="",IFERROR(VLOOKUP(E23,業態・給与対照!A:D,4,FALSE),""),H23))</f>
        <v>0.875</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A2</v>
      </c>
      <c r="BG23" s="265"/>
      <c r="BH23" s="265" t="str">
        <f t="shared" si="26"/>
        <v>サマン</v>
      </c>
      <c r="BI23" s="265"/>
      <c r="BJ23" s="265"/>
      <c r="BK23" s="265"/>
      <c r="BL23" s="266">
        <f t="shared" si="27"/>
        <v>0.39583333333333331</v>
      </c>
      <c r="BM23" s="266"/>
      <c r="BN23" s="266">
        <f t="shared" si="28"/>
        <v>0.77083333333333337</v>
      </c>
      <c r="BO23" s="266"/>
      <c r="BP23" s="267">
        <f t="shared" si="29"/>
        <v>9.0000000000000018</v>
      </c>
      <c r="BQ23" s="267"/>
      <c r="BR23" s="252" t="str">
        <f t="shared" si="30"/>
        <v>ハイフィールド㈱</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松本豊</v>
      </c>
      <c r="E24" s="155" t="s">
        <v>549</v>
      </c>
      <c r="F24" s="155" t="s">
        <v>110</v>
      </c>
      <c r="I24" s="185"/>
      <c r="J24" s="177"/>
      <c r="K24" s="177"/>
      <c r="L24" s="178">
        <v>0.375</v>
      </c>
      <c r="M24" s="178">
        <v>0.875</v>
      </c>
      <c r="N24" s="186" t="e">
        <f t="shared" ca="1" si="0"/>
        <v>#VALUE!</v>
      </c>
      <c r="O24" s="177" t="str">
        <f t="shared" si="1"/>
        <v>A3</v>
      </c>
      <c r="P24" s="177" t="str">
        <f t="shared" si="2"/>
        <v>松本豊</v>
      </c>
      <c r="Q24" s="178">
        <f t="shared" si="3"/>
        <v>0.375</v>
      </c>
      <c r="R24" s="178"/>
      <c r="S24" s="178">
        <f t="shared" si="4"/>
        <v>0.875</v>
      </c>
      <c r="T24" s="178"/>
      <c r="U24" s="178"/>
      <c r="V24" s="178"/>
      <c r="W24" s="178"/>
      <c r="X24" s="177" t="s">
        <v>288</v>
      </c>
      <c r="Z24" s="270" t="str">
        <f t="shared" si="23"/>
        <v>遅番</v>
      </c>
      <c r="AA24" s="271"/>
      <c r="AB24" s="272" t="str">
        <f t="shared" si="24"/>
        <v>松本豊</v>
      </c>
      <c r="AC24" s="273"/>
      <c r="AD24" s="273"/>
      <c r="AE24" s="273"/>
      <c r="AF24" s="273"/>
      <c r="AG24" s="274"/>
      <c r="AH24" s="275">
        <f>IF(D24&lt;&gt;"","",IF(G24="",IFERROR(VLOOKUP(E24,業態・給与対照!A:D,3,FALSE),""),G24))</f>
        <v>0.5</v>
      </c>
      <c r="AI24" s="268"/>
      <c r="AJ24" s="268"/>
      <c r="AK24" s="188" t="s">
        <v>97</v>
      </c>
      <c r="AL24" s="268">
        <f>IF(D24&lt;&gt;"","",IF(H24="",IFERROR(VLOOKUP(E24,業態・給与対照!A:D,4,FALSE),""),H24))</f>
        <v>0.875</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A2</v>
      </c>
      <c r="BG24" s="265"/>
      <c r="BH24" s="265" t="str">
        <f t="shared" si="26"/>
        <v>小野寺裕</v>
      </c>
      <c r="BI24" s="265"/>
      <c r="BJ24" s="265"/>
      <c r="BK24" s="265"/>
      <c r="BL24" s="266">
        <f t="shared" si="27"/>
        <v>0.39583333333333331</v>
      </c>
      <c r="BM24" s="266"/>
      <c r="BN24" s="266">
        <f t="shared" si="28"/>
        <v>0.77083333333333337</v>
      </c>
      <c r="BO24" s="266"/>
      <c r="BP24" s="267">
        <f t="shared" si="29"/>
        <v>9.0000000000000018</v>
      </c>
      <c r="BQ24" s="267"/>
      <c r="BR24" s="252" t="str">
        <f t="shared" si="30"/>
        <v>ハイフィールド㈱</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望月英明</v>
      </c>
      <c r="E25" s="155" t="s">
        <v>549</v>
      </c>
      <c r="F25" s="155" t="s">
        <v>243</v>
      </c>
      <c r="I25" s="185"/>
      <c r="J25" s="177"/>
      <c r="K25" s="177"/>
      <c r="L25" s="178">
        <v>0.375</v>
      </c>
      <c r="M25" s="178">
        <v>0.875</v>
      </c>
      <c r="N25" s="186" t="e">
        <f t="shared" ca="1" si="0"/>
        <v>#VALUE!</v>
      </c>
      <c r="O25" s="177" t="str">
        <f t="shared" si="1"/>
        <v>A3</v>
      </c>
      <c r="P25" s="177" t="str">
        <f t="shared" si="2"/>
        <v>望月英明</v>
      </c>
      <c r="Q25" s="178">
        <f t="shared" si="3"/>
        <v>0.375</v>
      </c>
      <c r="R25" s="178"/>
      <c r="S25" s="178">
        <f t="shared" si="4"/>
        <v>0.875</v>
      </c>
      <c r="T25" s="178"/>
      <c r="U25" s="178"/>
      <c r="V25" s="178"/>
      <c r="W25" s="178"/>
      <c r="X25" s="177" t="s">
        <v>288</v>
      </c>
      <c r="Z25" s="270" t="str">
        <f t="shared" si="23"/>
        <v>遅番</v>
      </c>
      <c r="AA25" s="271"/>
      <c r="AB25" s="272" t="str">
        <f t="shared" si="24"/>
        <v>望月英明</v>
      </c>
      <c r="AC25" s="273"/>
      <c r="AD25" s="273"/>
      <c r="AE25" s="273"/>
      <c r="AF25" s="273"/>
      <c r="AG25" s="274"/>
      <c r="AH25" s="275">
        <f>IF(D25&lt;&gt;"","",IF(G25="",IFERROR(VLOOKUP(E25,業態・給与対照!A:D,3,FALSE),""),G25))</f>
        <v>0.5</v>
      </c>
      <c r="AI25" s="268"/>
      <c r="AJ25" s="268"/>
      <c r="AK25" s="188" t="s">
        <v>97</v>
      </c>
      <c r="AL25" s="268">
        <f>IF(D25&lt;&gt;"","",IF(H25="",IFERROR(VLOOKUP(E25,業態・給与対照!A:D,4,FALSE),""),H25))</f>
        <v>0.875</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A3</v>
      </c>
      <c r="BG25" s="265"/>
      <c r="BH25" s="265" t="str">
        <f t="shared" si="26"/>
        <v>田村勝行</v>
      </c>
      <c r="BI25" s="265"/>
      <c r="BJ25" s="265"/>
      <c r="BK25" s="265"/>
      <c r="BL25" s="266">
        <f t="shared" si="27"/>
        <v>0.5</v>
      </c>
      <c r="BM25" s="266"/>
      <c r="BN25" s="266">
        <f t="shared" si="28"/>
        <v>0.875</v>
      </c>
      <c r="BO25" s="266"/>
      <c r="BP25" s="267">
        <f t="shared" si="29"/>
        <v>9</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妹尾優</v>
      </c>
      <c r="E26" s="155" t="s">
        <v>314</v>
      </c>
      <c r="F26" s="155" t="s">
        <v>96</v>
      </c>
      <c r="G26" s="156">
        <v>0.39583333333333331</v>
      </c>
      <c r="H26" s="156">
        <v>0.77083333333333337</v>
      </c>
      <c r="I26" s="185"/>
      <c r="J26" s="177"/>
      <c r="K26" s="177"/>
      <c r="L26" s="178"/>
      <c r="M26" s="178"/>
      <c r="N26" s="186" t="e">
        <f t="shared" ca="1" si="0"/>
        <v>#VALUE!</v>
      </c>
      <c r="O26" s="177" t="str">
        <f t="shared" si="1"/>
        <v>A2</v>
      </c>
      <c r="P26" s="177" t="str">
        <f t="shared" si="2"/>
        <v>妹尾優</v>
      </c>
      <c r="Q26" s="178">
        <f t="shared" si="3"/>
        <v>0.39583333333333331</v>
      </c>
      <c r="R26" s="178"/>
      <c r="S26" s="178">
        <f t="shared" si="4"/>
        <v>0.77083333333333337</v>
      </c>
      <c r="T26" s="178"/>
      <c r="U26" s="178"/>
      <c r="V26" s="178"/>
      <c r="W26" s="178"/>
      <c r="X26" s="177"/>
      <c r="Z26" s="270" t="str">
        <f t="shared" si="23"/>
        <v>臨時</v>
      </c>
      <c r="AA26" s="271"/>
      <c r="AB26" s="272" t="str">
        <f t="shared" si="24"/>
        <v>妹尾優</v>
      </c>
      <c r="AC26" s="273"/>
      <c r="AD26" s="273"/>
      <c r="AE26" s="273"/>
      <c r="AF26" s="273"/>
      <c r="AG26" s="274"/>
      <c r="AH26" s="275">
        <f>IF(D26&lt;&gt;"","",IF(G26="",IFERROR(VLOOKUP(E26,業態・給与対照!A:D,3,FALSE),""),G26))</f>
        <v>0.39583333333333331</v>
      </c>
      <c r="AI26" s="268"/>
      <c r="AJ26" s="268"/>
      <c r="AK26" s="188" t="s">
        <v>97</v>
      </c>
      <c r="AL26" s="268">
        <f>IF(D26&lt;&gt;"","",IF(H26="",IFERROR(VLOOKUP(E26,業態・給与対照!A:D,4,FALSE),""),H26))</f>
        <v>0.77083333333333337</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A3</v>
      </c>
      <c r="BG26" s="265"/>
      <c r="BH26" s="265" t="str">
        <f t="shared" si="26"/>
        <v>松本豊</v>
      </c>
      <c r="BI26" s="265"/>
      <c r="BJ26" s="265"/>
      <c r="BK26" s="265"/>
      <c r="BL26" s="266">
        <f t="shared" si="27"/>
        <v>0.375</v>
      </c>
      <c r="BM26" s="266"/>
      <c r="BN26" s="266">
        <f t="shared" si="28"/>
        <v>0.875</v>
      </c>
      <c r="BO26" s="266"/>
      <c r="BP26" s="267">
        <f t="shared" si="29"/>
        <v>12</v>
      </c>
      <c r="BQ26" s="267"/>
      <c r="BR26" s="252" t="str">
        <f t="shared" si="30"/>
        <v>早出3.0ｈ</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坂本秀秋</v>
      </c>
      <c r="E27" s="155" t="s">
        <v>314</v>
      </c>
      <c r="F27" s="155" t="s">
        <v>498</v>
      </c>
      <c r="G27" s="156">
        <v>0.39583333333333331</v>
      </c>
      <c r="H27" s="156">
        <v>0.77083333333333337</v>
      </c>
      <c r="I27" s="185"/>
      <c r="J27" s="177"/>
      <c r="K27" s="177"/>
      <c r="L27" s="178"/>
      <c r="M27" s="178"/>
      <c r="N27" s="186" t="e">
        <f t="shared" ca="1" si="0"/>
        <v>#VALUE!</v>
      </c>
      <c r="O27" s="177" t="str">
        <f t="shared" si="1"/>
        <v>A2</v>
      </c>
      <c r="P27" s="177" t="str">
        <f t="shared" si="2"/>
        <v>坂本秀秋</v>
      </c>
      <c r="Q27" s="178">
        <f t="shared" si="3"/>
        <v>0.39583333333333331</v>
      </c>
      <c r="R27" s="178"/>
      <c r="S27" s="178">
        <f t="shared" si="4"/>
        <v>0.77083333333333337</v>
      </c>
      <c r="T27" s="178"/>
      <c r="U27" s="178"/>
      <c r="V27" s="178"/>
      <c r="W27" s="178"/>
      <c r="X27" s="177"/>
      <c r="Z27" s="270" t="str">
        <f t="shared" si="23"/>
        <v>臨時</v>
      </c>
      <c r="AA27" s="271"/>
      <c r="AB27" s="272" t="str">
        <f t="shared" si="24"/>
        <v>坂本秀秋</v>
      </c>
      <c r="AC27" s="273"/>
      <c r="AD27" s="273"/>
      <c r="AE27" s="273"/>
      <c r="AF27" s="273"/>
      <c r="AG27" s="274"/>
      <c r="AH27" s="275">
        <f>IF(D27&lt;&gt;"","",IF(G27="",IFERROR(VLOOKUP(E27,業態・給与対照!A:D,3,FALSE),""),G27))</f>
        <v>0.39583333333333331</v>
      </c>
      <c r="AI27" s="268"/>
      <c r="AJ27" s="268"/>
      <c r="AK27" s="188" t="s">
        <v>97</v>
      </c>
      <c r="AL27" s="268">
        <f>IF(D27&lt;&gt;"","",IF(H27="",IFERROR(VLOOKUP(E27,業態・給与対照!A:D,4,FALSE),""),H27))</f>
        <v>0.77083333333333337</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A3</v>
      </c>
      <c r="BG27" s="265"/>
      <c r="BH27" s="265" t="str">
        <f t="shared" si="26"/>
        <v>望月英明</v>
      </c>
      <c r="BI27" s="265"/>
      <c r="BJ27" s="265"/>
      <c r="BK27" s="265"/>
      <c r="BL27" s="266">
        <f t="shared" si="27"/>
        <v>0.375</v>
      </c>
      <c r="BM27" s="266"/>
      <c r="BN27" s="266">
        <f t="shared" si="28"/>
        <v>0.875</v>
      </c>
      <c r="BO27" s="266"/>
      <c r="BP27" s="267">
        <f t="shared" si="29"/>
        <v>12</v>
      </c>
      <c r="BQ27" s="267"/>
      <c r="BR27" s="252" t="str">
        <f t="shared" si="30"/>
        <v>早出3.0ｈ</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勅使河原幹太</v>
      </c>
      <c r="E28" s="155" t="s">
        <v>314</v>
      </c>
      <c r="F28" s="155" t="s">
        <v>315</v>
      </c>
      <c r="G28" s="156">
        <v>0.39583333333333331</v>
      </c>
      <c r="H28" s="156">
        <v>0.77083333333333337</v>
      </c>
      <c r="I28" s="185"/>
      <c r="J28" s="177"/>
      <c r="K28" s="177"/>
      <c r="L28" s="178"/>
      <c r="M28" s="178"/>
      <c r="N28" s="186" t="e">
        <f t="shared" ca="1" si="0"/>
        <v>#VALUE!</v>
      </c>
      <c r="O28" s="177" t="str">
        <f t="shared" si="1"/>
        <v>A2</v>
      </c>
      <c r="P28" s="177" t="str">
        <f t="shared" si="2"/>
        <v>勅使河原幹太</v>
      </c>
      <c r="Q28" s="178">
        <f t="shared" si="3"/>
        <v>0.39583333333333331</v>
      </c>
      <c r="R28" s="178"/>
      <c r="S28" s="178">
        <f t="shared" si="4"/>
        <v>0.77083333333333337</v>
      </c>
      <c r="T28" s="178"/>
      <c r="U28" s="178"/>
      <c r="V28" s="178"/>
      <c r="W28" s="178"/>
      <c r="X28" s="177"/>
      <c r="Z28" s="359" t="str">
        <f t="shared" si="23"/>
        <v>臨時</v>
      </c>
      <c r="AA28" s="360"/>
      <c r="AB28" s="348" t="str">
        <f t="shared" si="24"/>
        <v>勅使河原幹太</v>
      </c>
      <c r="AC28" s="349"/>
      <c r="AD28" s="349"/>
      <c r="AE28" s="349"/>
      <c r="AF28" s="349"/>
      <c r="AG28" s="350"/>
      <c r="AH28" s="356">
        <f>IF(D28&lt;&gt;"","",IF(G28="",IFERROR(VLOOKUP(E28,業態・給与対照!A:D,3,FALSE),""),G28))</f>
        <v>0.39583333333333331</v>
      </c>
      <c r="AI28" s="357"/>
      <c r="AJ28" s="357"/>
      <c r="AK28" s="195" t="s">
        <v>97</v>
      </c>
      <c r="AL28" s="357">
        <f>IF(D28&lt;&gt;"","",IF(H28="",IFERROR(VLOOKUP(E28,業態・給与対照!A:D,4,FALSE),""),H28))</f>
        <v>0.77083333333333337</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A2</v>
      </c>
      <c r="BG28" s="265"/>
      <c r="BH28" s="265" t="str">
        <f t="shared" si="26"/>
        <v>妹尾優</v>
      </c>
      <c r="BI28" s="265"/>
      <c r="BJ28" s="265"/>
      <c r="BK28" s="265"/>
      <c r="BL28" s="266">
        <f t="shared" si="27"/>
        <v>0.39583333333333331</v>
      </c>
      <c r="BM28" s="266"/>
      <c r="BN28" s="266">
        <f t="shared" si="28"/>
        <v>0.77083333333333337</v>
      </c>
      <c r="BO28" s="266"/>
      <c r="BP28" s="267">
        <f t="shared" si="29"/>
        <v>9.0000000000000018</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渡邊わか葉</v>
      </c>
      <c r="E29" s="155" t="s">
        <v>314</v>
      </c>
      <c r="F29" s="155" t="s">
        <v>318</v>
      </c>
      <c r="G29" s="156">
        <v>0.39583333333333331</v>
      </c>
      <c r="H29" s="156">
        <v>0.77083333333333337</v>
      </c>
      <c r="I29" s="185"/>
      <c r="J29" s="177"/>
      <c r="K29" s="177"/>
      <c r="L29" s="178"/>
      <c r="M29" s="178"/>
      <c r="N29" s="186" t="e">
        <f t="shared" ca="1" si="0"/>
        <v>#VALUE!</v>
      </c>
      <c r="O29" s="177" t="str">
        <f t="shared" si="1"/>
        <v>A2</v>
      </c>
      <c r="P29" s="177" t="str">
        <f t="shared" si="2"/>
        <v>渡邊わか葉</v>
      </c>
      <c r="Q29" s="178">
        <f t="shared" si="3"/>
        <v>0.39583333333333331</v>
      </c>
      <c r="R29" s="178"/>
      <c r="S29" s="178">
        <f t="shared" si="4"/>
        <v>0.77083333333333337</v>
      </c>
      <c r="T29" s="178"/>
      <c r="U29" s="178"/>
      <c r="V29" s="178"/>
      <c r="W29" s="178"/>
      <c r="X29" s="177" t="s">
        <v>248</v>
      </c>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A2</v>
      </c>
      <c r="BG29" s="265"/>
      <c r="BH29" s="265" t="str">
        <f t="shared" si="26"/>
        <v>坂本秀秋</v>
      </c>
      <c r="BI29" s="265"/>
      <c r="BJ29" s="265"/>
      <c r="BK29" s="265"/>
      <c r="BL29" s="266">
        <f t="shared" si="27"/>
        <v>0.39583333333333331</v>
      </c>
      <c r="BM29" s="266"/>
      <c r="BN29" s="266">
        <f t="shared" si="28"/>
        <v>0.77083333333333337</v>
      </c>
      <c r="BO29" s="266"/>
      <c r="BP29" s="267">
        <f t="shared" si="29"/>
        <v>9.0000000000000018</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滝本賢一</v>
      </c>
      <c r="E30" s="155" t="s">
        <v>314</v>
      </c>
      <c r="F30" s="155" t="s">
        <v>550</v>
      </c>
      <c r="G30" s="156">
        <v>0.39583333333333331</v>
      </c>
      <c r="H30" s="156">
        <v>0.77083333333333337</v>
      </c>
      <c r="I30" s="185"/>
      <c r="J30" s="177"/>
      <c r="K30" s="177"/>
      <c r="L30" s="178"/>
      <c r="M30" s="178"/>
      <c r="N30" s="186" t="e">
        <f t="shared" ca="1" si="0"/>
        <v>#VALUE!</v>
      </c>
      <c r="O30" s="177" t="str">
        <f t="shared" si="1"/>
        <v>A2</v>
      </c>
      <c r="P30" s="177" t="str">
        <f t="shared" si="2"/>
        <v>滝本賢一</v>
      </c>
      <c r="Q30" s="178">
        <f t="shared" si="3"/>
        <v>0.39583333333333331</v>
      </c>
      <c r="R30" s="178"/>
      <c r="S30" s="178">
        <f t="shared" si="4"/>
        <v>0.77083333333333337</v>
      </c>
      <c r="T30" s="178"/>
      <c r="U30" s="178"/>
      <c r="V30" s="178"/>
      <c r="W30" s="178"/>
      <c r="X30" s="177" t="s">
        <v>248</v>
      </c>
      <c r="Z30" s="196" t="s">
        <v>113</v>
      </c>
      <c r="AA30" s="163"/>
      <c r="AB30" s="163"/>
      <c r="AC30" s="197"/>
      <c r="AD30" s="198"/>
      <c r="AE30" s="163"/>
      <c r="AF30" s="163"/>
      <c r="AG30" s="163"/>
      <c r="AH30" s="163"/>
      <c r="AI30" s="163"/>
      <c r="AJ30" s="163"/>
      <c r="AK30" s="163"/>
      <c r="AL30" s="163"/>
      <c r="AM30" s="163"/>
      <c r="AN30" s="163"/>
      <c r="BD30" s="158"/>
      <c r="BE30" s="158"/>
      <c r="BF30" s="259" t="str">
        <f t="shared" si="25"/>
        <v>A2</v>
      </c>
      <c r="BG30" s="260"/>
      <c r="BH30" s="260" t="str">
        <f t="shared" si="26"/>
        <v>勅使河原幹太</v>
      </c>
      <c r="BI30" s="260"/>
      <c r="BJ30" s="260"/>
      <c r="BK30" s="260"/>
      <c r="BL30" s="261">
        <f t="shared" si="27"/>
        <v>0.39583333333333331</v>
      </c>
      <c r="BM30" s="261"/>
      <c r="BN30" s="261">
        <f t="shared" si="28"/>
        <v>0.77083333333333337</v>
      </c>
      <c r="BO30" s="261"/>
      <c r="BP30" s="262">
        <f t="shared" si="29"/>
        <v>9.0000000000000018</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武田秀明</v>
      </c>
      <c r="E31" s="155" t="s">
        <v>314</v>
      </c>
      <c r="F31" s="155" t="s">
        <v>551</v>
      </c>
      <c r="G31" s="156">
        <v>0.39583333333333331</v>
      </c>
      <c r="H31" s="156">
        <v>0.77083333333333337</v>
      </c>
      <c r="I31" s="185"/>
      <c r="J31" s="177"/>
      <c r="K31" s="177"/>
      <c r="L31" s="178"/>
      <c r="M31" s="178"/>
      <c r="N31" s="186" t="e">
        <f t="shared" ca="1" si="0"/>
        <v>#VALUE!</v>
      </c>
      <c r="O31" s="177" t="str">
        <f t="shared" si="1"/>
        <v>A2</v>
      </c>
      <c r="P31" s="177" t="str">
        <f t="shared" si="2"/>
        <v>武田秀明</v>
      </c>
      <c r="Q31" s="178">
        <f t="shared" si="3"/>
        <v>0.39583333333333331</v>
      </c>
      <c r="R31" s="178"/>
      <c r="S31" s="178">
        <f t="shared" si="4"/>
        <v>0.77083333333333337</v>
      </c>
      <c r="T31" s="178"/>
      <c r="U31" s="178"/>
      <c r="V31" s="178"/>
      <c r="W31" s="178"/>
      <c r="X31" s="177" t="s">
        <v>248</v>
      </c>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保科敬之</v>
      </c>
      <c r="E32" s="155" t="s">
        <v>314</v>
      </c>
      <c r="F32" s="155" t="s">
        <v>552</v>
      </c>
      <c r="G32" s="156">
        <v>0.39583333333333331</v>
      </c>
      <c r="H32" s="156">
        <v>0.77083333333333337</v>
      </c>
      <c r="I32" s="185"/>
      <c r="J32" s="177"/>
      <c r="K32" s="177"/>
      <c r="L32" s="178"/>
      <c r="M32" s="178"/>
      <c r="N32" s="186" t="e">
        <f t="shared" ca="1" si="0"/>
        <v>#VALUE!</v>
      </c>
      <c r="O32" s="177" t="str">
        <f t="shared" si="1"/>
        <v>A2</v>
      </c>
      <c r="P32" s="177" t="str">
        <f t="shared" si="2"/>
        <v>保科敬之</v>
      </c>
      <c r="Q32" s="178">
        <f t="shared" si="3"/>
        <v>0.39583333333333331</v>
      </c>
      <c r="R32" s="178"/>
      <c r="S32" s="178">
        <f t="shared" si="4"/>
        <v>0.77083333333333337</v>
      </c>
      <c r="T32" s="178"/>
      <c r="U32" s="178"/>
      <c r="V32" s="178"/>
      <c r="W32" s="178"/>
      <c r="X32" s="177" t="s">
        <v>248</v>
      </c>
      <c r="Z32" s="361" t="s">
        <v>117</v>
      </c>
      <c r="AA32" s="362"/>
      <c r="AB32" s="362"/>
      <c r="AC32" s="362"/>
      <c r="AD32" s="362"/>
      <c r="AE32" s="362"/>
      <c r="AF32" s="363"/>
      <c r="AG32" s="364">
        <v>1196</v>
      </c>
      <c r="AH32" s="365"/>
      <c r="AI32" s="365"/>
      <c r="AJ32" s="366"/>
      <c r="AK32" s="367">
        <v>0.60347222222222219</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片桐賢司</v>
      </c>
      <c r="E33" s="155" t="s">
        <v>314</v>
      </c>
      <c r="F33" s="155" t="s">
        <v>319</v>
      </c>
      <c r="G33" s="156">
        <v>0.39583333333333331</v>
      </c>
      <c r="H33" s="156">
        <v>0.77083333333333337</v>
      </c>
      <c r="I33" s="185"/>
      <c r="J33" s="177"/>
      <c r="K33" s="177"/>
      <c r="L33" s="178"/>
      <c r="M33" s="178"/>
      <c r="N33" s="186" t="e">
        <f t="shared" ca="1" si="0"/>
        <v>#VALUE!</v>
      </c>
      <c r="O33" s="177" t="str">
        <f t="shared" si="1"/>
        <v>A2</v>
      </c>
      <c r="P33" s="177" t="str">
        <f t="shared" si="2"/>
        <v>片桐賢司</v>
      </c>
      <c r="Q33" s="178">
        <f t="shared" si="3"/>
        <v>0.39583333333333331</v>
      </c>
      <c r="R33" s="178"/>
      <c r="S33" s="178">
        <f t="shared" si="4"/>
        <v>0.77083333333333337</v>
      </c>
      <c r="T33" s="178"/>
      <c r="U33" s="178"/>
      <c r="V33" s="178"/>
      <c r="W33" s="178"/>
      <c r="X33" s="177" t="s">
        <v>320</v>
      </c>
      <c r="Z33" s="270" t="s">
        <v>121</v>
      </c>
      <c r="AA33" s="374"/>
      <c r="AB33" s="374"/>
      <c r="AC33" s="374"/>
      <c r="AD33" s="374"/>
      <c r="AE33" s="374"/>
      <c r="AF33" s="271"/>
      <c r="AG33" s="375">
        <v>3073</v>
      </c>
      <c r="AH33" s="376"/>
      <c r="AI33" s="376"/>
      <c r="AJ33" s="377"/>
      <c r="AK33" s="275">
        <v>0.60347222222222219</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平野稔</v>
      </c>
      <c r="E34" s="218" t="s">
        <v>314</v>
      </c>
      <c r="F34" s="218" t="s">
        <v>322</v>
      </c>
      <c r="G34" s="156">
        <v>0.39583333333333331</v>
      </c>
      <c r="H34" s="156">
        <v>0.77083333333333337</v>
      </c>
      <c r="I34" s="185"/>
      <c r="J34" s="177"/>
      <c r="K34" s="177"/>
      <c r="L34" s="178"/>
      <c r="M34" s="178"/>
      <c r="N34" s="186" t="e">
        <f t="shared" ca="1" si="0"/>
        <v>#VALUE!</v>
      </c>
      <c r="O34" s="177" t="str">
        <f t="shared" si="1"/>
        <v>A2</v>
      </c>
      <c r="P34" s="177" t="str">
        <f t="shared" si="2"/>
        <v>平野稔</v>
      </c>
      <c r="Q34" s="178">
        <f t="shared" si="3"/>
        <v>0.39583333333333331</v>
      </c>
      <c r="R34" s="178"/>
      <c r="S34" s="178">
        <f t="shared" si="4"/>
        <v>0.77083333333333337</v>
      </c>
      <c r="T34" s="178"/>
      <c r="U34" s="178"/>
      <c r="V34" s="178"/>
      <c r="W34" s="178"/>
      <c r="X34" s="177" t="s">
        <v>320</v>
      </c>
      <c r="Z34" s="270" t="s">
        <v>125</v>
      </c>
      <c r="AA34" s="374"/>
      <c r="AB34" s="374"/>
      <c r="AC34" s="374"/>
      <c r="AD34" s="374"/>
      <c r="AE34" s="374"/>
      <c r="AF34" s="271"/>
      <c r="AG34" s="375">
        <v>2902</v>
      </c>
      <c r="AH34" s="376"/>
      <c r="AI34" s="376"/>
      <c r="AJ34" s="377"/>
      <c r="AK34" s="275">
        <v>0.60347222222222219</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鈴木孝</v>
      </c>
      <c r="D35" s="155" t="s">
        <v>436</v>
      </c>
      <c r="E35" s="155" t="s">
        <v>302</v>
      </c>
      <c r="F35" s="155" t="s">
        <v>107</v>
      </c>
      <c r="G35" s="156">
        <v>0.39583333333333331</v>
      </c>
      <c r="H35" s="156">
        <v>0.77083333333333337</v>
      </c>
      <c r="I35" s="185"/>
      <c r="J35" s="177"/>
      <c r="K35" s="177"/>
      <c r="L35" s="178"/>
      <c r="M35" s="178"/>
      <c r="N35" s="186" t="e">
        <f t="shared" ca="1" si="0"/>
        <v>#VALUE!</v>
      </c>
      <c r="O35" s="177" t="str">
        <f t="shared" si="1"/>
        <v>A2</v>
      </c>
      <c r="P35" s="177" t="str">
        <f t="shared" si="2"/>
        <v>鈴木孝</v>
      </c>
      <c r="Q35" s="178">
        <f t="shared" si="3"/>
        <v>0.39583333333333331</v>
      </c>
      <c r="R35" s="178"/>
      <c r="S35" s="178">
        <f t="shared" si="4"/>
        <v>0.77083333333333337</v>
      </c>
      <c r="T35" s="178"/>
      <c r="U35" s="178"/>
      <c r="V35" s="178"/>
      <c r="W35" s="178"/>
      <c r="X35" s="177"/>
      <c r="Z35" s="359" t="s">
        <v>127</v>
      </c>
      <c r="AA35" s="378"/>
      <c r="AB35" s="378"/>
      <c r="AC35" s="378"/>
      <c r="AD35" s="378"/>
      <c r="AE35" s="378"/>
      <c r="AF35" s="360"/>
      <c r="AG35" s="379">
        <v>1111</v>
      </c>
      <c r="AH35" s="380"/>
      <c r="AI35" s="380"/>
      <c r="AJ35" s="381"/>
      <c r="AK35" s="356">
        <v>0.4777777777777778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志村登志雄</v>
      </c>
      <c r="D36" s="155" t="s">
        <v>436</v>
      </c>
      <c r="E36" s="155" t="s">
        <v>302</v>
      </c>
      <c r="F36" s="155" t="s">
        <v>278</v>
      </c>
      <c r="G36" s="156">
        <v>0.39583333333333331</v>
      </c>
      <c r="H36" s="156">
        <v>0.77083333333333337</v>
      </c>
      <c r="I36" s="185"/>
      <c r="J36" s="177"/>
      <c r="K36" s="177"/>
      <c r="L36" s="178"/>
      <c r="M36" s="178"/>
      <c r="N36" s="186" t="e">
        <f t="shared" ca="1" si="0"/>
        <v>#VALUE!</v>
      </c>
      <c r="O36" s="177" t="str">
        <f t="shared" si="1"/>
        <v>A2</v>
      </c>
      <c r="P36" s="177" t="str">
        <f t="shared" si="2"/>
        <v>志村登志雄</v>
      </c>
      <c r="Q36" s="178">
        <f t="shared" si="3"/>
        <v>0.39583333333333331</v>
      </c>
      <c r="R36" s="178"/>
      <c r="S36" s="178">
        <f t="shared" si="4"/>
        <v>0.77083333333333337</v>
      </c>
      <c r="T36" s="178"/>
      <c r="U36" s="178"/>
      <c r="V36" s="178"/>
      <c r="W36" s="178"/>
      <c r="X36" s="177" t="s">
        <v>279</v>
      </c>
      <c r="Z36" s="250" t="s">
        <v>130</v>
      </c>
      <c r="AA36" s="249"/>
      <c r="AB36" s="249"/>
      <c r="AC36" s="249"/>
      <c r="AD36" s="249"/>
      <c r="AE36" s="249"/>
      <c r="AF36" s="251"/>
      <c r="AG36" s="385">
        <f>SUM(AG32:AJ35)</f>
        <v>8282</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8282</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8282</v>
      </c>
      <c r="AH37" s="395"/>
      <c r="AI37" s="395"/>
      <c r="AJ37" s="395"/>
      <c r="AK37" s="395"/>
      <c r="AL37" s="395"/>
      <c r="AM37" s="395"/>
      <c r="AN37" s="396"/>
      <c r="AO37" s="400" t="s">
        <v>135</v>
      </c>
      <c r="AP37" s="401"/>
      <c r="AQ37" s="401"/>
      <c r="AR37" s="401"/>
      <c r="AS37" s="401"/>
      <c r="AT37" s="401"/>
      <c r="AU37" s="401"/>
      <c r="AV37" s="402">
        <v>0.625</v>
      </c>
      <c r="AW37" s="402"/>
      <c r="AX37" s="402"/>
      <c r="AY37" s="402"/>
      <c r="AZ37" s="403">
        <v>2748</v>
      </c>
      <c r="BA37" s="403"/>
      <c r="BB37" s="403"/>
      <c r="BC37" s="404"/>
      <c r="BE37" s="203"/>
      <c r="BF37" s="426" t="s">
        <v>136</v>
      </c>
      <c r="BG37" s="427"/>
      <c r="BH37" s="427"/>
      <c r="BI37" s="427"/>
      <c r="BJ37" s="428">
        <f>IF(AG32="","",AG32)</f>
        <v>1196</v>
      </c>
      <c r="BK37" s="429"/>
      <c r="BL37" s="429"/>
      <c r="BM37" s="430"/>
      <c r="BN37" s="431">
        <f>IF(AK32="","",AK32)</f>
        <v>0.60347222222222219</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1170</v>
      </c>
      <c r="BA38" s="408"/>
      <c r="BB38" s="408"/>
      <c r="BC38" s="409"/>
      <c r="BE38" s="204"/>
      <c r="BF38" s="418" t="s">
        <v>138</v>
      </c>
      <c r="BG38" s="419"/>
      <c r="BH38" s="419"/>
      <c r="BI38" s="419"/>
      <c r="BJ38" s="412">
        <f>IF(AG33="","",AG33)</f>
        <v>3073</v>
      </c>
      <c r="BK38" s="413"/>
      <c r="BL38" s="413"/>
      <c r="BM38" s="414"/>
      <c r="BN38" s="275">
        <f>IF(AK33="","",AK33)</f>
        <v>0.60347222222222219</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2902</v>
      </c>
      <c r="BK39" s="413"/>
      <c r="BL39" s="413"/>
      <c r="BM39" s="414"/>
      <c r="BN39" s="275">
        <f>IF(AK34="","",AK34)</f>
        <v>0.60347222222222219</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1111</v>
      </c>
      <c r="BK40" s="413"/>
      <c r="BL40" s="413"/>
      <c r="BM40" s="414"/>
      <c r="BN40" s="420">
        <f>IF(AK35="","",AK35)</f>
        <v>0.4777777777777778</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623" t="str">
        <f t="shared" ref="BF42:BF50" si="40">IF(Z42="","",Z42)</f>
        <v>※</v>
      </c>
      <c r="BG42" s="624"/>
      <c r="BH42" s="624"/>
      <c r="BI42" s="625"/>
      <c r="BJ42" s="451" t="str">
        <f t="shared" ref="BJ42" si="41">IF(AD42="","",AD42)</f>
        <v>営業時間。物販店舗（平日）10：00～20：00/（土日祝）10：00～21：00、レストラン（平日）11：00</v>
      </c>
      <c r="BK42" s="452"/>
      <c r="BL42" s="452"/>
      <c r="BM42" s="452"/>
      <c r="BN42" s="452"/>
      <c r="BO42" s="452"/>
      <c r="BP42" s="452"/>
      <c r="BQ42" s="452"/>
      <c r="BR42" s="452"/>
      <c r="BS42" s="452"/>
      <c r="BT42" s="452"/>
      <c r="BU42" s="452"/>
      <c r="BV42" s="452"/>
      <c r="BW42" s="452"/>
      <c r="BX42" s="452"/>
      <c r="BY42" s="452"/>
      <c r="BZ42" s="452"/>
      <c r="CA42" s="452"/>
      <c r="CB42" s="452"/>
      <c r="CC42" s="452"/>
      <c r="CD42" s="452"/>
      <c r="CE42" s="452"/>
      <c r="CF42" s="452"/>
      <c r="CG42" s="452"/>
      <c r="CH42" s="452"/>
      <c r="CI42" s="453"/>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623" t="str">
        <f t="shared" si="40"/>
        <v/>
      </c>
      <c r="BG43" s="624"/>
      <c r="BH43" s="624"/>
      <c r="BI43" s="625"/>
      <c r="BJ43" s="451" t="str">
        <f t="shared" ref="BJ43:BJ50" si="42">IF(AD43="","",AD43)</f>
        <v>～21：00/（土日祝）11：00～22：00、フードコート（平日）11：00～20：00/（土日祝）10：30～</v>
      </c>
      <c r="BK43" s="452"/>
      <c r="BL43" s="452"/>
      <c r="BM43" s="452"/>
      <c r="BN43" s="452"/>
      <c r="BO43" s="452"/>
      <c r="BP43" s="452"/>
      <c r="BQ43" s="452"/>
      <c r="BR43" s="452"/>
      <c r="BS43" s="452"/>
      <c r="BT43" s="452"/>
      <c r="BU43" s="452"/>
      <c r="BV43" s="452"/>
      <c r="BW43" s="452"/>
      <c r="BX43" s="452"/>
      <c r="BY43" s="452"/>
      <c r="BZ43" s="452"/>
      <c r="CA43" s="452"/>
      <c r="CB43" s="452"/>
      <c r="CC43" s="452"/>
      <c r="CD43" s="452"/>
      <c r="CE43" s="452"/>
      <c r="CF43" s="452"/>
      <c r="CG43" s="452"/>
      <c r="CH43" s="452"/>
      <c r="CI43" s="453"/>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623" t="str">
        <f t="shared" si="40"/>
        <v/>
      </c>
      <c r="BG44" s="624"/>
      <c r="BH44" s="624"/>
      <c r="BI44" s="625"/>
      <c r="BJ44" s="451" t="str">
        <f t="shared" si="42"/>
        <v>21：00、ブルーミングブルーミー10：00～21：00。</v>
      </c>
      <c r="BK44" s="452"/>
      <c r="BL44" s="452"/>
      <c r="BM44" s="452"/>
      <c r="BN44" s="452"/>
      <c r="BO44" s="452"/>
      <c r="BP44" s="452"/>
      <c r="BQ44" s="452"/>
      <c r="BR44" s="452"/>
      <c r="BS44" s="452"/>
      <c r="BT44" s="452"/>
      <c r="BU44" s="452"/>
      <c r="BV44" s="452"/>
      <c r="BW44" s="452"/>
      <c r="BX44" s="452"/>
      <c r="BY44" s="452"/>
      <c r="BZ44" s="452"/>
      <c r="CA44" s="452"/>
      <c r="CB44" s="452"/>
      <c r="CC44" s="452"/>
      <c r="CD44" s="452"/>
      <c r="CE44" s="452"/>
      <c r="CF44" s="452"/>
      <c r="CG44" s="452"/>
      <c r="CH44" s="452"/>
      <c r="CI44" s="453"/>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587">
        <f t="shared" si="40"/>
        <v>0.39583333333333331</v>
      </c>
      <c r="BG45" s="421"/>
      <c r="BH45" s="421"/>
      <c r="BI45" s="422"/>
      <c r="BJ45" s="451" t="str">
        <f t="shared" si="42"/>
        <v>P3立体駐車場開放。</v>
      </c>
      <c r="BK45" s="452"/>
      <c r="BL45" s="452"/>
      <c r="BM45" s="452"/>
      <c r="BN45" s="452"/>
      <c r="BO45" s="452"/>
      <c r="BP45" s="452"/>
      <c r="BQ45" s="452"/>
      <c r="BR45" s="452"/>
      <c r="BS45" s="452"/>
      <c r="BT45" s="452"/>
      <c r="BU45" s="452"/>
      <c r="BV45" s="452"/>
      <c r="BW45" s="452"/>
      <c r="BX45" s="452"/>
      <c r="BY45" s="452"/>
      <c r="BZ45" s="452"/>
      <c r="CA45" s="452"/>
      <c r="CB45" s="452"/>
      <c r="CC45" s="452"/>
      <c r="CD45" s="452"/>
      <c r="CE45" s="452"/>
      <c r="CF45" s="452"/>
      <c r="CG45" s="452"/>
      <c r="CH45" s="452"/>
      <c r="CI45" s="453"/>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0.39652777777777776</v>
      </c>
      <c r="AA46" s="236"/>
      <c r="AB46" s="236"/>
      <c r="AC46" s="237"/>
      <c r="AD46" s="238" t="s">
        <v>553</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587">
        <f t="shared" si="40"/>
        <v>0.39652777777777776</v>
      </c>
      <c r="BG46" s="421"/>
      <c r="BH46" s="421"/>
      <c r="BI46" s="422"/>
      <c r="BJ46" s="451" t="str">
        <f t="shared" si="42"/>
        <v>P2立体駐車場開放。　待ち車両7台。</v>
      </c>
      <c r="BK46" s="452"/>
      <c r="BL46" s="452"/>
      <c r="BM46" s="452"/>
      <c r="BN46" s="452"/>
      <c r="BO46" s="452"/>
      <c r="BP46" s="452"/>
      <c r="BQ46" s="452"/>
      <c r="BR46" s="452"/>
      <c r="BS46" s="452"/>
      <c r="BT46" s="452"/>
      <c r="BU46" s="452"/>
      <c r="BV46" s="452"/>
      <c r="BW46" s="452"/>
      <c r="BX46" s="452"/>
      <c r="BY46" s="452"/>
      <c r="BZ46" s="452"/>
      <c r="CA46" s="452"/>
      <c r="CB46" s="452"/>
      <c r="CC46" s="452"/>
      <c r="CD46" s="452"/>
      <c r="CE46" s="452"/>
      <c r="CF46" s="452"/>
      <c r="CG46" s="452"/>
      <c r="CH46" s="452"/>
      <c r="CI46" s="453"/>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401</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587" t="str">
        <f t="shared" si="40"/>
        <v/>
      </c>
      <c r="BG47" s="421"/>
      <c r="BH47" s="421"/>
      <c r="BI47" s="422"/>
      <c r="BJ47" s="451" t="str">
        <f t="shared" si="42"/>
        <v>P2入口から開放しているP1、3、4駐車場へご案内した件数。　9：30～9：31　無し。</v>
      </c>
      <c r="BK47" s="452"/>
      <c r="BL47" s="452"/>
      <c r="BM47" s="452"/>
      <c r="BN47" s="452"/>
      <c r="BO47" s="452"/>
      <c r="BP47" s="452"/>
      <c r="BQ47" s="452"/>
      <c r="BR47" s="452"/>
      <c r="BS47" s="452"/>
      <c r="BT47" s="452"/>
      <c r="BU47" s="452"/>
      <c r="BV47" s="452"/>
      <c r="BW47" s="452"/>
      <c r="BX47" s="452"/>
      <c r="BY47" s="452"/>
      <c r="BZ47" s="452"/>
      <c r="CA47" s="452"/>
      <c r="CB47" s="452"/>
      <c r="CC47" s="452"/>
      <c r="CD47" s="452"/>
      <c r="CE47" s="452"/>
      <c r="CF47" s="452"/>
      <c r="CG47" s="452"/>
      <c r="CH47" s="452"/>
      <c r="CI47" s="453"/>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0.39791666666666664</v>
      </c>
      <c r="AA48" s="236"/>
      <c r="AB48" s="236"/>
      <c r="AC48" s="237"/>
      <c r="AD48" s="581" t="s">
        <v>336</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587">
        <f t="shared" si="40"/>
        <v>0.39791666666666664</v>
      </c>
      <c r="BG48" s="421"/>
      <c r="BH48" s="421"/>
      <c r="BI48" s="422"/>
      <c r="BJ48" s="451" t="str">
        <f t="shared" si="42"/>
        <v>P2臨時出口を開放。　→21：00　閉鎖作業を施設警備担当様へ引継ぎ。</v>
      </c>
      <c r="BK48" s="452"/>
      <c r="BL48" s="452"/>
      <c r="BM48" s="452"/>
      <c r="BN48" s="452"/>
      <c r="BO48" s="452"/>
      <c r="BP48" s="452"/>
      <c r="BQ48" s="452"/>
      <c r="BR48" s="452"/>
      <c r="BS48" s="452"/>
      <c r="BT48" s="452"/>
      <c r="BU48" s="452"/>
      <c r="BV48" s="452"/>
      <c r="BW48" s="452"/>
      <c r="BX48" s="452"/>
      <c r="BY48" s="452"/>
      <c r="BZ48" s="452"/>
      <c r="CA48" s="452"/>
      <c r="CB48" s="452"/>
      <c r="CC48" s="452"/>
      <c r="CD48" s="452"/>
      <c r="CE48" s="452"/>
      <c r="CF48" s="452"/>
      <c r="CG48" s="452"/>
      <c r="CH48" s="452"/>
      <c r="CI48" s="453"/>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3">IFERROR(INDEX(給与コード,MATCH(IF(J49="",E49,J49),業態名,0)),"")</f>
        <v/>
      </c>
      <c r="P49" s="177" t="str">
        <f t="shared" ref="P49" si="44">IF(O49="","",IF(K49="",F49,K49))</f>
        <v/>
      </c>
      <c r="Q49" s="178" t="str">
        <f t="shared" ref="Q49" si="45">IF(L49="",IF(G49="","",G49),L49)</f>
        <v/>
      </c>
      <c r="R49" s="178"/>
      <c r="S49" s="178" t="str">
        <f t="shared" ref="S49" si="46">IF(M49="",IF(H49="","",H49),M49)</f>
        <v/>
      </c>
      <c r="T49" s="178"/>
      <c r="U49" s="178"/>
      <c r="V49" s="178"/>
      <c r="W49" s="178"/>
      <c r="X49" s="177"/>
      <c r="Z49" s="235">
        <v>0.40208333333333335</v>
      </c>
      <c r="AA49" s="449"/>
      <c r="AB49" s="449"/>
      <c r="AC49" s="450"/>
      <c r="AD49" s="474" t="s">
        <v>554</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587">
        <f t="shared" si="40"/>
        <v>0.40208333333333335</v>
      </c>
      <c r="BG49" s="421"/>
      <c r="BH49" s="421"/>
      <c r="BI49" s="422"/>
      <c r="BJ49" s="451" t="str">
        <f t="shared" si="42"/>
        <v>P2臨時入口を開放。　→11：08　閉鎖。</v>
      </c>
      <c r="BK49" s="452"/>
      <c r="BL49" s="452"/>
      <c r="BM49" s="452"/>
      <c r="BN49" s="452"/>
      <c r="BO49" s="452"/>
      <c r="BP49" s="452"/>
      <c r="BQ49" s="452"/>
      <c r="BR49" s="452"/>
      <c r="BS49" s="452"/>
      <c r="BT49" s="452"/>
      <c r="BU49" s="452"/>
      <c r="BV49" s="452"/>
      <c r="BW49" s="452"/>
      <c r="BX49" s="452"/>
      <c r="BY49" s="452"/>
      <c r="BZ49" s="452"/>
      <c r="CA49" s="452"/>
      <c r="CB49" s="452"/>
      <c r="CC49" s="452"/>
      <c r="CD49" s="452"/>
      <c r="CE49" s="452"/>
      <c r="CF49" s="452"/>
      <c r="CG49" s="452"/>
      <c r="CH49" s="452"/>
      <c r="CI49" s="453"/>
    </row>
    <row r="50" spans="2:87" ht="16.5" customHeight="1">
      <c r="Z50" s="462">
        <v>0.41736111111111113</v>
      </c>
      <c r="AA50" s="463"/>
      <c r="AB50" s="463"/>
      <c r="AC50" s="464"/>
      <c r="AD50" s="465" t="s">
        <v>205</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647">
        <f t="shared" si="40"/>
        <v>0.41736111111111113</v>
      </c>
      <c r="BG50" s="648"/>
      <c r="BH50" s="648"/>
      <c r="BI50" s="649"/>
      <c r="BJ50" s="471" t="str">
        <f t="shared" si="42"/>
        <v>P4平面駐車場場内西側の空車枠が少なくなった為、入出庫渋滞対応増員を転配し</v>
      </c>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c r="CI50" s="473"/>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705">
        <f>Z5</f>
        <v>2025</v>
      </c>
      <c r="BW52" s="705"/>
      <c r="BX52" s="706"/>
      <c r="BY52" s="706"/>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t="s">
        <v>555</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7">IF(Z53="","",Z53)</f>
        <v/>
      </c>
      <c r="BG53" s="485"/>
      <c r="BH53" s="485"/>
      <c r="BI53" s="486"/>
      <c r="BJ53" s="481" t="str">
        <f t="shared" ref="BJ53:BJ100" si="48">IF(AD53="","",AD53)</f>
        <v>分岐点で「この先満車」手持ち看板掲示。　→11：20　東側も埋まったためご案内終了。</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7">
        <v>0.4777777777777778</v>
      </c>
      <c r="AA54" s="506"/>
      <c r="AB54" s="506"/>
      <c r="AC54" s="506"/>
      <c r="AD54" s="481" t="s">
        <v>343</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f t="shared" si="47"/>
        <v>0.4777777777777778</v>
      </c>
      <c r="BG54" s="504"/>
      <c r="BH54" s="504"/>
      <c r="BI54" s="504"/>
      <c r="BJ54" s="481" t="str">
        <f t="shared" si="48"/>
        <v>P4平面駐車場　満車。</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0.47916666666666669</v>
      </c>
      <c r="AA55" s="374"/>
      <c r="AB55" s="374"/>
      <c r="AC55" s="271"/>
      <c r="AD55" s="481" t="s">
        <v>344</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f t="shared" si="47"/>
        <v>0.47916666666666669</v>
      </c>
      <c r="BG55" s="268"/>
      <c r="BH55" s="268"/>
      <c r="BI55" s="415"/>
      <c r="BJ55" s="481" t="str">
        <f t="shared" si="48"/>
        <v>Ｐ1・3入口右折入庫案内実施。　→17：15　ご案内を終了。</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7">
        <v>0.54652777777777772</v>
      </c>
      <c r="AA56" s="506"/>
      <c r="AB56" s="506"/>
      <c r="AC56" s="506"/>
      <c r="AD56" s="481" t="s">
        <v>346</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f t="shared" si="47"/>
        <v>0.54652777777777772</v>
      </c>
      <c r="BG56" s="504"/>
      <c r="BH56" s="504"/>
      <c r="BI56" s="504"/>
      <c r="BJ56" s="481" t="str">
        <f t="shared" si="48"/>
        <v>駐車場80％（在車2400台）満たしたため、OPC様へ無線報告。</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v>0.60138888888888886</v>
      </c>
      <c r="AA57" s="506"/>
      <c r="AB57" s="506"/>
      <c r="AC57" s="506"/>
      <c r="AD57" s="481" t="s">
        <v>350</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f t="shared" si="47"/>
        <v>0.60138888888888886</v>
      </c>
      <c r="BG57" s="504"/>
      <c r="BH57" s="504"/>
      <c r="BI57" s="504"/>
      <c r="BJ57" s="481" t="str">
        <f t="shared" si="48"/>
        <v>駐車場90％（在車2700台）満たしたため、OPC様へ無線報告。</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v>0.60347222222222219</v>
      </c>
      <c r="AA58" s="506"/>
      <c r="AB58" s="506"/>
      <c r="AC58" s="506"/>
      <c r="AD58" s="481" t="s">
        <v>352</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f t="shared" si="47"/>
        <v>0.60347222222222219</v>
      </c>
      <c r="BG58" s="504"/>
      <c r="BH58" s="504"/>
      <c r="BI58" s="504"/>
      <c r="BJ58" s="481" t="str">
        <f t="shared" si="48"/>
        <v>ららぽーと立川立飛HPで駐車場「満車」表示を確認。</v>
      </c>
      <c r="BK58" s="482"/>
      <c r="BL58" s="482"/>
      <c r="BM58" s="482"/>
      <c r="BN58" s="482"/>
      <c r="BO58" s="482"/>
      <c r="BP58" s="482"/>
      <c r="BQ58" s="482"/>
      <c r="BR58" s="482"/>
      <c r="BS58" s="482"/>
      <c r="BT58" s="482"/>
      <c r="BU58" s="482"/>
      <c r="BV58" s="482"/>
      <c r="BW58" s="482"/>
      <c r="BX58" s="482"/>
      <c r="BY58" s="482"/>
      <c r="BZ58" s="482"/>
      <c r="CA58" s="482"/>
      <c r="CB58" s="482"/>
      <c r="CC58" s="482"/>
      <c r="CD58" s="482"/>
      <c r="CE58" s="482"/>
      <c r="CF58" s="482"/>
      <c r="CG58" s="482"/>
      <c r="CH58" s="482"/>
      <c r="CI58" s="483"/>
    </row>
    <row r="59" spans="2:87" ht="16.5" customHeight="1">
      <c r="Z59" s="507">
        <v>0.60416666666666663</v>
      </c>
      <c r="AA59" s="506"/>
      <c r="AB59" s="506"/>
      <c r="AC59" s="506"/>
      <c r="AD59" s="501" t="s">
        <v>223</v>
      </c>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f t="shared" si="47"/>
        <v>0.60416666666666663</v>
      </c>
      <c r="BG59" s="504"/>
      <c r="BH59" s="504"/>
      <c r="BI59" s="504"/>
      <c r="BJ59" s="481" t="str">
        <f t="shared" si="48"/>
        <v>芋窪街道からのP2駐車場への入庫が集中しているため、いなげや本社前に整理員を</v>
      </c>
      <c r="BK59" s="482"/>
      <c r="BL59" s="482"/>
      <c r="BM59" s="482"/>
      <c r="BN59" s="482"/>
      <c r="BO59" s="482"/>
      <c r="BP59" s="482"/>
      <c r="BQ59" s="482"/>
      <c r="BR59" s="482"/>
      <c r="BS59" s="482"/>
      <c r="BT59" s="482"/>
      <c r="BU59" s="482"/>
      <c r="BV59" s="482"/>
      <c r="BW59" s="482"/>
      <c r="BX59" s="482"/>
      <c r="BY59" s="482"/>
      <c r="BZ59" s="482"/>
      <c r="CA59" s="482"/>
      <c r="CB59" s="482"/>
      <c r="CC59" s="482"/>
      <c r="CD59" s="482"/>
      <c r="CE59" s="482"/>
      <c r="CF59" s="482"/>
      <c r="CG59" s="482"/>
      <c r="CH59" s="482"/>
      <c r="CI59" s="483"/>
    </row>
    <row r="60" spans="2:87" ht="16.5" customHeight="1">
      <c r="Z60" s="507"/>
      <c r="AA60" s="506"/>
      <c r="AB60" s="506"/>
      <c r="AC60" s="506"/>
      <c r="AD60" s="501" t="s">
        <v>556</v>
      </c>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7"/>
        <v/>
      </c>
      <c r="BG60" s="504"/>
      <c r="BH60" s="504"/>
      <c r="BI60" s="504"/>
      <c r="BJ60" s="481" t="str">
        <f t="shared" si="48"/>
        <v>配置。　→15：58　ららぽーとへ向かう車両の入庫がいなげや本社前交差点より</v>
      </c>
      <c r="BK60" s="482"/>
      <c r="BL60" s="482"/>
      <c r="BM60" s="482"/>
      <c r="BN60" s="482"/>
      <c r="BO60" s="482"/>
      <c r="BP60" s="482"/>
      <c r="BQ60" s="482"/>
      <c r="BR60" s="482"/>
      <c r="BS60" s="482"/>
      <c r="BT60" s="482"/>
      <c r="BU60" s="482"/>
      <c r="BV60" s="482"/>
      <c r="BW60" s="482"/>
      <c r="BX60" s="482"/>
      <c r="BY60" s="482"/>
      <c r="BZ60" s="482"/>
      <c r="CA60" s="482"/>
      <c r="CB60" s="482"/>
      <c r="CC60" s="482"/>
      <c r="CD60" s="482"/>
      <c r="CE60" s="482"/>
      <c r="CF60" s="482"/>
      <c r="CG60" s="482"/>
      <c r="CH60" s="482"/>
      <c r="CI60" s="483"/>
    </row>
    <row r="61" spans="2:87" ht="16.5" customHeight="1">
      <c r="Z61" s="707"/>
      <c r="AA61" s="708"/>
      <c r="AB61" s="708"/>
      <c r="AC61" s="708"/>
      <c r="AD61" s="501" t="s">
        <v>226</v>
      </c>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7"/>
        <v/>
      </c>
      <c r="BG61" s="504"/>
      <c r="BH61" s="504"/>
      <c r="BI61" s="504"/>
      <c r="BJ61" s="481" t="str">
        <f t="shared" si="48"/>
        <v>ららぽーと側まで収まった為、いなげや本社前配置を終了。</v>
      </c>
      <c r="BK61" s="482"/>
      <c r="BL61" s="482"/>
      <c r="BM61" s="482"/>
      <c r="BN61" s="482"/>
      <c r="BO61" s="482"/>
      <c r="BP61" s="482"/>
      <c r="BQ61" s="482"/>
      <c r="BR61" s="482"/>
      <c r="BS61" s="482"/>
      <c r="BT61" s="482"/>
      <c r="BU61" s="482"/>
      <c r="BV61" s="482"/>
      <c r="BW61" s="482"/>
      <c r="BX61" s="482"/>
      <c r="BY61" s="482"/>
      <c r="BZ61" s="482"/>
      <c r="CA61" s="482"/>
      <c r="CB61" s="482"/>
      <c r="CC61" s="482"/>
      <c r="CD61" s="482"/>
      <c r="CE61" s="482"/>
      <c r="CF61" s="482"/>
      <c r="CG61" s="482"/>
      <c r="CH61" s="482"/>
      <c r="CI61" s="483"/>
    </row>
    <row r="62" spans="2:87" ht="16.5" customHeight="1">
      <c r="Z62" s="707" t="s">
        <v>557</v>
      </c>
      <c r="AA62" s="708"/>
      <c r="AB62" s="708"/>
      <c r="AC62" s="708"/>
      <c r="AD62" s="501" t="s">
        <v>192</v>
      </c>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7"/>
        <v>16：18</v>
      </c>
      <c r="BG62" s="504"/>
      <c r="BH62" s="504"/>
      <c r="BI62" s="504"/>
      <c r="BJ62" s="481" t="str">
        <f t="shared" si="48"/>
        <v>P2立体駐車場出庫渋滞（3F場内10台待ち）中、出口精算機で券詰まり発生に伴い</v>
      </c>
      <c r="BK62" s="482"/>
      <c r="BL62" s="482"/>
      <c r="BM62" s="482"/>
      <c r="BN62" s="482"/>
      <c r="BO62" s="482"/>
      <c r="BP62" s="482"/>
      <c r="BQ62" s="482"/>
      <c r="BR62" s="482"/>
      <c r="BS62" s="482"/>
      <c r="BT62" s="482"/>
      <c r="BU62" s="482"/>
      <c r="BV62" s="482"/>
      <c r="BW62" s="482"/>
      <c r="BX62" s="482"/>
      <c r="BY62" s="482"/>
      <c r="BZ62" s="482"/>
      <c r="CA62" s="482"/>
      <c r="CB62" s="482"/>
      <c r="CC62" s="482"/>
      <c r="CD62" s="482"/>
      <c r="CE62" s="482"/>
      <c r="CF62" s="482"/>
      <c r="CG62" s="482"/>
      <c r="CH62" s="482"/>
      <c r="CI62" s="483"/>
    </row>
    <row r="63" spans="2:87" ht="16.5" customHeight="1">
      <c r="Z63" s="707"/>
      <c r="AA63" s="708"/>
      <c r="AB63" s="708"/>
      <c r="AC63" s="708"/>
      <c r="AD63" s="501" t="s">
        <v>347</v>
      </c>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7"/>
        <v/>
      </c>
      <c r="BG63" s="504"/>
      <c r="BH63" s="504"/>
      <c r="BI63" s="504"/>
      <c r="BJ63" s="481" t="str">
        <f t="shared" si="48"/>
        <v>OPC様了承の下、P2出口ゲートバーを開放。　渡辺統括様へ報告済。</v>
      </c>
      <c r="BK63" s="482"/>
      <c r="BL63" s="482"/>
      <c r="BM63" s="482"/>
      <c r="BN63" s="482"/>
      <c r="BO63" s="482"/>
      <c r="BP63" s="482"/>
      <c r="BQ63" s="482"/>
      <c r="BR63" s="482"/>
      <c r="BS63" s="482"/>
      <c r="BT63" s="482"/>
      <c r="BU63" s="482"/>
      <c r="BV63" s="482"/>
      <c r="BW63" s="482"/>
      <c r="BX63" s="482"/>
      <c r="BY63" s="482"/>
      <c r="BZ63" s="482"/>
      <c r="CA63" s="482"/>
      <c r="CB63" s="482"/>
      <c r="CC63" s="482"/>
      <c r="CD63" s="482"/>
      <c r="CE63" s="482"/>
      <c r="CF63" s="482"/>
      <c r="CG63" s="482"/>
      <c r="CH63" s="482"/>
      <c r="CI63" s="483"/>
    </row>
    <row r="64" spans="2:87" ht="16.5" customHeight="1">
      <c r="Z64" s="707"/>
      <c r="AA64" s="708"/>
      <c r="AB64" s="708"/>
      <c r="AC64" s="708"/>
      <c r="AD64" s="501" t="s">
        <v>558</v>
      </c>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7"/>
        <v/>
      </c>
      <c r="BG64" s="504"/>
      <c r="BH64" s="504"/>
      <c r="BI64" s="504"/>
      <c r="BJ64" s="481" t="str">
        <f t="shared" si="48"/>
        <v>→17：34　P2出庫渋滞解消に伴い渡辺統括様へ該当の出口ゲートバー復旧可を報告。</v>
      </c>
      <c r="BK64" s="482"/>
      <c r="BL64" s="482"/>
      <c r="BM64" s="482"/>
      <c r="BN64" s="482"/>
      <c r="BO64" s="482"/>
      <c r="BP64" s="482"/>
      <c r="BQ64" s="482"/>
      <c r="BR64" s="482"/>
      <c r="BS64" s="482"/>
      <c r="BT64" s="482"/>
      <c r="BU64" s="482"/>
      <c r="BV64" s="482"/>
      <c r="BW64" s="482"/>
      <c r="BX64" s="482"/>
      <c r="BY64" s="482"/>
      <c r="BZ64" s="482"/>
      <c r="CA64" s="482"/>
      <c r="CB64" s="482"/>
      <c r="CC64" s="482"/>
      <c r="CD64" s="482"/>
      <c r="CE64" s="482"/>
      <c r="CF64" s="482"/>
      <c r="CG64" s="482"/>
      <c r="CH64" s="482"/>
      <c r="CI64" s="483"/>
    </row>
    <row r="65" spans="2:87" ht="16.5" customHeight="1">
      <c r="Z65" s="707"/>
      <c r="AA65" s="708"/>
      <c r="AB65" s="708"/>
      <c r="AC65" s="708"/>
      <c r="AD65" s="501" t="s">
        <v>559</v>
      </c>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503" t="str">
        <f t="shared" si="47"/>
        <v/>
      </c>
      <c r="BG65" s="504"/>
      <c r="BH65" s="504"/>
      <c r="BI65" s="504"/>
      <c r="BJ65" s="481" t="str">
        <f t="shared" si="48"/>
        <v>→18：36　施設警備担当様対応により該当の出口ゲートバー復旧を確認。</v>
      </c>
      <c r="BK65" s="482"/>
      <c r="BL65" s="482"/>
      <c r="BM65" s="482"/>
      <c r="BN65" s="482"/>
      <c r="BO65" s="482"/>
      <c r="BP65" s="482"/>
      <c r="BQ65" s="482"/>
      <c r="BR65" s="482"/>
      <c r="BS65" s="482"/>
      <c r="BT65" s="482"/>
      <c r="BU65" s="482"/>
      <c r="BV65" s="482"/>
      <c r="BW65" s="482"/>
      <c r="BX65" s="482"/>
      <c r="BY65" s="482"/>
      <c r="BZ65" s="482"/>
      <c r="CA65" s="482"/>
      <c r="CB65" s="482"/>
      <c r="CC65" s="482"/>
      <c r="CD65" s="482"/>
      <c r="CE65" s="482"/>
      <c r="CF65" s="482"/>
      <c r="CG65" s="482"/>
      <c r="CH65" s="482"/>
      <c r="CI65" s="483"/>
    </row>
    <row r="66" spans="2:87" ht="16.5" customHeight="1">
      <c r="Z66" s="709" t="s">
        <v>560</v>
      </c>
      <c r="AA66" s="710"/>
      <c r="AB66" s="710"/>
      <c r="AC66" s="711"/>
      <c r="AD66" s="474" t="s">
        <v>360</v>
      </c>
      <c r="AE66" s="475"/>
      <c r="AF66" s="475"/>
      <c r="AG66" s="475"/>
      <c r="AH66" s="475"/>
      <c r="AI66" s="475"/>
      <c r="AJ66" s="475"/>
      <c r="AK66" s="475"/>
      <c r="AL66" s="475"/>
      <c r="AM66" s="475"/>
      <c r="AN66" s="475"/>
      <c r="AO66" s="475"/>
      <c r="AP66" s="475"/>
      <c r="AQ66" s="475"/>
      <c r="AR66" s="475"/>
      <c r="AS66" s="475"/>
      <c r="AT66" s="475"/>
      <c r="AU66" s="475"/>
      <c r="AV66" s="475"/>
      <c r="AW66" s="475"/>
      <c r="AX66" s="475"/>
      <c r="AY66" s="475"/>
      <c r="AZ66" s="475"/>
      <c r="BA66" s="475"/>
      <c r="BB66" s="475"/>
      <c r="BC66" s="476"/>
      <c r="BF66" s="503" t="str">
        <f t="shared" si="47"/>
        <v>16：38</v>
      </c>
      <c r="BG66" s="504"/>
      <c r="BH66" s="504"/>
      <c r="BI66" s="504"/>
      <c r="BJ66" s="481" t="str">
        <f t="shared" si="48"/>
        <v>P2-5F場内を交通警備整理員で「出庫混雑中」手持ち看板を持ちご案内実施。</v>
      </c>
      <c r="BK66" s="482"/>
      <c r="BL66" s="482"/>
      <c r="BM66" s="482"/>
      <c r="BN66" s="482"/>
      <c r="BO66" s="482"/>
      <c r="BP66" s="482"/>
      <c r="BQ66" s="482"/>
      <c r="BR66" s="482"/>
      <c r="BS66" s="482"/>
      <c r="BT66" s="482"/>
      <c r="BU66" s="482"/>
      <c r="BV66" s="482"/>
      <c r="BW66" s="482"/>
      <c r="BX66" s="482"/>
      <c r="BY66" s="482"/>
      <c r="BZ66" s="482"/>
      <c r="CA66" s="482"/>
      <c r="CB66" s="482"/>
      <c r="CC66" s="482"/>
      <c r="CD66" s="482"/>
      <c r="CE66" s="482"/>
      <c r="CF66" s="482"/>
      <c r="CG66" s="482"/>
      <c r="CH66" s="482"/>
      <c r="CI66" s="483"/>
    </row>
    <row r="67" spans="2:87" ht="16.5" customHeight="1">
      <c r="Z67" s="709"/>
      <c r="AA67" s="710"/>
      <c r="AB67" s="710"/>
      <c r="AC67" s="711"/>
      <c r="AD67" s="474" t="s">
        <v>561</v>
      </c>
      <c r="AE67" s="475"/>
      <c r="AF67" s="475"/>
      <c r="AG67" s="475"/>
      <c r="AH67" s="475"/>
      <c r="AI67" s="475"/>
      <c r="AJ67" s="475"/>
      <c r="AK67" s="475"/>
      <c r="AL67" s="475"/>
      <c r="AM67" s="475"/>
      <c r="AN67" s="475"/>
      <c r="AO67" s="475"/>
      <c r="AP67" s="475"/>
      <c r="AQ67" s="475"/>
      <c r="AR67" s="475"/>
      <c r="AS67" s="475"/>
      <c r="AT67" s="475"/>
      <c r="AU67" s="475"/>
      <c r="AV67" s="475"/>
      <c r="AW67" s="475"/>
      <c r="AX67" s="475"/>
      <c r="AY67" s="475"/>
      <c r="AZ67" s="475"/>
      <c r="BA67" s="475"/>
      <c r="BB67" s="475"/>
      <c r="BC67" s="476"/>
      <c r="BF67" s="503" t="str">
        <f t="shared" si="47"/>
        <v/>
      </c>
      <c r="BG67" s="504"/>
      <c r="BH67" s="504"/>
      <c r="BI67" s="504"/>
      <c r="BJ67" s="481" t="str">
        <f t="shared" si="48"/>
        <v>→17：07　出庫渋滞解消に伴い、ご案内を終了。</v>
      </c>
      <c r="BK67" s="482"/>
      <c r="BL67" s="482"/>
      <c r="BM67" s="482"/>
      <c r="BN67" s="482"/>
      <c r="BO67" s="482"/>
      <c r="BP67" s="482"/>
      <c r="BQ67" s="482"/>
      <c r="BR67" s="482"/>
      <c r="BS67" s="482"/>
      <c r="BT67" s="482"/>
      <c r="BU67" s="482"/>
      <c r="BV67" s="482"/>
      <c r="BW67" s="482"/>
      <c r="BX67" s="482"/>
      <c r="BY67" s="482"/>
      <c r="BZ67" s="482"/>
      <c r="CA67" s="482"/>
      <c r="CB67" s="482"/>
      <c r="CC67" s="482"/>
      <c r="CD67" s="482"/>
      <c r="CE67" s="482"/>
      <c r="CF67" s="482"/>
      <c r="CG67" s="482"/>
      <c r="CH67" s="482"/>
      <c r="CI67" s="483"/>
    </row>
    <row r="68" spans="2:87" ht="16.5" customHeight="1">
      <c r="Z68" s="709" t="s">
        <v>562</v>
      </c>
      <c r="AA68" s="710"/>
      <c r="AB68" s="710"/>
      <c r="AC68" s="711"/>
      <c r="AD68" s="474" t="s">
        <v>563</v>
      </c>
      <c r="AE68" s="475"/>
      <c r="AF68" s="475"/>
      <c r="AG68" s="475"/>
      <c r="AH68" s="475"/>
      <c r="AI68" s="475"/>
      <c r="AJ68" s="475"/>
      <c r="AK68" s="475"/>
      <c r="AL68" s="475"/>
      <c r="AM68" s="475"/>
      <c r="AN68" s="475"/>
      <c r="AO68" s="475"/>
      <c r="AP68" s="475"/>
      <c r="AQ68" s="475"/>
      <c r="AR68" s="475"/>
      <c r="AS68" s="475"/>
      <c r="AT68" s="475"/>
      <c r="AU68" s="475"/>
      <c r="AV68" s="475"/>
      <c r="AW68" s="475"/>
      <c r="AX68" s="475"/>
      <c r="AY68" s="475"/>
      <c r="AZ68" s="475"/>
      <c r="BA68" s="475"/>
      <c r="BB68" s="475"/>
      <c r="BC68" s="476"/>
      <c r="BF68" s="503" t="str">
        <f t="shared" si="47"/>
        <v>17：22</v>
      </c>
      <c r="BG68" s="504"/>
      <c r="BH68" s="504"/>
      <c r="BI68" s="504"/>
      <c r="BJ68" s="481" t="str">
        <f t="shared" si="48"/>
        <v>P3出口精算機No2（2～RF）　トラブル警報発報（コインリフター故障）硬貨が詰まった状態。</v>
      </c>
      <c r="BK68" s="482"/>
      <c r="BL68" s="482"/>
      <c r="BM68" s="482"/>
      <c r="BN68" s="482"/>
      <c r="BO68" s="482"/>
      <c r="BP68" s="482"/>
      <c r="BQ68" s="482"/>
      <c r="BR68" s="482"/>
      <c r="BS68" s="482"/>
      <c r="BT68" s="482"/>
      <c r="BU68" s="482"/>
      <c r="BV68" s="482"/>
      <c r="BW68" s="482"/>
      <c r="BX68" s="482"/>
      <c r="BY68" s="482"/>
      <c r="BZ68" s="482"/>
      <c r="CA68" s="482"/>
      <c r="CB68" s="482"/>
      <c r="CC68" s="482"/>
      <c r="CD68" s="482"/>
      <c r="CE68" s="482"/>
      <c r="CF68" s="482"/>
      <c r="CG68" s="482"/>
      <c r="CH68" s="482"/>
      <c r="CI68" s="483"/>
    </row>
    <row r="69" spans="2:87" ht="16.5" customHeight="1">
      <c r="Z69" s="709"/>
      <c r="AA69" s="710"/>
      <c r="AB69" s="710"/>
      <c r="AC69" s="711"/>
      <c r="AD69" s="474" t="s">
        <v>564</v>
      </c>
      <c r="AE69" s="475"/>
      <c r="AF69" s="475"/>
      <c r="AG69" s="475"/>
      <c r="AH69" s="475"/>
      <c r="AI69" s="475"/>
      <c r="AJ69" s="475"/>
      <c r="AK69" s="475"/>
      <c r="AL69" s="475"/>
      <c r="AM69" s="475"/>
      <c r="AN69" s="475"/>
      <c r="AO69" s="475"/>
      <c r="AP69" s="475"/>
      <c r="AQ69" s="475"/>
      <c r="AR69" s="475"/>
      <c r="AS69" s="475"/>
      <c r="AT69" s="475"/>
      <c r="AU69" s="475"/>
      <c r="AV69" s="475"/>
      <c r="AW69" s="475"/>
      <c r="AX69" s="475"/>
      <c r="AY69" s="475"/>
      <c r="AZ69" s="475"/>
      <c r="BA69" s="475"/>
      <c r="BB69" s="475"/>
      <c r="BC69" s="476"/>
      <c r="BF69" s="503" t="str">
        <f t="shared" si="47"/>
        <v/>
      </c>
      <c r="BG69" s="504"/>
      <c r="BH69" s="504"/>
      <c r="BI69" s="504"/>
      <c r="BJ69" s="481" t="str">
        <f t="shared" si="48"/>
        <v>該当の精算機レーンを閉鎖。　→17：30　施設警備担当様対応により復旧。</v>
      </c>
      <c r="BK69" s="482"/>
      <c r="BL69" s="482"/>
      <c r="BM69" s="482"/>
      <c r="BN69" s="482"/>
      <c r="BO69" s="482"/>
      <c r="BP69" s="482"/>
      <c r="BQ69" s="482"/>
      <c r="BR69" s="482"/>
      <c r="BS69" s="482"/>
      <c r="BT69" s="482"/>
      <c r="BU69" s="482"/>
      <c r="BV69" s="482"/>
      <c r="BW69" s="482"/>
      <c r="BX69" s="482"/>
      <c r="BY69" s="482"/>
      <c r="BZ69" s="482"/>
      <c r="CA69" s="482"/>
      <c r="CB69" s="482"/>
      <c r="CC69" s="482"/>
      <c r="CD69" s="482"/>
      <c r="CE69" s="482"/>
      <c r="CF69" s="482"/>
      <c r="CG69" s="482"/>
      <c r="CH69" s="482"/>
      <c r="CI69" s="483"/>
    </row>
    <row r="70" spans="2:87" ht="16.5" customHeight="1">
      <c r="Z70" s="709" t="s">
        <v>565</v>
      </c>
      <c r="AA70" s="710"/>
      <c r="AB70" s="710"/>
      <c r="AC70" s="711"/>
      <c r="AD70" s="474" t="s">
        <v>566</v>
      </c>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6"/>
      <c r="BF70" s="503" t="str">
        <f t="shared" si="47"/>
        <v>18：16</v>
      </c>
      <c r="BG70" s="504"/>
      <c r="BH70" s="504"/>
      <c r="BI70" s="504"/>
      <c r="BJ70" s="481" t="str">
        <f t="shared" si="48"/>
        <v>P3入口発券機No2　トラブル警報発報（通信エラー（内部）チケットリーダA、</v>
      </c>
      <c r="BK70" s="482"/>
      <c r="BL70" s="482"/>
      <c r="BM70" s="482"/>
      <c r="BN70" s="482"/>
      <c r="BO70" s="482"/>
      <c r="BP70" s="482"/>
      <c r="BQ70" s="482"/>
      <c r="BR70" s="482"/>
      <c r="BS70" s="482"/>
      <c r="BT70" s="482"/>
      <c r="BU70" s="482"/>
      <c r="BV70" s="482"/>
      <c r="BW70" s="482"/>
      <c r="BX70" s="482"/>
      <c r="BY70" s="482"/>
      <c r="BZ70" s="482"/>
      <c r="CA70" s="482"/>
      <c r="CB70" s="482"/>
      <c r="CC70" s="482"/>
      <c r="CD70" s="482"/>
      <c r="CE70" s="482"/>
      <c r="CF70" s="482"/>
      <c r="CG70" s="482"/>
      <c r="CH70" s="482"/>
      <c r="CI70" s="483"/>
    </row>
    <row r="71" spans="2:87" ht="16.5" customHeight="1">
      <c r="Z71" s="709"/>
      <c r="AA71" s="710"/>
      <c r="AB71" s="710"/>
      <c r="AC71" s="711"/>
      <c r="AD71" s="474" t="s">
        <v>567</v>
      </c>
      <c r="AE71" s="475"/>
      <c r="AF71" s="475"/>
      <c r="AG71" s="475"/>
      <c r="AH71" s="475"/>
      <c r="AI71" s="475"/>
      <c r="AJ71" s="475"/>
      <c r="AK71" s="475"/>
      <c r="AL71" s="475"/>
      <c r="AM71" s="475"/>
      <c r="AN71" s="475"/>
      <c r="AO71" s="475"/>
      <c r="AP71" s="475"/>
      <c r="AQ71" s="475"/>
      <c r="AR71" s="475"/>
      <c r="AS71" s="475"/>
      <c r="AT71" s="475"/>
      <c r="AU71" s="475"/>
      <c r="AV71" s="475"/>
      <c r="AW71" s="475"/>
      <c r="AX71" s="475"/>
      <c r="AY71" s="475"/>
      <c r="AZ71" s="475"/>
      <c r="BA71" s="475"/>
      <c r="BB71" s="475"/>
      <c r="BC71" s="476"/>
      <c r="BF71" s="503" t="str">
        <f t="shared" si="47"/>
        <v/>
      </c>
      <c r="BG71" s="504"/>
      <c r="BH71" s="504"/>
      <c r="BI71" s="504"/>
      <c r="BJ71" s="481" t="str">
        <f t="shared" si="48"/>
        <v>搬送部カットポイントセンサーエラー）駐車券が発券されない状態になった。</v>
      </c>
      <c r="BK71" s="482"/>
      <c r="BL71" s="482"/>
      <c r="BM71" s="482"/>
      <c r="BN71" s="482"/>
      <c r="BO71" s="482"/>
      <c r="BP71" s="482"/>
      <c r="BQ71" s="482"/>
      <c r="BR71" s="482"/>
      <c r="BS71" s="482"/>
      <c r="BT71" s="482"/>
      <c r="BU71" s="482"/>
      <c r="BV71" s="482"/>
      <c r="BW71" s="482"/>
      <c r="BX71" s="482"/>
      <c r="BY71" s="482"/>
      <c r="BZ71" s="482"/>
      <c r="CA71" s="482"/>
      <c r="CB71" s="482"/>
      <c r="CC71" s="482"/>
      <c r="CD71" s="482"/>
      <c r="CE71" s="482"/>
      <c r="CF71" s="482"/>
      <c r="CG71" s="482"/>
      <c r="CH71" s="482"/>
      <c r="CI71" s="483"/>
    </row>
    <row r="72" spans="2:87" ht="16.5" customHeight="1">
      <c r="Z72" s="709"/>
      <c r="AA72" s="710"/>
      <c r="AB72" s="710"/>
      <c r="AC72" s="711"/>
      <c r="AD72" s="474" t="s">
        <v>568</v>
      </c>
      <c r="AE72" s="475"/>
      <c r="AF72" s="475"/>
      <c r="AG72" s="475"/>
      <c r="AH72" s="475"/>
      <c r="AI72" s="475"/>
      <c r="AJ72" s="475"/>
      <c r="AK72" s="475"/>
      <c r="AL72" s="475"/>
      <c r="AM72" s="475"/>
      <c r="AN72" s="475"/>
      <c r="AO72" s="475"/>
      <c r="AP72" s="475"/>
      <c r="AQ72" s="475"/>
      <c r="AR72" s="475"/>
      <c r="AS72" s="475"/>
      <c r="AT72" s="475"/>
      <c r="AU72" s="475"/>
      <c r="AV72" s="475"/>
      <c r="AW72" s="475"/>
      <c r="AX72" s="475"/>
      <c r="AY72" s="475"/>
      <c r="AZ72" s="475"/>
      <c r="BA72" s="475"/>
      <c r="BB72" s="475"/>
      <c r="BC72" s="476"/>
      <c r="BF72" s="503" t="str">
        <f t="shared" si="47"/>
        <v/>
      </c>
      <c r="BG72" s="504"/>
      <c r="BH72" s="504"/>
      <c r="BI72" s="504"/>
      <c r="BJ72" s="481" t="str">
        <f t="shared" si="48"/>
        <v>→該当の発券機レーンを閉鎖し隣接の発券機レーンへご案内実施。</v>
      </c>
      <c r="BK72" s="482"/>
      <c r="BL72" s="482"/>
      <c r="BM72" s="482"/>
      <c r="BN72" s="482"/>
      <c r="BO72" s="482"/>
      <c r="BP72" s="482"/>
      <c r="BQ72" s="482"/>
      <c r="BR72" s="482"/>
      <c r="BS72" s="482"/>
      <c r="BT72" s="482"/>
      <c r="BU72" s="482"/>
      <c r="BV72" s="482"/>
      <c r="BW72" s="482"/>
      <c r="BX72" s="482"/>
      <c r="BY72" s="482"/>
      <c r="BZ72" s="482"/>
      <c r="CA72" s="482"/>
      <c r="CB72" s="482"/>
      <c r="CC72" s="482"/>
      <c r="CD72" s="482"/>
      <c r="CE72" s="482"/>
      <c r="CF72" s="482"/>
      <c r="CG72" s="482"/>
      <c r="CH72" s="482"/>
      <c r="CI72" s="483"/>
    </row>
    <row r="73" spans="2:87" ht="16.5" customHeight="1">
      <c r="Z73" s="709"/>
      <c r="AA73" s="710"/>
      <c r="AB73" s="710"/>
      <c r="AC73" s="711"/>
      <c r="AD73" s="474" t="s">
        <v>569</v>
      </c>
      <c r="AE73" s="475"/>
      <c r="AF73" s="475"/>
      <c r="AG73" s="475"/>
      <c r="AH73" s="475"/>
      <c r="AI73" s="475"/>
      <c r="AJ73" s="475"/>
      <c r="AK73" s="475"/>
      <c r="AL73" s="475"/>
      <c r="AM73" s="475"/>
      <c r="AN73" s="475"/>
      <c r="AO73" s="475"/>
      <c r="AP73" s="475"/>
      <c r="AQ73" s="475"/>
      <c r="AR73" s="475"/>
      <c r="AS73" s="475"/>
      <c r="AT73" s="475"/>
      <c r="AU73" s="475"/>
      <c r="AV73" s="475"/>
      <c r="AW73" s="475"/>
      <c r="AX73" s="475"/>
      <c r="AY73" s="475"/>
      <c r="AZ73" s="475"/>
      <c r="BA73" s="475"/>
      <c r="BB73" s="475"/>
      <c r="BC73" s="476"/>
      <c r="BF73" s="503" t="str">
        <f t="shared" si="47"/>
        <v/>
      </c>
      <c r="BG73" s="504"/>
      <c r="BH73" s="504"/>
      <c r="BI73" s="504"/>
      <c r="BJ73" s="481" t="str">
        <f t="shared" si="48"/>
        <v>→18：46　設備担当様対応により復旧。　該当の発券機レーンを開放。</v>
      </c>
      <c r="BK73" s="482"/>
      <c r="BL73" s="482"/>
      <c r="BM73" s="482"/>
      <c r="BN73" s="482"/>
      <c r="BO73" s="482"/>
      <c r="BP73" s="482"/>
      <c r="BQ73" s="482"/>
      <c r="BR73" s="482"/>
      <c r="BS73" s="482"/>
      <c r="BT73" s="482"/>
      <c r="BU73" s="482"/>
      <c r="BV73" s="482"/>
      <c r="BW73" s="482"/>
      <c r="BX73" s="482"/>
      <c r="BY73" s="482"/>
      <c r="BZ73" s="482"/>
      <c r="CA73" s="482"/>
      <c r="CB73" s="482"/>
      <c r="CC73" s="482"/>
      <c r="CD73" s="482"/>
      <c r="CE73" s="482"/>
      <c r="CF73" s="482"/>
      <c r="CG73" s="482"/>
      <c r="CH73" s="482"/>
      <c r="CI73" s="483"/>
    </row>
    <row r="74" spans="2:87" ht="16.5" customHeight="1">
      <c r="Z74" s="709" t="s">
        <v>570</v>
      </c>
      <c r="AA74" s="710"/>
      <c r="AB74" s="710"/>
      <c r="AC74" s="711"/>
      <c r="AD74" s="474" t="s">
        <v>571</v>
      </c>
      <c r="AE74" s="475"/>
      <c r="AF74" s="475"/>
      <c r="AG74" s="475"/>
      <c r="AH74" s="475"/>
      <c r="AI74" s="475"/>
      <c r="AJ74" s="475"/>
      <c r="AK74" s="475"/>
      <c r="AL74" s="475"/>
      <c r="AM74" s="475"/>
      <c r="AN74" s="475"/>
      <c r="AO74" s="475"/>
      <c r="AP74" s="475"/>
      <c r="AQ74" s="475"/>
      <c r="AR74" s="475"/>
      <c r="AS74" s="475"/>
      <c r="AT74" s="475"/>
      <c r="AU74" s="475"/>
      <c r="AV74" s="475"/>
      <c r="AW74" s="475"/>
      <c r="AX74" s="475"/>
      <c r="AY74" s="475"/>
      <c r="AZ74" s="475"/>
      <c r="BA74" s="475"/>
      <c r="BB74" s="475"/>
      <c r="BC74" s="476"/>
      <c r="BF74" s="503" t="str">
        <f t="shared" si="47"/>
        <v>18：31</v>
      </c>
      <c r="BG74" s="504"/>
      <c r="BH74" s="504"/>
      <c r="BI74" s="504"/>
      <c r="BJ74" s="481" t="str">
        <f t="shared" si="48"/>
        <v>P3入口発券機No3（2～RF）　トラブル警報発報（通信エラー（内部）チケットリーダA、</v>
      </c>
      <c r="BK74" s="482"/>
      <c r="BL74" s="482"/>
      <c r="BM74" s="482"/>
      <c r="BN74" s="482"/>
      <c r="BO74" s="482"/>
      <c r="BP74" s="482"/>
      <c r="BQ74" s="482"/>
      <c r="BR74" s="482"/>
      <c r="BS74" s="482"/>
      <c r="BT74" s="482"/>
      <c r="BU74" s="482"/>
      <c r="BV74" s="482"/>
      <c r="BW74" s="482"/>
      <c r="BX74" s="482"/>
      <c r="BY74" s="482"/>
      <c r="BZ74" s="482"/>
      <c r="CA74" s="482"/>
      <c r="CB74" s="482"/>
      <c r="CC74" s="482"/>
      <c r="CD74" s="482"/>
      <c r="CE74" s="482"/>
      <c r="CF74" s="482"/>
      <c r="CG74" s="482"/>
      <c r="CH74" s="482"/>
      <c r="CI74" s="483"/>
    </row>
    <row r="75" spans="2:87" ht="16.5" customHeight="1">
      <c r="Z75" s="707"/>
      <c r="AA75" s="708"/>
      <c r="AB75" s="708"/>
      <c r="AC75" s="708"/>
      <c r="AD75" s="501" t="s">
        <v>567</v>
      </c>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7"/>
        <v/>
      </c>
      <c r="BG75" s="504"/>
      <c r="BH75" s="504"/>
      <c r="BI75" s="504"/>
      <c r="BJ75" s="481" t="str">
        <f t="shared" si="48"/>
        <v>搬送部カットポイントセンサーエラー）駐車券が発券されない状態になった。</v>
      </c>
      <c r="BK75" s="482"/>
      <c r="BL75" s="482"/>
      <c r="BM75" s="482"/>
      <c r="BN75" s="482"/>
      <c r="BO75" s="482"/>
      <c r="BP75" s="482"/>
      <c r="BQ75" s="482"/>
      <c r="BR75" s="482"/>
      <c r="BS75" s="482"/>
      <c r="BT75" s="482"/>
      <c r="BU75" s="482"/>
      <c r="BV75" s="482"/>
      <c r="BW75" s="482"/>
      <c r="BX75" s="482"/>
      <c r="BY75" s="482"/>
      <c r="BZ75" s="482"/>
      <c r="CA75" s="482"/>
      <c r="CB75" s="482"/>
      <c r="CC75" s="482"/>
      <c r="CD75" s="482"/>
      <c r="CE75" s="482"/>
      <c r="CF75" s="482"/>
      <c r="CG75" s="482"/>
      <c r="CH75" s="482"/>
      <c r="CI75" s="483"/>
    </row>
    <row r="76" spans="2:87" ht="16.5" customHeight="1">
      <c r="Z76" s="707"/>
      <c r="AA76" s="708"/>
      <c r="AB76" s="708"/>
      <c r="AC76" s="708"/>
      <c r="AD76" s="501" t="s">
        <v>572</v>
      </c>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7"/>
        <v/>
      </c>
      <c r="BG76" s="504"/>
      <c r="BH76" s="504"/>
      <c r="BI76" s="504"/>
      <c r="BJ76" s="481" t="str">
        <f t="shared" si="48"/>
        <v>→P3入口を閉鎖し、後続のお客様車両をＰ1屋上駐車場へご案内実施。</v>
      </c>
      <c r="BK76" s="482"/>
      <c r="BL76" s="482"/>
      <c r="BM76" s="482"/>
      <c r="BN76" s="482"/>
      <c r="BO76" s="482"/>
      <c r="BP76" s="482"/>
      <c r="BQ76" s="482"/>
      <c r="BR76" s="482"/>
      <c r="BS76" s="482"/>
      <c r="BT76" s="482"/>
      <c r="BU76" s="482"/>
      <c r="BV76" s="482"/>
      <c r="BW76" s="482"/>
      <c r="BX76" s="482"/>
      <c r="BY76" s="482"/>
      <c r="BZ76" s="482"/>
      <c r="CA76" s="482"/>
      <c r="CB76" s="482"/>
      <c r="CC76" s="482"/>
      <c r="CD76" s="482"/>
      <c r="CE76" s="482"/>
      <c r="CF76" s="482"/>
      <c r="CG76" s="482"/>
      <c r="CH76" s="482"/>
      <c r="CI76" s="483"/>
    </row>
    <row r="77" spans="2:87" ht="16.5" customHeight="1">
      <c r="Z77" s="707"/>
      <c r="AA77" s="708"/>
      <c r="AB77" s="708"/>
      <c r="AC77" s="708"/>
      <c r="AD77" s="501" t="s">
        <v>573</v>
      </c>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7"/>
        <v/>
      </c>
      <c r="BG77" s="504"/>
      <c r="BH77" s="504"/>
      <c r="BI77" s="504"/>
      <c r="BJ77" s="481" t="str">
        <f t="shared" si="48"/>
        <v>→18：46　P3入口発券機No2復旧に伴いP3入口を開放。　お客様車両を発券機No2</v>
      </c>
      <c r="BK77" s="482"/>
      <c r="BL77" s="482"/>
      <c r="BM77" s="482"/>
      <c r="BN77" s="482"/>
      <c r="BO77" s="482"/>
      <c r="BP77" s="482"/>
      <c r="BQ77" s="482"/>
      <c r="BR77" s="482"/>
      <c r="BS77" s="482"/>
      <c r="BT77" s="482"/>
      <c r="BU77" s="482"/>
      <c r="BV77" s="482"/>
      <c r="BW77" s="482"/>
      <c r="BX77" s="482"/>
      <c r="BY77" s="482"/>
      <c r="BZ77" s="482"/>
      <c r="CA77" s="482"/>
      <c r="CB77" s="482"/>
      <c r="CC77" s="482"/>
      <c r="CD77" s="482"/>
      <c r="CE77" s="482"/>
      <c r="CF77" s="482"/>
      <c r="CG77" s="482"/>
      <c r="CH77" s="482"/>
      <c r="CI77" s="483"/>
    </row>
    <row r="78" spans="2:87" ht="16.5" customHeight="1">
      <c r="B78" s="155" t="str">
        <f>IF(F78="","",IF(ISNA(VLOOKUP(F78,[1]警備日誌専用氏名!A:B,2,FALSE))=TRUE,F78,VLOOKUP(F78,[1]警備日誌専用氏名!A:B,2,FALSE)))</f>
        <v/>
      </c>
      <c r="Z78" s="707"/>
      <c r="AA78" s="708"/>
      <c r="AB78" s="708"/>
      <c r="AC78" s="708"/>
      <c r="AD78" s="501" t="s">
        <v>574</v>
      </c>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7"/>
        <v/>
      </c>
      <c r="BG78" s="504"/>
      <c r="BH78" s="504"/>
      <c r="BI78" s="504"/>
      <c r="BJ78" s="481" t="str">
        <f t="shared" si="48"/>
        <v>へご案内実施。</v>
      </c>
      <c r="BK78" s="482"/>
      <c r="BL78" s="482"/>
      <c r="BM78" s="482"/>
      <c r="BN78" s="482"/>
      <c r="BO78" s="482"/>
      <c r="BP78" s="482"/>
      <c r="BQ78" s="482"/>
      <c r="BR78" s="482"/>
      <c r="BS78" s="482"/>
      <c r="BT78" s="482"/>
      <c r="BU78" s="482"/>
      <c r="BV78" s="482"/>
      <c r="BW78" s="482"/>
      <c r="BX78" s="482"/>
      <c r="BY78" s="482"/>
      <c r="BZ78" s="482"/>
      <c r="CA78" s="482"/>
      <c r="CB78" s="482"/>
      <c r="CC78" s="482"/>
      <c r="CD78" s="482"/>
      <c r="CE78" s="482"/>
      <c r="CF78" s="482"/>
      <c r="CG78" s="482"/>
      <c r="CH78" s="482"/>
      <c r="CI78" s="483"/>
    </row>
    <row r="79" spans="2:87" ht="16.5" customHeight="1">
      <c r="B79" s="155" t="str">
        <f>IF(F79="","",IF(ISNA(VLOOKUP(F79,[1]警備日誌専用氏名!A:B,2,FALSE))=TRUE,F79,VLOOKUP(F79,[1]警備日誌専用氏名!A:B,2,FALSE)))</f>
        <v/>
      </c>
      <c r="Z79" s="707"/>
      <c r="AA79" s="708"/>
      <c r="AB79" s="708"/>
      <c r="AC79" s="708"/>
      <c r="AD79" s="501" t="s">
        <v>575</v>
      </c>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7"/>
        <v/>
      </c>
      <c r="BG79" s="504"/>
      <c r="BH79" s="504"/>
      <c r="BI79" s="504"/>
      <c r="BJ79" s="481" t="str">
        <f t="shared" si="48"/>
        <v>→18：55　設備担当様対応により復旧。　該当の発券機レーンを開放。</v>
      </c>
      <c r="BK79" s="482"/>
      <c r="BL79" s="482"/>
      <c r="BM79" s="482"/>
      <c r="BN79" s="482"/>
      <c r="BO79" s="482"/>
      <c r="BP79" s="482"/>
      <c r="BQ79" s="482"/>
      <c r="BR79" s="482"/>
      <c r="BS79" s="482"/>
      <c r="BT79" s="482"/>
      <c r="BU79" s="482"/>
      <c r="BV79" s="482"/>
      <c r="BW79" s="482"/>
      <c r="BX79" s="482"/>
      <c r="BY79" s="482"/>
      <c r="BZ79" s="482"/>
      <c r="CA79" s="482"/>
      <c r="CB79" s="482"/>
      <c r="CC79" s="482"/>
      <c r="CD79" s="482"/>
      <c r="CE79" s="482"/>
      <c r="CF79" s="482"/>
      <c r="CG79" s="482"/>
      <c r="CH79" s="482"/>
      <c r="CI79" s="483"/>
    </row>
    <row r="80" spans="2:87" ht="16.5" customHeight="1">
      <c r="B80" s="155" t="str">
        <f>IF(F80="","",IF(ISNA(VLOOKUP(F80,[1]警備日誌専用氏名!A:B,2,FALSE))=TRUE,F80,VLOOKUP(F80,[1]警備日誌専用氏名!A:B,2,FALSE)))</f>
        <v/>
      </c>
      <c r="Z80" s="707"/>
      <c r="AA80" s="708"/>
      <c r="AB80" s="708"/>
      <c r="AC80" s="708"/>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7"/>
        <v/>
      </c>
      <c r="BG80" s="504"/>
      <c r="BH80" s="504"/>
      <c r="BI80" s="504"/>
      <c r="BJ80" s="481" t="str">
        <f t="shared" si="48"/>
        <v/>
      </c>
      <c r="BK80" s="482"/>
      <c r="BL80" s="482"/>
      <c r="BM80" s="482"/>
      <c r="BN80" s="482"/>
      <c r="BO80" s="482"/>
      <c r="BP80" s="482"/>
      <c r="BQ80" s="482"/>
      <c r="BR80" s="482"/>
      <c r="BS80" s="482"/>
      <c r="BT80" s="482"/>
      <c r="BU80" s="482"/>
      <c r="BV80" s="482"/>
      <c r="BW80" s="482"/>
      <c r="BX80" s="482"/>
      <c r="BY80" s="482"/>
      <c r="BZ80" s="482"/>
      <c r="CA80" s="482"/>
      <c r="CB80" s="482"/>
      <c r="CC80" s="482"/>
      <c r="CD80" s="482"/>
      <c r="CE80" s="482"/>
      <c r="CF80" s="482"/>
      <c r="CG80" s="482"/>
      <c r="CH80" s="482"/>
      <c r="CI80" s="483"/>
    </row>
    <row r="81" spans="2:87" ht="16.5" customHeight="1">
      <c r="B81" s="155" t="str">
        <f>IF(F81="","",IF(ISNA(VLOOKUP(F81,[1]警備日誌専用氏名!A:B,2,FALSE))=TRUE,F81,VLOOKUP(F81,[1]警備日誌専用氏名!A:B,2,FALSE)))</f>
        <v/>
      </c>
      <c r="Z81" s="707"/>
      <c r="AA81" s="708"/>
      <c r="AB81" s="708"/>
      <c r="AC81" s="708"/>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7"/>
        <v/>
      </c>
      <c r="BG81" s="504"/>
      <c r="BH81" s="504"/>
      <c r="BI81" s="504"/>
      <c r="BJ81" s="481" t="str">
        <f t="shared" si="48"/>
        <v/>
      </c>
      <c r="BK81" s="482"/>
      <c r="BL81" s="482"/>
      <c r="BM81" s="482"/>
      <c r="BN81" s="482"/>
      <c r="BO81" s="482"/>
      <c r="BP81" s="482"/>
      <c r="BQ81" s="482"/>
      <c r="BR81" s="482"/>
      <c r="BS81" s="482"/>
      <c r="BT81" s="482"/>
      <c r="BU81" s="482"/>
      <c r="BV81" s="482"/>
      <c r="BW81" s="482"/>
      <c r="BX81" s="482"/>
      <c r="BY81" s="482"/>
      <c r="BZ81" s="482"/>
      <c r="CA81" s="482"/>
      <c r="CB81" s="482"/>
      <c r="CC81" s="482"/>
      <c r="CD81" s="482"/>
      <c r="CE81" s="482"/>
      <c r="CF81" s="482"/>
      <c r="CG81" s="482"/>
      <c r="CH81" s="482"/>
      <c r="CI81" s="483"/>
    </row>
    <row r="82" spans="2:87" ht="16.5" customHeight="1">
      <c r="B82" s="155" t="str">
        <f>IF(F82="","",IF(ISNA(VLOOKUP(F82,[1]警備日誌専用氏名!A:B,2,FALSE))=TRUE,F82,VLOOKUP(F82,[1]警備日誌専用氏名!A:B,2,FALSE)))</f>
        <v/>
      </c>
      <c r="Z82" s="707"/>
      <c r="AA82" s="708"/>
      <c r="AB82" s="708"/>
      <c r="AC82" s="708"/>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7"/>
        <v/>
      </c>
      <c r="BG82" s="504"/>
      <c r="BH82" s="504"/>
      <c r="BI82" s="504"/>
      <c r="BJ82" s="481" t="str">
        <f t="shared" si="48"/>
        <v/>
      </c>
      <c r="BK82" s="482"/>
      <c r="BL82" s="482"/>
      <c r="BM82" s="482"/>
      <c r="BN82" s="482"/>
      <c r="BO82" s="482"/>
      <c r="BP82" s="482"/>
      <c r="BQ82" s="482"/>
      <c r="BR82" s="482"/>
      <c r="BS82" s="482"/>
      <c r="BT82" s="482"/>
      <c r="BU82" s="482"/>
      <c r="BV82" s="482"/>
      <c r="BW82" s="482"/>
      <c r="BX82" s="482"/>
      <c r="BY82" s="482"/>
      <c r="BZ82" s="482"/>
      <c r="CA82" s="482"/>
      <c r="CB82" s="482"/>
      <c r="CC82" s="482"/>
      <c r="CD82" s="482"/>
      <c r="CE82" s="482"/>
      <c r="CF82" s="482"/>
      <c r="CG82" s="482"/>
      <c r="CH82" s="482"/>
      <c r="CI82" s="483"/>
    </row>
    <row r="83" spans="2:87" ht="16.5" customHeight="1">
      <c r="B83" s="155" t="str">
        <f>IF(F83="","",IF(ISNA(VLOOKUP(F83,[1]警備日誌専用氏名!A:B,2,FALSE))=TRUE,F83,VLOOKUP(F83,[1]警備日誌専用氏名!A:B,2,FALSE)))</f>
        <v/>
      </c>
      <c r="Z83" s="707"/>
      <c r="AA83" s="708"/>
      <c r="AB83" s="708"/>
      <c r="AC83" s="708"/>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7"/>
        <v/>
      </c>
      <c r="BG83" s="504"/>
      <c r="BH83" s="504"/>
      <c r="BI83" s="504"/>
      <c r="BJ83" s="481" t="str">
        <f t="shared" si="48"/>
        <v/>
      </c>
      <c r="BK83" s="482"/>
      <c r="BL83" s="482"/>
      <c r="BM83" s="482"/>
      <c r="BN83" s="482"/>
      <c r="BO83" s="482"/>
      <c r="BP83" s="482"/>
      <c r="BQ83" s="482"/>
      <c r="BR83" s="482"/>
      <c r="BS83" s="482"/>
      <c r="BT83" s="482"/>
      <c r="BU83" s="482"/>
      <c r="BV83" s="482"/>
      <c r="BW83" s="482"/>
      <c r="BX83" s="482"/>
      <c r="BY83" s="482"/>
      <c r="BZ83" s="482"/>
      <c r="CA83" s="482"/>
      <c r="CB83" s="482"/>
      <c r="CC83" s="482"/>
      <c r="CD83" s="482"/>
      <c r="CE83" s="482"/>
      <c r="CF83" s="482"/>
      <c r="CG83" s="482"/>
      <c r="CH83" s="482"/>
      <c r="CI83" s="483"/>
    </row>
    <row r="84" spans="2:87" ht="16.5" customHeight="1">
      <c r="B84" s="155" t="str">
        <f>IF(F84="","",IF(ISNA(VLOOKUP(F84,[1]警備日誌専用氏名!A:B,2,FALSE))=TRUE,F84,VLOOKUP(F84,[1]警備日誌専用氏名!A:B,2,FALSE)))</f>
        <v/>
      </c>
      <c r="Z84" s="707"/>
      <c r="AA84" s="708"/>
      <c r="AB84" s="708"/>
      <c r="AC84" s="708"/>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7"/>
        <v/>
      </c>
      <c r="BG84" s="504"/>
      <c r="BH84" s="504"/>
      <c r="BI84" s="504"/>
      <c r="BJ84" s="481" t="str">
        <f t="shared" si="48"/>
        <v/>
      </c>
      <c r="BK84" s="482"/>
      <c r="BL84" s="482"/>
      <c r="BM84" s="482"/>
      <c r="BN84" s="482"/>
      <c r="BO84" s="482"/>
      <c r="BP84" s="482"/>
      <c r="BQ84" s="482"/>
      <c r="BR84" s="482"/>
      <c r="BS84" s="482"/>
      <c r="BT84" s="482"/>
      <c r="BU84" s="482"/>
      <c r="BV84" s="482"/>
      <c r="BW84" s="482"/>
      <c r="BX84" s="482"/>
      <c r="BY84" s="482"/>
      <c r="BZ84" s="482"/>
      <c r="CA84" s="482"/>
      <c r="CB84" s="482"/>
      <c r="CC84" s="482"/>
      <c r="CD84" s="482"/>
      <c r="CE84" s="482"/>
      <c r="CF84" s="482"/>
      <c r="CG84" s="482"/>
      <c r="CH84" s="482"/>
      <c r="CI84" s="483"/>
    </row>
    <row r="85" spans="2:87" ht="16.5" customHeight="1">
      <c r="B85" s="155" t="str">
        <f>IF(F85="","",IF(ISNA(VLOOKUP(F85,[1]警備日誌専用氏名!A:B,2,FALSE))=TRUE,F85,VLOOKUP(F85,[1]警備日誌専用氏名!A:B,2,FALSE)))</f>
        <v/>
      </c>
      <c r="Z85" s="707"/>
      <c r="AA85" s="708"/>
      <c r="AB85" s="708"/>
      <c r="AC85" s="708"/>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7"/>
        <v/>
      </c>
      <c r="BG85" s="504"/>
      <c r="BH85" s="504"/>
      <c r="BI85" s="504"/>
      <c r="BJ85" s="481" t="str">
        <f t="shared" si="48"/>
        <v/>
      </c>
      <c r="BK85" s="482"/>
      <c r="BL85" s="482"/>
      <c r="BM85" s="482"/>
      <c r="BN85" s="482"/>
      <c r="BO85" s="482"/>
      <c r="BP85" s="482"/>
      <c r="BQ85" s="482"/>
      <c r="BR85" s="482"/>
      <c r="BS85" s="482"/>
      <c r="BT85" s="482"/>
      <c r="BU85" s="482"/>
      <c r="BV85" s="482"/>
      <c r="BW85" s="482"/>
      <c r="BX85" s="482"/>
      <c r="BY85" s="482"/>
      <c r="BZ85" s="482"/>
      <c r="CA85" s="482"/>
      <c r="CB85" s="482"/>
      <c r="CC85" s="482"/>
      <c r="CD85" s="482"/>
      <c r="CE85" s="482"/>
      <c r="CF85" s="482"/>
      <c r="CG85" s="482"/>
      <c r="CH85" s="482"/>
      <c r="CI85" s="483"/>
    </row>
    <row r="86" spans="2:87" ht="16.5" customHeight="1">
      <c r="B86" s="155" t="str">
        <f>IF(F86="","",IF(ISNA(VLOOKUP(F86,[1]警備日誌専用氏名!A:B,2,FALSE))=TRUE,F86,VLOOKUP(F86,[1]警備日誌専用氏名!A:B,2,FALSE)))</f>
        <v/>
      </c>
      <c r="Z86" s="707"/>
      <c r="AA86" s="708"/>
      <c r="AB86" s="708"/>
      <c r="AC86" s="708"/>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7"/>
        <v/>
      </c>
      <c r="BG86" s="504"/>
      <c r="BH86" s="504"/>
      <c r="BI86" s="504"/>
      <c r="BJ86" s="481" t="str">
        <f t="shared" si="48"/>
        <v/>
      </c>
      <c r="BK86" s="482"/>
      <c r="BL86" s="482"/>
      <c r="BM86" s="482"/>
      <c r="BN86" s="482"/>
      <c r="BO86" s="482"/>
      <c r="BP86" s="482"/>
      <c r="BQ86" s="482"/>
      <c r="BR86" s="482"/>
      <c r="BS86" s="482"/>
      <c r="BT86" s="482"/>
      <c r="BU86" s="482"/>
      <c r="BV86" s="482"/>
      <c r="BW86" s="482"/>
      <c r="BX86" s="482"/>
      <c r="BY86" s="482"/>
      <c r="BZ86" s="482"/>
      <c r="CA86" s="482"/>
      <c r="CB86" s="482"/>
      <c r="CC86" s="482"/>
      <c r="CD86" s="482"/>
      <c r="CE86" s="482"/>
      <c r="CF86" s="482"/>
      <c r="CG86" s="482"/>
      <c r="CH86" s="482"/>
      <c r="CI86" s="483"/>
    </row>
    <row r="87" spans="2:87" ht="16.5" customHeight="1">
      <c r="B87" s="155" t="str">
        <f>IF(F87="","",IF(ISNA(VLOOKUP(F87,[1]警備日誌専用氏名!A:B,2,FALSE))=TRUE,F87,VLOOKUP(F87,[1]警備日誌専用氏名!A:B,2,FALSE)))</f>
        <v/>
      </c>
      <c r="Z87" s="707"/>
      <c r="AA87" s="708"/>
      <c r="AB87" s="708"/>
      <c r="AC87" s="708"/>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D87" s="207"/>
      <c r="BE87" s="207"/>
      <c r="BF87" s="503" t="str">
        <f t="shared" si="47"/>
        <v/>
      </c>
      <c r="BG87" s="504"/>
      <c r="BH87" s="504"/>
      <c r="BI87" s="504"/>
      <c r="BJ87" s="481" t="str">
        <f t="shared" si="48"/>
        <v/>
      </c>
      <c r="BK87" s="482"/>
      <c r="BL87" s="482"/>
      <c r="BM87" s="482"/>
      <c r="BN87" s="482"/>
      <c r="BO87" s="482"/>
      <c r="BP87" s="482"/>
      <c r="BQ87" s="482"/>
      <c r="BR87" s="482"/>
      <c r="BS87" s="482"/>
      <c r="BT87" s="482"/>
      <c r="BU87" s="482"/>
      <c r="BV87" s="482"/>
      <c r="BW87" s="482"/>
      <c r="BX87" s="482"/>
      <c r="BY87" s="482"/>
      <c r="BZ87" s="482"/>
      <c r="CA87" s="482"/>
      <c r="CB87" s="482"/>
      <c r="CC87" s="482"/>
      <c r="CD87" s="482"/>
      <c r="CE87" s="482"/>
      <c r="CF87" s="482"/>
      <c r="CG87" s="482"/>
      <c r="CH87" s="482"/>
      <c r="CI87" s="483"/>
    </row>
    <row r="88" spans="2:87" ht="16.5" customHeight="1">
      <c r="B88" s="155" t="str">
        <f>IF(F88="","",IF(ISNA(VLOOKUP(F88,[1]警備日誌専用氏名!A:B,2,FALSE))=TRUE,F88,VLOOKUP(F88,[1]警備日誌専用氏名!A:B,2,FALSE)))</f>
        <v/>
      </c>
      <c r="Z88" s="707"/>
      <c r="AA88" s="708"/>
      <c r="AB88" s="708"/>
      <c r="AC88" s="708"/>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7"/>
        <v/>
      </c>
      <c r="BG88" s="504"/>
      <c r="BH88" s="504"/>
      <c r="BI88" s="504"/>
      <c r="BJ88" s="481" t="str">
        <f t="shared" si="48"/>
        <v/>
      </c>
      <c r="BK88" s="482"/>
      <c r="BL88" s="482"/>
      <c r="BM88" s="482"/>
      <c r="BN88" s="482"/>
      <c r="BO88" s="482"/>
      <c r="BP88" s="482"/>
      <c r="BQ88" s="482"/>
      <c r="BR88" s="482"/>
      <c r="BS88" s="482"/>
      <c r="BT88" s="482"/>
      <c r="BU88" s="482"/>
      <c r="BV88" s="482"/>
      <c r="BW88" s="482"/>
      <c r="BX88" s="482"/>
      <c r="BY88" s="482"/>
      <c r="BZ88" s="482"/>
      <c r="CA88" s="482"/>
      <c r="CB88" s="482"/>
      <c r="CC88" s="482"/>
      <c r="CD88" s="482"/>
      <c r="CE88" s="482"/>
      <c r="CF88" s="482"/>
      <c r="CG88" s="482"/>
      <c r="CH88" s="482"/>
      <c r="CI88" s="483"/>
    </row>
    <row r="89" spans="2:87" ht="16.5" customHeight="1">
      <c r="B89" s="155" t="str">
        <f>IF(F89="","",IF(ISNA(VLOOKUP(F89,[1]警備日誌専用氏名!A:B,2,FALSE))=TRUE,F89,VLOOKUP(F89,[1]警備日誌専用氏名!A:B,2,FALSE)))</f>
        <v/>
      </c>
      <c r="Z89" s="707"/>
      <c r="AA89" s="708"/>
      <c r="AB89" s="708"/>
      <c r="AC89" s="708"/>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7"/>
        <v/>
      </c>
      <c r="BG89" s="504"/>
      <c r="BH89" s="504"/>
      <c r="BI89" s="504"/>
      <c r="BJ89" s="481" t="str">
        <f t="shared" si="48"/>
        <v/>
      </c>
      <c r="BK89" s="482"/>
      <c r="BL89" s="482"/>
      <c r="BM89" s="482"/>
      <c r="BN89" s="482"/>
      <c r="BO89" s="482"/>
      <c r="BP89" s="482"/>
      <c r="BQ89" s="482"/>
      <c r="BR89" s="482"/>
      <c r="BS89" s="482"/>
      <c r="BT89" s="482"/>
      <c r="BU89" s="482"/>
      <c r="BV89" s="482"/>
      <c r="BW89" s="482"/>
      <c r="BX89" s="482"/>
      <c r="BY89" s="482"/>
      <c r="BZ89" s="482"/>
      <c r="CA89" s="482"/>
      <c r="CB89" s="482"/>
      <c r="CC89" s="482"/>
      <c r="CD89" s="482"/>
      <c r="CE89" s="482"/>
      <c r="CF89" s="482"/>
      <c r="CG89" s="482"/>
      <c r="CH89" s="482"/>
      <c r="CI89" s="483"/>
    </row>
    <row r="90" spans="2:87" ht="16.5" customHeight="1">
      <c r="B90" s="155" t="str">
        <f>IF(F90="","",IF(ISNA(VLOOKUP(F90,[1]警備日誌専用氏名!A:B,2,FALSE))=TRUE,F90,VLOOKUP(F90,[1]警備日誌専用氏名!A:B,2,FALSE)))</f>
        <v/>
      </c>
      <c r="Z90" s="707"/>
      <c r="AA90" s="708"/>
      <c r="AB90" s="708"/>
      <c r="AC90" s="708"/>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7"/>
        <v/>
      </c>
      <c r="BG90" s="504"/>
      <c r="BH90" s="504"/>
      <c r="BI90" s="504"/>
      <c r="BJ90" s="481" t="str">
        <f t="shared" si="48"/>
        <v/>
      </c>
      <c r="BK90" s="482"/>
      <c r="BL90" s="482"/>
      <c r="BM90" s="482"/>
      <c r="BN90" s="482"/>
      <c r="BO90" s="482"/>
      <c r="BP90" s="482"/>
      <c r="BQ90" s="482"/>
      <c r="BR90" s="482"/>
      <c r="BS90" s="482"/>
      <c r="BT90" s="482"/>
      <c r="BU90" s="482"/>
      <c r="BV90" s="482"/>
      <c r="BW90" s="482"/>
      <c r="BX90" s="482"/>
      <c r="BY90" s="482"/>
      <c r="BZ90" s="482"/>
      <c r="CA90" s="482"/>
      <c r="CB90" s="482"/>
      <c r="CC90" s="482"/>
      <c r="CD90" s="482"/>
      <c r="CE90" s="482"/>
      <c r="CF90" s="482"/>
      <c r="CG90" s="482"/>
      <c r="CH90" s="482"/>
      <c r="CI90" s="483"/>
    </row>
    <row r="91" spans="2:87" ht="16.5" customHeight="1">
      <c r="B91" s="155" t="str">
        <f>IF(F91="","",IF(ISNA(VLOOKUP(F91,[1]警備日誌専用氏名!A:B,2,FALSE))=TRUE,F91,VLOOKUP(F91,[1]警備日誌専用氏名!A:B,2,FALSE)))</f>
        <v/>
      </c>
      <c r="Z91" s="707"/>
      <c r="AA91" s="708"/>
      <c r="AB91" s="708"/>
      <c r="AC91" s="708"/>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7"/>
        <v/>
      </c>
      <c r="BG91" s="504"/>
      <c r="BH91" s="504"/>
      <c r="BI91" s="504"/>
      <c r="BJ91" s="481" t="str">
        <f t="shared" si="48"/>
        <v/>
      </c>
      <c r="BK91" s="482"/>
      <c r="BL91" s="482"/>
      <c r="BM91" s="482"/>
      <c r="BN91" s="482"/>
      <c r="BO91" s="482"/>
      <c r="BP91" s="482"/>
      <c r="BQ91" s="482"/>
      <c r="BR91" s="482"/>
      <c r="BS91" s="482"/>
      <c r="BT91" s="482"/>
      <c r="BU91" s="482"/>
      <c r="BV91" s="482"/>
      <c r="BW91" s="482"/>
      <c r="BX91" s="482"/>
      <c r="BY91" s="482"/>
      <c r="BZ91" s="482"/>
      <c r="CA91" s="482"/>
      <c r="CB91" s="482"/>
      <c r="CC91" s="482"/>
      <c r="CD91" s="482"/>
      <c r="CE91" s="482"/>
      <c r="CF91" s="482"/>
      <c r="CG91" s="482"/>
      <c r="CH91" s="482"/>
      <c r="CI91" s="483"/>
    </row>
    <row r="92" spans="2:87" ht="16.5" customHeight="1">
      <c r="B92" s="155" t="str">
        <f>IF(F92="","",IF(ISNA(VLOOKUP(F92,[1]警備日誌専用氏名!A:B,2,FALSE))=TRUE,F92,VLOOKUP(F92,[1]警備日誌専用氏名!A:B,2,FALSE)))</f>
        <v/>
      </c>
      <c r="Z92" s="707"/>
      <c r="AA92" s="708"/>
      <c r="AB92" s="708"/>
      <c r="AC92" s="708"/>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7"/>
        <v/>
      </c>
      <c r="BG92" s="504"/>
      <c r="BH92" s="504"/>
      <c r="BI92" s="504"/>
      <c r="BJ92" s="481" t="str">
        <f t="shared" si="48"/>
        <v/>
      </c>
      <c r="BK92" s="482"/>
      <c r="BL92" s="482"/>
      <c r="BM92" s="482"/>
      <c r="BN92" s="482"/>
      <c r="BO92" s="482"/>
      <c r="BP92" s="482"/>
      <c r="BQ92" s="482"/>
      <c r="BR92" s="482"/>
      <c r="BS92" s="482"/>
      <c r="BT92" s="482"/>
      <c r="BU92" s="482"/>
      <c r="BV92" s="482"/>
      <c r="BW92" s="482"/>
      <c r="BX92" s="482"/>
      <c r="BY92" s="482"/>
      <c r="BZ92" s="482"/>
      <c r="CA92" s="482"/>
      <c r="CB92" s="482"/>
      <c r="CC92" s="482"/>
      <c r="CD92" s="482"/>
      <c r="CE92" s="482"/>
      <c r="CF92" s="482"/>
      <c r="CG92" s="482"/>
      <c r="CH92" s="482"/>
      <c r="CI92" s="483"/>
    </row>
    <row r="93" spans="2:87" ht="16.5" customHeight="1">
      <c r="B93" s="155" t="str">
        <f>IF(F93="","",IF(ISNA(VLOOKUP(F93,[1]警備日誌専用氏名!A:B,2,FALSE))=TRUE,F93,VLOOKUP(F93,[1]警備日誌専用氏名!A:B,2,FALSE)))</f>
        <v/>
      </c>
      <c r="Z93" s="712"/>
      <c r="AA93" s="713"/>
      <c r="AB93" s="713"/>
      <c r="AC93" s="713"/>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10"/>
      <c r="BC93" s="511"/>
      <c r="BF93" s="512" t="str">
        <f t="shared" si="47"/>
        <v/>
      </c>
      <c r="BG93" s="513"/>
      <c r="BH93" s="513"/>
      <c r="BI93" s="513"/>
      <c r="BJ93" s="714" t="str">
        <f t="shared" si="48"/>
        <v/>
      </c>
      <c r="BK93" s="287"/>
      <c r="BL93" s="287"/>
      <c r="BM93" s="287"/>
      <c r="BN93" s="287"/>
      <c r="BO93" s="287"/>
      <c r="BP93" s="287"/>
      <c r="BQ93" s="287"/>
      <c r="BR93" s="287"/>
      <c r="BS93" s="287"/>
      <c r="BT93" s="287"/>
      <c r="BU93" s="287"/>
      <c r="BV93" s="287"/>
      <c r="BW93" s="287"/>
      <c r="BX93" s="287"/>
      <c r="BY93" s="287"/>
      <c r="BZ93" s="287"/>
      <c r="CA93" s="287"/>
      <c r="CB93" s="287"/>
      <c r="CC93" s="287"/>
      <c r="CD93" s="287"/>
      <c r="CE93" s="287"/>
      <c r="CF93" s="287"/>
      <c r="CG93" s="287"/>
      <c r="CH93" s="287"/>
      <c r="CI93" s="288"/>
    </row>
    <row r="94" spans="2:87" ht="16.5" customHeight="1">
      <c r="B94" s="155" t="str">
        <f>IF(F94="","",IF(ISNA(VLOOKUP(F94,[1]警備日誌専用氏名!A:B,2,FALSE))=TRUE,F94,VLOOKUP(F94,[1]警備日誌専用氏名!A:B,2,FALSE)))</f>
        <v/>
      </c>
      <c r="Z94" s="707"/>
      <c r="AA94" s="708"/>
      <c r="AB94" s="708"/>
      <c r="AC94" s="708"/>
      <c r="AD94" s="501"/>
      <c r="AE94" s="501"/>
      <c r="AF94" s="501"/>
      <c r="AG94" s="501"/>
      <c r="AH94" s="501"/>
      <c r="AI94" s="501"/>
      <c r="AJ94" s="501"/>
      <c r="AK94" s="501"/>
      <c r="AL94" s="501"/>
      <c r="AM94" s="501"/>
      <c r="AN94" s="501"/>
      <c r="AO94" s="501"/>
      <c r="AP94" s="501"/>
      <c r="AQ94" s="501"/>
      <c r="AR94" s="501"/>
      <c r="AS94" s="501"/>
      <c r="AT94" s="501"/>
      <c r="AU94" s="501"/>
      <c r="AV94" s="501"/>
      <c r="AW94" s="501"/>
      <c r="AX94" s="501"/>
      <c r="AY94" s="501"/>
      <c r="AZ94" s="501"/>
      <c r="BA94" s="501"/>
      <c r="BB94" s="501"/>
      <c r="BC94" s="502"/>
      <c r="BF94" s="503" t="str">
        <f t="shared" si="47"/>
        <v/>
      </c>
      <c r="BG94" s="504"/>
      <c r="BH94" s="504"/>
      <c r="BI94" s="504"/>
      <c r="BJ94" s="501" t="str">
        <f t="shared" si="48"/>
        <v/>
      </c>
      <c r="BK94" s="501"/>
      <c r="BL94" s="501"/>
      <c r="BM94" s="501"/>
      <c r="BN94" s="501"/>
      <c r="BO94" s="501"/>
      <c r="BP94" s="501"/>
      <c r="BQ94" s="501"/>
      <c r="BR94" s="501"/>
      <c r="BS94" s="501"/>
      <c r="BT94" s="501"/>
      <c r="BU94" s="501"/>
      <c r="BV94" s="501"/>
      <c r="BW94" s="501"/>
      <c r="BX94" s="501"/>
      <c r="BY94" s="501"/>
      <c r="BZ94" s="501"/>
      <c r="CA94" s="501"/>
      <c r="CB94" s="501"/>
      <c r="CC94" s="501"/>
      <c r="CD94" s="501"/>
      <c r="CE94" s="501"/>
      <c r="CF94" s="501"/>
      <c r="CG94" s="501"/>
      <c r="CH94" s="501"/>
      <c r="CI94" s="502"/>
    </row>
    <row r="95" spans="2:87" ht="16.5" customHeight="1">
      <c r="B95" s="155" t="str">
        <f>IF(F95="","",IF(ISNA(VLOOKUP(F95,[1]警備日誌専用氏名!A:B,2,FALSE))=TRUE,F95,VLOOKUP(F95,[1]警備日誌専用氏名!A:B,2,FALSE)))</f>
        <v/>
      </c>
      <c r="Z95" s="707"/>
      <c r="AA95" s="708"/>
      <c r="AB95" s="708"/>
      <c r="AC95" s="708"/>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9">IF(Z95="","",Z95)</f>
        <v/>
      </c>
      <c r="BG95" s="504"/>
      <c r="BH95" s="504"/>
      <c r="BI95" s="504"/>
      <c r="BJ95" s="501" t="str">
        <f t="shared" si="48"/>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707"/>
      <c r="AA96" s="708"/>
      <c r="AB96" s="708"/>
      <c r="AC96" s="708"/>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9"/>
        <v/>
      </c>
      <c r="BG96" s="504"/>
      <c r="BH96" s="504"/>
      <c r="BI96" s="504"/>
      <c r="BJ96" s="501" t="str">
        <f t="shared" si="48"/>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707"/>
      <c r="AA97" s="708"/>
      <c r="AB97" s="708"/>
      <c r="AC97" s="708"/>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9"/>
        <v/>
      </c>
      <c r="BG97" s="504"/>
      <c r="BH97" s="504"/>
      <c r="BI97" s="504"/>
      <c r="BJ97" s="501" t="str">
        <f t="shared" si="48"/>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707"/>
      <c r="AA98" s="708"/>
      <c r="AB98" s="708"/>
      <c r="AC98" s="708"/>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9"/>
        <v/>
      </c>
      <c r="BG98" s="504"/>
      <c r="BH98" s="504"/>
      <c r="BI98" s="504"/>
      <c r="BJ98" s="501" t="str">
        <f t="shared" si="48"/>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707"/>
      <c r="AA99" s="708"/>
      <c r="AB99" s="708"/>
      <c r="AC99" s="708"/>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9"/>
        <v/>
      </c>
      <c r="BG99" s="504"/>
      <c r="BH99" s="504"/>
      <c r="BI99" s="504"/>
      <c r="BJ99" s="501" t="str">
        <f t="shared" si="48"/>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715"/>
      <c r="AA100" s="716"/>
      <c r="AB100" s="716"/>
      <c r="AC100" s="716"/>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9"/>
        <v/>
      </c>
      <c r="BG100" s="518"/>
      <c r="BH100" s="518"/>
      <c r="BI100" s="518"/>
      <c r="BJ100" s="515" t="str">
        <f t="shared" si="48"/>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sheetData>
  <mergeCells count="865">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A21:BC21"/>
    <mergeCell ref="BF27:BG27"/>
    <mergeCell ref="BH27:BK27"/>
    <mergeCell ref="BL27:BM27"/>
    <mergeCell ref="BN27:BO27"/>
    <mergeCell ref="BP27:BQ27"/>
    <mergeCell ref="BR27:BT27"/>
    <mergeCell ref="BU27:BV27"/>
    <mergeCell ref="BW27:BZ27"/>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3:AC93"/>
    <mergeCell ref="AD93:BC93"/>
    <mergeCell ref="BF93:BI93"/>
    <mergeCell ref="BJ93:CI93"/>
    <mergeCell ref="Z94:AC94"/>
    <mergeCell ref="AD94:BC94"/>
    <mergeCell ref="BF94:BI94"/>
    <mergeCell ref="BJ94:CI94"/>
    <mergeCell ref="Z90:AC90"/>
    <mergeCell ref="AD90:BC90"/>
    <mergeCell ref="BF90:BI90"/>
    <mergeCell ref="BJ90:CI90"/>
    <mergeCell ref="Z91:AC91"/>
    <mergeCell ref="AD91:BC91"/>
    <mergeCell ref="BF91:BI91"/>
    <mergeCell ref="BJ91:CI91"/>
    <mergeCell ref="Z92:AC92"/>
    <mergeCell ref="AD92:BC92"/>
    <mergeCell ref="BF92:BI92"/>
    <mergeCell ref="BJ92:CI92"/>
    <mergeCell ref="Z87:AC87"/>
    <mergeCell ref="AD87:BC87"/>
    <mergeCell ref="BF87:BI87"/>
    <mergeCell ref="BJ87:CI87"/>
    <mergeCell ref="Z88:AC88"/>
    <mergeCell ref="AD88:BC88"/>
    <mergeCell ref="BF88:BI88"/>
    <mergeCell ref="BJ88:CI88"/>
    <mergeCell ref="Z89:AC89"/>
    <mergeCell ref="AD89:BC89"/>
    <mergeCell ref="BF89:BI89"/>
    <mergeCell ref="BJ89:CI89"/>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Z51:AC51"/>
    <mergeCell ref="AD51:BC51"/>
    <mergeCell ref="AU52:AV52"/>
    <mergeCell ref="AX52:AY52"/>
    <mergeCell ref="CA52:CB52"/>
    <mergeCell ref="AP52:AS52"/>
    <mergeCell ref="CD52:CE52"/>
    <mergeCell ref="BV52:BY52"/>
    <mergeCell ref="Z53:AC53"/>
    <mergeCell ref="AD53:BC53"/>
    <mergeCell ref="BF53:BI53"/>
    <mergeCell ref="BJ53:CI53"/>
    <mergeCell ref="Z50:AC50"/>
    <mergeCell ref="AD50:BC50"/>
    <mergeCell ref="BF49:BI49"/>
    <mergeCell ref="Z49:AC49"/>
    <mergeCell ref="AD49:BC49"/>
    <mergeCell ref="BF50:BI50"/>
    <mergeCell ref="BJ50:CI50"/>
    <mergeCell ref="CQ44:CS44"/>
    <mergeCell ref="BJ49:CI49"/>
    <mergeCell ref="CK47:CM48"/>
    <mergeCell ref="CN47:DE48"/>
    <mergeCell ref="BF47:BI47"/>
    <mergeCell ref="BJ47:CI47"/>
    <mergeCell ref="Z47:AC47"/>
    <mergeCell ref="AD47:BC47"/>
    <mergeCell ref="BF46:BI46"/>
    <mergeCell ref="BJ46:CI46"/>
    <mergeCell ref="CR43:CT43"/>
    <mergeCell ref="CU42:CW42"/>
    <mergeCell ref="Z48:AC48"/>
    <mergeCell ref="AD48:BC48"/>
    <mergeCell ref="CU41:CW41"/>
    <mergeCell ref="BF48:BI48"/>
    <mergeCell ref="BJ48:CI48"/>
    <mergeCell ref="CK42:CN42"/>
    <mergeCell ref="CO42:CQ42"/>
    <mergeCell ref="CR42:CT42"/>
    <mergeCell ref="BF45:BI45"/>
    <mergeCell ref="BJ45:CI45"/>
    <mergeCell ref="CK45:CP45"/>
    <mergeCell ref="CQ45:CS45"/>
    <mergeCell ref="CU43:CW43"/>
    <mergeCell ref="CK43:CN43"/>
    <mergeCell ref="CO43:CQ43"/>
    <mergeCell ref="BF43:BI43"/>
    <mergeCell ref="BJ43:CI43"/>
    <mergeCell ref="Z44:AC44"/>
    <mergeCell ref="AD44:BC44"/>
    <mergeCell ref="Z42:AC42"/>
    <mergeCell ref="AD42:BC42"/>
    <mergeCell ref="CK44:CP44"/>
    <mergeCell ref="CK39:CN39"/>
    <mergeCell ref="CK41:CN41"/>
    <mergeCell ref="CR36:CT36"/>
    <mergeCell ref="BF44:BI44"/>
    <mergeCell ref="BJ44:CI44"/>
    <mergeCell ref="CK37:CN37"/>
    <mergeCell ref="CO37:CQ37"/>
    <mergeCell ref="CR37:CT37"/>
    <mergeCell ref="CK36:CN36"/>
    <mergeCell ref="CO36:CQ36"/>
    <mergeCell ref="BF41:CI41"/>
    <mergeCell ref="BF42:BI42"/>
    <mergeCell ref="BJ42:CI42"/>
    <mergeCell ref="CK38:CN38"/>
    <mergeCell ref="CO38:CQ38"/>
    <mergeCell ref="CR38:CT38"/>
    <mergeCell ref="BU40:CB40"/>
    <mergeCell ref="CC40:CI40"/>
    <mergeCell ref="CO39:CQ39"/>
    <mergeCell ref="CR39:CT39"/>
    <mergeCell ref="CO41:CQ41"/>
    <mergeCell ref="CR41:CT41"/>
    <mergeCell ref="BF39:BI39"/>
    <mergeCell ref="BJ39:BM39"/>
    <mergeCell ref="BN39:BQ39"/>
    <mergeCell ref="BR39:BT39"/>
    <mergeCell ref="BB40:BC40"/>
    <mergeCell ref="BF40:BI40"/>
    <mergeCell ref="BJ40:BM40"/>
    <mergeCell ref="BN40:BQ40"/>
    <mergeCell ref="BR40:BT40"/>
    <mergeCell ref="Z39:AD39"/>
    <mergeCell ref="AE39:AG39"/>
    <mergeCell ref="AI39:AL39"/>
    <mergeCell ref="AM39:AT39"/>
    <mergeCell ref="Z40:AE40"/>
    <mergeCell ref="AF40:AG40"/>
    <mergeCell ref="AH40:AI40"/>
    <mergeCell ref="AK40:AL40"/>
    <mergeCell ref="AO40:AP40"/>
    <mergeCell ref="AS40:AT40"/>
    <mergeCell ref="BR38:BT38"/>
    <mergeCell ref="AO38:AU38"/>
    <mergeCell ref="AV38:AY38"/>
    <mergeCell ref="AZ38:BC38"/>
    <mergeCell ref="BF36:BI36"/>
    <mergeCell ref="BJ36:BM36"/>
    <mergeCell ref="BN36:BQ36"/>
    <mergeCell ref="BR36:BT36"/>
    <mergeCell ref="BF37:BI37"/>
    <mergeCell ref="BJ37:BM37"/>
    <mergeCell ref="BN37:BQ37"/>
    <mergeCell ref="BR37:BT37"/>
    <mergeCell ref="BU36:BX37"/>
    <mergeCell ref="BF35:CI35"/>
    <mergeCell ref="Z35:AF35"/>
    <mergeCell ref="AG35:AJ35"/>
    <mergeCell ref="AK35:AN35"/>
    <mergeCell ref="AO34:AU34"/>
    <mergeCell ref="AV34:AY34"/>
    <mergeCell ref="AZ34:BC34"/>
    <mergeCell ref="AO35:AU35"/>
    <mergeCell ref="AV35:AY35"/>
    <mergeCell ref="AZ35:BC35"/>
    <mergeCell ref="BY36:CI37"/>
    <mergeCell ref="Z36:AF36"/>
    <mergeCell ref="AG36:AJ36"/>
    <mergeCell ref="AK36:AN36"/>
    <mergeCell ref="Z37:AF38"/>
    <mergeCell ref="AG37:AN38"/>
    <mergeCell ref="AO37:AU37"/>
    <mergeCell ref="AV37:AY37"/>
    <mergeCell ref="AZ37:BC37"/>
    <mergeCell ref="AO36:AU36"/>
    <mergeCell ref="BF38:BI38"/>
    <mergeCell ref="BJ38:BM38"/>
    <mergeCell ref="BN38:BQ38"/>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AG34:AJ34"/>
    <mergeCell ref="AK34:AN34"/>
    <mergeCell ref="BF33:BG33"/>
    <mergeCell ref="BH33:BI33"/>
    <mergeCell ref="BJ33:BK33"/>
    <mergeCell ref="BL33:BN33"/>
    <mergeCell ref="BO33:BT33"/>
    <mergeCell ref="BU33:BV33"/>
    <mergeCell ref="BW33:BX33"/>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CA27:CB27"/>
    <mergeCell ref="CC27:CD27"/>
    <mergeCell ref="CE27:CF27"/>
    <mergeCell ref="AQ28:AV28"/>
    <mergeCell ref="BR22:BT22"/>
    <mergeCell ref="BU22:BV22"/>
    <mergeCell ref="CE20:CF20"/>
    <mergeCell ref="BP20:BQ20"/>
    <mergeCell ref="BR20:BT20"/>
    <mergeCell ref="BU20:BV20"/>
    <mergeCell ref="BW20:BZ20"/>
    <mergeCell ref="CA20:CB20"/>
    <mergeCell ref="CC20:CD20"/>
    <mergeCell ref="AW24:AY24"/>
    <mergeCell ref="AW25:AY25"/>
    <mergeCell ref="AW26:AY26"/>
    <mergeCell ref="AW27:AY27"/>
    <mergeCell ref="BA24:BC24"/>
    <mergeCell ref="BA25:BC25"/>
    <mergeCell ref="BA26:BC26"/>
    <mergeCell ref="BA27:BC27"/>
    <mergeCell ref="BF23:BG23"/>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F30:BG30"/>
    <mergeCell ref="BH30:BK30"/>
    <mergeCell ref="BL30:BM30"/>
    <mergeCell ref="BN30:BO30"/>
    <mergeCell ref="BP30:BQ30"/>
    <mergeCell ref="BR30:BT30"/>
    <mergeCell ref="BF29:BG29"/>
    <mergeCell ref="BH29:BK29"/>
    <mergeCell ref="BL29:BM29"/>
    <mergeCell ref="BN29:BO29"/>
    <mergeCell ref="BP29:BQ29"/>
    <mergeCell ref="BR29:BT29"/>
    <mergeCell ref="BW30:BZ30"/>
    <mergeCell ref="CA30:CB30"/>
    <mergeCell ref="CC30:CD30"/>
    <mergeCell ref="CE30:CF30"/>
    <mergeCell ref="CG30:CI30"/>
    <mergeCell ref="BU29:BV29"/>
    <mergeCell ref="BW29:BZ29"/>
    <mergeCell ref="CA29:CB29"/>
    <mergeCell ref="CC29:CD29"/>
    <mergeCell ref="CE29:CF29"/>
    <mergeCell ref="CG29:CI29"/>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BF24:BG24"/>
    <mergeCell ref="BF25:BG25"/>
    <mergeCell ref="BF26:BG26"/>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Z29:AC29"/>
    <mergeCell ref="AD29:BC29"/>
    <mergeCell ref="BF31:BI31"/>
    <mergeCell ref="BJ31:CI31"/>
    <mergeCell ref="Z43:AC43"/>
    <mergeCell ref="AD43:BC43"/>
    <mergeCell ref="Z46:AC46"/>
    <mergeCell ref="AD46:BC46"/>
    <mergeCell ref="Z45:AC45"/>
    <mergeCell ref="AD45:BC45"/>
    <mergeCell ref="AO31:AU31"/>
    <mergeCell ref="AV31:AY31"/>
    <mergeCell ref="AZ31:BC31"/>
    <mergeCell ref="AO33:AU33"/>
    <mergeCell ref="AV33:AY33"/>
    <mergeCell ref="AZ33:BC33"/>
    <mergeCell ref="AO32:AU32"/>
    <mergeCell ref="AV32:AY32"/>
    <mergeCell ref="AZ32:BC32"/>
    <mergeCell ref="AV36:AY36"/>
    <mergeCell ref="AZ36:BC36"/>
    <mergeCell ref="AX40:AY40"/>
    <mergeCell ref="AZ40:BA40"/>
    <mergeCell ref="BU30:BV30"/>
  </mergeCells>
  <phoneticPr fontId="27"/>
  <conditionalFormatting sqref="AH7:AN28 AW7:BC28">
    <cfRule type="cellIs" dxfId="95"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DE109"/>
  <sheetViews>
    <sheetView view="pageBreakPreview" topLeftCell="D33" zoomScale="70" zoomScaleNormal="100" zoomScaleSheetLayoutView="70" workbookViewId="0">
      <selection activeCell="AD57" sqref="AD57:BC57"/>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73</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平日8名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清水直人</v>
      </c>
      <c r="E8" s="155" t="s">
        <v>99</v>
      </c>
      <c r="F8" s="155" t="s">
        <v>100</v>
      </c>
      <c r="I8" s="185"/>
      <c r="J8" s="177"/>
      <c r="K8" s="177"/>
      <c r="L8" s="178"/>
      <c r="M8" s="178"/>
      <c r="N8" s="186" t="e">
        <f t="shared" ref="N8:N49" ca="1" si="0">$AL$5</f>
        <v>#VALUE!</v>
      </c>
      <c r="O8" s="177" t="str">
        <f t="shared" ref="O8:O48" si="1">IFERROR(INDEX(給与コード,MATCH(IF(J8="",E8,J8),業態名,0)),"")</f>
        <v>A1</v>
      </c>
      <c r="P8" s="177" t="str">
        <f t="shared" ref="P8:P48" si="2">IF(O8="","",IF(K8="",F8,K8))</f>
        <v>清水直人</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清水直人</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99</v>
      </c>
      <c r="F9" s="155" t="s">
        <v>263</v>
      </c>
      <c r="I9" s="185"/>
      <c r="J9" s="177"/>
      <c r="K9" s="177"/>
      <c r="L9" s="178"/>
      <c r="M9" s="178"/>
      <c r="N9" s="186" t="e">
        <f t="shared" ca="1" si="0"/>
        <v>#VALUE!</v>
      </c>
      <c r="O9" s="177" t="str">
        <f t="shared" si="1"/>
        <v>A1</v>
      </c>
      <c r="P9" s="177" t="str">
        <f t="shared" si="2"/>
        <v>長岡順一</v>
      </c>
      <c r="Q9" s="178" t="str">
        <f t="shared" si="3"/>
        <v/>
      </c>
      <c r="R9" s="178"/>
      <c r="S9" s="178" t="str">
        <f t="shared" si="4"/>
        <v/>
      </c>
      <c r="T9" s="178"/>
      <c r="U9" s="178"/>
      <c r="V9" s="178"/>
      <c r="W9" s="178"/>
      <c r="X9" s="177"/>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清水直人</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萩原光彦</v>
      </c>
      <c r="E11" s="155" t="s">
        <v>106</v>
      </c>
      <c r="F11" s="155" t="s">
        <v>104</v>
      </c>
      <c r="I11" s="185"/>
      <c r="J11" s="177"/>
      <c r="K11" s="177"/>
      <c r="L11" s="178"/>
      <c r="M11" s="178"/>
      <c r="N11" s="186" t="e">
        <f t="shared" ca="1" si="0"/>
        <v>#VALUE!</v>
      </c>
      <c r="O11" s="177" t="str">
        <f t="shared" si="1"/>
        <v>A2</v>
      </c>
      <c r="P11" s="177" t="str">
        <f t="shared" si="2"/>
        <v>萩原光彦</v>
      </c>
      <c r="Q11" s="178" t="str">
        <f t="shared" si="3"/>
        <v/>
      </c>
      <c r="R11" s="178"/>
      <c r="S11" s="178" t="str">
        <f t="shared" si="4"/>
        <v/>
      </c>
      <c r="T11" s="178"/>
      <c r="U11" s="178"/>
      <c r="V11" s="178"/>
      <c r="W11" s="178"/>
      <c r="X11" s="177"/>
      <c r="Z11" s="270" t="str">
        <f t="shared" si="5"/>
        <v>早番</v>
      </c>
      <c r="AA11" s="271"/>
      <c r="AB11" s="272" t="str">
        <f t="shared" si="6"/>
        <v>萩原光彦</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萩原光彦</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幕内秀夫</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
      </c>
      <c r="I15" s="185"/>
      <c r="J15" s="177"/>
      <c r="K15" s="177"/>
      <c r="L15" s="178"/>
      <c r="M15" s="178"/>
      <c r="N15" s="186" t="e">
        <f t="shared" ca="1" si="0"/>
        <v>#VALUE!</v>
      </c>
      <c r="O15" s="177" t="str">
        <f t="shared" si="1"/>
        <v/>
      </c>
      <c r="P15" s="177" t="str">
        <f t="shared" si="2"/>
        <v/>
      </c>
      <c r="Q15" s="178" t="str">
        <f t="shared" si="3"/>
        <v/>
      </c>
      <c r="R15" s="178"/>
      <c r="S15" s="178" t="str">
        <f t="shared" si="4"/>
        <v/>
      </c>
      <c r="T15" s="178"/>
      <c r="U15" s="178"/>
      <c r="V15" s="178"/>
      <c r="W15" s="178"/>
      <c r="X15" s="177"/>
      <c r="Z15" s="270" t="str">
        <f t="shared" si="23"/>
        <v/>
      </c>
      <c r="AA15" s="271"/>
      <c r="AB15" s="272" t="str">
        <f t="shared" si="24"/>
        <v/>
      </c>
      <c r="AC15" s="273"/>
      <c r="AD15" s="273"/>
      <c r="AE15" s="273"/>
      <c r="AF15" s="273"/>
      <c r="AG15" s="274"/>
      <c r="AH15" s="275" t="str">
        <f>IF(D15&lt;&gt;"","",IF(G15="",IFERROR(VLOOKUP(E15,業態・給与対照!A:D,3,FALSE),""),G15))</f>
        <v/>
      </c>
      <c r="AI15" s="268"/>
      <c r="AJ15" s="268"/>
      <c r="AK15" s="188" t="s">
        <v>97</v>
      </c>
      <c r="AL15" s="268" t="str">
        <f>IF(D15&lt;&gt;"","",IF(H15="",IFERROR(VLOOKUP(E15,業態・給与対照!A:D,4,FALSE),""),H15))</f>
        <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
      </c>
      <c r="I16" s="185"/>
      <c r="J16" s="177"/>
      <c r="K16" s="177"/>
      <c r="L16" s="178"/>
      <c r="M16" s="178"/>
      <c r="N16" s="186" t="e">
        <f t="shared" ca="1" si="0"/>
        <v>#VALUE!</v>
      </c>
      <c r="O16" s="177" t="str">
        <f t="shared" si="1"/>
        <v/>
      </c>
      <c r="P16" s="177" t="str">
        <f t="shared" si="2"/>
        <v/>
      </c>
      <c r="Q16" s="178" t="str">
        <f t="shared" si="3"/>
        <v/>
      </c>
      <c r="R16" s="178"/>
      <c r="S16" s="178" t="str">
        <f t="shared" si="4"/>
        <v/>
      </c>
      <c r="T16" s="178"/>
      <c r="U16" s="178"/>
      <c r="V16" s="178"/>
      <c r="W16" s="178"/>
      <c r="X16" s="177"/>
      <c r="Z16" s="270" t="str">
        <f t="shared" si="23"/>
        <v/>
      </c>
      <c r="AA16" s="271"/>
      <c r="AB16" s="272" t="str">
        <f t="shared" si="24"/>
        <v/>
      </c>
      <c r="AC16" s="273"/>
      <c r="AD16" s="273"/>
      <c r="AE16" s="273"/>
      <c r="AF16" s="273"/>
      <c r="AG16" s="274"/>
      <c r="AH16" s="275" t="str">
        <f>IF(D16&lt;&gt;"","",IF(G16="",IFERROR(VLOOKUP(E16,業態・給与対照!A:D,3,FALSE),""),G16))</f>
        <v/>
      </c>
      <c r="AI16" s="268"/>
      <c r="AJ16" s="268"/>
      <c r="AK16" s="188" t="s">
        <v>97</v>
      </c>
      <c r="AL16" s="268" t="str">
        <f>IF(D16&lt;&gt;"","",IF(H16="",IFERROR(VLOOKUP(E16,業態・給与対照!A:D,4,FALSE),""),H16))</f>
        <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
      </c>
      <c r="I17" s="185"/>
      <c r="J17" s="177"/>
      <c r="K17" s="177"/>
      <c r="L17" s="178"/>
      <c r="M17" s="178"/>
      <c r="N17" s="186" t="e">
        <f t="shared" ca="1" si="0"/>
        <v>#VALUE!</v>
      </c>
      <c r="O17" s="177" t="str">
        <f t="shared" si="1"/>
        <v/>
      </c>
      <c r="P17" s="177" t="str">
        <f t="shared" si="2"/>
        <v/>
      </c>
      <c r="Q17" s="178" t="str">
        <f t="shared" si="3"/>
        <v/>
      </c>
      <c r="R17" s="178"/>
      <c r="S17" s="178" t="str">
        <f t="shared" si="4"/>
        <v/>
      </c>
      <c r="T17" s="178"/>
      <c r="U17" s="178"/>
      <c r="V17" s="178"/>
      <c r="W17" s="178"/>
      <c r="X17" s="177"/>
      <c r="Z17" s="270" t="str">
        <f t="shared" si="23"/>
        <v/>
      </c>
      <c r="AA17" s="271"/>
      <c r="AB17" s="272" t="str">
        <f t="shared" si="24"/>
        <v/>
      </c>
      <c r="AC17" s="273"/>
      <c r="AD17" s="273"/>
      <c r="AE17" s="273"/>
      <c r="AF17" s="273"/>
      <c r="AG17" s="274"/>
      <c r="AH17" s="275" t="str">
        <f>IF(D17&lt;&gt;"","",IF(G17="",IFERROR(VLOOKUP(E17,業態・給与対照!A:D,3,FALSE),""),G17))</f>
        <v/>
      </c>
      <c r="AI17" s="268"/>
      <c r="AJ17" s="268"/>
      <c r="AK17" s="188" t="s">
        <v>97</v>
      </c>
      <c r="AL17" s="268" t="str">
        <f>IF(D17&lt;&gt;"","",IF(H17="",IFERROR(VLOOKUP(E17,業態・給与対照!A:D,4,FALSE),""),H17))</f>
        <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
      </c>
      <c r="BG17" s="265"/>
      <c r="BH17" s="265" t="str">
        <f t="shared" ref="BH17:BH30" si="26">IF(OR(P15="",P15=0)=TRUE,"",P15)</f>
        <v/>
      </c>
      <c r="BI17" s="265"/>
      <c r="BJ17" s="265"/>
      <c r="BK17" s="265"/>
      <c r="BL17" s="266" t="str">
        <f t="shared" ref="BL17:BL30" si="27">IF(OR(Q15="",Q15=0)=TRUE,IF(AH15&lt;&gt;"",AH15,""),Q15)</f>
        <v/>
      </c>
      <c r="BM17" s="266"/>
      <c r="BN17" s="266" t="str">
        <f t="shared" ref="BN17:BN30" si="28">IF(OR(S15="",S15=0)=TRUE,IF(AL15&lt;&gt;"",AL15,""),S15)</f>
        <v/>
      </c>
      <c r="BO17" s="266"/>
      <c r="BP17" s="267" t="str">
        <f t="shared" ref="BP17:BP30" si="29">IF(BH17="","",(BN17-BL17)*24)</f>
        <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
      </c>
      <c r="I18" s="185"/>
      <c r="J18" s="177"/>
      <c r="K18" s="177"/>
      <c r="L18" s="178"/>
      <c r="M18" s="178"/>
      <c r="N18" s="186" t="e">
        <f t="shared" ca="1" si="0"/>
        <v>#VALUE!</v>
      </c>
      <c r="O18" s="177" t="str">
        <f t="shared" si="1"/>
        <v/>
      </c>
      <c r="P18" s="177" t="str">
        <f t="shared" si="2"/>
        <v/>
      </c>
      <c r="Q18" s="178" t="str">
        <f t="shared" si="3"/>
        <v/>
      </c>
      <c r="R18" s="178"/>
      <c r="S18" s="178" t="str">
        <f t="shared" si="4"/>
        <v/>
      </c>
      <c r="T18" s="178"/>
      <c r="U18" s="178"/>
      <c r="V18" s="178"/>
      <c r="W18" s="178"/>
      <c r="X18" s="177"/>
      <c r="Z18" s="270" t="str">
        <f t="shared" si="23"/>
        <v/>
      </c>
      <c r="AA18" s="271"/>
      <c r="AB18" s="272" t="str">
        <f t="shared" si="24"/>
        <v/>
      </c>
      <c r="AC18" s="273"/>
      <c r="AD18" s="273"/>
      <c r="AE18" s="273"/>
      <c r="AF18" s="273"/>
      <c r="AG18" s="274"/>
      <c r="AH18" s="275" t="str">
        <f>IF(D18&lt;&gt;"","",IF(G18="",IFERROR(VLOOKUP(E18,業態・給与対照!A:D,3,FALSE),""),G18))</f>
        <v/>
      </c>
      <c r="AI18" s="268"/>
      <c r="AJ18" s="268"/>
      <c r="AK18" s="188" t="s">
        <v>97</v>
      </c>
      <c r="AL18" s="268" t="str">
        <f>IF(D18&lt;&gt;"","",IF(H18="",IFERROR(VLOOKUP(E18,業態・給与対照!A:D,4,FALSE),""),H18))</f>
        <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
      </c>
      <c r="BG18" s="265"/>
      <c r="BH18" s="265" t="str">
        <f t="shared" si="26"/>
        <v/>
      </c>
      <c r="BI18" s="265"/>
      <c r="BJ18" s="265"/>
      <c r="BK18" s="265"/>
      <c r="BL18" s="266" t="str">
        <f t="shared" si="27"/>
        <v/>
      </c>
      <c r="BM18" s="266"/>
      <c r="BN18" s="266" t="str">
        <f t="shared" si="28"/>
        <v/>
      </c>
      <c r="BO18" s="266"/>
      <c r="BP18" s="267" t="str">
        <f t="shared" si="29"/>
        <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
      </c>
      <c r="I19" s="185"/>
      <c r="J19" s="177"/>
      <c r="K19" s="177"/>
      <c r="L19" s="178"/>
      <c r="M19" s="178"/>
      <c r="N19" s="186" t="e">
        <f t="shared" ca="1" si="0"/>
        <v>#VALUE!</v>
      </c>
      <c r="O19" s="177" t="str">
        <f t="shared" si="1"/>
        <v/>
      </c>
      <c r="P19" s="177" t="str">
        <f t="shared" si="2"/>
        <v/>
      </c>
      <c r="Q19" s="178" t="str">
        <f t="shared" si="3"/>
        <v/>
      </c>
      <c r="R19" s="178"/>
      <c r="S19" s="178" t="str">
        <f t="shared" si="4"/>
        <v/>
      </c>
      <c r="T19" s="178"/>
      <c r="U19" s="178"/>
      <c r="V19" s="178"/>
      <c r="W19" s="178"/>
      <c r="X19" s="177"/>
      <c r="Z19" s="270" t="str">
        <f t="shared" si="23"/>
        <v/>
      </c>
      <c r="AA19" s="271"/>
      <c r="AB19" s="272" t="str">
        <f t="shared" si="24"/>
        <v/>
      </c>
      <c r="AC19" s="273"/>
      <c r="AD19" s="273"/>
      <c r="AE19" s="273"/>
      <c r="AF19" s="273"/>
      <c r="AG19" s="274"/>
      <c r="AH19" s="275" t="str">
        <f>IF(D19&lt;&gt;"","",IF(G19="",IFERROR(VLOOKUP(E19,業態・給与対照!A:D,3,FALSE),""),G19))</f>
        <v/>
      </c>
      <c r="AI19" s="268"/>
      <c r="AJ19" s="268"/>
      <c r="AK19" s="188" t="s">
        <v>97</v>
      </c>
      <c r="AL19" s="268" t="str">
        <f>IF(D19&lt;&gt;"","",IF(H19="",IFERROR(VLOOKUP(E19,業態・給与対照!A:D,4,FALSE),""),H19))</f>
        <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
      </c>
      <c r="BG19" s="265"/>
      <c r="BH19" s="265" t="str">
        <f t="shared" si="26"/>
        <v/>
      </c>
      <c r="BI19" s="265"/>
      <c r="BJ19" s="265"/>
      <c r="BK19" s="265"/>
      <c r="BL19" s="266" t="str">
        <f t="shared" si="27"/>
        <v/>
      </c>
      <c r="BM19" s="266"/>
      <c r="BN19" s="266" t="str">
        <f t="shared" si="28"/>
        <v/>
      </c>
      <c r="BO19" s="266"/>
      <c r="BP19" s="267" t="str">
        <f t="shared" si="29"/>
        <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
      </c>
      <c r="I20" s="185"/>
      <c r="J20" s="177"/>
      <c r="K20" s="177"/>
      <c r="L20" s="178"/>
      <c r="M20" s="178"/>
      <c r="N20" s="186" t="e">
        <f t="shared" ca="1" si="0"/>
        <v>#VALUE!</v>
      </c>
      <c r="O20" s="177" t="str">
        <f t="shared" si="1"/>
        <v/>
      </c>
      <c r="P20" s="177" t="str">
        <f t="shared" si="2"/>
        <v/>
      </c>
      <c r="Q20" s="178" t="str">
        <f t="shared" si="3"/>
        <v/>
      </c>
      <c r="R20" s="178"/>
      <c r="S20" s="178" t="str">
        <f t="shared" si="4"/>
        <v/>
      </c>
      <c r="T20" s="178"/>
      <c r="U20" s="178"/>
      <c r="V20" s="178"/>
      <c r="W20" s="178"/>
      <c r="X20" s="177"/>
      <c r="Z20" s="270" t="str">
        <f t="shared" si="23"/>
        <v/>
      </c>
      <c r="AA20" s="271"/>
      <c r="AB20" s="272" t="str">
        <f t="shared" si="24"/>
        <v/>
      </c>
      <c r="AC20" s="273"/>
      <c r="AD20" s="273"/>
      <c r="AE20" s="273"/>
      <c r="AF20" s="273"/>
      <c r="AG20" s="274"/>
      <c r="AH20" s="275" t="str">
        <f>IF(D20&lt;&gt;"","",IF(G20="",IFERROR(VLOOKUP(E20,業態・給与対照!A:D,3,FALSE),""),G20))</f>
        <v/>
      </c>
      <c r="AI20" s="268"/>
      <c r="AJ20" s="268"/>
      <c r="AK20" s="188" t="s">
        <v>97</v>
      </c>
      <c r="AL20" s="268" t="str">
        <f>IF(D20&lt;&gt;"","",IF(H20="",IFERROR(VLOOKUP(E20,業態・給与対照!A:D,4,FALSE),""),H20))</f>
        <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
      </c>
      <c r="BG20" s="265"/>
      <c r="BH20" s="265" t="str">
        <f t="shared" si="26"/>
        <v/>
      </c>
      <c r="BI20" s="265"/>
      <c r="BJ20" s="265"/>
      <c r="BK20" s="265"/>
      <c r="BL20" s="266" t="str">
        <f t="shared" si="27"/>
        <v/>
      </c>
      <c r="BM20" s="266"/>
      <c r="BN20" s="266" t="str">
        <f t="shared" si="28"/>
        <v/>
      </c>
      <c r="BO20" s="266"/>
      <c r="BP20" s="267" t="str">
        <f t="shared" si="29"/>
        <v/>
      </c>
      <c r="BQ20" s="267"/>
      <c r="BR20" s="252" t="str">
        <f t="shared" si="30"/>
        <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
      </c>
      <c r="BG21" s="265"/>
      <c r="BH21" s="265" t="str">
        <f t="shared" si="26"/>
        <v/>
      </c>
      <c r="BI21" s="265"/>
      <c r="BJ21" s="265"/>
      <c r="BK21" s="265"/>
      <c r="BL21" s="266" t="str">
        <f t="shared" si="27"/>
        <v/>
      </c>
      <c r="BM21" s="266"/>
      <c r="BN21" s="266" t="str">
        <f t="shared" si="28"/>
        <v/>
      </c>
      <c r="BO21" s="266"/>
      <c r="BP21" s="267" t="str">
        <f t="shared" si="29"/>
        <v/>
      </c>
      <c r="BQ21" s="267"/>
      <c r="BR21" s="252" t="str">
        <f t="shared" si="30"/>
        <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
      </c>
      <c r="BG22" s="265"/>
      <c r="BH22" s="265" t="str">
        <f t="shared" si="26"/>
        <v/>
      </c>
      <c r="BI22" s="265"/>
      <c r="BJ22" s="265"/>
      <c r="BK22" s="265"/>
      <c r="BL22" s="266" t="str">
        <f t="shared" si="27"/>
        <v/>
      </c>
      <c r="BM22" s="266"/>
      <c r="BN22" s="266" t="str">
        <f t="shared" si="28"/>
        <v/>
      </c>
      <c r="BO22" s="266"/>
      <c r="BP22" s="267" t="str">
        <f t="shared" si="29"/>
        <v/>
      </c>
      <c r="BQ22" s="267"/>
      <c r="BR22" s="252" t="str">
        <f t="shared" si="30"/>
        <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1063</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2926</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2852</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1104</v>
      </c>
      <c r="AH35" s="380"/>
      <c r="AI35" s="380"/>
      <c r="AJ35" s="381"/>
      <c r="AK35" s="356">
        <v>0.46875</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7945</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7945</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7945</v>
      </c>
      <c r="AH37" s="395"/>
      <c r="AI37" s="395"/>
      <c r="AJ37" s="395"/>
      <c r="AK37" s="395"/>
      <c r="AL37" s="395"/>
      <c r="AM37" s="395"/>
      <c r="AN37" s="396"/>
      <c r="AO37" s="400" t="s">
        <v>135</v>
      </c>
      <c r="AP37" s="401"/>
      <c r="AQ37" s="401"/>
      <c r="AR37" s="401"/>
      <c r="AS37" s="401"/>
      <c r="AT37" s="401"/>
      <c r="AU37" s="401"/>
      <c r="AV37" s="402">
        <v>0.625</v>
      </c>
      <c r="AW37" s="402"/>
      <c r="AX37" s="402"/>
      <c r="AY37" s="402"/>
      <c r="AZ37" s="403">
        <v>2778</v>
      </c>
      <c r="BA37" s="403"/>
      <c r="BB37" s="403"/>
      <c r="BC37" s="404"/>
      <c r="BE37" s="203"/>
      <c r="BF37" s="426" t="s">
        <v>136</v>
      </c>
      <c r="BG37" s="427"/>
      <c r="BH37" s="427"/>
      <c r="BI37" s="427"/>
      <c r="BJ37" s="428">
        <f>IF(AG32="","",AG32)</f>
        <v>1063</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1058</v>
      </c>
      <c r="BA38" s="408"/>
      <c r="BB38" s="408"/>
      <c r="BC38" s="409"/>
      <c r="BE38" s="204"/>
      <c r="BF38" s="418" t="s">
        <v>138</v>
      </c>
      <c r="BG38" s="419"/>
      <c r="BH38" s="419"/>
      <c r="BI38" s="419"/>
      <c r="BJ38" s="412">
        <f>IF(AG33="","",AG33)</f>
        <v>2926</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2852</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1104</v>
      </c>
      <c r="BK40" s="413"/>
      <c r="BL40" s="413"/>
      <c r="BM40" s="414"/>
      <c r="BN40" s="420">
        <f>IF(AK35="","",AK35)</f>
        <v>0.46875</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236"/>
      <c r="BH42" s="236"/>
      <c r="BI42" s="237"/>
      <c r="BJ42" s="559" t="str">
        <f t="shared" ref="BJ42" si="41">IF(AD42="","",AD42)</f>
        <v>営業時間。物販店舗（平日）10：00～20：00/（土日祝）10：00～21：00、レストラン（平日）11：00</v>
      </c>
      <c r="BK42" s="559"/>
      <c r="BL42" s="559"/>
      <c r="BM42" s="559"/>
      <c r="BN42" s="559"/>
      <c r="BO42" s="559"/>
      <c r="BP42" s="559"/>
      <c r="BQ42" s="559"/>
      <c r="BR42" s="559"/>
      <c r="BS42" s="559"/>
      <c r="BT42" s="559"/>
      <c r="BU42" s="559"/>
      <c r="BV42" s="559"/>
      <c r="BW42" s="559"/>
      <c r="BX42" s="559"/>
      <c r="BY42" s="559"/>
      <c r="BZ42" s="559"/>
      <c r="CA42" s="559"/>
      <c r="CB42" s="559"/>
      <c r="CC42" s="559"/>
      <c r="CD42" s="559"/>
      <c r="CE42" s="559"/>
      <c r="CF42" s="559"/>
      <c r="CG42" s="559"/>
      <c r="CH42" s="559"/>
      <c r="CI42" s="560"/>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236"/>
      <c r="BH43" s="236"/>
      <c r="BI43" s="237"/>
      <c r="BJ43" s="559" t="str">
        <f t="shared" ref="BJ43:BJ50" si="42">IF(AD43="","",AD43)</f>
        <v>～21：00/（土日祝）11：00～22：00、フードコート（平日）11：00～20：00/（土日祝）10：30～</v>
      </c>
      <c r="BK43" s="559"/>
      <c r="BL43" s="559"/>
      <c r="BM43" s="559"/>
      <c r="BN43" s="559"/>
      <c r="BO43" s="559"/>
      <c r="BP43" s="559"/>
      <c r="BQ43" s="559"/>
      <c r="BR43" s="559"/>
      <c r="BS43" s="559"/>
      <c r="BT43" s="559"/>
      <c r="BU43" s="559"/>
      <c r="BV43" s="559"/>
      <c r="BW43" s="559"/>
      <c r="BX43" s="559"/>
      <c r="BY43" s="559"/>
      <c r="BZ43" s="559"/>
      <c r="CA43" s="559"/>
      <c r="CB43" s="559"/>
      <c r="CC43" s="559"/>
      <c r="CD43" s="559"/>
      <c r="CE43" s="559"/>
      <c r="CF43" s="559"/>
      <c r="CG43" s="559"/>
      <c r="CH43" s="559"/>
      <c r="CI43" s="560"/>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236"/>
      <c r="BH44" s="236"/>
      <c r="BI44" s="237"/>
      <c r="BJ44" s="559" t="str">
        <f t="shared" si="42"/>
        <v>21：00、ブルーミングブルーミー10：00～21：00。</v>
      </c>
      <c r="BK44" s="559"/>
      <c r="BL44" s="559"/>
      <c r="BM44" s="559"/>
      <c r="BN44" s="559"/>
      <c r="BO44" s="559"/>
      <c r="BP44" s="559"/>
      <c r="BQ44" s="559"/>
      <c r="BR44" s="559"/>
      <c r="BS44" s="559"/>
      <c r="BT44" s="559"/>
      <c r="BU44" s="559"/>
      <c r="BV44" s="559"/>
      <c r="BW44" s="559"/>
      <c r="BX44" s="559"/>
      <c r="BY44" s="559"/>
      <c r="BZ44" s="559"/>
      <c r="CA44" s="559"/>
      <c r="CB44" s="559"/>
      <c r="CC44" s="559"/>
      <c r="CD44" s="559"/>
      <c r="CE44" s="559"/>
      <c r="CF44" s="559"/>
      <c r="CG44" s="559"/>
      <c r="CH44" s="559"/>
      <c r="CI44" s="560"/>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559" t="str">
        <f t="shared" si="42"/>
        <v>P3立体駐車場開放。</v>
      </c>
      <c r="BK45" s="559"/>
      <c r="BL45" s="559"/>
      <c r="BM45" s="559"/>
      <c r="BN45" s="559"/>
      <c r="BO45" s="559"/>
      <c r="BP45" s="559"/>
      <c r="BQ45" s="559"/>
      <c r="BR45" s="559"/>
      <c r="BS45" s="559"/>
      <c r="BT45" s="559"/>
      <c r="BU45" s="559"/>
      <c r="BV45" s="559"/>
      <c r="BW45" s="559"/>
      <c r="BX45" s="559"/>
      <c r="BY45" s="559"/>
      <c r="BZ45" s="559"/>
      <c r="CA45" s="559"/>
      <c r="CB45" s="559"/>
      <c r="CC45" s="559"/>
      <c r="CD45" s="559"/>
      <c r="CE45" s="559"/>
      <c r="CF45" s="559"/>
      <c r="CG45" s="559"/>
      <c r="CH45" s="559"/>
      <c r="CI45" s="560"/>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0.39861111111111114</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0.39861111111111114</v>
      </c>
      <c r="BG46" s="460"/>
      <c r="BH46" s="460"/>
      <c r="BI46" s="461"/>
      <c r="BJ46" s="559" t="str">
        <f t="shared" si="42"/>
        <v>P2立体駐車場開放。</v>
      </c>
      <c r="BK46" s="559"/>
      <c r="BL46" s="559"/>
      <c r="BM46" s="559"/>
      <c r="BN46" s="559"/>
      <c r="BO46" s="559"/>
      <c r="BP46" s="559"/>
      <c r="BQ46" s="559"/>
      <c r="BR46" s="559"/>
      <c r="BS46" s="559"/>
      <c r="BT46" s="559"/>
      <c r="BU46" s="559"/>
      <c r="BV46" s="559"/>
      <c r="BW46" s="559"/>
      <c r="BX46" s="559"/>
      <c r="BY46" s="559"/>
      <c r="BZ46" s="559"/>
      <c r="CA46" s="559"/>
      <c r="CB46" s="559"/>
      <c r="CC46" s="559"/>
      <c r="CD46" s="559"/>
      <c r="CE46" s="559"/>
      <c r="CF46" s="559"/>
      <c r="CG46" s="559"/>
      <c r="CH46" s="559"/>
      <c r="CI46" s="560"/>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576</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559" t="str">
        <f t="shared" si="42"/>
        <v>P2入口から開放しているP1、3、4駐車場へご案内した件数。　9：30～9：34　無し。</v>
      </c>
      <c r="BK47" s="559"/>
      <c r="BL47" s="559"/>
      <c r="BM47" s="559"/>
      <c r="BN47" s="559"/>
      <c r="BO47" s="559"/>
      <c r="BP47" s="559"/>
      <c r="BQ47" s="559"/>
      <c r="BR47" s="559"/>
      <c r="BS47" s="559"/>
      <c r="BT47" s="559"/>
      <c r="BU47" s="559"/>
      <c r="BV47" s="559"/>
      <c r="BW47" s="559"/>
      <c r="BX47" s="559"/>
      <c r="BY47" s="559"/>
      <c r="BZ47" s="559"/>
      <c r="CA47" s="559"/>
      <c r="CB47" s="559"/>
      <c r="CC47" s="559"/>
      <c r="CD47" s="559"/>
      <c r="CE47" s="559"/>
      <c r="CF47" s="559"/>
      <c r="CG47" s="559"/>
      <c r="CH47" s="559"/>
      <c r="CI47" s="560"/>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v>
      </c>
      <c r="BG48" s="460"/>
      <c r="BH48" s="460"/>
      <c r="BI48" s="461"/>
      <c r="BJ48" s="559" t="str">
        <f t="shared" si="42"/>
        <v>P2臨時出口を開放。　→18：30　閉鎖作業を施設警備担当様へ引継ぎ。</v>
      </c>
      <c r="BK48" s="559"/>
      <c r="BL48" s="559"/>
      <c r="BM48" s="559"/>
      <c r="BN48" s="559"/>
      <c r="BO48" s="559"/>
      <c r="BP48" s="559"/>
      <c r="BQ48" s="559"/>
      <c r="BR48" s="559"/>
      <c r="BS48" s="559"/>
      <c r="BT48" s="559"/>
      <c r="BU48" s="559"/>
      <c r="BV48" s="559"/>
      <c r="BW48" s="559"/>
      <c r="BX48" s="559"/>
      <c r="BY48" s="559"/>
      <c r="BZ48" s="559"/>
      <c r="CA48" s="559"/>
      <c r="CB48" s="559"/>
      <c r="CC48" s="559"/>
      <c r="CD48" s="559"/>
      <c r="CE48" s="559"/>
      <c r="CF48" s="559"/>
      <c r="CG48" s="559"/>
      <c r="CH48" s="559"/>
      <c r="CI48" s="560"/>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3">IFERROR(INDEX(給与コード,MATCH(IF(J49="",E49,J49),業態名,0)),"")</f>
        <v/>
      </c>
      <c r="P49" s="177" t="str">
        <f t="shared" ref="P49" si="44">IF(O49="","",IF(K49="",F49,K49))</f>
        <v/>
      </c>
      <c r="Q49" s="178" t="str">
        <f t="shared" ref="Q49" si="45">IF(L49="",IF(G49="","",G49),L49)</f>
        <v/>
      </c>
      <c r="R49" s="178"/>
      <c r="S49" s="178" t="str">
        <f t="shared" ref="S49" si="46">IF(M49="",IF(H49="","",H49),M49)</f>
        <v/>
      </c>
      <c r="T49" s="178"/>
      <c r="U49" s="178"/>
      <c r="V49" s="178"/>
      <c r="W49" s="178"/>
      <c r="X49" s="177"/>
      <c r="Z49" s="235">
        <v>0.40625</v>
      </c>
      <c r="AA49" s="449"/>
      <c r="AB49" s="449"/>
      <c r="AC49" s="450"/>
      <c r="AD49" s="474" t="s">
        <v>160</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f t="shared" si="40"/>
        <v>0.40625</v>
      </c>
      <c r="BG49" s="460"/>
      <c r="BH49" s="460"/>
      <c r="BI49" s="461"/>
      <c r="BJ49" s="559" t="str">
        <f t="shared" si="42"/>
        <v>P2出口(精算機No1～3)、P3出口(精算機No1～4)のゲートバー上げ実施。</v>
      </c>
      <c r="BK49" s="559"/>
      <c r="BL49" s="559"/>
      <c r="BM49" s="559"/>
      <c r="BN49" s="559"/>
      <c r="BO49" s="559"/>
      <c r="BP49" s="559"/>
      <c r="BQ49" s="559"/>
      <c r="BR49" s="559"/>
      <c r="BS49" s="559"/>
      <c r="BT49" s="559"/>
      <c r="BU49" s="559"/>
      <c r="BV49" s="559"/>
      <c r="BW49" s="559"/>
      <c r="BX49" s="559"/>
      <c r="BY49" s="559"/>
      <c r="BZ49" s="559"/>
      <c r="CA49" s="559"/>
      <c r="CB49" s="559"/>
      <c r="CC49" s="559"/>
      <c r="CD49" s="559"/>
      <c r="CE49" s="559"/>
      <c r="CF49" s="559"/>
      <c r="CG49" s="559"/>
      <c r="CH49" s="559"/>
      <c r="CI49" s="560"/>
    </row>
    <row r="50" spans="2:87" ht="16.5" customHeight="1">
      <c r="Z50" s="462"/>
      <c r="AA50" s="463"/>
      <c r="AB50" s="463"/>
      <c r="AC50" s="464"/>
      <c r="AD50" s="465" t="s">
        <v>378</v>
      </c>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683" t="str">
        <f t="shared" si="42"/>
        <v>渡辺統括様へ報告済み。</v>
      </c>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c r="CI50" s="684"/>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v>0.4465277777777778</v>
      </c>
      <c r="AA53" s="494"/>
      <c r="AB53" s="494"/>
      <c r="AC53" s="589"/>
      <c r="AD53" s="481" t="s">
        <v>205</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f t="shared" ref="BF53:BF94" si="47">IF(Z53="","",Z53)</f>
        <v>0.4465277777777778</v>
      </c>
      <c r="BG53" s="485"/>
      <c r="BH53" s="485"/>
      <c r="BI53" s="486"/>
      <c r="BJ53" s="481" t="str">
        <f t="shared" ref="BJ53:BJ100" si="48">IF(AD53="","",AD53)</f>
        <v>P4平面駐車場場内西側の空車枠が少なくなった為、入出庫渋滞対応増員を転配し</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5"/>
      <c r="AA54" s="506"/>
      <c r="AB54" s="506"/>
      <c r="AC54" s="506"/>
      <c r="AD54" s="481" t="s">
        <v>577</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7"/>
        <v/>
      </c>
      <c r="BG54" s="504"/>
      <c r="BH54" s="504"/>
      <c r="BI54" s="504"/>
      <c r="BJ54" s="481" t="str">
        <f t="shared" si="48"/>
        <v>分岐点で「この先満車」手持ち看板掲示。　→11：10　東側も埋まったためご案内終了。</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497">
        <v>0.46875</v>
      </c>
      <c r="AA55" s="374"/>
      <c r="AB55" s="374"/>
      <c r="AC55" s="271"/>
      <c r="AD55" s="481" t="s">
        <v>343</v>
      </c>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f t="shared" si="47"/>
        <v>0.46875</v>
      </c>
      <c r="BG55" s="268"/>
      <c r="BH55" s="268"/>
      <c r="BI55" s="415"/>
      <c r="BJ55" s="481" t="str">
        <f t="shared" si="48"/>
        <v>P4平面駐車場　満車。</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7">
        <v>0.46875</v>
      </c>
      <c r="AA56" s="506"/>
      <c r="AB56" s="506"/>
      <c r="AC56" s="506"/>
      <c r="AD56" s="481" t="s">
        <v>578</v>
      </c>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f t="shared" si="47"/>
        <v>0.46875</v>
      </c>
      <c r="BG56" s="504"/>
      <c r="BH56" s="504"/>
      <c r="BI56" s="504"/>
      <c r="BJ56" s="481" t="str">
        <f t="shared" si="48"/>
        <v>Ｐ1・3入口右折入庫案内実施。　→16:35　ご案内を終了。</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v>0.53749999999999998</v>
      </c>
      <c r="AA57" s="506"/>
      <c r="AB57" s="506"/>
      <c r="AC57" s="506"/>
      <c r="AD57" s="481" t="s">
        <v>171</v>
      </c>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f t="shared" si="47"/>
        <v>0.53749999999999998</v>
      </c>
      <c r="BG57" s="504"/>
      <c r="BH57" s="504"/>
      <c r="BI57" s="504"/>
      <c r="BJ57" s="481" t="str">
        <f t="shared" si="48"/>
        <v>駐車場80％（在車2400台）満たしたため、OPC様へ無線報告。</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v>0.6020833333333333</v>
      </c>
      <c r="AA58" s="506"/>
      <c r="AB58" s="506"/>
      <c r="AC58" s="506"/>
      <c r="AD58" s="481" t="s">
        <v>350</v>
      </c>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f t="shared" si="47"/>
        <v>0.6020833333333333</v>
      </c>
      <c r="BG58" s="504"/>
      <c r="BH58" s="504"/>
      <c r="BI58" s="504"/>
      <c r="BJ58" s="501" t="str">
        <f t="shared" si="48"/>
        <v>駐車場90％（在車2700台）満たしたため、OPC様へ無線報告。</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7"/>
        <v/>
      </c>
      <c r="BG59" s="504"/>
      <c r="BH59" s="504"/>
      <c r="BI59" s="504"/>
      <c r="BJ59" s="501" t="str">
        <f t="shared" si="48"/>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7"/>
        <v/>
      </c>
      <c r="BG60" s="504"/>
      <c r="BH60" s="504"/>
      <c r="BI60" s="504"/>
      <c r="BJ60" s="501" t="str">
        <f t="shared" si="48"/>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7"/>
        <v/>
      </c>
      <c r="BG61" s="504"/>
      <c r="BH61" s="504"/>
      <c r="BI61" s="504"/>
      <c r="BJ61" s="501" t="str">
        <f t="shared" si="48"/>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7"/>
        <v/>
      </c>
      <c r="BG62" s="504"/>
      <c r="BH62" s="504"/>
      <c r="BI62" s="504"/>
      <c r="BJ62" s="501" t="str">
        <f t="shared" si="48"/>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7"/>
        <v/>
      </c>
      <c r="BG63" s="504"/>
      <c r="BH63" s="504"/>
      <c r="BI63" s="504"/>
      <c r="BJ63" s="501" t="str">
        <f t="shared" si="48"/>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7"/>
        <v/>
      </c>
      <c r="BG64" s="504"/>
      <c r="BH64" s="504"/>
      <c r="BI64" s="504"/>
      <c r="BJ64" s="501" t="str">
        <f t="shared" si="48"/>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7"/>
        <v/>
      </c>
      <c r="BG65" s="268"/>
      <c r="BH65" s="268"/>
      <c r="BI65" s="415"/>
      <c r="BJ65" s="501" t="str">
        <f t="shared" si="48"/>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7"/>
        <v/>
      </c>
      <c r="BG66" s="504"/>
      <c r="BH66" s="504"/>
      <c r="BI66" s="504"/>
      <c r="BJ66" s="501" t="str">
        <f t="shared" si="48"/>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7"/>
        <v/>
      </c>
      <c r="BG67" s="504"/>
      <c r="BH67" s="504"/>
      <c r="BI67" s="504"/>
      <c r="BJ67" s="501" t="str">
        <f t="shared" si="48"/>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7"/>
        <v/>
      </c>
      <c r="BG68" s="504"/>
      <c r="BH68" s="504"/>
      <c r="BI68" s="504"/>
      <c r="BJ68" s="501" t="str">
        <f t="shared" si="48"/>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7"/>
        <v/>
      </c>
      <c r="BG69" s="504"/>
      <c r="BH69" s="504"/>
      <c r="BI69" s="504"/>
      <c r="BJ69" s="501" t="str">
        <f t="shared" si="48"/>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7"/>
        <v/>
      </c>
      <c r="BG70" s="268"/>
      <c r="BH70" s="268"/>
      <c r="BI70" s="415"/>
      <c r="BJ70" s="501" t="str">
        <f t="shared" si="48"/>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7"/>
        <v/>
      </c>
      <c r="BG71" s="504"/>
      <c r="BH71" s="504"/>
      <c r="BI71" s="504"/>
      <c r="BJ71" s="501" t="str">
        <f t="shared" si="48"/>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7"/>
        <v/>
      </c>
      <c r="BG72" s="504"/>
      <c r="BH72" s="504"/>
      <c r="BI72" s="504"/>
      <c r="BJ72" s="501" t="str">
        <f t="shared" si="48"/>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7"/>
        <v/>
      </c>
      <c r="BG73" s="504"/>
      <c r="BH73" s="504"/>
      <c r="BI73" s="504"/>
      <c r="BJ73" s="501" t="str">
        <f t="shared" si="48"/>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7"/>
        <v/>
      </c>
      <c r="BG74" s="504"/>
      <c r="BH74" s="504"/>
      <c r="BI74" s="504"/>
      <c r="BJ74" s="501" t="str">
        <f t="shared" si="48"/>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7"/>
        <v/>
      </c>
      <c r="BG75" s="504"/>
      <c r="BH75" s="504"/>
      <c r="BI75" s="504"/>
      <c r="BJ75" s="501" t="str">
        <f t="shared" si="48"/>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7"/>
        <v/>
      </c>
      <c r="BG76" s="504"/>
      <c r="BH76" s="504"/>
      <c r="BI76" s="504"/>
      <c r="BJ76" s="501" t="str">
        <f t="shared" si="48"/>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7"/>
        <v/>
      </c>
      <c r="BG77" s="504"/>
      <c r="BH77" s="504"/>
      <c r="BI77" s="504"/>
      <c r="BJ77" s="501" t="str">
        <f t="shared" si="48"/>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7"/>
        <v/>
      </c>
      <c r="BG78" s="504"/>
      <c r="BH78" s="504"/>
      <c r="BI78" s="504"/>
      <c r="BJ78" s="501" t="str">
        <f t="shared" si="48"/>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7"/>
        <v/>
      </c>
      <c r="BG79" s="504"/>
      <c r="BH79" s="504"/>
      <c r="BI79" s="504"/>
      <c r="BJ79" s="501" t="str">
        <f t="shared" si="48"/>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7"/>
        <v/>
      </c>
      <c r="BG80" s="504"/>
      <c r="BH80" s="504"/>
      <c r="BI80" s="504"/>
      <c r="BJ80" s="501" t="str">
        <f t="shared" si="48"/>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7"/>
        <v/>
      </c>
      <c r="BG81" s="504"/>
      <c r="BH81" s="504"/>
      <c r="BI81" s="504"/>
      <c r="BJ81" s="501" t="str">
        <f t="shared" si="48"/>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7"/>
        <v/>
      </c>
      <c r="BG82" s="504"/>
      <c r="BH82" s="504"/>
      <c r="BI82" s="504"/>
      <c r="BJ82" s="501" t="str">
        <f t="shared" si="48"/>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7"/>
        <v/>
      </c>
      <c r="BG83" s="504"/>
      <c r="BH83" s="504"/>
      <c r="BI83" s="504"/>
      <c r="BJ83" s="501" t="str">
        <f t="shared" si="48"/>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7"/>
        <v/>
      </c>
      <c r="BG84" s="504"/>
      <c r="BH84" s="504"/>
      <c r="BI84" s="504"/>
      <c r="BJ84" s="501" t="str">
        <f t="shared" si="48"/>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7"/>
        <v/>
      </c>
      <c r="BG85" s="504"/>
      <c r="BH85" s="504"/>
      <c r="BI85" s="504"/>
      <c r="BJ85" s="501" t="str">
        <f t="shared" si="48"/>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7"/>
        <v/>
      </c>
      <c r="BG86" s="504"/>
      <c r="BH86" s="504"/>
      <c r="BI86" s="504"/>
      <c r="BJ86" s="501" t="str">
        <f t="shared" si="48"/>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7"/>
        <v/>
      </c>
      <c r="BG87" s="504"/>
      <c r="BH87" s="504"/>
      <c r="BI87" s="504"/>
      <c r="BJ87" s="501" t="str">
        <f t="shared" si="48"/>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7"/>
        <v/>
      </c>
      <c r="BG88" s="504"/>
      <c r="BH88" s="504"/>
      <c r="BI88" s="504"/>
      <c r="BJ88" s="501" t="str">
        <f t="shared" si="48"/>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7"/>
        <v/>
      </c>
      <c r="BG89" s="504"/>
      <c r="BH89" s="504"/>
      <c r="BI89" s="504"/>
      <c r="BJ89" s="501" t="str">
        <f t="shared" si="48"/>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7"/>
        <v/>
      </c>
      <c r="BG90" s="504"/>
      <c r="BH90" s="504"/>
      <c r="BI90" s="504"/>
      <c r="BJ90" s="501" t="str">
        <f t="shared" si="48"/>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7"/>
        <v/>
      </c>
      <c r="BG91" s="504"/>
      <c r="BH91" s="504"/>
      <c r="BI91" s="504"/>
      <c r="BJ91" s="501" t="str">
        <f t="shared" si="48"/>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7"/>
        <v/>
      </c>
      <c r="BG92" s="504"/>
      <c r="BH92" s="504"/>
      <c r="BI92" s="504"/>
      <c r="BJ92" s="501" t="str">
        <f t="shared" si="48"/>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7"/>
        <v/>
      </c>
      <c r="BG93" s="504"/>
      <c r="BH93" s="504"/>
      <c r="BI93" s="504"/>
      <c r="BJ93" s="501" t="str">
        <f t="shared" si="48"/>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7"/>
        <v/>
      </c>
      <c r="BG94" s="513"/>
      <c r="BH94" s="513"/>
      <c r="BI94" s="513"/>
      <c r="BJ94" s="510" t="str">
        <f t="shared" si="48"/>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9">IF(Z95="","",Z95)</f>
        <v/>
      </c>
      <c r="BG95" s="504"/>
      <c r="BH95" s="504"/>
      <c r="BI95" s="504"/>
      <c r="BJ95" s="501" t="str">
        <f t="shared" si="48"/>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9"/>
        <v/>
      </c>
      <c r="BG96" s="504"/>
      <c r="BH96" s="504"/>
      <c r="BI96" s="504"/>
      <c r="BJ96" s="501" t="str">
        <f t="shared" si="48"/>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9"/>
        <v/>
      </c>
      <c r="BG97" s="504"/>
      <c r="BH97" s="504"/>
      <c r="BI97" s="504"/>
      <c r="BJ97" s="501" t="str">
        <f t="shared" si="48"/>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9"/>
        <v/>
      </c>
      <c r="BG98" s="504"/>
      <c r="BH98" s="504"/>
      <c r="BI98" s="504"/>
      <c r="BJ98" s="501" t="str">
        <f t="shared" si="48"/>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9"/>
        <v/>
      </c>
      <c r="BG99" s="504"/>
      <c r="BH99" s="504"/>
      <c r="BI99" s="504"/>
      <c r="BJ99" s="501" t="str">
        <f t="shared" si="48"/>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9"/>
        <v/>
      </c>
      <c r="BG100" s="518"/>
      <c r="BH100" s="518"/>
      <c r="BI100" s="518"/>
      <c r="BJ100" s="515" t="str">
        <f t="shared" si="48"/>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sheetData>
  <mergeCells count="865">
    <mergeCell ref="BJ94:CI94"/>
    <mergeCell ref="Z90:AC90"/>
    <mergeCell ref="AD90:BC90"/>
    <mergeCell ref="BF90:BI90"/>
    <mergeCell ref="Z94:AC94"/>
    <mergeCell ref="AD94:BC94"/>
    <mergeCell ref="BF94:BI94"/>
    <mergeCell ref="BJ90:CI90"/>
    <mergeCell ref="Z91:AC91"/>
    <mergeCell ref="AD91:BC91"/>
    <mergeCell ref="BF91:BI91"/>
    <mergeCell ref="BJ91:CI91"/>
    <mergeCell ref="Z92:AC92"/>
    <mergeCell ref="AD92:BC92"/>
    <mergeCell ref="BF92:BI92"/>
    <mergeCell ref="Z93:AC93"/>
    <mergeCell ref="AD93:BC93"/>
    <mergeCell ref="BF93:BI93"/>
    <mergeCell ref="BJ93:CI93"/>
    <mergeCell ref="BJ92:CI92"/>
    <mergeCell ref="Z99:AC99"/>
    <mergeCell ref="AD99:BC99"/>
    <mergeCell ref="BF99:BI99"/>
    <mergeCell ref="Z98:AC98"/>
    <mergeCell ref="AD98:BC98"/>
    <mergeCell ref="BF98:BI98"/>
    <mergeCell ref="BJ98:CI98"/>
    <mergeCell ref="BJ99:CI99"/>
    <mergeCell ref="AD86:BC86"/>
    <mergeCell ref="BF86:BI86"/>
    <mergeCell ref="BJ86:CI86"/>
    <mergeCell ref="Z87:AC87"/>
    <mergeCell ref="AD87:BC87"/>
    <mergeCell ref="BF87:BI87"/>
    <mergeCell ref="BJ87:CI87"/>
    <mergeCell ref="BJ89:CI89"/>
    <mergeCell ref="Z88:AC88"/>
    <mergeCell ref="AD88:BC88"/>
    <mergeCell ref="BF88:BI88"/>
    <mergeCell ref="BJ88:CI88"/>
    <mergeCell ref="Z89:AC89"/>
    <mergeCell ref="AD89:BC89"/>
    <mergeCell ref="BF89:BI89"/>
    <mergeCell ref="Z86:AC86"/>
    <mergeCell ref="Z83:AC83"/>
    <mergeCell ref="AD83:BC83"/>
    <mergeCell ref="BF83:BI83"/>
    <mergeCell ref="BJ83:CI83"/>
    <mergeCell ref="Z82:AC82"/>
    <mergeCell ref="AD82:BC82"/>
    <mergeCell ref="BF82:BI82"/>
    <mergeCell ref="BJ82:CI8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76:AC76"/>
    <mergeCell ref="AD76:BC76"/>
    <mergeCell ref="BF76:BI76"/>
    <mergeCell ref="BF77:BI77"/>
    <mergeCell ref="BJ76:CI76"/>
    <mergeCell ref="Z77:AC77"/>
    <mergeCell ref="AD77:BC77"/>
    <mergeCell ref="Z74:AC74"/>
    <mergeCell ref="Z85:AC85"/>
    <mergeCell ref="AD85:BC85"/>
    <mergeCell ref="BF85:BI85"/>
    <mergeCell ref="Z79:AC79"/>
    <mergeCell ref="AD79:BC79"/>
    <mergeCell ref="BF79:BI79"/>
    <mergeCell ref="BJ79:CI79"/>
    <mergeCell ref="Z80:AC80"/>
    <mergeCell ref="AD80:BC80"/>
    <mergeCell ref="BF80:BI80"/>
    <mergeCell ref="BJ80:CI80"/>
    <mergeCell ref="Z81:AC81"/>
    <mergeCell ref="AD81:BC81"/>
    <mergeCell ref="BF81:BI81"/>
    <mergeCell ref="BJ81:CI81"/>
    <mergeCell ref="BJ85:CI85"/>
    <mergeCell ref="Z68:AC68"/>
    <mergeCell ref="AD68:BC68"/>
    <mergeCell ref="BF68:BI68"/>
    <mergeCell ref="BJ68:CI68"/>
    <mergeCell ref="Z69:AC69"/>
    <mergeCell ref="AD69:BC69"/>
    <mergeCell ref="BF69:BI69"/>
    <mergeCell ref="BJ69:CI69"/>
    <mergeCell ref="Z84:AC84"/>
    <mergeCell ref="AD84:BC84"/>
    <mergeCell ref="BF84:BI84"/>
    <mergeCell ref="BJ84:CI84"/>
    <mergeCell ref="AD74:BC74"/>
    <mergeCell ref="BF74:BI74"/>
    <mergeCell ref="BJ74:CI74"/>
    <mergeCell ref="Z75:AC75"/>
    <mergeCell ref="AD75:BC75"/>
    <mergeCell ref="BF75:BI75"/>
    <mergeCell ref="BJ75:CI75"/>
    <mergeCell ref="BJ77:CI77"/>
    <mergeCell ref="Z78:AC78"/>
    <mergeCell ref="AD78:BC78"/>
    <mergeCell ref="BF78:BI78"/>
    <mergeCell ref="BJ78:CI78"/>
    <mergeCell ref="Z66:AC66"/>
    <mergeCell ref="AD66:BC66"/>
    <mergeCell ref="BF66:BI66"/>
    <mergeCell ref="BJ66:CI66"/>
    <mergeCell ref="Z73:AC73"/>
    <mergeCell ref="AD73:BC73"/>
    <mergeCell ref="BF73:BI73"/>
    <mergeCell ref="BJ73:CI73"/>
    <mergeCell ref="BJ72:CI72"/>
    <mergeCell ref="Z70:AC70"/>
    <mergeCell ref="AD70:BC70"/>
    <mergeCell ref="BF70:BI70"/>
    <mergeCell ref="BJ70:CI70"/>
    <mergeCell ref="Z71:AC71"/>
    <mergeCell ref="AD71:BC71"/>
    <mergeCell ref="BF71:BI71"/>
    <mergeCell ref="BJ71:CI71"/>
    <mergeCell ref="Z72:AC72"/>
    <mergeCell ref="AD72:BC72"/>
    <mergeCell ref="BF72:BI72"/>
    <mergeCell ref="Z67:AC67"/>
    <mergeCell ref="AD67:BC67"/>
    <mergeCell ref="BF67:BI67"/>
    <mergeCell ref="BJ67:CI67"/>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AU52:AV52"/>
    <mergeCell ref="AX52:AY52"/>
    <mergeCell ref="CA52:CB52"/>
    <mergeCell ref="AP52:AS52"/>
    <mergeCell ref="CD52:CE52"/>
    <mergeCell ref="BV52:BY52"/>
    <mergeCell ref="Z53:AC53"/>
    <mergeCell ref="AD53:BC53"/>
    <mergeCell ref="BF53:BI53"/>
    <mergeCell ref="BJ53:CI53"/>
    <mergeCell ref="Z51:AC51"/>
    <mergeCell ref="AD51:BC51"/>
    <mergeCell ref="CK45:CP45"/>
    <mergeCell ref="CQ45:CS45"/>
    <mergeCell ref="Z50:AC50"/>
    <mergeCell ref="AD50:BC50"/>
    <mergeCell ref="BF50:BI50"/>
    <mergeCell ref="BJ50:CI50"/>
    <mergeCell ref="CK47:CM48"/>
    <mergeCell ref="CN47:DE48"/>
    <mergeCell ref="Z49:AC49"/>
    <mergeCell ref="AD49:BC49"/>
    <mergeCell ref="BF49:BI49"/>
    <mergeCell ref="Z48:AC48"/>
    <mergeCell ref="AD48:BC48"/>
    <mergeCell ref="BF47:BI47"/>
    <mergeCell ref="BJ49:CI49"/>
    <mergeCell ref="BJ47:CI47"/>
    <mergeCell ref="BF48:BI48"/>
    <mergeCell ref="BJ48:CI48"/>
    <mergeCell ref="Z47:AC47"/>
    <mergeCell ref="AD47:BC47"/>
    <mergeCell ref="Z46:AC46"/>
    <mergeCell ref="AD46:BC46"/>
    <mergeCell ref="CU42:CW42"/>
    <mergeCell ref="BF44:BI44"/>
    <mergeCell ref="BJ44:CI44"/>
    <mergeCell ref="BF45:BI45"/>
    <mergeCell ref="BJ45:CI45"/>
    <mergeCell ref="BF46:BI46"/>
    <mergeCell ref="BJ46:CI46"/>
    <mergeCell ref="CK42:CN42"/>
    <mergeCell ref="CU43:CW43"/>
    <mergeCell ref="CK44:CP44"/>
    <mergeCell ref="CQ44:CS44"/>
    <mergeCell ref="BF43:BI43"/>
    <mergeCell ref="BJ43:CI43"/>
    <mergeCell ref="Z45:AC45"/>
    <mergeCell ref="AD45:BC45"/>
    <mergeCell ref="CK43:CN43"/>
    <mergeCell ref="CO43:CQ43"/>
    <mergeCell ref="CR43:CT43"/>
    <mergeCell ref="CU41:CW41"/>
    <mergeCell ref="CR36:CT36"/>
    <mergeCell ref="BF42:BI42"/>
    <mergeCell ref="BJ42:CI42"/>
    <mergeCell ref="CK41:CN41"/>
    <mergeCell ref="CO41:CQ41"/>
    <mergeCell ref="CR41:CT41"/>
    <mergeCell ref="BF39:BI39"/>
    <mergeCell ref="BJ39:BM39"/>
    <mergeCell ref="BN37:BQ37"/>
    <mergeCell ref="BR37:BT37"/>
    <mergeCell ref="CO39:CQ39"/>
    <mergeCell ref="CR39:CT39"/>
    <mergeCell ref="BF41:CI41"/>
    <mergeCell ref="BR40:BT40"/>
    <mergeCell ref="CR38:CT38"/>
    <mergeCell ref="CK38:CN38"/>
    <mergeCell ref="CO38:CQ38"/>
    <mergeCell ref="BN38:BQ38"/>
    <mergeCell ref="CR37:CT37"/>
    <mergeCell ref="CO42:CQ42"/>
    <mergeCell ref="BF40:BI40"/>
    <mergeCell ref="BJ40:BM40"/>
    <mergeCell ref="CK36:CN36"/>
    <mergeCell ref="CO36:CQ36"/>
    <mergeCell ref="BF38:BI38"/>
    <mergeCell ref="BJ38:BM38"/>
    <mergeCell ref="BN40:BQ40"/>
    <mergeCell ref="CO37:CQ37"/>
    <mergeCell ref="BR36:BT36"/>
    <mergeCell ref="CR42:CT42"/>
    <mergeCell ref="CK37:CN37"/>
    <mergeCell ref="CK39:CN39"/>
    <mergeCell ref="BR38:BT38"/>
    <mergeCell ref="BN39:BQ39"/>
    <mergeCell ref="BR39:BT39"/>
    <mergeCell ref="BU40:CB40"/>
    <mergeCell ref="CC40:CI40"/>
    <mergeCell ref="BF36:BI36"/>
    <mergeCell ref="BJ36:BM36"/>
    <mergeCell ref="BN36:BQ36"/>
    <mergeCell ref="AX40:AY40"/>
    <mergeCell ref="AZ40:BA40"/>
    <mergeCell ref="Z40:AE40"/>
    <mergeCell ref="AF40:AG40"/>
    <mergeCell ref="AH40:AI40"/>
    <mergeCell ref="AK40:AL40"/>
    <mergeCell ref="AO40:AP40"/>
    <mergeCell ref="AS40:AT40"/>
    <mergeCell ref="BB40:BC40"/>
    <mergeCell ref="BF35:CI35"/>
    <mergeCell ref="BU36:BX37"/>
    <mergeCell ref="BY36:CI37"/>
    <mergeCell ref="Z39:AD39"/>
    <mergeCell ref="AE39:AG39"/>
    <mergeCell ref="AI39:AL39"/>
    <mergeCell ref="AM39:AT39"/>
    <mergeCell ref="BF37:BI37"/>
    <mergeCell ref="BJ37:BM37"/>
    <mergeCell ref="Z36:AF36"/>
    <mergeCell ref="AZ38:BC38"/>
    <mergeCell ref="CG22:CI22"/>
    <mergeCell ref="BW27:BZ27"/>
    <mergeCell ref="BH29:BK29"/>
    <mergeCell ref="AK34:AN34"/>
    <mergeCell ref="AO33:AU33"/>
    <mergeCell ref="AV33:AY33"/>
    <mergeCell ref="AZ33:BC33"/>
    <mergeCell ref="AO34:AU34"/>
    <mergeCell ref="AV34:AY34"/>
    <mergeCell ref="AZ34:BC34"/>
    <mergeCell ref="BY33:BZ33"/>
    <mergeCell ref="CA33:CC33"/>
    <mergeCell ref="BF34:BG34"/>
    <mergeCell ref="BH34:BI34"/>
    <mergeCell ref="BJ34:BK34"/>
    <mergeCell ref="BL34:BN34"/>
    <mergeCell ref="BO34:BT34"/>
    <mergeCell ref="BF33:BG33"/>
    <mergeCell ref="BH33:BI33"/>
    <mergeCell ref="BJ33:BK33"/>
    <mergeCell ref="BL33:BN33"/>
    <mergeCell ref="BO33:BT33"/>
    <mergeCell ref="BU34:BV34"/>
    <mergeCell ref="BW34:BX34"/>
    <mergeCell ref="CC22:CD22"/>
    <mergeCell ref="CE22:CF22"/>
    <mergeCell ref="BF30:BG30"/>
    <mergeCell ref="BH30:BK30"/>
    <mergeCell ref="BL30:BM30"/>
    <mergeCell ref="BN30:BO30"/>
    <mergeCell ref="BP30:BQ30"/>
    <mergeCell ref="CE30:CF30"/>
    <mergeCell ref="BR30:BT30"/>
    <mergeCell ref="BF22:BG22"/>
    <mergeCell ref="BH22:BK22"/>
    <mergeCell ref="BL22:BM22"/>
    <mergeCell ref="BN22:BO22"/>
    <mergeCell ref="BP29:BQ29"/>
    <mergeCell ref="BR29:BT29"/>
    <mergeCell ref="BU30:BV30"/>
    <mergeCell ref="BW30:BZ30"/>
    <mergeCell ref="BF28:BG28"/>
    <mergeCell ref="BU27:BV27"/>
    <mergeCell ref="BH28:BK28"/>
    <mergeCell ref="BL23:BM23"/>
    <mergeCell ref="BL24:BM24"/>
    <mergeCell ref="BL25:BM25"/>
    <mergeCell ref="BL26:BM26"/>
    <mergeCell ref="CA30:CB30"/>
    <mergeCell ref="CD33:CI33"/>
    <mergeCell ref="BF27:BG27"/>
    <mergeCell ref="CA27:CB27"/>
    <mergeCell ref="CC27:CD27"/>
    <mergeCell ref="CE27:CF27"/>
    <mergeCell ref="CG27:CI27"/>
    <mergeCell ref="BF31:BI31"/>
    <mergeCell ref="BJ31:CI31"/>
    <mergeCell ref="CC30:CD30"/>
    <mergeCell ref="CG28:CI28"/>
    <mergeCell ref="BL28:BM28"/>
    <mergeCell ref="BN28:BO28"/>
    <mergeCell ref="BP28:BQ28"/>
    <mergeCell ref="BR28:BT28"/>
    <mergeCell ref="BU28:BV28"/>
    <mergeCell ref="BW28:BZ28"/>
    <mergeCell ref="CA28:CB28"/>
    <mergeCell ref="CC28:CD28"/>
    <mergeCell ref="CE28:CF28"/>
    <mergeCell ref="BL29:BM29"/>
    <mergeCell ref="BN29:BO29"/>
    <mergeCell ref="Z28:AA28"/>
    <mergeCell ref="AB28:AG28"/>
    <mergeCell ref="AH28:AJ28"/>
    <mergeCell ref="AL28:AN28"/>
    <mergeCell ref="AO28:AP28"/>
    <mergeCell ref="AQ28:AV28"/>
    <mergeCell ref="AO27:AP27"/>
    <mergeCell ref="BH27:BK27"/>
    <mergeCell ref="BL27:BM27"/>
    <mergeCell ref="Z29:AC29"/>
    <mergeCell ref="AD29:BC29"/>
    <mergeCell ref="BF29:BG29"/>
    <mergeCell ref="AW28:AY28"/>
    <mergeCell ref="BN27:BO27"/>
    <mergeCell ref="BP27:BQ27"/>
    <mergeCell ref="BR27:BT27"/>
    <mergeCell ref="BA28:BC28"/>
    <mergeCell ref="Z24:AA24"/>
    <mergeCell ref="AB24:AG24"/>
    <mergeCell ref="AH24:AJ24"/>
    <mergeCell ref="AL24:AN24"/>
    <mergeCell ref="Z25:AA25"/>
    <mergeCell ref="AB25:AG25"/>
    <mergeCell ref="AH25:AJ25"/>
    <mergeCell ref="AL25:AN25"/>
    <mergeCell ref="Z26:AA26"/>
    <mergeCell ref="AB26:AG26"/>
    <mergeCell ref="AL26:AN26"/>
    <mergeCell ref="Z27:AA27"/>
    <mergeCell ref="AB27:AG27"/>
    <mergeCell ref="AH27:AJ27"/>
    <mergeCell ref="AL27:AN27"/>
    <mergeCell ref="AO24:AP24"/>
    <mergeCell ref="Z23:AA23"/>
    <mergeCell ref="AB23:AG23"/>
    <mergeCell ref="AH23:AJ23"/>
    <mergeCell ref="AL23:AN23"/>
    <mergeCell ref="AO23:AP23"/>
    <mergeCell ref="AQ23:AV23"/>
    <mergeCell ref="AW23:AY23"/>
    <mergeCell ref="BA23:BC23"/>
    <mergeCell ref="BF21:BG21"/>
    <mergeCell ref="Z22:AA22"/>
    <mergeCell ref="AB22:AG22"/>
    <mergeCell ref="AH22:AJ22"/>
    <mergeCell ref="AL22:AN22"/>
    <mergeCell ref="AO22:AP22"/>
    <mergeCell ref="AQ22:AV22"/>
    <mergeCell ref="AW22:AY22"/>
    <mergeCell ref="BA22:BC22"/>
    <mergeCell ref="Z21:AA21"/>
    <mergeCell ref="AB21:AG21"/>
    <mergeCell ref="AH21:AJ21"/>
    <mergeCell ref="AL21:AN21"/>
    <mergeCell ref="CG21:CI21"/>
    <mergeCell ref="BW21:BZ21"/>
    <mergeCell ref="CA21:CB21"/>
    <mergeCell ref="CC21:CD21"/>
    <mergeCell ref="CC20:CD20"/>
    <mergeCell ref="BP22:BQ22"/>
    <mergeCell ref="BR22:BT22"/>
    <mergeCell ref="BH21:BK21"/>
    <mergeCell ref="BL21:BM21"/>
    <mergeCell ref="BN21:BO21"/>
    <mergeCell ref="BP21:BQ21"/>
    <mergeCell ref="BR21:BT21"/>
    <mergeCell ref="BU21:BV21"/>
    <mergeCell ref="BP20:BQ20"/>
    <mergeCell ref="BR20:BT20"/>
    <mergeCell ref="BU20:BV20"/>
    <mergeCell ref="BW20:BZ20"/>
    <mergeCell ref="CA20:CB20"/>
    <mergeCell ref="BU22:BV22"/>
    <mergeCell ref="BW22:BZ22"/>
    <mergeCell ref="CA22:CB22"/>
    <mergeCell ref="CE21:CF21"/>
    <mergeCell ref="CE20:CF20"/>
    <mergeCell ref="CG20:CI20"/>
    <mergeCell ref="CE19:CF19"/>
    <mergeCell ref="CG19:CI19"/>
    <mergeCell ref="BN19:BO19"/>
    <mergeCell ref="BP19:BQ19"/>
    <mergeCell ref="BR19:BT19"/>
    <mergeCell ref="BU19:BV19"/>
    <mergeCell ref="BW19:BZ19"/>
    <mergeCell ref="CA19:CB19"/>
    <mergeCell ref="CC19:CD19"/>
    <mergeCell ref="BH19:BK19"/>
    <mergeCell ref="BL19:BM19"/>
    <mergeCell ref="BF20:BG20"/>
    <mergeCell ref="BH20:BK20"/>
    <mergeCell ref="BL20:BM20"/>
    <mergeCell ref="AO21:AP21"/>
    <mergeCell ref="AQ21:AV21"/>
    <mergeCell ref="AW21:AY21"/>
    <mergeCell ref="BA21:BC21"/>
    <mergeCell ref="BF19:BG19"/>
    <mergeCell ref="BN20:BO20"/>
    <mergeCell ref="Z20:AA20"/>
    <mergeCell ref="AB20:AG20"/>
    <mergeCell ref="AH20:AJ20"/>
    <mergeCell ref="AL20:AN20"/>
    <mergeCell ref="AO20:AP20"/>
    <mergeCell ref="AQ20:AV20"/>
    <mergeCell ref="AW20:AY20"/>
    <mergeCell ref="BA20:BC20"/>
    <mergeCell ref="AW18:AY18"/>
    <mergeCell ref="BA18:BC18"/>
    <mergeCell ref="Z18:AA18"/>
    <mergeCell ref="AB18:AG18"/>
    <mergeCell ref="Z19:AA19"/>
    <mergeCell ref="AB19:AG19"/>
    <mergeCell ref="AH19:AJ19"/>
    <mergeCell ref="AL19:AN19"/>
    <mergeCell ref="AO19:AP19"/>
    <mergeCell ref="AQ19:AV19"/>
    <mergeCell ref="AW19:AY19"/>
    <mergeCell ref="BA19:BC19"/>
    <mergeCell ref="AH18:AJ18"/>
    <mergeCell ref="AL18:AN18"/>
    <mergeCell ref="AO18:AP18"/>
    <mergeCell ref="AQ18:AV18"/>
    <mergeCell ref="BF18:BG18"/>
    <mergeCell ref="CE17:CF17"/>
    <mergeCell ref="CG17:CI17"/>
    <mergeCell ref="CE18:CF18"/>
    <mergeCell ref="CG18:CI18"/>
    <mergeCell ref="BH18:BK18"/>
    <mergeCell ref="BL18:BM18"/>
    <mergeCell ref="BN18:BO18"/>
    <mergeCell ref="BP18:BQ18"/>
    <mergeCell ref="BR18:BT18"/>
    <mergeCell ref="BU18:BV18"/>
    <mergeCell ref="BW18:BZ18"/>
    <mergeCell ref="CA18:CB18"/>
    <mergeCell ref="CC18:CD18"/>
    <mergeCell ref="BH17:BK17"/>
    <mergeCell ref="BL17:BM17"/>
    <mergeCell ref="BN17:BO17"/>
    <mergeCell ref="BP17:BQ17"/>
    <mergeCell ref="BR17:BT17"/>
    <mergeCell ref="BU17:BV17"/>
    <mergeCell ref="BW17:BZ17"/>
    <mergeCell ref="CA17:CB17"/>
    <mergeCell ref="CC17:CD17"/>
    <mergeCell ref="Z17:AA17"/>
    <mergeCell ref="AB17:AG17"/>
    <mergeCell ref="AH17:AJ17"/>
    <mergeCell ref="AL17:AN17"/>
    <mergeCell ref="AO17:AP17"/>
    <mergeCell ref="AQ17:AV17"/>
    <mergeCell ref="AW17:AY17"/>
    <mergeCell ref="BA17:BC17"/>
    <mergeCell ref="BF17:BG17"/>
    <mergeCell ref="Z16:AA16"/>
    <mergeCell ref="AB16:AG16"/>
    <mergeCell ref="AH16:AJ16"/>
    <mergeCell ref="AL16:AN16"/>
    <mergeCell ref="AO16:AP16"/>
    <mergeCell ref="AQ16:AV16"/>
    <mergeCell ref="AW16:AY16"/>
    <mergeCell ref="BA16:BC16"/>
    <mergeCell ref="BF16:BG16"/>
    <mergeCell ref="CE15:CF15"/>
    <mergeCell ref="CG15:CI15"/>
    <mergeCell ref="BH14:BK14"/>
    <mergeCell ref="BL14:BM14"/>
    <mergeCell ref="BN16:BO16"/>
    <mergeCell ref="BP16:BQ16"/>
    <mergeCell ref="BR16:BT16"/>
    <mergeCell ref="BU16:BV16"/>
    <mergeCell ref="BW16:BZ16"/>
    <mergeCell ref="CA16:CB16"/>
    <mergeCell ref="CC16:CD16"/>
    <mergeCell ref="CE16:CF16"/>
    <mergeCell ref="CG16:CI16"/>
    <mergeCell ref="BH15:BK15"/>
    <mergeCell ref="BL15:BM15"/>
    <mergeCell ref="BN15:BO15"/>
    <mergeCell ref="BP15:BQ15"/>
    <mergeCell ref="BR15:BT15"/>
    <mergeCell ref="BU15:BV15"/>
    <mergeCell ref="BW15:BZ15"/>
    <mergeCell ref="CA15:CB15"/>
    <mergeCell ref="CC15:CD15"/>
    <mergeCell ref="BH16:BK16"/>
    <mergeCell ref="BL16:BM16"/>
    <mergeCell ref="Z15:AA15"/>
    <mergeCell ref="AB15:AG15"/>
    <mergeCell ref="AH15:AJ15"/>
    <mergeCell ref="AL15:AN15"/>
    <mergeCell ref="AO15:AP15"/>
    <mergeCell ref="AQ15:AV15"/>
    <mergeCell ref="AW15:AY15"/>
    <mergeCell ref="BA15:BC15"/>
    <mergeCell ref="BF15:BG15"/>
    <mergeCell ref="Z14:AA14"/>
    <mergeCell ref="AB14:AG14"/>
    <mergeCell ref="AH14:AJ14"/>
    <mergeCell ref="AL14:AN14"/>
    <mergeCell ref="AO14:AP14"/>
    <mergeCell ref="AQ14:AV14"/>
    <mergeCell ref="AW14:AY14"/>
    <mergeCell ref="BA14:BC14"/>
    <mergeCell ref="BF14:BG14"/>
    <mergeCell ref="CE13:CF13"/>
    <mergeCell ref="CG13:CI13"/>
    <mergeCell ref="BH12:BK12"/>
    <mergeCell ref="BL12:BM12"/>
    <mergeCell ref="BN14:BO14"/>
    <mergeCell ref="BP14:BQ14"/>
    <mergeCell ref="BR14:BT14"/>
    <mergeCell ref="BU14:BV14"/>
    <mergeCell ref="BW14:BZ14"/>
    <mergeCell ref="CA14:CB14"/>
    <mergeCell ref="CC14:CD14"/>
    <mergeCell ref="CE14:CF14"/>
    <mergeCell ref="CG14:CI14"/>
    <mergeCell ref="BH13:BK13"/>
    <mergeCell ref="BL13:BM13"/>
    <mergeCell ref="BN13:BO13"/>
    <mergeCell ref="BP13:BQ13"/>
    <mergeCell ref="BR13:BT13"/>
    <mergeCell ref="BU13:BV13"/>
    <mergeCell ref="BW13:BZ13"/>
    <mergeCell ref="CA13:CB13"/>
    <mergeCell ref="CC13:CD13"/>
    <mergeCell ref="BN12:BO12"/>
    <mergeCell ref="BP12:BQ12"/>
    <mergeCell ref="Z13:AA13"/>
    <mergeCell ref="AB13:AG13"/>
    <mergeCell ref="AH13:AJ13"/>
    <mergeCell ref="AL13:AN13"/>
    <mergeCell ref="AO13:AP13"/>
    <mergeCell ref="AQ13:AV13"/>
    <mergeCell ref="AW13:AY13"/>
    <mergeCell ref="BA13:BC13"/>
    <mergeCell ref="BF13:BG13"/>
    <mergeCell ref="Z12:AA12"/>
    <mergeCell ref="AB12:AG12"/>
    <mergeCell ref="AH12:AJ12"/>
    <mergeCell ref="AL12:AN12"/>
    <mergeCell ref="AO12:AP12"/>
    <mergeCell ref="AQ12:AV12"/>
    <mergeCell ref="AW12:AY12"/>
    <mergeCell ref="BA12:BC12"/>
    <mergeCell ref="BF12:BG12"/>
    <mergeCell ref="Z11:AA11"/>
    <mergeCell ref="AB11:AG11"/>
    <mergeCell ref="AH11:AJ11"/>
    <mergeCell ref="AL11:AN11"/>
    <mergeCell ref="AO11:AP11"/>
    <mergeCell ref="AQ11:AV11"/>
    <mergeCell ref="AW11:AY11"/>
    <mergeCell ref="BA11:BC11"/>
    <mergeCell ref="BF11:BG11"/>
    <mergeCell ref="AQ9:AV9"/>
    <mergeCell ref="AW9:AY9"/>
    <mergeCell ref="BA9:BC9"/>
    <mergeCell ref="BF9:BG9"/>
    <mergeCell ref="BH9:BK9"/>
    <mergeCell ref="BL9:BM9"/>
    <mergeCell ref="BN9:BO9"/>
    <mergeCell ref="BH10:BK10"/>
    <mergeCell ref="BP9:BQ9"/>
    <mergeCell ref="BN10:BO10"/>
    <mergeCell ref="BP10:BQ10"/>
    <mergeCell ref="Z10:AA10"/>
    <mergeCell ref="AB10:AG10"/>
    <mergeCell ref="AH10:AJ10"/>
    <mergeCell ref="AL10:AN10"/>
    <mergeCell ref="AO10:AP10"/>
    <mergeCell ref="AQ10:AV10"/>
    <mergeCell ref="AW10:AY10"/>
    <mergeCell ref="BA10:BC10"/>
    <mergeCell ref="BF10:BG10"/>
    <mergeCell ref="Z7:AA7"/>
    <mergeCell ref="AB7:AG7"/>
    <mergeCell ref="AH7:AJ7"/>
    <mergeCell ref="AL7:AN7"/>
    <mergeCell ref="AO7:AP7"/>
    <mergeCell ref="Z9:AA9"/>
    <mergeCell ref="AB9:AG9"/>
    <mergeCell ref="AH9:AJ9"/>
    <mergeCell ref="AL9:AN9"/>
    <mergeCell ref="AO9:AP9"/>
    <mergeCell ref="Z8:AA8"/>
    <mergeCell ref="AB8:AG8"/>
    <mergeCell ref="AH8:AJ8"/>
    <mergeCell ref="AL8:AN8"/>
    <mergeCell ref="AO8:AP8"/>
    <mergeCell ref="AQ8:AV8"/>
    <mergeCell ref="AW8:AY8"/>
    <mergeCell ref="BA8:BC8"/>
    <mergeCell ref="BF8:BG8"/>
    <mergeCell ref="AE5:AF5"/>
    <mergeCell ref="AH5:AI5"/>
    <mergeCell ref="AO5:AP5"/>
    <mergeCell ref="AQ5:AU5"/>
    <mergeCell ref="AV5:AW5"/>
    <mergeCell ref="BF6:BH6"/>
    <mergeCell ref="AQ7:AV7"/>
    <mergeCell ref="AW7:AY7"/>
    <mergeCell ref="BA7:BC7"/>
    <mergeCell ref="BF7:CI7"/>
    <mergeCell ref="BH8:BK8"/>
    <mergeCell ref="BL8:BM8"/>
    <mergeCell ref="BN8:BO8"/>
    <mergeCell ref="Z6:AA6"/>
    <mergeCell ref="AB6:AG6"/>
    <mergeCell ref="AH6:AN6"/>
    <mergeCell ref="AO6:AP6"/>
    <mergeCell ref="AQ6:AV6"/>
    <mergeCell ref="AW6:BC6"/>
    <mergeCell ref="Z5:AC5"/>
    <mergeCell ref="Z3:AP4"/>
    <mergeCell ref="BF3:BQ4"/>
    <mergeCell ref="Z1:AP2"/>
    <mergeCell ref="AU1:AW1"/>
    <mergeCell ref="AX1:AZ1"/>
    <mergeCell ref="BA1:BC1"/>
    <mergeCell ref="BF1:BQ2"/>
    <mergeCell ref="BR1:BT1"/>
    <mergeCell ref="BU1:BW1"/>
    <mergeCell ref="BR2:BT4"/>
    <mergeCell ref="BU2:BW4"/>
    <mergeCell ref="BX2:BZ4"/>
    <mergeCell ref="CA2:CC4"/>
    <mergeCell ref="CD2:CF4"/>
    <mergeCell ref="CG2:CI4"/>
    <mergeCell ref="BU8:BV8"/>
    <mergeCell ref="BW8:BZ8"/>
    <mergeCell ref="CA8:CB8"/>
    <mergeCell ref="CC8:CD8"/>
    <mergeCell ref="BQ6:BR6"/>
    <mergeCell ref="BS6:BV6"/>
    <mergeCell ref="BW6:BX6"/>
    <mergeCell ref="BY6:CA6"/>
    <mergeCell ref="BP8:BQ8"/>
    <mergeCell ref="BR8:BT8"/>
    <mergeCell ref="CB6:CD6"/>
    <mergeCell ref="CE6:CI6"/>
    <mergeCell ref="CE8:CF8"/>
    <mergeCell ref="CG8:CI8"/>
    <mergeCell ref="BX1:BZ1"/>
    <mergeCell ref="CA1:CC1"/>
    <mergeCell ref="BW29:BZ29"/>
    <mergeCell ref="CA29:CB29"/>
    <mergeCell ref="CC29:CD29"/>
    <mergeCell ref="CE29:CF29"/>
    <mergeCell ref="CG29:CI29"/>
    <mergeCell ref="CG30:CI30"/>
    <mergeCell ref="BU29:BV29"/>
    <mergeCell ref="CG1:CI1"/>
    <mergeCell ref="CC9:CD9"/>
    <mergeCell ref="BU10:BV10"/>
    <mergeCell ref="BW10:BZ10"/>
    <mergeCell ref="CA10:CB10"/>
    <mergeCell ref="CC10:CD10"/>
    <mergeCell ref="CG11:CI11"/>
    <mergeCell ref="CD1:CF1"/>
    <mergeCell ref="BU12:BV12"/>
    <mergeCell ref="BW12:BZ12"/>
    <mergeCell ref="CA12:CB12"/>
    <mergeCell ref="CC12:CD12"/>
    <mergeCell ref="CE12:CF12"/>
    <mergeCell ref="CG12:CI12"/>
    <mergeCell ref="CE9:CF9"/>
    <mergeCell ref="BR12:BT12"/>
    <mergeCell ref="BL10:BM10"/>
    <mergeCell ref="BH11:BK11"/>
    <mergeCell ref="BL11:BM11"/>
    <mergeCell ref="BN11:BO11"/>
    <mergeCell ref="CG9:CI9"/>
    <mergeCell ref="CE10:CF10"/>
    <mergeCell ref="CG10:CI10"/>
    <mergeCell ref="CE11:CF11"/>
    <mergeCell ref="BU9:BV9"/>
    <mergeCell ref="BW9:BZ9"/>
    <mergeCell ref="CA9:CB9"/>
    <mergeCell ref="BR9:BT9"/>
    <mergeCell ref="BP11:BQ11"/>
    <mergeCell ref="BR11:BT11"/>
    <mergeCell ref="BU11:BV11"/>
    <mergeCell ref="BW11:BZ11"/>
    <mergeCell ref="CA11:CB11"/>
    <mergeCell ref="CC11:CD11"/>
    <mergeCell ref="BR10:BT10"/>
    <mergeCell ref="AH26:AJ26"/>
    <mergeCell ref="AQ24:AV24"/>
    <mergeCell ref="AQ25:AV25"/>
    <mergeCell ref="AQ26:AV26"/>
    <mergeCell ref="AQ27:AV27"/>
    <mergeCell ref="AW24:AY24"/>
    <mergeCell ref="AW25:AY25"/>
    <mergeCell ref="AW26:AY26"/>
    <mergeCell ref="AW27:AY27"/>
    <mergeCell ref="AO25:AP25"/>
    <mergeCell ref="AO26:AP26"/>
    <mergeCell ref="BA24:BC24"/>
    <mergeCell ref="BA25:BC25"/>
    <mergeCell ref="BA26:BC26"/>
    <mergeCell ref="BA27:BC27"/>
    <mergeCell ref="BF23:BG23"/>
    <mergeCell ref="BF24:BG24"/>
    <mergeCell ref="BF25:BG25"/>
    <mergeCell ref="BF26:BG26"/>
    <mergeCell ref="BH23:BK23"/>
    <mergeCell ref="BH24:BK24"/>
    <mergeCell ref="BH25:BK25"/>
    <mergeCell ref="BH26:BK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CE23:CF23"/>
    <mergeCell ref="CE24:CF24"/>
    <mergeCell ref="CE25:CF25"/>
    <mergeCell ref="CE26:CF26"/>
    <mergeCell ref="CG23:CI23"/>
    <mergeCell ref="CG24:CI24"/>
    <mergeCell ref="CG25:CI25"/>
    <mergeCell ref="CG26:CI26"/>
    <mergeCell ref="Z44:AC44"/>
    <mergeCell ref="AD44:BC44"/>
    <mergeCell ref="Z42:AC42"/>
    <mergeCell ref="AD42:BC42"/>
    <mergeCell ref="Z43:AC43"/>
    <mergeCell ref="AD43:BC43"/>
    <mergeCell ref="Z35:AF35"/>
    <mergeCell ref="AG35:AJ35"/>
    <mergeCell ref="AK35:AN35"/>
    <mergeCell ref="Z37:AF38"/>
    <mergeCell ref="AG37:AN38"/>
    <mergeCell ref="AO37:AU37"/>
    <mergeCell ref="AV37:AY37"/>
    <mergeCell ref="AZ37:BC37"/>
    <mergeCell ref="AO38:AU38"/>
    <mergeCell ref="AV38:AY38"/>
    <mergeCell ref="AO35:AU35"/>
    <mergeCell ref="AV35:AY35"/>
    <mergeCell ref="AZ35:BC35"/>
    <mergeCell ref="AG36:AJ36"/>
    <mergeCell ref="AK36:AN36"/>
    <mergeCell ref="AO36:AU36"/>
    <mergeCell ref="AV36:AY36"/>
    <mergeCell ref="AZ36:BC36"/>
    <mergeCell ref="Z34:AF34"/>
    <mergeCell ref="AG34:AJ34"/>
    <mergeCell ref="CD34:CI34"/>
    <mergeCell ref="BU33:BV33"/>
    <mergeCell ref="BW33:BX33"/>
    <mergeCell ref="BF32:CI32"/>
    <mergeCell ref="Z33:AF33"/>
    <mergeCell ref="AK32:AN32"/>
    <mergeCell ref="Z31:AF31"/>
    <mergeCell ref="AG31:AJ31"/>
    <mergeCell ref="AK31:AN31"/>
    <mergeCell ref="Z32:AF32"/>
    <mergeCell ref="AG32:AJ32"/>
    <mergeCell ref="AO31:AU31"/>
    <mergeCell ref="AV31:AY31"/>
    <mergeCell ref="AZ31:BC31"/>
    <mergeCell ref="AO32:AU32"/>
    <mergeCell ref="AV32:AY32"/>
    <mergeCell ref="AZ32:BC32"/>
    <mergeCell ref="AG33:AJ33"/>
    <mergeCell ref="AK33:AN33"/>
    <mergeCell ref="BY34:BZ34"/>
    <mergeCell ref="CA34:CC34"/>
  </mergeCells>
  <phoneticPr fontId="27"/>
  <conditionalFormatting sqref="AH7:AN28 AW7:BC28">
    <cfRule type="cellIs" dxfId="94"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25" max="54" man="1"/>
    <brk id="50" min="57" max="86" man="1"/>
  </rowBreaks>
  <colBreaks count="2" manualBreakCount="2">
    <brk id="56" max="92" man="1"/>
    <brk id="57" max="92" man="1"/>
  </col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tabColor theme="9" tint="0.59999389629810485"/>
  </sheetPr>
  <dimension ref="A1:DE112"/>
  <sheetViews>
    <sheetView view="pageBreakPreview" topLeftCell="D31" zoomScale="70" zoomScaleNormal="100" zoomScaleSheetLayoutView="70" workbookViewId="0">
      <selection activeCell="AD56" sqref="AD56:BC56"/>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259</v>
      </c>
      <c r="AR5" s="316"/>
      <c r="AS5" s="316"/>
      <c r="AT5" s="316"/>
      <c r="AU5" s="317"/>
      <c r="AV5" s="249" t="s">
        <v>72</v>
      </c>
      <c r="AW5" s="249"/>
      <c r="AX5" s="168" t="s">
        <v>579</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84">
        <f>+AE5</f>
        <v>12</v>
      </c>
      <c r="BK6" s="182" t="s">
        <v>91</v>
      </c>
      <c r="BL6" s="175" t="e">
        <f ca="1">+AH5</f>
        <v>#VALUE!</v>
      </c>
      <c r="BM6" s="168" t="s">
        <v>92</v>
      </c>
      <c r="BN6" s="183" t="s">
        <v>68</v>
      </c>
      <c r="BO6" s="173" t="e">
        <f ca="1">DATE(Z5,AE5,AH5)</f>
        <v>#VALUE!</v>
      </c>
      <c r="BP6" s="168" t="s">
        <v>69</v>
      </c>
      <c r="BQ6" s="296" t="s">
        <v>93</v>
      </c>
      <c r="BR6" s="297"/>
      <c r="BS6" s="248" t="str">
        <f>+AQ5</f>
        <v>晴れ</v>
      </c>
      <c r="BT6" s="249"/>
      <c r="BU6" s="249"/>
      <c r="BV6" s="298"/>
      <c r="BW6" s="250" t="s">
        <v>94</v>
      </c>
      <c r="BX6" s="251"/>
      <c r="BY6" s="299" t="str">
        <f>AX5</f>
        <v>年末14名</v>
      </c>
      <c r="BZ6" s="300"/>
      <c r="CA6" s="301"/>
      <c r="CB6" s="296" t="s">
        <v>95</v>
      </c>
      <c r="CC6" s="297"/>
      <c r="CD6" s="297"/>
      <c r="CE6" s="248" t="str">
        <f>+AB7</f>
        <v>長瀬賢太郎</v>
      </c>
      <c r="CF6" s="249"/>
      <c r="CG6" s="249"/>
      <c r="CH6" s="249"/>
      <c r="CI6" s="298"/>
    </row>
    <row r="7" spans="2:87" ht="16.5" customHeight="1">
      <c r="B7" s="155" t="str">
        <f>IF(F7="","",IF(ISNA(VLOOKUP(F7,[1]警備日誌専用氏名!A:B,2,FALSE))=TRUE,F7,VLOOKUP(F7,[1]警備日誌専用氏名!A:B,2,FALSE)))</f>
        <v>長瀬賢太郎</v>
      </c>
      <c r="E7" s="155" t="s">
        <v>23</v>
      </c>
      <c r="F7" s="155" t="s">
        <v>238</v>
      </c>
      <c r="I7" s="185"/>
      <c r="J7" s="177"/>
      <c r="K7" s="177"/>
      <c r="L7" s="178"/>
      <c r="M7" s="178"/>
      <c r="N7" s="186" t="e">
        <f ca="1">$AL$5</f>
        <v>#VALUE!</v>
      </c>
      <c r="O7" s="177" t="str">
        <f>IFERROR(INDEX(給与コード,MATCH(IF(J7="",E7,J7),業態名,0)),"")</f>
        <v>A2</v>
      </c>
      <c r="P7" s="177" t="str">
        <f>IF(O7="","",IF(K7="",F7,K7))</f>
        <v>長瀬賢太郎</v>
      </c>
      <c r="Q7" s="178" t="str">
        <f>IF(L7="",IF(G7="","",G7),L7)</f>
        <v/>
      </c>
      <c r="R7" s="178"/>
      <c r="S7" s="178" t="str">
        <f>IF(M7="",IF(H7="","",H7),M7)</f>
        <v/>
      </c>
      <c r="T7" s="178"/>
      <c r="U7" s="178"/>
      <c r="V7" s="178"/>
      <c r="W7" s="178"/>
      <c r="X7" s="177"/>
      <c r="Z7" s="321" t="str">
        <f>IF(D7&lt;&gt;"","",IF(E7="","",E7))</f>
        <v>隊長</v>
      </c>
      <c r="AA7" s="322"/>
      <c r="AB7" s="323" t="str">
        <f>IF(D7&lt;&gt;"","",IF(B7="","",B7))</f>
        <v>長瀬賢太郎</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ref="N8:N49" ca="1" si="0">$AL$5</f>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99</v>
      </c>
      <c r="F9" s="155" t="s">
        <v>263</v>
      </c>
      <c r="I9" s="185"/>
      <c r="J9" s="177"/>
      <c r="K9" s="177"/>
      <c r="L9" s="178"/>
      <c r="M9" s="178"/>
      <c r="N9" s="186" t="e">
        <f t="shared" ca="1" si="0"/>
        <v>#VALUE!</v>
      </c>
      <c r="O9" s="177" t="str">
        <f t="shared" si="1"/>
        <v>A1</v>
      </c>
      <c r="P9" s="177" t="str">
        <f t="shared" si="2"/>
        <v>長岡順一</v>
      </c>
      <c r="Q9" s="178" t="str">
        <f t="shared" si="3"/>
        <v/>
      </c>
      <c r="R9" s="178"/>
      <c r="S9" s="178" t="str">
        <f t="shared" si="4"/>
        <v/>
      </c>
      <c r="T9" s="178"/>
      <c r="U9" s="178"/>
      <c r="V9" s="178"/>
      <c r="W9" s="178"/>
      <c r="X9" s="177"/>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長瀬賢太郎</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福田敦</v>
      </c>
      <c r="E10" s="155" t="s">
        <v>99</v>
      </c>
      <c r="F10" s="155" t="s">
        <v>105</v>
      </c>
      <c r="I10" s="185"/>
      <c r="J10" s="177"/>
      <c r="K10" s="177"/>
      <c r="L10" s="178"/>
      <c r="M10" s="178"/>
      <c r="N10" s="186" t="e">
        <f t="shared" ca="1" si="0"/>
        <v>#VALUE!</v>
      </c>
      <c r="O10" s="177" t="str">
        <f t="shared" si="1"/>
        <v>A1</v>
      </c>
      <c r="P10" s="177" t="str">
        <f t="shared" si="2"/>
        <v>福田敦</v>
      </c>
      <c r="Q10" s="178" t="str">
        <f t="shared" si="3"/>
        <v/>
      </c>
      <c r="R10" s="178"/>
      <c r="S10" s="178" t="str">
        <f t="shared" si="4"/>
        <v/>
      </c>
      <c r="T10" s="178"/>
      <c r="U10" s="178"/>
      <c r="V10" s="178"/>
      <c r="W10" s="178"/>
      <c r="X10" s="177"/>
      <c r="Z10" s="270" t="str">
        <f t="shared" si="5"/>
        <v>荷捌</v>
      </c>
      <c r="AA10" s="271"/>
      <c r="AB10" s="272" t="str">
        <f t="shared" si="6"/>
        <v>福田敦</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田村勝行</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田村諭</v>
      </c>
      <c r="E11" s="155" t="s">
        <v>106</v>
      </c>
      <c r="F11" s="155" t="s">
        <v>240</v>
      </c>
      <c r="I11" s="185"/>
      <c r="J11" s="177"/>
      <c r="K11" s="177"/>
      <c r="L11" s="178"/>
      <c r="M11" s="178"/>
      <c r="N11" s="186" t="e">
        <f t="shared" ca="1" si="0"/>
        <v>#VALUE!</v>
      </c>
      <c r="O11" s="177" t="str">
        <f t="shared" si="1"/>
        <v>A2</v>
      </c>
      <c r="P11" s="177" t="str">
        <f t="shared" si="2"/>
        <v>田村諭</v>
      </c>
      <c r="Q11" s="178" t="str">
        <f t="shared" si="3"/>
        <v/>
      </c>
      <c r="R11" s="178"/>
      <c r="S11" s="178" t="str">
        <f t="shared" si="4"/>
        <v/>
      </c>
      <c r="T11" s="178"/>
      <c r="U11" s="178"/>
      <c r="V11" s="178"/>
      <c r="W11" s="178"/>
      <c r="X11" s="177"/>
      <c r="Z11" s="270" t="str">
        <f t="shared" si="5"/>
        <v>早番</v>
      </c>
      <c r="AA11" s="271"/>
      <c r="AB11" s="272" t="str">
        <f t="shared" si="6"/>
        <v>田村諭</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萩原光彦</v>
      </c>
      <c r="E12" s="155" t="s">
        <v>106</v>
      </c>
      <c r="F12" s="155" t="s">
        <v>104</v>
      </c>
      <c r="I12" s="185"/>
      <c r="J12" s="177"/>
      <c r="K12" s="177"/>
      <c r="L12" s="178"/>
      <c r="M12" s="178"/>
      <c r="N12" s="186" t="e">
        <f t="shared" ca="1" si="0"/>
        <v>#VALUE!</v>
      </c>
      <c r="O12" s="177" t="str">
        <f t="shared" si="1"/>
        <v>A2</v>
      </c>
      <c r="P12" s="177" t="str">
        <f t="shared" si="2"/>
        <v>萩原光彦</v>
      </c>
      <c r="Q12" s="178" t="str">
        <f t="shared" si="3"/>
        <v/>
      </c>
      <c r="R12" s="178"/>
      <c r="S12" s="178" t="str">
        <f t="shared" si="4"/>
        <v/>
      </c>
      <c r="T12" s="178"/>
      <c r="U12" s="178"/>
      <c r="V12" s="178"/>
      <c r="W12" s="178"/>
      <c r="X12" s="177"/>
      <c r="Z12" s="270" t="str">
        <f t="shared" si="5"/>
        <v>早番</v>
      </c>
      <c r="AA12" s="271"/>
      <c r="AB12" s="272" t="str">
        <f t="shared" si="6"/>
        <v>萩原光彦</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福田敦</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若月章浩</v>
      </c>
      <c r="E13" s="155" t="s">
        <v>106</v>
      </c>
      <c r="F13" s="155" t="s">
        <v>247</v>
      </c>
      <c r="I13" s="185"/>
      <c r="J13" s="177"/>
      <c r="K13" s="177"/>
      <c r="L13" s="178"/>
      <c r="M13" s="178"/>
      <c r="N13" s="186" t="e">
        <f t="shared" ca="1" si="0"/>
        <v>#VALUE!</v>
      </c>
      <c r="O13" s="177" t="str">
        <f t="shared" si="1"/>
        <v>A2</v>
      </c>
      <c r="P13" s="177" t="str">
        <f t="shared" si="2"/>
        <v>若月章浩</v>
      </c>
      <c r="Q13" s="178" t="str">
        <f t="shared" si="3"/>
        <v/>
      </c>
      <c r="R13" s="178"/>
      <c r="S13" s="178" t="str">
        <f t="shared" si="4"/>
        <v/>
      </c>
      <c r="T13" s="178"/>
      <c r="U13" s="178"/>
      <c r="V13" s="178"/>
      <c r="W13" s="178"/>
      <c r="X13" s="177" t="s">
        <v>248</v>
      </c>
      <c r="Z13" s="270" t="str">
        <f t="shared" si="5"/>
        <v>早番</v>
      </c>
      <c r="AA13" s="271"/>
      <c r="AB13" s="272" t="str">
        <f t="shared" si="6"/>
        <v>若月章浩</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田村諭</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松本豊</v>
      </c>
      <c r="E14" s="155" t="s">
        <v>106</v>
      </c>
      <c r="F14" s="155" t="s">
        <v>110</v>
      </c>
      <c r="I14" s="185"/>
      <c r="J14" s="177"/>
      <c r="K14" s="177"/>
      <c r="L14" s="178"/>
      <c r="M14" s="178"/>
      <c r="N14" s="186" t="e">
        <f t="shared" ca="1" si="0"/>
        <v>#VALUE!</v>
      </c>
      <c r="O14" s="177" t="str">
        <f t="shared" si="1"/>
        <v>A2</v>
      </c>
      <c r="P14" s="177" t="str">
        <f t="shared" si="2"/>
        <v>松本豊</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松本豊</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萩原光彦</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清水直人</v>
      </c>
      <c r="E15" s="155" t="s">
        <v>314</v>
      </c>
      <c r="F15" s="155" t="s">
        <v>100</v>
      </c>
      <c r="G15" s="156">
        <v>0.39583333333333331</v>
      </c>
      <c r="H15" s="156">
        <v>0.77083333333333337</v>
      </c>
      <c r="I15" s="185"/>
      <c r="J15" s="177"/>
      <c r="K15" s="177"/>
      <c r="L15" s="178"/>
      <c r="M15" s="178"/>
      <c r="N15" s="186" t="e">
        <f t="shared" ca="1" si="0"/>
        <v>#VALUE!</v>
      </c>
      <c r="O15" s="177" t="str">
        <f t="shared" si="1"/>
        <v>A2</v>
      </c>
      <c r="P15" s="177" t="str">
        <f t="shared" si="2"/>
        <v>清水直人</v>
      </c>
      <c r="Q15" s="178">
        <f t="shared" si="3"/>
        <v>0.39583333333333331</v>
      </c>
      <c r="R15" s="178"/>
      <c r="S15" s="178">
        <f t="shared" si="4"/>
        <v>0.77083333333333337</v>
      </c>
      <c r="T15" s="178"/>
      <c r="U15" s="178"/>
      <c r="V15" s="178"/>
      <c r="W15" s="178"/>
      <c r="X15" s="177"/>
      <c r="Z15" s="270" t="str">
        <f t="shared" si="23"/>
        <v>臨時</v>
      </c>
      <c r="AA15" s="271"/>
      <c r="AB15" s="272" t="str">
        <f t="shared" si="24"/>
        <v>清水直人</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若月章浩</v>
      </c>
      <c r="BI15" s="265"/>
      <c r="BJ15" s="265"/>
      <c r="BK15" s="265"/>
      <c r="BL15" s="266">
        <f t="shared" si="12"/>
        <v>0.39583333333333331</v>
      </c>
      <c r="BM15" s="266"/>
      <c r="BN15" s="266">
        <f t="shared" si="13"/>
        <v>0.77083333333333337</v>
      </c>
      <c r="BO15" s="266"/>
      <c r="BP15" s="267">
        <f t="shared" si="14"/>
        <v>9.0000000000000018</v>
      </c>
      <c r="BQ15" s="267"/>
      <c r="BR15" s="252" t="str">
        <f t="shared" si="15"/>
        <v>イベント2部2G</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鈴木孝</v>
      </c>
      <c r="E16" s="155" t="s">
        <v>314</v>
      </c>
      <c r="F16" s="155" t="s">
        <v>107</v>
      </c>
      <c r="G16" s="156">
        <v>0.39583333333333331</v>
      </c>
      <c r="H16" s="156">
        <v>0.77083333333333337</v>
      </c>
      <c r="I16" s="185"/>
      <c r="J16" s="177"/>
      <c r="K16" s="177"/>
      <c r="L16" s="178"/>
      <c r="M16" s="178"/>
      <c r="N16" s="186" t="e">
        <f t="shared" ca="1" si="0"/>
        <v>#VALUE!</v>
      </c>
      <c r="O16" s="177" t="str">
        <f t="shared" si="1"/>
        <v>A2</v>
      </c>
      <c r="P16" s="177" t="str">
        <f t="shared" si="2"/>
        <v>鈴木孝</v>
      </c>
      <c r="Q16" s="178">
        <f t="shared" si="3"/>
        <v>0.39583333333333331</v>
      </c>
      <c r="R16" s="178"/>
      <c r="S16" s="178">
        <f t="shared" si="4"/>
        <v>0.77083333333333337</v>
      </c>
      <c r="T16" s="178"/>
      <c r="U16" s="178"/>
      <c r="V16" s="178"/>
      <c r="W16" s="178"/>
      <c r="X16" s="177"/>
      <c r="Z16" s="270" t="str">
        <f t="shared" si="23"/>
        <v>臨時</v>
      </c>
      <c r="AA16" s="271"/>
      <c r="AB16" s="272" t="str">
        <f t="shared" si="24"/>
        <v>鈴木孝</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松本豊</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山田保</v>
      </c>
      <c r="E17" s="155" t="s">
        <v>314</v>
      </c>
      <c r="F17" s="155" t="s">
        <v>242</v>
      </c>
      <c r="G17" s="156">
        <v>0.39583333333333331</v>
      </c>
      <c r="H17" s="156">
        <v>0.77083333333333337</v>
      </c>
      <c r="I17" s="185"/>
      <c r="J17" s="177"/>
      <c r="K17" s="177"/>
      <c r="L17" s="178"/>
      <c r="M17" s="178"/>
      <c r="N17" s="186" t="e">
        <f t="shared" ca="1" si="0"/>
        <v>#VALUE!</v>
      </c>
      <c r="O17" s="177" t="str">
        <f t="shared" si="1"/>
        <v>A2</v>
      </c>
      <c r="P17" s="177" t="str">
        <f t="shared" si="2"/>
        <v>山田保</v>
      </c>
      <c r="Q17" s="178">
        <f t="shared" si="3"/>
        <v>0.39583333333333331</v>
      </c>
      <c r="R17" s="178"/>
      <c r="S17" s="178">
        <f t="shared" si="4"/>
        <v>0.77083333333333337</v>
      </c>
      <c r="T17" s="178"/>
      <c r="U17" s="178"/>
      <c r="V17" s="178"/>
      <c r="W17" s="178"/>
      <c r="X17" s="177"/>
      <c r="Z17" s="270" t="str">
        <f t="shared" si="23"/>
        <v>臨時</v>
      </c>
      <c r="AA17" s="271"/>
      <c r="AB17" s="272" t="str">
        <f t="shared" si="24"/>
        <v>山田保</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清水直人</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武田秀明</v>
      </c>
      <c r="E18" s="155" t="s">
        <v>314</v>
      </c>
      <c r="F18" s="155" t="s">
        <v>551</v>
      </c>
      <c r="G18" s="156">
        <v>0.39583333333333331</v>
      </c>
      <c r="H18" s="156">
        <v>0.77083333333333337</v>
      </c>
      <c r="I18" s="185"/>
      <c r="J18" s="177"/>
      <c r="K18" s="177"/>
      <c r="L18" s="178"/>
      <c r="M18" s="178"/>
      <c r="N18" s="186" t="e">
        <f t="shared" ca="1" si="0"/>
        <v>#VALUE!</v>
      </c>
      <c r="O18" s="177" t="str">
        <f t="shared" si="1"/>
        <v>A2</v>
      </c>
      <c r="P18" s="177" t="str">
        <f t="shared" si="2"/>
        <v>武田秀明</v>
      </c>
      <c r="Q18" s="178">
        <f t="shared" si="3"/>
        <v>0.39583333333333331</v>
      </c>
      <c r="R18" s="178"/>
      <c r="S18" s="178">
        <f t="shared" si="4"/>
        <v>0.77083333333333337</v>
      </c>
      <c r="T18" s="178"/>
      <c r="U18" s="178"/>
      <c r="V18" s="178"/>
      <c r="W18" s="178"/>
      <c r="X18" s="177" t="s">
        <v>248</v>
      </c>
      <c r="Z18" s="270" t="str">
        <f t="shared" si="23"/>
        <v>臨時</v>
      </c>
      <c r="AA18" s="271"/>
      <c r="AB18" s="272" t="str">
        <f t="shared" si="24"/>
        <v>武田秀明</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鈴木孝</v>
      </c>
      <c r="BI18" s="265"/>
      <c r="BJ18" s="265"/>
      <c r="BK18" s="265"/>
      <c r="BL18" s="266">
        <f t="shared" si="27"/>
        <v>0.39583333333333331</v>
      </c>
      <c r="BM18" s="266"/>
      <c r="BN18" s="266">
        <f t="shared" si="28"/>
        <v>0.77083333333333337</v>
      </c>
      <c r="BO18" s="266"/>
      <c r="BP18" s="267">
        <f t="shared" si="29"/>
        <v>9.0000000000000018</v>
      </c>
      <c r="BQ18" s="267"/>
      <c r="BR18" s="252" t="str">
        <f t="shared" si="30"/>
        <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石橋博樹</v>
      </c>
      <c r="E19" s="155" t="s">
        <v>314</v>
      </c>
      <c r="F19" s="155" t="s">
        <v>580</v>
      </c>
      <c r="G19" s="156">
        <v>0.39583333333333331</v>
      </c>
      <c r="H19" s="156">
        <v>0.77083333333333337</v>
      </c>
      <c r="I19" s="185"/>
      <c r="J19" s="177"/>
      <c r="K19" s="177"/>
      <c r="L19" s="178"/>
      <c r="M19" s="178"/>
      <c r="N19" s="186" t="e">
        <f t="shared" ca="1" si="0"/>
        <v>#VALUE!</v>
      </c>
      <c r="O19" s="177" t="str">
        <f t="shared" si="1"/>
        <v>A2</v>
      </c>
      <c r="P19" s="177" t="str">
        <f t="shared" si="2"/>
        <v>石橋博樹</v>
      </c>
      <c r="Q19" s="178">
        <f t="shared" si="3"/>
        <v>0.39583333333333331</v>
      </c>
      <c r="R19" s="178"/>
      <c r="S19" s="178">
        <f t="shared" si="4"/>
        <v>0.77083333333333337</v>
      </c>
      <c r="T19" s="178"/>
      <c r="U19" s="178"/>
      <c r="V19" s="178"/>
      <c r="W19" s="178"/>
      <c r="X19" s="177" t="s">
        <v>248</v>
      </c>
      <c r="Z19" s="270" t="str">
        <f t="shared" si="23"/>
        <v>臨時</v>
      </c>
      <c r="AA19" s="271"/>
      <c r="AB19" s="272" t="str">
        <f t="shared" si="24"/>
        <v>石橋博樹</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山田保</v>
      </c>
      <c r="BI19" s="265"/>
      <c r="BJ19" s="265"/>
      <c r="BK19" s="265"/>
      <c r="BL19" s="266">
        <f t="shared" si="27"/>
        <v>0.39583333333333331</v>
      </c>
      <c r="BM19" s="266"/>
      <c r="BN19" s="266">
        <f t="shared" si="28"/>
        <v>0.77083333333333337</v>
      </c>
      <c r="BO19" s="266"/>
      <c r="BP19" s="267">
        <f t="shared" si="29"/>
        <v>9.0000000000000018</v>
      </c>
      <c r="BQ19" s="267"/>
      <c r="BR19" s="252" t="str">
        <f t="shared" si="30"/>
        <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鈴木智之</v>
      </c>
      <c r="E20" s="155" t="s">
        <v>314</v>
      </c>
      <c r="F20" s="155" t="s">
        <v>581</v>
      </c>
      <c r="G20" s="156">
        <v>0.39583333333333331</v>
      </c>
      <c r="H20" s="156">
        <v>0.77083333333333337</v>
      </c>
      <c r="I20" s="185"/>
      <c r="J20" s="177"/>
      <c r="K20" s="177"/>
      <c r="L20" s="178"/>
      <c r="M20" s="178"/>
      <c r="N20" s="186" t="e">
        <f t="shared" ca="1" si="0"/>
        <v>#VALUE!</v>
      </c>
      <c r="O20" s="177" t="str">
        <f t="shared" si="1"/>
        <v>A2</v>
      </c>
      <c r="P20" s="177" t="str">
        <f t="shared" si="2"/>
        <v>鈴木智之</v>
      </c>
      <c r="Q20" s="178">
        <f t="shared" si="3"/>
        <v>0.39583333333333331</v>
      </c>
      <c r="R20" s="178"/>
      <c r="S20" s="178">
        <f t="shared" si="4"/>
        <v>0.77083333333333337</v>
      </c>
      <c r="T20" s="178"/>
      <c r="U20" s="178"/>
      <c r="V20" s="178"/>
      <c r="W20" s="178"/>
      <c r="X20" s="177" t="s">
        <v>248</v>
      </c>
      <c r="Z20" s="270" t="str">
        <f t="shared" si="23"/>
        <v>臨時</v>
      </c>
      <c r="AA20" s="271"/>
      <c r="AB20" s="272" t="str">
        <f t="shared" si="24"/>
        <v>鈴木智之</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武田秀明</v>
      </c>
      <c r="BI20" s="265"/>
      <c r="BJ20" s="265"/>
      <c r="BK20" s="265"/>
      <c r="BL20" s="266">
        <f t="shared" si="27"/>
        <v>0.39583333333333331</v>
      </c>
      <c r="BM20" s="266"/>
      <c r="BN20" s="266">
        <f t="shared" si="28"/>
        <v>0.77083333333333337</v>
      </c>
      <c r="BO20" s="266"/>
      <c r="BP20" s="267">
        <f t="shared" si="29"/>
        <v>9.0000000000000018</v>
      </c>
      <c r="BQ20" s="267"/>
      <c r="BR20" s="252" t="str">
        <f t="shared" si="30"/>
        <v>イベント2部2G</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石橋博樹</v>
      </c>
      <c r="BI21" s="265"/>
      <c r="BJ21" s="265"/>
      <c r="BK21" s="265"/>
      <c r="BL21" s="266">
        <f t="shared" si="27"/>
        <v>0.39583333333333331</v>
      </c>
      <c r="BM21" s="266"/>
      <c r="BN21" s="266">
        <f t="shared" si="28"/>
        <v>0.77083333333333337</v>
      </c>
      <c r="BO21" s="266"/>
      <c r="BP21" s="267">
        <f t="shared" si="29"/>
        <v>9.0000000000000018</v>
      </c>
      <c r="BQ21" s="267"/>
      <c r="BR21" s="252" t="str">
        <f t="shared" si="30"/>
        <v>イベント2部2G</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A2</v>
      </c>
      <c r="BG22" s="265"/>
      <c r="BH22" s="265" t="str">
        <f t="shared" si="26"/>
        <v>鈴木智之</v>
      </c>
      <c r="BI22" s="265"/>
      <c r="BJ22" s="265"/>
      <c r="BK22" s="265"/>
      <c r="BL22" s="266">
        <f t="shared" si="27"/>
        <v>0.39583333333333331</v>
      </c>
      <c r="BM22" s="266"/>
      <c r="BN22" s="266">
        <f t="shared" si="28"/>
        <v>0.77083333333333337</v>
      </c>
      <c r="BO22" s="266"/>
      <c r="BP22" s="267">
        <f t="shared" si="29"/>
        <v>9.0000000000000018</v>
      </c>
      <c r="BQ22" s="267"/>
      <c r="BR22" s="252" t="str">
        <f t="shared" si="30"/>
        <v>イベント2部2G</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1086</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2891</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2501</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914</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7392</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7392</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7392</v>
      </c>
      <c r="AH37" s="395"/>
      <c r="AI37" s="395"/>
      <c r="AJ37" s="395"/>
      <c r="AK37" s="395"/>
      <c r="AL37" s="395"/>
      <c r="AM37" s="395"/>
      <c r="AN37" s="396"/>
      <c r="AO37" s="400" t="s">
        <v>135</v>
      </c>
      <c r="AP37" s="401"/>
      <c r="AQ37" s="401"/>
      <c r="AR37" s="401"/>
      <c r="AS37" s="401"/>
      <c r="AT37" s="401"/>
      <c r="AU37" s="401"/>
      <c r="AV37" s="402">
        <v>0.625</v>
      </c>
      <c r="AW37" s="402"/>
      <c r="AX37" s="402"/>
      <c r="AY37" s="402"/>
      <c r="AZ37" s="403">
        <v>2457</v>
      </c>
      <c r="BA37" s="403"/>
      <c r="BB37" s="403"/>
      <c r="BC37" s="404"/>
      <c r="BE37" s="203"/>
      <c r="BF37" s="426" t="s">
        <v>136</v>
      </c>
      <c r="BG37" s="427"/>
      <c r="BH37" s="427"/>
      <c r="BI37" s="427"/>
      <c r="BJ37" s="428">
        <f>IF(AG32="","",AG32)</f>
        <v>1086</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407">
        <v>0.45833333333333331</v>
      </c>
      <c r="AW38" s="407"/>
      <c r="AX38" s="407"/>
      <c r="AY38" s="407"/>
      <c r="AZ38" s="408">
        <v>939</v>
      </c>
      <c r="BA38" s="408"/>
      <c r="BB38" s="408"/>
      <c r="BC38" s="409"/>
      <c r="BE38" s="204"/>
      <c r="BF38" s="418" t="s">
        <v>138</v>
      </c>
      <c r="BG38" s="419"/>
      <c r="BH38" s="419"/>
      <c r="BI38" s="419"/>
      <c r="BJ38" s="412">
        <f>IF(AG33="","",AG33)</f>
        <v>2891</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2501</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914</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153</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581" t="str">
        <f t="shared" ref="BJ42:BJ50" si="41">IF(AD42="","",AD42)</f>
        <v>営業時間。物販店舗（平日）10：00～20：00/（土日祝）10：00～21：00、レストラン（平日）11：00</v>
      </c>
      <c r="BK42" s="581"/>
      <c r="BL42" s="581"/>
      <c r="BM42" s="581"/>
      <c r="BN42" s="581"/>
      <c r="BO42" s="581"/>
      <c r="BP42" s="581"/>
      <c r="BQ42" s="581"/>
      <c r="BR42" s="581"/>
      <c r="BS42" s="581"/>
      <c r="BT42" s="581"/>
      <c r="BU42" s="581"/>
      <c r="BV42" s="581"/>
      <c r="BW42" s="581"/>
      <c r="BX42" s="581"/>
      <c r="BY42" s="581"/>
      <c r="BZ42" s="581"/>
      <c r="CA42" s="581"/>
      <c r="CB42" s="581"/>
      <c r="CC42" s="581"/>
      <c r="CD42" s="581"/>
      <c r="CE42" s="581"/>
      <c r="CF42" s="581"/>
      <c r="CG42" s="581"/>
      <c r="CH42" s="581"/>
      <c r="CI42" s="582"/>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154</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55" t="str">
        <f t="shared" si="41"/>
        <v>～21：00/（土日祝）11：00～22：00、フードコート（平日）11：00～20：00/（土日祝）10：30～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c r="AA44" s="236"/>
      <c r="AB44" s="236"/>
      <c r="AC44" s="237"/>
      <c r="AD44" s="238" t="s">
        <v>155</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t="str">
        <f t="shared" si="40"/>
        <v/>
      </c>
      <c r="BG44" s="449"/>
      <c r="BH44" s="449"/>
      <c r="BI44" s="450"/>
      <c r="BJ44" s="455" t="str">
        <f t="shared" si="41"/>
        <v>21：00、ブルーミングブルーミー10：00～21：00。</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156</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5" t="str">
        <f t="shared" si="41"/>
        <v>P3立体駐車場開放。</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v>0.39652777777777776</v>
      </c>
      <c r="AA46" s="236"/>
      <c r="AB46" s="236"/>
      <c r="AC46" s="237"/>
      <c r="AD46" s="238" t="s">
        <v>157</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f t="shared" si="40"/>
        <v>0.39652777777777776</v>
      </c>
      <c r="BG46" s="460"/>
      <c r="BH46" s="460"/>
      <c r="BI46" s="461"/>
      <c r="BJ46" s="455" t="str">
        <f t="shared" si="41"/>
        <v>P2立体駐車場開放。</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c r="AA47" s="236"/>
      <c r="AB47" s="236"/>
      <c r="AC47" s="237"/>
      <c r="AD47" s="233" t="s">
        <v>582</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t="str">
        <f t="shared" si="40"/>
        <v/>
      </c>
      <c r="BG47" s="460"/>
      <c r="BH47" s="460"/>
      <c r="BI47" s="461"/>
      <c r="BJ47" s="455" t="str">
        <f t="shared" si="41"/>
        <v>P2入口から開放しているP1、3、4駐車場へご案内した件数。　9：30～9：34　3件。</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0.39861111111111114</v>
      </c>
      <c r="AA48" s="236"/>
      <c r="AB48" s="236"/>
      <c r="AC48" s="237"/>
      <c r="AD48" s="581" t="s">
        <v>159</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0.39861111111111114</v>
      </c>
      <c r="BG48" s="460"/>
      <c r="BH48" s="460"/>
      <c r="BI48" s="461"/>
      <c r="BJ48" s="455" t="str">
        <f t="shared" si="41"/>
        <v>P2臨時出口を開放。　→18：30　閉鎖作業を施設警備担当様へ引継ぎ。</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v>0.45902777777777776</v>
      </c>
      <c r="AA49" s="449"/>
      <c r="AB49" s="449"/>
      <c r="AC49" s="450"/>
      <c r="AD49" s="481" t="s">
        <v>205</v>
      </c>
      <c r="AE49" s="482"/>
      <c r="AF49" s="482"/>
      <c r="AG49" s="482"/>
      <c r="AH49" s="482"/>
      <c r="AI49" s="482"/>
      <c r="AJ49" s="482"/>
      <c r="AK49" s="482"/>
      <c r="AL49" s="482"/>
      <c r="AM49" s="482"/>
      <c r="AN49" s="482"/>
      <c r="AO49" s="482"/>
      <c r="AP49" s="482"/>
      <c r="AQ49" s="482"/>
      <c r="AR49" s="482"/>
      <c r="AS49" s="482"/>
      <c r="AT49" s="482"/>
      <c r="AU49" s="482"/>
      <c r="AV49" s="482"/>
      <c r="AW49" s="482"/>
      <c r="AX49" s="482"/>
      <c r="AY49" s="482"/>
      <c r="AZ49" s="482"/>
      <c r="BA49" s="482"/>
      <c r="BB49" s="482"/>
      <c r="BC49" s="483"/>
      <c r="BF49" s="459">
        <f t="shared" si="40"/>
        <v>0.45902777777777776</v>
      </c>
      <c r="BG49" s="460"/>
      <c r="BH49" s="460"/>
      <c r="BI49" s="461"/>
      <c r="BJ49" s="455" t="str">
        <f t="shared" si="41"/>
        <v>P4平面駐車場場内西側の空車枠が少なくなった為、入出庫渋滞対応増員を転配し</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81" t="s">
        <v>583</v>
      </c>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482"/>
      <c r="BC50" s="483"/>
      <c r="BF50" s="468" t="str">
        <f t="shared" si="40"/>
        <v/>
      </c>
      <c r="BG50" s="469"/>
      <c r="BH50" s="469"/>
      <c r="BI50" s="470"/>
      <c r="BJ50" s="591" t="str">
        <f t="shared" si="41"/>
        <v>分岐点で「この先満車」手持ち看板掲示。　→11：37　東側も埋まったためご案内終了。</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v>0.61458333333333337</v>
      </c>
      <c r="AA53" s="494"/>
      <c r="AB53" s="494"/>
      <c r="AC53" s="589"/>
      <c r="AD53" s="481" t="s">
        <v>171</v>
      </c>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f t="shared" ref="BF53:BF94" si="46">IF(Z53="","",Z53)</f>
        <v>0.61458333333333337</v>
      </c>
      <c r="BG53" s="485"/>
      <c r="BH53" s="485"/>
      <c r="BI53" s="486"/>
      <c r="BJ53" s="481" t="str">
        <f t="shared" ref="BJ53:BJ100" si="47">IF(AD53="","",AD53)</f>
        <v>駐車場80％（在車2400台）満たしたため、OPC様へ無線報告。</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5" t="s">
        <v>290</v>
      </c>
      <c r="AA54" s="506"/>
      <c r="AB54" s="506"/>
      <c r="AC54" s="506"/>
      <c r="AD54" s="481" t="s">
        <v>584</v>
      </c>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6"/>
        <v>※</v>
      </c>
      <c r="BG54" s="504"/>
      <c r="BH54" s="504"/>
      <c r="BI54" s="504"/>
      <c r="BJ54" s="481" t="str">
        <f t="shared" si="47"/>
        <v>P4駐車場内のEV充電器2車室が有料にて運用を開始する。</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6"/>
        <v/>
      </c>
      <c r="BG56" s="504"/>
      <c r="BH56" s="504"/>
      <c r="BI56" s="504"/>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6"/>
        <v/>
      </c>
      <c r="BG57" s="504"/>
      <c r="BH57" s="504"/>
      <c r="BI57" s="504"/>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6"/>
        <v/>
      </c>
      <c r="BG60" s="504"/>
      <c r="BH60" s="504"/>
      <c r="BI60" s="504"/>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row r="110" spans="2:87" ht="16.5" customHeight="1"/>
    <row r="111" spans="2:87" ht="16.5" customHeight="1"/>
    <row r="112" spans="2:87" ht="16.5" customHeight="1"/>
  </sheetData>
  <mergeCells count="865">
    <mergeCell ref="Z27:AA27"/>
    <mergeCell ref="AB27:AG27"/>
    <mergeCell ref="AH27:AJ27"/>
    <mergeCell ref="AL27:AN27"/>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BH27:BK27"/>
    <mergeCell ref="BL27:BM27"/>
    <mergeCell ref="BN27:BO27"/>
    <mergeCell ref="BP27:BQ27"/>
    <mergeCell ref="BR27:BT27"/>
    <mergeCell ref="BU27:BV27"/>
    <mergeCell ref="BW27:BZ27"/>
    <mergeCell ref="CA27:CB27"/>
    <mergeCell ref="CC27:CD27"/>
    <mergeCell ref="BR38:BT38"/>
    <mergeCell ref="AO38:AU38"/>
    <mergeCell ref="AV38:AY38"/>
    <mergeCell ref="Z21:AA21"/>
    <mergeCell ref="AB21:AG21"/>
    <mergeCell ref="AH21:AJ21"/>
    <mergeCell ref="AL21:AN21"/>
    <mergeCell ref="AO21:AP21"/>
    <mergeCell ref="AQ21:AV21"/>
    <mergeCell ref="AW21:AY21"/>
    <mergeCell ref="BA21:BC21"/>
    <mergeCell ref="BF27:BG27"/>
    <mergeCell ref="Z24:AA24"/>
    <mergeCell ref="AB24:AG24"/>
    <mergeCell ref="AH24:AJ24"/>
    <mergeCell ref="AL24:AN24"/>
    <mergeCell ref="Z25:AA25"/>
    <mergeCell ref="AB25:AG25"/>
    <mergeCell ref="AH25:AJ25"/>
    <mergeCell ref="AL25:AN25"/>
    <mergeCell ref="Z26:AA26"/>
    <mergeCell ref="AB26:AG26"/>
    <mergeCell ref="AH26:AJ26"/>
    <mergeCell ref="AL26:AN26"/>
    <mergeCell ref="Z98:AC98"/>
    <mergeCell ref="AD98:BC98"/>
    <mergeCell ref="BF98:BI98"/>
    <mergeCell ref="BJ98:CI98"/>
    <mergeCell ref="Z99:AC99"/>
    <mergeCell ref="AD99:BC99"/>
    <mergeCell ref="BF99:BI99"/>
    <mergeCell ref="BJ99:CI99"/>
    <mergeCell ref="Z89:AC89"/>
    <mergeCell ref="AD89:BC89"/>
    <mergeCell ref="BF89:BI89"/>
    <mergeCell ref="BJ89:CI89"/>
    <mergeCell ref="Z93:AC93"/>
    <mergeCell ref="AD93:BC93"/>
    <mergeCell ref="BF93:BI93"/>
    <mergeCell ref="BJ93:CI93"/>
    <mergeCell ref="Z94:AC94"/>
    <mergeCell ref="AD94:BC94"/>
    <mergeCell ref="BF94:BI94"/>
    <mergeCell ref="BJ94:CI94"/>
    <mergeCell ref="Z90:AC90"/>
    <mergeCell ref="Z91:AC91"/>
    <mergeCell ref="AD91:BC91"/>
    <mergeCell ref="BF91:BI91"/>
    <mergeCell ref="BJ91:CI91"/>
    <mergeCell ref="Z92:AC92"/>
    <mergeCell ref="AD92:BC92"/>
    <mergeCell ref="BF92:BI92"/>
    <mergeCell ref="BJ92:CI92"/>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87:AC87"/>
    <mergeCell ref="AD87:BC87"/>
    <mergeCell ref="BF87:BI87"/>
    <mergeCell ref="BJ87:CI87"/>
    <mergeCell ref="Z88:AC88"/>
    <mergeCell ref="AD88:BC88"/>
    <mergeCell ref="BF88:BI88"/>
    <mergeCell ref="BJ88:CI88"/>
    <mergeCell ref="AD90:BC90"/>
    <mergeCell ref="BF90:BI90"/>
    <mergeCell ref="BJ90:CI90"/>
    <mergeCell ref="Z84:AC84"/>
    <mergeCell ref="AD84:BC84"/>
    <mergeCell ref="BF84:BI84"/>
    <mergeCell ref="BJ84:CI84"/>
    <mergeCell ref="Z85:AC85"/>
    <mergeCell ref="AD85:BC85"/>
    <mergeCell ref="BF85:BI85"/>
    <mergeCell ref="BJ85:CI85"/>
    <mergeCell ref="Z86:AC86"/>
    <mergeCell ref="AD86:BC86"/>
    <mergeCell ref="BF86:BI86"/>
    <mergeCell ref="BJ86:CI86"/>
    <mergeCell ref="Z81:AC81"/>
    <mergeCell ref="AD81:BC81"/>
    <mergeCell ref="BF81:BI81"/>
    <mergeCell ref="BJ81:CI81"/>
    <mergeCell ref="Z82:AC82"/>
    <mergeCell ref="AD82:BC82"/>
    <mergeCell ref="BF82:BI82"/>
    <mergeCell ref="BJ82:CI82"/>
    <mergeCell ref="Z83:AC83"/>
    <mergeCell ref="AD83:BC83"/>
    <mergeCell ref="BF83:BI83"/>
    <mergeCell ref="BJ83:CI83"/>
    <mergeCell ref="Z78:AC78"/>
    <mergeCell ref="AD78:BC78"/>
    <mergeCell ref="BF78:BI78"/>
    <mergeCell ref="BJ78:CI78"/>
    <mergeCell ref="Z79:AC79"/>
    <mergeCell ref="AD79:BC79"/>
    <mergeCell ref="BF79:BI79"/>
    <mergeCell ref="BJ79:CI79"/>
    <mergeCell ref="Z80:AC80"/>
    <mergeCell ref="AD80:BC80"/>
    <mergeCell ref="BF80:BI80"/>
    <mergeCell ref="BJ80:CI80"/>
    <mergeCell ref="Z75:AC75"/>
    <mergeCell ref="AD75:BC75"/>
    <mergeCell ref="BF75:BI75"/>
    <mergeCell ref="BJ75:CI75"/>
    <mergeCell ref="Z76:AC76"/>
    <mergeCell ref="AD76:BC76"/>
    <mergeCell ref="BF76:BI76"/>
    <mergeCell ref="BJ76:CI76"/>
    <mergeCell ref="Z77:AC77"/>
    <mergeCell ref="AD77:BC77"/>
    <mergeCell ref="BF77:BI77"/>
    <mergeCell ref="BJ77:CI77"/>
    <mergeCell ref="Z72:AC72"/>
    <mergeCell ref="AD72:BC72"/>
    <mergeCell ref="BF72:BI72"/>
    <mergeCell ref="BJ72:CI72"/>
    <mergeCell ref="Z73:AC73"/>
    <mergeCell ref="AD73:BC73"/>
    <mergeCell ref="BF73:BI73"/>
    <mergeCell ref="BJ73:CI73"/>
    <mergeCell ref="Z74:AC74"/>
    <mergeCell ref="AD74:BC74"/>
    <mergeCell ref="BF74:BI74"/>
    <mergeCell ref="BJ74:CI74"/>
    <mergeCell ref="Z69:AC69"/>
    <mergeCell ref="AD69:BC69"/>
    <mergeCell ref="BF69:BI69"/>
    <mergeCell ref="BJ69:CI69"/>
    <mergeCell ref="Z70:AC70"/>
    <mergeCell ref="AD70:BC70"/>
    <mergeCell ref="BF70:BI70"/>
    <mergeCell ref="BJ70:CI70"/>
    <mergeCell ref="Z71:AC71"/>
    <mergeCell ref="AD71:BC71"/>
    <mergeCell ref="BF71:BI71"/>
    <mergeCell ref="BJ71:CI71"/>
    <mergeCell ref="Z66:AC66"/>
    <mergeCell ref="AD66:BC66"/>
    <mergeCell ref="BF66:BI66"/>
    <mergeCell ref="BJ66:CI66"/>
    <mergeCell ref="Z67:AC67"/>
    <mergeCell ref="AD67:BC67"/>
    <mergeCell ref="BF67:BI67"/>
    <mergeCell ref="BJ67:CI67"/>
    <mergeCell ref="Z68:AC68"/>
    <mergeCell ref="AD68:BC68"/>
    <mergeCell ref="BF68:BI68"/>
    <mergeCell ref="BJ68:CI68"/>
    <mergeCell ref="Z63:AC63"/>
    <mergeCell ref="AD63:BC63"/>
    <mergeCell ref="BF63:BI63"/>
    <mergeCell ref="BJ63:CI63"/>
    <mergeCell ref="Z64:AC64"/>
    <mergeCell ref="AD64:BC64"/>
    <mergeCell ref="BF64:BI64"/>
    <mergeCell ref="BJ64:CI64"/>
    <mergeCell ref="Z65:AC65"/>
    <mergeCell ref="AD65:BC65"/>
    <mergeCell ref="BF65:BI65"/>
    <mergeCell ref="BJ65:CI65"/>
    <mergeCell ref="Z60:AC60"/>
    <mergeCell ref="AD60:BC60"/>
    <mergeCell ref="BF60:BI60"/>
    <mergeCell ref="BJ60:CI60"/>
    <mergeCell ref="Z61:AC61"/>
    <mergeCell ref="AD61:BC61"/>
    <mergeCell ref="BF61:BI61"/>
    <mergeCell ref="BJ61:CI61"/>
    <mergeCell ref="Z62:AC62"/>
    <mergeCell ref="AD62:BC62"/>
    <mergeCell ref="BF62:BI62"/>
    <mergeCell ref="BJ62:CI62"/>
    <mergeCell ref="Z57:AC57"/>
    <mergeCell ref="AD57:BC57"/>
    <mergeCell ref="BF57:BI57"/>
    <mergeCell ref="BJ57:CI57"/>
    <mergeCell ref="Z58:AC58"/>
    <mergeCell ref="AD58:BC58"/>
    <mergeCell ref="BF58:BI58"/>
    <mergeCell ref="BJ58:CI58"/>
    <mergeCell ref="Z59:AC59"/>
    <mergeCell ref="AD59:BC59"/>
    <mergeCell ref="BF59:BI59"/>
    <mergeCell ref="BJ59:CI59"/>
    <mergeCell ref="Z54:AC54"/>
    <mergeCell ref="AD54:BC54"/>
    <mergeCell ref="BF54:BI54"/>
    <mergeCell ref="BJ54:CI54"/>
    <mergeCell ref="Z55:AC55"/>
    <mergeCell ref="AD55:BC55"/>
    <mergeCell ref="BF55:BI55"/>
    <mergeCell ref="BJ55:CI55"/>
    <mergeCell ref="Z56:AC56"/>
    <mergeCell ref="AD56:BC56"/>
    <mergeCell ref="BF56:BI56"/>
    <mergeCell ref="BJ56:CI56"/>
    <mergeCell ref="AU52:AV52"/>
    <mergeCell ref="AX52:AY52"/>
    <mergeCell ref="CA52:CB52"/>
    <mergeCell ref="AP52:AS52"/>
    <mergeCell ref="CD52:CE52"/>
    <mergeCell ref="BV52:BY52"/>
    <mergeCell ref="Z53:AC53"/>
    <mergeCell ref="AD53:BC53"/>
    <mergeCell ref="BF53:BI53"/>
    <mergeCell ref="BJ53:CI53"/>
    <mergeCell ref="CK44:CP44"/>
    <mergeCell ref="CQ44:CS44"/>
    <mergeCell ref="CK43:CN43"/>
    <mergeCell ref="CO43:CQ43"/>
    <mergeCell ref="CR43:CT43"/>
    <mergeCell ref="AD44:BC44"/>
    <mergeCell ref="Z51:AC51"/>
    <mergeCell ref="AD51:BC51"/>
    <mergeCell ref="CK45:CP45"/>
    <mergeCell ref="CQ45:CS45"/>
    <mergeCell ref="Z50:AC50"/>
    <mergeCell ref="AD50:BC50"/>
    <mergeCell ref="BF50:BI50"/>
    <mergeCell ref="BJ50:CI50"/>
    <mergeCell ref="CK47:CM48"/>
    <mergeCell ref="CN47:DE48"/>
    <mergeCell ref="BJ49:CI49"/>
    <mergeCell ref="Z49:AC49"/>
    <mergeCell ref="AD49:BC49"/>
    <mergeCell ref="BF49:BI49"/>
    <mergeCell ref="BF48:BI48"/>
    <mergeCell ref="BJ48:CI48"/>
    <mergeCell ref="Z48:AC48"/>
    <mergeCell ref="AD48:BC48"/>
    <mergeCell ref="BF44:BI44"/>
    <mergeCell ref="BJ44:CI44"/>
    <mergeCell ref="BF47:BI47"/>
    <mergeCell ref="BJ47:CI47"/>
    <mergeCell ref="Z46:AC46"/>
    <mergeCell ref="AD46:BC46"/>
    <mergeCell ref="Z45:AC45"/>
    <mergeCell ref="AD45:BC45"/>
    <mergeCell ref="Z44:AC44"/>
    <mergeCell ref="BF46:BI46"/>
    <mergeCell ref="BJ46:CI46"/>
    <mergeCell ref="BF41:CI41"/>
    <mergeCell ref="BF42:BI42"/>
    <mergeCell ref="BJ42:CI42"/>
    <mergeCell ref="CO42:CQ42"/>
    <mergeCell ref="CR42:CT42"/>
    <mergeCell ref="CU42:CW42"/>
    <mergeCell ref="BF43:BI43"/>
    <mergeCell ref="BJ43:CI43"/>
    <mergeCell ref="BU40:CB40"/>
    <mergeCell ref="CC40:CI40"/>
    <mergeCell ref="CK42:CN42"/>
    <mergeCell ref="CU41:CW41"/>
    <mergeCell ref="CU43:CW43"/>
    <mergeCell ref="AI39:AL39"/>
    <mergeCell ref="AM39:AT39"/>
    <mergeCell ref="Z40:AE40"/>
    <mergeCell ref="AF40:AG40"/>
    <mergeCell ref="AH40:AI40"/>
    <mergeCell ref="AK40:AL40"/>
    <mergeCell ref="CK39:CN39"/>
    <mergeCell ref="CO39:CQ39"/>
    <mergeCell ref="CR39:CT39"/>
    <mergeCell ref="BR39:BT39"/>
    <mergeCell ref="BB40:BC40"/>
    <mergeCell ref="BF40:BI40"/>
    <mergeCell ref="BJ40:BM40"/>
    <mergeCell ref="BN40:BQ40"/>
    <mergeCell ref="BR40:BT40"/>
    <mergeCell ref="AX40:AY40"/>
    <mergeCell ref="AZ40:BA40"/>
    <mergeCell ref="BN39:BQ39"/>
    <mergeCell ref="CR36:CT36"/>
    <mergeCell ref="Z47:AC47"/>
    <mergeCell ref="AD47:BC47"/>
    <mergeCell ref="CK36:CN36"/>
    <mergeCell ref="CO36:CQ36"/>
    <mergeCell ref="CR38:CT38"/>
    <mergeCell ref="CK37:CN37"/>
    <mergeCell ref="CO37:CQ37"/>
    <mergeCell ref="CR37:CT37"/>
    <mergeCell ref="CK38:CN38"/>
    <mergeCell ref="CO38:CQ38"/>
    <mergeCell ref="CK41:CN41"/>
    <mergeCell ref="CO41:CQ41"/>
    <mergeCell ref="CR41:CT41"/>
    <mergeCell ref="BF45:BI45"/>
    <mergeCell ref="BJ45:CI45"/>
    <mergeCell ref="Z39:AD39"/>
    <mergeCell ref="AE39:AG39"/>
    <mergeCell ref="AZ37:BC37"/>
    <mergeCell ref="AZ38:BC38"/>
    <mergeCell ref="AO40:AP40"/>
    <mergeCell ref="AS40:AT40"/>
    <mergeCell ref="BF39:BI39"/>
    <mergeCell ref="BJ39:BM39"/>
    <mergeCell ref="AK36:AN36"/>
    <mergeCell ref="BF38:BI38"/>
    <mergeCell ref="BJ38:BM38"/>
    <mergeCell ref="BN38:BQ38"/>
    <mergeCell ref="BF36:BI36"/>
    <mergeCell ref="BJ36:BM36"/>
    <mergeCell ref="BN36:BQ36"/>
    <mergeCell ref="BR36:BT36"/>
    <mergeCell ref="BF37:BI37"/>
    <mergeCell ref="BJ37:BM37"/>
    <mergeCell ref="BN37:BQ37"/>
    <mergeCell ref="BR37:BT37"/>
    <mergeCell ref="BF35:CI35"/>
    <mergeCell ref="AO34:AU34"/>
    <mergeCell ref="AV34:AY34"/>
    <mergeCell ref="AZ34:BC34"/>
    <mergeCell ref="AO36:AU36"/>
    <mergeCell ref="AV36:AY36"/>
    <mergeCell ref="AZ36:BC36"/>
    <mergeCell ref="AO35:AU35"/>
    <mergeCell ref="AV35:AY35"/>
    <mergeCell ref="AZ35:BC35"/>
    <mergeCell ref="BU36:BX37"/>
    <mergeCell ref="BY36:CI37"/>
    <mergeCell ref="AV37:AY37"/>
    <mergeCell ref="CD33:CI33"/>
    <mergeCell ref="Z32:AF32"/>
    <mergeCell ref="AG32:AJ32"/>
    <mergeCell ref="AK32:AN32"/>
    <mergeCell ref="BF34:BG34"/>
    <mergeCell ref="BH34:BI34"/>
    <mergeCell ref="BJ34:BK34"/>
    <mergeCell ref="BL34:BN34"/>
    <mergeCell ref="BO34:BT34"/>
    <mergeCell ref="BU34:BV34"/>
    <mergeCell ref="BW34:BX34"/>
    <mergeCell ref="BY34:BZ34"/>
    <mergeCell ref="CA34:CC34"/>
    <mergeCell ref="CD34:CI34"/>
    <mergeCell ref="Z33:AF33"/>
    <mergeCell ref="AG33:AJ33"/>
    <mergeCell ref="AK33:AN33"/>
    <mergeCell ref="Z34:AF34"/>
    <mergeCell ref="BF33:BG33"/>
    <mergeCell ref="BH33:BI33"/>
    <mergeCell ref="BJ33:BK33"/>
    <mergeCell ref="BL33:BN33"/>
    <mergeCell ref="BO33:BT33"/>
    <mergeCell ref="BU33:BV33"/>
    <mergeCell ref="BW33:BX33"/>
    <mergeCell ref="BY33:BZ33"/>
    <mergeCell ref="CA33:CC33"/>
    <mergeCell ref="CG22:CI22"/>
    <mergeCell ref="BF32:CI32"/>
    <mergeCell ref="Z31:AF31"/>
    <mergeCell ref="AG31:AJ31"/>
    <mergeCell ref="AK31:AN31"/>
    <mergeCell ref="BP22:BQ22"/>
    <mergeCell ref="BW22:BZ22"/>
    <mergeCell ref="CA22:CB22"/>
    <mergeCell ref="CC22:CD22"/>
    <mergeCell ref="AW28:AY28"/>
    <mergeCell ref="BA28:BC28"/>
    <mergeCell ref="BF22:BG22"/>
    <mergeCell ref="BH22:BK22"/>
    <mergeCell ref="BL22:BM22"/>
    <mergeCell ref="CE22:CF22"/>
    <mergeCell ref="BN22:BO22"/>
    <mergeCell ref="Z28:AA28"/>
    <mergeCell ref="AB28:AG28"/>
    <mergeCell ref="AH28:AJ28"/>
    <mergeCell ref="AL28:AN28"/>
    <mergeCell ref="AO28:AP28"/>
    <mergeCell ref="AQ28:AV28"/>
    <mergeCell ref="BR22:BT22"/>
    <mergeCell ref="BU22:BV22"/>
    <mergeCell ref="CE20:CF20"/>
    <mergeCell ref="CG20:CI20"/>
    <mergeCell ref="Z23:AA23"/>
    <mergeCell ref="AB23:AG23"/>
    <mergeCell ref="AH23:AJ23"/>
    <mergeCell ref="AL23:AN23"/>
    <mergeCell ref="AO23:AP23"/>
    <mergeCell ref="AQ23:AV23"/>
    <mergeCell ref="AW23:AY23"/>
    <mergeCell ref="BA23:BC23"/>
    <mergeCell ref="BF21:BG21"/>
    <mergeCell ref="BH21:BK21"/>
    <mergeCell ref="BL21:BM21"/>
    <mergeCell ref="BN21:BO21"/>
    <mergeCell ref="BP21:BQ21"/>
    <mergeCell ref="BR21:BT21"/>
    <mergeCell ref="BU21:BV21"/>
    <mergeCell ref="BW21:BZ21"/>
    <mergeCell ref="CA21:CB21"/>
    <mergeCell ref="CC21:CD21"/>
    <mergeCell ref="CE21:CF21"/>
    <mergeCell ref="CG21:CI21"/>
    <mergeCell ref="BH20:BK20"/>
    <mergeCell ref="BL20:BM20"/>
    <mergeCell ref="BN20:BO20"/>
    <mergeCell ref="BP20:BQ20"/>
    <mergeCell ref="BR20:BT20"/>
    <mergeCell ref="BU20:BV20"/>
    <mergeCell ref="BW20:BZ20"/>
    <mergeCell ref="CA20:CB20"/>
    <mergeCell ref="CC20:CD20"/>
    <mergeCell ref="Z22:AA22"/>
    <mergeCell ref="AB22:AG22"/>
    <mergeCell ref="AH22:AJ22"/>
    <mergeCell ref="AL22:AN22"/>
    <mergeCell ref="AO22:AP22"/>
    <mergeCell ref="AQ22:AV22"/>
    <mergeCell ref="AW22:AY22"/>
    <mergeCell ref="BA22:BC22"/>
    <mergeCell ref="BF20:BG20"/>
    <mergeCell ref="Z20:AA20"/>
    <mergeCell ref="AB20:AG20"/>
    <mergeCell ref="AH20:AJ20"/>
    <mergeCell ref="AL20:AN20"/>
    <mergeCell ref="AO20:AP20"/>
    <mergeCell ref="AQ20:AV20"/>
    <mergeCell ref="AW20:AY20"/>
    <mergeCell ref="BA20:BC20"/>
    <mergeCell ref="CE18:CF18"/>
    <mergeCell ref="CG18:CI18"/>
    <mergeCell ref="Z19:AA19"/>
    <mergeCell ref="AB19:AG19"/>
    <mergeCell ref="AH19:AJ19"/>
    <mergeCell ref="AL19:AN19"/>
    <mergeCell ref="AO19:AP19"/>
    <mergeCell ref="AQ19:AV19"/>
    <mergeCell ref="AW19:AY19"/>
    <mergeCell ref="BA19:BC19"/>
    <mergeCell ref="BF19:BG19"/>
    <mergeCell ref="BH19:BK19"/>
    <mergeCell ref="BL19:BM19"/>
    <mergeCell ref="BN19:BO19"/>
    <mergeCell ref="BP19:BQ19"/>
    <mergeCell ref="BR19:BT19"/>
    <mergeCell ref="BU19:BV19"/>
    <mergeCell ref="BW19:BZ19"/>
    <mergeCell ref="CA19:CB19"/>
    <mergeCell ref="CC19:CD19"/>
    <mergeCell ref="CE19:CF19"/>
    <mergeCell ref="CG19:CI19"/>
    <mergeCell ref="BH18:BK18"/>
    <mergeCell ref="BL18:BM18"/>
    <mergeCell ref="BN18:BO18"/>
    <mergeCell ref="BP18:BQ18"/>
    <mergeCell ref="BR18:BT18"/>
    <mergeCell ref="BU18:BV18"/>
    <mergeCell ref="BW18:BZ18"/>
    <mergeCell ref="CA18:CB18"/>
    <mergeCell ref="CC18:CD18"/>
    <mergeCell ref="Z18:AA18"/>
    <mergeCell ref="AB18:AG18"/>
    <mergeCell ref="AH18:AJ18"/>
    <mergeCell ref="AL18:AN18"/>
    <mergeCell ref="AO18:AP18"/>
    <mergeCell ref="AQ18:AV18"/>
    <mergeCell ref="AW18:AY18"/>
    <mergeCell ref="BA18:BC18"/>
    <mergeCell ref="BF18:BG18"/>
    <mergeCell ref="CE16:CF16"/>
    <mergeCell ref="CG16:CI16"/>
    <mergeCell ref="Z17:AA17"/>
    <mergeCell ref="AB17:AG17"/>
    <mergeCell ref="AH17:AJ17"/>
    <mergeCell ref="AL17:AN17"/>
    <mergeCell ref="AO17:AP17"/>
    <mergeCell ref="AQ17:AV17"/>
    <mergeCell ref="AW17:AY17"/>
    <mergeCell ref="BA17:BC17"/>
    <mergeCell ref="BF17:BG17"/>
    <mergeCell ref="BH17:BK17"/>
    <mergeCell ref="BL17:BM17"/>
    <mergeCell ref="BN17:BO17"/>
    <mergeCell ref="BP17:BQ17"/>
    <mergeCell ref="BR17:BT17"/>
    <mergeCell ref="BU17:BV17"/>
    <mergeCell ref="BW17:BZ17"/>
    <mergeCell ref="CA17:CB17"/>
    <mergeCell ref="CC17:CD17"/>
    <mergeCell ref="CE17:CF17"/>
    <mergeCell ref="CG17:CI17"/>
    <mergeCell ref="BH16:BK16"/>
    <mergeCell ref="BL16:BM16"/>
    <mergeCell ref="BN16:BO16"/>
    <mergeCell ref="BP16:BQ16"/>
    <mergeCell ref="BR16:BT16"/>
    <mergeCell ref="BU16:BV16"/>
    <mergeCell ref="BW16:BZ16"/>
    <mergeCell ref="CA16:CB16"/>
    <mergeCell ref="CC16:CD16"/>
    <mergeCell ref="Z16:AA16"/>
    <mergeCell ref="AB16:AG16"/>
    <mergeCell ref="AH16:AJ16"/>
    <mergeCell ref="AL16:AN16"/>
    <mergeCell ref="AO16:AP16"/>
    <mergeCell ref="AQ16:AV16"/>
    <mergeCell ref="AW16:AY16"/>
    <mergeCell ref="BA16:BC16"/>
    <mergeCell ref="BF16:BG16"/>
    <mergeCell ref="CE14:CF14"/>
    <mergeCell ref="CG14:CI14"/>
    <mergeCell ref="Z15:AA15"/>
    <mergeCell ref="AB15:AG15"/>
    <mergeCell ref="AH15:AJ15"/>
    <mergeCell ref="AL15:AN15"/>
    <mergeCell ref="AO15:AP15"/>
    <mergeCell ref="AQ15:AV15"/>
    <mergeCell ref="AW15:AY15"/>
    <mergeCell ref="BA15:BC15"/>
    <mergeCell ref="BF15:BG15"/>
    <mergeCell ref="BH15:BK15"/>
    <mergeCell ref="BL15:BM15"/>
    <mergeCell ref="BN15:BO15"/>
    <mergeCell ref="BP15:BQ15"/>
    <mergeCell ref="BR15:BT15"/>
    <mergeCell ref="BU15:BV15"/>
    <mergeCell ref="BW15:BZ15"/>
    <mergeCell ref="CA15:CB15"/>
    <mergeCell ref="CC15:CD15"/>
    <mergeCell ref="CE15:CF15"/>
    <mergeCell ref="CG15:CI15"/>
    <mergeCell ref="BH14:BK14"/>
    <mergeCell ref="BL14:BM14"/>
    <mergeCell ref="BN14:BO14"/>
    <mergeCell ref="BP14:BQ14"/>
    <mergeCell ref="BR14:BT14"/>
    <mergeCell ref="BU14:BV14"/>
    <mergeCell ref="BW14:BZ14"/>
    <mergeCell ref="CA14:CB14"/>
    <mergeCell ref="CC14:CD14"/>
    <mergeCell ref="Z14:AA14"/>
    <mergeCell ref="AB14:AG14"/>
    <mergeCell ref="AH14:AJ14"/>
    <mergeCell ref="AL14:AN14"/>
    <mergeCell ref="AO14:AP14"/>
    <mergeCell ref="AQ14:AV14"/>
    <mergeCell ref="AW14:AY14"/>
    <mergeCell ref="BA14:BC14"/>
    <mergeCell ref="BF14:BG14"/>
    <mergeCell ref="CE12:CF12"/>
    <mergeCell ref="CG12:CI12"/>
    <mergeCell ref="Z13:AA13"/>
    <mergeCell ref="AB13:AG13"/>
    <mergeCell ref="AH13:AJ13"/>
    <mergeCell ref="AL13:AN13"/>
    <mergeCell ref="AO13:AP13"/>
    <mergeCell ref="AQ13:AV13"/>
    <mergeCell ref="AW13:AY13"/>
    <mergeCell ref="BA13:BC13"/>
    <mergeCell ref="BF13:BG13"/>
    <mergeCell ref="BH13:BK13"/>
    <mergeCell ref="BL13:BM13"/>
    <mergeCell ref="BN13:BO13"/>
    <mergeCell ref="BP13:BQ13"/>
    <mergeCell ref="BR13:BT13"/>
    <mergeCell ref="BU13:BV13"/>
    <mergeCell ref="BW13:BZ13"/>
    <mergeCell ref="CA13:CB13"/>
    <mergeCell ref="CC13:CD13"/>
    <mergeCell ref="CE13:CF13"/>
    <mergeCell ref="CG13:CI13"/>
    <mergeCell ref="BH12:BK12"/>
    <mergeCell ref="BL12:BM12"/>
    <mergeCell ref="BN12:BO12"/>
    <mergeCell ref="BP12:BQ12"/>
    <mergeCell ref="BR12:BT12"/>
    <mergeCell ref="BU12:BV12"/>
    <mergeCell ref="BW12:BZ12"/>
    <mergeCell ref="CA12:CB12"/>
    <mergeCell ref="CC12:CD12"/>
    <mergeCell ref="Z12:AA12"/>
    <mergeCell ref="AB12:AG12"/>
    <mergeCell ref="AH12:AJ12"/>
    <mergeCell ref="AL12:AN12"/>
    <mergeCell ref="AO12:AP12"/>
    <mergeCell ref="AQ12:AV12"/>
    <mergeCell ref="AW12:AY12"/>
    <mergeCell ref="BA12:BC12"/>
    <mergeCell ref="BF12:BG12"/>
    <mergeCell ref="CE10:CF10"/>
    <mergeCell ref="CG10:CI10"/>
    <mergeCell ref="Z11:AA11"/>
    <mergeCell ref="AB11:AG11"/>
    <mergeCell ref="AH11:AJ11"/>
    <mergeCell ref="AL11:AN11"/>
    <mergeCell ref="AO11:AP11"/>
    <mergeCell ref="AQ11:AV11"/>
    <mergeCell ref="AW11:AY11"/>
    <mergeCell ref="BA11:BC11"/>
    <mergeCell ref="BF11:BG11"/>
    <mergeCell ref="BH11:BK11"/>
    <mergeCell ref="BL11:BM11"/>
    <mergeCell ref="BN11:BO11"/>
    <mergeCell ref="BP11:BQ11"/>
    <mergeCell ref="BR11:BT11"/>
    <mergeCell ref="BU11:BV11"/>
    <mergeCell ref="BW11:BZ11"/>
    <mergeCell ref="CA11:CB11"/>
    <mergeCell ref="CC11:CD11"/>
    <mergeCell ref="CE11:CF11"/>
    <mergeCell ref="CG11:CI11"/>
    <mergeCell ref="BH10:BK10"/>
    <mergeCell ref="BL10:BM10"/>
    <mergeCell ref="BN10:BO10"/>
    <mergeCell ref="BP10:BQ10"/>
    <mergeCell ref="BR10:BT10"/>
    <mergeCell ref="BU10:BV10"/>
    <mergeCell ref="BW10:BZ10"/>
    <mergeCell ref="CA10:CB10"/>
    <mergeCell ref="CC10:CD10"/>
    <mergeCell ref="Z10:AA10"/>
    <mergeCell ref="AB10:AG10"/>
    <mergeCell ref="AH10:AJ10"/>
    <mergeCell ref="AL10:AN10"/>
    <mergeCell ref="AO10:AP10"/>
    <mergeCell ref="AQ10:AV10"/>
    <mergeCell ref="AW10:AY10"/>
    <mergeCell ref="BA10:BC10"/>
    <mergeCell ref="BF10:BG10"/>
    <mergeCell ref="CE8:CF8"/>
    <mergeCell ref="CG8:CI8"/>
    <mergeCell ref="Z9:AA9"/>
    <mergeCell ref="AB9:AG9"/>
    <mergeCell ref="AH9:AJ9"/>
    <mergeCell ref="AL9:AN9"/>
    <mergeCell ref="AO9:AP9"/>
    <mergeCell ref="AQ9:AV9"/>
    <mergeCell ref="AW9:AY9"/>
    <mergeCell ref="BA9:BC9"/>
    <mergeCell ref="BF9:BG9"/>
    <mergeCell ref="BH9:BK9"/>
    <mergeCell ref="BL9:BM9"/>
    <mergeCell ref="BN9:BO9"/>
    <mergeCell ref="BP9:BQ9"/>
    <mergeCell ref="BR9:BT9"/>
    <mergeCell ref="BU9:BV9"/>
    <mergeCell ref="BW9:BZ9"/>
    <mergeCell ref="CA9:CB9"/>
    <mergeCell ref="CC9:CD9"/>
    <mergeCell ref="CE9:CF9"/>
    <mergeCell ref="CG9:CI9"/>
    <mergeCell ref="BH8:BK8"/>
    <mergeCell ref="BL8:BM8"/>
    <mergeCell ref="BN8:BO8"/>
    <mergeCell ref="BP8:BQ8"/>
    <mergeCell ref="BR8:BT8"/>
    <mergeCell ref="BU8:BV8"/>
    <mergeCell ref="BW8:BZ8"/>
    <mergeCell ref="CA8:CB8"/>
    <mergeCell ref="CC8:CD8"/>
    <mergeCell ref="Z8:AA8"/>
    <mergeCell ref="AB8:AG8"/>
    <mergeCell ref="AH8:AJ8"/>
    <mergeCell ref="AL8:AN8"/>
    <mergeCell ref="AO8:AP8"/>
    <mergeCell ref="AQ8:AV8"/>
    <mergeCell ref="AW8:AY8"/>
    <mergeCell ref="BA8:BC8"/>
    <mergeCell ref="BF8:BG8"/>
    <mergeCell ref="BQ6:BR6"/>
    <mergeCell ref="BS6:BV6"/>
    <mergeCell ref="BW6:BX6"/>
    <mergeCell ref="BY6:CA6"/>
    <mergeCell ref="CB6:CD6"/>
    <mergeCell ref="CE6:CI6"/>
    <mergeCell ref="Z7:AA7"/>
    <mergeCell ref="AB7:AG7"/>
    <mergeCell ref="AH7:AJ7"/>
    <mergeCell ref="AL7:AN7"/>
    <mergeCell ref="AO7:AP7"/>
    <mergeCell ref="AQ7:AV7"/>
    <mergeCell ref="AW7:AY7"/>
    <mergeCell ref="BA7:BC7"/>
    <mergeCell ref="BF7:CI7"/>
    <mergeCell ref="BF6:BH6"/>
    <mergeCell ref="AE5:AF5"/>
    <mergeCell ref="AH5:AI5"/>
    <mergeCell ref="AO5:AP5"/>
    <mergeCell ref="AQ5:AU5"/>
    <mergeCell ref="AV5:AW5"/>
    <mergeCell ref="Z6:AA6"/>
    <mergeCell ref="AB6:AG6"/>
    <mergeCell ref="AH6:AN6"/>
    <mergeCell ref="AO6:AP6"/>
    <mergeCell ref="AQ6:AV6"/>
    <mergeCell ref="AW6:BC6"/>
    <mergeCell ref="Z5:AC5"/>
    <mergeCell ref="CD1:CF1"/>
    <mergeCell ref="CG1:CI1"/>
    <mergeCell ref="BR2:BT4"/>
    <mergeCell ref="BU2:BW4"/>
    <mergeCell ref="BX2:BZ4"/>
    <mergeCell ref="CA2:CC4"/>
    <mergeCell ref="CD2:CF4"/>
    <mergeCell ref="CG2:CI4"/>
    <mergeCell ref="Z3:AP4"/>
    <mergeCell ref="BF3:BQ4"/>
    <mergeCell ref="Z1:AP2"/>
    <mergeCell ref="AU1:AW1"/>
    <mergeCell ref="AX1:AZ1"/>
    <mergeCell ref="BA1:BC1"/>
    <mergeCell ref="BF1:BQ2"/>
    <mergeCell ref="BR1:BT1"/>
    <mergeCell ref="BU1:BW1"/>
    <mergeCell ref="BX1:BZ1"/>
    <mergeCell ref="CA1:CC1"/>
    <mergeCell ref="BF30:BG30"/>
    <mergeCell ref="BH30:BK30"/>
    <mergeCell ref="BL30:BM30"/>
    <mergeCell ref="BN30:BO30"/>
    <mergeCell ref="BP30:BQ30"/>
    <mergeCell ref="BR30:BT30"/>
    <mergeCell ref="BF29:BG29"/>
    <mergeCell ref="BH29:BK29"/>
    <mergeCell ref="BL29:BM29"/>
    <mergeCell ref="BN29:BO29"/>
    <mergeCell ref="BP29:BQ29"/>
    <mergeCell ref="BR29:BT29"/>
    <mergeCell ref="BU30:BV30"/>
    <mergeCell ref="BW30:BZ30"/>
    <mergeCell ref="CA30:CB30"/>
    <mergeCell ref="CC30:CD30"/>
    <mergeCell ref="CE30:CF30"/>
    <mergeCell ref="CG30:CI30"/>
    <mergeCell ref="BU29:BV29"/>
    <mergeCell ref="BW29:BZ29"/>
    <mergeCell ref="CA29:CB29"/>
    <mergeCell ref="CC29:CD29"/>
    <mergeCell ref="CE29:CF29"/>
    <mergeCell ref="CG29:CI29"/>
    <mergeCell ref="AO24:AP24"/>
    <mergeCell ref="AO25:AP25"/>
    <mergeCell ref="AO26:AP26"/>
    <mergeCell ref="AO27:AP27"/>
    <mergeCell ref="AQ24:AV24"/>
    <mergeCell ref="AQ25:AV25"/>
    <mergeCell ref="AQ26:AV26"/>
    <mergeCell ref="AQ27:AV27"/>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U24:BV24"/>
    <mergeCell ref="BU25:BV25"/>
    <mergeCell ref="BU26:BV26"/>
    <mergeCell ref="CE23:CF23"/>
    <mergeCell ref="CE24:CF24"/>
    <mergeCell ref="CE25:CF25"/>
    <mergeCell ref="CE26:CF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AG34:AJ34"/>
    <mergeCell ref="AK34:AN34"/>
    <mergeCell ref="AG36:AJ3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BR23:BT23"/>
    <mergeCell ref="BR24:BT24"/>
    <mergeCell ref="BR25:BT25"/>
    <mergeCell ref="BR26:BT26"/>
    <mergeCell ref="BU23:BV23"/>
    <mergeCell ref="Z29:AC29"/>
    <mergeCell ref="AD29:BC29"/>
    <mergeCell ref="BF31:BI31"/>
    <mergeCell ref="BJ31:CI31"/>
    <mergeCell ref="Z42:AC42"/>
    <mergeCell ref="AD42:BC42"/>
    <mergeCell ref="Z43:AC43"/>
    <mergeCell ref="AD43:BC43"/>
    <mergeCell ref="AO31:AU31"/>
    <mergeCell ref="AV31:AY31"/>
    <mergeCell ref="AZ31:BC31"/>
    <mergeCell ref="AO33:AU33"/>
    <mergeCell ref="AV33:AY33"/>
    <mergeCell ref="AZ33:BC33"/>
    <mergeCell ref="AO32:AU32"/>
    <mergeCell ref="AV32:AY32"/>
    <mergeCell ref="AZ32:BC32"/>
    <mergeCell ref="Z35:AF35"/>
    <mergeCell ref="AG35:AJ35"/>
    <mergeCell ref="AK35:AN35"/>
    <mergeCell ref="Z36:AF36"/>
    <mergeCell ref="Z37:AF38"/>
    <mergeCell ref="AG37:AN38"/>
    <mergeCell ref="AO37:AU37"/>
  </mergeCells>
  <phoneticPr fontId="27"/>
  <conditionalFormatting sqref="AH7:AN28 AW7:BC28">
    <cfRule type="cellIs" dxfId="93" priority="3"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0" min="25" max="54" man="1"/>
  </rowBreaks>
  <colBreaks count="2" manualBreakCount="2">
    <brk id="56" max="92" man="1"/>
    <brk id="57" max="92"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theme="9" tint="0.59999389629810485"/>
  </sheetPr>
  <dimension ref="A1:DE113"/>
  <sheetViews>
    <sheetView view="pageBreakPreview" topLeftCell="D24" zoomScale="70" zoomScaleNormal="100" zoomScaleSheetLayoutView="70" workbookViewId="0">
      <selection activeCell="AV33" sqref="AV33:AY33"/>
    </sheetView>
  </sheetViews>
  <sheetFormatPr defaultColWidth="9" defaultRowHeight="13.15"/>
  <cols>
    <col min="1" max="3" width="4.140625" style="155" hidden="1" customWidth="1"/>
    <col min="4" max="4" width="3.85546875" style="155" customWidth="1"/>
    <col min="5" max="5" width="5.7109375" style="155" customWidth="1"/>
    <col min="6" max="6" width="11.85546875" style="155" customWidth="1"/>
    <col min="7" max="8" width="6.140625" style="156" bestFit="1" customWidth="1"/>
    <col min="9" max="9" width="6.42578125" style="155" customWidth="1"/>
    <col min="10" max="10" width="5.28515625" style="155" bestFit="1" customWidth="1"/>
    <col min="11" max="11" width="9.140625" style="155" customWidth="1"/>
    <col min="12" max="12" width="6.140625" style="156" bestFit="1" customWidth="1"/>
    <col min="13" max="13" width="6.28515625" style="156" customWidth="1"/>
    <col min="14" max="16" width="5.42578125" style="155" customWidth="1"/>
    <col min="17" max="17" width="5.42578125" style="156" customWidth="1"/>
    <col min="18" max="18" width="1.7109375" style="156" customWidth="1"/>
    <col min="19" max="23" width="5.42578125" style="156" customWidth="1"/>
    <col min="24" max="24" width="10.140625" style="155" customWidth="1"/>
    <col min="25" max="25" width="1.7109375" style="155" customWidth="1"/>
    <col min="26" max="55" width="3" style="155" customWidth="1"/>
    <col min="56" max="57" width="1.28515625" style="155" customWidth="1"/>
    <col min="58" max="118" width="3" style="155" customWidth="1"/>
    <col min="119" max="16384" width="9" style="155"/>
  </cols>
  <sheetData>
    <row r="1" spans="2:87" ht="16.5" customHeight="1">
      <c r="Z1" s="307" t="s">
        <v>49</v>
      </c>
      <c r="AA1" s="307"/>
      <c r="AB1" s="307"/>
      <c r="AC1" s="307"/>
      <c r="AD1" s="307"/>
      <c r="AE1" s="307"/>
      <c r="AF1" s="307"/>
      <c r="AG1" s="307"/>
      <c r="AH1" s="307"/>
      <c r="AI1" s="307"/>
      <c r="AJ1" s="307"/>
      <c r="AK1" s="307"/>
      <c r="AL1" s="307"/>
      <c r="AM1" s="307"/>
      <c r="AN1" s="307"/>
      <c r="AO1" s="307"/>
      <c r="AP1" s="307"/>
      <c r="AT1" s="157"/>
      <c r="AU1" s="308" t="s">
        <v>50</v>
      </c>
      <c r="AV1" s="309"/>
      <c r="AW1" s="310"/>
      <c r="AX1" s="309" t="s">
        <v>51</v>
      </c>
      <c r="AY1" s="309"/>
      <c r="AZ1" s="310"/>
      <c r="BA1" s="308" t="s">
        <v>52</v>
      </c>
      <c r="BB1" s="309"/>
      <c r="BC1" s="310"/>
      <c r="BD1" s="158"/>
      <c r="BE1" s="158"/>
      <c r="BF1" s="311" t="s">
        <v>53</v>
      </c>
      <c r="BG1" s="311"/>
      <c r="BH1" s="311"/>
      <c r="BI1" s="311"/>
      <c r="BJ1" s="311"/>
      <c r="BK1" s="311"/>
      <c r="BL1" s="311"/>
      <c r="BM1" s="311"/>
      <c r="BN1" s="311"/>
      <c r="BO1" s="311"/>
      <c r="BP1" s="311"/>
      <c r="BQ1" s="311"/>
      <c r="BR1" s="312"/>
      <c r="BS1" s="313"/>
      <c r="BT1" s="313"/>
      <c r="BU1" s="286" t="s">
        <v>54</v>
      </c>
      <c r="BV1" s="286"/>
      <c r="BW1" s="286"/>
      <c r="BX1" s="286" t="s">
        <v>55</v>
      </c>
      <c r="BY1" s="286"/>
      <c r="BZ1" s="286"/>
      <c r="CA1" s="286" t="s">
        <v>56</v>
      </c>
      <c r="CB1" s="286"/>
      <c r="CC1" s="286"/>
      <c r="CD1" s="286" t="s">
        <v>57</v>
      </c>
      <c r="CE1" s="286"/>
      <c r="CF1" s="286"/>
      <c r="CG1" s="286" t="s">
        <v>58</v>
      </c>
      <c r="CH1" s="286"/>
      <c r="CI1" s="286"/>
    </row>
    <row r="2" spans="2:87" ht="16.5" customHeight="1">
      <c r="Z2" s="307"/>
      <c r="AA2" s="307"/>
      <c r="AB2" s="307"/>
      <c r="AC2" s="307"/>
      <c r="AD2" s="307"/>
      <c r="AE2" s="307"/>
      <c r="AF2" s="307"/>
      <c r="AG2" s="307"/>
      <c r="AH2" s="307"/>
      <c r="AI2" s="307"/>
      <c r="AJ2" s="307"/>
      <c r="AK2" s="307"/>
      <c r="AL2" s="307"/>
      <c r="AM2" s="307"/>
      <c r="AN2" s="307"/>
      <c r="AO2" s="307"/>
      <c r="AP2" s="307"/>
      <c r="AT2" s="157"/>
      <c r="AU2" s="159"/>
      <c r="AV2" s="159"/>
      <c r="AW2" s="160"/>
      <c r="AX2" s="161"/>
      <c r="AY2" s="159"/>
      <c r="AZ2" s="160"/>
      <c r="BA2" s="161"/>
      <c r="BB2" s="159"/>
      <c r="BC2" s="160"/>
      <c r="BF2" s="311"/>
      <c r="BG2" s="311"/>
      <c r="BH2" s="311"/>
      <c r="BI2" s="311"/>
      <c r="BJ2" s="311"/>
      <c r="BK2" s="311"/>
      <c r="BL2" s="311"/>
      <c r="BM2" s="311"/>
      <c r="BN2" s="311"/>
      <c r="BO2" s="311"/>
      <c r="BP2" s="311"/>
      <c r="BQ2" s="311"/>
      <c r="BR2" s="287"/>
      <c r="BS2" s="287"/>
      <c r="BT2" s="288"/>
      <c r="BU2" s="289"/>
      <c r="BV2" s="290"/>
      <c r="BW2" s="291"/>
      <c r="BX2" s="289"/>
      <c r="BY2" s="290"/>
      <c r="BZ2" s="291"/>
      <c r="CA2" s="289"/>
      <c r="CB2" s="290"/>
      <c r="CC2" s="291"/>
      <c r="CD2" s="289"/>
      <c r="CE2" s="290"/>
      <c r="CF2" s="291"/>
      <c r="CG2" s="289"/>
      <c r="CH2" s="290"/>
      <c r="CI2" s="291"/>
    </row>
    <row r="3" spans="2:87" ht="16.5" customHeight="1">
      <c r="Z3" s="305" t="s">
        <v>59</v>
      </c>
      <c r="AA3" s="305"/>
      <c r="AB3" s="305"/>
      <c r="AC3" s="305"/>
      <c r="AD3" s="305"/>
      <c r="AE3" s="305"/>
      <c r="AF3" s="305"/>
      <c r="AG3" s="305"/>
      <c r="AH3" s="305"/>
      <c r="AI3" s="305"/>
      <c r="AJ3" s="305"/>
      <c r="AK3" s="305"/>
      <c r="AL3" s="305"/>
      <c r="AM3" s="305"/>
      <c r="AN3" s="305"/>
      <c r="AO3" s="305"/>
      <c r="AP3" s="305"/>
      <c r="AT3" s="157"/>
      <c r="AW3" s="157"/>
      <c r="AX3" s="162"/>
      <c r="AZ3" s="157"/>
      <c r="BA3" s="162"/>
      <c r="BC3" s="157"/>
      <c r="BF3" s="306" t="s">
        <v>60</v>
      </c>
      <c r="BG3" s="306"/>
      <c r="BH3" s="306"/>
      <c r="BI3" s="306"/>
      <c r="BJ3" s="306"/>
      <c r="BK3" s="306"/>
      <c r="BL3" s="306"/>
      <c r="BM3" s="306"/>
      <c r="BN3" s="306"/>
      <c r="BO3" s="306"/>
      <c r="BP3" s="306"/>
      <c r="BQ3" s="306"/>
      <c r="BR3" s="287"/>
      <c r="BS3" s="287"/>
      <c r="BT3" s="288"/>
      <c r="BU3" s="292"/>
      <c r="BV3" s="287"/>
      <c r="BW3" s="288"/>
      <c r="BX3" s="292"/>
      <c r="BY3" s="287"/>
      <c r="BZ3" s="288"/>
      <c r="CA3" s="292"/>
      <c r="CB3" s="287"/>
      <c r="CC3" s="288"/>
      <c r="CD3" s="292"/>
      <c r="CE3" s="287"/>
      <c r="CF3" s="288"/>
      <c r="CG3" s="292"/>
      <c r="CH3" s="287"/>
      <c r="CI3" s="288"/>
    </row>
    <row r="4" spans="2:87" ht="16.5" customHeight="1">
      <c r="Z4" s="305"/>
      <c r="AA4" s="305"/>
      <c r="AB4" s="305"/>
      <c r="AC4" s="305"/>
      <c r="AD4" s="305"/>
      <c r="AE4" s="305"/>
      <c r="AF4" s="305"/>
      <c r="AG4" s="305"/>
      <c r="AH4" s="305"/>
      <c r="AI4" s="305"/>
      <c r="AJ4" s="305"/>
      <c r="AK4" s="305"/>
      <c r="AL4" s="305"/>
      <c r="AM4" s="305"/>
      <c r="AN4" s="305"/>
      <c r="AO4" s="305"/>
      <c r="AP4" s="305"/>
      <c r="AT4" s="157"/>
      <c r="AU4" s="163"/>
      <c r="AV4" s="163"/>
      <c r="AW4" s="164"/>
      <c r="AX4" s="165"/>
      <c r="AY4" s="163"/>
      <c r="AZ4" s="164"/>
      <c r="BA4" s="165"/>
      <c r="BB4" s="163"/>
      <c r="BC4" s="164"/>
      <c r="BF4" s="306"/>
      <c r="BG4" s="306"/>
      <c r="BH4" s="306"/>
      <c r="BI4" s="306"/>
      <c r="BJ4" s="306"/>
      <c r="BK4" s="306"/>
      <c r="BL4" s="306"/>
      <c r="BM4" s="306"/>
      <c r="BN4" s="306"/>
      <c r="BO4" s="306"/>
      <c r="BP4" s="306"/>
      <c r="BQ4" s="306"/>
      <c r="BR4" s="287"/>
      <c r="BS4" s="287"/>
      <c r="BT4" s="288"/>
      <c r="BU4" s="293"/>
      <c r="BV4" s="294"/>
      <c r="BW4" s="295"/>
      <c r="BX4" s="293"/>
      <c r="BY4" s="294"/>
      <c r="BZ4" s="295"/>
      <c r="CA4" s="293"/>
      <c r="CB4" s="294"/>
      <c r="CC4" s="295"/>
      <c r="CD4" s="293"/>
      <c r="CE4" s="294"/>
      <c r="CF4" s="295"/>
      <c r="CG4" s="293"/>
      <c r="CH4" s="294"/>
      <c r="CI4" s="295"/>
    </row>
    <row r="5" spans="2:87" ht="16.5" customHeight="1">
      <c r="D5" s="166" t="s">
        <v>61</v>
      </c>
      <c r="E5" s="167" t="s">
        <v>62</v>
      </c>
      <c r="F5" s="168"/>
      <c r="G5" s="169"/>
      <c r="H5" s="169"/>
      <c r="I5" s="170"/>
      <c r="J5" s="167" t="s">
        <v>63</v>
      </c>
      <c r="K5" s="168"/>
      <c r="L5" s="169"/>
      <c r="M5" s="169"/>
      <c r="N5" s="167" t="s">
        <v>64</v>
      </c>
      <c r="O5" s="168"/>
      <c r="P5" s="168"/>
      <c r="Q5" s="169"/>
      <c r="R5" s="169"/>
      <c r="S5" s="169"/>
      <c r="T5" s="169"/>
      <c r="U5" s="169"/>
      <c r="V5" s="169"/>
      <c r="W5" s="169"/>
      <c r="X5" s="170"/>
      <c r="Z5" s="315">
        <v>2025</v>
      </c>
      <c r="AA5" s="315"/>
      <c r="AB5" s="315"/>
      <c r="AC5" s="315"/>
      <c r="AD5" s="155" t="s">
        <v>65</v>
      </c>
      <c r="AE5" s="314">
        <v>12</v>
      </c>
      <c r="AF5" s="314"/>
      <c r="AG5" s="155" t="s">
        <v>66</v>
      </c>
      <c r="AH5" s="315" t="e">
        <f ca="1">MID(CELL("filename",$Z$1),FIND("]",CELL("filename",$Z$1))+1,31)</f>
        <v>#VALUE!</v>
      </c>
      <c r="AI5" s="315"/>
      <c r="AJ5" s="155" t="s">
        <v>67</v>
      </c>
      <c r="AK5" s="172" t="s">
        <v>68</v>
      </c>
      <c r="AL5" s="173" t="e">
        <f ca="1">DATE(Z5,AE5,AH5)</f>
        <v>#VALUE!</v>
      </c>
      <c r="AM5" s="155" t="s">
        <v>69</v>
      </c>
      <c r="AO5" s="314" t="s">
        <v>70</v>
      </c>
      <c r="AP5" s="314"/>
      <c r="AQ5" s="316" t="s">
        <v>262</v>
      </c>
      <c r="AR5" s="316"/>
      <c r="AS5" s="316"/>
      <c r="AT5" s="316"/>
      <c r="AU5" s="317"/>
      <c r="AV5" s="249" t="s">
        <v>72</v>
      </c>
      <c r="AW5" s="249"/>
      <c r="AX5" s="168" t="s">
        <v>579</v>
      </c>
      <c r="AY5" s="176"/>
      <c r="AZ5" s="176"/>
      <c r="BA5" s="176"/>
      <c r="BB5" s="176"/>
      <c r="BC5" s="176"/>
      <c r="BO5" s="163"/>
    </row>
    <row r="6" spans="2:87" ht="16.5" customHeight="1">
      <c r="B6" s="155" t="s">
        <v>74</v>
      </c>
      <c r="E6" s="155" t="s">
        <v>75</v>
      </c>
      <c r="F6" s="155" t="s">
        <v>76</v>
      </c>
      <c r="G6" s="156" t="s">
        <v>77</v>
      </c>
      <c r="H6" s="156" t="s">
        <v>78</v>
      </c>
      <c r="I6" s="155" t="s">
        <v>79</v>
      </c>
      <c r="J6" s="177" t="s">
        <v>75</v>
      </c>
      <c r="K6" s="177" t="s">
        <v>76</v>
      </c>
      <c r="L6" s="178" t="s">
        <v>77</v>
      </c>
      <c r="M6" s="178" t="s">
        <v>78</v>
      </c>
      <c r="N6" s="177" t="s">
        <v>80</v>
      </c>
      <c r="O6" s="177" t="s">
        <v>81</v>
      </c>
      <c r="P6" s="177" t="s">
        <v>76</v>
      </c>
      <c r="Q6" s="178" t="s">
        <v>77</v>
      </c>
      <c r="R6" s="178" t="s">
        <v>82</v>
      </c>
      <c r="S6" s="178" t="s">
        <v>78</v>
      </c>
      <c r="T6" s="178" t="s">
        <v>83</v>
      </c>
      <c r="U6" s="178" t="s">
        <v>84</v>
      </c>
      <c r="V6" s="178" t="s">
        <v>85</v>
      </c>
      <c r="W6" s="178" t="s">
        <v>86</v>
      </c>
      <c r="X6" s="179" t="s">
        <v>87</v>
      </c>
      <c r="Z6" s="250" t="s">
        <v>88</v>
      </c>
      <c r="AA6" s="251"/>
      <c r="AB6" s="249" t="s">
        <v>89</v>
      </c>
      <c r="AC6" s="249"/>
      <c r="AD6" s="249"/>
      <c r="AE6" s="249"/>
      <c r="AF6" s="249"/>
      <c r="AG6" s="251"/>
      <c r="AH6" s="297" t="s">
        <v>90</v>
      </c>
      <c r="AI6" s="297"/>
      <c r="AJ6" s="297"/>
      <c r="AK6" s="297"/>
      <c r="AL6" s="297"/>
      <c r="AM6" s="297"/>
      <c r="AN6" s="318"/>
      <c r="AO6" s="250" t="s">
        <v>88</v>
      </c>
      <c r="AP6" s="251"/>
      <c r="AQ6" s="249" t="s">
        <v>89</v>
      </c>
      <c r="AR6" s="249"/>
      <c r="AS6" s="249"/>
      <c r="AT6" s="249"/>
      <c r="AU6" s="249"/>
      <c r="AV6" s="251"/>
      <c r="AW6" s="297" t="s">
        <v>90</v>
      </c>
      <c r="AX6" s="297"/>
      <c r="AY6" s="297"/>
      <c r="AZ6" s="297"/>
      <c r="BA6" s="297"/>
      <c r="BB6" s="297"/>
      <c r="BC6" s="318"/>
      <c r="BD6" s="175"/>
      <c r="BE6" s="175"/>
      <c r="BF6" s="250">
        <f>+Z5</f>
        <v>2025</v>
      </c>
      <c r="BG6" s="249"/>
      <c r="BH6" s="249"/>
      <c r="BI6" s="175" t="s">
        <v>65</v>
      </c>
      <c r="BJ6" s="175">
        <f>+AE5</f>
        <v>12</v>
      </c>
      <c r="BK6" s="182" t="s">
        <v>91</v>
      </c>
      <c r="BL6" s="175" t="e">
        <f ca="1">+AH5</f>
        <v>#VALUE!</v>
      </c>
      <c r="BM6" s="168" t="s">
        <v>92</v>
      </c>
      <c r="BN6" s="183" t="s">
        <v>68</v>
      </c>
      <c r="BO6" s="173" t="e">
        <f ca="1">DATE(Z5,AE5,AH5)</f>
        <v>#VALUE!</v>
      </c>
      <c r="BP6" s="168" t="s">
        <v>69</v>
      </c>
      <c r="BQ6" s="296" t="s">
        <v>93</v>
      </c>
      <c r="BR6" s="297"/>
      <c r="BS6" s="248" t="str">
        <f>+AQ5</f>
        <v>晴</v>
      </c>
      <c r="BT6" s="249"/>
      <c r="BU6" s="249"/>
      <c r="BV6" s="298"/>
      <c r="BW6" s="250" t="s">
        <v>94</v>
      </c>
      <c r="BX6" s="251"/>
      <c r="BY6" s="299" t="str">
        <f>AX5</f>
        <v>年末14名</v>
      </c>
      <c r="BZ6" s="300"/>
      <c r="CA6" s="301"/>
      <c r="CB6" s="296" t="s">
        <v>95</v>
      </c>
      <c r="CC6" s="297"/>
      <c r="CD6" s="297"/>
      <c r="CE6" s="248" t="str">
        <f>+AB7</f>
        <v>妹尾優</v>
      </c>
      <c r="CF6" s="249"/>
      <c r="CG6" s="249"/>
      <c r="CH6" s="249"/>
      <c r="CI6" s="298"/>
    </row>
    <row r="7" spans="2:87" ht="16.5" customHeight="1">
      <c r="B7" s="155" t="str">
        <f>IF(F7="","",IF(ISNA(VLOOKUP(F7,[1]警備日誌専用氏名!A:B,2,FALSE))=TRUE,F7,VLOOKUP(F7,[1]警備日誌専用氏名!A:B,2,FALSE)))</f>
        <v>妹尾優</v>
      </c>
      <c r="E7" s="155" t="s">
        <v>23</v>
      </c>
      <c r="F7" s="155" t="s">
        <v>96</v>
      </c>
      <c r="I7" s="185"/>
      <c r="J7" s="177"/>
      <c r="K7" s="177"/>
      <c r="L7" s="178"/>
      <c r="M7" s="178"/>
      <c r="N7" s="186" t="e">
        <f ca="1">$AL$5</f>
        <v>#VALUE!</v>
      </c>
      <c r="O7" s="177" t="str">
        <f>IFERROR(INDEX(給与コード,MATCH(IF(J7="",E7,J7),業態名,0)),"")</f>
        <v>A2</v>
      </c>
      <c r="P7" s="177" t="str">
        <f>IF(O7="","",IF(K7="",F7,K7))</f>
        <v>妹尾優</v>
      </c>
      <c r="Q7" s="178" t="str">
        <f>IF(L7="",IF(G7="","",G7),L7)</f>
        <v/>
      </c>
      <c r="R7" s="178"/>
      <c r="S7" s="178" t="str">
        <f>IF(M7="",IF(H7="","",H7),M7)</f>
        <v/>
      </c>
      <c r="T7" s="178"/>
      <c r="U7" s="178"/>
      <c r="V7" s="178"/>
      <c r="W7" s="178"/>
      <c r="X7" s="177"/>
      <c r="Z7" s="321" t="str">
        <f>IF(D7&lt;&gt;"","",IF(E7="","",E7))</f>
        <v>隊長</v>
      </c>
      <c r="AA7" s="322"/>
      <c r="AB7" s="323" t="str">
        <f>IF(D7&lt;&gt;"","",IF(B7="","",B7))</f>
        <v>妹尾優</v>
      </c>
      <c r="AC7" s="324"/>
      <c r="AD7" s="324"/>
      <c r="AE7" s="324"/>
      <c r="AF7" s="324"/>
      <c r="AG7" s="325"/>
      <c r="AH7" s="326">
        <f>IF(D7&lt;&gt;"","",IF(G7="",IFERROR(VLOOKUP(E7,業態・給与対照!A:D,3,FALSE),""),G7))</f>
        <v>0.39583333333333331</v>
      </c>
      <c r="AI7" s="327"/>
      <c r="AJ7" s="327"/>
      <c r="AK7" s="187" t="s">
        <v>97</v>
      </c>
      <c r="AL7" s="327">
        <f>IF(D7&lt;&gt;"","",IF(H7="",IFERROR(VLOOKUP(E7,業態・給与対照!A:D,4,FALSE),""),H7))</f>
        <v>0.77083333333333337</v>
      </c>
      <c r="AM7" s="327"/>
      <c r="AN7" s="328"/>
      <c r="AO7" s="329" t="str">
        <f>IF(D29&lt;&gt;"","",IF(E29="","",E29))</f>
        <v/>
      </c>
      <c r="AP7" s="330"/>
      <c r="AQ7" s="331" t="str">
        <f>IF(D29&lt;&gt;"","",IF(B29="","",B29))</f>
        <v/>
      </c>
      <c r="AR7" s="332"/>
      <c r="AS7" s="332"/>
      <c r="AT7" s="332"/>
      <c r="AU7" s="332"/>
      <c r="AV7" s="333"/>
      <c r="AW7" s="334" t="str">
        <f>IF(D29&lt;&gt;"","",IF(G29="",IFERROR(VLOOKUP(E29,業態・給与対照!A:D,3,FALSE),""),G29))</f>
        <v/>
      </c>
      <c r="AX7" s="335"/>
      <c r="AY7" s="335"/>
      <c r="AZ7" s="213" t="s">
        <v>97</v>
      </c>
      <c r="BA7" s="335" t="str">
        <f>IF(D29&lt;&gt;"","",IF(H29="",IFERROR(VLOOKUP(E29,業態・給与対照!A:D,4,FALSE),""),H29))</f>
        <v/>
      </c>
      <c r="BB7" s="335"/>
      <c r="BC7" s="336"/>
      <c r="BD7" s="158"/>
      <c r="BE7" s="189"/>
      <c r="BF7" s="296" t="s">
        <v>98</v>
      </c>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c r="CH7" s="297"/>
      <c r="CI7" s="318"/>
    </row>
    <row r="8" spans="2:87" ht="16.5" customHeight="1" thickBot="1">
      <c r="B8" s="155" t="str">
        <f>IF(F8="","",IF(ISNA(VLOOKUP(F8,[1]警備日誌専用氏名!A:B,2,FALSE))=TRUE,F8,VLOOKUP(F8,[1]警備日誌専用氏名!A:B,2,FALSE)))</f>
        <v>田村勝行</v>
      </c>
      <c r="E8" s="155" t="s">
        <v>99</v>
      </c>
      <c r="F8" s="155" t="s">
        <v>239</v>
      </c>
      <c r="I8" s="185"/>
      <c r="J8" s="177"/>
      <c r="K8" s="177"/>
      <c r="L8" s="178"/>
      <c r="M8" s="178"/>
      <c r="N8" s="186" t="e">
        <f t="shared" ref="N8:N49" ca="1" si="0">$AL$5</f>
        <v>#VALUE!</v>
      </c>
      <c r="O8" s="177" t="str">
        <f t="shared" ref="O8:O48" si="1">IFERROR(INDEX(給与コード,MATCH(IF(J8="",E8,J8),業態名,0)),"")</f>
        <v>A1</v>
      </c>
      <c r="P8" s="177" t="str">
        <f t="shared" ref="P8:P48" si="2">IF(O8="","",IF(K8="",F8,K8))</f>
        <v>田村勝行</v>
      </c>
      <c r="Q8" s="178" t="str">
        <f t="shared" ref="Q8:Q48" si="3">IF(L8="",IF(G8="","",G8),L8)</f>
        <v/>
      </c>
      <c r="R8" s="178"/>
      <c r="S8" s="178" t="str">
        <f t="shared" ref="S8:S48" si="4">IF(M8="",IF(H8="","",H8),M8)</f>
        <v/>
      </c>
      <c r="T8" s="178"/>
      <c r="U8" s="178"/>
      <c r="V8" s="178"/>
      <c r="W8" s="178"/>
      <c r="X8" s="177"/>
      <c r="Z8" s="270" t="str">
        <f t="shared" ref="Z8:Z13" si="5">IF(D8&lt;&gt;"","",IF(E8="","",E8))</f>
        <v>荷捌</v>
      </c>
      <c r="AA8" s="271"/>
      <c r="AB8" s="272" t="str">
        <f t="shared" ref="AB8:AB13" si="6">IF(D8&lt;&gt;"","",IF(B8="","",B8))</f>
        <v>田村勝行</v>
      </c>
      <c r="AC8" s="273"/>
      <c r="AD8" s="273"/>
      <c r="AE8" s="273"/>
      <c r="AF8" s="273"/>
      <c r="AG8" s="274"/>
      <c r="AH8" s="275">
        <f>IF(D8&lt;&gt;"","",IF(G8="",IFERROR(VLOOKUP(E8,業態・給与対照!A:D,3,FALSE),""),G8))</f>
        <v>0.33333333333333331</v>
      </c>
      <c r="AI8" s="268"/>
      <c r="AJ8" s="268"/>
      <c r="AK8" s="188" t="s">
        <v>97</v>
      </c>
      <c r="AL8" s="268">
        <f>IF(D8&lt;&gt;"","",IF(H8="",IFERROR(VLOOKUP(E8,業態・給与対照!A:D,4,FALSE),""),H8))</f>
        <v>0.70833333333333337</v>
      </c>
      <c r="AM8" s="268"/>
      <c r="AN8" s="269"/>
      <c r="AO8" s="270" t="str">
        <f>IF(D30&lt;&gt;"","",IF(E30="","",E30))</f>
        <v/>
      </c>
      <c r="AP8" s="271"/>
      <c r="AQ8" s="272" t="str">
        <f>IF(D30&lt;&gt;"","",IF(B30="","",B30))</f>
        <v/>
      </c>
      <c r="AR8" s="273"/>
      <c r="AS8" s="273"/>
      <c r="AT8" s="273"/>
      <c r="AU8" s="273"/>
      <c r="AV8" s="274"/>
      <c r="AW8" s="275" t="str">
        <f>IF(D30&lt;&gt;"","",IF(G30="",IFERROR(VLOOKUP(E30,業態・給与対照!A:D,3,FALSE),""),G30))</f>
        <v/>
      </c>
      <c r="AX8" s="268"/>
      <c r="AY8" s="268"/>
      <c r="AZ8" s="188" t="s">
        <v>97</v>
      </c>
      <c r="BA8" s="268" t="str">
        <f>IF(D30&lt;&gt;"","",IF(H30="",IFERROR(VLOOKUP(E30,業態・給与対照!A:D,4,FALSE),""),H30))</f>
        <v/>
      </c>
      <c r="BB8" s="268"/>
      <c r="BC8" s="269"/>
      <c r="BD8" s="158"/>
      <c r="BE8" s="189"/>
      <c r="BF8" s="304" t="s">
        <v>101</v>
      </c>
      <c r="BG8" s="302"/>
      <c r="BH8" s="302" t="s">
        <v>102</v>
      </c>
      <c r="BI8" s="302"/>
      <c r="BJ8" s="302"/>
      <c r="BK8" s="302"/>
      <c r="BL8" s="302" t="s">
        <v>77</v>
      </c>
      <c r="BM8" s="302"/>
      <c r="BN8" s="302" t="s">
        <v>78</v>
      </c>
      <c r="BO8" s="302"/>
      <c r="BP8" s="302" t="s">
        <v>103</v>
      </c>
      <c r="BQ8" s="302"/>
      <c r="BR8" s="302" t="s">
        <v>87</v>
      </c>
      <c r="BS8" s="302"/>
      <c r="BT8" s="303"/>
      <c r="BU8" s="304" t="s">
        <v>101</v>
      </c>
      <c r="BV8" s="302"/>
      <c r="BW8" s="302" t="s">
        <v>102</v>
      </c>
      <c r="BX8" s="302"/>
      <c r="BY8" s="302"/>
      <c r="BZ8" s="302"/>
      <c r="CA8" s="302" t="s">
        <v>77</v>
      </c>
      <c r="CB8" s="302"/>
      <c r="CC8" s="302" t="s">
        <v>78</v>
      </c>
      <c r="CD8" s="302"/>
      <c r="CE8" s="302" t="s">
        <v>103</v>
      </c>
      <c r="CF8" s="302"/>
      <c r="CG8" s="302" t="s">
        <v>87</v>
      </c>
      <c r="CH8" s="302"/>
      <c r="CI8" s="303"/>
    </row>
    <row r="9" spans="2:87" ht="16.5" customHeight="1" thickTop="1">
      <c r="B9" s="155" t="str">
        <f>IF(F9="","",IF(ISNA(VLOOKUP(F9,[1]警備日誌専用氏名!A:B,2,FALSE))=TRUE,F9,VLOOKUP(F9,[1]警備日誌専用氏名!A:B,2,FALSE)))</f>
        <v>長岡順一</v>
      </c>
      <c r="E9" s="155" t="s">
        <v>99</v>
      </c>
      <c r="F9" s="155" t="s">
        <v>263</v>
      </c>
      <c r="I9" s="185"/>
      <c r="J9" s="177"/>
      <c r="K9" s="177"/>
      <c r="L9" s="178"/>
      <c r="M9" s="178"/>
      <c r="N9" s="186" t="e">
        <f t="shared" ca="1" si="0"/>
        <v>#VALUE!</v>
      </c>
      <c r="O9" s="177" t="str">
        <f t="shared" si="1"/>
        <v>A1</v>
      </c>
      <c r="P9" s="177" t="str">
        <f t="shared" si="2"/>
        <v>長岡順一</v>
      </c>
      <c r="Q9" s="178" t="str">
        <f t="shared" si="3"/>
        <v/>
      </c>
      <c r="R9" s="178"/>
      <c r="S9" s="178" t="str">
        <f t="shared" si="4"/>
        <v/>
      </c>
      <c r="T9" s="178"/>
      <c r="U9" s="178"/>
      <c r="V9" s="178"/>
      <c r="W9" s="178"/>
      <c r="X9" s="177"/>
      <c r="Z9" s="270" t="str">
        <f t="shared" si="5"/>
        <v>荷捌</v>
      </c>
      <c r="AA9" s="271"/>
      <c r="AB9" s="272" t="str">
        <f t="shared" si="6"/>
        <v>長岡順一</v>
      </c>
      <c r="AC9" s="273"/>
      <c r="AD9" s="273"/>
      <c r="AE9" s="273"/>
      <c r="AF9" s="273"/>
      <c r="AG9" s="274"/>
      <c r="AH9" s="275">
        <f>IF(D9&lt;&gt;"","",IF(G9="",IFERROR(VLOOKUP(E9,業態・給与対照!A:D,3,FALSE),""),G9))</f>
        <v>0.33333333333333331</v>
      </c>
      <c r="AI9" s="268"/>
      <c r="AJ9" s="268"/>
      <c r="AK9" s="188" t="s">
        <v>97</v>
      </c>
      <c r="AL9" s="268">
        <f>IF(D9&lt;&gt;"","",IF(H9="",IFERROR(VLOOKUP(E9,業態・給与対照!A:D,4,FALSE),""),H9))</f>
        <v>0.70833333333333337</v>
      </c>
      <c r="AM9" s="268"/>
      <c r="AN9" s="269"/>
      <c r="AO9" s="270" t="str">
        <f t="shared" ref="AO9:AO21" si="7">IF(D31&lt;&gt;"","",IF(E31="","",E31))</f>
        <v/>
      </c>
      <c r="AP9" s="271"/>
      <c r="AQ9" s="272" t="str">
        <f t="shared" ref="AQ9:AQ20" si="8">IF(D31&lt;&gt;"","",IF(B31="","",B31))</f>
        <v/>
      </c>
      <c r="AR9" s="273"/>
      <c r="AS9" s="273"/>
      <c r="AT9" s="273"/>
      <c r="AU9" s="273"/>
      <c r="AV9" s="274"/>
      <c r="AW9" s="275" t="str">
        <f>IF(D31&lt;&gt;"","",IF(G31="",IFERROR(VLOOKUP(E31,業態・給与対照!A:D,3,FALSE),""),G31))</f>
        <v/>
      </c>
      <c r="AX9" s="268"/>
      <c r="AY9" s="268"/>
      <c r="AZ9" s="188" t="s">
        <v>97</v>
      </c>
      <c r="BA9" s="268" t="str">
        <f>IF(D31&lt;&gt;"","",IF(H31="",IFERROR(VLOOKUP(E31,業態・給与対照!A:D,4,FALSE),""),H31))</f>
        <v/>
      </c>
      <c r="BB9" s="268"/>
      <c r="BC9" s="269"/>
      <c r="BD9" s="158"/>
      <c r="BE9" s="189"/>
      <c r="BF9" s="264" t="str">
        <f>IF(OR(O7="",O7=0)=TRUE,"",O7)</f>
        <v>A2</v>
      </c>
      <c r="BG9" s="265"/>
      <c r="BH9" s="265" t="str">
        <f>IF(OR(P7="",P7=0)=TRUE,"",P7)</f>
        <v>妹尾優</v>
      </c>
      <c r="BI9" s="265"/>
      <c r="BJ9" s="265"/>
      <c r="BK9" s="265"/>
      <c r="BL9" s="266">
        <f>IF(OR(Q7="",Q7=0)=TRUE,IF(AH7&lt;&gt;"",AH7,""),Q7)</f>
        <v>0.39583333333333331</v>
      </c>
      <c r="BM9" s="266"/>
      <c r="BN9" s="266">
        <f>IF(OR(S7="",S7=0)=TRUE,IF(AL7&lt;&gt;"",AL7,""),S7)</f>
        <v>0.77083333333333337</v>
      </c>
      <c r="BO9" s="266"/>
      <c r="BP9" s="267">
        <f>IF(BH9="","",(BN9-BL9)*24)</f>
        <v>9.0000000000000018</v>
      </c>
      <c r="BQ9" s="267"/>
      <c r="BR9" s="319" t="str">
        <f t="shared" ref="BR9" si="9">IF(X7="","",X7)</f>
        <v/>
      </c>
      <c r="BS9" s="319"/>
      <c r="BT9" s="320"/>
      <c r="BU9" s="337" t="str">
        <f>IF(OR(O29="",O29=0)=TRUE,"",O29)</f>
        <v/>
      </c>
      <c r="BV9" s="338"/>
      <c r="BW9" s="339" t="str">
        <f>IF(OR(P29="",P29=0)=TRUE,"",P29)</f>
        <v/>
      </c>
      <c r="BX9" s="340"/>
      <c r="BY9" s="340"/>
      <c r="BZ9" s="341"/>
      <c r="CA9" s="342" t="str">
        <f>IF(OR(Q29="",Q29=0)=TRUE,IF(AW7&lt;&gt;"",AW7,""),Q29)</f>
        <v/>
      </c>
      <c r="CB9" s="343"/>
      <c r="CC9" s="342" t="str">
        <f>IF(OR(S29="",S29=0)=TRUE,IF(BA7&lt;&gt;"",BA7,""),S29)</f>
        <v/>
      </c>
      <c r="CD9" s="343"/>
      <c r="CE9" s="344" t="str">
        <f>IF(BW9="","",(CC9-CA9)*24)</f>
        <v/>
      </c>
      <c r="CF9" s="345"/>
      <c r="CG9" s="346" t="str">
        <f>IF(X29="","",X29)</f>
        <v/>
      </c>
      <c r="CH9" s="346"/>
      <c r="CI9" s="347"/>
    </row>
    <row r="10" spans="2:87" ht="16.5" customHeight="1">
      <c r="B10" s="155" t="str">
        <f>IF(F10="","",IF(ISNA(VLOOKUP(F10,[1]警備日誌専用氏名!A:B,2,FALSE))=TRUE,F10,VLOOKUP(F10,[1]警備日誌専用氏名!A:B,2,FALSE)))</f>
        <v>山田保</v>
      </c>
      <c r="E10" s="155" t="s">
        <v>99</v>
      </c>
      <c r="F10" s="155" t="s">
        <v>242</v>
      </c>
      <c r="I10" s="185"/>
      <c r="J10" s="177"/>
      <c r="K10" s="177"/>
      <c r="L10" s="178"/>
      <c r="M10" s="178"/>
      <c r="N10" s="186" t="e">
        <f t="shared" ca="1" si="0"/>
        <v>#VALUE!</v>
      </c>
      <c r="O10" s="177" t="str">
        <f t="shared" si="1"/>
        <v>A1</v>
      </c>
      <c r="P10" s="177" t="str">
        <f t="shared" si="2"/>
        <v>山田保</v>
      </c>
      <c r="Q10" s="178" t="str">
        <f t="shared" si="3"/>
        <v/>
      </c>
      <c r="R10" s="178"/>
      <c r="S10" s="178" t="str">
        <f t="shared" si="4"/>
        <v/>
      </c>
      <c r="T10" s="178"/>
      <c r="U10" s="178"/>
      <c r="V10" s="178"/>
      <c r="W10" s="178"/>
      <c r="X10" s="177"/>
      <c r="Z10" s="270" t="str">
        <f t="shared" si="5"/>
        <v>荷捌</v>
      </c>
      <c r="AA10" s="271"/>
      <c r="AB10" s="272" t="str">
        <f t="shared" si="6"/>
        <v>山田保</v>
      </c>
      <c r="AC10" s="273"/>
      <c r="AD10" s="273"/>
      <c r="AE10" s="273"/>
      <c r="AF10" s="273"/>
      <c r="AG10" s="274"/>
      <c r="AH10" s="275">
        <f>IF(D10&lt;&gt;"","",IF(G10="",IFERROR(VLOOKUP(E10,業態・給与対照!A:D,3,FALSE),""),G10))</f>
        <v>0.33333333333333331</v>
      </c>
      <c r="AI10" s="268"/>
      <c r="AJ10" s="268"/>
      <c r="AK10" s="188" t="s">
        <v>97</v>
      </c>
      <c r="AL10" s="268">
        <f>IF(D10&lt;&gt;"","",IF(H10="",IFERROR(VLOOKUP(E10,業態・給与対照!A:D,4,FALSE),""),H10))</f>
        <v>0.70833333333333337</v>
      </c>
      <c r="AM10" s="268"/>
      <c r="AN10" s="269"/>
      <c r="AO10" s="270" t="str">
        <f t="shared" si="7"/>
        <v/>
      </c>
      <c r="AP10" s="271"/>
      <c r="AQ10" s="272" t="str">
        <f t="shared" si="8"/>
        <v/>
      </c>
      <c r="AR10" s="273"/>
      <c r="AS10" s="273"/>
      <c r="AT10" s="273"/>
      <c r="AU10" s="273"/>
      <c r="AV10" s="274"/>
      <c r="AW10" s="275" t="str">
        <f>IF(D32&lt;&gt;"","",IF(G32="",IFERROR(VLOOKUP(E32,業態・給与対照!A:D,3,FALSE),""),G32))</f>
        <v/>
      </c>
      <c r="AX10" s="268"/>
      <c r="AY10" s="268"/>
      <c r="AZ10" s="188" t="s">
        <v>97</v>
      </c>
      <c r="BA10" s="268" t="str">
        <f>IF(D32&lt;&gt;"","",IF(H32="",IFERROR(VLOOKUP(E32,業態・給与対照!A:D,4,FALSE),""),H32))</f>
        <v/>
      </c>
      <c r="BB10" s="268"/>
      <c r="BC10" s="269"/>
      <c r="BD10" s="158"/>
      <c r="BE10" s="189"/>
      <c r="BF10" s="264" t="str">
        <f t="shared" ref="BF10:BF16" si="10">IF(OR(O8="",O8=0)=TRUE,"",O8)</f>
        <v>A1</v>
      </c>
      <c r="BG10" s="265"/>
      <c r="BH10" s="265" t="str">
        <f t="shared" ref="BH10:BH16" si="11">IF(OR(P8="",P8=0)=TRUE,"",P8)</f>
        <v>田村勝行</v>
      </c>
      <c r="BI10" s="265"/>
      <c r="BJ10" s="265"/>
      <c r="BK10" s="265"/>
      <c r="BL10" s="266">
        <f t="shared" ref="BL10:BL16" si="12">IF(OR(Q8="",Q8=0)=TRUE,IF(AH8&lt;&gt;"",AH8,""),Q8)</f>
        <v>0.33333333333333331</v>
      </c>
      <c r="BM10" s="266"/>
      <c r="BN10" s="266">
        <f t="shared" ref="BN10:BN16" si="13">IF(OR(S8="",S8=0)=TRUE,IF(AL8&lt;&gt;"",AL8,""),S8)</f>
        <v>0.70833333333333337</v>
      </c>
      <c r="BO10" s="266"/>
      <c r="BP10" s="267">
        <f t="shared" ref="BP10:BP16" si="14">IF(BH10="","",(BN10-BL10)*24)</f>
        <v>9.0000000000000018</v>
      </c>
      <c r="BQ10" s="267"/>
      <c r="BR10" s="252" t="str">
        <f t="shared" ref="BR10:BR16" si="15">IF(X8="","",X8)</f>
        <v/>
      </c>
      <c r="BS10" s="252"/>
      <c r="BT10" s="253"/>
      <c r="BU10" s="280" t="str">
        <f>IF(OR(O30="",O30=0)=TRUE,"",O30)</f>
        <v/>
      </c>
      <c r="BV10" s="281"/>
      <c r="BW10" s="254" t="str">
        <f>IF(OR(P30="",P30=0)=TRUE,"",P30)</f>
        <v/>
      </c>
      <c r="BX10" s="255"/>
      <c r="BY10" s="255"/>
      <c r="BZ10" s="256"/>
      <c r="CA10" s="257" t="str">
        <f>IF(OR(Q30="",Q30=0)=TRUE,IF(AW8&lt;&gt;"",AW8,""),Q30)</f>
        <v/>
      </c>
      <c r="CB10" s="258"/>
      <c r="CC10" s="257" t="str">
        <f>IF(OR(S30="",S30=0)=TRUE,IF(BA8&lt;&gt;"",BA8,""),S30)</f>
        <v/>
      </c>
      <c r="CD10" s="258"/>
      <c r="CE10" s="282" t="str">
        <f t="shared" ref="CE10" si="16">IF(BW10="","",(CC10-CA10)*24)</f>
        <v/>
      </c>
      <c r="CF10" s="283"/>
      <c r="CG10" s="252" t="str">
        <f>IF(X30="","",X30)</f>
        <v/>
      </c>
      <c r="CH10" s="252"/>
      <c r="CI10" s="253"/>
    </row>
    <row r="11" spans="2:87" ht="16.5" customHeight="1">
      <c r="B11" s="155" t="str">
        <f>IF(F11="","",IF(ISNA(VLOOKUP(F11,[1]警備日誌専用氏名!A:B,2,FALSE))=TRUE,F11,VLOOKUP(F11,[1]警備日誌専用氏名!A:B,2,FALSE)))</f>
        <v>鈴木孝</v>
      </c>
      <c r="E11" s="155" t="s">
        <v>106</v>
      </c>
      <c r="F11" s="155" t="s">
        <v>107</v>
      </c>
      <c r="I11" s="185"/>
      <c r="J11" s="177"/>
      <c r="K11" s="177"/>
      <c r="L11" s="178"/>
      <c r="M11" s="178"/>
      <c r="N11" s="186" t="e">
        <f t="shared" ca="1" si="0"/>
        <v>#VALUE!</v>
      </c>
      <c r="O11" s="177" t="str">
        <f t="shared" si="1"/>
        <v>A2</v>
      </c>
      <c r="P11" s="177" t="str">
        <f t="shared" si="2"/>
        <v>鈴木孝</v>
      </c>
      <c r="Q11" s="178" t="str">
        <f t="shared" si="3"/>
        <v/>
      </c>
      <c r="R11" s="178"/>
      <c r="S11" s="178" t="str">
        <f t="shared" si="4"/>
        <v/>
      </c>
      <c r="T11" s="178"/>
      <c r="U11" s="178"/>
      <c r="V11" s="178"/>
      <c r="W11" s="178"/>
      <c r="X11" s="177"/>
      <c r="Z11" s="270" t="str">
        <f t="shared" si="5"/>
        <v>早番</v>
      </c>
      <c r="AA11" s="271"/>
      <c r="AB11" s="272" t="str">
        <f t="shared" si="6"/>
        <v>鈴木孝</v>
      </c>
      <c r="AC11" s="273"/>
      <c r="AD11" s="273"/>
      <c r="AE11" s="273"/>
      <c r="AF11" s="273"/>
      <c r="AG11" s="274"/>
      <c r="AH11" s="275">
        <f>IF(D11&lt;&gt;"","",IF(G11="",IFERROR(VLOOKUP(E11,業態・給与対照!A:D,3,FALSE),""),G11))</f>
        <v>0.39583333333333331</v>
      </c>
      <c r="AI11" s="268"/>
      <c r="AJ11" s="268"/>
      <c r="AK11" s="188" t="s">
        <v>97</v>
      </c>
      <c r="AL11" s="268">
        <f>IF(D11&lt;&gt;"","",IF(H11="",IFERROR(VLOOKUP(E11,業態・給与対照!A:D,4,FALSE),""),H11))</f>
        <v>0.77083333333333337</v>
      </c>
      <c r="AM11" s="268"/>
      <c r="AN11" s="269"/>
      <c r="AO11" s="270" t="str">
        <f t="shared" si="7"/>
        <v/>
      </c>
      <c r="AP11" s="271"/>
      <c r="AQ11" s="272" t="str">
        <f t="shared" si="8"/>
        <v/>
      </c>
      <c r="AR11" s="273"/>
      <c r="AS11" s="273"/>
      <c r="AT11" s="273"/>
      <c r="AU11" s="273"/>
      <c r="AV11" s="274"/>
      <c r="AW11" s="275" t="str">
        <f>IF(D33&lt;&gt;"","",IF(G33="",IFERROR(VLOOKUP(E33,業態・給与対照!A:D,3,FALSE),""),G33))</f>
        <v/>
      </c>
      <c r="AX11" s="268"/>
      <c r="AY11" s="268"/>
      <c r="AZ11" s="188" t="s">
        <v>97</v>
      </c>
      <c r="BA11" s="268" t="str">
        <f>IF(D33&lt;&gt;"","",IF(H33="",IFERROR(VLOOKUP(E33,業態・給与対照!A:D,4,FALSE),""),H33))</f>
        <v/>
      </c>
      <c r="BB11" s="268"/>
      <c r="BC11" s="269"/>
      <c r="BD11" s="158"/>
      <c r="BE11" s="189"/>
      <c r="BF11" s="264" t="str">
        <f t="shared" si="10"/>
        <v>A1</v>
      </c>
      <c r="BG11" s="265"/>
      <c r="BH11" s="265" t="str">
        <f t="shared" si="11"/>
        <v>長岡順一</v>
      </c>
      <c r="BI11" s="265"/>
      <c r="BJ11" s="265"/>
      <c r="BK11" s="265"/>
      <c r="BL11" s="266">
        <f t="shared" si="12"/>
        <v>0.33333333333333331</v>
      </c>
      <c r="BM11" s="266"/>
      <c r="BN11" s="266">
        <f t="shared" si="13"/>
        <v>0.70833333333333337</v>
      </c>
      <c r="BO11" s="266"/>
      <c r="BP11" s="267">
        <f t="shared" si="14"/>
        <v>9.0000000000000018</v>
      </c>
      <c r="BQ11" s="267"/>
      <c r="BR11" s="252" t="str">
        <f t="shared" si="15"/>
        <v/>
      </c>
      <c r="BS11" s="252"/>
      <c r="BT11" s="253"/>
      <c r="BU11" s="280" t="str">
        <f t="shared" ref="BU11:BU23" si="17">IF(OR(O31="",O31=0)=TRUE,"",O31)</f>
        <v/>
      </c>
      <c r="BV11" s="281"/>
      <c r="BW11" s="254" t="str">
        <f t="shared" ref="BW11:BW23" si="18">IF(OR(P31="",P31=0)=TRUE,"",P31)</f>
        <v/>
      </c>
      <c r="BX11" s="255"/>
      <c r="BY11" s="255"/>
      <c r="BZ11" s="256"/>
      <c r="CA11" s="257" t="str">
        <f t="shared" ref="CA11:CA23" si="19">IF(OR(Q31="",Q31=0)=TRUE,IF(AW9&lt;&gt;"",AW9,""),Q31)</f>
        <v/>
      </c>
      <c r="CB11" s="258"/>
      <c r="CC11" s="257" t="str">
        <f t="shared" ref="CC11:CC23" si="20">IF(OR(S31="",S31=0)=TRUE,IF(BA9&lt;&gt;"",BA9,""),S31)</f>
        <v/>
      </c>
      <c r="CD11" s="258"/>
      <c r="CE11" s="282" t="str">
        <f t="shared" ref="CE11:CE23" si="21">IF(BW11="","",(CC11-CA11)*24)</f>
        <v/>
      </c>
      <c r="CF11" s="283"/>
      <c r="CG11" s="252" t="str">
        <f t="shared" ref="CG11:CG23" si="22">IF(X31="","",X31)</f>
        <v/>
      </c>
      <c r="CH11" s="252"/>
      <c r="CI11" s="253"/>
    </row>
    <row r="12" spans="2:87" ht="16.5" customHeight="1">
      <c r="B12" s="155" t="str">
        <f>IF(F12="","",IF(ISNA(VLOOKUP(F12,[1]警備日誌専用氏名!A:B,2,FALSE))=TRUE,F12,VLOOKUP(F12,[1]警備日誌専用氏名!A:B,2,FALSE)))</f>
        <v>幕内秀夫</v>
      </c>
      <c r="E12" s="155" t="s">
        <v>106</v>
      </c>
      <c r="F12" s="155" t="s">
        <v>241</v>
      </c>
      <c r="I12" s="185"/>
      <c r="J12" s="177"/>
      <c r="K12" s="177"/>
      <c r="L12" s="178"/>
      <c r="M12" s="178"/>
      <c r="N12" s="186" t="e">
        <f t="shared" ca="1" si="0"/>
        <v>#VALUE!</v>
      </c>
      <c r="O12" s="177" t="str">
        <f t="shared" si="1"/>
        <v>A2</v>
      </c>
      <c r="P12" s="177" t="str">
        <f t="shared" si="2"/>
        <v>幕内秀夫</v>
      </c>
      <c r="Q12" s="178" t="str">
        <f t="shared" si="3"/>
        <v/>
      </c>
      <c r="R12" s="178"/>
      <c r="S12" s="178" t="str">
        <f t="shared" si="4"/>
        <v/>
      </c>
      <c r="T12" s="178"/>
      <c r="U12" s="178"/>
      <c r="V12" s="178"/>
      <c r="W12" s="178"/>
      <c r="X12" s="177"/>
      <c r="Z12" s="270" t="str">
        <f t="shared" si="5"/>
        <v>早番</v>
      </c>
      <c r="AA12" s="271"/>
      <c r="AB12" s="272" t="str">
        <f t="shared" si="6"/>
        <v>幕内秀夫</v>
      </c>
      <c r="AC12" s="273"/>
      <c r="AD12" s="273"/>
      <c r="AE12" s="273"/>
      <c r="AF12" s="273"/>
      <c r="AG12" s="274"/>
      <c r="AH12" s="275">
        <f>IF(D12&lt;&gt;"","",IF(G12="",IFERROR(VLOOKUP(E12,業態・給与対照!A:D,3,FALSE),""),G12))</f>
        <v>0.39583333333333331</v>
      </c>
      <c r="AI12" s="268"/>
      <c r="AJ12" s="268"/>
      <c r="AK12" s="188" t="s">
        <v>97</v>
      </c>
      <c r="AL12" s="268">
        <f>IF(D12&lt;&gt;"","",IF(H12="",IFERROR(VLOOKUP(E12,業態・給与対照!A:D,4,FALSE),""),H12))</f>
        <v>0.77083333333333337</v>
      </c>
      <c r="AM12" s="268"/>
      <c r="AN12" s="269"/>
      <c r="AO12" s="270" t="str">
        <f t="shared" si="7"/>
        <v/>
      </c>
      <c r="AP12" s="271"/>
      <c r="AQ12" s="272" t="str">
        <f t="shared" si="8"/>
        <v/>
      </c>
      <c r="AR12" s="273"/>
      <c r="AS12" s="273"/>
      <c r="AT12" s="273"/>
      <c r="AU12" s="273"/>
      <c r="AV12" s="274"/>
      <c r="AW12" s="275" t="str">
        <f>IF(D34&lt;&gt;"","",IF(G34="",IFERROR(VLOOKUP(E34,業態・給与対照!A:D,3,FALSE),""),G34))</f>
        <v/>
      </c>
      <c r="AX12" s="268"/>
      <c r="AY12" s="268"/>
      <c r="AZ12" s="188" t="s">
        <v>97</v>
      </c>
      <c r="BA12" s="268" t="str">
        <f>IF(D34&lt;&gt;"","",IF(H34="",IFERROR(VLOOKUP(E34,業態・給与対照!A:D,4,FALSE),""),H34))</f>
        <v/>
      </c>
      <c r="BB12" s="268"/>
      <c r="BC12" s="269"/>
      <c r="BD12" s="158"/>
      <c r="BE12" s="189"/>
      <c r="BF12" s="264" t="str">
        <f t="shared" si="10"/>
        <v>A1</v>
      </c>
      <c r="BG12" s="265"/>
      <c r="BH12" s="265" t="str">
        <f t="shared" si="11"/>
        <v>山田保</v>
      </c>
      <c r="BI12" s="265"/>
      <c r="BJ12" s="265"/>
      <c r="BK12" s="265"/>
      <c r="BL12" s="266">
        <f t="shared" si="12"/>
        <v>0.33333333333333331</v>
      </c>
      <c r="BM12" s="266"/>
      <c r="BN12" s="266">
        <f t="shared" si="13"/>
        <v>0.70833333333333337</v>
      </c>
      <c r="BO12" s="266"/>
      <c r="BP12" s="267">
        <f t="shared" si="14"/>
        <v>9.0000000000000018</v>
      </c>
      <c r="BQ12" s="267"/>
      <c r="BR12" s="252" t="str">
        <f t="shared" si="15"/>
        <v/>
      </c>
      <c r="BS12" s="252"/>
      <c r="BT12" s="253"/>
      <c r="BU12" s="280" t="str">
        <f t="shared" si="17"/>
        <v/>
      </c>
      <c r="BV12" s="281"/>
      <c r="BW12" s="254" t="str">
        <f t="shared" si="18"/>
        <v/>
      </c>
      <c r="BX12" s="255"/>
      <c r="BY12" s="255"/>
      <c r="BZ12" s="256"/>
      <c r="CA12" s="257" t="str">
        <f t="shared" si="19"/>
        <v/>
      </c>
      <c r="CB12" s="258"/>
      <c r="CC12" s="257" t="str">
        <f t="shared" si="20"/>
        <v/>
      </c>
      <c r="CD12" s="258"/>
      <c r="CE12" s="282" t="str">
        <f t="shared" si="21"/>
        <v/>
      </c>
      <c r="CF12" s="283"/>
      <c r="CG12" s="252" t="str">
        <f t="shared" si="22"/>
        <v/>
      </c>
      <c r="CH12" s="252"/>
      <c r="CI12" s="253"/>
    </row>
    <row r="13" spans="2:87" ht="16.5" customHeight="1">
      <c r="B13" s="155" t="str">
        <f>IF(F13="","",IF(ISNA(VLOOKUP(F13,[1]警備日誌専用氏名!A:B,2,FALSE))=TRUE,F13,VLOOKUP(F13,[1]警備日誌専用氏名!A:B,2,FALSE)))</f>
        <v>志村登志雄</v>
      </c>
      <c r="E13" s="155" t="s">
        <v>106</v>
      </c>
      <c r="F13" s="155" t="s">
        <v>278</v>
      </c>
      <c r="I13" s="185"/>
      <c r="J13" s="177"/>
      <c r="K13" s="177"/>
      <c r="L13" s="178"/>
      <c r="M13" s="178"/>
      <c r="N13" s="186" t="e">
        <f t="shared" ca="1" si="0"/>
        <v>#VALUE!</v>
      </c>
      <c r="O13" s="177" t="str">
        <f t="shared" si="1"/>
        <v>A2</v>
      </c>
      <c r="P13" s="177" t="str">
        <f t="shared" si="2"/>
        <v>志村登志雄</v>
      </c>
      <c r="Q13" s="178" t="str">
        <f t="shared" si="3"/>
        <v/>
      </c>
      <c r="R13" s="178"/>
      <c r="S13" s="178" t="str">
        <f t="shared" si="4"/>
        <v/>
      </c>
      <c r="T13" s="178"/>
      <c r="U13" s="178"/>
      <c r="V13" s="178"/>
      <c r="W13" s="178"/>
      <c r="X13" s="177" t="s">
        <v>279</v>
      </c>
      <c r="Z13" s="270" t="str">
        <f t="shared" si="5"/>
        <v>早番</v>
      </c>
      <c r="AA13" s="271"/>
      <c r="AB13" s="272" t="str">
        <f t="shared" si="6"/>
        <v>志村登志雄</v>
      </c>
      <c r="AC13" s="273"/>
      <c r="AD13" s="273"/>
      <c r="AE13" s="273"/>
      <c r="AF13" s="273"/>
      <c r="AG13" s="274"/>
      <c r="AH13" s="275">
        <f>IF(D13&lt;&gt;"","",IF(G13="",IFERROR(VLOOKUP(E13,業態・給与対照!A:D,3,FALSE),""),G13))</f>
        <v>0.39583333333333331</v>
      </c>
      <c r="AI13" s="268"/>
      <c r="AJ13" s="268"/>
      <c r="AK13" s="188" t="s">
        <v>97</v>
      </c>
      <c r="AL13" s="268">
        <f>IF(D13&lt;&gt;"","",IF(H13="",IFERROR(VLOOKUP(E13,業態・給与対照!A:D,4,FALSE),""),H13))</f>
        <v>0.77083333333333337</v>
      </c>
      <c r="AM13" s="268"/>
      <c r="AN13" s="269"/>
      <c r="AO13" s="270" t="str">
        <f t="shared" si="7"/>
        <v/>
      </c>
      <c r="AP13" s="271"/>
      <c r="AQ13" s="272" t="str">
        <f t="shared" si="8"/>
        <v/>
      </c>
      <c r="AR13" s="273"/>
      <c r="AS13" s="273"/>
      <c r="AT13" s="273"/>
      <c r="AU13" s="273"/>
      <c r="AV13" s="274"/>
      <c r="AW13" s="275" t="str">
        <f>IF(D35&lt;&gt;"","",IF(G35="",IFERROR(VLOOKUP(E35,業態・給与対照!A:D,3,FALSE),""),G35))</f>
        <v/>
      </c>
      <c r="AX13" s="268"/>
      <c r="AY13" s="268"/>
      <c r="AZ13" s="188" t="s">
        <v>97</v>
      </c>
      <c r="BA13" s="268" t="str">
        <f>IF(D35&lt;&gt;"","",IF(H35="",IFERROR(VLOOKUP(E35,業態・給与対照!A:D,4,FALSE),""),H35))</f>
        <v/>
      </c>
      <c r="BB13" s="268"/>
      <c r="BC13" s="269"/>
      <c r="BD13" s="158"/>
      <c r="BE13" s="189"/>
      <c r="BF13" s="264" t="str">
        <f t="shared" si="10"/>
        <v>A2</v>
      </c>
      <c r="BG13" s="265"/>
      <c r="BH13" s="265" t="str">
        <f t="shared" si="11"/>
        <v>鈴木孝</v>
      </c>
      <c r="BI13" s="265"/>
      <c r="BJ13" s="265"/>
      <c r="BK13" s="265"/>
      <c r="BL13" s="266">
        <f t="shared" si="12"/>
        <v>0.39583333333333331</v>
      </c>
      <c r="BM13" s="266"/>
      <c r="BN13" s="266">
        <f t="shared" si="13"/>
        <v>0.77083333333333337</v>
      </c>
      <c r="BO13" s="266"/>
      <c r="BP13" s="267">
        <f t="shared" si="14"/>
        <v>9.0000000000000018</v>
      </c>
      <c r="BQ13" s="267"/>
      <c r="BR13" s="252" t="str">
        <f t="shared" si="15"/>
        <v/>
      </c>
      <c r="BS13" s="252"/>
      <c r="BT13" s="253"/>
      <c r="BU13" s="280" t="str">
        <f t="shared" si="17"/>
        <v/>
      </c>
      <c r="BV13" s="281"/>
      <c r="BW13" s="254" t="str">
        <f t="shared" si="18"/>
        <v/>
      </c>
      <c r="BX13" s="255"/>
      <c r="BY13" s="255"/>
      <c r="BZ13" s="256"/>
      <c r="CA13" s="257" t="str">
        <f t="shared" si="19"/>
        <v/>
      </c>
      <c r="CB13" s="258"/>
      <c r="CC13" s="257" t="str">
        <f t="shared" si="20"/>
        <v/>
      </c>
      <c r="CD13" s="258"/>
      <c r="CE13" s="282" t="str">
        <f t="shared" si="21"/>
        <v/>
      </c>
      <c r="CF13" s="283"/>
      <c r="CG13" s="252" t="str">
        <f t="shared" si="22"/>
        <v/>
      </c>
      <c r="CH13" s="252"/>
      <c r="CI13" s="253"/>
    </row>
    <row r="14" spans="2:87" ht="16.5" customHeight="1">
      <c r="B14" s="155" t="str">
        <f>IF(F14="","",IF(ISNA(VLOOKUP(F14,[1]警備日誌専用氏名!A:B,2,FALSE))=TRUE,F14,VLOOKUP(F14,[1]警備日誌専用氏名!A:B,2,FALSE)))</f>
        <v>望月英明</v>
      </c>
      <c r="E14" s="155" t="s">
        <v>106</v>
      </c>
      <c r="F14" s="155" t="s">
        <v>243</v>
      </c>
      <c r="I14" s="185"/>
      <c r="J14" s="177"/>
      <c r="K14" s="177"/>
      <c r="L14" s="178"/>
      <c r="M14" s="178"/>
      <c r="N14" s="186" t="e">
        <f t="shared" ca="1" si="0"/>
        <v>#VALUE!</v>
      </c>
      <c r="O14" s="177" t="str">
        <f t="shared" si="1"/>
        <v>A2</v>
      </c>
      <c r="P14" s="177" t="str">
        <f t="shared" si="2"/>
        <v>望月英明</v>
      </c>
      <c r="Q14" s="178" t="str">
        <f t="shared" si="3"/>
        <v/>
      </c>
      <c r="R14" s="178"/>
      <c r="S14" s="178" t="str">
        <f t="shared" si="4"/>
        <v/>
      </c>
      <c r="T14" s="178"/>
      <c r="U14" s="178"/>
      <c r="V14" s="178"/>
      <c r="W14" s="178"/>
      <c r="X14" s="177"/>
      <c r="Z14" s="270" t="str">
        <f t="shared" ref="Z14:Z28" si="23">IF(D14&lt;&gt;"","",IF(E14="","",E14))</f>
        <v>早番</v>
      </c>
      <c r="AA14" s="271"/>
      <c r="AB14" s="272" t="str">
        <f t="shared" ref="AB14:AB28" si="24">IF(D14&lt;&gt;"","",IF(B14="","",B14))</f>
        <v>望月英明</v>
      </c>
      <c r="AC14" s="273"/>
      <c r="AD14" s="273"/>
      <c r="AE14" s="273"/>
      <c r="AF14" s="273"/>
      <c r="AG14" s="274"/>
      <c r="AH14" s="275">
        <f>IF(D14&lt;&gt;"","",IF(G14="",IFERROR(VLOOKUP(E14,業態・給与対照!A:D,3,FALSE),""),G14))</f>
        <v>0.39583333333333331</v>
      </c>
      <c r="AI14" s="268"/>
      <c r="AJ14" s="268"/>
      <c r="AK14" s="188" t="s">
        <v>97</v>
      </c>
      <c r="AL14" s="268">
        <f>IF(D14&lt;&gt;"","",IF(H14="",IFERROR(VLOOKUP(E14,業態・給与対照!A:D,4,FALSE),""),H14))</f>
        <v>0.77083333333333337</v>
      </c>
      <c r="AM14" s="268"/>
      <c r="AN14" s="269"/>
      <c r="AO14" s="270" t="str">
        <f t="shared" si="7"/>
        <v/>
      </c>
      <c r="AP14" s="271"/>
      <c r="AQ14" s="272" t="str">
        <f t="shared" si="8"/>
        <v/>
      </c>
      <c r="AR14" s="273"/>
      <c r="AS14" s="273"/>
      <c r="AT14" s="273"/>
      <c r="AU14" s="273"/>
      <c r="AV14" s="274"/>
      <c r="AW14" s="275" t="str">
        <f>IF(D36&lt;&gt;"","",IF(G36="",IFERROR(VLOOKUP(E36,業態・給与対照!A:D,3,FALSE),""),G36))</f>
        <v/>
      </c>
      <c r="AX14" s="268"/>
      <c r="AY14" s="268"/>
      <c r="AZ14" s="188" t="s">
        <v>97</v>
      </c>
      <c r="BA14" s="268" t="str">
        <f>IF(D36&lt;&gt;"","",IF(H36="",IFERROR(VLOOKUP(E36,業態・給与対照!A:D,4,FALSE),""),H36))</f>
        <v/>
      </c>
      <c r="BB14" s="268"/>
      <c r="BC14" s="269"/>
      <c r="BD14" s="158"/>
      <c r="BE14" s="189"/>
      <c r="BF14" s="264" t="str">
        <f t="shared" si="10"/>
        <v>A2</v>
      </c>
      <c r="BG14" s="265"/>
      <c r="BH14" s="265" t="str">
        <f t="shared" si="11"/>
        <v>幕内秀夫</v>
      </c>
      <c r="BI14" s="265"/>
      <c r="BJ14" s="265"/>
      <c r="BK14" s="265"/>
      <c r="BL14" s="266">
        <f t="shared" si="12"/>
        <v>0.39583333333333331</v>
      </c>
      <c r="BM14" s="266"/>
      <c r="BN14" s="266">
        <f t="shared" si="13"/>
        <v>0.77083333333333337</v>
      </c>
      <c r="BO14" s="266"/>
      <c r="BP14" s="267">
        <f t="shared" si="14"/>
        <v>9.0000000000000018</v>
      </c>
      <c r="BQ14" s="267"/>
      <c r="BR14" s="252" t="str">
        <f t="shared" si="15"/>
        <v/>
      </c>
      <c r="BS14" s="252"/>
      <c r="BT14" s="253"/>
      <c r="BU14" s="280" t="str">
        <f t="shared" si="17"/>
        <v/>
      </c>
      <c r="BV14" s="281"/>
      <c r="BW14" s="254" t="str">
        <f t="shared" si="18"/>
        <v/>
      </c>
      <c r="BX14" s="255"/>
      <c r="BY14" s="255"/>
      <c r="BZ14" s="256"/>
      <c r="CA14" s="257" t="str">
        <f t="shared" si="19"/>
        <v/>
      </c>
      <c r="CB14" s="258"/>
      <c r="CC14" s="257" t="str">
        <f t="shared" si="20"/>
        <v/>
      </c>
      <c r="CD14" s="258"/>
      <c r="CE14" s="282" t="str">
        <f t="shared" si="21"/>
        <v/>
      </c>
      <c r="CF14" s="283"/>
      <c r="CG14" s="252" t="str">
        <f t="shared" si="22"/>
        <v/>
      </c>
      <c r="CH14" s="252"/>
      <c r="CI14" s="253"/>
    </row>
    <row r="15" spans="2:87" ht="16.5" customHeight="1">
      <c r="B15" s="155" t="str">
        <f>IF(F15="","",IF(ISNA(VLOOKUP(F15,[1]警備日誌専用氏名!A:B,2,FALSE))=TRUE,F15,VLOOKUP(F15,[1]警備日誌専用氏名!A:B,2,FALSE)))</f>
        <v>保科敬之</v>
      </c>
      <c r="E15" s="155" t="s">
        <v>314</v>
      </c>
      <c r="F15" s="155" t="s">
        <v>552</v>
      </c>
      <c r="G15" s="156">
        <v>0.39583333333333331</v>
      </c>
      <c r="H15" s="156">
        <v>0.77083333333333337</v>
      </c>
      <c r="I15" s="185"/>
      <c r="J15" s="177"/>
      <c r="K15" s="177"/>
      <c r="L15" s="178"/>
      <c r="M15" s="178"/>
      <c r="N15" s="186" t="e">
        <f t="shared" ca="1" si="0"/>
        <v>#VALUE!</v>
      </c>
      <c r="O15" s="177" t="str">
        <f t="shared" si="1"/>
        <v>A2</v>
      </c>
      <c r="P15" s="177" t="str">
        <f t="shared" si="2"/>
        <v>保科敬之</v>
      </c>
      <c r="Q15" s="178">
        <f t="shared" si="3"/>
        <v>0.39583333333333331</v>
      </c>
      <c r="R15" s="178"/>
      <c r="S15" s="178">
        <f t="shared" si="4"/>
        <v>0.77083333333333337</v>
      </c>
      <c r="T15" s="178"/>
      <c r="U15" s="178"/>
      <c r="V15" s="178"/>
      <c r="W15" s="178"/>
      <c r="X15" s="177" t="s">
        <v>248</v>
      </c>
      <c r="Z15" s="270" t="str">
        <f t="shared" si="23"/>
        <v>臨時</v>
      </c>
      <c r="AA15" s="271"/>
      <c r="AB15" s="272" t="str">
        <f t="shared" si="24"/>
        <v>保科敬之</v>
      </c>
      <c r="AC15" s="273"/>
      <c r="AD15" s="273"/>
      <c r="AE15" s="273"/>
      <c r="AF15" s="273"/>
      <c r="AG15" s="274"/>
      <c r="AH15" s="275">
        <f>IF(D15&lt;&gt;"","",IF(G15="",IFERROR(VLOOKUP(E15,業態・給与対照!A:D,3,FALSE),""),G15))</f>
        <v>0.39583333333333331</v>
      </c>
      <c r="AI15" s="268"/>
      <c r="AJ15" s="268"/>
      <c r="AK15" s="188" t="s">
        <v>97</v>
      </c>
      <c r="AL15" s="268">
        <f>IF(D15&lt;&gt;"","",IF(H15="",IFERROR(VLOOKUP(E15,業態・給与対照!A:D,4,FALSE),""),H15))</f>
        <v>0.77083333333333337</v>
      </c>
      <c r="AM15" s="268"/>
      <c r="AN15" s="269"/>
      <c r="AO15" s="270" t="str">
        <f t="shared" si="7"/>
        <v/>
      </c>
      <c r="AP15" s="271"/>
      <c r="AQ15" s="272" t="str">
        <f t="shared" si="8"/>
        <v/>
      </c>
      <c r="AR15" s="273"/>
      <c r="AS15" s="273"/>
      <c r="AT15" s="273"/>
      <c r="AU15" s="273"/>
      <c r="AV15" s="274"/>
      <c r="AW15" s="275" t="str">
        <f>IF(D37&lt;&gt;"","",IF(G37="",IFERROR(VLOOKUP(E37,業態・給与対照!A:D,3,FALSE),""),G37))</f>
        <v/>
      </c>
      <c r="AX15" s="268"/>
      <c r="AY15" s="268"/>
      <c r="AZ15" s="188" t="s">
        <v>97</v>
      </c>
      <c r="BA15" s="268" t="str">
        <f>IF(D37&lt;&gt;"","",IF(H37="",IFERROR(VLOOKUP(E37,業態・給与対照!A:D,4,FALSE),""),H37))</f>
        <v/>
      </c>
      <c r="BB15" s="268"/>
      <c r="BC15" s="269"/>
      <c r="BD15" s="158"/>
      <c r="BE15" s="189"/>
      <c r="BF15" s="264" t="str">
        <f t="shared" si="10"/>
        <v>A2</v>
      </c>
      <c r="BG15" s="265"/>
      <c r="BH15" s="265" t="str">
        <f t="shared" si="11"/>
        <v>志村登志雄</v>
      </c>
      <c r="BI15" s="265"/>
      <c r="BJ15" s="265"/>
      <c r="BK15" s="265"/>
      <c r="BL15" s="266">
        <f t="shared" si="12"/>
        <v>0.39583333333333331</v>
      </c>
      <c r="BM15" s="266"/>
      <c r="BN15" s="266">
        <f t="shared" si="13"/>
        <v>0.77083333333333337</v>
      </c>
      <c r="BO15" s="266"/>
      <c r="BP15" s="267">
        <f t="shared" si="14"/>
        <v>9.0000000000000018</v>
      </c>
      <c r="BQ15" s="267"/>
      <c r="BR15" s="252" t="str">
        <f t="shared" si="15"/>
        <v>臨時葬儀</v>
      </c>
      <c r="BS15" s="252"/>
      <c r="BT15" s="253"/>
      <c r="BU15" s="280" t="str">
        <f t="shared" si="17"/>
        <v/>
      </c>
      <c r="BV15" s="281"/>
      <c r="BW15" s="254" t="str">
        <f t="shared" si="18"/>
        <v/>
      </c>
      <c r="BX15" s="255"/>
      <c r="BY15" s="255"/>
      <c r="BZ15" s="256"/>
      <c r="CA15" s="257" t="str">
        <f t="shared" si="19"/>
        <v/>
      </c>
      <c r="CB15" s="258"/>
      <c r="CC15" s="257" t="str">
        <f t="shared" si="20"/>
        <v/>
      </c>
      <c r="CD15" s="258"/>
      <c r="CE15" s="282" t="str">
        <f t="shared" si="21"/>
        <v/>
      </c>
      <c r="CF15" s="283"/>
      <c r="CG15" s="252" t="str">
        <f t="shared" si="22"/>
        <v/>
      </c>
      <c r="CH15" s="252"/>
      <c r="CI15" s="253"/>
    </row>
    <row r="16" spans="2:87" ht="16.5" customHeight="1">
      <c r="B16" s="155" t="str">
        <f>IF(F16="","",IF(ISNA(VLOOKUP(F16,[1]警備日誌専用氏名!A:B,2,FALSE))=TRUE,F16,VLOOKUP(F16,[1]警備日誌専用氏名!A:B,2,FALSE)))</f>
        <v>石橋博樹</v>
      </c>
      <c r="E16" s="155" t="s">
        <v>314</v>
      </c>
      <c r="F16" s="155" t="s">
        <v>580</v>
      </c>
      <c r="G16" s="156">
        <v>0.39583333333333331</v>
      </c>
      <c r="H16" s="156">
        <v>0.77083333333333337</v>
      </c>
      <c r="I16" s="185"/>
      <c r="J16" s="177"/>
      <c r="K16" s="177"/>
      <c r="L16" s="178"/>
      <c r="M16" s="178"/>
      <c r="N16" s="186" t="e">
        <f t="shared" ca="1" si="0"/>
        <v>#VALUE!</v>
      </c>
      <c r="O16" s="177" t="str">
        <f t="shared" si="1"/>
        <v>A2</v>
      </c>
      <c r="P16" s="177" t="str">
        <f t="shared" si="2"/>
        <v>石橋博樹</v>
      </c>
      <c r="Q16" s="178">
        <f t="shared" si="3"/>
        <v>0.39583333333333331</v>
      </c>
      <c r="R16" s="178"/>
      <c r="S16" s="178">
        <f t="shared" si="4"/>
        <v>0.77083333333333337</v>
      </c>
      <c r="T16" s="178"/>
      <c r="U16" s="178"/>
      <c r="V16" s="178"/>
      <c r="W16" s="178"/>
      <c r="X16" s="177" t="s">
        <v>248</v>
      </c>
      <c r="Z16" s="270" t="str">
        <f t="shared" si="23"/>
        <v>臨時</v>
      </c>
      <c r="AA16" s="271"/>
      <c r="AB16" s="272" t="str">
        <f t="shared" si="24"/>
        <v>石橋博樹</v>
      </c>
      <c r="AC16" s="273"/>
      <c r="AD16" s="273"/>
      <c r="AE16" s="273"/>
      <c r="AF16" s="273"/>
      <c r="AG16" s="274"/>
      <c r="AH16" s="275">
        <f>IF(D16&lt;&gt;"","",IF(G16="",IFERROR(VLOOKUP(E16,業態・給与対照!A:D,3,FALSE),""),G16))</f>
        <v>0.39583333333333331</v>
      </c>
      <c r="AI16" s="268"/>
      <c r="AJ16" s="268"/>
      <c r="AK16" s="188" t="s">
        <v>97</v>
      </c>
      <c r="AL16" s="268">
        <f>IF(D16&lt;&gt;"","",IF(H16="",IFERROR(VLOOKUP(E16,業態・給与対照!A:D,4,FALSE),""),H16))</f>
        <v>0.77083333333333337</v>
      </c>
      <c r="AM16" s="268"/>
      <c r="AN16" s="269"/>
      <c r="AO16" s="270" t="str">
        <f t="shared" si="7"/>
        <v/>
      </c>
      <c r="AP16" s="271"/>
      <c r="AQ16" s="272" t="str">
        <f t="shared" si="8"/>
        <v/>
      </c>
      <c r="AR16" s="273"/>
      <c r="AS16" s="273"/>
      <c r="AT16" s="273"/>
      <c r="AU16" s="273"/>
      <c r="AV16" s="274"/>
      <c r="AW16" s="275" t="str">
        <f>IF(D38&lt;&gt;"","",IF(G38="",IFERROR(VLOOKUP(E38,業態・給与対照!A:D,3,FALSE),""),G38))</f>
        <v/>
      </c>
      <c r="AX16" s="268"/>
      <c r="AY16" s="268"/>
      <c r="AZ16" s="188" t="s">
        <v>97</v>
      </c>
      <c r="BA16" s="268" t="str">
        <f>IF(D38&lt;&gt;"","",IF(H38="",IFERROR(VLOOKUP(E38,業態・給与対照!A:D,4,FALSE),""),H38))</f>
        <v/>
      </c>
      <c r="BB16" s="268"/>
      <c r="BC16" s="269"/>
      <c r="BD16" s="158"/>
      <c r="BE16" s="189"/>
      <c r="BF16" s="264" t="str">
        <f t="shared" si="10"/>
        <v>A2</v>
      </c>
      <c r="BG16" s="265"/>
      <c r="BH16" s="265" t="str">
        <f t="shared" si="11"/>
        <v>望月英明</v>
      </c>
      <c r="BI16" s="265"/>
      <c r="BJ16" s="265"/>
      <c r="BK16" s="265"/>
      <c r="BL16" s="266">
        <f t="shared" si="12"/>
        <v>0.39583333333333331</v>
      </c>
      <c r="BM16" s="266"/>
      <c r="BN16" s="266">
        <f t="shared" si="13"/>
        <v>0.77083333333333337</v>
      </c>
      <c r="BO16" s="266"/>
      <c r="BP16" s="267">
        <f t="shared" si="14"/>
        <v>9.0000000000000018</v>
      </c>
      <c r="BQ16" s="267"/>
      <c r="BR16" s="252" t="str">
        <f t="shared" si="15"/>
        <v/>
      </c>
      <c r="BS16" s="252"/>
      <c r="BT16" s="253"/>
      <c r="BU16" s="280" t="str">
        <f t="shared" si="17"/>
        <v/>
      </c>
      <c r="BV16" s="281"/>
      <c r="BW16" s="254" t="str">
        <f t="shared" si="18"/>
        <v/>
      </c>
      <c r="BX16" s="255"/>
      <c r="BY16" s="255"/>
      <c r="BZ16" s="256"/>
      <c r="CA16" s="257" t="str">
        <f t="shared" si="19"/>
        <v/>
      </c>
      <c r="CB16" s="258"/>
      <c r="CC16" s="257" t="str">
        <f t="shared" si="20"/>
        <v/>
      </c>
      <c r="CD16" s="258"/>
      <c r="CE16" s="282" t="str">
        <f t="shared" si="21"/>
        <v/>
      </c>
      <c r="CF16" s="283"/>
      <c r="CG16" s="252" t="str">
        <f t="shared" si="22"/>
        <v/>
      </c>
      <c r="CH16" s="252"/>
      <c r="CI16" s="253"/>
    </row>
    <row r="17" spans="2:88" ht="16.5" customHeight="1">
      <c r="B17" s="155" t="str">
        <f>IF(F17="","",IF(ISNA(VLOOKUP(F17,[1]警備日誌専用氏名!A:B,2,FALSE))=TRUE,F17,VLOOKUP(F17,[1]警備日誌専用氏名!A:B,2,FALSE)))</f>
        <v>武田秀明</v>
      </c>
      <c r="E17" s="155" t="s">
        <v>314</v>
      </c>
      <c r="F17" s="155" t="s">
        <v>551</v>
      </c>
      <c r="G17" s="156">
        <v>0.39583333333333331</v>
      </c>
      <c r="H17" s="156">
        <v>0.77083333333333337</v>
      </c>
      <c r="I17" s="185"/>
      <c r="J17" s="177"/>
      <c r="K17" s="177"/>
      <c r="L17" s="178"/>
      <c r="M17" s="178"/>
      <c r="N17" s="186" t="e">
        <f t="shared" ca="1" si="0"/>
        <v>#VALUE!</v>
      </c>
      <c r="O17" s="177" t="str">
        <f t="shared" si="1"/>
        <v>A2</v>
      </c>
      <c r="P17" s="177" t="str">
        <f t="shared" si="2"/>
        <v>武田秀明</v>
      </c>
      <c r="Q17" s="178">
        <f t="shared" si="3"/>
        <v>0.39583333333333331</v>
      </c>
      <c r="R17" s="178"/>
      <c r="S17" s="178">
        <f t="shared" si="4"/>
        <v>0.77083333333333337</v>
      </c>
      <c r="T17" s="178"/>
      <c r="U17" s="178"/>
      <c r="V17" s="178"/>
      <c r="W17" s="178"/>
      <c r="X17" s="177" t="s">
        <v>248</v>
      </c>
      <c r="Z17" s="270" t="str">
        <f t="shared" si="23"/>
        <v>臨時</v>
      </c>
      <c r="AA17" s="271"/>
      <c r="AB17" s="272" t="str">
        <f t="shared" si="24"/>
        <v>武田秀明</v>
      </c>
      <c r="AC17" s="273"/>
      <c r="AD17" s="273"/>
      <c r="AE17" s="273"/>
      <c r="AF17" s="273"/>
      <c r="AG17" s="274"/>
      <c r="AH17" s="275">
        <f>IF(D17&lt;&gt;"","",IF(G17="",IFERROR(VLOOKUP(E17,業態・給与対照!A:D,3,FALSE),""),G17))</f>
        <v>0.39583333333333331</v>
      </c>
      <c r="AI17" s="268"/>
      <c r="AJ17" s="268"/>
      <c r="AK17" s="188" t="s">
        <v>97</v>
      </c>
      <c r="AL17" s="268">
        <f>IF(D17&lt;&gt;"","",IF(H17="",IFERROR(VLOOKUP(E17,業態・給与対照!A:D,4,FALSE),""),H17))</f>
        <v>0.77083333333333337</v>
      </c>
      <c r="AM17" s="268"/>
      <c r="AN17" s="269"/>
      <c r="AO17" s="270" t="str">
        <f t="shared" si="7"/>
        <v/>
      </c>
      <c r="AP17" s="271"/>
      <c r="AQ17" s="272" t="str">
        <f t="shared" si="8"/>
        <v/>
      </c>
      <c r="AR17" s="273"/>
      <c r="AS17" s="273"/>
      <c r="AT17" s="273"/>
      <c r="AU17" s="273"/>
      <c r="AV17" s="274"/>
      <c r="AW17" s="275" t="str">
        <f>IF(D39&lt;&gt;"","",IF(G39="",IFERROR(VLOOKUP(E39,業態・給与対照!A:D,3,FALSE),""),G39))</f>
        <v/>
      </c>
      <c r="AX17" s="268"/>
      <c r="AY17" s="268"/>
      <c r="AZ17" s="188" t="s">
        <v>97</v>
      </c>
      <c r="BA17" s="268" t="str">
        <f>IF(D39&lt;&gt;"","",IF(H39="",IFERROR(VLOOKUP(E39,業態・給与対照!A:D,4,FALSE),""),H39))</f>
        <v/>
      </c>
      <c r="BB17" s="268"/>
      <c r="BC17" s="269"/>
      <c r="BD17" s="158"/>
      <c r="BE17" s="189"/>
      <c r="BF17" s="264" t="str">
        <f t="shared" ref="BF17:BF30" si="25">IF(OR(O15="",O15=0)=TRUE,"",O15)</f>
        <v>A2</v>
      </c>
      <c r="BG17" s="265"/>
      <c r="BH17" s="265" t="str">
        <f t="shared" ref="BH17:BH30" si="26">IF(OR(P15="",P15=0)=TRUE,"",P15)</f>
        <v>保科敬之</v>
      </c>
      <c r="BI17" s="265"/>
      <c r="BJ17" s="265"/>
      <c r="BK17" s="265"/>
      <c r="BL17" s="266">
        <f t="shared" ref="BL17:BL30" si="27">IF(OR(Q15="",Q15=0)=TRUE,IF(AH15&lt;&gt;"",AH15,""),Q15)</f>
        <v>0.39583333333333331</v>
      </c>
      <c r="BM17" s="266"/>
      <c r="BN17" s="266">
        <f t="shared" ref="BN17:BN30" si="28">IF(OR(S15="",S15=0)=TRUE,IF(AL15&lt;&gt;"",AL15,""),S15)</f>
        <v>0.77083333333333337</v>
      </c>
      <c r="BO17" s="266"/>
      <c r="BP17" s="267">
        <f t="shared" ref="BP17:BP30" si="29">IF(BH17="","",(BN17-BL17)*24)</f>
        <v>9.0000000000000018</v>
      </c>
      <c r="BQ17" s="267"/>
      <c r="BR17" s="252" t="str">
        <f t="shared" ref="BR17:BR30" si="30">IF(X15="","",X15)</f>
        <v>イベント2部2G</v>
      </c>
      <c r="BS17" s="252"/>
      <c r="BT17" s="253"/>
      <c r="BU17" s="280" t="str">
        <f t="shared" si="17"/>
        <v/>
      </c>
      <c r="BV17" s="281"/>
      <c r="BW17" s="254" t="str">
        <f t="shared" si="18"/>
        <v/>
      </c>
      <c r="BX17" s="255"/>
      <c r="BY17" s="255"/>
      <c r="BZ17" s="256"/>
      <c r="CA17" s="257" t="str">
        <f t="shared" si="19"/>
        <v/>
      </c>
      <c r="CB17" s="258"/>
      <c r="CC17" s="257" t="str">
        <f t="shared" si="20"/>
        <v/>
      </c>
      <c r="CD17" s="258"/>
      <c r="CE17" s="282" t="str">
        <f t="shared" si="21"/>
        <v/>
      </c>
      <c r="CF17" s="283"/>
      <c r="CG17" s="252" t="str">
        <f t="shared" si="22"/>
        <v/>
      </c>
      <c r="CH17" s="252"/>
      <c r="CI17" s="253"/>
    </row>
    <row r="18" spans="2:88" ht="16.5" customHeight="1">
      <c r="B18" s="155" t="str">
        <f>IF(F18="","",IF(ISNA(VLOOKUP(F18,[1]警備日誌専用氏名!A:B,2,FALSE))=TRUE,F18,VLOOKUP(F18,[1]警備日誌専用氏名!A:B,2,FALSE)))</f>
        <v>片桐賢司</v>
      </c>
      <c r="E18" s="155" t="s">
        <v>314</v>
      </c>
      <c r="F18" s="155" t="s">
        <v>319</v>
      </c>
      <c r="G18" s="156">
        <v>0.39583333333333331</v>
      </c>
      <c r="H18" s="156">
        <v>0.77083333333333337</v>
      </c>
      <c r="I18" s="185"/>
      <c r="J18" s="177"/>
      <c r="K18" s="177"/>
      <c r="L18" s="178"/>
      <c r="M18" s="178"/>
      <c r="N18" s="186" t="e">
        <f t="shared" ca="1" si="0"/>
        <v>#VALUE!</v>
      </c>
      <c r="O18" s="177" t="str">
        <f t="shared" si="1"/>
        <v>A2</v>
      </c>
      <c r="P18" s="177" t="str">
        <f t="shared" si="2"/>
        <v>片桐賢司</v>
      </c>
      <c r="Q18" s="178">
        <f t="shared" si="3"/>
        <v>0.39583333333333331</v>
      </c>
      <c r="R18" s="178"/>
      <c r="S18" s="178">
        <f t="shared" si="4"/>
        <v>0.77083333333333337</v>
      </c>
      <c r="T18" s="178"/>
      <c r="U18" s="178"/>
      <c r="V18" s="178"/>
      <c r="W18" s="178"/>
      <c r="X18" s="177" t="s">
        <v>320</v>
      </c>
      <c r="Z18" s="270" t="str">
        <f t="shared" si="23"/>
        <v>臨時</v>
      </c>
      <c r="AA18" s="271"/>
      <c r="AB18" s="272" t="str">
        <f t="shared" si="24"/>
        <v>片桐賢司</v>
      </c>
      <c r="AC18" s="273"/>
      <c r="AD18" s="273"/>
      <c r="AE18" s="273"/>
      <c r="AF18" s="273"/>
      <c r="AG18" s="274"/>
      <c r="AH18" s="275">
        <f>IF(D18&lt;&gt;"","",IF(G18="",IFERROR(VLOOKUP(E18,業態・給与対照!A:D,3,FALSE),""),G18))</f>
        <v>0.39583333333333331</v>
      </c>
      <c r="AI18" s="268"/>
      <c r="AJ18" s="268"/>
      <c r="AK18" s="188" t="s">
        <v>97</v>
      </c>
      <c r="AL18" s="268">
        <f>IF(D18&lt;&gt;"","",IF(H18="",IFERROR(VLOOKUP(E18,業態・給与対照!A:D,4,FALSE),""),H18))</f>
        <v>0.77083333333333337</v>
      </c>
      <c r="AM18" s="268"/>
      <c r="AN18" s="269"/>
      <c r="AO18" s="270" t="str">
        <f t="shared" si="7"/>
        <v/>
      </c>
      <c r="AP18" s="271"/>
      <c r="AQ18" s="272" t="str">
        <f t="shared" si="8"/>
        <v/>
      </c>
      <c r="AR18" s="273"/>
      <c r="AS18" s="273"/>
      <c r="AT18" s="273"/>
      <c r="AU18" s="273"/>
      <c r="AV18" s="274"/>
      <c r="AW18" s="275" t="str">
        <f>IF(D40&lt;&gt;"","",IF(G40="",IFERROR(VLOOKUP(E40,業態・給与対照!A:D,3,FALSE),""),G40))</f>
        <v/>
      </c>
      <c r="AX18" s="268"/>
      <c r="AY18" s="268"/>
      <c r="AZ18" s="188" t="s">
        <v>97</v>
      </c>
      <c r="BA18" s="268" t="str">
        <f>IF(D40&lt;&gt;"","",IF(H40="",IFERROR(VLOOKUP(E40,業態・給与対照!A:D,4,FALSE),""),H40))</f>
        <v/>
      </c>
      <c r="BB18" s="268"/>
      <c r="BC18" s="269"/>
      <c r="BD18" s="158"/>
      <c r="BE18" s="189"/>
      <c r="BF18" s="264" t="str">
        <f t="shared" si="25"/>
        <v>A2</v>
      </c>
      <c r="BG18" s="265"/>
      <c r="BH18" s="265" t="str">
        <f t="shared" si="26"/>
        <v>石橋博樹</v>
      </c>
      <c r="BI18" s="265"/>
      <c r="BJ18" s="265"/>
      <c r="BK18" s="265"/>
      <c r="BL18" s="266">
        <f t="shared" si="27"/>
        <v>0.39583333333333331</v>
      </c>
      <c r="BM18" s="266"/>
      <c r="BN18" s="266">
        <f t="shared" si="28"/>
        <v>0.77083333333333337</v>
      </c>
      <c r="BO18" s="266"/>
      <c r="BP18" s="267">
        <f t="shared" si="29"/>
        <v>9.0000000000000018</v>
      </c>
      <c r="BQ18" s="267"/>
      <c r="BR18" s="252" t="str">
        <f t="shared" si="30"/>
        <v>イベント2部2G</v>
      </c>
      <c r="BS18" s="252"/>
      <c r="BT18" s="253"/>
      <c r="BU18" s="280" t="str">
        <f t="shared" si="17"/>
        <v/>
      </c>
      <c r="BV18" s="281"/>
      <c r="BW18" s="254" t="str">
        <f t="shared" si="18"/>
        <v/>
      </c>
      <c r="BX18" s="255"/>
      <c r="BY18" s="255"/>
      <c r="BZ18" s="256"/>
      <c r="CA18" s="257" t="str">
        <f t="shared" si="19"/>
        <v/>
      </c>
      <c r="CB18" s="258"/>
      <c r="CC18" s="257" t="str">
        <f t="shared" si="20"/>
        <v/>
      </c>
      <c r="CD18" s="258"/>
      <c r="CE18" s="282" t="str">
        <f t="shared" si="21"/>
        <v/>
      </c>
      <c r="CF18" s="283"/>
      <c r="CG18" s="252" t="str">
        <f t="shared" si="22"/>
        <v/>
      </c>
      <c r="CH18" s="252"/>
      <c r="CI18" s="253"/>
    </row>
    <row r="19" spans="2:88" ht="16.5" customHeight="1">
      <c r="B19" s="155" t="str">
        <f>IF(F19="","",IF(ISNA(VLOOKUP(F19,[1]警備日誌専用氏名!A:B,2,FALSE))=TRUE,F19,VLOOKUP(F19,[1]警備日誌専用氏名!A:B,2,FALSE)))</f>
        <v>鈴木竜太</v>
      </c>
      <c r="E19" s="155" t="s">
        <v>314</v>
      </c>
      <c r="F19" s="155" t="s">
        <v>324</v>
      </c>
      <c r="G19" s="156">
        <v>0.39583333333333331</v>
      </c>
      <c r="H19" s="156">
        <v>0.77083333333333337</v>
      </c>
      <c r="I19" s="185"/>
      <c r="J19" s="177"/>
      <c r="K19" s="177"/>
      <c r="L19" s="178"/>
      <c r="M19" s="178"/>
      <c r="N19" s="186" t="e">
        <f t="shared" ca="1" si="0"/>
        <v>#VALUE!</v>
      </c>
      <c r="O19" s="177" t="str">
        <f t="shared" si="1"/>
        <v>A2</v>
      </c>
      <c r="P19" s="177" t="str">
        <f t="shared" si="2"/>
        <v>鈴木竜太</v>
      </c>
      <c r="Q19" s="178">
        <f t="shared" si="3"/>
        <v>0.39583333333333331</v>
      </c>
      <c r="R19" s="178"/>
      <c r="S19" s="178">
        <f t="shared" si="4"/>
        <v>0.77083333333333337</v>
      </c>
      <c r="T19" s="178"/>
      <c r="U19" s="178"/>
      <c r="V19" s="178"/>
      <c r="W19" s="178"/>
      <c r="X19" s="177" t="s">
        <v>320</v>
      </c>
      <c r="Z19" s="270" t="str">
        <f t="shared" si="23"/>
        <v>臨時</v>
      </c>
      <c r="AA19" s="271"/>
      <c r="AB19" s="272" t="str">
        <f t="shared" si="24"/>
        <v>鈴木竜太</v>
      </c>
      <c r="AC19" s="273"/>
      <c r="AD19" s="273"/>
      <c r="AE19" s="273"/>
      <c r="AF19" s="273"/>
      <c r="AG19" s="274"/>
      <c r="AH19" s="275">
        <f>IF(D19&lt;&gt;"","",IF(G19="",IFERROR(VLOOKUP(E19,業態・給与対照!A:D,3,FALSE),""),G19))</f>
        <v>0.39583333333333331</v>
      </c>
      <c r="AI19" s="268"/>
      <c r="AJ19" s="268"/>
      <c r="AK19" s="188" t="s">
        <v>97</v>
      </c>
      <c r="AL19" s="268">
        <f>IF(D19&lt;&gt;"","",IF(H19="",IFERROR(VLOOKUP(E19,業態・給与対照!A:D,4,FALSE),""),H19))</f>
        <v>0.77083333333333337</v>
      </c>
      <c r="AM19" s="268"/>
      <c r="AN19" s="269"/>
      <c r="AO19" s="270" t="str">
        <f t="shared" si="7"/>
        <v/>
      </c>
      <c r="AP19" s="271"/>
      <c r="AQ19" s="272" t="str">
        <f t="shared" si="8"/>
        <v/>
      </c>
      <c r="AR19" s="273"/>
      <c r="AS19" s="273"/>
      <c r="AT19" s="273"/>
      <c r="AU19" s="273"/>
      <c r="AV19" s="274"/>
      <c r="AW19" s="275" t="str">
        <f>IF(D41&lt;&gt;"","",IF(G41="",IFERROR(VLOOKUP(E41,業態・給与対照!A:D,3,FALSE),""),G41))</f>
        <v/>
      </c>
      <c r="AX19" s="268"/>
      <c r="AY19" s="268"/>
      <c r="AZ19" s="188" t="s">
        <v>97</v>
      </c>
      <c r="BA19" s="268" t="str">
        <f>IF(D41&lt;&gt;"","",IF(H41="",IFERROR(VLOOKUP(E41,業態・給与対照!A:D,4,FALSE),""),H41))</f>
        <v/>
      </c>
      <c r="BB19" s="268"/>
      <c r="BC19" s="269"/>
      <c r="BD19" s="190"/>
      <c r="BE19" s="189"/>
      <c r="BF19" s="264" t="str">
        <f t="shared" si="25"/>
        <v>A2</v>
      </c>
      <c r="BG19" s="265"/>
      <c r="BH19" s="265" t="str">
        <f t="shared" si="26"/>
        <v>武田秀明</v>
      </c>
      <c r="BI19" s="265"/>
      <c r="BJ19" s="265"/>
      <c r="BK19" s="265"/>
      <c r="BL19" s="266">
        <f t="shared" si="27"/>
        <v>0.39583333333333331</v>
      </c>
      <c r="BM19" s="266"/>
      <c r="BN19" s="266">
        <f t="shared" si="28"/>
        <v>0.77083333333333337</v>
      </c>
      <c r="BO19" s="266"/>
      <c r="BP19" s="267">
        <f t="shared" si="29"/>
        <v>9.0000000000000018</v>
      </c>
      <c r="BQ19" s="267"/>
      <c r="BR19" s="252" t="str">
        <f t="shared" si="30"/>
        <v>イベント2部2G</v>
      </c>
      <c r="BS19" s="252"/>
      <c r="BT19" s="253"/>
      <c r="BU19" s="280" t="str">
        <f t="shared" si="17"/>
        <v/>
      </c>
      <c r="BV19" s="281"/>
      <c r="BW19" s="254" t="str">
        <f t="shared" si="18"/>
        <v/>
      </c>
      <c r="BX19" s="255"/>
      <c r="BY19" s="255"/>
      <c r="BZ19" s="256"/>
      <c r="CA19" s="257" t="str">
        <f t="shared" si="19"/>
        <v/>
      </c>
      <c r="CB19" s="258"/>
      <c r="CC19" s="257" t="str">
        <f t="shared" si="20"/>
        <v/>
      </c>
      <c r="CD19" s="258"/>
      <c r="CE19" s="282" t="str">
        <f t="shared" si="21"/>
        <v/>
      </c>
      <c r="CF19" s="283"/>
      <c r="CG19" s="252" t="str">
        <f t="shared" si="22"/>
        <v/>
      </c>
      <c r="CH19" s="252"/>
      <c r="CI19" s="253"/>
    </row>
    <row r="20" spans="2:88" ht="16.5" customHeight="1">
      <c r="B20" s="155" t="str">
        <f>IF(F20="","",IF(ISNA(VLOOKUP(F20,[1]警備日誌専用氏名!A:B,2,FALSE))=TRUE,F20,VLOOKUP(F20,[1]警備日誌専用氏名!A:B,2,FALSE)))</f>
        <v>江坂春菜</v>
      </c>
      <c r="E20" s="155" t="s">
        <v>314</v>
      </c>
      <c r="F20" s="155" t="s">
        <v>330</v>
      </c>
      <c r="G20" s="156">
        <v>0.39583333333333331</v>
      </c>
      <c r="H20" s="156">
        <v>0.77083333333333337</v>
      </c>
      <c r="I20" s="185"/>
      <c r="J20" s="177"/>
      <c r="K20" s="177"/>
      <c r="L20" s="178"/>
      <c r="M20" s="178"/>
      <c r="N20" s="186" t="e">
        <f t="shared" ca="1" si="0"/>
        <v>#VALUE!</v>
      </c>
      <c r="O20" s="177" t="str">
        <f t="shared" si="1"/>
        <v>A2</v>
      </c>
      <c r="P20" s="177" t="str">
        <f t="shared" si="2"/>
        <v>江坂春菜</v>
      </c>
      <c r="Q20" s="178">
        <f t="shared" si="3"/>
        <v>0.39583333333333331</v>
      </c>
      <c r="R20" s="178"/>
      <c r="S20" s="178">
        <f t="shared" si="4"/>
        <v>0.77083333333333337</v>
      </c>
      <c r="T20" s="178"/>
      <c r="U20" s="178"/>
      <c r="V20" s="178"/>
      <c r="W20" s="178"/>
      <c r="X20" s="177" t="s">
        <v>320</v>
      </c>
      <c r="Z20" s="270" t="str">
        <f t="shared" si="23"/>
        <v>臨時</v>
      </c>
      <c r="AA20" s="271"/>
      <c r="AB20" s="272" t="str">
        <f t="shared" si="24"/>
        <v>江坂春菜</v>
      </c>
      <c r="AC20" s="273"/>
      <c r="AD20" s="273"/>
      <c r="AE20" s="273"/>
      <c r="AF20" s="273"/>
      <c r="AG20" s="274"/>
      <c r="AH20" s="275">
        <f>IF(D20&lt;&gt;"","",IF(G20="",IFERROR(VLOOKUP(E20,業態・給与対照!A:D,3,FALSE),""),G20))</f>
        <v>0.39583333333333331</v>
      </c>
      <c r="AI20" s="268"/>
      <c r="AJ20" s="268"/>
      <c r="AK20" s="188" t="s">
        <v>97</v>
      </c>
      <c r="AL20" s="268">
        <f>IF(D20&lt;&gt;"","",IF(H20="",IFERROR(VLOOKUP(E20,業態・給与対照!A:D,4,FALSE),""),H20))</f>
        <v>0.77083333333333337</v>
      </c>
      <c r="AM20" s="268"/>
      <c r="AN20" s="269"/>
      <c r="AO20" s="270" t="str">
        <f t="shared" si="7"/>
        <v/>
      </c>
      <c r="AP20" s="271"/>
      <c r="AQ20" s="272" t="str">
        <f t="shared" si="8"/>
        <v/>
      </c>
      <c r="AR20" s="273"/>
      <c r="AS20" s="273"/>
      <c r="AT20" s="273"/>
      <c r="AU20" s="273"/>
      <c r="AV20" s="274"/>
      <c r="AW20" s="275" t="str">
        <f>IF(D42&lt;&gt;"","",IF(G42="",IFERROR(VLOOKUP(E42,業態・給与対照!A:D,3,FALSE),""),G42))</f>
        <v/>
      </c>
      <c r="AX20" s="268"/>
      <c r="AY20" s="268"/>
      <c r="AZ20" s="188" t="s">
        <v>97</v>
      </c>
      <c r="BA20" s="268" t="str">
        <f>IF(D42&lt;&gt;"","",IF(H42="",IFERROR(VLOOKUP(E42,業態・給与対照!A:D,4,FALSE),""),H42))</f>
        <v/>
      </c>
      <c r="BB20" s="268"/>
      <c r="BC20" s="269"/>
      <c r="BD20" s="158"/>
      <c r="BE20" s="189"/>
      <c r="BF20" s="264" t="str">
        <f t="shared" si="25"/>
        <v>A2</v>
      </c>
      <c r="BG20" s="265"/>
      <c r="BH20" s="265" t="str">
        <f t="shared" si="26"/>
        <v>片桐賢司</v>
      </c>
      <c r="BI20" s="265"/>
      <c r="BJ20" s="265"/>
      <c r="BK20" s="265"/>
      <c r="BL20" s="266">
        <f t="shared" si="27"/>
        <v>0.39583333333333331</v>
      </c>
      <c r="BM20" s="266"/>
      <c r="BN20" s="266">
        <f t="shared" si="28"/>
        <v>0.77083333333333337</v>
      </c>
      <c r="BO20" s="266"/>
      <c r="BP20" s="267">
        <f t="shared" si="29"/>
        <v>9.0000000000000018</v>
      </c>
      <c r="BQ20" s="267"/>
      <c r="BR20" s="252" t="str">
        <f t="shared" si="30"/>
        <v>ヒトトヒトキャリアライズ㈱</v>
      </c>
      <c r="BS20" s="252"/>
      <c r="BT20" s="253"/>
      <c r="BU20" s="280" t="str">
        <f t="shared" si="17"/>
        <v/>
      </c>
      <c r="BV20" s="281"/>
      <c r="BW20" s="254" t="str">
        <f t="shared" si="18"/>
        <v/>
      </c>
      <c r="BX20" s="255"/>
      <c r="BY20" s="255"/>
      <c r="BZ20" s="256"/>
      <c r="CA20" s="257" t="str">
        <f t="shared" si="19"/>
        <v/>
      </c>
      <c r="CB20" s="258"/>
      <c r="CC20" s="257" t="str">
        <f t="shared" si="20"/>
        <v/>
      </c>
      <c r="CD20" s="258"/>
      <c r="CE20" s="282" t="str">
        <f t="shared" si="21"/>
        <v/>
      </c>
      <c r="CF20" s="283"/>
      <c r="CG20" s="252" t="str">
        <f t="shared" si="22"/>
        <v/>
      </c>
      <c r="CH20" s="252"/>
      <c r="CI20" s="253"/>
    </row>
    <row r="21" spans="2:88" ht="16.5" customHeight="1">
      <c r="B21" s="155" t="str">
        <f>IF(F21="","",IF(ISNA(VLOOKUP(F21,[1]警備日誌専用氏名!A:B,2,FALSE))=TRUE,F21,VLOOKUP(F21,[1]警備日誌専用氏名!A:B,2,FALSE)))</f>
        <v/>
      </c>
      <c r="I21" s="185"/>
      <c r="J21" s="177"/>
      <c r="K21" s="177"/>
      <c r="L21" s="178"/>
      <c r="M21" s="178"/>
      <c r="N21" s="186" t="e">
        <f t="shared" ca="1" si="0"/>
        <v>#VALUE!</v>
      </c>
      <c r="O21" s="177" t="str">
        <f t="shared" si="1"/>
        <v/>
      </c>
      <c r="P21" s="177" t="str">
        <f t="shared" si="2"/>
        <v/>
      </c>
      <c r="Q21" s="178" t="str">
        <f t="shared" si="3"/>
        <v/>
      </c>
      <c r="R21" s="178"/>
      <c r="S21" s="178" t="str">
        <f t="shared" si="4"/>
        <v/>
      </c>
      <c r="T21" s="178"/>
      <c r="U21" s="178"/>
      <c r="V21" s="178"/>
      <c r="W21" s="178"/>
      <c r="X21" s="177"/>
      <c r="Z21" s="270" t="str">
        <f t="shared" si="23"/>
        <v/>
      </c>
      <c r="AA21" s="271"/>
      <c r="AB21" s="272" t="str">
        <f t="shared" si="24"/>
        <v/>
      </c>
      <c r="AC21" s="273"/>
      <c r="AD21" s="273"/>
      <c r="AE21" s="273"/>
      <c r="AF21" s="273"/>
      <c r="AG21" s="274"/>
      <c r="AH21" s="275" t="str">
        <f>IF(D21&lt;&gt;"","",IF(G21="",IFERROR(VLOOKUP(E21,業態・給与対照!A:D,3,FALSE),""),G21))</f>
        <v/>
      </c>
      <c r="AI21" s="268"/>
      <c r="AJ21" s="268"/>
      <c r="AK21" s="188" t="s">
        <v>97</v>
      </c>
      <c r="AL21" s="268" t="str">
        <f>IF(D21&lt;&gt;"","",IF(H21="",IFERROR(VLOOKUP(E21,業態・給与対照!A:D,4,FALSE),""),H21))</f>
        <v/>
      </c>
      <c r="AM21" s="268"/>
      <c r="AN21" s="269"/>
      <c r="AO21" s="270" t="str">
        <f t="shared" si="7"/>
        <v/>
      </c>
      <c r="AP21" s="271"/>
      <c r="AQ21" s="272" t="str">
        <f t="shared" ref="AQ21:AQ28" si="31">IF(D43&lt;&gt;"","",IF(B43="","",B43))</f>
        <v/>
      </c>
      <c r="AR21" s="273"/>
      <c r="AS21" s="273"/>
      <c r="AT21" s="273"/>
      <c r="AU21" s="273"/>
      <c r="AV21" s="274"/>
      <c r="AW21" s="275" t="str">
        <f>IF(D43&lt;&gt;"","",IF(G43="",IFERROR(VLOOKUP(E43,業態・給与対照!A:D,3,FALSE),""),G43))</f>
        <v/>
      </c>
      <c r="AX21" s="268"/>
      <c r="AY21" s="268"/>
      <c r="AZ21" s="188" t="s">
        <v>97</v>
      </c>
      <c r="BA21" s="268" t="str">
        <f>IF(D43&lt;&gt;"","",IF(H43="",IFERROR(VLOOKUP(E43,業態・給与対照!A:D,4,FALSE),""),H43))</f>
        <v/>
      </c>
      <c r="BB21" s="268"/>
      <c r="BC21" s="269"/>
      <c r="BD21" s="191"/>
      <c r="BE21" s="189"/>
      <c r="BF21" s="264" t="str">
        <f t="shared" si="25"/>
        <v>A2</v>
      </c>
      <c r="BG21" s="265"/>
      <c r="BH21" s="265" t="str">
        <f t="shared" si="26"/>
        <v>鈴木竜太</v>
      </c>
      <c r="BI21" s="265"/>
      <c r="BJ21" s="265"/>
      <c r="BK21" s="265"/>
      <c r="BL21" s="266">
        <f t="shared" si="27"/>
        <v>0.39583333333333331</v>
      </c>
      <c r="BM21" s="266"/>
      <c r="BN21" s="266">
        <f t="shared" si="28"/>
        <v>0.77083333333333337</v>
      </c>
      <c r="BO21" s="266"/>
      <c r="BP21" s="267">
        <f t="shared" si="29"/>
        <v>9.0000000000000018</v>
      </c>
      <c r="BQ21" s="267"/>
      <c r="BR21" s="252" t="str">
        <f t="shared" si="30"/>
        <v>ヒトトヒトキャリアライズ㈱</v>
      </c>
      <c r="BS21" s="252"/>
      <c r="BT21" s="253"/>
      <c r="BU21" s="280" t="str">
        <f t="shared" si="17"/>
        <v/>
      </c>
      <c r="BV21" s="281"/>
      <c r="BW21" s="254" t="str">
        <f t="shared" si="18"/>
        <v/>
      </c>
      <c r="BX21" s="255"/>
      <c r="BY21" s="255"/>
      <c r="BZ21" s="256"/>
      <c r="CA21" s="257" t="str">
        <f t="shared" si="19"/>
        <v/>
      </c>
      <c r="CB21" s="258"/>
      <c r="CC21" s="257" t="str">
        <f t="shared" si="20"/>
        <v/>
      </c>
      <c r="CD21" s="258"/>
      <c r="CE21" s="282" t="str">
        <f t="shared" si="21"/>
        <v/>
      </c>
      <c r="CF21" s="283"/>
      <c r="CG21" s="252" t="str">
        <f t="shared" si="22"/>
        <v/>
      </c>
      <c r="CH21" s="252"/>
      <c r="CI21" s="253"/>
    </row>
    <row r="22" spans="2:88" ht="16.5" customHeight="1">
      <c r="B22" s="155" t="str">
        <f>IF(F22="","",IF(ISNA(VLOOKUP(F22,[1]警備日誌専用氏名!A:B,2,FALSE))=TRUE,F22,VLOOKUP(F22,[1]警備日誌専用氏名!A:B,2,FALSE)))</f>
        <v/>
      </c>
      <c r="I22" s="185"/>
      <c r="J22" s="177"/>
      <c r="K22" s="177"/>
      <c r="L22" s="178"/>
      <c r="M22" s="178"/>
      <c r="N22" s="186" t="e">
        <f t="shared" ca="1" si="0"/>
        <v>#VALUE!</v>
      </c>
      <c r="O22" s="177" t="str">
        <f t="shared" si="1"/>
        <v/>
      </c>
      <c r="P22" s="177" t="str">
        <f t="shared" si="2"/>
        <v/>
      </c>
      <c r="Q22" s="178" t="str">
        <f t="shared" si="3"/>
        <v/>
      </c>
      <c r="R22" s="178"/>
      <c r="S22" s="178" t="str">
        <f t="shared" si="4"/>
        <v/>
      </c>
      <c r="T22" s="178"/>
      <c r="U22" s="178"/>
      <c r="V22" s="178"/>
      <c r="W22" s="178"/>
      <c r="X22" s="177"/>
      <c r="Z22" s="270" t="str">
        <f t="shared" si="23"/>
        <v/>
      </c>
      <c r="AA22" s="271"/>
      <c r="AB22" s="272" t="str">
        <f t="shared" si="24"/>
        <v/>
      </c>
      <c r="AC22" s="273"/>
      <c r="AD22" s="273"/>
      <c r="AE22" s="273"/>
      <c r="AF22" s="273"/>
      <c r="AG22" s="274"/>
      <c r="AH22" s="275" t="str">
        <f>IF(D22&lt;&gt;"","",IF(G22="",IFERROR(VLOOKUP(E22,業態・給与対照!A:D,3,FALSE),""),G22))</f>
        <v/>
      </c>
      <c r="AI22" s="268"/>
      <c r="AJ22" s="268"/>
      <c r="AK22" s="188" t="s">
        <v>97</v>
      </c>
      <c r="AL22" s="268" t="str">
        <f>IF(D22&lt;&gt;"","",IF(H22="",IFERROR(VLOOKUP(E22,業態・給与対照!A:D,4,FALSE),""),H22))</f>
        <v/>
      </c>
      <c r="AM22" s="268"/>
      <c r="AN22" s="269"/>
      <c r="AO22" s="270" t="str">
        <f t="shared" ref="AO22:AO28" si="32">IF(D44&lt;&gt;"","",IF(E44="","",E44))</f>
        <v/>
      </c>
      <c r="AP22" s="271"/>
      <c r="AQ22" s="272" t="str">
        <f t="shared" si="31"/>
        <v/>
      </c>
      <c r="AR22" s="273"/>
      <c r="AS22" s="273"/>
      <c r="AT22" s="273"/>
      <c r="AU22" s="273"/>
      <c r="AV22" s="274"/>
      <c r="AW22" s="275" t="str">
        <f>IF(D44&lt;&gt;"","",IF(G44="",IFERROR(VLOOKUP(E44,業態・給与対照!A:D,3,FALSE),""),G44))</f>
        <v/>
      </c>
      <c r="AX22" s="268"/>
      <c r="AY22" s="268"/>
      <c r="AZ22" s="188" t="s">
        <v>97</v>
      </c>
      <c r="BA22" s="268" t="str">
        <f>IF(D44&lt;&gt;"","",IF(H44="",IFERROR(VLOOKUP(E44,業態・給与対照!A:D,4,FALSE),""),H44))</f>
        <v/>
      </c>
      <c r="BB22" s="268"/>
      <c r="BC22" s="269"/>
      <c r="BD22" s="189"/>
      <c r="BE22" s="189"/>
      <c r="BF22" s="264" t="str">
        <f t="shared" si="25"/>
        <v>A2</v>
      </c>
      <c r="BG22" s="265"/>
      <c r="BH22" s="265" t="str">
        <f t="shared" si="26"/>
        <v>江坂春菜</v>
      </c>
      <c r="BI22" s="265"/>
      <c r="BJ22" s="265"/>
      <c r="BK22" s="265"/>
      <c r="BL22" s="266">
        <f t="shared" si="27"/>
        <v>0.39583333333333331</v>
      </c>
      <c r="BM22" s="266"/>
      <c r="BN22" s="266">
        <f t="shared" si="28"/>
        <v>0.77083333333333337</v>
      </c>
      <c r="BO22" s="266"/>
      <c r="BP22" s="267">
        <f t="shared" si="29"/>
        <v>9.0000000000000018</v>
      </c>
      <c r="BQ22" s="267"/>
      <c r="BR22" s="252" t="str">
        <f t="shared" si="30"/>
        <v>ヒトトヒトキャリアライズ㈱</v>
      </c>
      <c r="BS22" s="252"/>
      <c r="BT22" s="253"/>
      <c r="BU22" s="280" t="str">
        <f t="shared" si="17"/>
        <v/>
      </c>
      <c r="BV22" s="281"/>
      <c r="BW22" s="254" t="str">
        <f t="shared" si="18"/>
        <v/>
      </c>
      <c r="BX22" s="255"/>
      <c r="BY22" s="255"/>
      <c r="BZ22" s="256"/>
      <c r="CA22" s="257" t="str">
        <f t="shared" si="19"/>
        <v/>
      </c>
      <c r="CB22" s="258"/>
      <c r="CC22" s="257" t="str">
        <f t="shared" si="20"/>
        <v/>
      </c>
      <c r="CD22" s="258"/>
      <c r="CE22" s="282" t="str">
        <f t="shared" si="21"/>
        <v/>
      </c>
      <c r="CF22" s="283"/>
      <c r="CG22" s="252" t="str">
        <f t="shared" si="22"/>
        <v/>
      </c>
      <c r="CH22" s="252"/>
      <c r="CI22" s="253"/>
    </row>
    <row r="23" spans="2:88" ht="16.5" customHeight="1">
      <c r="B23" s="155" t="str">
        <f>IF(F23="","",IF(ISNA(VLOOKUP(F23,[1]警備日誌専用氏名!A:B,2,FALSE))=TRUE,F23,VLOOKUP(F23,[1]警備日誌専用氏名!A:B,2,FALSE)))</f>
        <v/>
      </c>
      <c r="I23" s="185"/>
      <c r="J23" s="177"/>
      <c r="K23" s="177"/>
      <c r="L23" s="178"/>
      <c r="M23" s="178"/>
      <c r="N23" s="186" t="e">
        <f t="shared" ca="1" si="0"/>
        <v>#VALUE!</v>
      </c>
      <c r="O23" s="177" t="str">
        <f t="shared" si="1"/>
        <v/>
      </c>
      <c r="P23" s="177" t="str">
        <f t="shared" si="2"/>
        <v/>
      </c>
      <c r="Q23" s="178" t="str">
        <f t="shared" si="3"/>
        <v/>
      </c>
      <c r="R23" s="178"/>
      <c r="S23" s="178" t="str">
        <f t="shared" si="4"/>
        <v/>
      </c>
      <c r="T23" s="178"/>
      <c r="U23" s="178"/>
      <c r="V23" s="178"/>
      <c r="W23" s="178"/>
      <c r="X23" s="177"/>
      <c r="Z23" s="270" t="str">
        <f t="shared" si="23"/>
        <v/>
      </c>
      <c r="AA23" s="271"/>
      <c r="AB23" s="272" t="str">
        <f t="shared" si="24"/>
        <v/>
      </c>
      <c r="AC23" s="273"/>
      <c r="AD23" s="273"/>
      <c r="AE23" s="273"/>
      <c r="AF23" s="273"/>
      <c r="AG23" s="274"/>
      <c r="AH23" s="275" t="str">
        <f>IF(D23&lt;&gt;"","",IF(G23="",IFERROR(VLOOKUP(E23,業態・給与対照!A:D,3,FALSE),""),G23))</f>
        <v/>
      </c>
      <c r="AI23" s="268"/>
      <c r="AJ23" s="268"/>
      <c r="AK23" s="188" t="s">
        <v>97</v>
      </c>
      <c r="AL23" s="268" t="str">
        <f>IF(D23&lt;&gt;"","",IF(H23="",IFERROR(VLOOKUP(E23,業態・給与対照!A:D,4,FALSE),""),H23))</f>
        <v/>
      </c>
      <c r="AM23" s="268"/>
      <c r="AN23" s="269"/>
      <c r="AO23" s="270" t="str">
        <f t="shared" si="32"/>
        <v/>
      </c>
      <c r="AP23" s="271"/>
      <c r="AQ23" s="272" t="str">
        <f t="shared" si="31"/>
        <v/>
      </c>
      <c r="AR23" s="273"/>
      <c r="AS23" s="273"/>
      <c r="AT23" s="273"/>
      <c r="AU23" s="273"/>
      <c r="AV23" s="274"/>
      <c r="AW23" s="275" t="str">
        <f>IF(D45&lt;&gt;"","",IF(G45="",IFERROR(VLOOKUP(E45,業態・給与対照!A:D,3,FALSE),""),G45))</f>
        <v/>
      </c>
      <c r="AX23" s="268"/>
      <c r="AY23" s="268"/>
      <c r="AZ23" s="188" t="s">
        <v>97</v>
      </c>
      <c r="BA23" s="268" t="str">
        <f>IF(D45&lt;&gt;"","",IF(H45="",IFERROR(VLOOKUP(E45,業態・給与対照!A:D,4,FALSE),""),H45))</f>
        <v/>
      </c>
      <c r="BB23" s="268"/>
      <c r="BC23" s="269"/>
      <c r="BD23" s="189"/>
      <c r="BE23" s="189"/>
      <c r="BF23" s="264" t="str">
        <f t="shared" si="25"/>
        <v/>
      </c>
      <c r="BG23" s="265"/>
      <c r="BH23" s="265" t="str">
        <f t="shared" si="26"/>
        <v/>
      </c>
      <c r="BI23" s="265"/>
      <c r="BJ23" s="265"/>
      <c r="BK23" s="265"/>
      <c r="BL23" s="266" t="str">
        <f t="shared" si="27"/>
        <v/>
      </c>
      <c r="BM23" s="266"/>
      <c r="BN23" s="266" t="str">
        <f t="shared" si="28"/>
        <v/>
      </c>
      <c r="BO23" s="266"/>
      <c r="BP23" s="267" t="str">
        <f t="shared" si="29"/>
        <v/>
      </c>
      <c r="BQ23" s="267"/>
      <c r="BR23" s="252" t="str">
        <f t="shared" si="30"/>
        <v/>
      </c>
      <c r="BS23" s="252"/>
      <c r="BT23" s="253"/>
      <c r="BU23" s="280" t="str">
        <f t="shared" si="17"/>
        <v/>
      </c>
      <c r="BV23" s="281"/>
      <c r="BW23" s="254" t="str">
        <f t="shared" si="18"/>
        <v/>
      </c>
      <c r="BX23" s="255"/>
      <c r="BY23" s="255"/>
      <c r="BZ23" s="256"/>
      <c r="CA23" s="257" t="str">
        <f t="shared" si="19"/>
        <v/>
      </c>
      <c r="CB23" s="258"/>
      <c r="CC23" s="257" t="str">
        <f t="shared" si="20"/>
        <v/>
      </c>
      <c r="CD23" s="258"/>
      <c r="CE23" s="282" t="str">
        <f t="shared" si="21"/>
        <v/>
      </c>
      <c r="CF23" s="283"/>
      <c r="CG23" s="252" t="str">
        <f t="shared" si="22"/>
        <v/>
      </c>
      <c r="CH23" s="252"/>
      <c r="CI23" s="253"/>
    </row>
    <row r="24" spans="2:88" ht="16.5" customHeight="1">
      <c r="B24" s="155" t="str">
        <f>IF(F24="","",IF(ISNA(VLOOKUP(F24,[1]警備日誌専用氏名!A:B,2,FALSE))=TRUE,F24,VLOOKUP(F24,[1]警備日誌専用氏名!A:B,2,FALSE)))</f>
        <v/>
      </c>
      <c r="I24" s="185"/>
      <c r="J24" s="177"/>
      <c r="K24" s="177"/>
      <c r="L24" s="178"/>
      <c r="M24" s="178"/>
      <c r="N24" s="186" t="e">
        <f t="shared" ca="1" si="0"/>
        <v>#VALUE!</v>
      </c>
      <c r="O24" s="177" t="str">
        <f t="shared" si="1"/>
        <v/>
      </c>
      <c r="P24" s="177" t="str">
        <f t="shared" si="2"/>
        <v/>
      </c>
      <c r="Q24" s="178" t="str">
        <f t="shared" si="3"/>
        <v/>
      </c>
      <c r="R24" s="178"/>
      <c r="S24" s="178" t="str">
        <f t="shared" si="4"/>
        <v/>
      </c>
      <c r="T24" s="178"/>
      <c r="U24" s="178"/>
      <c r="V24" s="178"/>
      <c r="W24" s="178"/>
      <c r="X24" s="177"/>
      <c r="Z24" s="270" t="str">
        <f t="shared" si="23"/>
        <v/>
      </c>
      <c r="AA24" s="271"/>
      <c r="AB24" s="272" t="str">
        <f t="shared" si="24"/>
        <v/>
      </c>
      <c r="AC24" s="273"/>
      <c r="AD24" s="273"/>
      <c r="AE24" s="273"/>
      <c r="AF24" s="273"/>
      <c r="AG24" s="274"/>
      <c r="AH24" s="275" t="str">
        <f>IF(D24&lt;&gt;"","",IF(G24="",IFERROR(VLOOKUP(E24,業態・給与対照!A:D,3,FALSE),""),G24))</f>
        <v/>
      </c>
      <c r="AI24" s="268"/>
      <c r="AJ24" s="268"/>
      <c r="AK24" s="188" t="s">
        <v>97</v>
      </c>
      <c r="AL24" s="268" t="str">
        <f>IF(D24&lt;&gt;"","",IF(H24="",IFERROR(VLOOKUP(E24,業態・給与対照!A:D,4,FALSE),""),H24))</f>
        <v/>
      </c>
      <c r="AM24" s="268"/>
      <c r="AN24" s="269"/>
      <c r="AO24" s="270" t="str">
        <f t="shared" si="32"/>
        <v/>
      </c>
      <c r="AP24" s="271"/>
      <c r="AQ24" s="272" t="str">
        <f t="shared" si="31"/>
        <v/>
      </c>
      <c r="AR24" s="273"/>
      <c r="AS24" s="273"/>
      <c r="AT24" s="273"/>
      <c r="AU24" s="273"/>
      <c r="AV24" s="274"/>
      <c r="AW24" s="275" t="str">
        <f>IF(D46&lt;&gt;"","",IF(G46="",IFERROR(VLOOKUP(E46,業態・給与対照!A:D,3,FALSE),""),G46))</f>
        <v/>
      </c>
      <c r="AX24" s="268"/>
      <c r="AY24" s="268"/>
      <c r="AZ24" s="188" t="s">
        <v>97</v>
      </c>
      <c r="BA24" s="268" t="str">
        <f>IF(D46&lt;&gt;"","",IF(H46="",IFERROR(VLOOKUP(E46,業態・給与対照!A:D,4,FALSE),""),H46))</f>
        <v/>
      </c>
      <c r="BB24" s="268"/>
      <c r="BC24" s="269"/>
      <c r="BD24" s="192"/>
      <c r="BE24" s="192"/>
      <c r="BF24" s="264" t="str">
        <f t="shared" si="25"/>
        <v/>
      </c>
      <c r="BG24" s="265"/>
      <c r="BH24" s="265" t="str">
        <f t="shared" si="26"/>
        <v/>
      </c>
      <c r="BI24" s="265"/>
      <c r="BJ24" s="265"/>
      <c r="BK24" s="265"/>
      <c r="BL24" s="266" t="str">
        <f t="shared" si="27"/>
        <v/>
      </c>
      <c r="BM24" s="266"/>
      <c r="BN24" s="266" t="str">
        <f t="shared" si="28"/>
        <v/>
      </c>
      <c r="BO24" s="266"/>
      <c r="BP24" s="267" t="str">
        <f t="shared" si="29"/>
        <v/>
      </c>
      <c r="BQ24" s="267"/>
      <c r="BR24" s="252" t="str">
        <f t="shared" si="30"/>
        <v/>
      </c>
      <c r="BS24" s="252"/>
      <c r="BT24" s="253"/>
      <c r="BU24" s="280" t="str">
        <f t="shared" ref="BU24:BU30" si="33">IF(OR(O44="",O44=0)=TRUE,"",O44)</f>
        <v/>
      </c>
      <c r="BV24" s="281"/>
      <c r="BW24" s="254" t="str">
        <f t="shared" ref="BW24:BW30" si="34">IF(OR(P44="",P44=0)=TRUE,"",P44)</f>
        <v/>
      </c>
      <c r="BX24" s="255"/>
      <c r="BY24" s="255"/>
      <c r="BZ24" s="256"/>
      <c r="CA24" s="257" t="str">
        <f t="shared" ref="CA24:CA30" si="35">IF(OR(Q44="",Q44=0)=TRUE,IF(AW22&lt;&gt;"",AW22,""),Q44)</f>
        <v/>
      </c>
      <c r="CB24" s="258"/>
      <c r="CC24" s="257" t="str">
        <f t="shared" ref="CC24:CC30" si="36">IF(OR(S44="",S44=0)=TRUE,IF(BA22&lt;&gt;"",BA22,""),S44)</f>
        <v/>
      </c>
      <c r="CD24" s="258"/>
      <c r="CE24" s="282" t="str">
        <f t="shared" ref="CE24:CE30" si="37">IF(BW24="","",(CC24-CA24)*24)</f>
        <v/>
      </c>
      <c r="CF24" s="283"/>
      <c r="CG24" s="252" t="str">
        <f t="shared" ref="CG24:CG29" si="38">IF(X44="","",X44)</f>
        <v/>
      </c>
      <c r="CH24" s="252"/>
      <c r="CI24" s="253"/>
    </row>
    <row r="25" spans="2:88" ht="16.5" customHeight="1">
      <c r="B25" s="155" t="str">
        <f>IF(F25="","",IF(ISNA(VLOOKUP(F25,[1]警備日誌専用氏名!A:B,2,FALSE))=TRUE,F25,VLOOKUP(F25,[1]警備日誌専用氏名!A:B,2,FALSE)))</f>
        <v/>
      </c>
      <c r="I25" s="185"/>
      <c r="J25" s="177"/>
      <c r="K25" s="177"/>
      <c r="L25" s="178"/>
      <c r="M25" s="178"/>
      <c r="N25" s="186" t="e">
        <f t="shared" ca="1" si="0"/>
        <v>#VALUE!</v>
      </c>
      <c r="O25" s="177" t="str">
        <f t="shared" si="1"/>
        <v/>
      </c>
      <c r="P25" s="177" t="str">
        <f t="shared" si="2"/>
        <v/>
      </c>
      <c r="Q25" s="178" t="str">
        <f t="shared" si="3"/>
        <v/>
      </c>
      <c r="R25" s="178"/>
      <c r="S25" s="178" t="str">
        <f t="shared" si="4"/>
        <v/>
      </c>
      <c r="T25" s="178"/>
      <c r="U25" s="178"/>
      <c r="V25" s="178"/>
      <c r="W25" s="178"/>
      <c r="X25" s="177"/>
      <c r="Z25" s="270" t="str">
        <f t="shared" si="23"/>
        <v/>
      </c>
      <c r="AA25" s="271"/>
      <c r="AB25" s="272" t="str">
        <f t="shared" si="24"/>
        <v/>
      </c>
      <c r="AC25" s="273"/>
      <c r="AD25" s="273"/>
      <c r="AE25" s="273"/>
      <c r="AF25" s="273"/>
      <c r="AG25" s="274"/>
      <c r="AH25" s="275" t="str">
        <f>IF(D25&lt;&gt;"","",IF(G25="",IFERROR(VLOOKUP(E25,業態・給与対照!A:D,3,FALSE),""),G25))</f>
        <v/>
      </c>
      <c r="AI25" s="268"/>
      <c r="AJ25" s="268"/>
      <c r="AK25" s="188" t="s">
        <v>97</v>
      </c>
      <c r="AL25" s="268" t="str">
        <f>IF(D25&lt;&gt;"","",IF(H25="",IFERROR(VLOOKUP(E25,業態・給与対照!A:D,4,FALSE),""),H25))</f>
        <v/>
      </c>
      <c r="AM25" s="268"/>
      <c r="AN25" s="269"/>
      <c r="AO25" s="270" t="str">
        <f t="shared" si="32"/>
        <v/>
      </c>
      <c r="AP25" s="271"/>
      <c r="AQ25" s="272" t="str">
        <f t="shared" si="31"/>
        <v/>
      </c>
      <c r="AR25" s="273"/>
      <c r="AS25" s="273"/>
      <c r="AT25" s="273"/>
      <c r="AU25" s="273"/>
      <c r="AV25" s="274"/>
      <c r="AW25" s="275" t="str">
        <f>IF(D47&lt;&gt;"","",IF(G47="",IFERROR(VLOOKUP(E47,業態・給与対照!A:D,3,FALSE),""),G47))</f>
        <v/>
      </c>
      <c r="AX25" s="268"/>
      <c r="AY25" s="268"/>
      <c r="AZ25" s="188" t="s">
        <v>97</v>
      </c>
      <c r="BA25" s="268" t="str">
        <f>IF(D47&lt;&gt;"","",IF(H47="",IFERROR(VLOOKUP(E47,業態・給与対照!A:D,4,FALSE),""),H47))</f>
        <v/>
      </c>
      <c r="BB25" s="268"/>
      <c r="BC25" s="269"/>
      <c r="BD25" s="192"/>
      <c r="BE25" s="193"/>
      <c r="BF25" s="264" t="str">
        <f t="shared" si="25"/>
        <v/>
      </c>
      <c r="BG25" s="265"/>
      <c r="BH25" s="265" t="str">
        <f t="shared" si="26"/>
        <v/>
      </c>
      <c r="BI25" s="265"/>
      <c r="BJ25" s="265"/>
      <c r="BK25" s="265"/>
      <c r="BL25" s="266" t="str">
        <f t="shared" si="27"/>
        <v/>
      </c>
      <c r="BM25" s="266"/>
      <c r="BN25" s="266" t="str">
        <f t="shared" si="28"/>
        <v/>
      </c>
      <c r="BO25" s="266"/>
      <c r="BP25" s="267" t="str">
        <f t="shared" si="29"/>
        <v/>
      </c>
      <c r="BQ25" s="267"/>
      <c r="BR25" s="252" t="str">
        <f t="shared" si="30"/>
        <v/>
      </c>
      <c r="BS25" s="252"/>
      <c r="BT25" s="253"/>
      <c r="BU25" s="280" t="str">
        <f t="shared" si="33"/>
        <v/>
      </c>
      <c r="BV25" s="281"/>
      <c r="BW25" s="254" t="str">
        <f t="shared" si="34"/>
        <v/>
      </c>
      <c r="BX25" s="255"/>
      <c r="BY25" s="255"/>
      <c r="BZ25" s="256"/>
      <c r="CA25" s="257" t="str">
        <f t="shared" si="35"/>
        <v/>
      </c>
      <c r="CB25" s="258"/>
      <c r="CC25" s="257" t="str">
        <f t="shared" si="36"/>
        <v/>
      </c>
      <c r="CD25" s="258"/>
      <c r="CE25" s="282" t="str">
        <f t="shared" si="37"/>
        <v/>
      </c>
      <c r="CF25" s="283"/>
      <c r="CG25" s="252" t="str">
        <f t="shared" si="38"/>
        <v/>
      </c>
      <c r="CH25" s="252"/>
      <c r="CI25" s="253"/>
    </row>
    <row r="26" spans="2:88" ht="16.5" customHeight="1">
      <c r="B26" s="155" t="str">
        <f>IF(F26="","",IF(ISNA(VLOOKUP(F26,[1]警備日誌専用氏名!A:B,2,FALSE))=TRUE,F26,VLOOKUP(F26,[1]警備日誌専用氏名!A:B,2,FALSE)))</f>
        <v/>
      </c>
      <c r="I26" s="185"/>
      <c r="J26" s="177"/>
      <c r="K26" s="177"/>
      <c r="L26" s="178"/>
      <c r="M26" s="178"/>
      <c r="N26" s="186" t="e">
        <f t="shared" ca="1" si="0"/>
        <v>#VALUE!</v>
      </c>
      <c r="O26" s="177" t="str">
        <f t="shared" si="1"/>
        <v/>
      </c>
      <c r="P26" s="177" t="str">
        <f t="shared" si="2"/>
        <v/>
      </c>
      <c r="Q26" s="178" t="str">
        <f t="shared" si="3"/>
        <v/>
      </c>
      <c r="R26" s="178"/>
      <c r="S26" s="178" t="str">
        <f t="shared" si="4"/>
        <v/>
      </c>
      <c r="T26" s="178"/>
      <c r="U26" s="178"/>
      <c r="V26" s="178"/>
      <c r="W26" s="178"/>
      <c r="X26" s="177"/>
      <c r="Z26" s="270" t="str">
        <f t="shared" si="23"/>
        <v/>
      </c>
      <c r="AA26" s="271"/>
      <c r="AB26" s="272" t="str">
        <f t="shared" si="24"/>
        <v/>
      </c>
      <c r="AC26" s="273"/>
      <c r="AD26" s="273"/>
      <c r="AE26" s="273"/>
      <c r="AF26" s="273"/>
      <c r="AG26" s="274"/>
      <c r="AH26" s="275" t="str">
        <f>IF(D26&lt;&gt;"","",IF(G26="",IFERROR(VLOOKUP(E26,業態・給与対照!A:D,3,FALSE),""),G26))</f>
        <v/>
      </c>
      <c r="AI26" s="268"/>
      <c r="AJ26" s="268"/>
      <c r="AK26" s="188" t="s">
        <v>97</v>
      </c>
      <c r="AL26" s="268" t="str">
        <f>IF(D26&lt;&gt;"","",IF(H26="",IFERROR(VLOOKUP(E26,業態・給与対照!A:D,4,FALSE),""),H26))</f>
        <v/>
      </c>
      <c r="AM26" s="268"/>
      <c r="AN26" s="269"/>
      <c r="AO26" s="270" t="str">
        <f t="shared" si="32"/>
        <v/>
      </c>
      <c r="AP26" s="271"/>
      <c r="AQ26" s="272" t="str">
        <f t="shared" si="31"/>
        <v/>
      </c>
      <c r="AR26" s="273"/>
      <c r="AS26" s="273"/>
      <c r="AT26" s="273"/>
      <c r="AU26" s="273"/>
      <c r="AV26" s="274"/>
      <c r="AW26" s="275" t="str">
        <f>IF(D48&lt;&gt;"","",IF(G48="",IFERROR(VLOOKUP(E48,業態・給与対照!A:D,3,FALSE),""),G48))</f>
        <v/>
      </c>
      <c r="AX26" s="268"/>
      <c r="AY26" s="268"/>
      <c r="AZ26" s="188" t="s">
        <v>97</v>
      </c>
      <c r="BA26" s="268" t="str">
        <f>IF(D48&lt;&gt;"","",IF(H48="",IFERROR(VLOOKUP(E48,業態・給与対照!A:D,4,FALSE),""),H48))</f>
        <v/>
      </c>
      <c r="BB26" s="268"/>
      <c r="BC26" s="269"/>
      <c r="BD26" s="194"/>
      <c r="BE26" s="158"/>
      <c r="BF26" s="264" t="str">
        <f t="shared" si="25"/>
        <v/>
      </c>
      <c r="BG26" s="265"/>
      <c r="BH26" s="265" t="str">
        <f t="shared" si="26"/>
        <v/>
      </c>
      <c r="BI26" s="265"/>
      <c r="BJ26" s="265"/>
      <c r="BK26" s="265"/>
      <c r="BL26" s="266" t="str">
        <f t="shared" si="27"/>
        <v/>
      </c>
      <c r="BM26" s="266"/>
      <c r="BN26" s="266" t="str">
        <f t="shared" si="28"/>
        <v/>
      </c>
      <c r="BO26" s="266"/>
      <c r="BP26" s="267" t="str">
        <f t="shared" si="29"/>
        <v/>
      </c>
      <c r="BQ26" s="267"/>
      <c r="BR26" s="252" t="str">
        <f t="shared" si="30"/>
        <v/>
      </c>
      <c r="BS26" s="252"/>
      <c r="BT26" s="253"/>
      <c r="BU26" s="280" t="str">
        <f t="shared" si="33"/>
        <v/>
      </c>
      <c r="BV26" s="281"/>
      <c r="BW26" s="254" t="str">
        <f t="shared" si="34"/>
        <v/>
      </c>
      <c r="BX26" s="255"/>
      <c r="BY26" s="255"/>
      <c r="BZ26" s="256"/>
      <c r="CA26" s="257" t="str">
        <f t="shared" si="35"/>
        <v/>
      </c>
      <c r="CB26" s="258"/>
      <c r="CC26" s="257" t="str">
        <f t="shared" si="36"/>
        <v/>
      </c>
      <c r="CD26" s="258"/>
      <c r="CE26" s="282" t="str">
        <f t="shared" si="37"/>
        <v/>
      </c>
      <c r="CF26" s="283"/>
      <c r="CG26" s="252" t="str">
        <f t="shared" si="38"/>
        <v/>
      </c>
      <c r="CH26" s="252"/>
      <c r="CI26" s="253"/>
    </row>
    <row r="27" spans="2:88" ht="16.5" customHeight="1">
      <c r="B27" s="155" t="str">
        <f>IF(F27="","",IF(ISNA(VLOOKUP(F27,[1]警備日誌専用氏名!A:B,2,FALSE))=TRUE,F27,VLOOKUP(F27,[1]警備日誌専用氏名!A:B,2,FALSE)))</f>
        <v/>
      </c>
      <c r="I27" s="185"/>
      <c r="J27" s="177"/>
      <c r="K27" s="177"/>
      <c r="L27" s="178"/>
      <c r="M27" s="178"/>
      <c r="N27" s="186" t="e">
        <f t="shared" ca="1" si="0"/>
        <v>#VALUE!</v>
      </c>
      <c r="O27" s="177" t="str">
        <f t="shared" si="1"/>
        <v/>
      </c>
      <c r="P27" s="177" t="str">
        <f t="shared" si="2"/>
        <v/>
      </c>
      <c r="Q27" s="178" t="str">
        <f t="shared" si="3"/>
        <v/>
      </c>
      <c r="R27" s="178"/>
      <c r="S27" s="178" t="str">
        <f t="shared" si="4"/>
        <v/>
      </c>
      <c r="T27" s="178"/>
      <c r="U27" s="178"/>
      <c r="V27" s="178"/>
      <c r="W27" s="178"/>
      <c r="X27" s="177"/>
      <c r="Z27" s="270" t="str">
        <f t="shared" si="23"/>
        <v/>
      </c>
      <c r="AA27" s="271"/>
      <c r="AB27" s="272" t="str">
        <f t="shared" si="24"/>
        <v/>
      </c>
      <c r="AC27" s="273"/>
      <c r="AD27" s="273"/>
      <c r="AE27" s="273"/>
      <c r="AF27" s="273"/>
      <c r="AG27" s="274"/>
      <c r="AH27" s="275" t="str">
        <f>IF(D27&lt;&gt;"","",IF(G27="",IFERROR(VLOOKUP(E27,業態・給与対照!A:D,3,FALSE),""),G27))</f>
        <v/>
      </c>
      <c r="AI27" s="268"/>
      <c r="AJ27" s="268"/>
      <c r="AK27" s="188" t="s">
        <v>97</v>
      </c>
      <c r="AL27" s="268" t="str">
        <f>IF(D27&lt;&gt;"","",IF(H27="",IFERROR(VLOOKUP(E27,業態・給与対照!A:D,4,FALSE),""),H27))</f>
        <v/>
      </c>
      <c r="AM27" s="268"/>
      <c r="AN27" s="269"/>
      <c r="AO27" s="270" t="str">
        <f t="shared" si="32"/>
        <v/>
      </c>
      <c r="AP27" s="271"/>
      <c r="AQ27" s="272" t="str">
        <f t="shared" si="31"/>
        <v/>
      </c>
      <c r="AR27" s="273"/>
      <c r="AS27" s="273"/>
      <c r="AT27" s="273"/>
      <c r="AU27" s="273"/>
      <c r="AV27" s="274"/>
      <c r="AW27" s="275" t="str">
        <f>IF(D49&lt;&gt;"","",IF(G49="",IFERROR(VLOOKUP(E49,業態・給与対照!A:D,3,FALSE),""),G49))</f>
        <v/>
      </c>
      <c r="AX27" s="268"/>
      <c r="AY27" s="268"/>
      <c r="AZ27" s="188" t="s">
        <v>97</v>
      </c>
      <c r="BA27" s="268" t="str">
        <f>IF(D49&lt;&gt;"","",IF(H49="",IFERROR(VLOOKUP(E49,業態・給与対照!A:D,4,FALSE),""),H49))</f>
        <v/>
      </c>
      <c r="BB27" s="268"/>
      <c r="BC27" s="269"/>
      <c r="BD27" s="190"/>
      <c r="BE27" s="190"/>
      <c r="BF27" s="264" t="str">
        <f t="shared" si="25"/>
        <v/>
      </c>
      <c r="BG27" s="265"/>
      <c r="BH27" s="265" t="str">
        <f t="shared" si="26"/>
        <v/>
      </c>
      <c r="BI27" s="265"/>
      <c r="BJ27" s="265"/>
      <c r="BK27" s="265"/>
      <c r="BL27" s="266" t="str">
        <f t="shared" si="27"/>
        <v/>
      </c>
      <c r="BM27" s="266"/>
      <c r="BN27" s="266" t="str">
        <f t="shared" si="28"/>
        <v/>
      </c>
      <c r="BO27" s="266"/>
      <c r="BP27" s="267" t="str">
        <f t="shared" si="29"/>
        <v/>
      </c>
      <c r="BQ27" s="267"/>
      <c r="BR27" s="252" t="str">
        <f t="shared" si="30"/>
        <v/>
      </c>
      <c r="BS27" s="252"/>
      <c r="BT27" s="253"/>
      <c r="BU27" s="280" t="str">
        <f t="shared" si="33"/>
        <v/>
      </c>
      <c r="BV27" s="281"/>
      <c r="BW27" s="254" t="str">
        <f t="shared" si="34"/>
        <v/>
      </c>
      <c r="BX27" s="255"/>
      <c r="BY27" s="255"/>
      <c r="BZ27" s="256"/>
      <c r="CA27" s="257" t="str">
        <f t="shared" si="35"/>
        <v/>
      </c>
      <c r="CB27" s="258"/>
      <c r="CC27" s="257" t="str">
        <f t="shared" si="36"/>
        <v/>
      </c>
      <c r="CD27" s="258"/>
      <c r="CE27" s="282" t="str">
        <f t="shared" si="37"/>
        <v/>
      </c>
      <c r="CF27" s="283"/>
      <c r="CG27" s="252" t="str">
        <f t="shared" si="38"/>
        <v/>
      </c>
      <c r="CH27" s="252"/>
      <c r="CI27" s="253"/>
    </row>
    <row r="28" spans="2:88" ht="16.5" customHeight="1">
      <c r="B28" s="155" t="str">
        <f>IF(F28="","",IF(ISNA(VLOOKUP(F28,[1]警備日誌専用氏名!A:B,2,FALSE))=TRUE,F28,VLOOKUP(F28,[1]警備日誌専用氏名!A:B,2,FALSE)))</f>
        <v/>
      </c>
      <c r="I28" s="185"/>
      <c r="J28" s="177"/>
      <c r="K28" s="177"/>
      <c r="L28" s="178"/>
      <c r="M28" s="178"/>
      <c r="N28" s="186" t="e">
        <f t="shared" ca="1" si="0"/>
        <v>#VALUE!</v>
      </c>
      <c r="O28" s="177" t="str">
        <f t="shared" si="1"/>
        <v/>
      </c>
      <c r="P28" s="177" t="str">
        <f t="shared" si="2"/>
        <v/>
      </c>
      <c r="Q28" s="178" t="str">
        <f t="shared" si="3"/>
        <v/>
      </c>
      <c r="R28" s="178"/>
      <c r="S28" s="178" t="str">
        <f t="shared" si="4"/>
        <v/>
      </c>
      <c r="T28" s="178"/>
      <c r="U28" s="178"/>
      <c r="V28" s="178"/>
      <c r="W28" s="178"/>
      <c r="X28" s="177"/>
      <c r="Z28" s="359" t="str">
        <f t="shared" si="23"/>
        <v/>
      </c>
      <c r="AA28" s="360"/>
      <c r="AB28" s="348" t="str">
        <f t="shared" si="24"/>
        <v/>
      </c>
      <c r="AC28" s="349"/>
      <c r="AD28" s="349"/>
      <c r="AE28" s="349"/>
      <c r="AF28" s="349"/>
      <c r="AG28" s="350"/>
      <c r="AH28" s="356" t="str">
        <f>IF(D28&lt;&gt;"","",IF(G28="",IFERROR(VLOOKUP(E28,業態・給与対照!A:D,3,FALSE),""),G28))</f>
        <v/>
      </c>
      <c r="AI28" s="357"/>
      <c r="AJ28" s="357"/>
      <c r="AK28" s="195" t="s">
        <v>97</v>
      </c>
      <c r="AL28" s="357" t="str">
        <f>IF(D28&lt;&gt;"","",IF(H28="",IFERROR(VLOOKUP(E28,業態・給与対照!A:D,4,FALSE),""),H28))</f>
        <v/>
      </c>
      <c r="AM28" s="357"/>
      <c r="AN28" s="358"/>
      <c r="AO28" s="359" t="str">
        <f t="shared" si="32"/>
        <v/>
      </c>
      <c r="AP28" s="360"/>
      <c r="AQ28" s="348" t="str">
        <f t="shared" si="31"/>
        <v/>
      </c>
      <c r="AR28" s="349"/>
      <c r="AS28" s="349"/>
      <c r="AT28" s="349"/>
      <c r="AU28" s="349"/>
      <c r="AV28" s="350"/>
      <c r="AW28" s="356" t="str">
        <f>IF(D49&lt;&gt;"","",IF(G49="",IFERROR(VLOOKUP(E49,業態・給与対照!A:D,3,FALSE),""),G49))</f>
        <v/>
      </c>
      <c r="AX28" s="357"/>
      <c r="AY28" s="357"/>
      <c r="AZ28" s="195" t="s">
        <v>97</v>
      </c>
      <c r="BA28" s="357" t="str">
        <f>IF(D50&lt;&gt;"","",IF(H50="",IFERROR(VLOOKUP(E50,業態・給与対照!A:D,4,FALSE),""),H50))</f>
        <v/>
      </c>
      <c r="BB28" s="357"/>
      <c r="BC28" s="358"/>
      <c r="BD28" s="158"/>
      <c r="BE28" s="158"/>
      <c r="BF28" s="264" t="str">
        <f t="shared" si="25"/>
        <v/>
      </c>
      <c r="BG28" s="265"/>
      <c r="BH28" s="265" t="str">
        <f t="shared" si="26"/>
        <v/>
      </c>
      <c r="BI28" s="265"/>
      <c r="BJ28" s="265"/>
      <c r="BK28" s="265"/>
      <c r="BL28" s="266" t="str">
        <f t="shared" si="27"/>
        <v/>
      </c>
      <c r="BM28" s="266"/>
      <c r="BN28" s="266" t="str">
        <f t="shared" si="28"/>
        <v/>
      </c>
      <c r="BO28" s="266"/>
      <c r="BP28" s="267" t="str">
        <f t="shared" si="29"/>
        <v/>
      </c>
      <c r="BQ28" s="267"/>
      <c r="BR28" s="252" t="str">
        <f t="shared" si="30"/>
        <v/>
      </c>
      <c r="BS28" s="252"/>
      <c r="BT28" s="253"/>
      <c r="BU28" s="280" t="str">
        <f t="shared" si="33"/>
        <v/>
      </c>
      <c r="BV28" s="281"/>
      <c r="BW28" s="254" t="str">
        <f t="shared" si="34"/>
        <v/>
      </c>
      <c r="BX28" s="255"/>
      <c r="BY28" s="255"/>
      <c r="BZ28" s="256"/>
      <c r="CA28" s="257" t="str">
        <f t="shared" si="35"/>
        <v/>
      </c>
      <c r="CB28" s="258"/>
      <c r="CC28" s="257" t="str">
        <f t="shared" si="36"/>
        <v/>
      </c>
      <c r="CD28" s="258"/>
      <c r="CE28" s="282" t="str">
        <f t="shared" si="37"/>
        <v/>
      </c>
      <c r="CF28" s="283"/>
      <c r="CG28" s="252" t="str">
        <f t="shared" si="38"/>
        <v/>
      </c>
      <c r="CH28" s="252"/>
      <c r="CI28" s="253"/>
    </row>
    <row r="29" spans="2:88" ht="16.5" customHeight="1">
      <c r="B29" s="155" t="str">
        <f>IF(F29="","",IF(ISNA(VLOOKUP(F29,[1]警備日誌専用氏名!A:B,2,FALSE))=TRUE,F29,VLOOKUP(F29,[1]警備日誌専用氏名!A:B,2,FALSE)))</f>
        <v/>
      </c>
      <c r="I29" s="185"/>
      <c r="J29" s="177"/>
      <c r="K29" s="177"/>
      <c r="L29" s="178"/>
      <c r="M29" s="178"/>
      <c r="N29" s="186" t="e">
        <f t="shared" ca="1" si="0"/>
        <v>#VALUE!</v>
      </c>
      <c r="O29" s="177" t="str">
        <f t="shared" si="1"/>
        <v/>
      </c>
      <c r="P29" s="177" t="str">
        <f t="shared" si="2"/>
        <v/>
      </c>
      <c r="Q29" s="178" t="str">
        <f t="shared" si="3"/>
        <v/>
      </c>
      <c r="R29" s="178"/>
      <c r="S29" s="178" t="str">
        <f t="shared" si="4"/>
        <v/>
      </c>
      <c r="T29" s="178"/>
      <c r="U29" s="178"/>
      <c r="V29" s="178"/>
      <c r="W29" s="178"/>
      <c r="X29" s="177"/>
      <c r="Z29" s="231" t="s">
        <v>111</v>
      </c>
      <c r="AA29" s="231"/>
      <c r="AB29" s="231"/>
      <c r="AC29" s="231"/>
      <c r="AD29" s="232" t="s">
        <v>112</v>
      </c>
      <c r="AE29" s="232"/>
      <c r="AF29" s="232"/>
      <c r="AG29" s="232"/>
      <c r="AH29" s="232"/>
      <c r="AI29" s="232"/>
      <c r="AJ29" s="232"/>
      <c r="AK29" s="232"/>
      <c r="AL29" s="232"/>
      <c r="AM29" s="232"/>
      <c r="AN29" s="232"/>
      <c r="AO29" s="232"/>
      <c r="AP29" s="232"/>
      <c r="AQ29" s="232"/>
      <c r="AR29" s="232"/>
      <c r="AS29" s="232"/>
      <c r="AT29" s="232"/>
      <c r="AU29" s="232"/>
      <c r="AV29" s="232"/>
      <c r="AW29" s="232"/>
      <c r="AX29" s="232"/>
      <c r="AY29" s="232"/>
      <c r="AZ29" s="232"/>
      <c r="BA29" s="232"/>
      <c r="BB29" s="232"/>
      <c r="BC29" s="232"/>
      <c r="BD29" s="191"/>
      <c r="BE29" s="191"/>
      <c r="BF29" s="264" t="str">
        <f t="shared" si="25"/>
        <v/>
      </c>
      <c r="BG29" s="265"/>
      <c r="BH29" s="265" t="str">
        <f t="shared" si="26"/>
        <v/>
      </c>
      <c r="BI29" s="265"/>
      <c r="BJ29" s="265"/>
      <c r="BK29" s="265"/>
      <c r="BL29" s="266" t="str">
        <f t="shared" si="27"/>
        <v/>
      </c>
      <c r="BM29" s="266"/>
      <c r="BN29" s="266" t="str">
        <f t="shared" si="28"/>
        <v/>
      </c>
      <c r="BO29" s="266"/>
      <c r="BP29" s="267" t="str">
        <f t="shared" si="29"/>
        <v/>
      </c>
      <c r="BQ29" s="267"/>
      <c r="BR29" s="252" t="str">
        <f t="shared" si="30"/>
        <v/>
      </c>
      <c r="BS29" s="252"/>
      <c r="BT29" s="253"/>
      <c r="BU29" s="280" t="str">
        <f t="shared" si="33"/>
        <v/>
      </c>
      <c r="BV29" s="281"/>
      <c r="BW29" s="254" t="str">
        <f t="shared" si="34"/>
        <v/>
      </c>
      <c r="BX29" s="255"/>
      <c r="BY29" s="255"/>
      <c r="BZ29" s="256"/>
      <c r="CA29" s="257" t="str">
        <f t="shared" si="35"/>
        <v/>
      </c>
      <c r="CB29" s="258"/>
      <c r="CC29" s="257" t="str">
        <f t="shared" si="36"/>
        <v/>
      </c>
      <c r="CD29" s="258"/>
      <c r="CE29" s="282" t="str">
        <f t="shared" si="37"/>
        <v/>
      </c>
      <c r="CF29" s="283"/>
      <c r="CG29" s="252" t="str">
        <f t="shared" si="38"/>
        <v/>
      </c>
      <c r="CH29" s="252"/>
      <c r="CI29" s="253"/>
    </row>
    <row r="30" spans="2:88" ht="16.5" customHeight="1">
      <c r="B30" s="155" t="str">
        <f>IF(F30="","",IF(ISNA(VLOOKUP(F30,[1]警備日誌専用氏名!A:B,2,FALSE))=TRUE,F30,VLOOKUP(F30,[1]警備日誌専用氏名!A:B,2,FALSE)))</f>
        <v/>
      </c>
      <c r="I30" s="185"/>
      <c r="J30" s="177"/>
      <c r="K30" s="177"/>
      <c r="L30" s="178"/>
      <c r="M30" s="178"/>
      <c r="N30" s="186" t="e">
        <f t="shared" ca="1" si="0"/>
        <v>#VALUE!</v>
      </c>
      <c r="O30" s="177" t="str">
        <f t="shared" si="1"/>
        <v/>
      </c>
      <c r="P30" s="177" t="str">
        <f t="shared" si="2"/>
        <v/>
      </c>
      <c r="Q30" s="178" t="str">
        <f t="shared" si="3"/>
        <v/>
      </c>
      <c r="R30" s="178"/>
      <c r="S30" s="178" t="str">
        <f t="shared" si="4"/>
        <v/>
      </c>
      <c r="T30" s="178"/>
      <c r="U30" s="178"/>
      <c r="V30" s="178"/>
      <c r="W30" s="178"/>
      <c r="X30" s="177"/>
      <c r="Z30" s="196" t="s">
        <v>113</v>
      </c>
      <c r="AA30" s="163"/>
      <c r="AB30" s="163"/>
      <c r="AC30" s="197"/>
      <c r="AD30" s="198"/>
      <c r="AE30" s="163"/>
      <c r="AF30" s="163"/>
      <c r="AG30" s="163"/>
      <c r="AH30" s="163"/>
      <c r="AI30" s="163"/>
      <c r="AJ30" s="163"/>
      <c r="AK30" s="163"/>
      <c r="AL30" s="163"/>
      <c r="AM30" s="163"/>
      <c r="AN30" s="163"/>
      <c r="BD30" s="158"/>
      <c r="BE30" s="158"/>
      <c r="BF30" s="259" t="str">
        <f t="shared" si="25"/>
        <v/>
      </c>
      <c r="BG30" s="260"/>
      <c r="BH30" s="260" t="str">
        <f t="shared" si="26"/>
        <v/>
      </c>
      <c r="BI30" s="260"/>
      <c r="BJ30" s="260"/>
      <c r="BK30" s="260"/>
      <c r="BL30" s="261" t="str">
        <f t="shared" si="27"/>
        <v/>
      </c>
      <c r="BM30" s="261"/>
      <c r="BN30" s="261" t="str">
        <f t="shared" si="28"/>
        <v/>
      </c>
      <c r="BO30" s="261"/>
      <c r="BP30" s="262" t="str">
        <f t="shared" si="29"/>
        <v/>
      </c>
      <c r="BQ30" s="262"/>
      <c r="BR30" s="260" t="str">
        <f t="shared" si="30"/>
        <v/>
      </c>
      <c r="BS30" s="260"/>
      <c r="BT30" s="263"/>
      <c r="BU30" s="284" t="str">
        <f t="shared" si="33"/>
        <v/>
      </c>
      <c r="BV30" s="285"/>
      <c r="BW30" s="520" t="str">
        <f t="shared" si="34"/>
        <v/>
      </c>
      <c r="BX30" s="521"/>
      <c r="BY30" s="521"/>
      <c r="BZ30" s="522"/>
      <c r="CA30" s="276" t="str">
        <f t="shared" si="35"/>
        <v/>
      </c>
      <c r="CB30" s="277"/>
      <c r="CC30" s="276" t="str">
        <f t="shared" si="36"/>
        <v/>
      </c>
      <c r="CD30" s="277"/>
      <c r="CE30" s="278" t="str">
        <f t="shared" si="37"/>
        <v/>
      </c>
      <c r="CF30" s="279"/>
      <c r="CG30" s="260" t="str">
        <f t="shared" ref="CG30" si="39">IF(X49="","",X49)</f>
        <v/>
      </c>
      <c r="CH30" s="260"/>
      <c r="CI30" s="263"/>
      <c r="CJ30" s="162"/>
    </row>
    <row r="31" spans="2:88" ht="16.5" customHeight="1">
      <c r="B31" s="155" t="str">
        <f>IF(F31="","",IF(ISNA(VLOOKUP(F31,[1]警備日誌専用氏名!A:B,2,FALSE))=TRUE,F31,VLOOKUP(F31,[1]警備日誌専用氏名!A:B,2,FALSE)))</f>
        <v/>
      </c>
      <c r="I31" s="185"/>
      <c r="J31" s="177"/>
      <c r="K31" s="177"/>
      <c r="L31" s="178"/>
      <c r="M31" s="178"/>
      <c r="N31" s="186" t="e">
        <f t="shared" ca="1" si="0"/>
        <v>#VALUE!</v>
      </c>
      <c r="O31" s="177" t="str">
        <f t="shared" si="1"/>
        <v/>
      </c>
      <c r="P31" s="177" t="str">
        <f t="shared" si="2"/>
        <v/>
      </c>
      <c r="Q31" s="178" t="str">
        <f t="shared" si="3"/>
        <v/>
      </c>
      <c r="R31" s="178"/>
      <c r="S31" s="178" t="str">
        <f t="shared" si="4"/>
        <v/>
      </c>
      <c r="T31" s="178"/>
      <c r="U31" s="178"/>
      <c r="V31" s="178"/>
      <c r="W31" s="178"/>
      <c r="X31" s="177"/>
      <c r="Z31" s="321" t="s">
        <v>114</v>
      </c>
      <c r="AA31" s="354"/>
      <c r="AB31" s="354"/>
      <c r="AC31" s="354"/>
      <c r="AD31" s="354"/>
      <c r="AE31" s="354"/>
      <c r="AF31" s="322"/>
      <c r="AG31" s="248" t="s">
        <v>115</v>
      </c>
      <c r="AH31" s="249"/>
      <c r="AI31" s="249"/>
      <c r="AJ31" s="251"/>
      <c r="AK31" s="355" t="s">
        <v>116</v>
      </c>
      <c r="AL31" s="354"/>
      <c r="AM31" s="354"/>
      <c r="AN31" s="354"/>
      <c r="AO31" s="524" t="s">
        <v>114</v>
      </c>
      <c r="AP31" s="525"/>
      <c r="AQ31" s="525"/>
      <c r="AR31" s="525"/>
      <c r="AS31" s="525"/>
      <c r="AT31" s="525"/>
      <c r="AU31" s="525"/>
      <c r="AV31" s="525" t="s">
        <v>115</v>
      </c>
      <c r="AW31" s="525"/>
      <c r="AX31" s="525"/>
      <c r="AY31" s="525"/>
      <c r="AZ31" s="525" t="s">
        <v>116</v>
      </c>
      <c r="BA31" s="525"/>
      <c r="BB31" s="525"/>
      <c r="BC31" s="525"/>
      <c r="BD31" s="171"/>
      <c r="BE31" s="171"/>
      <c r="BF31" s="231" t="str">
        <f>Z29</f>
        <v>欠員</v>
      </c>
      <c r="BG31" s="231"/>
      <c r="BH31" s="231"/>
      <c r="BI31" s="231"/>
      <c r="BJ31" s="232" t="str">
        <f>AD29</f>
        <v>病欠・欠員無し。</v>
      </c>
      <c r="BK31" s="232"/>
      <c r="BL31" s="232"/>
      <c r="BM31" s="232"/>
      <c r="BN31" s="232"/>
      <c r="BO31" s="232"/>
      <c r="BP31" s="232"/>
      <c r="BQ31" s="232"/>
      <c r="BR31" s="232"/>
      <c r="BS31" s="232"/>
      <c r="BT31" s="232"/>
      <c r="BU31" s="232"/>
      <c r="BV31" s="232"/>
      <c r="BW31" s="232"/>
      <c r="BX31" s="232"/>
      <c r="BY31" s="232"/>
      <c r="BZ31" s="232"/>
      <c r="CA31" s="232"/>
      <c r="CB31" s="232"/>
      <c r="CC31" s="232"/>
      <c r="CD31" s="232"/>
      <c r="CE31" s="232"/>
      <c r="CF31" s="232"/>
      <c r="CG31" s="232"/>
      <c r="CH31" s="232"/>
      <c r="CI31" s="232"/>
      <c r="CJ31" s="199"/>
    </row>
    <row r="32" spans="2:88" ht="16.5" customHeight="1">
      <c r="B32" s="155" t="str">
        <f>IF(F32="","",IF(ISNA(VLOOKUP(F32,[1]警備日誌専用氏名!A:B,2,FALSE))=TRUE,F32,VLOOKUP(F32,[1]警備日誌専用氏名!A:B,2,FALSE)))</f>
        <v/>
      </c>
      <c r="I32" s="185"/>
      <c r="J32" s="177"/>
      <c r="K32" s="177"/>
      <c r="L32" s="178"/>
      <c r="M32" s="178"/>
      <c r="N32" s="186" t="e">
        <f t="shared" ca="1" si="0"/>
        <v>#VALUE!</v>
      </c>
      <c r="O32" s="177" t="str">
        <f t="shared" si="1"/>
        <v/>
      </c>
      <c r="P32" s="177" t="str">
        <f t="shared" si="2"/>
        <v/>
      </c>
      <c r="Q32" s="178" t="str">
        <f t="shared" si="3"/>
        <v/>
      </c>
      <c r="R32" s="178"/>
      <c r="S32" s="178" t="str">
        <f t="shared" si="4"/>
        <v/>
      </c>
      <c r="T32" s="178"/>
      <c r="U32" s="178"/>
      <c r="V32" s="178"/>
      <c r="W32" s="178"/>
      <c r="X32" s="177"/>
      <c r="Z32" s="361" t="s">
        <v>117</v>
      </c>
      <c r="AA32" s="362"/>
      <c r="AB32" s="362"/>
      <c r="AC32" s="362"/>
      <c r="AD32" s="362"/>
      <c r="AE32" s="362"/>
      <c r="AF32" s="363"/>
      <c r="AG32" s="364">
        <v>893</v>
      </c>
      <c r="AH32" s="365"/>
      <c r="AI32" s="365"/>
      <c r="AJ32" s="366"/>
      <c r="AK32" s="367" t="s">
        <v>118</v>
      </c>
      <c r="AL32" s="368"/>
      <c r="AM32" s="368"/>
      <c r="AN32" s="369"/>
      <c r="AO32" s="524" t="s">
        <v>119</v>
      </c>
      <c r="AP32" s="525"/>
      <c r="AQ32" s="525"/>
      <c r="AR32" s="525"/>
      <c r="AS32" s="525"/>
      <c r="AT32" s="525"/>
      <c r="AU32" s="525"/>
      <c r="AV32" s="526" t="s">
        <v>118</v>
      </c>
      <c r="AW32" s="526"/>
      <c r="AX32" s="526"/>
      <c r="AY32" s="526"/>
      <c r="AZ32" s="527"/>
      <c r="BA32" s="527"/>
      <c r="BB32" s="527"/>
      <c r="BC32" s="527"/>
      <c r="BE32" s="200"/>
      <c r="BF32" s="351" t="s">
        <v>120</v>
      </c>
      <c r="BG32" s="352"/>
      <c r="BH32" s="352"/>
      <c r="BI32" s="352"/>
      <c r="BJ32" s="352"/>
      <c r="BK32" s="352"/>
      <c r="BL32" s="352"/>
      <c r="BM32" s="352"/>
      <c r="BN32" s="352"/>
      <c r="BO32" s="352"/>
      <c r="BP32" s="352"/>
      <c r="BQ32" s="352"/>
      <c r="BR32" s="352"/>
      <c r="BS32" s="352"/>
      <c r="BT32" s="352"/>
      <c r="BU32" s="352"/>
      <c r="BV32" s="352"/>
      <c r="BW32" s="352"/>
      <c r="BX32" s="352"/>
      <c r="BY32" s="352"/>
      <c r="BZ32" s="352"/>
      <c r="CA32" s="352"/>
      <c r="CB32" s="352"/>
      <c r="CC32" s="352"/>
      <c r="CD32" s="352"/>
      <c r="CE32" s="352"/>
      <c r="CF32" s="352"/>
      <c r="CG32" s="352"/>
      <c r="CH32" s="352"/>
      <c r="CI32" s="353"/>
    </row>
    <row r="33" spans="2:109" ht="16.5" customHeight="1" thickBot="1">
      <c r="B33" s="155" t="str">
        <f>IF(F33="","",IF(ISNA(VLOOKUP(F33,[1]警備日誌専用氏名!A:B,2,FALSE))=TRUE,F33,VLOOKUP(F33,[1]警備日誌専用氏名!A:B,2,FALSE)))</f>
        <v/>
      </c>
      <c r="I33" s="185"/>
      <c r="J33" s="177"/>
      <c r="K33" s="177"/>
      <c r="L33" s="178"/>
      <c r="M33" s="178"/>
      <c r="N33" s="186" t="e">
        <f t="shared" ca="1" si="0"/>
        <v>#VALUE!</v>
      </c>
      <c r="O33" s="177" t="str">
        <f t="shared" si="1"/>
        <v/>
      </c>
      <c r="P33" s="177" t="str">
        <f t="shared" si="2"/>
        <v/>
      </c>
      <c r="Q33" s="178" t="str">
        <f t="shared" si="3"/>
        <v/>
      </c>
      <c r="R33" s="178"/>
      <c r="S33" s="178" t="str">
        <f t="shared" si="4"/>
        <v/>
      </c>
      <c r="T33" s="178"/>
      <c r="U33" s="178"/>
      <c r="V33" s="178"/>
      <c r="W33" s="178"/>
      <c r="X33" s="177"/>
      <c r="Z33" s="270" t="s">
        <v>121</v>
      </c>
      <c r="AA33" s="374"/>
      <c r="AB33" s="374"/>
      <c r="AC33" s="374"/>
      <c r="AD33" s="374"/>
      <c r="AE33" s="374"/>
      <c r="AF33" s="271"/>
      <c r="AG33" s="375">
        <v>2424</v>
      </c>
      <c r="AH33" s="376"/>
      <c r="AI33" s="376"/>
      <c r="AJ33" s="377"/>
      <c r="AK33" s="275" t="s">
        <v>118</v>
      </c>
      <c r="AL33" s="268"/>
      <c r="AM33" s="268"/>
      <c r="AN33" s="269"/>
      <c r="AO33" s="524" t="s">
        <v>122</v>
      </c>
      <c r="AP33" s="525"/>
      <c r="AQ33" s="525"/>
      <c r="AR33" s="525"/>
      <c r="AS33" s="525"/>
      <c r="AT33" s="525"/>
      <c r="AU33" s="525"/>
      <c r="AV33" s="526" t="s">
        <v>118</v>
      </c>
      <c r="AW33" s="526"/>
      <c r="AX33" s="526"/>
      <c r="AY33" s="526"/>
      <c r="AZ33" s="527"/>
      <c r="BA33" s="527"/>
      <c r="BB33" s="527"/>
      <c r="BC33" s="527"/>
      <c r="BD33" s="201"/>
      <c r="BE33" s="158"/>
      <c r="BF33" s="304" t="s">
        <v>101</v>
      </c>
      <c r="BG33" s="302"/>
      <c r="BH33" s="302" t="s">
        <v>77</v>
      </c>
      <c r="BI33" s="302"/>
      <c r="BJ33" s="302" t="s">
        <v>78</v>
      </c>
      <c r="BK33" s="302"/>
      <c r="BL33" s="302" t="s">
        <v>123</v>
      </c>
      <c r="BM33" s="302"/>
      <c r="BN33" s="302"/>
      <c r="BO33" s="302" t="s">
        <v>124</v>
      </c>
      <c r="BP33" s="302"/>
      <c r="BQ33" s="302"/>
      <c r="BR33" s="302"/>
      <c r="BS33" s="302"/>
      <c r="BT33" s="303"/>
      <c r="BU33" s="519" t="s">
        <v>101</v>
      </c>
      <c r="BV33" s="302"/>
      <c r="BW33" s="302" t="s">
        <v>77</v>
      </c>
      <c r="BX33" s="302"/>
      <c r="BY33" s="302" t="s">
        <v>78</v>
      </c>
      <c r="BZ33" s="302"/>
      <c r="CA33" s="302" t="s">
        <v>123</v>
      </c>
      <c r="CB33" s="302"/>
      <c r="CC33" s="302"/>
      <c r="CD33" s="302" t="s">
        <v>124</v>
      </c>
      <c r="CE33" s="302"/>
      <c r="CF33" s="302"/>
      <c r="CG33" s="302"/>
      <c r="CH33" s="302"/>
      <c r="CI33" s="303"/>
    </row>
    <row r="34" spans="2:109" ht="16.5" customHeight="1" thickTop="1">
      <c r="B34" s="155" t="str">
        <f>IF(F34="","",IF(ISNA(VLOOKUP(F34,[1]警備日誌専用氏名!A:B,2,FALSE))=TRUE,F34,VLOOKUP(F34,[1]警備日誌専用氏名!A:B,2,FALSE)))</f>
        <v/>
      </c>
      <c r="I34" s="185"/>
      <c r="J34" s="177"/>
      <c r="K34" s="177"/>
      <c r="L34" s="178"/>
      <c r="M34" s="178"/>
      <c r="N34" s="186" t="e">
        <f t="shared" ca="1" si="0"/>
        <v>#VALUE!</v>
      </c>
      <c r="O34" s="177" t="str">
        <f t="shared" si="1"/>
        <v/>
      </c>
      <c r="P34" s="177" t="str">
        <f t="shared" si="2"/>
        <v/>
      </c>
      <c r="Q34" s="178" t="str">
        <f t="shared" si="3"/>
        <v/>
      </c>
      <c r="R34" s="178"/>
      <c r="S34" s="178" t="str">
        <f t="shared" si="4"/>
        <v/>
      </c>
      <c r="T34" s="178"/>
      <c r="U34" s="178"/>
      <c r="V34" s="178"/>
      <c r="W34" s="178"/>
      <c r="X34" s="177"/>
      <c r="Z34" s="270" t="s">
        <v>125</v>
      </c>
      <c r="AA34" s="374"/>
      <c r="AB34" s="374"/>
      <c r="AC34" s="374"/>
      <c r="AD34" s="374"/>
      <c r="AE34" s="374"/>
      <c r="AF34" s="271"/>
      <c r="AG34" s="375">
        <v>1747</v>
      </c>
      <c r="AH34" s="376"/>
      <c r="AI34" s="376"/>
      <c r="AJ34" s="377"/>
      <c r="AK34" s="275" t="s">
        <v>118</v>
      </c>
      <c r="AL34" s="268"/>
      <c r="AM34" s="268"/>
      <c r="AN34" s="269"/>
      <c r="AO34" s="524" t="s">
        <v>126</v>
      </c>
      <c r="AP34" s="525"/>
      <c r="AQ34" s="525"/>
      <c r="AR34" s="525"/>
      <c r="AS34" s="525"/>
      <c r="AT34" s="525"/>
      <c r="AU34" s="525"/>
      <c r="AV34" s="526" t="s">
        <v>118</v>
      </c>
      <c r="AW34" s="526"/>
      <c r="AX34" s="526"/>
      <c r="AY34" s="526"/>
      <c r="AZ34" s="527"/>
      <c r="BA34" s="527"/>
      <c r="BB34" s="527"/>
      <c r="BC34" s="527"/>
      <c r="BD34" s="202"/>
      <c r="BE34" s="191"/>
      <c r="BF34" s="370"/>
      <c r="BG34" s="371"/>
      <c r="BH34" s="371"/>
      <c r="BI34" s="371"/>
      <c r="BJ34" s="371"/>
      <c r="BK34" s="371"/>
      <c r="BL34" s="371"/>
      <c r="BM34" s="371"/>
      <c r="BN34" s="371"/>
      <c r="BO34" s="371"/>
      <c r="BP34" s="371"/>
      <c r="BQ34" s="371"/>
      <c r="BR34" s="371"/>
      <c r="BS34" s="371"/>
      <c r="BT34" s="372"/>
      <c r="BU34" s="373"/>
      <c r="BV34" s="371"/>
      <c r="BW34" s="371"/>
      <c r="BX34" s="371"/>
      <c r="BY34" s="371"/>
      <c r="BZ34" s="371"/>
      <c r="CA34" s="371"/>
      <c r="CB34" s="371"/>
      <c r="CC34" s="371"/>
      <c r="CD34" s="371"/>
      <c r="CE34" s="371"/>
      <c r="CF34" s="371"/>
      <c r="CG34" s="371"/>
      <c r="CH34" s="371"/>
      <c r="CI34" s="372"/>
    </row>
    <row r="35" spans="2:109" ht="16.5" customHeight="1">
      <c r="B35" s="155" t="str">
        <f>IF(F35="","",IF(ISNA(VLOOKUP(F35,[1]警備日誌専用氏名!A:B,2,FALSE))=TRUE,F35,VLOOKUP(F35,[1]警備日誌専用氏名!A:B,2,FALSE)))</f>
        <v/>
      </c>
      <c r="I35" s="185"/>
      <c r="J35" s="177"/>
      <c r="K35" s="177"/>
      <c r="L35" s="178"/>
      <c r="M35" s="178"/>
      <c r="N35" s="186" t="e">
        <f t="shared" ca="1" si="0"/>
        <v>#VALUE!</v>
      </c>
      <c r="O35" s="177" t="str">
        <f t="shared" si="1"/>
        <v/>
      </c>
      <c r="P35" s="177" t="str">
        <f t="shared" si="2"/>
        <v/>
      </c>
      <c r="Q35" s="178" t="str">
        <f t="shared" si="3"/>
        <v/>
      </c>
      <c r="R35" s="178"/>
      <c r="S35" s="178" t="str">
        <f t="shared" si="4"/>
        <v/>
      </c>
      <c r="T35" s="178"/>
      <c r="U35" s="178"/>
      <c r="V35" s="178"/>
      <c r="W35" s="178"/>
      <c r="X35" s="177"/>
      <c r="Z35" s="359" t="s">
        <v>127</v>
      </c>
      <c r="AA35" s="378"/>
      <c r="AB35" s="378"/>
      <c r="AC35" s="378"/>
      <c r="AD35" s="378"/>
      <c r="AE35" s="378"/>
      <c r="AF35" s="360"/>
      <c r="AG35" s="379">
        <v>727</v>
      </c>
      <c r="AH35" s="380"/>
      <c r="AI35" s="380"/>
      <c r="AJ35" s="381"/>
      <c r="AK35" s="356" t="s">
        <v>118</v>
      </c>
      <c r="AL35" s="357"/>
      <c r="AM35" s="357"/>
      <c r="AN35" s="358"/>
      <c r="AO35" s="524" t="s">
        <v>128</v>
      </c>
      <c r="AP35" s="525"/>
      <c r="AQ35" s="525"/>
      <c r="AR35" s="525"/>
      <c r="AS35" s="525"/>
      <c r="AT35" s="525"/>
      <c r="AU35" s="525"/>
      <c r="AV35" s="526" t="s">
        <v>118</v>
      </c>
      <c r="AW35" s="526"/>
      <c r="AX35" s="526"/>
      <c r="AY35" s="526"/>
      <c r="AZ35" s="527"/>
      <c r="BA35" s="527"/>
      <c r="BB35" s="527"/>
      <c r="BC35" s="527"/>
      <c r="BD35" s="158"/>
      <c r="BE35" s="189"/>
      <c r="BF35" s="250" t="s">
        <v>129</v>
      </c>
      <c r="BG35" s="249"/>
      <c r="BH35" s="249"/>
      <c r="BI35" s="249"/>
      <c r="BJ35" s="249"/>
      <c r="BK35" s="249"/>
      <c r="BL35" s="249"/>
      <c r="BM35" s="249"/>
      <c r="BN35" s="249"/>
      <c r="BO35" s="249"/>
      <c r="BP35" s="249"/>
      <c r="BQ35" s="249"/>
      <c r="BR35" s="249"/>
      <c r="BS35" s="249"/>
      <c r="BT35" s="249"/>
      <c r="BU35" s="249"/>
      <c r="BV35" s="249"/>
      <c r="BW35" s="249"/>
      <c r="BX35" s="249"/>
      <c r="BY35" s="249"/>
      <c r="BZ35" s="249"/>
      <c r="CA35" s="249"/>
      <c r="CB35" s="249"/>
      <c r="CC35" s="249"/>
      <c r="CD35" s="249"/>
      <c r="CE35" s="249"/>
      <c r="CF35" s="249"/>
      <c r="CG35" s="249"/>
      <c r="CH35" s="249"/>
      <c r="CI35" s="298"/>
    </row>
    <row r="36" spans="2:109" ht="16.5" customHeight="1">
      <c r="B36" s="155" t="str">
        <f>IF(F36="","",IF(ISNA(VLOOKUP(F36,[1]警備日誌専用氏名!A:B,2,FALSE))=TRUE,F36,VLOOKUP(F36,[1]警備日誌専用氏名!A:B,2,FALSE)))</f>
        <v/>
      </c>
      <c r="I36" s="185"/>
      <c r="J36" s="177"/>
      <c r="K36" s="177"/>
      <c r="L36" s="178"/>
      <c r="M36" s="178"/>
      <c r="N36" s="186" t="e">
        <f t="shared" ca="1" si="0"/>
        <v>#VALUE!</v>
      </c>
      <c r="O36" s="177" t="str">
        <f t="shared" si="1"/>
        <v/>
      </c>
      <c r="P36" s="177" t="str">
        <f t="shared" si="2"/>
        <v/>
      </c>
      <c r="Q36" s="178" t="str">
        <f t="shared" si="3"/>
        <v/>
      </c>
      <c r="R36" s="178"/>
      <c r="S36" s="178" t="str">
        <f t="shared" si="4"/>
        <v/>
      </c>
      <c r="T36" s="178"/>
      <c r="U36" s="178"/>
      <c r="V36" s="178"/>
      <c r="W36" s="178"/>
      <c r="X36" s="177"/>
      <c r="Z36" s="250" t="s">
        <v>130</v>
      </c>
      <c r="AA36" s="249"/>
      <c r="AB36" s="249"/>
      <c r="AC36" s="249"/>
      <c r="AD36" s="249"/>
      <c r="AE36" s="249"/>
      <c r="AF36" s="251"/>
      <c r="AG36" s="385">
        <f>SUM(AG32:AJ35)</f>
        <v>5791</v>
      </c>
      <c r="AH36" s="386"/>
      <c r="AI36" s="386"/>
      <c r="AJ36" s="387"/>
      <c r="AK36" s="248"/>
      <c r="AL36" s="249"/>
      <c r="AM36" s="249"/>
      <c r="AN36" s="298"/>
      <c r="AO36" s="575" t="s">
        <v>131</v>
      </c>
      <c r="AP36" s="576"/>
      <c r="AQ36" s="576"/>
      <c r="AR36" s="576"/>
      <c r="AS36" s="576"/>
      <c r="AT36" s="576"/>
      <c r="AU36" s="576"/>
      <c r="AV36" s="577">
        <v>0</v>
      </c>
      <c r="AW36" s="577"/>
      <c r="AX36" s="577"/>
      <c r="AY36" s="577"/>
      <c r="AZ36" s="523"/>
      <c r="BA36" s="523"/>
      <c r="BB36" s="523"/>
      <c r="BC36" s="523"/>
      <c r="BE36" s="192"/>
      <c r="BF36" s="250" t="s">
        <v>132</v>
      </c>
      <c r="BG36" s="249"/>
      <c r="BH36" s="249"/>
      <c r="BI36" s="249"/>
      <c r="BJ36" s="250" t="s">
        <v>115</v>
      </c>
      <c r="BK36" s="249"/>
      <c r="BL36" s="249"/>
      <c r="BM36" s="251"/>
      <c r="BN36" s="248" t="s">
        <v>116</v>
      </c>
      <c r="BO36" s="249"/>
      <c r="BP36" s="249"/>
      <c r="BQ36" s="251"/>
      <c r="BR36" s="249" t="s">
        <v>87</v>
      </c>
      <c r="BS36" s="249"/>
      <c r="BT36" s="249"/>
      <c r="BU36" s="434" t="s">
        <v>133</v>
      </c>
      <c r="BV36" s="435"/>
      <c r="BW36" s="435"/>
      <c r="BX36" s="436"/>
      <c r="BY36" s="528">
        <f>SUM(BJ37:BM40)</f>
        <v>5791</v>
      </c>
      <c r="BZ36" s="529"/>
      <c r="CA36" s="529"/>
      <c r="CB36" s="529"/>
      <c r="CC36" s="529"/>
      <c r="CD36" s="529"/>
      <c r="CE36" s="529"/>
      <c r="CF36" s="529"/>
      <c r="CG36" s="529"/>
      <c r="CH36" s="529"/>
      <c r="CI36" s="530"/>
      <c r="CK36" s="287"/>
      <c r="CL36" s="287"/>
      <c r="CM36" s="287"/>
      <c r="CN36" s="287"/>
      <c r="CO36" s="314"/>
      <c r="CP36" s="314"/>
      <c r="CQ36" s="314"/>
      <c r="CR36" s="314"/>
      <c r="CS36" s="314"/>
      <c r="CT36" s="314"/>
    </row>
    <row r="37" spans="2:109" ht="16.5" customHeight="1">
      <c r="B37" s="155" t="str">
        <f>IF(F37="","",IF(ISNA(VLOOKUP(F37,[1]警備日誌専用氏名!A:B,2,FALSE))=TRUE,F37,VLOOKUP(F37,[1]警備日誌専用氏名!A:B,2,FALSE)))</f>
        <v/>
      </c>
      <c r="I37" s="185"/>
      <c r="J37" s="177"/>
      <c r="K37" s="177"/>
      <c r="L37" s="178"/>
      <c r="M37" s="178"/>
      <c r="N37" s="186" t="e">
        <f t="shared" ca="1" si="0"/>
        <v>#VALUE!</v>
      </c>
      <c r="O37" s="177" t="str">
        <f t="shared" si="1"/>
        <v/>
      </c>
      <c r="P37" s="177" t="str">
        <f t="shared" si="2"/>
        <v/>
      </c>
      <c r="Q37" s="178" t="str">
        <f t="shared" si="3"/>
        <v/>
      </c>
      <c r="R37" s="178"/>
      <c r="S37" s="178" t="str">
        <f t="shared" si="4"/>
        <v/>
      </c>
      <c r="T37" s="178"/>
      <c r="U37" s="178"/>
      <c r="V37" s="178"/>
      <c r="W37" s="178"/>
      <c r="X37" s="177"/>
      <c r="Z37" s="388" t="s">
        <v>134</v>
      </c>
      <c r="AA37" s="389"/>
      <c r="AB37" s="389"/>
      <c r="AC37" s="389"/>
      <c r="AD37" s="389"/>
      <c r="AE37" s="389"/>
      <c r="AF37" s="390"/>
      <c r="AG37" s="394">
        <f>SUM(AG36,AV36)</f>
        <v>5791</v>
      </c>
      <c r="AH37" s="395"/>
      <c r="AI37" s="395"/>
      <c r="AJ37" s="395"/>
      <c r="AK37" s="395"/>
      <c r="AL37" s="395"/>
      <c r="AM37" s="395"/>
      <c r="AN37" s="396"/>
      <c r="AO37" s="400" t="s">
        <v>135</v>
      </c>
      <c r="AP37" s="401"/>
      <c r="AQ37" s="401"/>
      <c r="AR37" s="401"/>
      <c r="AS37" s="401"/>
      <c r="AT37" s="401"/>
      <c r="AU37" s="401"/>
      <c r="AV37" s="569">
        <v>0.625</v>
      </c>
      <c r="AW37" s="570"/>
      <c r="AX37" s="570"/>
      <c r="AY37" s="571"/>
      <c r="AZ37" s="572">
        <v>1971</v>
      </c>
      <c r="BA37" s="573"/>
      <c r="BB37" s="573"/>
      <c r="BC37" s="574"/>
      <c r="BE37" s="203"/>
      <c r="BF37" s="426" t="s">
        <v>136</v>
      </c>
      <c r="BG37" s="427"/>
      <c r="BH37" s="427"/>
      <c r="BI37" s="427"/>
      <c r="BJ37" s="428">
        <f>IF(AG32="","",AG32)</f>
        <v>893</v>
      </c>
      <c r="BK37" s="429"/>
      <c r="BL37" s="429"/>
      <c r="BM37" s="430"/>
      <c r="BN37" s="431" t="str">
        <f>IF(AK32="","",AK32)</f>
        <v>-</v>
      </c>
      <c r="BO37" s="431"/>
      <c r="BP37" s="431"/>
      <c r="BQ37" s="431"/>
      <c r="BR37" s="432"/>
      <c r="BS37" s="432"/>
      <c r="BT37" s="433"/>
      <c r="BU37" s="437"/>
      <c r="BV37" s="438"/>
      <c r="BW37" s="438"/>
      <c r="BX37" s="439"/>
      <c r="BY37" s="531"/>
      <c r="BZ37" s="532"/>
      <c r="CA37" s="532"/>
      <c r="CB37" s="532"/>
      <c r="CC37" s="532"/>
      <c r="CD37" s="532"/>
      <c r="CE37" s="532"/>
      <c r="CF37" s="532"/>
      <c r="CG37" s="532"/>
      <c r="CH37" s="532"/>
      <c r="CI37" s="533"/>
      <c r="CK37" s="287"/>
      <c r="CL37" s="287"/>
      <c r="CM37" s="287"/>
      <c r="CN37" s="287"/>
      <c r="CO37" s="454"/>
      <c r="CP37" s="454"/>
      <c r="CQ37" s="454"/>
      <c r="CR37" s="314"/>
      <c r="CS37" s="314"/>
      <c r="CT37" s="314"/>
    </row>
    <row r="38" spans="2:109" ht="16.5" customHeight="1">
      <c r="B38" s="155" t="str">
        <f>IF(F38="","",IF(ISNA(VLOOKUP(F38,[1]警備日誌専用氏名!A:B,2,FALSE))=TRUE,F38,VLOOKUP(F38,[1]警備日誌専用氏名!A:B,2,FALSE)))</f>
        <v/>
      </c>
      <c r="I38" s="185"/>
      <c r="J38" s="177"/>
      <c r="K38" s="177"/>
      <c r="L38" s="178"/>
      <c r="M38" s="178"/>
      <c r="N38" s="186" t="e">
        <f t="shared" ca="1" si="0"/>
        <v>#VALUE!</v>
      </c>
      <c r="O38" s="177" t="str">
        <f t="shared" si="1"/>
        <v/>
      </c>
      <c r="P38" s="177" t="str">
        <f t="shared" si="2"/>
        <v/>
      </c>
      <c r="Q38" s="178" t="str">
        <f t="shared" si="3"/>
        <v/>
      </c>
      <c r="R38" s="178"/>
      <c r="S38" s="178" t="str">
        <f t="shared" si="4"/>
        <v/>
      </c>
      <c r="T38" s="178"/>
      <c r="U38" s="178"/>
      <c r="V38" s="178"/>
      <c r="W38" s="178"/>
      <c r="X38" s="177"/>
      <c r="Z38" s="391"/>
      <c r="AA38" s="392"/>
      <c r="AB38" s="392"/>
      <c r="AC38" s="392"/>
      <c r="AD38" s="392"/>
      <c r="AE38" s="392"/>
      <c r="AF38" s="393"/>
      <c r="AG38" s="397"/>
      <c r="AH38" s="398"/>
      <c r="AI38" s="398"/>
      <c r="AJ38" s="398"/>
      <c r="AK38" s="398"/>
      <c r="AL38" s="398"/>
      <c r="AM38" s="398"/>
      <c r="AN38" s="399"/>
      <c r="AO38" s="405" t="s">
        <v>137</v>
      </c>
      <c r="AP38" s="406"/>
      <c r="AQ38" s="406"/>
      <c r="AR38" s="406"/>
      <c r="AS38" s="406"/>
      <c r="AT38" s="406"/>
      <c r="AU38" s="406"/>
      <c r="AV38" s="356">
        <v>0.45833333333333331</v>
      </c>
      <c r="AW38" s="357"/>
      <c r="AX38" s="357"/>
      <c r="AY38" s="583"/>
      <c r="AZ38" s="584">
        <v>835</v>
      </c>
      <c r="BA38" s="585"/>
      <c r="BB38" s="585"/>
      <c r="BC38" s="586"/>
      <c r="BE38" s="204"/>
      <c r="BF38" s="418" t="s">
        <v>138</v>
      </c>
      <c r="BG38" s="419"/>
      <c r="BH38" s="419"/>
      <c r="BI38" s="419"/>
      <c r="BJ38" s="412">
        <f>IF(AG33="","",AG33)</f>
        <v>2424</v>
      </c>
      <c r="BK38" s="413"/>
      <c r="BL38" s="413"/>
      <c r="BM38" s="414"/>
      <c r="BN38" s="275" t="str">
        <f>IF(AK33="","",AK33)</f>
        <v>-</v>
      </c>
      <c r="BO38" s="268"/>
      <c r="BP38" s="268"/>
      <c r="BQ38" s="415"/>
      <c r="BR38" s="416"/>
      <c r="BS38" s="416"/>
      <c r="BT38" s="417"/>
      <c r="BU38"/>
      <c r="BV38"/>
      <c r="BW38"/>
      <c r="BX38"/>
      <c r="BY38"/>
      <c r="BZ38"/>
      <c r="CA38"/>
      <c r="CB38"/>
      <c r="CC38" s="159"/>
      <c r="CD38" s="159"/>
      <c r="CE38" s="159"/>
      <c r="CF38" s="159"/>
      <c r="CG38" s="159"/>
      <c r="CH38" s="159"/>
      <c r="CI38" s="160"/>
      <c r="CK38" s="287"/>
      <c r="CL38" s="287"/>
      <c r="CM38" s="287"/>
      <c r="CN38" s="287"/>
      <c r="CO38" s="454"/>
      <c r="CP38" s="454"/>
      <c r="CQ38" s="454"/>
      <c r="CR38" s="314"/>
      <c r="CS38" s="314"/>
      <c r="CT38" s="314"/>
    </row>
    <row r="39" spans="2:109" ht="16.5" customHeight="1">
      <c r="B39" s="155" t="str">
        <f>IF(F39="","",IF(ISNA(VLOOKUP(F39,[1]警備日誌専用氏名!A:B,2,FALSE))=TRUE,F39,VLOOKUP(F39,[1]警備日誌専用氏名!A:B,2,FALSE)))</f>
        <v/>
      </c>
      <c r="I39" s="185"/>
      <c r="J39" s="177"/>
      <c r="K39" s="177"/>
      <c r="L39" s="178"/>
      <c r="M39" s="178"/>
      <c r="N39" s="186" t="e">
        <f t="shared" ca="1" si="0"/>
        <v>#VALUE!</v>
      </c>
      <c r="O39" s="177" t="str">
        <f t="shared" si="1"/>
        <v/>
      </c>
      <c r="P39" s="177" t="str">
        <f t="shared" si="2"/>
        <v/>
      </c>
      <c r="Q39" s="178" t="str">
        <f t="shared" si="3"/>
        <v/>
      </c>
      <c r="R39" s="178"/>
      <c r="S39" s="178" t="str">
        <f t="shared" si="4"/>
        <v/>
      </c>
      <c r="T39" s="178"/>
      <c r="U39" s="178"/>
      <c r="V39" s="178"/>
      <c r="W39" s="178"/>
      <c r="X39" s="177"/>
      <c r="Z39" s="250" t="s">
        <v>139</v>
      </c>
      <c r="AA39" s="249"/>
      <c r="AB39" s="249"/>
      <c r="AC39" s="249"/>
      <c r="AD39" s="249"/>
      <c r="AE39" s="249">
        <v>0</v>
      </c>
      <c r="AF39" s="249"/>
      <c r="AG39" s="249"/>
      <c r="AH39" s="170" t="s">
        <v>140</v>
      </c>
      <c r="AI39" s="250" t="s">
        <v>141</v>
      </c>
      <c r="AJ39" s="249"/>
      <c r="AK39" s="249"/>
      <c r="AL39" s="249"/>
      <c r="AM39" s="410">
        <v>0</v>
      </c>
      <c r="AN39" s="410"/>
      <c r="AO39" s="410"/>
      <c r="AP39" s="410"/>
      <c r="AQ39" s="410"/>
      <c r="AR39" s="410"/>
      <c r="AS39" s="410"/>
      <c r="AT39" s="411"/>
      <c r="AU39" s="180"/>
      <c r="AV39" s="175"/>
      <c r="AW39" s="175"/>
      <c r="AX39" s="175"/>
      <c r="AY39" s="175"/>
      <c r="AZ39" s="175"/>
      <c r="BA39" s="175"/>
      <c r="BB39" s="175"/>
      <c r="BC39" s="170"/>
      <c r="BF39" s="418" t="s">
        <v>142</v>
      </c>
      <c r="BG39" s="419"/>
      <c r="BH39" s="419"/>
      <c r="BI39" s="419"/>
      <c r="BJ39" s="412">
        <f>IF(AG34="","",AG34)</f>
        <v>1747</v>
      </c>
      <c r="BK39" s="413"/>
      <c r="BL39" s="413"/>
      <c r="BM39" s="414"/>
      <c r="BN39" s="275" t="str">
        <f>IF(AK34="","",AK34)</f>
        <v>-</v>
      </c>
      <c r="BO39" s="268"/>
      <c r="BP39" s="268"/>
      <c r="BQ39" s="415"/>
      <c r="BR39" s="416"/>
      <c r="BS39" s="416"/>
      <c r="BT39" s="417"/>
      <c r="BU39"/>
      <c r="BV39"/>
      <c r="BW39"/>
      <c r="BX39"/>
      <c r="BY39"/>
      <c r="BZ39"/>
      <c r="CA39"/>
      <c r="CB39"/>
      <c r="CC39"/>
      <c r="CD39"/>
      <c r="CE39"/>
      <c r="CF39"/>
      <c r="CG39"/>
      <c r="CH39"/>
      <c r="CI39" s="157"/>
      <c r="CK39" s="287"/>
      <c r="CL39" s="287"/>
      <c r="CM39" s="287"/>
      <c r="CN39" s="287"/>
      <c r="CO39" s="454"/>
      <c r="CP39" s="454"/>
      <c r="CQ39" s="454"/>
      <c r="CR39" s="314"/>
      <c r="CS39" s="314"/>
      <c r="CT39" s="314"/>
    </row>
    <row r="40" spans="2:109" ht="16.5" customHeight="1">
      <c r="B40" s="155" t="str">
        <f>IF(F40="","",IF(ISNA(VLOOKUP(F40,[1]警備日誌専用氏名!A:B,2,FALSE))=TRUE,F40,VLOOKUP(F40,[1]警備日誌専用氏名!A:B,2,FALSE)))</f>
        <v/>
      </c>
      <c r="I40" s="185"/>
      <c r="J40" s="177"/>
      <c r="K40" s="177"/>
      <c r="L40" s="178"/>
      <c r="M40" s="178"/>
      <c r="N40" s="186" t="e">
        <f t="shared" ca="1" si="0"/>
        <v>#VALUE!</v>
      </c>
      <c r="O40" s="177" t="str">
        <f t="shared" si="1"/>
        <v/>
      </c>
      <c r="P40" s="177" t="str">
        <f t="shared" si="2"/>
        <v/>
      </c>
      <c r="Q40" s="178" t="str">
        <f t="shared" si="3"/>
        <v/>
      </c>
      <c r="R40" s="178"/>
      <c r="S40" s="178" t="str">
        <f t="shared" si="4"/>
        <v/>
      </c>
      <c r="T40" s="178"/>
      <c r="U40" s="178"/>
      <c r="V40" s="178"/>
      <c r="W40" s="178"/>
      <c r="X40" s="177"/>
      <c r="Z40" s="250" t="s">
        <v>143</v>
      </c>
      <c r="AA40" s="249"/>
      <c r="AB40" s="249"/>
      <c r="AC40" s="249"/>
      <c r="AD40" s="249"/>
      <c r="AE40" s="251"/>
      <c r="AF40" s="248" t="s">
        <v>144</v>
      </c>
      <c r="AG40" s="249"/>
      <c r="AH40" s="249">
        <v>0</v>
      </c>
      <c r="AI40" s="249"/>
      <c r="AJ40" s="175" t="s">
        <v>140</v>
      </c>
      <c r="AK40" s="248" t="s">
        <v>145</v>
      </c>
      <c r="AL40" s="249"/>
      <c r="AM40" s="175">
        <v>0</v>
      </c>
      <c r="AN40" s="181" t="s">
        <v>140</v>
      </c>
      <c r="AO40" s="248" t="s">
        <v>146</v>
      </c>
      <c r="AP40" s="249"/>
      <c r="AQ40" s="175">
        <v>0</v>
      </c>
      <c r="AR40" s="175" t="s">
        <v>140</v>
      </c>
      <c r="AS40" s="248" t="s">
        <v>147</v>
      </c>
      <c r="AT40" s="249"/>
      <c r="AU40" s="175">
        <v>0</v>
      </c>
      <c r="AV40" s="175" t="s">
        <v>140</v>
      </c>
      <c r="AW40" s="181"/>
      <c r="AX40" s="248" t="s">
        <v>148</v>
      </c>
      <c r="AY40" s="249"/>
      <c r="AZ40" s="249">
        <f>SUM(AH40,AM40,AQ40,AU40)</f>
        <v>0</v>
      </c>
      <c r="BA40" s="249"/>
      <c r="BB40" s="249" t="s">
        <v>140</v>
      </c>
      <c r="BC40" s="298"/>
      <c r="BD40" s="205"/>
      <c r="BE40" s="206"/>
      <c r="BF40" s="418" t="s">
        <v>149</v>
      </c>
      <c r="BG40" s="419"/>
      <c r="BH40" s="419"/>
      <c r="BI40" s="419"/>
      <c r="BJ40" s="412">
        <f>IF(AG35="","",AG35)</f>
        <v>727</v>
      </c>
      <c r="BK40" s="413"/>
      <c r="BL40" s="413"/>
      <c r="BM40" s="414"/>
      <c r="BN40" s="420" t="str">
        <f>IF(AK35="","",AK35)</f>
        <v>-</v>
      </c>
      <c r="BO40" s="421"/>
      <c r="BP40" s="421"/>
      <c r="BQ40" s="422"/>
      <c r="BR40" s="416"/>
      <c r="BS40" s="416"/>
      <c r="BT40" s="423"/>
      <c r="BU40" s="534"/>
      <c r="BV40" s="535"/>
      <c r="BW40" s="535"/>
      <c r="BX40" s="535"/>
      <c r="BY40" s="535"/>
      <c r="BZ40" s="535"/>
      <c r="CA40" s="535"/>
      <c r="CB40" s="535"/>
      <c r="CC40" s="536"/>
      <c r="CD40" s="536"/>
      <c r="CE40" s="536"/>
      <c r="CF40" s="536"/>
      <c r="CG40" s="536"/>
      <c r="CH40" s="536"/>
      <c r="CI40" s="537"/>
    </row>
    <row r="41" spans="2:109" ht="16.5" customHeight="1">
      <c r="B41" s="155" t="str">
        <f>IF(F41="","",IF(ISNA(VLOOKUP(F41,[1]警備日誌専用氏名!A:B,2,FALSE))=TRUE,F41,VLOOKUP(F41,[1]警備日誌専用氏名!A:B,2,FALSE)))</f>
        <v/>
      </c>
      <c r="I41" s="185"/>
      <c r="J41" s="177"/>
      <c r="K41" s="177"/>
      <c r="L41" s="178"/>
      <c r="M41" s="178"/>
      <c r="N41" s="186" t="e">
        <f t="shared" ca="1" si="0"/>
        <v>#VALUE!</v>
      </c>
      <c r="O41" s="177" t="str">
        <f t="shared" si="1"/>
        <v/>
      </c>
      <c r="P41" s="177" t="str">
        <f t="shared" si="2"/>
        <v/>
      </c>
      <c r="Q41" s="178" t="str">
        <f t="shared" si="3"/>
        <v/>
      </c>
      <c r="R41" s="178"/>
      <c r="S41" s="178" t="str">
        <f t="shared" si="4"/>
        <v/>
      </c>
      <c r="T41" s="178"/>
      <c r="U41" s="178"/>
      <c r="V41" s="178"/>
      <c r="W41" s="178"/>
      <c r="X41" s="177"/>
      <c r="Z41" s="174" t="s">
        <v>150</v>
      </c>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207"/>
      <c r="BE41" s="207"/>
      <c r="BF41" s="250" t="s">
        <v>151</v>
      </c>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98"/>
      <c r="CK41" s="314"/>
      <c r="CL41" s="314"/>
      <c r="CM41" s="314"/>
      <c r="CN41" s="314"/>
      <c r="CO41" s="314"/>
      <c r="CP41" s="314"/>
      <c r="CQ41" s="314"/>
      <c r="CR41" s="314"/>
      <c r="CS41" s="314"/>
      <c r="CT41" s="314"/>
      <c r="CU41" s="314"/>
      <c r="CV41" s="314"/>
      <c r="CW41" s="314"/>
    </row>
    <row r="42" spans="2:109" ht="16.5" customHeight="1">
      <c r="B42" s="155" t="str">
        <f>IF(F42="","",IF(ISNA(VLOOKUP(F42,[1]警備日誌専用氏名!A:B,2,FALSE))=TRUE,F42,VLOOKUP(F42,[1]警備日誌専用氏名!A:B,2,FALSE)))</f>
        <v/>
      </c>
      <c r="I42" s="185"/>
      <c r="J42" s="177"/>
      <c r="K42" s="177"/>
      <c r="L42" s="178"/>
      <c r="M42" s="178"/>
      <c r="N42" s="186" t="e">
        <f t="shared" ca="1" si="0"/>
        <v>#VALUE!</v>
      </c>
      <c r="O42" s="177" t="str">
        <f t="shared" si="1"/>
        <v/>
      </c>
      <c r="P42" s="177" t="str">
        <f t="shared" si="2"/>
        <v/>
      </c>
      <c r="Q42" s="178" t="str">
        <f t="shared" si="3"/>
        <v/>
      </c>
      <c r="R42" s="178"/>
      <c r="S42" s="178" t="str">
        <f t="shared" si="4"/>
        <v/>
      </c>
      <c r="T42" s="178"/>
      <c r="U42" s="178"/>
      <c r="V42" s="178"/>
      <c r="W42" s="178"/>
      <c r="X42" s="177"/>
      <c r="Z42" s="235" t="s">
        <v>152</v>
      </c>
      <c r="AA42" s="236"/>
      <c r="AB42" s="236"/>
      <c r="AC42" s="237"/>
      <c r="AD42" s="233" t="s">
        <v>585</v>
      </c>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4"/>
      <c r="BD42" s="207"/>
      <c r="BE42" s="207"/>
      <c r="BF42" s="235" t="str">
        <f t="shared" ref="BF42:BF50" si="40">IF(Z42="","",Z42)</f>
        <v>※</v>
      </c>
      <c r="BG42" s="449"/>
      <c r="BH42" s="449"/>
      <c r="BI42" s="450"/>
      <c r="BJ42" s="581" t="str">
        <f t="shared" ref="BJ42:BJ50" si="41">IF(AD42="","",AD42)</f>
        <v>営業時間。物販店舗　10：00～18：00、フードコート10：30～18：00、</v>
      </c>
      <c r="BK42" s="581"/>
      <c r="BL42" s="581"/>
      <c r="BM42" s="581"/>
      <c r="BN42" s="581"/>
      <c r="BO42" s="581"/>
      <c r="BP42" s="581"/>
      <c r="BQ42" s="581"/>
      <c r="BR42" s="581"/>
      <c r="BS42" s="581"/>
      <c r="BT42" s="581"/>
      <c r="BU42" s="581"/>
      <c r="BV42" s="581"/>
      <c r="BW42" s="581"/>
      <c r="BX42" s="581"/>
      <c r="BY42" s="581"/>
      <c r="BZ42" s="581"/>
      <c r="CA42" s="581"/>
      <c r="CB42" s="581"/>
      <c r="CC42" s="581"/>
      <c r="CD42" s="581"/>
      <c r="CE42" s="581"/>
      <c r="CF42" s="581"/>
      <c r="CG42" s="581"/>
      <c r="CH42" s="581"/>
      <c r="CI42" s="582"/>
      <c r="CK42" s="314"/>
      <c r="CL42" s="314"/>
      <c r="CM42" s="314"/>
      <c r="CN42" s="314"/>
      <c r="CO42" s="454"/>
      <c r="CP42" s="454"/>
      <c r="CQ42" s="454"/>
      <c r="CR42" s="454"/>
      <c r="CS42" s="454"/>
      <c r="CT42" s="454"/>
      <c r="CU42" s="314"/>
      <c r="CV42" s="314"/>
      <c r="CW42" s="314"/>
    </row>
    <row r="43" spans="2:109" ht="16.5" customHeight="1">
      <c r="B43" s="155" t="str">
        <f>IF(F43="","",IF(ISNA(VLOOKUP(F43,[1]警備日誌専用氏名!A:B,2,FALSE))=TRUE,F43,VLOOKUP(F43,[1]警備日誌専用氏名!A:B,2,FALSE)))</f>
        <v/>
      </c>
      <c r="I43" s="185"/>
      <c r="J43" s="177"/>
      <c r="K43" s="177"/>
      <c r="L43" s="178"/>
      <c r="M43" s="178"/>
      <c r="N43" s="186" t="e">
        <f t="shared" ca="1" si="0"/>
        <v>#VALUE!</v>
      </c>
      <c r="O43" s="177" t="str">
        <f t="shared" si="1"/>
        <v/>
      </c>
      <c r="P43" s="177" t="str">
        <f t="shared" si="2"/>
        <v/>
      </c>
      <c r="Q43" s="178" t="str">
        <f t="shared" si="3"/>
        <v/>
      </c>
      <c r="R43" s="178"/>
      <c r="S43" s="178" t="str">
        <f t="shared" si="4"/>
        <v/>
      </c>
      <c r="T43" s="178"/>
      <c r="U43" s="178"/>
      <c r="V43" s="178"/>
      <c r="W43" s="178"/>
      <c r="X43" s="177"/>
      <c r="Z43" s="235"/>
      <c r="AA43" s="236"/>
      <c r="AB43" s="236"/>
      <c r="AC43" s="237"/>
      <c r="AD43" s="233" t="s">
        <v>586</v>
      </c>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4"/>
      <c r="BD43" s="207"/>
      <c r="BE43" s="207"/>
      <c r="BF43" s="235" t="str">
        <f t="shared" si="40"/>
        <v/>
      </c>
      <c r="BG43" s="449"/>
      <c r="BH43" s="449"/>
      <c r="BI43" s="450"/>
      <c r="BJ43" s="455" t="str">
        <f t="shared" si="41"/>
        <v>レストラン　11：00～18：00、ブルーミングブルーミー　10：00～19：00。</v>
      </c>
      <c r="BK43" s="455"/>
      <c r="BL43" s="455"/>
      <c r="BM43" s="455"/>
      <c r="BN43" s="455"/>
      <c r="BO43" s="455"/>
      <c r="BP43" s="455"/>
      <c r="BQ43" s="455"/>
      <c r="BR43" s="455"/>
      <c r="BS43" s="455"/>
      <c r="BT43" s="455"/>
      <c r="BU43" s="455"/>
      <c r="BV43" s="455"/>
      <c r="BW43" s="455"/>
      <c r="BX43" s="455"/>
      <c r="BY43" s="455"/>
      <c r="BZ43" s="455"/>
      <c r="CA43" s="455"/>
      <c r="CB43" s="455"/>
      <c r="CC43" s="455"/>
      <c r="CD43" s="455"/>
      <c r="CE43" s="455"/>
      <c r="CF43" s="455"/>
      <c r="CG43" s="455"/>
      <c r="CH43" s="455"/>
      <c r="CI43" s="456"/>
      <c r="CK43" s="314"/>
      <c r="CL43" s="314"/>
      <c r="CM43" s="314"/>
      <c r="CN43" s="314"/>
      <c r="CO43" s="454"/>
      <c r="CP43" s="454"/>
      <c r="CQ43" s="454"/>
      <c r="CR43" s="454"/>
      <c r="CS43" s="454"/>
      <c r="CT43" s="454"/>
      <c r="CU43" s="314"/>
      <c r="CV43" s="314"/>
      <c r="CW43" s="314"/>
    </row>
    <row r="44" spans="2:109" ht="16.5" customHeight="1">
      <c r="B44" s="155" t="str">
        <f>IF(F44="","",IF(ISNA(VLOOKUP(F44,[1]警備日誌専用氏名!A:B,2,FALSE))=TRUE,F44,VLOOKUP(F44,[1]警備日誌専用氏名!A:B,2,FALSE)))</f>
        <v/>
      </c>
      <c r="I44" s="185"/>
      <c r="J44" s="177"/>
      <c r="K44" s="177"/>
      <c r="L44" s="178"/>
      <c r="M44" s="178"/>
      <c r="N44" s="186" t="e">
        <f t="shared" ca="1" si="0"/>
        <v>#VALUE!</v>
      </c>
      <c r="O44" s="177" t="str">
        <f t="shared" si="1"/>
        <v/>
      </c>
      <c r="P44" s="177" t="str">
        <f t="shared" si="2"/>
        <v/>
      </c>
      <c r="Q44" s="178" t="str">
        <f t="shared" si="3"/>
        <v/>
      </c>
      <c r="R44" s="178"/>
      <c r="S44" s="178" t="str">
        <f t="shared" si="4"/>
        <v/>
      </c>
      <c r="T44" s="178"/>
      <c r="U44" s="178"/>
      <c r="V44" s="178"/>
      <c r="W44" s="178"/>
      <c r="X44" s="177"/>
      <c r="Z44" s="235">
        <v>0.39583333333333331</v>
      </c>
      <c r="AA44" s="236"/>
      <c r="AB44" s="236"/>
      <c r="AC44" s="237"/>
      <c r="AD44" s="238" t="s">
        <v>156</v>
      </c>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9"/>
      <c r="BD44" s="207"/>
      <c r="BE44" s="207"/>
      <c r="BF44" s="235">
        <f t="shared" si="40"/>
        <v>0.39583333333333331</v>
      </c>
      <c r="BG44" s="449"/>
      <c r="BH44" s="449"/>
      <c r="BI44" s="450"/>
      <c r="BJ44" s="455" t="str">
        <f t="shared" si="41"/>
        <v>P3立体駐車場開放。</v>
      </c>
      <c r="BK44" s="455"/>
      <c r="BL44" s="455"/>
      <c r="BM44" s="455"/>
      <c r="BN44" s="455"/>
      <c r="BO44" s="455"/>
      <c r="BP44" s="455"/>
      <c r="BQ44" s="455"/>
      <c r="BR44" s="455"/>
      <c r="BS44" s="455"/>
      <c r="BT44" s="455"/>
      <c r="BU44" s="455"/>
      <c r="BV44" s="455"/>
      <c r="BW44" s="455"/>
      <c r="BX44" s="455"/>
      <c r="BY44" s="455"/>
      <c r="BZ44" s="455"/>
      <c r="CA44" s="455"/>
      <c r="CB44" s="455"/>
      <c r="CC44" s="455"/>
      <c r="CD44" s="455"/>
      <c r="CE44" s="455"/>
      <c r="CF44" s="455"/>
      <c r="CG44" s="455"/>
      <c r="CH44" s="455"/>
      <c r="CI44" s="456"/>
      <c r="CK44" s="314"/>
      <c r="CL44" s="314"/>
      <c r="CM44" s="314"/>
      <c r="CN44" s="314"/>
      <c r="CO44" s="314"/>
      <c r="CP44" s="314"/>
      <c r="CQ44" s="314"/>
      <c r="CR44" s="314"/>
      <c r="CS44" s="314"/>
    </row>
    <row r="45" spans="2:109" ht="16.5" customHeight="1">
      <c r="B45" s="155" t="str">
        <f>IF(F45="","",IF(ISNA(VLOOKUP(F45,[1]警備日誌専用氏名!A:B,2,FALSE))=TRUE,F45,VLOOKUP(F45,[1]警備日誌専用氏名!A:B,2,FALSE)))</f>
        <v/>
      </c>
      <c r="I45" s="185"/>
      <c r="J45" s="177"/>
      <c r="K45" s="177"/>
      <c r="L45" s="178"/>
      <c r="M45" s="178"/>
      <c r="N45" s="186" t="e">
        <f t="shared" ca="1" si="0"/>
        <v>#VALUE!</v>
      </c>
      <c r="O45" s="177" t="str">
        <f t="shared" si="1"/>
        <v/>
      </c>
      <c r="P45" s="177" t="str">
        <f t="shared" si="2"/>
        <v/>
      </c>
      <c r="Q45" s="178" t="str">
        <f t="shared" si="3"/>
        <v/>
      </c>
      <c r="R45" s="178"/>
      <c r="S45" s="178" t="str">
        <f t="shared" si="4"/>
        <v/>
      </c>
      <c r="T45" s="178"/>
      <c r="U45" s="178"/>
      <c r="V45" s="178"/>
      <c r="W45" s="178"/>
      <c r="X45" s="177"/>
      <c r="Z45" s="235">
        <v>0.39583333333333331</v>
      </c>
      <c r="AA45" s="236"/>
      <c r="AB45" s="236"/>
      <c r="AC45" s="237"/>
      <c r="AD45" s="238" t="s">
        <v>481</v>
      </c>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9"/>
      <c r="BD45" s="207"/>
      <c r="BE45" s="207"/>
      <c r="BF45" s="459">
        <f t="shared" si="40"/>
        <v>0.39583333333333331</v>
      </c>
      <c r="BG45" s="460"/>
      <c r="BH45" s="460"/>
      <c r="BI45" s="461"/>
      <c r="BJ45" s="455" t="str">
        <f t="shared" si="41"/>
        <v>P2立体駐車場開放。　</v>
      </c>
      <c r="BK45" s="455"/>
      <c r="BL45" s="455"/>
      <c r="BM45" s="455"/>
      <c r="BN45" s="455"/>
      <c r="BO45" s="455"/>
      <c r="BP45" s="455"/>
      <c r="BQ45" s="455"/>
      <c r="BR45" s="455"/>
      <c r="BS45" s="455"/>
      <c r="BT45" s="455"/>
      <c r="BU45" s="455"/>
      <c r="BV45" s="455"/>
      <c r="BW45" s="455"/>
      <c r="BX45" s="455"/>
      <c r="BY45" s="455"/>
      <c r="BZ45" s="455"/>
      <c r="CA45" s="455"/>
      <c r="CB45" s="455"/>
      <c r="CC45" s="455"/>
      <c r="CD45" s="455"/>
      <c r="CE45" s="455"/>
      <c r="CF45" s="455"/>
      <c r="CG45" s="455"/>
      <c r="CH45" s="455"/>
      <c r="CI45" s="456"/>
      <c r="CK45" s="314"/>
      <c r="CL45" s="314"/>
      <c r="CM45" s="314"/>
      <c r="CN45" s="314"/>
      <c r="CO45" s="314"/>
      <c r="CP45" s="314"/>
      <c r="CQ45" s="454"/>
      <c r="CR45" s="454"/>
      <c r="CS45" s="454"/>
    </row>
    <row r="46" spans="2:109" ht="16.5" customHeight="1">
      <c r="B46" s="155" t="str">
        <f>IF(F46="","",IF(ISNA(VLOOKUP(F46,[1]警備日誌専用氏名!A:B,2,FALSE))=TRUE,F46,VLOOKUP(F46,[1]警備日誌専用氏名!A:B,2,FALSE)))</f>
        <v/>
      </c>
      <c r="I46" s="185"/>
      <c r="J46" s="177"/>
      <c r="K46" s="177"/>
      <c r="L46" s="178"/>
      <c r="M46" s="178"/>
      <c r="N46" s="186" t="e">
        <f t="shared" ca="1" si="0"/>
        <v>#VALUE!</v>
      </c>
      <c r="O46" s="177" t="str">
        <f t="shared" si="1"/>
        <v/>
      </c>
      <c r="P46" s="177" t="str">
        <f t="shared" si="2"/>
        <v/>
      </c>
      <c r="Q46" s="178" t="str">
        <f t="shared" si="3"/>
        <v/>
      </c>
      <c r="R46" s="178"/>
      <c r="S46" s="178" t="str">
        <f t="shared" si="4"/>
        <v/>
      </c>
      <c r="T46" s="178"/>
      <c r="U46" s="178"/>
      <c r="V46" s="178"/>
      <c r="W46" s="178"/>
      <c r="X46" s="177"/>
      <c r="Z46" s="235"/>
      <c r="AA46" s="236"/>
      <c r="AB46" s="236"/>
      <c r="AC46" s="237"/>
      <c r="AD46" s="238" t="s">
        <v>544</v>
      </c>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9"/>
      <c r="BD46" s="207"/>
      <c r="BE46" s="207"/>
      <c r="BF46" s="459" t="str">
        <f t="shared" si="40"/>
        <v/>
      </c>
      <c r="BG46" s="460"/>
      <c r="BH46" s="460"/>
      <c r="BI46" s="461"/>
      <c r="BJ46" s="455" t="str">
        <f t="shared" si="41"/>
        <v>P2入口から開放しているP1、3、4駐車場へご案内した件数。　9：30　無し。</v>
      </c>
      <c r="BK46" s="455"/>
      <c r="BL46" s="455"/>
      <c r="BM46" s="455"/>
      <c r="BN46" s="455"/>
      <c r="BO46" s="455"/>
      <c r="BP46" s="455"/>
      <c r="BQ46" s="455"/>
      <c r="BR46" s="455"/>
      <c r="BS46" s="455"/>
      <c r="BT46" s="455"/>
      <c r="BU46" s="455"/>
      <c r="BV46" s="455"/>
      <c r="BW46" s="455"/>
      <c r="BX46" s="455"/>
      <c r="BY46" s="455"/>
      <c r="BZ46" s="455"/>
      <c r="CA46" s="455"/>
      <c r="CB46" s="455"/>
      <c r="CC46" s="455"/>
      <c r="CD46" s="455"/>
      <c r="CE46" s="455"/>
      <c r="CF46" s="455"/>
      <c r="CG46" s="455"/>
      <c r="CH46" s="455"/>
      <c r="CI46" s="456"/>
    </row>
    <row r="47" spans="2:109" ht="16.5" customHeight="1">
      <c r="B47" s="155" t="str">
        <f>IF(F47="","",IF(ISNA(VLOOKUP(F47,[1]警備日誌専用氏名!A:B,2,FALSE))=TRUE,F47,VLOOKUP(F47,[1]警備日誌専用氏名!A:B,2,FALSE)))</f>
        <v/>
      </c>
      <c r="I47" s="185"/>
      <c r="J47" s="177"/>
      <c r="K47" s="177"/>
      <c r="L47" s="178"/>
      <c r="M47" s="178"/>
      <c r="N47" s="186" t="e">
        <f t="shared" ca="1" si="0"/>
        <v>#VALUE!</v>
      </c>
      <c r="O47" s="177" t="str">
        <f t="shared" si="1"/>
        <v/>
      </c>
      <c r="P47" s="177" t="str">
        <f t="shared" si="2"/>
        <v/>
      </c>
      <c r="Q47" s="178" t="str">
        <f t="shared" si="3"/>
        <v/>
      </c>
      <c r="R47" s="178"/>
      <c r="S47" s="178" t="str">
        <f t="shared" si="4"/>
        <v/>
      </c>
      <c r="T47" s="178"/>
      <c r="U47" s="178"/>
      <c r="V47" s="178"/>
      <c r="W47" s="178"/>
      <c r="X47" s="177"/>
      <c r="Z47" s="235">
        <v>0.39791666666666664</v>
      </c>
      <c r="AA47" s="236"/>
      <c r="AB47" s="236"/>
      <c r="AC47" s="237"/>
      <c r="AD47" s="233" t="s">
        <v>159</v>
      </c>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4"/>
      <c r="BF47" s="459">
        <f t="shared" si="40"/>
        <v>0.39791666666666664</v>
      </c>
      <c r="BG47" s="460"/>
      <c r="BH47" s="460"/>
      <c r="BI47" s="461"/>
      <c r="BJ47" s="455" t="str">
        <f t="shared" si="41"/>
        <v>P2臨時出口を開放。　→18：30　閉鎖作業を施設警備担当様へ引継ぎ。</v>
      </c>
      <c r="BK47" s="455"/>
      <c r="BL47" s="455"/>
      <c r="BM47" s="455"/>
      <c r="BN47" s="455"/>
      <c r="BO47" s="455"/>
      <c r="BP47" s="455"/>
      <c r="BQ47" s="455"/>
      <c r="BR47" s="455"/>
      <c r="BS47" s="455"/>
      <c r="BT47" s="455"/>
      <c r="BU47" s="455"/>
      <c r="BV47" s="455"/>
      <c r="BW47" s="455"/>
      <c r="BX47" s="455"/>
      <c r="BY47" s="455"/>
      <c r="BZ47" s="455"/>
      <c r="CA47" s="455"/>
      <c r="CB47" s="455"/>
      <c r="CC47" s="455"/>
      <c r="CD47" s="455"/>
      <c r="CE47" s="455"/>
      <c r="CF47" s="455"/>
      <c r="CG47" s="455"/>
      <c r="CH47" s="455"/>
      <c r="CI47" s="456"/>
      <c r="CK47" s="314"/>
      <c r="CL47" s="314"/>
      <c r="CM47" s="314"/>
      <c r="CN47" s="314"/>
      <c r="CO47" s="314"/>
      <c r="CP47" s="314"/>
      <c r="CQ47" s="314"/>
      <c r="CR47" s="314"/>
      <c r="CS47" s="314"/>
      <c r="CT47" s="314"/>
      <c r="CU47" s="314"/>
      <c r="CV47" s="314"/>
      <c r="CW47" s="314"/>
      <c r="CX47" s="314"/>
      <c r="CY47" s="314"/>
      <c r="CZ47" s="314"/>
      <c r="DA47" s="314"/>
      <c r="DB47" s="314"/>
      <c r="DC47" s="314"/>
      <c r="DD47" s="314"/>
      <c r="DE47" s="314"/>
    </row>
    <row r="48" spans="2:109" ht="16.5" customHeight="1">
      <c r="B48" s="155" t="str">
        <f>IF(F48="","",IF(ISNA(VLOOKUP(F48,[1]警備日誌専用氏名!A:B,2,FALSE))=TRUE,F48,VLOOKUP(F48,[1]警備日誌専用氏名!A:B,2,FALSE)))</f>
        <v/>
      </c>
      <c r="I48" s="185"/>
      <c r="J48" s="177"/>
      <c r="K48" s="177"/>
      <c r="L48" s="178"/>
      <c r="M48" s="178"/>
      <c r="N48" s="186" t="e">
        <f t="shared" ca="1" si="0"/>
        <v>#VALUE!</v>
      </c>
      <c r="O48" s="177" t="str">
        <f t="shared" si="1"/>
        <v/>
      </c>
      <c r="P48" s="177" t="str">
        <f t="shared" si="2"/>
        <v/>
      </c>
      <c r="Q48" s="178" t="str">
        <f t="shared" si="3"/>
        <v/>
      </c>
      <c r="R48" s="178"/>
      <c r="S48" s="178" t="str">
        <f t="shared" si="4"/>
        <v/>
      </c>
      <c r="T48" s="178"/>
      <c r="U48" s="178"/>
      <c r="V48" s="178"/>
      <c r="W48" s="178"/>
      <c r="X48" s="177"/>
      <c r="Z48" s="235">
        <v>0.41666666666666669</v>
      </c>
      <c r="AA48" s="236"/>
      <c r="AB48" s="236"/>
      <c r="AC48" s="237"/>
      <c r="AD48" s="581" t="s">
        <v>271</v>
      </c>
      <c r="AE48" s="581"/>
      <c r="AF48" s="581"/>
      <c r="AG48" s="581"/>
      <c r="AH48" s="581"/>
      <c r="AI48" s="581"/>
      <c r="AJ48" s="581"/>
      <c r="AK48" s="581"/>
      <c r="AL48" s="581"/>
      <c r="AM48" s="581"/>
      <c r="AN48" s="581"/>
      <c r="AO48" s="581"/>
      <c r="AP48" s="581"/>
      <c r="AQ48" s="581"/>
      <c r="AR48" s="581"/>
      <c r="AS48" s="581"/>
      <c r="AT48" s="581"/>
      <c r="AU48" s="581"/>
      <c r="AV48" s="581"/>
      <c r="AW48" s="581"/>
      <c r="AX48" s="581"/>
      <c r="AY48" s="581"/>
      <c r="AZ48" s="581"/>
      <c r="BA48" s="581"/>
      <c r="BB48" s="581"/>
      <c r="BC48" s="582"/>
      <c r="BF48" s="459">
        <f t="shared" si="40"/>
        <v>0.41666666666666669</v>
      </c>
      <c r="BG48" s="460"/>
      <c r="BH48" s="460"/>
      <c r="BI48" s="461"/>
      <c r="BJ48" s="455" t="str">
        <f t="shared" si="41"/>
        <v>P2出口(精算機No1～3)、P3出口(精算機No1～4)のゲートバー下げ実施。</v>
      </c>
      <c r="BK48" s="455"/>
      <c r="BL48" s="455"/>
      <c r="BM48" s="455"/>
      <c r="BN48" s="455"/>
      <c r="BO48" s="455"/>
      <c r="BP48" s="455"/>
      <c r="BQ48" s="455"/>
      <c r="BR48" s="455"/>
      <c r="BS48" s="455"/>
      <c r="BT48" s="455"/>
      <c r="BU48" s="455"/>
      <c r="BV48" s="455"/>
      <c r="BW48" s="455"/>
      <c r="BX48" s="455"/>
      <c r="BY48" s="455"/>
      <c r="BZ48" s="455"/>
      <c r="CA48" s="455"/>
      <c r="CB48" s="455"/>
      <c r="CC48" s="455"/>
      <c r="CD48" s="455"/>
      <c r="CE48" s="455"/>
      <c r="CF48" s="455"/>
      <c r="CG48" s="455"/>
      <c r="CH48" s="455"/>
      <c r="CI48" s="456"/>
      <c r="CK48" s="314"/>
      <c r="CL48" s="314"/>
      <c r="CM48" s="314"/>
      <c r="CN48" s="314"/>
      <c r="CO48" s="314"/>
      <c r="CP48" s="314"/>
      <c r="CQ48" s="314"/>
      <c r="CR48" s="314"/>
      <c r="CS48" s="314"/>
      <c r="CT48" s="314"/>
      <c r="CU48" s="314"/>
      <c r="CV48" s="314"/>
      <c r="CW48" s="314"/>
      <c r="CX48" s="314"/>
      <c r="CY48" s="314"/>
      <c r="CZ48" s="314"/>
      <c r="DA48" s="314"/>
      <c r="DB48" s="314"/>
      <c r="DC48" s="314"/>
      <c r="DD48" s="314"/>
      <c r="DE48" s="314"/>
    </row>
    <row r="49" spans="2:87" ht="16.5" customHeight="1">
      <c r="B49" s="155" t="str">
        <f>IF(F49="","",IF(ISNA(VLOOKUP(F49,[1]警備日誌専用氏名!A:B,2,FALSE))=TRUE,F49,VLOOKUP(F49,[1]警備日誌専用氏名!A:B,2,FALSE)))</f>
        <v/>
      </c>
      <c r="J49" s="177"/>
      <c r="K49" s="177"/>
      <c r="L49" s="178"/>
      <c r="M49" s="178"/>
      <c r="N49" s="186" t="e">
        <f t="shared" ca="1" si="0"/>
        <v>#VALUE!</v>
      </c>
      <c r="O49" s="177" t="str">
        <f t="shared" ref="O49" si="42">IFERROR(INDEX(給与コード,MATCH(IF(J49="",E49,J49),業態名,0)),"")</f>
        <v/>
      </c>
      <c r="P49" s="177" t="str">
        <f t="shared" ref="P49" si="43">IF(O49="","",IF(K49="",F49,K49))</f>
        <v/>
      </c>
      <c r="Q49" s="178" t="str">
        <f t="shared" ref="Q49" si="44">IF(L49="",IF(G49="","",G49),L49)</f>
        <v/>
      </c>
      <c r="R49" s="178"/>
      <c r="S49" s="178" t="str">
        <f t="shared" ref="S49" si="45">IF(M49="",IF(H49="","",H49),M49)</f>
        <v/>
      </c>
      <c r="T49" s="178"/>
      <c r="U49" s="178"/>
      <c r="V49" s="178"/>
      <c r="W49" s="178"/>
      <c r="X49" s="177"/>
      <c r="Z49" s="235"/>
      <c r="AA49" s="449"/>
      <c r="AB49" s="449"/>
      <c r="AC49" s="450"/>
      <c r="AD49" s="474" t="s">
        <v>272</v>
      </c>
      <c r="AE49" s="475"/>
      <c r="AF49" s="475"/>
      <c r="AG49" s="475"/>
      <c r="AH49" s="475"/>
      <c r="AI49" s="475"/>
      <c r="AJ49" s="475"/>
      <c r="AK49" s="475"/>
      <c r="AL49" s="475"/>
      <c r="AM49" s="475"/>
      <c r="AN49" s="475"/>
      <c r="AO49" s="475"/>
      <c r="AP49" s="475"/>
      <c r="AQ49" s="475"/>
      <c r="AR49" s="475"/>
      <c r="AS49" s="475"/>
      <c r="AT49" s="475"/>
      <c r="AU49" s="475"/>
      <c r="AV49" s="475"/>
      <c r="AW49" s="475"/>
      <c r="AX49" s="475"/>
      <c r="AY49" s="475"/>
      <c r="AZ49" s="475"/>
      <c r="BA49" s="475"/>
      <c r="BB49" s="475"/>
      <c r="BC49" s="476"/>
      <c r="BF49" s="459" t="str">
        <f t="shared" si="40"/>
        <v/>
      </c>
      <c r="BG49" s="460"/>
      <c r="BH49" s="460"/>
      <c r="BI49" s="461"/>
      <c r="BJ49" s="455" t="str">
        <f t="shared" si="41"/>
        <v>有田副括様へ報告済。</v>
      </c>
      <c r="BK49" s="455"/>
      <c r="BL49" s="455"/>
      <c r="BM49" s="455"/>
      <c r="BN49" s="455"/>
      <c r="BO49" s="455"/>
      <c r="BP49" s="455"/>
      <c r="BQ49" s="455"/>
      <c r="BR49" s="455"/>
      <c r="BS49" s="455"/>
      <c r="BT49" s="455"/>
      <c r="BU49" s="455"/>
      <c r="BV49" s="455"/>
      <c r="BW49" s="455"/>
      <c r="BX49" s="455"/>
      <c r="BY49" s="455"/>
      <c r="BZ49" s="455"/>
      <c r="CA49" s="455"/>
      <c r="CB49" s="455"/>
      <c r="CC49" s="455"/>
      <c r="CD49" s="455"/>
      <c r="CE49" s="455"/>
      <c r="CF49" s="455"/>
      <c r="CG49" s="455"/>
      <c r="CH49" s="455"/>
      <c r="CI49" s="456"/>
    </row>
    <row r="50" spans="2:87" ht="16.5" customHeight="1">
      <c r="Z50" s="462"/>
      <c r="AA50" s="463"/>
      <c r="AB50" s="463"/>
      <c r="AC50" s="464"/>
      <c r="AD50" s="465"/>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6"/>
      <c r="BC50" s="467"/>
      <c r="BF50" s="468" t="str">
        <f t="shared" si="40"/>
        <v/>
      </c>
      <c r="BG50" s="469"/>
      <c r="BH50" s="469"/>
      <c r="BI50" s="470"/>
      <c r="BJ50" s="591" t="str">
        <f t="shared" si="41"/>
        <v/>
      </c>
      <c r="BK50" s="591"/>
      <c r="BL50" s="591"/>
      <c r="BM50" s="591"/>
      <c r="BN50" s="591"/>
      <c r="BO50" s="591"/>
      <c r="BP50" s="591"/>
      <c r="BQ50" s="591"/>
      <c r="BR50" s="591"/>
      <c r="BS50" s="591"/>
      <c r="BT50" s="591"/>
      <c r="BU50" s="591"/>
      <c r="BV50" s="591"/>
      <c r="BW50" s="591"/>
      <c r="BX50" s="591"/>
      <c r="BY50" s="591"/>
      <c r="BZ50" s="591"/>
      <c r="CA50" s="591"/>
      <c r="CB50" s="591"/>
      <c r="CC50" s="591"/>
      <c r="CD50" s="591"/>
      <c r="CE50" s="591"/>
      <c r="CF50" s="591"/>
      <c r="CG50" s="591"/>
      <c r="CH50" s="591"/>
      <c r="CI50" s="592"/>
    </row>
    <row r="51" spans="2:87" ht="16.5" customHeight="1">
      <c r="Z51" s="615"/>
      <c r="AA51" s="615"/>
      <c r="AB51" s="615"/>
      <c r="AC51" s="615"/>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F51" s="158"/>
      <c r="BG51" s="158"/>
      <c r="BH51" s="158"/>
      <c r="BI51" s="15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row>
    <row r="52" spans="2:87" ht="16.5" customHeight="1">
      <c r="Z52" s="163" t="s">
        <v>162</v>
      </c>
      <c r="AA52" s="163"/>
      <c r="AB52" s="163"/>
      <c r="AC52" s="163"/>
      <c r="AD52" s="163"/>
      <c r="AE52" s="163"/>
      <c r="AF52" s="163"/>
      <c r="AG52" s="163"/>
      <c r="AH52" s="163"/>
      <c r="AI52" s="163"/>
      <c r="AJ52" s="163"/>
      <c r="AK52" s="163"/>
      <c r="AL52" s="163"/>
      <c r="AM52" s="163"/>
      <c r="AN52" s="163"/>
      <c r="AO52" s="163"/>
      <c r="AP52" s="495">
        <f>Z5</f>
        <v>2025</v>
      </c>
      <c r="AQ52" s="495"/>
      <c r="AR52" s="593"/>
      <c r="AS52" s="593"/>
      <c r="AT52" s="163" t="s">
        <v>65</v>
      </c>
      <c r="AU52" s="315">
        <f>AE5</f>
        <v>12</v>
      </c>
      <c r="AV52" s="315"/>
      <c r="AW52" s="163" t="s">
        <v>66</v>
      </c>
      <c r="AX52" s="492" t="e">
        <f ca="1">AH5</f>
        <v>#VALUE!</v>
      </c>
      <c r="AY52" s="492"/>
      <c r="AZ52" s="163" t="s">
        <v>67</v>
      </c>
      <c r="BA52" s="203" t="s">
        <v>68</v>
      </c>
      <c r="BB52" s="209" t="e">
        <f ca="1">AL5</f>
        <v>#VALUE!</v>
      </c>
      <c r="BC52" s="163" t="s">
        <v>69</v>
      </c>
      <c r="BF52" s="163" t="s">
        <v>162</v>
      </c>
      <c r="BG52" s="163"/>
      <c r="BH52" s="163"/>
      <c r="BI52" s="163"/>
      <c r="BJ52" s="163"/>
      <c r="BK52" s="163"/>
      <c r="BL52" s="163"/>
      <c r="BM52" s="163"/>
      <c r="BN52" s="163"/>
      <c r="BO52" s="163"/>
      <c r="BP52" s="163"/>
      <c r="BQ52" s="205"/>
      <c r="BR52" s="205"/>
      <c r="BS52" s="205"/>
      <c r="BT52" s="205"/>
      <c r="BU52" s="205"/>
      <c r="BV52" s="496">
        <f>Z5</f>
        <v>2025</v>
      </c>
      <c r="BW52" s="496"/>
      <c r="BX52" s="594"/>
      <c r="BY52" s="594"/>
      <c r="BZ52" s="205" t="s">
        <v>65</v>
      </c>
      <c r="CA52" s="493">
        <f>AE5</f>
        <v>12</v>
      </c>
      <c r="CB52" s="493"/>
      <c r="CC52" s="205" t="s">
        <v>66</v>
      </c>
      <c r="CD52" s="494" t="e">
        <f ca="1">AH5</f>
        <v>#VALUE!</v>
      </c>
      <c r="CE52" s="494"/>
      <c r="CF52" s="205" t="s">
        <v>67</v>
      </c>
      <c r="CG52" s="210" t="s">
        <v>68</v>
      </c>
      <c r="CH52" s="211" t="e">
        <f ca="1">AL5</f>
        <v>#VALUE!</v>
      </c>
      <c r="CI52" s="205" t="s">
        <v>69</v>
      </c>
    </row>
    <row r="53" spans="2:87" ht="16.5" customHeight="1">
      <c r="Z53" s="588"/>
      <c r="AA53" s="494"/>
      <c r="AB53" s="494"/>
      <c r="AC53" s="589"/>
      <c r="AD53" s="481"/>
      <c r="AE53" s="482"/>
      <c r="AF53" s="482"/>
      <c r="AG53" s="482"/>
      <c r="AH53" s="482"/>
      <c r="AI53" s="482"/>
      <c r="AJ53" s="482"/>
      <c r="AK53" s="482"/>
      <c r="AL53" s="482"/>
      <c r="AM53" s="482"/>
      <c r="AN53" s="482"/>
      <c r="AO53" s="482"/>
      <c r="AP53" s="482"/>
      <c r="AQ53" s="482"/>
      <c r="AR53" s="482"/>
      <c r="AS53" s="482"/>
      <c r="AT53" s="482"/>
      <c r="AU53" s="482"/>
      <c r="AV53" s="482"/>
      <c r="AW53" s="482"/>
      <c r="AX53" s="482"/>
      <c r="AY53" s="482"/>
      <c r="AZ53" s="482"/>
      <c r="BA53" s="482"/>
      <c r="BB53" s="482"/>
      <c r="BC53" s="483"/>
      <c r="BF53" s="484" t="str">
        <f t="shared" ref="BF53:BF94" si="46">IF(Z53="","",Z53)</f>
        <v/>
      </c>
      <c r="BG53" s="485"/>
      <c r="BH53" s="485"/>
      <c r="BI53" s="486"/>
      <c r="BJ53" s="481" t="str">
        <f t="shared" ref="BJ53:BJ100" si="47">IF(AD53="","",AD53)</f>
        <v/>
      </c>
      <c r="BK53" s="482"/>
      <c r="BL53" s="482"/>
      <c r="BM53" s="482"/>
      <c r="BN53" s="482"/>
      <c r="BO53" s="482"/>
      <c r="BP53" s="482"/>
      <c r="BQ53" s="487"/>
      <c r="BR53" s="487"/>
      <c r="BS53" s="487"/>
      <c r="BT53" s="487"/>
      <c r="BU53" s="487"/>
      <c r="BV53" s="487"/>
      <c r="BW53" s="487"/>
      <c r="BX53" s="487"/>
      <c r="BY53" s="487"/>
      <c r="BZ53" s="487"/>
      <c r="CA53" s="487"/>
      <c r="CB53" s="487"/>
      <c r="CC53" s="487"/>
      <c r="CD53" s="487"/>
      <c r="CE53" s="487"/>
      <c r="CF53" s="487"/>
      <c r="CG53" s="487"/>
      <c r="CH53" s="487"/>
      <c r="CI53" s="488"/>
    </row>
    <row r="54" spans="2:87" ht="16.5" customHeight="1">
      <c r="Z54" s="508"/>
      <c r="AA54" s="501"/>
      <c r="AB54" s="501"/>
      <c r="AC54" s="501"/>
      <c r="AD54" s="481"/>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2"/>
      <c r="BC54" s="483"/>
      <c r="BF54" s="503" t="str">
        <f t="shared" si="46"/>
        <v/>
      </c>
      <c r="BG54" s="504"/>
      <c r="BH54" s="504"/>
      <c r="BI54" s="504"/>
      <c r="BJ54" s="481" t="str">
        <f t="shared" si="47"/>
        <v/>
      </c>
      <c r="BK54" s="482"/>
      <c r="BL54" s="482"/>
      <c r="BM54" s="482"/>
      <c r="BN54" s="482"/>
      <c r="BO54" s="482"/>
      <c r="BP54" s="482"/>
      <c r="BQ54" s="482"/>
      <c r="BR54" s="482"/>
      <c r="BS54" s="482"/>
      <c r="BT54" s="482"/>
      <c r="BU54" s="482"/>
      <c r="BV54" s="482"/>
      <c r="BW54" s="482"/>
      <c r="BX54" s="482"/>
      <c r="BY54" s="482"/>
      <c r="BZ54" s="482"/>
      <c r="CA54" s="482"/>
      <c r="CB54" s="482"/>
      <c r="CC54" s="482"/>
      <c r="CD54" s="482"/>
      <c r="CE54" s="482"/>
      <c r="CF54" s="482"/>
      <c r="CG54" s="482"/>
      <c r="CH54" s="482"/>
      <c r="CI54" s="483"/>
    </row>
    <row r="55" spans="2:87" ht="16.5" customHeight="1">
      <c r="Z55" s="270"/>
      <c r="AA55" s="374"/>
      <c r="AB55" s="374"/>
      <c r="AC55" s="271"/>
      <c r="AD55" s="481"/>
      <c r="AE55" s="482"/>
      <c r="AF55" s="482"/>
      <c r="AG55" s="482"/>
      <c r="AH55" s="482"/>
      <c r="AI55" s="482"/>
      <c r="AJ55" s="482"/>
      <c r="AK55" s="482"/>
      <c r="AL55" s="482"/>
      <c r="AM55" s="482"/>
      <c r="AN55" s="482"/>
      <c r="AO55" s="482"/>
      <c r="AP55" s="482"/>
      <c r="AQ55" s="482"/>
      <c r="AR55" s="482"/>
      <c r="AS55" s="482"/>
      <c r="AT55" s="482"/>
      <c r="AU55" s="482"/>
      <c r="AV55" s="482"/>
      <c r="AW55" s="482"/>
      <c r="AX55" s="482"/>
      <c r="AY55" s="482"/>
      <c r="AZ55" s="482"/>
      <c r="BA55" s="482"/>
      <c r="BB55" s="482"/>
      <c r="BC55" s="483"/>
      <c r="BF55" s="498" t="str">
        <f t="shared" si="46"/>
        <v/>
      </c>
      <c r="BG55" s="268"/>
      <c r="BH55" s="268"/>
      <c r="BI55" s="415"/>
      <c r="BJ55" s="481" t="str">
        <f t="shared" si="47"/>
        <v/>
      </c>
      <c r="BK55" s="482"/>
      <c r="BL55" s="482"/>
      <c r="BM55" s="482"/>
      <c r="BN55" s="482"/>
      <c r="BO55" s="482"/>
      <c r="BP55" s="482"/>
      <c r="BQ55" s="482"/>
      <c r="BR55" s="482"/>
      <c r="BS55" s="482"/>
      <c r="BT55" s="482"/>
      <c r="BU55" s="482"/>
      <c r="BV55" s="482"/>
      <c r="BW55" s="482"/>
      <c r="BX55" s="482"/>
      <c r="BY55" s="482"/>
      <c r="BZ55" s="482"/>
      <c r="CA55" s="482"/>
      <c r="CB55" s="482"/>
      <c r="CC55" s="482"/>
      <c r="CD55" s="482"/>
      <c r="CE55" s="482"/>
      <c r="CF55" s="482"/>
      <c r="CG55" s="482"/>
      <c r="CH55" s="482"/>
      <c r="CI55" s="483"/>
    </row>
    <row r="56" spans="2:87" ht="16.5" customHeight="1">
      <c r="Z56" s="508"/>
      <c r="AA56" s="501"/>
      <c r="AB56" s="501"/>
      <c r="AC56" s="501"/>
      <c r="AD56" s="481"/>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2"/>
      <c r="BC56" s="483"/>
      <c r="BF56" s="503" t="str">
        <f t="shared" si="46"/>
        <v/>
      </c>
      <c r="BG56" s="504"/>
      <c r="BH56" s="504"/>
      <c r="BI56" s="504"/>
      <c r="BJ56" s="481" t="str">
        <f t="shared" si="47"/>
        <v/>
      </c>
      <c r="BK56" s="482"/>
      <c r="BL56" s="482"/>
      <c r="BM56" s="482"/>
      <c r="BN56" s="482"/>
      <c r="BO56" s="482"/>
      <c r="BP56" s="482"/>
      <c r="BQ56" s="482"/>
      <c r="BR56" s="482"/>
      <c r="BS56" s="482"/>
      <c r="BT56" s="482"/>
      <c r="BU56" s="482"/>
      <c r="BV56" s="482"/>
      <c r="BW56" s="482"/>
      <c r="BX56" s="482"/>
      <c r="BY56" s="482"/>
      <c r="BZ56" s="482"/>
      <c r="CA56" s="482"/>
      <c r="CB56" s="482"/>
      <c r="CC56" s="482"/>
      <c r="CD56" s="482"/>
      <c r="CE56" s="482"/>
      <c r="CF56" s="482"/>
      <c r="CG56" s="482"/>
      <c r="CH56" s="482"/>
      <c r="CI56" s="483"/>
    </row>
    <row r="57" spans="2:87" ht="16.5" customHeight="1">
      <c r="Z57" s="507"/>
      <c r="AA57" s="506"/>
      <c r="AB57" s="506"/>
      <c r="AC57" s="506"/>
      <c r="AD57" s="481"/>
      <c r="AE57" s="482"/>
      <c r="AF57" s="482"/>
      <c r="AG57" s="482"/>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3"/>
      <c r="BF57" s="503" t="str">
        <f t="shared" si="46"/>
        <v/>
      </c>
      <c r="BG57" s="504"/>
      <c r="BH57" s="504"/>
      <c r="BI57" s="504"/>
      <c r="BJ57" s="481" t="str">
        <f t="shared" si="47"/>
        <v/>
      </c>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3"/>
    </row>
    <row r="58" spans="2:87" ht="16.5" customHeight="1">
      <c r="Z58" s="507"/>
      <c r="AA58" s="506"/>
      <c r="AB58" s="506"/>
      <c r="AC58" s="506"/>
      <c r="AD58" s="481"/>
      <c r="AE58" s="482"/>
      <c r="AF58" s="482"/>
      <c r="AG58" s="482"/>
      <c r="AH58" s="482"/>
      <c r="AI58" s="482"/>
      <c r="AJ58" s="482"/>
      <c r="AK58" s="482"/>
      <c r="AL58" s="482"/>
      <c r="AM58" s="482"/>
      <c r="AN58" s="482"/>
      <c r="AO58" s="482"/>
      <c r="AP58" s="482"/>
      <c r="AQ58" s="482"/>
      <c r="AR58" s="482"/>
      <c r="AS58" s="482"/>
      <c r="AT58" s="482"/>
      <c r="AU58" s="482"/>
      <c r="AV58" s="482"/>
      <c r="AW58" s="482"/>
      <c r="AX58" s="482"/>
      <c r="AY58" s="482"/>
      <c r="AZ58" s="482"/>
      <c r="BA58" s="482"/>
      <c r="BB58" s="482"/>
      <c r="BC58" s="483"/>
      <c r="BF58" s="503" t="str">
        <f t="shared" si="46"/>
        <v/>
      </c>
      <c r="BG58" s="504"/>
      <c r="BH58" s="504"/>
      <c r="BI58" s="504"/>
      <c r="BJ58" s="501" t="str">
        <f t="shared" si="47"/>
        <v/>
      </c>
      <c r="BK58" s="501"/>
      <c r="BL58" s="501"/>
      <c r="BM58" s="501"/>
      <c r="BN58" s="501"/>
      <c r="BO58" s="501"/>
      <c r="BP58" s="501"/>
      <c r="BQ58" s="501"/>
      <c r="BR58" s="501"/>
      <c r="BS58" s="501"/>
      <c r="BT58" s="501"/>
      <c r="BU58" s="501"/>
      <c r="BV58" s="501"/>
      <c r="BW58" s="501"/>
      <c r="BX58" s="501"/>
      <c r="BY58" s="501"/>
      <c r="BZ58" s="501"/>
      <c r="CA58" s="501"/>
      <c r="CB58" s="501"/>
      <c r="CC58" s="501"/>
      <c r="CD58" s="501"/>
      <c r="CE58" s="501"/>
      <c r="CF58" s="501"/>
      <c r="CG58" s="501"/>
      <c r="CH58" s="501"/>
      <c r="CI58" s="502"/>
    </row>
    <row r="59" spans="2:87" ht="16.5" customHeight="1">
      <c r="Z59" s="505"/>
      <c r="AA59" s="506"/>
      <c r="AB59" s="506"/>
      <c r="AC59" s="506"/>
      <c r="AD59" s="501"/>
      <c r="AE59" s="501"/>
      <c r="AF59" s="501"/>
      <c r="AG59" s="501"/>
      <c r="AH59" s="501"/>
      <c r="AI59" s="501"/>
      <c r="AJ59" s="501"/>
      <c r="AK59" s="501"/>
      <c r="AL59" s="501"/>
      <c r="AM59" s="501"/>
      <c r="AN59" s="501"/>
      <c r="AO59" s="501"/>
      <c r="AP59" s="501"/>
      <c r="AQ59" s="501"/>
      <c r="AR59" s="501"/>
      <c r="AS59" s="501"/>
      <c r="AT59" s="501"/>
      <c r="AU59" s="501"/>
      <c r="AV59" s="501"/>
      <c r="AW59" s="501"/>
      <c r="AX59" s="501"/>
      <c r="AY59" s="501"/>
      <c r="AZ59" s="501"/>
      <c r="BA59" s="501"/>
      <c r="BB59" s="501"/>
      <c r="BC59" s="502"/>
      <c r="BF59" s="503" t="str">
        <f t="shared" si="46"/>
        <v/>
      </c>
      <c r="BG59" s="504"/>
      <c r="BH59" s="504"/>
      <c r="BI59" s="504"/>
      <c r="BJ59" s="501" t="str">
        <f t="shared" si="47"/>
        <v/>
      </c>
      <c r="BK59" s="501"/>
      <c r="BL59" s="501"/>
      <c r="BM59" s="501"/>
      <c r="BN59" s="501"/>
      <c r="BO59" s="501"/>
      <c r="BP59" s="501"/>
      <c r="BQ59" s="501"/>
      <c r="BR59" s="501"/>
      <c r="BS59" s="501"/>
      <c r="BT59" s="501"/>
      <c r="BU59" s="501"/>
      <c r="BV59" s="501"/>
      <c r="BW59" s="501"/>
      <c r="BX59" s="501"/>
      <c r="BY59" s="501"/>
      <c r="BZ59" s="501"/>
      <c r="CA59" s="501"/>
      <c r="CB59" s="501"/>
      <c r="CC59" s="501"/>
      <c r="CD59" s="501"/>
      <c r="CE59" s="501"/>
      <c r="CF59" s="501"/>
      <c r="CG59" s="501"/>
      <c r="CH59" s="501"/>
      <c r="CI59" s="502"/>
    </row>
    <row r="60" spans="2:87" ht="16.5" customHeight="1">
      <c r="Z60" s="507"/>
      <c r="AA60" s="506"/>
      <c r="AB60" s="506"/>
      <c r="AC60" s="506"/>
      <c r="AD60" s="501"/>
      <c r="AE60" s="501"/>
      <c r="AF60" s="501"/>
      <c r="AG60" s="501"/>
      <c r="AH60" s="501"/>
      <c r="AI60" s="501"/>
      <c r="AJ60" s="501"/>
      <c r="AK60" s="501"/>
      <c r="AL60" s="501"/>
      <c r="AM60" s="501"/>
      <c r="AN60" s="501"/>
      <c r="AO60" s="501"/>
      <c r="AP60" s="501"/>
      <c r="AQ60" s="501"/>
      <c r="AR60" s="501"/>
      <c r="AS60" s="501"/>
      <c r="AT60" s="501"/>
      <c r="AU60" s="501"/>
      <c r="AV60" s="501"/>
      <c r="AW60" s="501"/>
      <c r="AX60" s="501"/>
      <c r="AY60" s="501"/>
      <c r="AZ60" s="501"/>
      <c r="BA60" s="501"/>
      <c r="BB60" s="501"/>
      <c r="BC60" s="502"/>
      <c r="BF60" s="503" t="str">
        <f t="shared" si="46"/>
        <v/>
      </c>
      <c r="BG60" s="504"/>
      <c r="BH60" s="504"/>
      <c r="BI60" s="504"/>
      <c r="BJ60" s="501" t="str">
        <f t="shared" si="47"/>
        <v/>
      </c>
      <c r="BK60" s="501"/>
      <c r="BL60" s="501"/>
      <c r="BM60" s="501"/>
      <c r="BN60" s="501"/>
      <c r="BO60" s="501"/>
      <c r="BP60" s="501"/>
      <c r="BQ60" s="501"/>
      <c r="BR60" s="501"/>
      <c r="BS60" s="501"/>
      <c r="BT60" s="501"/>
      <c r="BU60" s="501"/>
      <c r="BV60" s="501"/>
      <c r="BW60" s="501"/>
      <c r="BX60" s="501"/>
      <c r="BY60" s="501"/>
      <c r="BZ60" s="501"/>
      <c r="CA60" s="501"/>
      <c r="CB60" s="501"/>
      <c r="CC60" s="501"/>
      <c r="CD60" s="501"/>
      <c r="CE60" s="501"/>
      <c r="CF60" s="501"/>
      <c r="CG60" s="501"/>
      <c r="CH60" s="501"/>
      <c r="CI60" s="502"/>
    </row>
    <row r="61" spans="2:87" ht="16.5" customHeight="1">
      <c r="Z61" s="505"/>
      <c r="AA61" s="506"/>
      <c r="AB61" s="506"/>
      <c r="AC61" s="506"/>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1"/>
      <c r="BA61" s="501"/>
      <c r="BB61" s="501"/>
      <c r="BC61" s="502"/>
      <c r="BF61" s="503" t="str">
        <f t="shared" si="46"/>
        <v/>
      </c>
      <c r="BG61" s="504"/>
      <c r="BH61" s="504"/>
      <c r="BI61" s="504"/>
      <c r="BJ61" s="501" t="str">
        <f t="shared" si="47"/>
        <v/>
      </c>
      <c r="BK61" s="501"/>
      <c r="BL61" s="501"/>
      <c r="BM61" s="501"/>
      <c r="BN61" s="501"/>
      <c r="BO61" s="501"/>
      <c r="BP61" s="501"/>
      <c r="BQ61" s="501"/>
      <c r="BR61" s="501"/>
      <c r="BS61" s="501"/>
      <c r="BT61" s="501"/>
      <c r="BU61" s="501"/>
      <c r="BV61" s="501"/>
      <c r="BW61" s="501"/>
      <c r="BX61" s="501"/>
      <c r="BY61" s="501"/>
      <c r="BZ61" s="501"/>
      <c r="CA61" s="501"/>
      <c r="CB61" s="501"/>
      <c r="CC61" s="501"/>
      <c r="CD61" s="501"/>
      <c r="CE61" s="501"/>
      <c r="CF61" s="501"/>
      <c r="CG61" s="501"/>
      <c r="CH61" s="501"/>
      <c r="CI61" s="502"/>
    </row>
    <row r="62" spans="2:87" ht="16.5" customHeight="1">
      <c r="Z62" s="507"/>
      <c r="AA62" s="506"/>
      <c r="AB62" s="506"/>
      <c r="AC62" s="506"/>
      <c r="AD62" s="501"/>
      <c r="AE62" s="501"/>
      <c r="AF62" s="501"/>
      <c r="AG62" s="501"/>
      <c r="AH62" s="501"/>
      <c r="AI62" s="501"/>
      <c r="AJ62" s="501"/>
      <c r="AK62" s="501"/>
      <c r="AL62" s="501"/>
      <c r="AM62" s="501"/>
      <c r="AN62" s="501"/>
      <c r="AO62" s="501"/>
      <c r="AP62" s="501"/>
      <c r="AQ62" s="501"/>
      <c r="AR62" s="501"/>
      <c r="AS62" s="501"/>
      <c r="AT62" s="501"/>
      <c r="AU62" s="501"/>
      <c r="AV62" s="501"/>
      <c r="AW62" s="501"/>
      <c r="AX62" s="501"/>
      <c r="AY62" s="501"/>
      <c r="AZ62" s="501"/>
      <c r="BA62" s="501"/>
      <c r="BB62" s="501"/>
      <c r="BC62" s="502"/>
      <c r="BF62" s="503" t="str">
        <f t="shared" si="46"/>
        <v/>
      </c>
      <c r="BG62" s="504"/>
      <c r="BH62" s="504"/>
      <c r="BI62" s="504"/>
      <c r="BJ62" s="501" t="str">
        <f t="shared" si="47"/>
        <v/>
      </c>
      <c r="BK62" s="501"/>
      <c r="BL62" s="501"/>
      <c r="BM62" s="501"/>
      <c r="BN62" s="501"/>
      <c r="BO62" s="501"/>
      <c r="BP62" s="501"/>
      <c r="BQ62" s="501"/>
      <c r="BR62" s="501"/>
      <c r="BS62" s="501"/>
      <c r="BT62" s="501"/>
      <c r="BU62" s="501"/>
      <c r="BV62" s="501"/>
      <c r="BW62" s="501"/>
      <c r="BX62" s="501"/>
      <c r="BY62" s="501"/>
      <c r="BZ62" s="501"/>
      <c r="CA62" s="501"/>
      <c r="CB62" s="501"/>
      <c r="CC62" s="501"/>
      <c r="CD62" s="501"/>
      <c r="CE62" s="501"/>
      <c r="CF62" s="501"/>
      <c r="CG62" s="501"/>
      <c r="CH62" s="501"/>
      <c r="CI62" s="502"/>
    </row>
    <row r="63" spans="2:87" ht="16.5" customHeight="1">
      <c r="Z63" s="507"/>
      <c r="AA63" s="506"/>
      <c r="AB63" s="506"/>
      <c r="AC63" s="506"/>
      <c r="AD63" s="501"/>
      <c r="AE63" s="501"/>
      <c r="AF63" s="501"/>
      <c r="AG63" s="501"/>
      <c r="AH63" s="501"/>
      <c r="AI63" s="501"/>
      <c r="AJ63" s="501"/>
      <c r="AK63" s="501"/>
      <c r="AL63" s="501"/>
      <c r="AM63" s="501"/>
      <c r="AN63" s="501"/>
      <c r="AO63" s="501"/>
      <c r="AP63" s="501"/>
      <c r="AQ63" s="501"/>
      <c r="AR63" s="501"/>
      <c r="AS63" s="501"/>
      <c r="AT63" s="501"/>
      <c r="AU63" s="501"/>
      <c r="AV63" s="501"/>
      <c r="AW63" s="501"/>
      <c r="AX63" s="501"/>
      <c r="AY63" s="501"/>
      <c r="AZ63" s="501"/>
      <c r="BA63" s="501"/>
      <c r="BB63" s="501"/>
      <c r="BC63" s="502"/>
      <c r="BF63" s="503" t="str">
        <f t="shared" si="46"/>
        <v/>
      </c>
      <c r="BG63" s="504"/>
      <c r="BH63" s="504"/>
      <c r="BI63" s="504"/>
      <c r="BJ63" s="501" t="str">
        <f t="shared" si="47"/>
        <v/>
      </c>
      <c r="BK63" s="501"/>
      <c r="BL63" s="501"/>
      <c r="BM63" s="501"/>
      <c r="BN63" s="501"/>
      <c r="BO63" s="501"/>
      <c r="BP63" s="501"/>
      <c r="BQ63" s="501"/>
      <c r="BR63" s="501"/>
      <c r="BS63" s="501"/>
      <c r="BT63" s="501"/>
      <c r="BU63" s="501"/>
      <c r="BV63" s="501"/>
      <c r="BW63" s="501"/>
      <c r="BX63" s="501"/>
      <c r="BY63" s="501"/>
      <c r="BZ63" s="501"/>
      <c r="CA63" s="501"/>
      <c r="CB63" s="501"/>
      <c r="CC63" s="501"/>
      <c r="CD63" s="501"/>
      <c r="CE63" s="501"/>
      <c r="CF63" s="501"/>
      <c r="CG63" s="501"/>
      <c r="CH63" s="501"/>
      <c r="CI63" s="502"/>
    </row>
    <row r="64" spans="2:87" ht="16.5" customHeight="1">
      <c r="Z64" s="505"/>
      <c r="AA64" s="506"/>
      <c r="AB64" s="506"/>
      <c r="AC64" s="506"/>
      <c r="AD64" s="501"/>
      <c r="AE64" s="501"/>
      <c r="AF64" s="501"/>
      <c r="AG64" s="501"/>
      <c r="AH64" s="501"/>
      <c r="AI64" s="501"/>
      <c r="AJ64" s="501"/>
      <c r="AK64" s="501"/>
      <c r="AL64" s="501"/>
      <c r="AM64" s="501"/>
      <c r="AN64" s="501"/>
      <c r="AO64" s="501"/>
      <c r="AP64" s="501"/>
      <c r="AQ64" s="501"/>
      <c r="AR64" s="501"/>
      <c r="AS64" s="501"/>
      <c r="AT64" s="501"/>
      <c r="AU64" s="501"/>
      <c r="AV64" s="501"/>
      <c r="AW64" s="501"/>
      <c r="AX64" s="501"/>
      <c r="AY64" s="501"/>
      <c r="AZ64" s="501"/>
      <c r="BA64" s="501"/>
      <c r="BB64" s="501"/>
      <c r="BC64" s="502"/>
      <c r="BF64" s="503" t="str">
        <f t="shared" si="46"/>
        <v/>
      </c>
      <c r="BG64" s="504"/>
      <c r="BH64" s="504"/>
      <c r="BI64" s="504"/>
      <c r="BJ64" s="501" t="str">
        <f t="shared" si="47"/>
        <v/>
      </c>
      <c r="BK64" s="501"/>
      <c r="BL64" s="501"/>
      <c r="BM64" s="501"/>
      <c r="BN64" s="501"/>
      <c r="BO64" s="501"/>
      <c r="BP64" s="501"/>
      <c r="BQ64" s="501"/>
      <c r="BR64" s="501"/>
      <c r="BS64" s="501"/>
      <c r="BT64" s="501"/>
      <c r="BU64" s="501"/>
      <c r="BV64" s="501"/>
      <c r="BW64" s="501"/>
      <c r="BX64" s="501"/>
      <c r="BY64" s="501"/>
      <c r="BZ64" s="501"/>
      <c r="CA64" s="501"/>
      <c r="CB64" s="501"/>
      <c r="CC64" s="501"/>
      <c r="CD64" s="501"/>
      <c r="CE64" s="501"/>
      <c r="CF64" s="501"/>
      <c r="CG64" s="501"/>
      <c r="CH64" s="501"/>
      <c r="CI64" s="502"/>
    </row>
    <row r="65" spans="2:87" ht="16.5" customHeight="1">
      <c r="Z65" s="505"/>
      <c r="AA65" s="506"/>
      <c r="AB65" s="506"/>
      <c r="AC65" s="506"/>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1"/>
      <c r="BC65" s="502"/>
      <c r="BF65" s="498" t="str">
        <f t="shared" si="46"/>
        <v/>
      </c>
      <c r="BG65" s="268"/>
      <c r="BH65" s="268"/>
      <c r="BI65" s="415"/>
      <c r="BJ65" s="501" t="str">
        <f t="shared" si="47"/>
        <v/>
      </c>
      <c r="BK65" s="501"/>
      <c r="BL65" s="501"/>
      <c r="BM65" s="501"/>
      <c r="BN65" s="501"/>
      <c r="BO65" s="501"/>
      <c r="BP65" s="501"/>
      <c r="BQ65" s="501"/>
      <c r="BR65" s="501"/>
      <c r="BS65" s="501"/>
      <c r="BT65" s="501"/>
      <c r="BU65" s="501"/>
      <c r="BV65" s="501"/>
      <c r="BW65" s="501"/>
      <c r="BX65" s="501"/>
      <c r="BY65" s="501"/>
      <c r="BZ65" s="501"/>
      <c r="CA65" s="501"/>
      <c r="CB65" s="501"/>
      <c r="CC65" s="501"/>
      <c r="CD65" s="501"/>
      <c r="CE65" s="501"/>
      <c r="CF65" s="501"/>
      <c r="CG65" s="501"/>
      <c r="CH65" s="501"/>
      <c r="CI65" s="502"/>
    </row>
    <row r="66" spans="2:87" ht="16.5" customHeight="1">
      <c r="Z66" s="505"/>
      <c r="AA66" s="506"/>
      <c r="AB66" s="506"/>
      <c r="AC66" s="506"/>
      <c r="AD66" s="501"/>
      <c r="AE66" s="501"/>
      <c r="AF66" s="501"/>
      <c r="AG66" s="501"/>
      <c r="AH66" s="501"/>
      <c r="AI66" s="501"/>
      <c r="AJ66" s="501"/>
      <c r="AK66" s="501"/>
      <c r="AL66" s="501"/>
      <c r="AM66" s="501"/>
      <c r="AN66" s="501"/>
      <c r="AO66" s="501"/>
      <c r="AP66" s="501"/>
      <c r="AQ66" s="501"/>
      <c r="AR66" s="501"/>
      <c r="AS66" s="501"/>
      <c r="AT66" s="501"/>
      <c r="AU66" s="501"/>
      <c r="AV66" s="501"/>
      <c r="AW66" s="501"/>
      <c r="AX66" s="501"/>
      <c r="AY66" s="501"/>
      <c r="AZ66" s="501"/>
      <c r="BA66" s="501"/>
      <c r="BB66" s="501"/>
      <c r="BC66" s="502"/>
      <c r="BF66" s="503" t="str">
        <f t="shared" si="46"/>
        <v/>
      </c>
      <c r="BG66" s="504"/>
      <c r="BH66" s="504"/>
      <c r="BI66" s="504"/>
      <c r="BJ66" s="501" t="str">
        <f t="shared" si="47"/>
        <v/>
      </c>
      <c r="BK66" s="501"/>
      <c r="BL66" s="501"/>
      <c r="BM66" s="501"/>
      <c r="BN66" s="501"/>
      <c r="BO66" s="501"/>
      <c r="BP66" s="501"/>
      <c r="BQ66" s="501"/>
      <c r="BR66" s="501"/>
      <c r="BS66" s="501"/>
      <c r="BT66" s="501"/>
      <c r="BU66" s="501"/>
      <c r="BV66" s="501"/>
      <c r="BW66" s="501"/>
      <c r="BX66" s="501"/>
      <c r="BY66" s="501"/>
      <c r="BZ66" s="501"/>
      <c r="CA66" s="501"/>
      <c r="CB66" s="501"/>
      <c r="CC66" s="501"/>
      <c r="CD66" s="501"/>
      <c r="CE66" s="501"/>
      <c r="CF66" s="501"/>
      <c r="CG66" s="501"/>
      <c r="CH66" s="501"/>
      <c r="CI66" s="502"/>
    </row>
    <row r="67" spans="2:87" ht="16.5" customHeight="1">
      <c r="Z67" s="505"/>
      <c r="AA67" s="506"/>
      <c r="AB67" s="506"/>
      <c r="AC67" s="506"/>
      <c r="AD67" s="501"/>
      <c r="AE67" s="501"/>
      <c r="AF67" s="501"/>
      <c r="AG67" s="501"/>
      <c r="AH67" s="501"/>
      <c r="AI67" s="501"/>
      <c r="AJ67" s="501"/>
      <c r="AK67" s="501"/>
      <c r="AL67" s="501"/>
      <c r="AM67" s="501"/>
      <c r="AN67" s="501"/>
      <c r="AO67" s="501"/>
      <c r="AP67" s="501"/>
      <c r="AQ67" s="501"/>
      <c r="AR67" s="501"/>
      <c r="AS67" s="501"/>
      <c r="AT67" s="501"/>
      <c r="AU67" s="501"/>
      <c r="AV67" s="501"/>
      <c r="AW67" s="501"/>
      <c r="AX67" s="501"/>
      <c r="AY67" s="501"/>
      <c r="AZ67" s="501"/>
      <c r="BA67" s="501"/>
      <c r="BB67" s="501"/>
      <c r="BC67" s="502"/>
      <c r="BF67" s="503" t="str">
        <f t="shared" si="46"/>
        <v/>
      </c>
      <c r="BG67" s="504"/>
      <c r="BH67" s="504"/>
      <c r="BI67" s="504"/>
      <c r="BJ67" s="501" t="str">
        <f t="shared" si="47"/>
        <v/>
      </c>
      <c r="BK67" s="501"/>
      <c r="BL67" s="501"/>
      <c r="BM67" s="501"/>
      <c r="BN67" s="501"/>
      <c r="BO67" s="501"/>
      <c r="BP67" s="501"/>
      <c r="BQ67" s="501"/>
      <c r="BR67" s="501"/>
      <c r="BS67" s="501"/>
      <c r="BT67" s="501"/>
      <c r="BU67" s="501"/>
      <c r="BV67" s="501"/>
      <c r="BW67" s="501"/>
      <c r="BX67" s="501"/>
      <c r="BY67" s="501"/>
      <c r="BZ67" s="501"/>
      <c r="CA67" s="501"/>
      <c r="CB67" s="501"/>
      <c r="CC67" s="501"/>
      <c r="CD67" s="501"/>
      <c r="CE67" s="501"/>
      <c r="CF67" s="501"/>
      <c r="CG67" s="501"/>
      <c r="CH67" s="501"/>
      <c r="CI67" s="502"/>
    </row>
    <row r="68" spans="2:87" ht="16.5" customHeight="1">
      <c r="Z68" s="505"/>
      <c r="AA68" s="506"/>
      <c r="AB68" s="506"/>
      <c r="AC68" s="506"/>
      <c r="AD68" s="501"/>
      <c r="AE68" s="501"/>
      <c r="AF68" s="501"/>
      <c r="AG68" s="501"/>
      <c r="AH68" s="501"/>
      <c r="AI68" s="501"/>
      <c r="AJ68" s="501"/>
      <c r="AK68" s="501"/>
      <c r="AL68" s="501"/>
      <c r="AM68" s="501"/>
      <c r="AN68" s="501"/>
      <c r="AO68" s="501"/>
      <c r="AP68" s="501"/>
      <c r="AQ68" s="501"/>
      <c r="AR68" s="501"/>
      <c r="AS68" s="501"/>
      <c r="AT68" s="501"/>
      <c r="AU68" s="501"/>
      <c r="AV68" s="501"/>
      <c r="AW68" s="501"/>
      <c r="AX68" s="501"/>
      <c r="AY68" s="501"/>
      <c r="AZ68" s="501"/>
      <c r="BA68" s="501"/>
      <c r="BB68" s="501"/>
      <c r="BC68" s="502"/>
      <c r="BF68" s="503" t="str">
        <f t="shared" si="46"/>
        <v/>
      </c>
      <c r="BG68" s="504"/>
      <c r="BH68" s="504"/>
      <c r="BI68" s="504"/>
      <c r="BJ68" s="501" t="str">
        <f t="shared" si="47"/>
        <v/>
      </c>
      <c r="BK68" s="501"/>
      <c r="BL68" s="501"/>
      <c r="BM68" s="501"/>
      <c r="BN68" s="501"/>
      <c r="BO68" s="501"/>
      <c r="BP68" s="501"/>
      <c r="BQ68" s="501"/>
      <c r="BR68" s="501"/>
      <c r="BS68" s="501"/>
      <c r="BT68" s="501"/>
      <c r="BU68" s="501"/>
      <c r="BV68" s="501"/>
      <c r="BW68" s="501"/>
      <c r="BX68" s="501"/>
      <c r="BY68" s="501"/>
      <c r="BZ68" s="501"/>
      <c r="CA68" s="501"/>
      <c r="CB68" s="501"/>
      <c r="CC68" s="501"/>
      <c r="CD68" s="501"/>
      <c r="CE68" s="501"/>
      <c r="CF68" s="501"/>
      <c r="CG68" s="501"/>
      <c r="CH68" s="501"/>
      <c r="CI68" s="502"/>
    </row>
    <row r="69" spans="2:87" ht="16.5" customHeight="1">
      <c r="Z69" s="505"/>
      <c r="AA69" s="506"/>
      <c r="AB69" s="506"/>
      <c r="AC69" s="506"/>
      <c r="AD69" s="501"/>
      <c r="AE69" s="501"/>
      <c r="AF69" s="501"/>
      <c r="AG69" s="501"/>
      <c r="AH69" s="501"/>
      <c r="AI69" s="501"/>
      <c r="AJ69" s="501"/>
      <c r="AK69" s="501"/>
      <c r="AL69" s="501"/>
      <c r="AM69" s="501"/>
      <c r="AN69" s="501"/>
      <c r="AO69" s="501"/>
      <c r="AP69" s="501"/>
      <c r="AQ69" s="501"/>
      <c r="AR69" s="501"/>
      <c r="AS69" s="501"/>
      <c r="AT69" s="501"/>
      <c r="AU69" s="501"/>
      <c r="AV69" s="501"/>
      <c r="AW69" s="501"/>
      <c r="AX69" s="501"/>
      <c r="AY69" s="501"/>
      <c r="AZ69" s="501"/>
      <c r="BA69" s="501"/>
      <c r="BB69" s="501"/>
      <c r="BC69" s="502"/>
      <c r="BF69" s="503" t="str">
        <f t="shared" si="46"/>
        <v/>
      </c>
      <c r="BG69" s="504"/>
      <c r="BH69" s="504"/>
      <c r="BI69" s="504"/>
      <c r="BJ69" s="501" t="str">
        <f t="shared" si="47"/>
        <v/>
      </c>
      <c r="BK69" s="501"/>
      <c r="BL69" s="501"/>
      <c r="BM69" s="501"/>
      <c r="BN69" s="501"/>
      <c r="BO69" s="501"/>
      <c r="BP69" s="501"/>
      <c r="BQ69" s="501"/>
      <c r="BR69" s="501"/>
      <c r="BS69" s="501"/>
      <c r="BT69" s="501"/>
      <c r="BU69" s="501"/>
      <c r="BV69" s="501"/>
      <c r="BW69" s="501"/>
      <c r="BX69" s="501"/>
      <c r="BY69" s="501"/>
      <c r="BZ69" s="501"/>
      <c r="CA69" s="501"/>
      <c r="CB69" s="501"/>
      <c r="CC69" s="501"/>
      <c r="CD69" s="501"/>
      <c r="CE69" s="501"/>
      <c r="CF69" s="501"/>
      <c r="CG69" s="501"/>
      <c r="CH69" s="501"/>
      <c r="CI69" s="502"/>
    </row>
    <row r="70" spans="2:87" ht="16.5" customHeight="1">
      <c r="Z70" s="505"/>
      <c r="AA70" s="506"/>
      <c r="AB70" s="506"/>
      <c r="AC70" s="506"/>
      <c r="AD70" s="501"/>
      <c r="AE70" s="501"/>
      <c r="AF70" s="501"/>
      <c r="AG70" s="501"/>
      <c r="AH70" s="501"/>
      <c r="AI70" s="501"/>
      <c r="AJ70" s="501"/>
      <c r="AK70" s="501"/>
      <c r="AL70" s="501"/>
      <c r="AM70" s="501"/>
      <c r="AN70" s="501"/>
      <c r="AO70" s="501"/>
      <c r="AP70" s="501"/>
      <c r="AQ70" s="501"/>
      <c r="AR70" s="501"/>
      <c r="AS70" s="501"/>
      <c r="AT70" s="501"/>
      <c r="AU70" s="501"/>
      <c r="AV70" s="501"/>
      <c r="AW70" s="501"/>
      <c r="AX70" s="501"/>
      <c r="AY70" s="501"/>
      <c r="AZ70" s="501"/>
      <c r="BA70" s="501"/>
      <c r="BB70" s="501"/>
      <c r="BC70" s="502"/>
      <c r="BF70" s="498" t="str">
        <f t="shared" si="46"/>
        <v/>
      </c>
      <c r="BG70" s="268"/>
      <c r="BH70" s="268"/>
      <c r="BI70" s="415"/>
      <c r="BJ70" s="501" t="str">
        <f t="shared" si="47"/>
        <v/>
      </c>
      <c r="BK70" s="501"/>
      <c r="BL70" s="501"/>
      <c r="BM70" s="501"/>
      <c r="BN70" s="501"/>
      <c r="BO70" s="501"/>
      <c r="BP70" s="501"/>
      <c r="BQ70" s="501"/>
      <c r="BR70" s="501"/>
      <c r="BS70" s="501"/>
      <c r="BT70" s="501"/>
      <c r="BU70" s="501"/>
      <c r="BV70" s="501"/>
      <c r="BW70" s="501"/>
      <c r="BX70" s="501"/>
      <c r="BY70" s="501"/>
      <c r="BZ70" s="501"/>
      <c r="CA70" s="501"/>
      <c r="CB70" s="501"/>
      <c r="CC70" s="501"/>
      <c r="CD70" s="501"/>
      <c r="CE70" s="501"/>
      <c r="CF70" s="501"/>
      <c r="CG70" s="501"/>
      <c r="CH70" s="501"/>
      <c r="CI70" s="502"/>
    </row>
    <row r="71" spans="2:87" ht="16.5" customHeight="1">
      <c r="Z71" s="505"/>
      <c r="AA71" s="506"/>
      <c r="AB71" s="506"/>
      <c r="AC71" s="506"/>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1"/>
      <c r="BC71" s="502"/>
      <c r="BF71" s="503" t="str">
        <f t="shared" si="46"/>
        <v/>
      </c>
      <c r="BG71" s="504"/>
      <c r="BH71" s="504"/>
      <c r="BI71" s="504"/>
      <c r="BJ71" s="501" t="str">
        <f t="shared" si="47"/>
        <v/>
      </c>
      <c r="BK71" s="501"/>
      <c r="BL71" s="501"/>
      <c r="BM71" s="501"/>
      <c r="BN71" s="501"/>
      <c r="BO71" s="501"/>
      <c r="BP71" s="501"/>
      <c r="BQ71" s="501"/>
      <c r="BR71" s="501"/>
      <c r="BS71" s="501"/>
      <c r="BT71" s="501"/>
      <c r="BU71" s="501"/>
      <c r="BV71" s="501"/>
      <c r="BW71" s="501"/>
      <c r="BX71" s="501"/>
      <c r="BY71" s="501"/>
      <c r="BZ71" s="501"/>
      <c r="CA71" s="501"/>
      <c r="CB71" s="501"/>
      <c r="CC71" s="501"/>
      <c r="CD71" s="501"/>
      <c r="CE71" s="501"/>
      <c r="CF71" s="501"/>
      <c r="CG71" s="501"/>
      <c r="CH71" s="501"/>
      <c r="CI71" s="502"/>
    </row>
    <row r="72" spans="2:87" ht="16.5" customHeight="1">
      <c r="Z72" s="505"/>
      <c r="AA72" s="506"/>
      <c r="AB72" s="506"/>
      <c r="AC72" s="506"/>
      <c r="AD72" s="501"/>
      <c r="AE72" s="501"/>
      <c r="AF72" s="501"/>
      <c r="AG72" s="501"/>
      <c r="AH72" s="501"/>
      <c r="AI72" s="501"/>
      <c r="AJ72" s="501"/>
      <c r="AK72" s="501"/>
      <c r="AL72" s="501"/>
      <c r="AM72" s="501"/>
      <c r="AN72" s="501"/>
      <c r="AO72" s="501"/>
      <c r="AP72" s="501"/>
      <c r="AQ72" s="501"/>
      <c r="AR72" s="501"/>
      <c r="AS72" s="501"/>
      <c r="AT72" s="501"/>
      <c r="AU72" s="501"/>
      <c r="AV72" s="501"/>
      <c r="AW72" s="501"/>
      <c r="AX72" s="501"/>
      <c r="AY72" s="501"/>
      <c r="AZ72" s="501"/>
      <c r="BA72" s="501"/>
      <c r="BB72" s="501"/>
      <c r="BC72" s="502"/>
      <c r="BF72" s="503" t="str">
        <f t="shared" si="46"/>
        <v/>
      </c>
      <c r="BG72" s="504"/>
      <c r="BH72" s="504"/>
      <c r="BI72" s="504"/>
      <c r="BJ72" s="501" t="str">
        <f t="shared" si="47"/>
        <v/>
      </c>
      <c r="BK72" s="501"/>
      <c r="BL72" s="501"/>
      <c r="BM72" s="501"/>
      <c r="BN72" s="501"/>
      <c r="BO72" s="501"/>
      <c r="BP72" s="501"/>
      <c r="BQ72" s="501"/>
      <c r="BR72" s="501"/>
      <c r="BS72" s="501"/>
      <c r="BT72" s="501"/>
      <c r="BU72" s="501"/>
      <c r="BV72" s="501"/>
      <c r="BW72" s="501"/>
      <c r="BX72" s="501"/>
      <c r="BY72" s="501"/>
      <c r="BZ72" s="501"/>
      <c r="CA72" s="501"/>
      <c r="CB72" s="501"/>
      <c r="CC72" s="501"/>
      <c r="CD72" s="501"/>
      <c r="CE72" s="501"/>
      <c r="CF72" s="501"/>
      <c r="CG72" s="501"/>
      <c r="CH72" s="501"/>
      <c r="CI72" s="502"/>
    </row>
    <row r="73" spans="2:87" ht="16.5" customHeight="1">
      <c r="Z73" s="505"/>
      <c r="AA73" s="506"/>
      <c r="AB73" s="506"/>
      <c r="AC73" s="506"/>
      <c r="AD73" s="501"/>
      <c r="AE73" s="501"/>
      <c r="AF73" s="501"/>
      <c r="AG73" s="501"/>
      <c r="AH73" s="501"/>
      <c r="AI73" s="501"/>
      <c r="AJ73" s="501"/>
      <c r="AK73" s="501"/>
      <c r="AL73" s="501"/>
      <c r="AM73" s="501"/>
      <c r="AN73" s="501"/>
      <c r="AO73" s="501"/>
      <c r="AP73" s="501"/>
      <c r="AQ73" s="501"/>
      <c r="AR73" s="501"/>
      <c r="AS73" s="501"/>
      <c r="AT73" s="501"/>
      <c r="AU73" s="501"/>
      <c r="AV73" s="501"/>
      <c r="AW73" s="501"/>
      <c r="AX73" s="501"/>
      <c r="AY73" s="501"/>
      <c r="AZ73" s="501"/>
      <c r="BA73" s="501"/>
      <c r="BB73" s="501"/>
      <c r="BC73" s="502"/>
      <c r="BF73" s="503" t="str">
        <f t="shared" si="46"/>
        <v/>
      </c>
      <c r="BG73" s="504"/>
      <c r="BH73" s="504"/>
      <c r="BI73" s="504"/>
      <c r="BJ73" s="501" t="str">
        <f t="shared" si="47"/>
        <v/>
      </c>
      <c r="BK73" s="501"/>
      <c r="BL73" s="501"/>
      <c r="BM73" s="501"/>
      <c r="BN73" s="501"/>
      <c r="BO73" s="501"/>
      <c r="BP73" s="501"/>
      <c r="BQ73" s="501"/>
      <c r="BR73" s="501"/>
      <c r="BS73" s="501"/>
      <c r="BT73" s="501"/>
      <c r="BU73" s="501"/>
      <c r="BV73" s="501"/>
      <c r="BW73" s="501"/>
      <c r="BX73" s="501"/>
      <c r="BY73" s="501"/>
      <c r="BZ73" s="501"/>
      <c r="CA73" s="501"/>
      <c r="CB73" s="501"/>
      <c r="CC73" s="501"/>
      <c r="CD73" s="501"/>
      <c r="CE73" s="501"/>
      <c r="CF73" s="501"/>
      <c r="CG73" s="501"/>
      <c r="CH73" s="501"/>
      <c r="CI73" s="502"/>
    </row>
    <row r="74" spans="2:87" ht="16.5" customHeight="1">
      <c r="Z74" s="505"/>
      <c r="AA74" s="506"/>
      <c r="AB74" s="506"/>
      <c r="AC74" s="506"/>
      <c r="AD74" s="501"/>
      <c r="AE74" s="501"/>
      <c r="AF74" s="501"/>
      <c r="AG74" s="501"/>
      <c r="AH74" s="501"/>
      <c r="AI74" s="501"/>
      <c r="AJ74" s="501"/>
      <c r="AK74" s="501"/>
      <c r="AL74" s="501"/>
      <c r="AM74" s="501"/>
      <c r="AN74" s="501"/>
      <c r="AO74" s="501"/>
      <c r="AP74" s="501"/>
      <c r="AQ74" s="501"/>
      <c r="AR74" s="501"/>
      <c r="AS74" s="501"/>
      <c r="AT74" s="501"/>
      <c r="AU74" s="501"/>
      <c r="AV74" s="501"/>
      <c r="AW74" s="501"/>
      <c r="AX74" s="501"/>
      <c r="AY74" s="501"/>
      <c r="AZ74" s="501"/>
      <c r="BA74" s="501"/>
      <c r="BB74" s="501"/>
      <c r="BC74" s="502"/>
      <c r="BF74" s="503" t="str">
        <f t="shared" si="46"/>
        <v/>
      </c>
      <c r="BG74" s="504"/>
      <c r="BH74" s="504"/>
      <c r="BI74" s="504"/>
      <c r="BJ74" s="501" t="str">
        <f t="shared" si="47"/>
        <v/>
      </c>
      <c r="BK74" s="501"/>
      <c r="BL74" s="501"/>
      <c r="BM74" s="501"/>
      <c r="BN74" s="501"/>
      <c r="BO74" s="501"/>
      <c r="BP74" s="501"/>
      <c r="BQ74" s="501"/>
      <c r="BR74" s="501"/>
      <c r="BS74" s="501"/>
      <c r="BT74" s="501"/>
      <c r="BU74" s="501"/>
      <c r="BV74" s="501"/>
      <c r="BW74" s="501"/>
      <c r="BX74" s="501"/>
      <c r="BY74" s="501"/>
      <c r="BZ74" s="501"/>
      <c r="CA74" s="501"/>
      <c r="CB74" s="501"/>
      <c r="CC74" s="501"/>
      <c r="CD74" s="501"/>
      <c r="CE74" s="501"/>
      <c r="CF74" s="501"/>
      <c r="CG74" s="501"/>
      <c r="CH74" s="501"/>
      <c r="CI74" s="502"/>
    </row>
    <row r="75" spans="2:87" ht="16.5" customHeight="1">
      <c r="Z75" s="505"/>
      <c r="AA75" s="506"/>
      <c r="AB75" s="506"/>
      <c r="AC75" s="506"/>
      <c r="AD75" s="501"/>
      <c r="AE75" s="501"/>
      <c r="AF75" s="501"/>
      <c r="AG75" s="501"/>
      <c r="AH75" s="501"/>
      <c r="AI75" s="501"/>
      <c r="AJ75" s="501"/>
      <c r="AK75" s="501"/>
      <c r="AL75" s="501"/>
      <c r="AM75" s="501"/>
      <c r="AN75" s="501"/>
      <c r="AO75" s="501"/>
      <c r="AP75" s="501"/>
      <c r="AQ75" s="501"/>
      <c r="AR75" s="501"/>
      <c r="AS75" s="501"/>
      <c r="AT75" s="501"/>
      <c r="AU75" s="501"/>
      <c r="AV75" s="501"/>
      <c r="AW75" s="501"/>
      <c r="AX75" s="501"/>
      <c r="AY75" s="501"/>
      <c r="AZ75" s="501"/>
      <c r="BA75" s="501"/>
      <c r="BB75" s="501"/>
      <c r="BC75" s="502"/>
      <c r="BF75" s="503" t="str">
        <f t="shared" si="46"/>
        <v/>
      </c>
      <c r="BG75" s="504"/>
      <c r="BH75" s="504"/>
      <c r="BI75" s="504"/>
      <c r="BJ75" s="501" t="str">
        <f t="shared" si="47"/>
        <v/>
      </c>
      <c r="BK75" s="501"/>
      <c r="BL75" s="501"/>
      <c r="BM75" s="501"/>
      <c r="BN75" s="501"/>
      <c r="BO75" s="501"/>
      <c r="BP75" s="501"/>
      <c r="BQ75" s="501"/>
      <c r="BR75" s="501"/>
      <c r="BS75" s="501"/>
      <c r="BT75" s="501"/>
      <c r="BU75" s="501"/>
      <c r="BV75" s="501"/>
      <c r="BW75" s="501"/>
      <c r="BX75" s="501"/>
      <c r="BY75" s="501"/>
      <c r="BZ75" s="501"/>
      <c r="CA75" s="501"/>
      <c r="CB75" s="501"/>
      <c r="CC75" s="501"/>
      <c r="CD75" s="501"/>
      <c r="CE75" s="501"/>
      <c r="CF75" s="501"/>
      <c r="CG75" s="501"/>
      <c r="CH75" s="501"/>
      <c r="CI75" s="502"/>
    </row>
    <row r="76" spans="2:87" ht="16.5" customHeight="1">
      <c r="Z76" s="505"/>
      <c r="AA76" s="506"/>
      <c r="AB76" s="506"/>
      <c r="AC76" s="506"/>
      <c r="AD76" s="501"/>
      <c r="AE76" s="501"/>
      <c r="AF76" s="501"/>
      <c r="AG76" s="501"/>
      <c r="AH76" s="501"/>
      <c r="AI76" s="501"/>
      <c r="AJ76" s="501"/>
      <c r="AK76" s="501"/>
      <c r="AL76" s="501"/>
      <c r="AM76" s="501"/>
      <c r="AN76" s="501"/>
      <c r="AO76" s="501"/>
      <c r="AP76" s="501"/>
      <c r="AQ76" s="501"/>
      <c r="AR76" s="501"/>
      <c r="AS76" s="501"/>
      <c r="AT76" s="501"/>
      <c r="AU76" s="501"/>
      <c r="AV76" s="501"/>
      <c r="AW76" s="501"/>
      <c r="AX76" s="501"/>
      <c r="AY76" s="501"/>
      <c r="AZ76" s="501"/>
      <c r="BA76" s="501"/>
      <c r="BB76" s="501"/>
      <c r="BC76" s="502"/>
      <c r="BF76" s="503" t="str">
        <f t="shared" si="46"/>
        <v/>
      </c>
      <c r="BG76" s="504"/>
      <c r="BH76" s="504"/>
      <c r="BI76" s="504"/>
      <c r="BJ76" s="501" t="str">
        <f t="shared" si="47"/>
        <v/>
      </c>
      <c r="BK76" s="501"/>
      <c r="BL76" s="501"/>
      <c r="BM76" s="501"/>
      <c r="BN76" s="501"/>
      <c r="BO76" s="501"/>
      <c r="BP76" s="501"/>
      <c r="BQ76" s="501"/>
      <c r="BR76" s="501"/>
      <c r="BS76" s="501"/>
      <c r="BT76" s="501"/>
      <c r="BU76" s="501"/>
      <c r="BV76" s="501"/>
      <c r="BW76" s="501"/>
      <c r="BX76" s="501"/>
      <c r="BY76" s="501"/>
      <c r="BZ76" s="501"/>
      <c r="CA76" s="501"/>
      <c r="CB76" s="501"/>
      <c r="CC76" s="501"/>
      <c r="CD76" s="501"/>
      <c r="CE76" s="501"/>
      <c r="CF76" s="501"/>
      <c r="CG76" s="501"/>
      <c r="CH76" s="501"/>
      <c r="CI76" s="502"/>
    </row>
    <row r="77" spans="2:87" ht="16.5" customHeight="1">
      <c r="Z77" s="508"/>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1"/>
      <c r="BC77" s="502"/>
      <c r="BF77" s="503" t="str">
        <f t="shared" si="46"/>
        <v/>
      </c>
      <c r="BG77" s="504"/>
      <c r="BH77" s="504"/>
      <c r="BI77" s="504"/>
      <c r="BJ77" s="501" t="str">
        <f t="shared" si="47"/>
        <v/>
      </c>
      <c r="BK77" s="501"/>
      <c r="BL77" s="501"/>
      <c r="BM77" s="501"/>
      <c r="BN77" s="501"/>
      <c r="BO77" s="501"/>
      <c r="BP77" s="501"/>
      <c r="BQ77" s="501"/>
      <c r="BR77" s="501"/>
      <c r="BS77" s="501"/>
      <c r="BT77" s="501"/>
      <c r="BU77" s="501"/>
      <c r="BV77" s="501"/>
      <c r="BW77" s="501"/>
      <c r="BX77" s="501"/>
      <c r="BY77" s="501"/>
      <c r="BZ77" s="501"/>
      <c r="CA77" s="501"/>
      <c r="CB77" s="501"/>
      <c r="CC77" s="501"/>
      <c r="CD77" s="501"/>
      <c r="CE77" s="501"/>
      <c r="CF77" s="501"/>
      <c r="CG77" s="501"/>
      <c r="CH77" s="501"/>
      <c r="CI77" s="502"/>
    </row>
    <row r="78" spans="2:87" ht="16.5" customHeight="1">
      <c r="B78" s="155" t="str">
        <f>IF(F78="","",IF(ISNA(VLOOKUP(F78,[1]警備日誌専用氏名!A:B,2,FALSE))=TRUE,F78,VLOOKUP(F78,[1]警備日誌専用氏名!A:B,2,FALSE)))</f>
        <v/>
      </c>
      <c r="Z78" s="508"/>
      <c r="AA78" s="501"/>
      <c r="AB78" s="501"/>
      <c r="AC78" s="501"/>
      <c r="AD78" s="501"/>
      <c r="AE78" s="501"/>
      <c r="AF78" s="501"/>
      <c r="AG78" s="501"/>
      <c r="AH78" s="501"/>
      <c r="AI78" s="501"/>
      <c r="AJ78" s="501"/>
      <c r="AK78" s="501"/>
      <c r="AL78" s="501"/>
      <c r="AM78" s="501"/>
      <c r="AN78" s="501"/>
      <c r="AO78" s="501"/>
      <c r="AP78" s="501"/>
      <c r="AQ78" s="501"/>
      <c r="AR78" s="501"/>
      <c r="AS78" s="501"/>
      <c r="AT78" s="501"/>
      <c r="AU78" s="501"/>
      <c r="AV78" s="501"/>
      <c r="AW78" s="501"/>
      <c r="AX78" s="501"/>
      <c r="AY78" s="501"/>
      <c r="AZ78" s="501"/>
      <c r="BA78" s="501"/>
      <c r="BB78" s="501"/>
      <c r="BC78" s="502"/>
      <c r="BF78" s="503" t="str">
        <f t="shared" si="46"/>
        <v/>
      </c>
      <c r="BG78" s="504"/>
      <c r="BH78" s="504"/>
      <c r="BI78" s="504"/>
      <c r="BJ78" s="501" t="str">
        <f t="shared" si="47"/>
        <v/>
      </c>
      <c r="BK78" s="501"/>
      <c r="BL78" s="501"/>
      <c r="BM78" s="501"/>
      <c r="BN78" s="501"/>
      <c r="BO78" s="501"/>
      <c r="BP78" s="501"/>
      <c r="BQ78" s="501"/>
      <c r="BR78" s="501"/>
      <c r="BS78" s="501"/>
      <c r="BT78" s="501"/>
      <c r="BU78" s="501"/>
      <c r="BV78" s="501"/>
      <c r="BW78" s="501"/>
      <c r="BX78" s="501"/>
      <c r="BY78" s="501"/>
      <c r="BZ78" s="501"/>
      <c r="CA78" s="501"/>
      <c r="CB78" s="501"/>
      <c r="CC78" s="501"/>
      <c r="CD78" s="501"/>
      <c r="CE78" s="501"/>
      <c r="CF78" s="501"/>
      <c r="CG78" s="501"/>
      <c r="CH78" s="501"/>
      <c r="CI78" s="502"/>
    </row>
    <row r="79" spans="2:87" ht="16.5" customHeight="1">
      <c r="B79" s="155" t="str">
        <f>IF(F79="","",IF(ISNA(VLOOKUP(F79,[1]警備日誌専用氏名!A:B,2,FALSE))=TRUE,F79,VLOOKUP(F79,[1]警備日誌専用氏名!A:B,2,FALSE)))</f>
        <v/>
      </c>
      <c r="Z79" s="508"/>
      <c r="AA79" s="501"/>
      <c r="AB79" s="501"/>
      <c r="AC79" s="501"/>
      <c r="AD79" s="501"/>
      <c r="AE79" s="501"/>
      <c r="AF79" s="501"/>
      <c r="AG79" s="501"/>
      <c r="AH79" s="501"/>
      <c r="AI79" s="501"/>
      <c r="AJ79" s="501"/>
      <c r="AK79" s="501"/>
      <c r="AL79" s="501"/>
      <c r="AM79" s="501"/>
      <c r="AN79" s="501"/>
      <c r="AO79" s="501"/>
      <c r="AP79" s="501"/>
      <c r="AQ79" s="501"/>
      <c r="AR79" s="501"/>
      <c r="AS79" s="501"/>
      <c r="AT79" s="501"/>
      <c r="AU79" s="501"/>
      <c r="AV79" s="501"/>
      <c r="AW79" s="501"/>
      <c r="AX79" s="501"/>
      <c r="AY79" s="501"/>
      <c r="AZ79" s="501"/>
      <c r="BA79" s="501"/>
      <c r="BB79" s="501"/>
      <c r="BC79" s="502"/>
      <c r="BF79" s="503" t="str">
        <f t="shared" si="46"/>
        <v/>
      </c>
      <c r="BG79" s="504"/>
      <c r="BH79" s="504"/>
      <c r="BI79" s="504"/>
      <c r="BJ79" s="501" t="str">
        <f t="shared" si="47"/>
        <v/>
      </c>
      <c r="BK79" s="501"/>
      <c r="BL79" s="501"/>
      <c r="BM79" s="501"/>
      <c r="BN79" s="501"/>
      <c r="BO79" s="501"/>
      <c r="BP79" s="501"/>
      <c r="BQ79" s="501"/>
      <c r="BR79" s="501"/>
      <c r="BS79" s="501"/>
      <c r="BT79" s="501"/>
      <c r="BU79" s="501"/>
      <c r="BV79" s="501"/>
      <c r="BW79" s="501"/>
      <c r="BX79" s="501"/>
      <c r="BY79" s="501"/>
      <c r="BZ79" s="501"/>
      <c r="CA79" s="501"/>
      <c r="CB79" s="501"/>
      <c r="CC79" s="501"/>
      <c r="CD79" s="501"/>
      <c r="CE79" s="501"/>
      <c r="CF79" s="501"/>
      <c r="CG79" s="501"/>
      <c r="CH79" s="501"/>
      <c r="CI79" s="502"/>
    </row>
    <row r="80" spans="2:87" ht="16.5" customHeight="1">
      <c r="B80" s="155" t="str">
        <f>IF(F80="","",IF(ISNA(VLOOKUP(F80,[1]警備日誌専用氏名!A:B,2,FALSE))=TRUE,F80,VLOOKUP(F80,[1]警備日誌専用氏名!A:B,2,FALSE)))</f>
        <v/>
      </c>
      <c r="Z80" s="508"/>
      <c r="AA80" s="501"/>
      <c r="AB80" s="501"/>
      <c r="AC80" s="501"/>
      <c r="AD80" s="501"/>
      <c r="AE80" s="501"/>
      <c r="AF80" s="501"/>
      <c r="AG80" s="501"/>
      <c r="AH80" s="501"/>
      <c r="AI80" s="501"/>
      <c r="AJ80" s="501"/>
      <c r="AK80" s="501"/>
      <c r="AL80" s="501"/>
      <c r="AM80" s="501"/>
      <c r="AN80" s="501"/>
      <c r="AO80" s="501"/>
      <c r="AP80" s="501"/>
      <c r="AQ80" s="501"/>
      <c r="AR80" s="501"/>
      <c r="AS80" s="501"/>
      <c r="AT80" s="501"/>
      <c r="AU80" s="501"/>
      <c r="AV80" s="501"/>
      <c r="AW80" s="501"/>
      <c r="AX80" s="501"/>
      <c r="AY80" s="501"/>
      <c r="AZ80" s="501"/>
      <c r="BA80" s="501"/>
      <c r="BB80" s="501"/>
      <c r="BC80" s="502"/>
      <c r="BF80" s="503" t="str">
        <f t="shared" si="46"/>
        <v/>
      </c>
      <c r="BG80" s="504"/>
      <c r="BH80" s="504"/>
      <c r="BI80" s="504"/>
      <c r="BJ80" s="501" t="str">
        <f t="shared" si="47"/>
        <v/>
      </c>
      <c r="BK80" s="501"/>
      <c r="BL80" s="501"/>
      <c r="BM80" s="501"/>
      <c r="BN80" s="501"/>
      <c r="BO80" s="501"/>
      <c r="BP80" s="501"/>
      <c r="BQ80" s="501"/>
      <c r="BR80" s="501"/>
      <c r="BS80" s="501"/>
      <c r="BT80" s="501"/>
      <c r="BU80" s="501"/>
      <c r="BV80" s="501"/>
      <c r="BW80" s="501"/>
      <c r="BX80" s="501"/>
      <c r="BY80" s="501"/>
      <c r="BZ80" s="501"/>
      <c r="CA80" s="501"/>
      <c r="CB80" s="501"/>
      <c r="CC80" s="501"/>
      <c r="CD80" s="501"/>
      <c r="CE80" s="501"/>
      <c r="CF80" s="501"/>
      <c r="CG80" s="501"/>
      <c r="CH80" s="501"/>
      <c r="CI80" s="502"/>
    </row>
    <row r="81" spans="2:87" ht="16.5" customHeight="1">
      <c r="B81" s="155" t="str">
        <f>IF(F81="","",IF(ISNA(VLOOKUP(F81,[1]警備日誌専用氏名!A:B,2,FALSE))=TRUE,F81,VLOOKUP(F81,[1]警備日誌専用氏名!A:B,2,FALSE)))</f>
        <v/>
      </c>
      <c r="Z81" s="508"/>
      <c r="AA81" s="501"/>
      <c r="AB81" s="501"/>
      <c r="AC81" s="501"/>
      <c r="AD81" s="501"/>
      <c r="AE81" s="501"/>
      <c r="AF81" s="501"/>
      <c r="AG81" s="501"/>
      <c r="AH81" s="501"/>
      <c r="AI81" s="501"/>
      <c r="AJ81" s="501"/>
      <c r="AK81" s="501"/>
      <c r="AL81" s="501"/>
      <c r="AM81" s="501"/>
      <c r="AN81" s="501"/>
      <c r="AO81" s="501"/>
      <c r="AP81" s="501"/>
      <c r="AQ81" s="501"/>
      <c r="AR81" s="501"/>
      <c r="AS81" s="501"/>
      <c r="AT81" s="501"/>
      <c r="AU81" s="501"/>
      <c r="AV81" s="501"/>
      <c r="AW81" s="501"/>
      <c r="AX81" s="501"/>
      <c r="AY81" s="501"/>
      <c r="AZ81" s="501"/>
      <c r="BA81" s="501"/>
      <c r="BB81" s="501"/>
      <c r="BC81" s="502"/>
      <c r="BF81" s="503" t="str">
        <f t="shared" si="46"/>
        <v/>
      </c>
      <c r="BG81" s="504"/>
      <c r="BH81" s="504"/>
      <c r="BI81" s="504"/>
      <c r="BJ81" s="501" t="str">
        <f t="shared" si="47"/>
        <v/>
      </c>
      <c r="BK81" s="501"/>
      <c r="BL81" s="501"/>
      <c r="BM81" s="501"/>
      <c r="BN81" s="501"/>
      <c r="BO81" s="501"/>
      <c r="BP81" s="501"/>
      <c r="BQ81" s="501"/>
      <c r="BR81" s="501"/>
      <c r="BS81" s="501"/>
      <c r="BT81" s="501"/>
      <c r="BU81" s="501"/>
      <c r="BV81" s="501"/>
      <c r="BW81" s="501"/>
      <c r="BX81" s="501"/>
      <c r="BY81" s="501"/>
      <c r="BZ81" s="501"/>
      <c r="CA81" s="501"/>
      <c r="CB81" s="501"/>
      <c r="CC81" s="501"/>
      <c r="CD81" s="501"/>
      <c r="CE81" s="501"/>
      <c r="CF81" s="501"/>
      <c r="CG81" s="501"/>
      <c r="CH81" s="501"/>
      <c r="CI81" s="502"/>
    </row>
    <row r="82" spans="2:87" ht="16.5" customHeight="1">
      <c r="B82" s="155" t="str">
        <f>IF(F82="","",IF(ISNA(VLOOKUP(F82,[1]警備日誌専用氏名!A:B,2,FALSE))=TRUE,F82,VLOOKUP(F82,[1]警備日誌専用氏名!A:B,2,FALSE)))</f>
        <v/>
      </c>
      <c r="Z82" s="508"/>
      <c r="AA82" s="501"/>
      <c r="AB82" s="501"/>
      <c r="AC82" s="501"/>
      <c r="AD82" s="501"/>
      <c r="AE82" s="501"/>
      <c r="AF82" s="501"/>
      <c r="AG82" s="501"/>
      <c r="AH82" s="501"/>
      <c r="AI82" s="501"/>
      <c r="AJ82" s="501"/>
      <c r="AK82" s="501"/>
      <c r="AL82" s="501"/>
      <c r="AM82" s="501"/>
      <c r="AN82" s="501"/>
      <c r="AO82" s="501"/>
      <c r="AP82" s="501"/>
      <c r="AQ82" s="501"/>
      <c r="AR82" s="501"/>
      <c r="AS82" s="501"/>
      <c r="AT82" s="501"/>
      <c r="AU82" s="501"/>
      <c r="AV82" s="501"/>
      <c r="AW82" s="501"/>
      <c r="AX82" s="501"/>
      <c r="AY82" s="501"/>
      <c r="AZ82" s="501"/>
      <c r="BA82" s="501"/>
      <c r="BB82" s="501"/>
      <c r="BC82" s="502"/>
      <c r="BF82" s="503" t="str">
        <f t="shared" si="46"/>
        <v/>
      </c>
      <c r="BG82" s="504"/>
      <c r="BH82" s="504"/>
      <c r="BI82" s="504"/>
      <c r="BJ82" s="501" t="str">
        <f t="shared" si="47"/>
        <v/>
      </c>
      <c r="BK82" s="501"/>
      <c r="BL82" s="501"/>
      <c r="BM82" s="501"/>
      <c r="BN82" s="501"/>
      <c r="BO82" s="501"/>
      <c r="BP82" s="501"/>
      <c r="BQ82" s="501"/>
      <c r="BR82" s="501"/>
      <c r="BS82" s="501"/>
      <c r="BT82" s="501"/>
      <c r="BU82" s="501"/>
      <c r="BV82" s="501"/>
      <c r="BW82" s="501"/>
      <c r="BX82" s="501"/>
      <c r="BY82" s="501"/>
      <c r="BZ82" s="501"/>
      <c r="CA82" s="501"/>
      <c r="CB82" s="501"/>
      <c r="CC82" s="501"/>
      <c r="CD82" s="501"/>
      <c r="CE82" s="501"/>
      <c r="CF82" s="501"/>
      <c r="CG82" s="501"/>
      <c r="CH82" s="501"/>
      <c r="CI82" s="502"/>
    </row>
    <row r="83" spans="2:87" ht="16.5" customHeight="1">
      <c r="B83" s="155" t="str">
        <f>IF(F83="","",IF(ISNA(VLOOKUP(F83,[1]警備日誌専用氏名!A:B,2,FALSE))=TRUE,F83,VLOOKUP(F83,[1]警備日誌専用氏名!A:B,2,FALSE)))</f>
        <v/>
      </c>
      <c r="Z83" s="508"/>
      <c r="AA83" s="501"/>
      <c r="AB83" s="501"/>
      <c r="AC83" s="501"/>
      <c r="AD83" s="501"/>
      <c r="AE83" s="501"/>
      <c r="AF83" s="501"/>
      <c r="AG83" s="501"/>
      <c r="AH83" s="501"/>
      <c r="AI83" s="501"/>
      <c r="AJ83" s="501"/>
      <c r="AK83" s="501"/>
      <c r="AL83" s="501"/>
      <c r="AM83" s="501"/>
      <c r="AN83" s="501"/>
      <c r="AO83" s="501"/>
      <c r="AP83" s="501"/>
      <c r="AQ83" s="501"/>
      <c r="AR83" s="501"/>
      <c r="AS83" s="501"/>
      <c r="AT83" s="501"/>
      <c r="AU83" s="501"/>
      <c r="AV83" s="501"/>
      <c r="AW83" s="501"/>
      <c r="AX83" s="501"/>
      <c r="AY83" s="501"/>
      <c r="AZ83" s="501"/>
      <c r="BA83" s="501"/>
      <c r="BB83" s="501"/>
      <c r="BC83" s="502"/>
      <c r="BF83" s="503" t="str">
        <f t="shared" si="46"/>
        <v/>
      </c>
      <c r="BG83" s="504"/>
      <c r="BH83" s="504"/>
      <c r="BI83" s="504"/>
      <c r="BJ83" s="501" t="str">
        <f t="shared" si="47"/>
        <v/>
      </c>
      <c r="BK83" s="501"/>
      <c r="BL83" s="501"/>
      <c r="BM83" s="501"/>
      <c r="BN83" s="501"/>
      <c r="BO83" s="501"/>
      <c r="BP83" s="501"/>
      <c r="BQ83" s="501"/>
      <c r="BR83" s="501"/>
      <c r="BS83" s="501"/>
      <c r="BT83" s="501"/>
      <c r="BU83" s="501"/>
      <c r="BV83" s="501"/>
      <c r="BW83" s="501"/>
      <c r="BX83" s="501"/>
      <c r="BY83" s="501"/>
      <c r="BZ83" s="501"/>
      <c r="CA83" s="501"/>
      <c r="CB83" s="501"/>
      <c r="CC83" s="501"/>
      <c r="CD83" s="501"/>
      <c r="CE83" s="501"/>
      <c r="CF83" s="501"/>
      <c r="CG83" s="501"/>
      <c r="CH83" s="501"/>
      <c r="CI83" s="502"/>
    </row>
    <row r="84" spans="2:87" ht="16.5" customHeight="1">
      <c r="B84" s="155" t="str">
        <f>IF(F84="","",IF(ISNA(VLOOKUP(F84,[1]警備日誌専用氏名!A:B,2,FALSE))=TRUE,F84,VLOOKUP(F84,[1]警備日誌専用氏名!A:B,2,FALSE)))</f>
        <v/>
      </c>
      <c r="Z84" s="508"/>
      <c r="AA84" s="501"/>
      <c r="AB84" s="501"/>
      <c r="AC84" s="501"/>
      <c r="AD84" s="501"/>
      <c r="AE84" s="501"/>
      <c r="AF84" s="501"/>
      <c r="AG84" s="501"/>
      <c r="AH84" s="501"/>
      <c r="AI84" s="501"/>
      <c r="AJ84" s="501"/>
      <c r="AK84" s="501"/>
      <c r="AL84" s="501"/>
      <c r="AM84" s="501"/>
      <c r="AN84" s="501"/>
      <c r="AO84" s="501"/>
      <c r="AP84" s="501"/>
      <c r="AQ84" s="501"/>
      <c r="AR84" s="501"/>
      <c r="AS84" s="501"/>
      <c r="AT84" s="501"/>
      <c r="AU84" s="501"/>
      <c r="AV84" s="501"/>
      <c r="AW84" s="501"/>
      <c r="AX84" s="501"/>
      <c r="AY84" s="501"/>
      <c r="AZ84" s="501"/>
      <c r="BA84" s="501"/>
      <c r="BB84" s="501"/>
      <c r="BC84" s="502"/>
      <c r="BF84" s="503" t="str">
        <f t="shared" si="46"/>
        <v/>
      </c>
      <c r="BG84" s="504"/>
      <c r="BH84" s="504"/>
      <c r="BI84" s="504"/>
      <c r="BJ84" s="501" t="str">
        <f t="shared" si="47"/>
        <v/>
      </c>
      <c r="BK84" s="501"/>
      <c r="BL84" s="501"/>
      <c r="BM84" s="501"/>
      <c r="BN84" s="501"/>
      <c r="BO84" s="501"/>
      <c r="BP84" s="501"/>
      <c r="BQ84" s="501"/>
      <c r="BR84" s="501"/>
      <c r="BS84" s="501"/>
      <c r="BT84" s="501"/>
      <c r="BU84" s="501"/>
      <c r="BV84" s="501"/>
      <c r="BW84" s="501"/>
      <c r="BX84" s="501"/>
      <c r="BY84" s="501"/>
      <c r="BZ84" s="501"/>
      <c r="CA84" s="501"/>
      <c r="CB84" s="501"/>
      <c r="CC84" s="501"/>
      <c r="CD84" s="501"/>
      <c r="CE84" s="501"/>
      <c r="CF84" s="501"/>
      <c r="CG84" s="501"/>
      <c r="CH84" s="501"/>
      <c r="CI84" s="502"/>
    </row>
    <row r="85" spans="2:87" ht="16.5" customHeight="1">
      <c r="B85" s="155" t="str">
        <f>IF(F85="","",IF(ISNA(VLOOKUP(F85,[1]警備日誌専用氏名!A:B,2,FALSE))=TRUE,F85,VLOOKUP(F85,[1]警備日誌専用氏名!A:B,2,FALSE)))</f>
        <v/>
      </c>
      <c r="Z85" s="508"/>
      <c r="AA85" s="501"/>
      <c r="AB85" s="501"/>
      <c r="AC85" s="501"/>
      <c r="AD85" s="501"/>
      <c r="AE85" s="501"/>
      <c r="AF85" s="501"/>
      <c r="AG85" s="501"/>
      <c r="AH85" s="501"/>
      <c r="AI85" s="501"/>
      <c r="AJ85" s="501"/>
      <c r="AK85" s="501"/>
      <c r="AL85" s="501"/>
      <c r="AM85" s="501"/>
      <c r="AN85" s="501"/>
      <c r="AO85" s="501"/>
      <c r="AP85" s="501"/>
      <c r="AQ85" s="501"/>
      <c r="AR85" s="501"/>
      <c r="AS85" s="501"/>
      <c r="AT85" s="501"/>
      <c r="AU85" s="501"/>
      <c r="AV85" s="501"/>
      <c r="AW85" s="501"/>
      <c r="AX85" s="501"/>
      <c r="AY85" s="501"/>
      <c r="AZ85" s="501"/>
      <c r="BA85" s="501"/>
      <c r="BB85" s="501"/>
      <c r="BC85" s="502"/>
      <c r="BF85" s="503" t="str">
        <f t="shared" si="46"/>
        <v/>
      </c>
      <c r="BG85" s="504"/>
      <c r="BH85" s="504"/>
      <c r="BI85" s="504"/>
      <c r="BJ85" s="501" t="str">
        <f t="shared" si="47"/>
        <v/>
      </c>
      <c r="BK85" s="501"/>
      <c r="BL85" s="501"/>
      <c r="BM85" s="501"/>
      <c r="BN85" s="501"/>
      <c r="BO85" s="501"/>
      <c r="BP85" s="501"/>
      <c r="BQ85" s="501"/>
      <c r="BR85" s="501"/>
      <c r="BS85" s="501"/>
      <c r="BT85" s="501"/>
      <c r="BU85" s="501"/>
      <c r="BV85" s="501"/>
      <c r="BW85" s="501"/>
      <c r="BX85" s="501"/>
      <c r="BY85" s="501"/>
      <c r="BZ85" s="501"/>
      <c r="CA85" s="501"/>
      <c r="CB85" s="501"/>
      <c r="CC85" s="501"/>
      <c r="CD85" s="501"/>
      <c r="CE85" s="501"/>
      <c r="CF85" s="501"/>
      <c r="CG85" s="501"/>
      <c r="CH85" s="501"/>
      <c r="CI85" s="502"/>
    </row>
    <row r="86" spans="2:87" ht="16.5" customHeight="1">
      <c r="B86" s="155" t="str">
        <f>IF(F86="","",IF(ISNA(VLOOKUP(F86,[1]警備日誌専用氏名!A:B,2,FALSE))=TRUE,F86,VLOOKUP(F86,[1]警備日誌専用氏名!A:B,2,FALSE)))</f>
        <v/>
      </c>
      <c r="Z86" s="508"/>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1"/>
      <c r="BC86" s="502"/>
      <c r="BF86" s="503" t="str">
        <f t="shared" si="46"/>
        <v/>
      </c>
      <c r="BG86" s="504"/>
      <c r="BH86" s="504"/>
      <c r="BI86" s="504"/>
      <c r="BJ86" s="501" t="str">
        <f t="shared" si="47"/>
        <v/>
      </c>
      <c r="BK86" s="501"/>
      <c r="BL86" s="501"/>
      <c r="BM86" s="501"/>
      <c r="BN86" s="501"/>
      <c r="BO86" s="501"/>
      <c r="BP86" s="501"/>
      <c r="BQ86" s="501"/>
      <c r="BR86" s="501"/>
      <c r="BS86" s="501"/>
      <c r="BT86" s="501"/>
      <c r="BU86" s="501"/>
      <c r="BV86" s="501"/>
      <c r="BW86" s="501"/>
      <c r="BX86" s="501"/>
      <c r="BY86" s="501"/>
      <c r="BZ86" s="501"/>
      <c r="CA86" s="501"/>
      <c r="CB86" s="501"/>
      <c r="CC86" s="501"/>
      <c r="CD86" s="501"/>
      <c r="CE86" s="501"/>
      <c r="CF86" s="501"/>
      <c r="CG86" s="501"/>
      <c r="CH86" s="501"/>
      <c r="CI86" s="502"/>
    </row>
    <row r="87" spans="2:87" ht="16.5" customHeight="1">
      <c r="B87" s="155" t="str">
        <f>IF(F87="","",IF(ISNA(VLOOKUP(F87,[1]警備日誌専用氏名!A:B,2,FALSE))=TRUE,F87,VLOOKUP(F87,[1]警備日誌専用氏名!A:B,2,FALSE)))</f>
        <v/>
      </c>
      <c r="Z87" s="508"/>
      <c r="AA87" s="501"/>
      <c r="AB87" s="501"/>
      <c r="AC87" s="501"/>
      <c r="AD87" s="501"/>
      <c r="AE87" s="501"/>
      <c r="AF87" s="501"/>
      <c r="AG87" s="501"/>
      <c r="AH87" s="501"/>
      <c r="AI87" s="501"/>
      <c r="AJ87" s="501"/>
      <c r="AK87" s="501"/>
      <c r="AL87" s="501"/>
      <c r="AM87" s="501"/>
      <c r="AN87" s="501"/>
      <c r="AO87" s="501"/>
      <c r="AP87" s="501"/>
      <c r="AQ87" s="501"/>
      <c r="AR87" s="501"/>
      <c r="AS87" s="501"/>
      <c r="AT87" s="501"/>
      <c r="AU87" s="501"/>
      <c r="AV87" s="501"/>
      <c r="AW87" s="501"/>
      <c r="AX87" s="501"/>
      <c r="AY87" s="501"/>
      <c r="AZ87" s="501"/>
      <c r="BA87" s="501"/>
      <c r="BB87" s="501"/>
      <c r="BC87" s="502"/>
      <c r="BF87" s="503" t="str">
        <f t="shared" si="46"/>
        <v/>
      </c>
      <c r="BG87" s="504"/>
      <c r="BH87" s="504"/>
      <c r="BI87" s="504"/>
      <c r="BJ87" s="501" t="str">
        <f t="shared" si="47"/>
        <v/>
      </c>
      <c r="BK87" s="501"/>
      <c r="BL87" s="501"/>
      <c r="BM87" s="501"/>
      <c r="BN87" s="501"/>
      <c r="BO87" s="501"/>
      <c r="BP87" s="501"/>
      <c r="BQ87" s="501"/>
      <c r="BR87" s="501"/>
      <c r="BS87" s="501"/>
      <c r="BT87" s="501"/>
      <c r="BU87" s="501"/>
      <c r="BV87" s="501"/>
      <c r="BW87" s="501"/>
      <c r="BX87" s="501"/>
      <c r="BY87" s="501"/>
      <c r="BZ87" s="501"/>
      <c r="CA87" s="501"/>
      <c r="CB87" s="501"/>
      <c r="CC87" s="501"/>
      <c r="CD87" s="501"/>
      <c r="CE87" s="501"/>
      <c r="CF87" s="501"/>
      <c r="CG87" s="501"/>
      <c r="CH87" s="501"/>
      <c r="CI87" s="502"/>
    </row>
    <row r="88" spans="2:87" ht="16.5" customHeight="1">
      <c r="B88" s="155" t="str">
        <f>IF(F88="","",IF(ISNA(VLOOKUP(F88,[1]警備日誌専用氏名!A:B,2,FALSE))=TRUE,F88,VLOOKUP(F88,[1]警備日誌専用氏名!A:B,2,FALSE)))</f>
        <v/>
      </c>
      <c r="Z88" s="508"/>
      <c r="AA88" s="501"/>
      <c r="AB88" s="501"/>
      <c r="AC88" s="501"/>
      <c r="AD88" s="501"/>
      <c r="AE88" s="501"/>
      <c r="AF88" s="501"/>
      <c r="AG88" s="501"/>
      <c r="AH88" s="501"/>
      <c r="AI88" s="501"/>
      <c r="AJ88" s="501"/>
      <c r="AK88" s="501"/>
      <c r="AL88" s="501"/>
      <c r="AM88" s="501"/>
      <c r="AN88" s="501"/>
      <c r="AO88" s="501"/>
      <c r="AP88" s="501"/>
      <c r="AQ88" s="501"/>
      <c r="AR88" s="501"/>
      <c r="AS88" s="501"/>
      <c r="AT88" s="501"/>
      <c r="AU88" s="501"/>
      <c r="AV88" s="501"/>
      <c r="AW88" s="501"/>
      <c r="AX88" s="501"/>
      <c r="AY88" s="501"/>
      <c r="AZ88" s="501"/>
      <c r="BA88" s="501"/>
      <c r="BB88" s="501"/>
      <c r="BC88" s="502"/>
      <c r="BD88" s="207"/>
      <c r="BE88" s="207"/>
      <c r="BF88" s="503" t="str">
        <f t="shared" si="46"/>
        <v/>
      </c>
      <c r="BG88" s="504"/>
      <c r="BH88" s="504"/>
      <c r="BI88" s="504"/>
      <c r="BJ88" s="501" t="str">
        <f t="shared" si="47"/>
        <v/>
      </c>
      <c r="BK88" s="501"/>
      <c r="BL88" s="501"/>
      <c r="BM88" s="501"/>
      <c r="BN88" s="501"/>
      <c r="BO88" s="501"/>
      <c r="BP88" s="501"/>
      <c r="BQ88" s="501"/>
      <c r="BR88" s="501"/>
      <c r="BS88" s="501"/>
      <c r="BT88" s="501"/>
      <c r="BU88" s="501"/>
      <c r="BV88" s="501"/>
      <c r="BW88" s="501"/>
      <c r="BX88" s="501"/>
      <c r="BY88" s="501"/>
      <c r="BZ88" s="501"/>
      <c r="CA88" s="501"/>
      <c r="CB88" s="501"/>
      <c r="CC88" s="501"/>
      <c r="CD88" s="501"/>
      <c r="CE88" s="501"/>
      <c r="CF88" s="501"/>
      <c r="CG88" s="501"/>
      <c r="CH88" s="501"/>
      <c r="CI88" s="502"/>
    </row>
    <row r="89" spans="2:87" ht="16.5" customHeight="1">
      <c r="B89" s="155" t="str">
        <f>IF(F89="","",IF(ISNA(VLOOKUP(F89,[1]警備日誌専用氏名!A:B,2,FALSE))=TRUE,F89,VLOOKUP(F89,[1]警備日誌専用氏名!A:B,2,FALSE)))</f>
        <v/>
      </c>
      <c r="Z89" s="508"/>
      <c r="AA89" s="501"/>
      <c r="AB89" s="501"/>
      <c r="AC89" s="501"/>
      <c r="AD89" s="501"/>
      <c r="AE89" s="501"/>
      <c r="AF89" s="501"/>
      <c r="AG89" s="501"/>
      <c r="AH89" s="501"/>
      <c r="AI89" s="501"/>
      <c r="AJ89" s="501"/>
      <c r="AK89" s="501"/>
      <c r="AL89" s="501"/>
      <c r="AM89" s="501"/>
      <c r="AN89" s="501"/>
      <c r="AO89" s="501"/>
      <c r="AP89" s="501"/>
      <c r="AQ89" s="501"/>
      <c r="AR89" s="501"/>
      <c r="AS89" s="501"/>
      <c r="AT89" s="501"/>
      <c r="AU89" s="501"/>
      <c r="AV89" s="501"/>
      <c r="AW89" s="501"/>
      <c r="AX89" s="501"/>
      <c r="AY89" s="501"/>
      <c r="AZ89" s="501"/>
      <c r="BA89" s="501"/>
      <c r="BB89" s="501"/>
      <c r="BC89" s="502"/>
      <c r="BD89" s="207"/>
      <c r="BE89" s="207"/>
      <c r="BF89" s="503" t="str">
        <f t="shared" si="46"/>
        <v/>
      </c>
      <c r="BG89" s="504"/>
      <c r="BH89" s="504"/>
      <c r="BI89" s="504"/>
      <c r="BJ89" s="501" t="str">
        <f t="shared" si="47"/>
        <v/>
      </c>
      <c r="BK89" s="501"/>
      <c r="BL89" s="501"/>
      <c r="BM89" s="501"/>
      <c r="BN89" s="501"/>
      <c r="BO89" s="501"/>
      <c r="BP89" s="501"/>
      <c r="BQ89" s="501"/>
      <c r="BR89" s="501"/>
      <c r="BS89" s="501"/>
      <c r="BT89" s="501"/>
      <c r="BU89" s="501"/>
      <c r="BV89" s="501"/>
      <c r="BW89" s="501"/>
      <c r="BX89" s="501"/>
      <c r="BY89" s="501"/>
      <c r="BZ89" s="501"/>
      <c r="CA89" s="501"/>
      <c r="CB89" s="501"/>
      <c r="CC89" s="501"/>
      <c r="CD89" s="501"/>
      <c r="CE89" s="501"/>
      <c r="CF89" s="501"/>
      <c r="CG89" s="501"/>
      <c r="CH89" s="501"/>
      <c r="CI89" s="502"/>
    </row>
    <row r="90" spans="2:87" ht="16.5" customHeight="1">
      <c r="B90" s="155" t="str">
        <f>IF(F90="","",IF(ISNA(VLOOKUP(F90,[1]警備日誌専用氏名!A:B,2,FALSE))=TRUE,F90,VLOOKUP(F90,[1]警備日誌専用氏名!A:B,2,FALSE)))</f>
        <v/>
      </c>
      <c r="Z90" s="508"/>
      <c r="AA90" s="501"/>
      <c r="AB90" s="501"/>
      <c r="AC90" s="501"/>
      <c r="AD90" s="501"/>
      <c r="AE90" s="501"/>
      <c r="AF90" s="501"/>
      <c r="AG90" s="501"/>
      <c r="AH90" s="501"/>
      <c r="AI90" s="501"/>
      <c r="AJ90" s="501"/>
      <c r="AK90" s="501"/>
      <c r="AL90" s="501"/>
      <c r="AM90" s="501"/>
      <c r="AN90" s="501"/>
      <c r="AO90" s="501"/>
      <c r="AP90" s="501"/>
      <c r="AQ90" s="501"/>
      <c r="AR90" s="501"/>
      <c r="AS90" s="501"/>
      <c r="AT90" s="501"/>
      <c r="AU90" s="501"/>
      <c r="AV90" s="501"/>
      <c r="AW90" s="501"/>
      <c r="AX90" s="501"/>
      <c r="AY90" s="501"/>
      <c r="AZ90" s="501"/>
      <c r="BA90" s="501"/>
      <c r="BB90" s="501"/>
      <c r="BC90" s="502"/>
      <c r="BD90" s="207"/>
      <c r="BE90" s="207"/>
      <c r="BF90" s="503" t="str">
        <f t="shared" si="46"/>
        <v/>
      </c>
      <c r="BG90" s="504"/>
      <c r="BH90" s="504"/>
      <c r="BI90" s="504"/>
      <c r="BJ90" s="501" t="str">
        <f t="shared" si="47"/>
        <v/>
      </c>
      <c r="BK90" s="501"/>
      <c r="BL90" s="501"/>
      <c r="BM90" s="501"/>
      <c r="BN90" s="501"/>
      <c r="BO90" s="501"/>
      <c r="BP90" s="501"/>
      <c r="BQ90" s="501"/>
      <c r="BR90" s="501"/>
      <c r="BS90" s="501"/>
      <c r="BT90" s="501"/>
      <c r="BU90" s="501"/>
      <c r="BV90" s="501"/>
      <c r="BW90" s="501"/>
      <c r="BX90" s="501"/>
      <c r="BY90" s="501"/>
      <c r="BZ90" s="501"/>
      <c r="CA90" s="501"/>
      <c r="CB90" s="501"/>
      <c r="CC90" s="501"/>
      <c r="CD90" s="501"/>
      <c r="CE90" s="501"/>
      <c r="CF90" s="501"/>
      <c r="CG90" s="501"/>
      <c r="CH90" s="501"/>
      <c r="CI90" s="502"/>
    </row>
    <row r="91" spans="2:87" ht="16.5" customHeight="1">
      <c r="B91" s="155" t="str">
        <f>IF(F91="","",IF(ISNA(VLOOKUP(F91,[1]警備日誌専用氏名!A:B,2,FALSE))=TRUE,F91,VLOOKUP(F91,[1]警備日誌専用氏名!A:B,2,FALSE)))</f>
        <v/>
      </c>
      <c r="Z91" s="508"/>
      <c r="AA91" s="501"/>
      <c r="AB91" s="501"/>
      <c r="AC91" s="501"/>
      <c r="AD91" s="501"/>
      <c r="AE91" s="501"/>
      <c r="AF91" s="501"/>
      <c r="AG91" s="501"/>
      <c r="AH91" s="501"/>
      <c r="AI91" s="501"/>
      <c r="AJ91" s="501"/>
      <c r="AK91" s="501"/>
      <c r="AL91" s="501"/>
      <c r="AM91" s="501"/>
      <c r="AN91" s="501"/>
      <c r="AO91" s="501"/>
      <c r="AP91" s="501"/>
      <c r="AQ91" s="501"/>
      <c r="AR91" s="501"/>
      <c r="AS91" s="501"/>
      <c r="AT91" s="501"/>
      <c r="AU91" s="501"/>
      <c r="AV91" s="501"/>
      <c r="AW91" s="501"/>
      <c r="AX91" s="501"/>
      <c r="AY91" s="501"/>
      <c r="AZ91" s="501"/>
      <c r="BA91" s="501"/>
      <c r="BB91" s="501"/>
      <c r="BC91" s="502"/>
      <c r="BD91" s="207"/>
      <c r="BE91" s="207"/>
      <c r="BF91" s="503" t="str">
        <f t="shared" si="46"/>
        <v/>
      </c>
      <c r="BG91" s="504"/>
      <c r="BH91" s="504"/>
      <c r="BI91" s="504"/>
      <c r="BJ91" s="501" t="str">
        <f t="shared" si="47"/>
        <v/>
      </c>
      <c r="BK91" s="501"/>
      <c r="BL91" s="501"/>
      <c r="BM91" s="501"/>
      <c r="BN91" s="501"/>
      <c r="BO91" s="501"/>
      <c r="BP91" s="501"/>
      <c r="BQ91" s="501"/>
      <c r="BR91" s="501"/>
      <c r="BS91" s="501"/>
      <c r="BT91" s="501"/>
      <c r="BU91" s="501"/>
      <c r="BV91" s="501"/>
      <c r="BW91" s="501"/>
      <c r="BX91" s="501"/>
      <c r="BY91" s="501"/>
      <c r="BZ91" s="501"/>
      <c r="CA91" s="501"/>
      <c r="CB91" s="501"/>
      <c r="CC91" s="501"/>
      <c r="CD91" s="501"/>
      <c r="CE91" s="501"/>
      <c r="CF91" s="501"/>
      <c r="CG91" s="501"/>
      <c r="CH91" s="501"/>
      <c r="CI91" s="502"/>
    </row>
    <row r="92" spans="2:87" ht="16.5" customHeight="1">
      <c r="B92" s="155" t="str">
        <f>IF(F92="","",IF(ISNA(VLOOKUP(F92,[1]警備日誌専用氏名!A:B,2,FALSE))=TRUE,F92,VLOOKUP(F92,[1]警備日誌専用氏名!A:B,2,FALSE)))</f>
        <v/>
      </c>
      <c r="Z92" s="508"/>
      <c r="AA92" s="501"/>
      <c r="AB92" s="501"/>
      <c r="AC92" s="501"/>
      <c r="AD92" s="501"/>
      <c r="AE92" s="501"/>
      <c r="AF92" s="501"/>
      <c r="AG92" s="501"/>
      <c r="AH92" s="501"/>
      <c r="AI92" s="501"/>
      <c r="AJ92" s="501"/>
      <c r="AK92" s="501"/>
      <c r="AL92" s="501"/>
      <c r="AM92" s="501"/>
      <c r="AN92" s="501"/>
      <c r="AO92" s="501"/>
      <c r="AP92" s="501"/>
      <c r="AQ92" s="501"/>
      <c r="AR92" s="501"/>
      <c r="AS92" s="501"/>
      <c r="AT92" s="501"/>
      <c r="AU92" s="501"/>
      <c r="AV92" s="501"/>
      <c r="AW92" s="501"/>
      <c r="AX92" s="501"/>
      <c r="AY92" s="501"/>
      <c r="AZ92" s="501"/>
      <c r="BA92" s="501"/>
      <c r="BB92" s="501"/>
      <c r="BC92" s="502"/>
      <c r="BD92" s="207"/>
      <c r="BE92" s="207"/>
      <c r="BF92" s="503" t="str">
        <f t="shared" si="46"/>
        <v/>
      </c>
      <c r="BG92" s="504"/>
      <c r="BH92" s="504"/>
      <c r="BI92" s="504"/>
      <c r="BJ92" s="501" t="str">
        <f t="shared" si="47"/>
        <v/>
      </c>
      <c r="BK92" s="501"/>
      <c r="BL92" s="501"/>
      <c r="BM92" s="501"/>
      <c r="BN92" s="501"/>
      <c r="BO92" s="501"/>
      <c r="BP92" s="501"/>
      <c r="BQ92" s="501"/>
      <c r="BR92" s="501"/>
      <c r="BS92" s="501"/>
      <c r="BT92" s="501"/>
      <c r="BU92" s="501"/>
      <c r="BV92" s="501"/>
      <c r="BW92" s="501"/>
      <c r="BX92" s="501"/>
      <c r="BY92" s="501"/>
      <c r="BZ92" s="501"/>
      <c r="CA92" s="501"/>
      <c r="CB92" s="501"/>
      <c r="CC92" s="501"/>
      <c r="CD92" s="501"/>
      <c r="CE92" s="501"/>
      <c r="CF92" s="501"/>
      <c r="CG92" s="501"/>
      <c r="CH92" s="501"/>
      <c r="CI92" s="502"/>
    </row>
    <row r="93" spans="2:87" ht="16.5" customHeight="1">
      <c r="B93" s="155" t="str">
        <f>IF(F93="","",IF(ISNA(VLOOKUP(F93,[1]警備日誌専用氏名!A:B,2,FALSE))=TRUE,F93,VLOOKUP(F93,[1]警備日誌専用氏名!A:B,2,FALSE)))</f>
        <v/>
      </c>
      <c r="Z93" s="508"/>
      <c r="AA93" s="501"/>
      <c r="AB93" s="501"/>
      <c r="AC93" s="501"/>
      <c r="AD93" s="501"/>
      <c r="AE93" s="501"/>
      <c r="AF93" s="501"/>
      <c r="AG93" s="501"/>
      <c r="AH93" s="501"/>
      <c r="AI93" s="501"/>
      <c r="AJ93" s="501"/>
      <c r="AK93" s="501"/>
      <c r="AL93" s="501"/>
      <c r="AM93" s="501"/>
      <c r="AN93" s="501"/>
      <c r="AO93" s="501"/>
      <c r="AP93" s="501"/>
      <c r="AQ93" s="501"/>
      <c r="AR93" s="501"/>
      <c r="AS93" s="501"/>
      <c r="AT93" s="501"/>
      <c r="AU93" s="501"/>
      <c r="AV93" s="501"/>
      <c r="AW93" s="501"/>
      <c r="AX93" s="501"/>
      <c r="AY93" s="501"/>
      <c r="AZ93" s="501"/>
      <c r="BA93" s="501"/>
      <c r="BB93" s="501"/>
      <c r="BC93" s="502"/>
      <c r="BF93" s="503" t="str">
        <f t="shared" si="46"/>
        <v/>
      </c>
      <c r="BG93" s="504"/>
      <c r="BH93" s="504"/>
      <c r="BI93" s="504"/>
      <c r="BJ93" s="501" t="str">
        <f t="shared" si="47"/>
        <v/>
      </c>
      <c r="BK93" s="501"/>
      <c r="BL93" s="501"/>
      <c r="BM93" s="501"/>
      <c r="BN93" s="501"/>
      <c r="BO93" s="501"/>
      <c r="BP93" s="501"/>
      <c r="BQ93" s="501"/>
      <c r="BR93" s="501"/>
      <c r="BS93" s="501"/>
      <c r="BT93" s="501"/>
      <c r="BU93" s="501"/>
      <c r="BV93" s="501"/>
      <c r="BW93" s="501"/>
      <c r="BX93" s="501"/>
      <c r="BY93" s="501"/>
      <c r="BZ93" s="501"/>
      <c r="CA93" s="501"/>
      <c r="CB93" s="501"/>
      <c r="CC93" s="501"/>
      <c r="CD93" s="501"/>
      <c r="CE93" s="501"/>
      <c r="CF93" s="501"/>
      <c r="CG93" s="501"/>
      <c r="CH93" s="501"/>
      <c r="CI93" s="502"/>
    </row>
    <row r="94" spans="2:87" ht="16.5" customHeight="1">
      <c r="B94" s="155" t="str">
        <f>IF(F94="","",IF(ISNA(VLOOKUP(F94,[1]警備日誌専用氏名!A:B,2,FALSE))=TRUE,F94,VLOOKUP(F94,[1]警備日誌専用氏名!A:B,2,FALSE)))</f>
        <v/>
      </c>
      <c r="Z94" s="509"/>
      <c r="AA94" s="510"/>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1"/>
      <c r="BF94" s="512" t="str">
        <f t="shared" si="46"/>
        <v/>
      </c>
      <c r="BG94" s="513"/>
      <c r="BH94" s="513"/>
      <c r="BI94" s="513"/>
      <c r="BJ94" s="510" t="str">
        <f t="shared" si="47"/>
        <v/>
      </c>
      <c r="BK94" s="510"/>
      <c r="BL94" s="510"/>
      <c r="BM94" s="510"/>
      <c r="BN94" s="510"/>
      <c r="BO94" s="510"/>
      <c r="BP94" s="510"/>
      <c r="BQ94" s="510"/>
      <c r="BR94" s="510"/>
      <c r="BS94" s="510"/>
      <c r="BT94" s="510"/>
      <c r="BU94" s="510"/>
      <c r="BV94" s="510"/>
      <c r="BW94" s="510"/>
      <c r="BX94" s="510"/>
      <c r="BY94" s="510"/>
      <c r="BZ94" s="510"/>
      <c r="CA94" s="510"/>
      <c r="CB94" s="510"/>
      <c r="CC94" s="510"/>
      <c r="CD94" s="510"/>
      <c r="CE94" s="510"/>
      <c r="CF94" s="510"/>
      <c r="CG94" s="510"/>
      <c r="CH94" s="510"/>
      <c r="CI94" s="511"/>
    </row>
    <row r="95" spans="2:87" ht="16.5" customHeight="1">
      <c r="B95" s="155" t="str">
        <f>IF(F95="","",IF(ISNA(VLOOKUP(F95,[1]警備日誌専用氏名!A:B,2,FALSE))=TRUE,F95,VLOOKUP(F95,[1]警備日誌専用氏名!A:B,2,FALSE)))</f>
        <v/>
      </c>
      <c r="Z95" s="508"/>
      <c r="AA95" s="501"/>
      <c r="AB95" s="501"/>
      <c r="AC95" s="501"/>
      <c r="AD95" s="501"/>
      <c r="AE95" s="501"/>
      <c r="AF95" s="501"/>
      <c r="AG95" s="501"/>
      <c r="AH95" s="501"/>
      <c r="AI95" s="501"/>
      <c r="AJ95" s="501"/>
      <c r="AK95" s="501"/>
      <c r="AL95" s="501"/>
      <c r="AM95" s="501"/>
      <c r="AN95" s="501"/>
      <c r="AO95" s="501"/>
      <c r="AP95" s="501"/>
      <c r="AQ95" s="501"/>
      <c r="AR95" s="501"/>
      <c r="AS95" s="501"/>
      <c r="AT95" s="501"/>
      <c r="AU95" s="501"/>
      <c r="AV95" s="501"/>
      <c r="AW95" s="501"/>
      <c r="AX95" s="501"/>
      <c r="AY95" s="501"/>
      <c r="AZ95" s="501"/>
      <c r="BA95" s="501"/>
      <c r="BB95" s="501"/>
      <c r="BC95" s="502"/>
      <c r="BF95" s="503" t="str">
        <f t="shared" ref="BF95:BF100" si="48">IF(Z95="","",Z95)</f>
        <v/>
      </c>
      <c r="BG95" s="504"/>
      <c r="BH95" s="504"/>
      <c r="BI95" s="504"/>
      <c r="BJ95" s="501" t="str">
        <f t="shared" si="47"/>
        <v/>
      </c>
      <c r="BK95" s="501"/>
      <c r="BL95" s="501"/>
      <c r="BM95" s="501"/>
      <c r="BN95" s="501"/>
      <c r="BO95" s="501"/>
      <c r="BP95" s="501"/>
      <c r="BQ95" s="501"/>
      <c r="BR95" s="501"/>
      <c r="BS95" s="501"/>
      <c r="BT95" s="501"/>
      <c r="BU95" s="501"/>
      <c r="BV95" s="501"/>
      <c r="BW95" s="501"/>
      <c r="BX95" s="501"/>
      <c r="BY95" s="501"/>
      <c r="BZ95" s="501"/>
      <c r="CA95" s="501"/>
      <c r="CB95" s="501"/>
      <c r="CC95" s="501"/>
      <c r="CD95" s="501"/>
      <c r="CE95" s="501"/>
      <c r="CF95" s="501"/>
      <c r="CG95" s="501"/>
      <c r="CH95" s="501"/>
      <c r="CI95" s="502"/>
    </row>
    <row r="96" spans="2:87" ht="16.5" customHeight="1">
      <c r="B96" s="155" t="str">
        <f>IF(F96="","",IF(ISNA(VLOOKUP(F96,[1]警備日誌専用氏名!A:B,2,FALSE))=TRUE,F96,VLOOKUP(F96,[1]警備日誌専用氏名!A:B,2,FALSE)))</f>
        <v/>
      </c>
      <c r="Z96" s="508"/>
      <c r="AA96" s="501"/>
      <c r="AB96" s="501"/>
      <c r="AC96" s="501"/>
      <c r="AD96" s="501"/>
      <c r="AE96" s="501"/>
      <c r="AF96" s="501"/>
      <c r="AG96" s="501"/>
      <c r="AH96" s="501"/>
      <c r="AI96" s="501"/>
      <c r="AJ96" s="501"/>
      <c r="AK96" s="501"/>
      <c r="AL96" s="501"/>
      <c r="AM96" s="501"/>
      <c r="AN96" s="501"/>
      <c r="AO96" s="501"/>
      <c r="AP96" s="501"/>
      <c r="AQ96" s="501"/>
      <c r="AR96" s="501"/>
      <c r="AS96" s="501"/>
      <c r="AT96" s="501"/>
      <c r="AU96" s="501"/>
      <c r="AV96" s="501"/>
      <c r="AW96" s="501"/>
      <c r="AX96" s="501"/>
      <c r="AY96" s="501"/>
      <c r="AZ96" s="501"/>
      <c r="BA96" s="501"/>
      <c r="BB96" s="501"/>
      <c r="BC96" s="502"/>
      <c r="BF96" s="503" t="str">
        <f t="shared" si="48"/>
        <v/>
      </c>
      <c r="BG96" s="504"/>
      <c r="BH96" s="504"/>
      <c r="BI96" s="504"/>
      <c r="BJ96" s="501" t="str">
        <f t="shared" si="47"/>
        <v/>
      </c>
      <c r="BK96" s="501"/>
      <c r="BL96" s="501"/>
      <c r="BM96" s="501"/>
      <c r="BN96" s="501"/>
      <c r="BO96" s="501"/>
      <c r="BP96" s="501"/>
      <c r="BQ96" s="501"/>
      <c r="BR96" s="501"/>
      <c r="BS96" s="501"/>
      <c r="BT96" s="501"/>
      <c r="BU96" s="501"/>
      <c r="BV96" s="501"/>
      <c r="BW96" s="501"/>
      <c r="BX96" s="501"/>
      <c r="BY96" s="501"/>
      <c r="BZ96" s="501"/>
      <c r="CA96" s="501"/>
      <c r="CB96" s="501"/>
      <c r="CC96" s="501"/>
      <c r="CD96" s="501"/>
      <c r="CE96" s="501"/>
      <c r="CF96" s="501"/>
      <c r="CG96" s="501"/>
      <c r="CH96" s="501"/>
      <c r="CI96" s="502"/>
    </row>
    <row r="97" spans="2:87" ht="16.5" customHeight="1">
      <c r="B97" s="155" t="str">
        <f>IF(F97="","",IF(ISNA(VLOOKUP(F97,[1]警備日誌専用氏名!A:B,2,FALSE))=TRUE,F97,VLOOKUP(F97,[1]警備日誌専用氏名!A:B,2,FALSE)))</f>
        <v/>
      </c>
      <c r="Z97" s="508"/>
      <c r="AA97" s="501"/>
      <c r="AB97" s="501"/>
      <c r="AC97" s="501"/>
      <c r="AD97" s="501"/>
      <c r="AE97" s="501"/>
      <c r="AF97" s="501"/>
      <c r="AG97" s="501"/>
      <c r="AH97" s="501"/>
      <c r="AI97" s="501"/>
      <c r="AJ97" s="501"/>
      <c r="AK97" s="501"/>
      <c r="AL97" s="501"/>
      <c r="AM97" s="501"/>
      <c r="AN97" s="501"/>
      <c r="AO97" s="501"/>
      <c r="AP97" s="501"/>
      <c r="AQ97" s="501"/>
      <c r="AR97" s="501"/>
      <c r="AS97" s="501"/>
      <c r="AT97" s="501"/>
      <c r="AU97" s="501"/>
      <c r="AV97" s="501"/>
      <c r="AW97" s="501"/>
      <c r="AX97" s="501"/>
      <c r="AY97" s="501"/>
      <c r="AZ97" s="501"/>
      <c r="BA97" s="501"/>
      <c r="BB97" s="501"/>
      <c r="BC97" s="502"/>
      <c r="BF97" s="503" t="str">
        <f t="shared" si="48"/>
        <v/>
      </c>
      <c r="BG97" s="504"/>
      <c r="BH97" s="504"/>
      <c r="BI97" s="504"/>
      <c r="BJ97" s="501" t="str">
        <f t="shared" si="47"/>
        <v/>
      </c>
      <c r="BK97" s="501"/>
      <c r="BL97" s="501"/>
      <c r="BM97" s="501"/>
      <c r="BN97" s="501"/>
      <c r="BO97" s="501"/>
      <c r="BP97" s="501"/>
      <c r="BQ97" s="501"/>
      <c r="BR97" s="501"/>
      <c r="BS97" s="501"/>
      <c r="BT97" s="501"/>
      <c r="BU97" s="501"/>
      <c r="BV97" s="501"/>
      <c r="BW97" s="501"/>
      <c r="BX97" s="501"/>
      <c r="BY97" s="501"/>
      <c r="BZ97" s="501"/>
      <c r="CA97" s="501"/>
      <c r="CB97" s="501"/>
      <c r="CC97" s="501"/>
      <c r="CD97" s="501"/>
      <c r="CE97" s="501"/>
      <c r="CF97" s="501"/>
      <c r="CG97" s="501"/>
      <c r="CH97" s="501"/>
      <c r="CI97" s="502"/>
    </row>
    <row r="98" spans="2:87" ht="16.5" customHeight="1">
      <c r="B98" s="155" t="str">
        <f>IF(F98="","",IF(ISNA(VLOOKUP(F98,[1]警備日誌専用氏名!A:B,2,FALSE))=TRUE,F98,VLOOKUP(F98,[1]警備日誌専用氏名!A:B,2,FALSE)))</f>
        <v/>
      </c>
      <c r="Z98" s="508"/>
      <c r="AA98" s="501"/>
      <c r="AB98" s="501"/>
      <c r="AC98" s="501"/>
      <c r="AD98" s="501"/>
      <c r="AE98" s="501"/>
      <c r="AF98" s="501"/>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2"/>
      <c r="BF98" s="503" t="str">
        <f t="shared" si="48"/>
        <v/>
      </c>
      <c r="BG98" s="504"/>
      <c r="BH98" s="504"/>
      <c r="BI98" s="504"/>
      <c r="BJ98" s="501" t="str">
        <f t="shared" si="47"/>
        <v/>
      </c>
      <c r="BK98" s="501"/>
      <c r="BL98" s="501"/>
      <c r="BM98" s="501"/>
      <c r="BN98" s="501"/>
      <c r="BO98" s="501"/>
      <c r="BP98" s="501"/>
      <c r="BQ98" s="501"/>
      <c r="BR98" s="501"/>
      <c r="BS98" s="501"/>
      <c r="BT98" s="501"/>
      <c r="BU98" s="501"/>
      <c r="BV98" s="501"/>
      <c r="BW98" s="501"/>
      <c r="BX98" s="501"/>
      <c r="BY98" s="501"/>
      <c r="BZ98" s="501"/>
      <c r="CA98" s="501"/>
      <c r="CB98" s="501"/>
      <c r="CC98" s="501"/>
      <c r="CD98" s="501"/>
      <c r="CE98" s="501"/>
      <c r="CF98" s="501"/>
      <c r="CG98" s="501"/>
      <c r="CH98" s="501"/>
      <c r="CI98" s="502"/>
    </row>
    <row r="99" spans="2:87" ht="16.5" customHeight="1">
      <c r="B99" s="155" t="str">
        <f>IF(F99="","",IF(ISNA(VLOOKUP(F99,[1]警備日誌専用氏名!A:B,2,FALSE))=TRUE,F99,VLOOKUP(F99,[1]警備日誌専用氏名!A:B,2,FALSE)))</f>
        <v/>
      </c>
      <c r="Z99" s="508"/>
      <c r="AA99" s="501"/>
      <c r="AB99" s="501"/>
      <c r="AC99" s="501"/>
      <c r="AD99" s="501"/>
      <c r="AE99" s="501"/>
      <c r="AF99" s="501"/>
      <c r="AG99" s="501"/>
      <c r="AH99" s="501"/>
      <c r="AI99" s="501"/>
      <c r="AJ99" s="501"/>
      <c r="AK99" s="501"/>
      <c r="AL99" s="501"/>
      <c r="AM99" s="501"/>
      <c r="AN99" s="501"/>
      <c r="AO99" s="501"/>
      <c r="AP99" s="501"/>
      <c r="AQ99" s="501"/>
      <c r="AR99" s="501"/>
      <c r="AS99" s="501"/>
      <c r="AT99" s="501"/>
      <c r="AU99" s="501"/>
      <c r="AV99" s="501"/>
      <c r="AW99" s="501"/>
      <c r="AX99" s="501"/>
      <c r="AY99" s="501"/>
      <c r="AZ99" s="501"/>
      <c r="BA99" s="501"/>
      <c r="BB99" s="501"/>
      <c r="BC99" s="502"/>
      <c r="BF99" s="503" t="str">
        <f t="shared" si="48"/>
        <v/>
      </c>
      <c r="BG99" s="504"/>
      <c r="BH99" s="504"/>
      <c r="BI99" s="504"/>
      <c r="BJ99" s="501" t="str">
        <f t="shared" si="47"/>
        <v/>
      </c>
      <c r="BK99" s="501"/>
      <c r="BL99" s="501"/>
      <c r="BM99" s="501"/>
      <c r="BN99" s="501"/>
      <c r="BO99" s="501"/>
      <c r="BP99" s="501"/>
      <c r="BQ99" s="501"/>
      <c r="BR99" s="501"/>
      <c r="BS99" s="501"/>
      <c r="BT99" s="501"/>
      <c r="BU99" s="501"/>
      <c r="BV99" s="501"/>
      <c r="BW99" s="501"/>
      <c r="BX99" s="501"/>
      <c r="BY99" s="501"/>
      <c r="BZ99" s="501"/>
      <c r="CA99" s="501"/>
      <c r="CB99" s="501"/>
      <c r="CC99" s="501"/>
      <c r="CD99" s="501"/>
      <c r="CE99" s="501"/>
      <c r="CF99" s="501"/>
      <c r="CG99" s="501"/>
      <c r="CH99" s="501"/>
      <c r="CI99" s="502"/>
    </row>
    <row r="100" spans="2:87" ht="16.5" customHeight="1">
      <c r="B100" s="155" t="str">
        <f>IF(F100="","",IF(ISNA(VLOOKUP(F100,[1]警備日誌専用氏名!A:B,2,FALSE))=TRUE,F100,VLOOKUP(F100,[1]警備日誌専用氏名!A:B,2,FALSE)))</f>
        <v/>
      </c>
      <c r="Z100" s="514"/>
      <c r="AA100" s="515"/>
      <c r="AB100" s="515"/>
      <c r="AC100" s="515"/>
      <c r="AD100" s="515"/>
      <c r="AE100" s="515"/>
      <c r="AF100" s="515"/>
      <c r="AG100" s="515"/>
      <c r="AH100" s="515"/>
      <c r="AI100" s="515"/>
      <c r="AJ100" s="515"/>
      <c r="AK100" s="515"/>
      <c r="AL100" s="515"/>
      <c r="AM100" s="515"/>
      <c r="AN100" s="515"/>
      <c r="AO100" s="515"/>
      <c r="AP100" s="515"/>
      <c r="AQ100" s="515"/>
      <c r="AR100" s="515"/>
      <c r="AS100" s="515"/>
      <c r="AT100" s="515"/>
      <c r="AU100" s="515"/>
      <c r="AV100" s="515"/>
      <c r="AW100" s="515"/>
      <c r="AX100" s="515"/>
      <c r="AY100" s="515"/>
      <c r="AZ100" s="515"/>
      <c r="BA100" s="515"/>
      <c r="BB100" s="515"/>
      <c r="BC100" s="516"/>
      <c r="BF100" s="517" t="str">
        <f t="shared" si="48"/>
        <v/>
      </c>
      <c r="BG100" s="518"/>
      <c r="BH100" s="518"/>
      <c r="BI100" s="518"/>
      <c r="BJ100" s="515" t="str">
        <f t="shared" si="47"/>
        <v/>
      </c>
      <c r="BK100" s="515"/>
      <c r="BL100" s="515"/>
      <c r="BM100" s="515"/>
      <c r="BN100" s="515"/>
      <c r="BO100" s="515"/>
      <c r="BP100" s="515"/>
      <c r="BQ100" s="515"/>
      <c r="BR100" s="515"/>
      <c r="BS100" s="515"/>
      <c r="BT100" s="515"/>
      <c r="BU100" s="515"/>
      <c r="BV100" s="515"/>
      <c r="BW100" s="515"/>
      <c r="BX100" s="515"/>
      <c r="BY100" s="515"/>
      <c r="BZ100" s="515"/>
      <c r="CA100" s="515"/>
      <c r="CB100" s="515"/>
      <c r="CC100" s="515"/>
      <c r="CD100" s="515"/>
      <c r="CE100" s="515"/>
      <c r="CF100" s="515"/>
      <c r="CG100" s="515"/>
      <c r="CH100" s="515"/>
      <c r="CI100" s="516"/>
    </row>
    <row r="101" spans="2:87" ht="16.5" customHeight="1">
      <c r="B101" s="155" t="str">
        <f>IF(F101="","",IF(ISNA(VLOOKUP(F101,[1]警備日誌専用氏名!A:B,2,FALSE))=TRUE,F101,VLOOKUP(F101,[1]警備日誌専用氏名!A:B,2,FALSE)))</f>
        <v/>
      </c>
    </row>
    <row r="102" spans="2:87" ht="16.5" customHeight="1"/>
    <row r="103" spans="2:87" ht="16.5" customHeight="1"/>
    <row r="104" spans="2:87" ht="16.5" customHeight="1"/>
    <row r="105" spans="2:87" ht="16.5" customHeight="1"/>
    <row r="106" spans="2:87" ht="16.5" customHeight="1"/>
    <row r="107" spans="2:87" ht="16.5" customHeight="1"/>
    <row r="108" spans="2:87" ht="16.5" customHeight="1"/>
    <row r="109" spans="2:87" ht="16.5" customHeight="1"/>
    <row r="110" spans="2:87" ht="16.5" customHeight="1"/>
    <row r="111" spans="2:87" ht="16.5" customHeight="1"/>
    <row r="112" spans="2:87" ht="16.5" customHeight="1"/>
    <row r="113" ht="16.5" customHeight="1"/>
  </sheetData>
  <mergeCells count="865">
    <mergeCell ref="BP27:BQ27"/>
    <mergeCell ref="BR27:BT27"/>
    <mergeCell ref="BU27:BV27"/>
    <mergeCell ref="BW27:BZ27"/>
    <mergeCell ref="CA27:CB27"/>
    <mergeCell ref="CC27:CD27"/>
    <mergeCell ref="CE27:CF27"/>
    <mergeCell ref="CG27:CI27"/>
    <mergeCell ref="BF28:BG28"/>
    <mergeCell ref="BH28:BK28"/>
    <mergeCell ref="BL28:BM28"/>
    <mergeCell ref="BN28:BO28"/>
    <mergeCell ref="BP28:BQ28"/>
    <mergeCell ref="BR28:BT28"/>
    <mergeCell ref="BU28:BV28"/>
    <mergeCell ref="BW28:BZ28"/>
    <mergeCell ref="CA28:CB28"/>
    <mergeCell ref="CC28:CD28"/>
    <mergeCell ref="CE28:CF28"/>
    <mergeCell ref="CG28:CI28"/>
    <mergeCell ref="Z98:AC98"/>
    <mergeCell ref="AD98:BC98"/>
    <mergeCell ref="BF98:BI98"/>
    <mergeCell ref="BJ98:CI98"/>
    <mergeCell ref="Z99:AC99"/>
    <mergeCell ref="AD99:BC99"/>
    <mergeCell ref="BF99:BI99"/>
    <mergeCell ref="BJ99:CI99"/>
    <mergeCell ref="Z100:AC100"/>
    <mergeCell ref="AD100:BC100"/>
    <mergeCell ref="BF100:BI100"/>
    <mergeCell ref="BJ100:CI100"/>
    <mergeCell ref="Z95:AC95"/>
    <mergeCell ref="AD95:BC95"/>
    <mergeCell ref="BF95:BI95"/>
    <mergeCell ref="BJ95:CI95"/>
    <mergeCell ref="Z96:AC96"/>
    <mergeCell ref="AD96:BC96"/>
    <mergeCell ref="BF96:BI96"/>
    <mergeCell ref="BJ96:CI96"/>
    <mergeCell ref="Z97:AC97"/>
    <mergeCell ref="AD97:BC97"/>
    <mergeCell ref="BF97:BI97"/>
    <mergeCell ref="BJ97:CI97"/>
    <mergeCell ref="Z93:AC93"/>
    <mergeCell ref="AD93:BC93"/>
    <mergeCell ref="BF93:BI93"/>
    <mergeCell ref="BJ93:CI93"/>
    <mergeCell ref="Z94:AC94"/>
    <mergeCell ref="AD94:BC94"/>
    <mergeCell ref="BF94:BI94"/>
    <mergeCell ref="BJ94:CI94"/>
    <mergeCell ref="Z91:AC91"/>
    <mergeCell ref="AD91:BC91"/>
    <mergeCell ref="BF91:BI91"/>
    <mergeCell ref="BJ91:CI91"/>
    <mergeCell ref="Z92:AC92"/>
    <mergeCell ref="AD92:BC92"/>
    <mergeCell ref="BF92:BI92"/>
    <mergeCell ref="BJ92:CI92"/>
    <mergeCell ref="Z89:AC89"/>
    <mergeCell ref="AD89:BC89"/>
    <mergeCell ref="BF89:BI89"/>
    <mergeCell ref="BJ89:CI89"/>
    <mergeCell ref="Z90:AC90"/>
    <mergeCell ref="AD90:BC90"/>
    <mergeCell ref="BF90:BI90"/>
    <mergeCell ref="BJ90:CI90"/>
    <mergeCell ref="Z87:AC87"/>
    <mergeCell ref="AD87:BC87"/>
    <mergeCell ref="BF87:BI87"/>
    <mergeCell ref="BJ87:CI87"/>
    <mergeCell ref="Z88:AC88"/>
    <mergeCell ref="AD88:BC88"/>
    <mergeCell ref="BF88:BI88"/>
    <mergeCell ref="BJ88:CI88"/>
    <mergeCell ref="Z85:AC85"/>
    <mergeCell ref="AD85:BC85"/>
    <mergeCell ref="BF85:BI85"/>
    <mergeCell ref="BJ85:CI85"/>
    <mergeCell ref="Z86:AC86"/>
    <mergeCell ref="AD86:BC86"/>
    <mergeCell ref="BF86:BI86"/>
    <mergeCell ref="BJ86:CI86"/>
    <mergeCell ref="Z83:AC83"/>
    <mergeCell ref="AD83:BC83"/>
    <mergeCell ref="BF83:BI83"/>
    <mergeCell ref="BJ83:CI83"/>
    <mergeCell ref="Z84:AC84"/>
    <mergeCell ref="AD84:BC84"/>
    <mergeCell ref="BF84:BI84"/>
    <mergeCell ref="BJ84:CI84"/>
    <mergeCell ref="Z81:AC81"/>
    <mergeCell ref="AD81:BC81"/>
    <mergeCell ref="BF81:BI81"/>
    <mergeCell ref="BJ81:CI81"/>
    <mergeCell ref="Z82:AC82"/>
    <mergeCell ref="AD82:BC82"/>
    <mergeCell ref="BF82:BI82"/>
    <mergeCell ref="BJ82:CI82"/>
    <mergeCell ref="Z79:AC79"/>
    <mergeCell ref="AD79:BC79"/>
    <mergeCell ref="BF79:BI79"/>
    <mergeCell ref="BJ79:CI79"/>
    <mergeCell ref="Z80:AC80"/>
    <mergeCell ref="AD80:BC80"/>
    <mergeCell ref="BF80:BI80"/>
    <mergeCell ref="BJ80:CI80"/>
    <mergeCell ref="Z77:AC77"/>
    <mergeCell ref="AD77:BC77"/>
    <mergeCell ref="BF77:BI77"/>
    <mergeCell ref="BJ77:CI77"/>
    <mergeCell ref="Z78:AC78"/>
    <mergeCell ref="AD78:BC78"/>
    <mergeCell ref="BF78:BI78"/>
    <mergeCell ref="BJ78:CI78"/>
    <mergeCell ref="Z75:AC75"/>
    <mergeCell ref="AD75:BC75"/>
    <mergeCell ref="BF75:BI75"/>
    <mergeCell ref="BJ75:CI75"/>
    <mergeCell ref="Z76:AC76"/>
    <mergeCell ref="AD76:BC76"/>
    <mergeCell ref="BF76:BI76"/>
    <mergeCell ref="BJ76:CI76"/>
    <mergeCell ref="Z73:AC73"/>
    <mergeCell ref="AD73:BC73"/>
    <mergeCell ref="BF73:BI73"/>
    <mergeCell ref="BJ73:CI73"/>
    <mergeCell ref="Z74:AC74"/>
    <mergeCell ref="AD74:BC74"/>
    <mergeCell ref="BF74:BI74"/>
    <mergeCell ref="BJ74:CI74"/>
    <mergeCell ref="Z71:AC71"/>
    <mergeCell ref="AD71:BC71"/>
    <mergeCell ref="BF71:BI71"/>
    <mergeCell ref="BJ71:CI71"/>
    <mergeCell ref="Z72:AC72"/>
    <mergeCell ref="AD72:BC72"/>
    <mergeCell ref="BF72:BI72"/>
    <mergeCell ref="BJ72:CI72"/>
    <mergeCell ref="Z69:AC69"/>
    <mergeCell ref="AD69:BC69"/>
    <mergeCell ref="BF69:BI69"/>
    <mergeCell ref="BJ69:CI69"/>
    <mergeCell ref="Z70:AC70"/>
    <mergeCell ref="AD70:BC70"/>
    <mergeCell ref="BF70:BI70"/>
    <mergeCell ref="BJ70:CI70"/>
    <mergeCell ref="Z67:AC67"/>
    <mergeCell ref="AD67:BC67"/>
    <mergeCell ref="BF67:BI67"/>
    <mergeCell ref="BJ67:CI67"/>
    <mergeCell ref="Z68:AC68"/>
    <mergeCell ref="AD68:BC68"/>
    <mergeCell ref="BF68:BI68"/>
    <mergeCell ref="BJ68:CI68"/>
    <mergeCell ref="Z65:AC65"/>
    <mergeCell ref="AD65:BC65"/>
    <mergeCell ref="BF65:BI65"/>
    <mergeCell ref="BJ65:CI65"/>
    <mergeCell ref="Z66:AC66"/>
    <mergeCell ref="AD66:BC66"/>
    <mergeCell ref="BF66:BI66"/>
    <mergeCell ref="BJ66:CI66"/>
    <mergeCell ref="Z63:AC63"/>
    <mergeCell ref="AD63:BC63"/>
    <mergeCell ref="BF63:BI63"/>
    <mergeCell ref="BJ63:CI63"/>
    <mergeCell ref="Z64:AC64"/>
    <mergeCell ref="AD64:BC64"/>
    <mergeCell ref="BF64:BI64"/>
    <mergeCell ref="BJ64:CI64"/>
    <mergeCell ref="Z61:AC61"/>
    <mergeCell ref="AD61:BC61"/>
    <mergeCell ref="BF61:BI61"/>
    <mergeCell ref="BJ61:CI61"/>
    <mergeCell ref="Z62:AC62"/>
    <mergeCell ref="AD62:BC62"/>
    <mergeCell ref="BF62:BI62"/>
    <mergeCell ref="BJ62:CI62"/>
    <mergeCell ref="Z59:AC59"/>
    <mergeCell ref="AD59:BC59"/>
    <mergeCell ref="BF59:BI59"/>
    <mergeCell ref="BJ59:CI59"/>
    <mergeCell ref="Z60:AC60"/>
    <mergeCell ref="AD60:BC60"/>
    <mergeCell ref="BF60:BI60"/>
    <mergeCell ref="BJ60:CI60"/>
    <mergeCell ref="Z58:AC58"/>
    <mergeCell ref="AD58:BC58"/>
    <mergeCell ref="BF58:BI58"/>
    <mergeCell ref="BJ58:CI58"/>
    <mergeCell ref="Z56:AC56"/>
    <mergeCell ref="AD56:BC56"/>
    <mergeCell ref="BF56:BI56"/>
    <mergeCell ref="BJ56:CI56"/>
    <mergeCell ref="Z57:AC57"/>
    <mergeCell ref="AD57:BC57"/>
    <mergeCell ref="BF57:BI57"/>
    <mergeCell ref="BJ57:CI57"/>
    <mergeCell ref="Z55:AC55"/>
    <mergeCell ref="AD55:BC55"/>
    <mergeCell ref="BF55:BI55"/>
    <mergeCell ref="BJ55:CI55"/>
    <mergeCell ref="CA52:CB52"/>
    <mergeCell ref="CD52:CE52"/>
    <mergeCell ref="Z53:AC53"/>
    <mergeCell ref="AD53:BC53"/>
    <mergeCell ref="BF53:BI53"/>
    <mergeCell ref="BJ53:CI53"/>
    <mergeCell ref="BV52:BY52"/>
    <mergeCell ref="Z51:AC51"/>
    <mergeCell ref="AD51:BC51"/>
    <mergeCell ref="AU52:AV52"/>
    <mergeCell ref="AX52:AY52"/>
    <mergeCell ref="CK47:CM48"/>
    <mergeCell ref="CN47:DE48"/>
    <mergeCell ref="AP52:AS52"/>
    <mergeCell ref="Z54:AC54"/>
    <mergeCell ref="AD54:BC54"/>
    <mergeCell ref="BF54:BI54"/>
    <mergeCell ref="BJ54:CI54"/>
    <mergeCell ref="CU43:CW43"/>
    <mergeCell ref="BF45:BI45"/>
    <mergeCell ref="CQ44:CS44"/>
    <mergeCell ref="CK45:CP45"/>
    <mergeCell ref="CQ45:CS45"/>
    <mergeCell ref="Z50:AC50"/>
    <mergeCell ref="AD50:BC50"/>
    <mergeCell ref="BF50:BI50"/>
    <mergeCell ref="BJ50:CI50"/>
    <mergeCell ref="CK44:CP44"/>
    <mergeCell ref="Z49:AC49"/>
    <mergeCell ref="AD49:BC49"/>
    <mergeCell ref="BF49:BI49"/>
    <mergeCell ref="BJ49:CI49"/>
    <mergeCell ref="BJ45:CI45"/>
    <mergeCell ref="Z46:AC46"/>
    <mergeCell ref="AD46:BC46"/>
    <mergeCell ref="Z45:AC45"/>
    <mergeCell ref="AD45:BC45"/>
    <mergeCell ref="CK41:CN41"/>
    <mergeCell ref="CO41:CQ41"/>
    <mergeCell ref="CR41:CT41"/>
    <mergeCell ref="BJ40:BM40"/>
    <mergeCell ref="BN40:BQ40"/>
    <mergeCell ref="BR40:BT40"/>
    <mergeCell ref="CU41:CW41"/>
    <mergeCell ref="Z48:AC48"/>
    <mergeCell ref="AD48:BC48"/>
    <mergeCell ref="BF48:BI48"/>
    <mergeCell ref="BJ48:CI48"/>
    <mergeCell ref="CK42:CN42"/>
    <mergeCell ref="CO42:CQ42"/>
    <mergeCell ref="CR42:CT42"/>
    <mergeCell ref="CU42:CW42"/>
    <mergeCell ref="BF46:BI46"/>
    <mergeCell ref="BJ46:CI46"/>
    <mergeCell ref="Z47:AC47"/>
    <mergeCell ref="AD47:BC47"/>
    <mergeCell ref="BF47:BI47"/>
    <mergeCell ref="BJ47:CI47"/>
    <mergeCell ref="CK43:CN43"/>
    <mergeCell ref="CO43:CQ43"/>
    <mergeCell ref="CR43:CT43"/>
    <mergeCell ref="CK36:CN36"/>
    <mergeCell ref="CO36:CQ36"/>
    <mergeCell ref="CR36:CT36"/>
    <mergeCell ref="BF44:BI44"/>
    <mergeCell ref="BJ44:CI44"/>
    <mergeCell ref="CK37:CN37"/>
    <mergeCell ref="CO37:CQ37"/>
    <mergeCell ref="CR37:CT37"/>
    <mergeCell ref="BF41:CI41"/>
    <mergeCell ref="BF42:BI42"/>
    <mergeCell ref="BJ42:CI42"/>
    <mergeCell ref="BF43:BI43"/>
    <mergeCell ref="BJ43:CI43"/>
    <mergeCell ref="CR38:CT38"/>
    <mergeCell ref="CK38:CN38"/>
    <mergeCell ref="CO38:CQ38"/>
    <mergeCell ref="BF38:BI38"/>
    <mergeCell ref="BF40:BI40"/>
    <mergeCell ref="CK39:CN39"/>
    <mergeCell ref="CO39:CQ39"/>
    <mergeCell ref="CR39:CT39"/>
    <mergeCell ref="BR39:BT39"/>
    <mergeCell ref="BN39:BQ39"/>
    <mergeCell ref="BU36:BX37"/>
    <mergeCell ref="Z40:AE40"/>
    <mergeCell ref="AF40:AG40"/>
    <mergeCell ref="AH40:AI40"/>
    <mergeCell ref="AK40:AL40"/>
    <mergeCell ref="AO40:AP40"/>
    <mergeCell ref="AS40:AT40"/>
    <mergeCell ref="AX40:AY40"/>
    <mergeCell ref="AZ40:BA40"/>
    <mergeCell ref="BB40:BC40"/>
    <mergeCell ref="Z37:AF38"/>
    <mergeCell ref="AG37:AN38"/>
    <mergeCell ref="AO37:AU37"/>
    <mergeCell ref="AV37:AY37"/>
    <mergeCell ref="AZ37:BC37"/>
    <mergeCell ref="BF37:BI37"/>
    <mergeCell ref="AO38:AU38"/>
    <mergeCell ref="AV38:AY38"/>
    <mergeCell ref="AZ38:BC38"/>
    <mergeCell ref="CD34:CI34"/>
    <mergeCell ref="Z35:AF35"/>
    <mergeCell ref="AG35:AJ35"/>
    <mergeCell ref="AK35:AN35"/>
    <mergeCell ref="BF35:CI35"/>
    <mergeCell ref="BL34:BN34"/>
    <mergeCell ref="BO34:BT34"/>
    <mergeCell ref="BU34:BV34"/>
    <mergeCell ref="BW34:BX34"/>
    <mergeCell ref="BY34:BZ34"/>
    <mergeCell ref="CA34:CC34"/>
    <mergeCell ref="Z34:AF34"/>
    <mergeCell ref="AG34:AJ34"/>
    <mergeCell ref="AK34:AN34"/>
    <mergeCell ref="BF34:BG34"/>
    <mergeCell ref="BH34:BI34"/>
    <mergeCell ref="BJ34:BK34"/>
    <mergeCell ref="AK33:AN33"/>
    <mergeCell ref="BF33:BG33"/>
    <mergeCell ref="BH33:BI33"/>
    <mergeCell ref="BJ33:BK33"/>
    <mergeCell ref="Z32:AF32"/>
    <mergeCell ref="AG32:AJ32"/>
    <mergeCell ref="AK32:AN32"/>
    <mergeCell ref="CD33:CI33"/>
    <mergeCell ref="BL33:BN33"/>
    <mergeCell ref="BO33:BT33"/>
    <mergeCell ref="BU33:BV33"/>
    <mergeCell ref="BW33:BX33"/>
    <mergeCell ref="BY33:BZ33"/>
    <mergeCell ref="CA33:CC33"/>
    <mergeCell ref="AO33:AU33"/>
    <mergeCell ref="AV33:AY33"/>
    <mergeCell ref="CC30:CD30"/>
    <mergeCell ref="CE30:CF30"/>
    <mergeCell ref="CG30:CI30"/>
    <mergeCell ref="BF30:BG30"/>
    <mergeCell ref="BH30:BK30"/>
    <mergeCell ref="BL30:BM30"/>
    <mergeCell ref="BN30:BO30"/>
    <mergeCell ref="BP30:BQ30"/>
    <mergeCell ref="BR30:BT30"/>
    <mergeCell ref="Z31:AF31"/>
    <mergeCell ref="AG31:AJ31"/>
    <mergeCell ref="AK31:AN31"/>
    <mergeCell ref="BU30:BV30"/>
    <mergeCell ref="BW30:BZ30"/>
    <mergeCell ref="CA30:CB30"/>
    <mergeCell ref="AO31:AU31"/>
    <mergeCell ref="AV31:AY31"/>
    <mergeCell ref="AZ31:BC31"/>
    <mergeCell ref="CE22:CF22"/>
    <mergeCell ref="CG22:CI22"/>
    <mergeCell ref="BF29:BG29"/>
    <mergeCell ref="BH29:BK29"/>
    <mergeCell ref="BL29:BM29"/>
    <mergeCell ref="BN29:BO29"/>
    <mergeCell ref="BP29:BQ29"/>
    <mergeCell ref="BR29:BT29"/>
    <mergeCell ref="BU29:BV29"/>
    <mergeCell ref="BW29:BZ29"/>
    <mergeCell ref="BP22:BQ22"/>
    <mergeCell ref="BR22:BT22"/>
    <mergeCell ref="BU22:BV22"/>
    <mergeCell ref="BW22:BZ22"/>
    <mergeCell ref="CA22:CB22"/>
    <mergeCell ref="CC22:CD22"/>
    <mergeCell ref="CA29:CB29"/>
    <mergeCell ref="CC29:CD29"/>
    <mergeCell ref="CE29:CF29"/>
    <mergeCell ref="CG29:CI29"/>
    <mergeCell ref="BF27:BG27"/>
    <mergeCell ref="BH27:BK27"/>
    <mergeCell ref="BL27:BM27"/>
    <mergeCell ref="BN27:BO27"/>
    <mergeCell ref="AW28:AY28"/>
    <mergeCell ref="BA28:BC28"/>
    <mergeCell ref="BF22:BG22"/>
    <mergeCell ref="BH22:BK22"/>
    <mergeCell ref="BL22:BM22"/>
    <mergeCell ref="BN22:BO22"/>
    <mergeCell ref="Z28:AA28"/>
    <mergeCell ref="AB28:AG28"/>
    <mergeCell ref="AH28:AJ28"/>
    <mergeCell ref="AL28:AN28"/>
    <mergeCell ref="AO28:AP28"/>
    <mergeCell ref="AQ28:AV28"/>
    <mergeCell ref="AH22:AJ22"/>
    <mergeCell ref="AL22:AN22"/>
    <mergeCell ref="AO22:AP22"/>
    <mergeCell ref="AQ22:AV22"/>
    <mergeCell ref="Z23:AA23"/>
    <mergeCell ref="AB23:AG23"/>
    <mergeCell ref="AH23:AJ23"/>
    <mergeCell ref="AL23:AN23"/>
    <mergeCell ref="AO23:AP23"/>
    <mergeCell ref="AQ23:AV23"/>
    <mergeCell ref="AW23:AY23"/>
    <mergeCell ref="BA23:BC23"/>
    <mergeCell ref="BU21:BV21"/>
    <mergeCell ref="BW21:BZ21"/>
    <mergeCell ref="CA21:CB21"/>
    <mergeCell ref="CC21:CD21"/>
    <mergeCell ref="CE21:CF21"/>
    <mergeCell ref="CG21:CI21"/>
    <mergeCell ref="BF21:BG21"/>
    <mergeCell ref="BH21:BK21"/>
    <mergeCell ref="BL21:BM21"/>
    <mergeCell ref="BN21:BO21"/>
    <mergeCell ref="BP21:BQ21"/>
    <mergeCell ref="BR21:BT21"/>
    <mergeCell ref="AW22:AY22"/>
    <mergeCell ref="BA22:BC22"/>
    <mergeCell ref="BF20:BG20"/>
    <mergeCell ref="BH20:BK20"/>
    <mergeCell ref="BL20:BM20"/>
    <mergeCell ref="BN20:BO20"/>
    <mergeCell ref="Z22:AA22"/>
    <mergeCell ref="AB22:AG22"/>
    <mergeCell ref="Z20:AA20"/>
    <mergeCell ref="AB20:AG20"/>
    <mergeCell ref="AH20:AJ20"/>
    <mergeCell ref="AL20:AN20"/>
    <mergeCell ref="AO20:AP20"/>
    <mergeCell ref="AQ20:AV20"/>
    <mergeCell ref="AW20:AY20"/>
    <mergeCell ref="BA20:BC20"/>
    <mergeCell ref="Z21:AA21"/>
    <mergeCell ref="AB21:AG21"/>
    <mergeCell ref="AH21:AJ21"/>
    <mergeCell ref="AL21:AN21"/>
    <mergeCell ref="AO21:AP21"/>
    <mergeCell ref="AQ21:AV21"/>
    <mergeCell ref="AW21:AY21"/>
    <mergeCell ref="BA21:BC21"/>
    <mergeCell ref="BU19:BV19"/>
    <mergeCell ref="BW19:BZ19"/>
    <mergeCell ref="CA19:CB19"/>
    <mergeCell ref="CC19:CD19"/>
    <mergeCell ref="CE19:CF19"/>
    <mergeCell ref="CE20:CF20"/>
    <mergeCell ref="CG19:CI19"/>
    <mergeCell ref="BF19:BG19"/>
    <mergeCell ref="BH19:BK19"/>
    <mergeCell ref="BL19:BM19"/>
    <mergeCell ref="BN19:BO19"/>
    <mergeCell ref="BP19:BQ19"/>
    <mergeCell ref="BR19:BT19"/>
    <mergeCell ref="CG20:CI20"/>
    <mergeCell ref="BR20:BT20"/>
    <mergeCell ref="BU20:BV20"/>
    <mergeCell ref="BW20:BZ20"/>
    <mergeCell ref="CA20:CB20"/>
    <mergeCell ref="CC20:CD20"/>
    <mergeCell ref="BP20:BQ20"/>
    <mergeCell ref="Z19:AA19"/>
    <mergeCell ref="AB19:AG19"/>
    <mergeCell ref="AH19:AJ19"/>
    <mergeCell ref="AL19:AN19"/>
    <mergeCell ref="AO19:AP19"/>
    <mergeCell ref="AQ19:AV19"/>
    <mergeCell ref="AW19:AY19"/>
    <mergeCell ref="BA19:BC19"/>
    <mergeCell ref="BP18:BQ18"/>
    <mergeCell ref="AW18:AY18"/>
    <mergeCell ref="BA18:BC18"/>
    <mergeCell ref="BF18:BG18"/>
    <mergeCell ref="BH18:BK18"/>
    <mergeCell ref="BL18:BM18"/>
    <mergeCell ref="BN18:BO18"/>
    <mergeCell ref="Z18:AA18"/>
    <mergeCell ref="AB18:AG18"/>
    <mergeCell ref="AH18:AJ18"/>
    <mergeCell ref="AL18:AN18"/>
    <mergeCell ref="AO18:AP18"/>
    <mergeCell ref="AQ18:AV18"/>
    <mergeCell ref="AW16:AY16"/>
    <mergeCell ref="BA16:BC16"/>
    <mergeCell ref="BW17:BZ17"/>
    <mergeCell ref="CA17:CB17"/>
    <mergeCell ref="CC17:CD17"/>
    <mergeCell ref="CE17:CF17"/>
    <mergeCell ref="CG17:CI17"/>
    <mergeCell ref="BF17:BG17"/>
    <mergeCell ref="BH17:BK17"/>
    <mergeCell ref="BL17:BM17"/>
    <mergeCell ref="BN17:BO17"/>
    <mergeCell ref="BP17:BQ17"/>
    <mergeCell ref="BR17:BT17"/>
    <mergeCell ref="Z16:AA16"/>
    <mergeCell ref="AB16:AG16"/>
    <mergeCell ref="BU17:BV17"/>
    <mergeCell ref="AH16:AJ16"/>
    <mergeCell ref="AL16:AN16"/>
    <mergeCell ref="AO16:AP16"/>
    <mergeCell ref="AQ16:AV16"/>
    <mergeCell ref="CE18:CF18"/>
    <mergeCell ref="CG18:CI18"/>
    <mergeCell ref="BR18:BT18"/>
    <mergeCell ref="BU18:BV18"/>
    <mergeCell ref="BW18:BZ18"/>
    <mergeCell ref="CA18:CB18"/>
    <mergeCell ref="CC18:CD18"/>
    <mergeCell ref="CG16:CI16"/>
    <mergeCell ref="Z17:AA17"/>
    <mergeCell ref="AB17:AG17"/>
    <mergeCell ref="AH17:AJ17"/>
    <mergeCell ref="AL17:AN17"/>
    <mergeCell ref="AO17:AP17"/>
    <mergeCell ref="AQ17:AV17"/>
    <mergeCell ref="AW17:AY17"/>
    <mergeCell ref="BA17:BC17"/>
    <mergeCell ref="BP16:BQ16"/>
    <mergeCell ref="BU15:BV15"/>
    <mergeCell ref="BW15:BZ15"/>
    <mergeCell ref="CA15:CB15"/>
    <mergeCell ref="CC15:CD15"/>
    <mergeCell ref="CE15:CF15"/>
    <mergeCell ref="CE16:CF16"/>
    <mergeCell ref="CG15:CI15"/>
    <mergeCell ref="BF15:BG15"/>
    <mergeCell ref="BH15:BK15"/>
    <mergeCell ref="BL15:BM15"/>
    <mergeCell ref="BN15:BO15"/>
    <mergeCell ref="BP15:BQ15"/>
    <mergeCell ref="BR15:BT15"/>
    <mergeCell ref="BF16:BG16"/>
    <mergeCell ref="BH16:BK16"/>
    <mergeCell ref="BL16:BM16"/>
    <mergeCell ref="BN16:BO16"/>
    <mergeCell ref="BR16:BT16"/>
    <mergeCell ref="BU16:BV16"/>
    <mergeCell ref="BW16:BZ16"/>
    <mergeCell ref="CA16:CB16"/>
    <mergeCell ref="CC16:CD16"/>
    <mergeCell ref="Z15:AA15"/>
    <mergeCell ref="AB15:AG15"/>
    <mergeCell ref="AH15:AJ15"/>
    <mergeCell ref="AL15:AN15"/>
    <mergeCell ref="AO15:AP15"/>
    <mergeCell ref="AQ15:AV15"/>
    <mergeCell ref="AW15:AY15"/>
    <mergeCell ref="BA15:BC15"/>
    <mergeCell ref="BP14:BQ14"/>
    <mergeCell ref="AW14:AY14"/>
    <mergeCell ref="BA14:BC14"/>
    <mergeCell ref="BF14:BG14"/>
    <mergeCell ref="BH14:BK14"/>
    <mergeCell ref="BL14:BM14"/>
    <mergeCell ref="BN14:BO14"/>
    <mergeCell ref="Z14:AA14"/>
    <mergeCell ref="AB14:AG14"/>
    <mergeCell ref="AH14:AJ14"/>
    <mergeCell ref="AL14:AN14"/>
    <mergeCell ref="AO14:AP14"/>
    <mergeCell ref="AQ14:AV14"/>
    <mergeCell ref="BW13:BZ13"/>
    <mergeCell ref="CA13:CB13"/>
    <mergeCell ref="CC13:CD13"/>
    <mergeCell ref="CE13:CF13"/>
    <mergeCell ref="CG13:CI13"/>
    <mergeCell ref="BF13:BG13"/>
    <mergeCell ref="BH13:BK13"/>
    <mergeCell ref="BL13:BM13"/>
    <mergeCell ref="BN13:BO13"/>
    <mergeCell ref="BP13:BQ13"/>
    <mergeCell ref="BR13:BT13"/>
    <mergeCell ref="Z12:AA12"/>
    <mergeCell ref="AB12:AG12"/>
    <mergeCell ref="BU13:BV13"/>
    <mergeCell ref="AH12:AJ12"/>
    <mergeCell ref="AL12:AN12"/>
    <mergeCell ref="AO12:AP12"/>
    <mergeCell ref="AQ12:AV12"/>
    <mergeCell ref="CE14:CF14"/>
    <mergeCell ref="CG14:CI14"/>
    <mergeCell ref="BR14:BT14"/>
    <mergeCell ref="BU14:BV14"/>
    <mergeCell ref="BW14:BZ14"/>
    <mergeCell ref="CA14:CB14"/>
    <mergeCell ref="CC14:CD14"/>
    <mergeCell ref="CG12:CI12"/>
    <mergeCell ref="Z13:AA13"/>
    <mergeCell ref="AB13:AG13"/>
    <mergeCell ref="AH13:AJ13"/>
    <mergeCell ref="AL13:AN13"/>
    <mergeCell ref="AO13:AP13"/>
    <mergeCell ref="AQ13:AV13"/>
    <mergeCell ref="AW13:AY13"/>
    <mergeCell ref="BA13:BC13"/>
    <mergeCell ref="BP12:BQ12"/>
    <mergeCell ref="CE12:CF12"/>
    <mergeCell ref="AH10:AJ10"/>
    <mergeCell ref="AL10:AN10"/>
    <mergeCell ref="AO10:AP10"/>
    <mergeCell ref="AQ10:AV10"/>
    <mergeCell ref="BF12:BG12"/>
    <mergeCell ref="BH12:BK12"/>
    <mergeCell ref="BL12:BM12"/>
    <mergeCell ref="BN12:BO12"/>
    <mergeCell ref="BR12:BT12"/>
    <mergeCell ref="BU12:BV12"/>
    <mergeCell ref="BW12:BZ12"/>
    <mergeCell ref="CA12:CB12"/>
    <mergeCell ref="CC12:CD12"/>
    <mergeCell ref="AW12:AY12"/>
    <mergeCell ref="BA12:BC12"/>
    <mergeCell ref="CG11:CI11"/>
    <mergeCell ref="BF11:BG11"/>
    <mergeCell ref="BH11:BK11"/>
    <mergeCell ref="BL11:BM11"/>
    <mergeCell ref="BN11:BO11"/>
    <mergeCell ref="BP11:BQ11"/>
    <mergeCell ref="BR11:BT11"/>
    <mergeCell ref="CE10:CF10"/>
    <mergeCell ref="CG10:CI10"/>
    <mergeCell ref="BR10:BT10"/>
    <mergeCell ref="BU10:BV10"/>
    <mergeCell ref="BW10:BZ10"/>
    <mergeCell ref="CA10:CB10"/>
    <mergeCell ref="CC10:CD10"/>
    <mergeCell ref="BU11:BV11"/>
    <mergeCell ref="BW11:BZ11"/>
    <mergeCell ref="CA11:CB11"/>
    <mergeCell ref="CC11:CD11"/>
    <mergeCell ref="CE11:CF11"/>
    <mergeCell ref="BF9:BG9"/>
    <mergeCell ref="BH9:BK9"/>
    <mergeCell ref="BL9:BM9"/>
    <mergeCell ref="BN9:BO9"/>
    <mergeCell ref="BP9:BQ9"/>
    <mergeCell ref="BR9:BT9"/>
    <mergeCell ref="Z11:AA11"/>
    <mergeCell ref="AB11:AG11"/>
    <mergeCell ref="AH11:AJ11"/>
    <mergeCell ref="AL11:AN11"/>
    <mergeCell ref="AO11:AP11"/>
    <mergeCell ref="AQ11:AV11"/>
    <mergeCell ref="AW11:AY11"/>
    <mergeCell ref="BA11:BC11"/>
    <mergeCell ref="BP10:BQ10"/>
    <mergeCell ref="AW10:AY10"/>
    <mergeCell ref="BA10:BC10"/>
    <mergeCell ref="BF10:BG10"/>
    <mergeCell ref="BH10:BK10"/>
    <mergeCell ref="BL10:BM10"/>
    <mergeCell ref="BN10:BO10"/>
    <mergeCell ref="Z10:AA10"/>
    <mergeCell ref="AB10:AG10"/>
    <mergeCell ref="BH8:BK8"/>
    <mergeCell ref="BL8:BM8"/>
    <mergeCell ref="BN8:BO8"/>
    <mergeCell ref="BU9:BV9"/>
    <mergeCell ref="BW9:BZ9"/>
    <mergeCell ref="CA9:CB9"/>
    <mergeCell ref="CC9:CD9"/>
    <mergeCell ref="CE9:CF9"/>
    <mergeCell ref="CG9:CI9"/>
    <mergeCell ref="BW6:BX6"/>
    <mergeCell ref="BY6:CA6"/>
    <mergeCell ref="CB6:CD6"/>
    <mergeCell ref="Z9:AA9"/>
    <mergeCell ref="AB9:AG9"/>
    <mergeCell ref="AH9:AJ9"/>
    <mergeCell ref="AL9:AN9"/>
    <mergeCell ref="AO9:AP9"/>
    <mergeCell ref="AQ9:AV9"/>
    <mergeCell ref="AW9:AY9"/>
    <mergeCell ref="BA9:BC9"/>
    <mergeCell ref="BP8:BQ8"/>
    <mergeCell ref="Z8:AA8"/>
    <mergeCell ref="AB8:AG8"/>
    <mergeCell ref="AH8:AJ8"/>
    <mergeCell ref="AL8:AN8"/>
    <mergeCell ref="AO8:AP8"/>
    <mergeCell ref="AQ8:AV8"/>
    <mergeCell ref="BW8:BZ8"/>
    <mergeCell ref="CA8:CB8"/>
    <mergeCell ref="CC8:CD8"/>
    <mergeCell ref="AW8:AY8"/>
    <mergeCell ref="BA8:BC8"/>
    <mergeCell ref="BF8:BG8"/>
    <mergeCell ref="BX2:BZ4"/>
    <mergeCell ref="CA2:CC4"/>
    <mergeCell ref="CE8:CF8"/>
    <mergeCell ref="CG8:CI8"/>
    <mergeCell ref="BR8:BT8"/>
    <mergeCell ref="BU8:BV8"/>
    <mergeCell ref="Z6:AA6"/>
    <mergeCell ref="AB6:AG6"/>
    <mergeCell ref="AH6:AN6"/>
    <mergeCell ref="AO6:AP6"/>
    <mergeCell ref="AQ6:AV6"/>
    <mergeCell ref="AW6:BC6"/>
    <mergeCell ref="CE6:CI6"/>
    <mergeCell ref="Z7:AA7"/>
    <mergeCell ref="AB7:AG7"/>
    <mergeCell ref="AH7:AJ7"/>
    <mergeCell ref="AL7:AN7"/>
    <mergeCell ref="AO7:AP7"/>
    <mergeCell ref="AQ7:AV7"/>
    <mergeCell ref="AW7:AY7"/>
    <mergeCell ref="BA7:BC7"/>
    <mergeCell ref="BF7:CI7"/>
    <mergeCell ref="BQ6:BR6"/>
    <mergeCell ref="BS6:BV6"/>
    <mergeCell ref="Z5:AC5"/>
    <mergeCell ref="BF6:BH6"/>
    <mergeCell ref="CD2:CF4"/>
    <mergeCell ref="BR1:BT1"/>
    <mergeCell ref="CG2:CI4"/>
    <mergeCell ref="Z3:AP4"/>
    <mergeCell ref="BF3:BQ4"/>
    <mergeCell ref="AE5:AF5"/>
    <mergeCell ref="AH5:AI5"/>
    <mergeCell ref="AO5:AP5"/>
    <mergeCell ref="AQ5:AU5"/>
    <mergeCell ref="AV5:AW5"/>
    <mergeCell ref="Z1:AP2"/>
    <mergeCell ref="AU1:AW1"/>
    <mergeCell ref="AX1:AZ1"/>
    <mergeCell ref="BA1:BC1"/>
    <mergeCell ref="BF1:BQ2"/>
    <mergeCell ref="BU1:BW1"/>
    <mergeCell ref="BX1:BZ1"/>
    <mergeCell ref="CA1:CC1"/>
    <mergeCell ref="CD1:CF1"/>
    <mergeCell ref="CG1:CI1"/>
    <mergeCell ref="BR2:BT4"/>
    <mergeCell ref="BU2:BW4"/>
    <mergeCell ref="Z27:AA27"/>
    <mergeCell ref="AB27:AG27"/>
    <mergeCell ref="AH27:AJ27"/>
    <mergeCell ref="AL27:AN27"/>
    <mergeCell ref="AO24:AP24"/>
    <mergeCell ref="AO25:AP25"/>
    <mergeCell ref="AO26:AP26"/>
    <mergeCell ref="AO27:AP27"/>
    <mergeCell ref="AQ24:AV24"/>
    <mergeCell ref="AQ25:AV25"/>
    <mergeCell ref="AQ26:AV26"/>
    <mergeCell ref="AQ27:AV27"/>
    <mergeCell ref="Z24:AA24"/>
    <mergeCell ref="AB24:AG24"/>
    <mergeCell ref="AH24:AJ24"/>
    <mergeCell ref="AL24:AN24"/>
    <mergeCell ref="Z25:AA25"/>
    <mergeCell ref="AB25:AG25"/>
    <mergeCell ref="AH25:AJ25"/>
    <mergeCell ref="AL25:AN25"/>
    <mergeCell ref="Z26:AA26"/>
    <mergeCell ref="AB26:AG26"/>
    <mergeCell ref="AH26:AJ26"/>
    <mergeCell ref="AL26:AN26"/>
    <mergeCell ref="AW24:AY24"/>
    <mergeCell ref="AW25:AY25"/>
    <mergeCell ref="AW26:AY26"/>
    <mergeCell ref="AW27:AY27"/>
    <mergeCell ref="BA24:BC24"/>
    <mergeCell ref="BA25:BC25"/>
    <mergeCell ref="BA26:BC26"/>
    <mergeCell ref="BA27:BC27"/>
    <mergeCell ref="BF23:BG23"/>
    <mergeCell ref="BF24:BG24"/>
    <mergeCell ref="BF25:BG25"/>
    <mergeCell ref="BF26:BG26"/>
    <mergeCell ref="BH23:BK23"/>
    <mergeCell ref="BH24:BK24"/>
    <mergeCell ref="BH25:BK25"/>
    <mergeCell ref="BH26:BK26"/>
    <mergeCell ref="BL23:BM23"/>
    <mergeCell ref="BL24:BM24"/>
    <mergeCell ref="BL25:BM25"/>
    <mergeCell ref="BL26:BM26"/>
    <mergeCell ref="BN23:BO23"/>
    <mergeCell ref="BN24:BO24"/>
    <mergeCell ref="BN25:BO25"/>
    <mergeCell ref="BN26:BO26"/>
    <mergeCell ref="BP23:BQ23"/>
    <mergeCell ref="BP24:BQ24"/>
    <mergeCell ref="BP25:BQ25"/>
    <mergeCell ref="BP26:BQ26"/>
    <mergeCell ref="BR23:BT23"/>
    <mergeCell ref="BR24:BT24"/>
    <mergeCell ref="BR25:BT25"/>
    <mergeCell ref="BR26:BT26"/>
    <mergeCell ref="BU23:BV23"/>
    <mergeCell ref="BU24:BV24"/>
    <mergeCell ref="BU25:BV25"/>
    <mergeCell ref="BU26:BV26"/>
    <mergeCell ref="CE23:CF23"/>
    <mergeCell ref="CE24:CF24"/>
    <mergeCell ref="CE25:CF25"/>
    <mergeCell ref="CE26:CF26"/>
    <mergeCell ref="CG23:CI23"/>
    <mergeCell ref="CG24:CI24"/>
    <mergeCell ref="CG25:CI25"/>
    <mergeCell ref="CG26:CI26"/>
    <mergeCell ref="BW23:BZ23"/>
    <mergeCell ref="BW24:BZ24"/>
    <mergeCell ref="BW25:BZ25"/>
    <mergeCell ref="BW26:BZ26"/>
    <mergeCell ref="CA23:CB23"/>
    <mergeCell ref="CA24:CB24"/>
    <mergeCell ref="CA25:CB25"/>
    <mergeCell ref="CA26:CB26"/>
    <mergeCell ref="CC23:CD23"/>
    <mergeCell ref="CC24:CD24"/>
    <mergeCell ref="CC25:CD25"/>
    <mergeCell ref="CC26:CD26"/>
    <mergeCell ref="AM39:AT39"/>
    <mergeCell ref="BF39:BI39"/>
    <mergeCell ref="BJ39:BM39"/>
    <mergeCell ref="Z36:AF36"/>
    <mergeCell ref="AZ33:BC33"/>
    <mergeCell ref="AO32:AU32"/>
    <mergeCell ref="AV32:AY32"/>
    <mergeCell ref="AZ32:BC32"/>
    <mergeCell ref="AO34:AU34"/>
    <mergeCell ref="AV34:AY34"/>
    <mergeCell ref="AZ34:BC34"/>
    <mergeCell ref="AO36:AU36"/>
    <mergeCell ref="AV36:AY36"/>
    <mergeCell ref="AZ36:BC36"/>
    <mergeCell ref="AO35:AU35"/>
    <mergeCell ref="AV35:AY35"/>
    <mergeCell ref="AZ35:BC35"/>
    <mergeCell ref="AG36:AJ36"/>
    <mergeCell ref="AK36:AN36"/>
    <mergeCell ref="BF36:BI36"/>
    <mergeCell ref="BJ36:BM36"/>
    <mergeCell ref="BF32:CI32"/>
    <mergeCell ref="Z33:AF33"/>
    <mergeCell ref="AG33:AJ33"/>
    <mergeCell ref="Z29:AC29"/>
    <mergeCell ref="AD29:BC29"/>
    <mergeCell ref="BF31:BI31"/>
    <mergeCell ref="BJ31:CI31"/>
    <mergeCell ref="BY36:CI37"/>
    <mergeCell ref="BU40:CB40"/>
    <mergeCell ref="CC40:CI40"/>
    <mergeCell ref="Z44:AC44"/>
    <mergeCell ref="AD44:BC44"/>
    <mergeCell ref="Z42:AC42"/>
    <mergeCell ref="AD42:BC42"/>
    <mergeCell ref="Z43:AC43"/>
    <mergeCell ref="AD43:BC43"/>
    <mergeCell ref="BN36:BQ36"/>
    <mergeCell ref="BR36:BT36"/>
    <mergeCell ref="BJ37:BM37"/>
    <mergeCell ref="BN37:BQ37"/>
    <mergeCell ref="BR37:BT37"/>
    <mergeCell ref="BJ38:BM38"/>
    <mergeCell ref="BN38:BQ38"/>
    <mergeCell ref="BR38:BT38"/>
    <mergeCell ref="Z39:AD39"/>
    <mergeCell ref="AE39:AG39"/>
    <mergeCell ref="AI39:AL39"/>
  </mergeCells>
  <phoneticPr fontId="27"/>
  <conditionalFormatting sqref="AW7:BC7 AZ11:AZ28 AW8:AY28 BA8:BC28 AH7:AN28">
    <cfRule type="cellIs" dxfId="92" priority="4" stopIfTrue="1" operator="equal">
      <formula>0</formula>
    </cfRule>
  </conditionalFormatting>
  <conditionalFormatting sqref="AZ8:AZ10">
    <cfRule type="cellIs" dxfId="91" priority="1" stopIfTrue="1" operator="equal">
      <formula>0</formula>
    </cfRule>
  </conditionalFormatting>
  <printOptions horizontalCentered="1" verticalCentered="1"/>
  <pageMargins left="0.98425196850393704" right="0.59055118110236227" top="0.78740157480314965" bottom="0.78740157480314965" header="0.51181102362204722" footer="0.31496062992125984"/>
  <pageSetup paperSize="9" scale="95" orientation="portrait" r:id="rId1"/>
  <headerFooter alignWithMargins="0">
    <oddFooter>&amp;R&amp;"ＭＳ Ｐ明朝,標準"ららぽーと立川立飛警備
ヒトトヒト株式会社</oddFooter>
  </headerFooter>
  <rowBreaks count="2" manualBreakCount="2">
    <brk id="50" min="57" max="86" man="1"/>
    <brk id="50" min="25" max="54" man="1"/>
  </rowBreaks>
  <colBreaks count="2" manualBreakCount="2">
    <brk id="56" max="92" man="1"/>
    <brk id="57" max="92"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0"/>
  <dimension ref="A1:AW43"/>
  <sheetViews>
    <sheetView zoomScaleNormal="100" workbookViewId="0">
      <pane xSplit="2" ySplit="3" topLeftCell="C19" activePane="bottomRight" state="frozen"/>
      <selection pane="bottomRight" activeCell="R4" sqref="R4:R34"/>
      <selection pane="bottomLeft" activeCell="A4" sqref="A4"/>
      <selection pane="topRight" activeCell="C1" sqref="C1"/>
    </sheetView>
  </sheetViews>
  <sheetFormatPr defaultRowHeight="13.15"/>
  <cols>
    <col min="1" max="1" width="2.85546875" hidden="1" customWidth="1"/>
    <col min="2" max="2" width="15.140625" bestFit="1" customWidth="1"/>
    <col min="3" max="3" width="3.28515625" bestFit="1" customWidth="1"/>
    <col min="4" max="4" width="3.28515625" hidden="1" customWidth="1"/>
    <col min="5" max="5" width="8" customWidth="1"/>
    <col min="6" max="6" width="5.28515625" customWidth="1"/>
    <col min="7" max="12" width="5.42578125" customWidth="1"/>
    <col min="13" max="15" width="7" bestFit="1" customWidth="1"/>
    <col min="16" max="16" width="5.85546875" bestFit="1" customWidth="1"/>
    <col min="17" max="17" width="7.85546875" bestFit="1" customWidth="1"/>
    <col min="18" max="23" width="4.85546875" customWidth="1"/>
    <col min="24" max="24" width="5.85546875" bestFit="1" customWidth="1"/>
    <col min="25" max="25" width="7.140625" bestFit="1" customWidth="1"/>
    <col min="26" max="26" width="5.28515625" bestFit="1" customWidth="1"/>
    <col min="27" max="28" width="5.85546875" bestFit="1" customWidth="1"/>
    <col min="29" max="30" width="5.85546875" hidden="1" customWidth="1"/>
    <col min="31" max="31" width="8.7109375" hidden="1" customWidth="1"/>
    <col min="32" max="33" width="7.42578125" hidden="1" customWidth="1"/>
    <col min="34" max="34" width="6" style="120" customWidth="1"/>
    <col min="35" max="35" width="6" customWidth="1"/>
    <col min="36" max="37" width="7.42578125" hidden="1" customWidth="1"/>
    <col min="38" max="47" width="6.28515625" customWidth="1"/>
    <col min="48" max="48" width="5.28515625" bestFit="1" customWidth="1"/>
    <col min="49" max="49" width="9" style="121"/>
  </cols>
  <sheetData>
    <row r="1" spans="1:49" ht="13.5" customHeight="1">
      <c r="B1" s="721" t="s">
        <v>587</v>
      </c>
      <c r="C1" s="722" t="s">
        <v>588</v>
      </c>
      <c r="D1" s="725" t="s">
        <v>589</v>
      </c>
      <c r="E1" s="728" t="s">
        <v>590</v>
      </c>
      <c r="F1" s="731" t="s">
        <v>591</v>
      </c>
      <c r="G1" s="734" t="s">
        <v>592</v>
      </c>
      <c r="H1" s="735"/>
      <c r="I1" s="735"/>
      <c r="J1" s="735"/>
      <c r="K1" s="735"/>
      <c r="L1" s="736"/>
      <c r="M1" s="737" t="s">
        <v>593</v>
      </c>
      <c r="N1" s="737"/>
      <c r="O1" s="737"/>
      <c r="P1" s="737"/>
      <c r="Q1" s="737"/>
      <c r="R1" s="737"/>
      <c r="S1" s="737"/>
      <c r="T1" s="737"/>
      <c r="U1" s="737"/>
      <c r="V1" s="737"/>
      <c r="W1" s="737"/>
      <c r="X1" s="737"/>
      <c r="Y1" s="737"/>
      <c r="Z1" s="738"/>
      <c r="AA1" s="739" t="s">
        <v>594</v>
      </c>
      <c r="AB1" s="740"/>
      <c r="AC1" s="739" t="s">
        <v>594</v>
      </c>
      <c r="AD1" s="740"/>
      <c r="AE1" s="741" t="s">
        <v>595</v>
      </c>
      <c r="AF1" s="742" t="s">
        <v>596</v>
      </c>
      <c r="AG1" s="751" t="s">
        <v>597</v>
      </c>
      <c r="AH1" s="747" t="s">
        <v>598</v>
      </c>
      <c r="AI1" s="748"/>
      <c r="AJ1" s="749" t="s">
        <v>599</v>
      </c>
      <c r="AK1" s="749" t="s">
        <v>600</v>
      </c>
      <c r="AL1" s="734" t="s">
        <v>601</v>
      </c>
      <c r="AM1" s="735"/>
      <c r="AN1" s="735"/>
      <c r="AO1" s="735"/>
      <c r="AP1" s="735"/>
      <c r="AQ1" s="735"/>
      <c r="AR1" s="735"/>
      <c r="AS1" s="735"/>
      <c r="AT1" s="735"/>
      <c r="AU1" s="736"/>
      <c r="AV1" s="717" t="s">
        <v>602</v>
      </c>
      <c r="AW1" s="718"/>
    </row>
    <row r="2" spans="1:49">
      <c r="B2" s="721"/>
      <c r="C2" s="723"/>
      <c r="D2" s="726"/>
      <c r="E2" s="729"/>
      <c r="F2" s="732"/>
      <c r="G2" s="734" t="s">
        <v>603</v>
      </c>
      <c r="H2" s="735"/>
      <c r="I2" s="735" t="s">
        <v>604</v>
      </c>
      <c r="J2" s="735"/>
      <c r="K2" s="735" t="s">
        <v>605</v>
      </c>
      <c r="L2" s="736"/>
      <c r="M2" s="744" t="s">
        <v>606</v>
      </c>
      <c r="N2" s="735"/>
      <c r="O2" s="735"/>
      <c r="P2" s="735"/>
      <c r="Q2" s="736"/>
      <c r="R2" s="744" t="s">
        <v>604</v>
      </c>
      <c r="S2" s="735"/>
      <c r="T2" s="735"/>
      <c r="U2" s="735"/>
      <c r="V2" s="735"/>
      <c r="W2" s="735"/>
      <c r="X2" s="736"/>
      <c r="Y2" s="745" t="s">
        <v>607</v>
      </c>
      <c r="Z2" s="728" t="s">
        <v>608</v>
      </c>
      <c r="AA2" s="734" t="s">
        <v>609</v>
      </c>
      <c r="AB2" s="736"/>
      <c r="AC2" s="734" t="s">
        <v>610</v>
      </c>
      <c r="AD2" s="736"/>
      <c r="AE2" s="742"/>
      <c r="AF2" s="742"/>
      <c r="AG2" s="751"/>
      <c r="AH2" s="747"/>
      <c r="AI2" s="748"/>
      <c r="AJ2" s="749"/>
      <c r="AK2" s="749"/>
      <c r="AL2" s="734" t="s">
        <v>606</v>
      </c>
      <c r="AM2" s="735"/>
      <c r="AN2" s="735"/>
      <c r="AO2" s="735"/>
      <c r="AP2" s="735" t="s">
        <v>604</v>
      </c>
      <c r="AQ2" s="735"/>
      <c r="AR2" s="735"/>
      <c r="AS2" s="735"/>
      <c r="AT2" s="735"/>
      <c r="AU2" s="736"/>
      <c r="AV2" s="719"/>
      <c r="AW2" s="720"/>
    </row>
    <row r="3" spans="1:49">
      <c r="B3" s="721"/>
      <c r="C3" s="724"/>
      <c r="D3" s="727"/>
      <c r="E3" s="730"/>
      <c r="F3" s="733"/>
      <c r="G3" s="71" t="s">
        <v>611</v>
      </c>
      <c r="H3" s="72" t="s">
        <v>612</v>
      </c>
      <c r="I3" s="72" t="s">
        <v>611</v>
      </c>
      <c r="J3" s="72" t="s">
        <v>612</v>
      </c>
      <c r="K3" s="72" t="s">
        <v>611</v>
      </c>
      <c r="L3" s="73" t="s">
        <v>612</v>
      </c>
      <c r="M3" s="74" t="s">
        <v>613</v>
      </c>
      <c r="N3" s="72" t="s">
        <v>614</v>
      </c>
      <c r="O3" s="72" t="s">
        <v>615</v>
      </c>
      <c r="P3" s="72" t="s">
        <v>616</v>
      </c>
      <c r="Q3" s="113" t="s">
        <v>617</v>
      </c>
      <c r="R3" s="74" t="s">
        <v>618</v>
      </c>
      <c r="S3" s="72" t="s">
        <v>619</v>
      </c>
      <c r="T3" s="72" t="s">
        <v>620</v>
      </c>
      <c r="U3" s="72" t="s">
        <v>621</v>
      </c>
      <c r="V3" s="72" t="s">
        <v>622</v>
      </c>
      <c r="W3" s="72" t="s">
        <v>623</v>
      </c>
      <c r="X3" s="113" t="s">
        <v>617</v>
      </c>
      <c r="Y3" s="746"/>
      <c r="Z3" s="730"/>
      <c r="AA3" s="71" t="s">
        <v>624</v>
      </c>
      <c r="AB3" s="114" t="s">
        <v>593</v>
      </c>
      <c r="AC3" s="71" t="s">
        <v>624</v>
      </c>
      <c r="AD3" s="114" t="s">
        <v>593</v>
      </c>
      <c r="AE3" s="743"/>
      <c r="AF3" s="743"/>
      <c r="AG3" s="752"/>
      <c r="AH3" s="118" t="s">
        <v>103</v>
      </c>
      <c r="AI3" s="117" t="s">
        <v>625</v>
      </c>
      <c r="AJ3" s="750"/>
      <c r="AK3" s="750"/>
      <c r="AL3" s="71" t="s">
        <v>613</v>
      </c>
      <c r="AM3" s="72" t="s">
        <v>614</v>
      </c>
      <c r="AN3" s="72" t="s">
        <v>615</v>
      </c>
      <c r="AO3" s="72" t="s">
        <v>616</v>
      </c>
      <c r="AP3" s="72" t="s">
        <v>618</v>
      </c>
      <c r="AQ3" s="72"/>
      <c r="AR3" s="72"/>
      <c r="AS3" s="72"/>
      <c r="AT3" s="72"/>
      <c r="AU3" s="73"/>
      <c r="AV3" s="71" t="s">
        <v>626</v>
      </c>
      <c r="AW3" s="142" t="s">
        <v>141</v>
      </c>
    </row>
    <row r="4" spans="1:49">
      <c r="A4">
        <v>1</v>
      </c>
      <c r="B4" s="75" t="e">
        <f ca="1">+'配置表（Ｈ31.01）ららぽーと立川立飛'!C7</f>
        <v>#VALUE!</v>
      </c>
      <c r="C4" s="76"/>
      <c r="D4" s="77" t="e">
        <f ca="1">IF(MONTH($B$4)&lt;&gt;MONTH(B4),"",IF(C4&lt;&gt;"","日",TEXT(B4,"aaa")))</f>
        <v>#VALUE!</v>
      </c>
      <c r="E4" s="112" t="str">
        <f t="shared" ref="E4:E33" ca="1" si="0">INDIRECT("'"&amp;A4&amp;"'!AQ5")</f>
        <v>晴後曇</v>
      </c>
      <c r="F4" s="78" t="str">
        <f t="shared" ref="F4:F33" ca="1" si="1">INDIRECT("'"&amp;A4&amp;"'!AX5")</f>
        <v>平日8名</v>
      </c>
      <c r="G4" s="91"/>
      <c r="H4" s="92"/>
      <c r="I4" s="79"/>
      <c r="J4" s="79"/>
      <c r="K4" s="79">
        <f>G4+I4</f>
        <v>0</v>
      </c>
      <c r="L4" s="80">
        <f>H4+J4</f>
        <v>0</v>
      </c>
      <c r="M4" s="81">
        <f ca="1">INDIRECT("'"&amp;A4&amp;"'!AG32")</f>
        <v>621</v>
      </c>
      <c r="N4" s="82">
        <f ca="1">INDIRECT("'"&amp;A4&amp;"'!AG33")</f>
        <v>1919</v>
      </c>
      <c r="O4" s="82">
        <f ca="1">INDIRECT("'"&amp;A4&amp;"'!AG34")</f>
        <v>1551</v>
      </c>
      <c r="P4" s="82">
        <f ca="1">INDIRECT("'"&amp;A4&amp;"'!AG35")</f>
        <v>722</v>
      </c>
      <c r="Q4" s="83">
        <f ca="1">SUM(M4:P4)</f>
        <v>4813</v>
      </c>
      <c r="R4" s="81">
        <f ca="1">INDIRECT("'"&amp;A4&amp;"'!AV36")</f>
        <v>0</v>
      </c>
      <c r="S4" s="82" t="s">
        <v>627</v>
      </c>
      <c r="T4" s="82" t="s">
        <v>627</v>
      </c>
      <c r="U4" s="82">
        <f t="shared" ref="U4:U33" ca="1" si="2">INDIRECT("'"&amp;A4&amp;"'!AV26")</f>
        <v>0</v>
      </c>
      <c r="V4" s="82">
        <f t="shared" ref="V4:V33" ca="1" si="3">INDIRECT("'"&amp;A4&amp;"'!AV27")</f>
        <v>0</v>
      </c>
      <c r="W4" s="82">
        <f t="shared" ref="W4:W33" ca="1" si="4">INDIRECT("'"&amp;A4&amp;"'!AV28")</f>
        <v>0</v>
      </c>
      <c r="X4" s="83">
        <f ca="1">SUM(R4:W4)</f>
        <v>0</v>
      </c>
      <c r="Y4" s="84">
        <f ca="1">SUM(X4,Q4)</f>
        <v>4813</v>
      </c>
      <c r="Z4" s="85"/>
      <c r="AA4" s="88">
        <f t="shared" ref="AA4:AA33" ca="1" si="5">INDIRECT("'"&amp;A4&amp;"'!AV30")</f>
        <v>0</v>
      </c>
      <c r="AB4" s="86">
        <f t="shared" ref="AB4:AB33" ca="1" si="6">INDIRECT("'"&amp;A4&amp;"'!AZ30")</f>
        <v>0</v>
      </c>
      <c r="AC4" s="88"/>
      <c r="AD4" s="86"/>
      <c r="AE4" s="100"/>
      <c r="AF4" s="101"/>
      <c r="AG4" s="101"/>
      <c r="AH4" s="119" t="str">
        <f t="shared" ref="AH4:AH33" ca="1" si="7">INDIRECT("'"&amp;A4&amp;"'!AV31")</f>
        <v>入庫台数</v>
      </c>
      <c r="AI4" s="98" t="str">
        <f t="shared" ref="AI4:AI33" ca="1" si="8">INDIRECT("'"&amp;A4&amp;"'!AZ31")</f>
        <v>満車時刻</v>
      </c>
      <c r="AJ4" s="85"/>
      <c r="AK4" s="87"/>
      <c r="AL4" s="88" t="str">
        <f t="shared" ref="AL4:AL33" ca="1" si="9">INDIRECT("'"&amp;A4&amp;"'!AK25")</f>
        <v>～</v>
      </c>
      <c r="AM4" s="89" t="str">
        <f t="shared" ref="AM4:AM33" ca="1" si="10">INDIRECT("'"&amp;A4&amp;"'!AK26")</f>
        <v>～</v>
      </c>
      <c r="AN4" s="89" t="str">
        <f t="shared" ref="AN4:AN33" ca="1" si="11">INDIRECT("'"&amp;A4&amp;"'!AK27")</f>
        <v>～</v>
      </c>
      <c r="AO4" s="89" t="str">
        <f t="shared" ref="AO4:AO33" ca="1" si="12">INDIRECT("'"&amp;A4&amp;"'!AK28")</f>
        <v>～</v>
      </c>
      <c r="AP4" s="104" t="s">
        <v>118</v>
      </c>
      <c r="AQ4" s="89" t="s">
        <v>118</v>
      </c>
      <c r="AR4" s="89" t="s">
        <v>118</v>
      </c>
      <c r="AS4" s="89" t="s">
        <v>118</v>
      </c>
      <c r="AT4" s="89" t="s">
        <v>118</v>
      </c>
      <c r="AU4" s="89" t="s">
        <v>118</v>
      </c>
      <c r="AV4" s="37">
        <f ca="1">INDIRECT("'"&amp;A4&amp;"'!AE32")</f>
        <v>0</v>
      </c>
      <c r="AW4" s="143">
        <f ca="1">INDIRECT("'"&amp;A4&amp;"'!AM32")</f>
        <v>0</v>
      </c>
    </row>
    <row r="5" spans="1:49">
      <c r="A5">
        <v>2</v>
      </c>
      <c r="B5" s="75" t="e">
        <f ca="1">+B4+1</f>
        <v>#VALUE!</v>
      </c>
      <c r="C5" s="76"/>
      <c r="D5" s="77" t="e">
        <f t="shared" ref="D5:D34" ca="1" si="13">IF(MONTH($B$4)&lt;&gt;MONTH(B5),"",IF(C5&lt;&gt;"","日",TEXT(B5,"aaa")))</f>
        <v>#VALUE!</v>
      </c>
      <c r="E5" s="112" t="str">
        <f t="shared" ca="1" si="0"/>
        <v>曇</v>
      </c>
      <c r="F5" s="90" t="str">
        <f t="shared" ca="1" si="1"/>
        <v>平日8名</v>
      </c>
      <c r="G5" s="91"/>
      <c r="H5" s="92"/>
      <c r="I5" s="92"/>
      <c r="J5" s="92"/>
      <c r="K5" s="92">
        <f t="shared" ref="K5:K34" si="14">G5+I5</f>
        <v>0</v>
      </c>
      <c r="L5" s="93">
        <f t="shared" ref="L5:L34" si="15">H5+J5</f>
        <v>0</v>
      </c>
      <c r="M5" s="94">
        <f ca="1">INDIRECT("'"&amp;A5&amp;"'!AG32")</f>
        <v>609</v>
      </c>
      <c r="N5" s="95">
        <f ca="1">INDIRECT("'"&amp;A5&amp;"'!AG33")</f>
        <v>1992</v>
      </c>
      <c r="O5" s="95">
        <f ca="1">INDIRECT("'"&amp;A5&amp;"'!AG34")</f>
        <v>1528</v>
      </c>
      <c r="P5" s="95">
        <f ca="1">INDIRECT("'"&amp;A5&amp;"'!AG35")</f>
        <v>573</v>
      </c>
      <c r="Q5" s="96">
        <f t="shared" ref="Q5:Q34" ca="1" si="16">SUM(M5:P5)</f>
        <v>4702</v>
      </c>
      <c r="R5" s="94">
        <f ca="1">INDIRECT("'"&amp;A5&amp;"'!AV36")</f>
        <v>0</v>
      </c>
      <c r="S5" s="94" t="s">
        <v>627</v>
      </c>
      <c r="T5" s="95" t="s">
        <v>627</v>
      </c>
      <c r="U5" s="95">
        <f t="shared" ca="1" si="2"/>
        <v>0</v>
      </c>
      <c r="V5" s="95">
        <f t="shared" ca="1" si="3"/>
        <v>0</v>
      </c>
      <c r="W5" s="95">
        <f t="shared" ca="1" si="4"/>
        <v>0</v>
      </c>
      <c r="X5" s="96">
        <f t="shared" ref="X5:X34" ca="1" si="17">SUM(R5:W5)</f>
        <v>0</v>
      </c>
      <c r="Y5" s="97">
        <f t="shared" ref="Y5:Y34" ca="1" si="18">SUM(X5,Q5)</f>
        <v>4702</v>
      </c>
      <c r="Z5" s="98"/>
      <c r="AA5" s="103">
        <f t="shared" ca="1" si="5"/>
        <v>0</v>
      </c>
      <c r="AB5" s="99">
        <f t="shared" ca="1" si="6"/>
        <v>0</v>
      </c>
      <c r="AC5" s="103"/>
      <c r="AD5" s="99"/>
      <c r="AE5" s="100"/>
      <c r="AF5" s="101"/>
      <c r="AG5" s="101"/>
      <c r="AH5" s="119" t="str">
        <f t="shared" ca="1" si="7"/>
        <v>入庫台数</v>
      </c>
      <c r="AI5" s="98" t="str">
        <f t="shared" ca="1" si="8"/>
        <v>満車時刻</v>
      </c>
      <c r="AJ5" s="98"/>
      <c r="AK5" s="102"/>
      <c r="AL5" s="103" t="str">
        <f t="shared" ca="1" si="9"/>
        <v>～</v>
      </c>
      <c r="AM5" s="104" t="str">
        <f t="shared" ca="1" si="10"/>
        <v>～</v>
      </c>
      <c r="AN5" s="104" t="str">
        <f t="shared" ca="1" si="11"/>
        <v>～</v>
      </c>
      <c r="AO5" s="104" t="str">
        <f t="shared" ca="1" si="12"/>
        <v>～</v>
      </c>
      <c r="AP5" s="104" t="s">
        <v>118</v>
      </c>
      <c r="AQ5" s="104" t="s">
        <v>118</v>
      </c>
      <c r="AR5" s="104" t="s">
        <v>118</v>
      </c>
      <c r="AS5" s="104" t="s">
        <v>118</v>
      </c>
      <c r="AT5" s="104" t="s">
        <v>118</v>
      </c>
      <c r="AU5" s="104" t="s">
        <v>118</v>
      </c>
      <c r="AV5" s="37">
        <f t="shared" ref="AV5:AV34" ca="1" si="19">INDIRECT("'"&amp;A5&amp;"'!AE32")</f>
        <v>0</v>
      </c>
      <c r="AW5" s="143">
        <f t="shared" ref="AW5:AW34" ca="1" si="20">INDIRECT("'"&amp;A5&amp;"'!AM32")</f>
        <v>0</v>
      </c>
    </row>
    <row r="6" spans="1:49">
      <c r="A6">
        <v>3</v>
      </c>
      <c r="B6" s="75" t="e">
        <f t="shared" ref="B6:B34" ca="1" si="21">+B5+1</f>
        <v>#VALUE!</v>
      </c>
      <c r="C6" s="76"/>
      <c r="D6" s="77" t="e">
        <f t="shared" ca="1" si="13"/>
        <v>#VALUE!</v>
      </c>
      <c r="E6" s="112" t="str">
        <f t="shared" ca="1" si="0"/>
        <v>曇</v>
      </c>
      <c r="F6" s="90" t="str">
        <f t="shared" ca="1" si="1"/>
        <v>平日8名</v>
      </c>
      <c r="G6" s="91"/>
      <c r="H6" s="92"/>
      <c r="I6" s="92"/>
      <c r="J6" s="92"/>
      <c r="K6" s="92">
        <f t="shared" si="14"/>
        <v>0</v>
      </c>
      <c r="L6" s="93">
        <f t="shared" si="15"/>
        <v>0</v>
      </c>
      <c r="M6" s="94">
        <f t="shared" ref="M6:M34" ca="1" si="22">INDIRECT("'"&amp;A6&amp;"'!AG32")</f>
        <v>693</v>
      </c>
      <c r="N6" s="95">
        <f t="shared" ref="N6:N34" ca="1" si="23">INDIRECT("'"&amp;A6&amp;"'!AG33")</f>
        <v>2521</v>
      </c>
      <c r="O6" s="95">
        <f t="shared" ref="O6:O34" ca="1" si="24">INDIRECT("'"&amp;A6&amp;"'!AG34")</f>
        <v>1989</v>
      </c>
      <c r="P6" s="95">
        <f t="shared" ref="P6:P34" ca="1" si="25">INDIRECT("'"&amp;A6&amp;"'!AG35")</f>
        <v>682</v>
      </c>
      <c r="Q6" s="96">
        <f t="shared" ca="1" si="16"/>
        <v>5885</v>
      </c>
      <c r="R6" s="94">
        <f t="shared" ref="R6:R34" ca="1" si="26">INDIRECT("'"&amp;A6&amp;"'!AV36")</f>
        <v>0</v>
      </c>
      <c r="S6" s="95" t="s">
        <v>118</v>
      </c>
      <c r="T6" s="95" t="s">
        <v>627</v>
      </c>
      <c r="U6" s="95">
        <f t="shared" ca="1" si="2"/>
        <v>0</v>
      </c>
      <c r="V6" s="95">
        <f t="shared" ca="1" si="3"/>
        <v>0</v>
      </c>
      <c r="W6" s="95">
        <f t="shared" ca="1" si="4"/>
        <v>0</v>
      </c>
      <c r="X6" s="96">
        <f t="shared" ca="1" si="17"/>
        <v>0</v>
      </c>
      <c r="Y6" s="97">
        <f t="shared" ca="1" si="18"/>
        <v>5885</v>
      </c>
      <c r="Z6" s="98"/>
      <c r="AA6" s="103">
        <f t="shared" ca="1" si="5"/>
        <v>0</v>
      </c>
      <c r="AB6" s="99">
        <f t="shared" ca="1" si="6"/>
        <v>0</v>
      </c>
      <c r="AC6" s="103"/>
      <c r="AD6" s="99"/>
      <c r="AE6" s="100"/>
      <c r="AF6" s="101"/>
      <c r="AG6" s="101"/>
      <c r="AH6" s="119" t="str">
        <f t="shared" ca="1" si="7"/>
        <v>入庫台数</v>
      </c>
      <c r="AI6" s="98" t="str">
        <f t="shared" ca="1" si="8"/>
        <v>満車時刻</v>
      </c>
      <c r="AJ6" s="98"/>
      <c r="AK6" s="102"/>
      <c r="AL6" s="103" t="str">
        <f t="shared" ca="1" si="9"/>
        <v>～</v>
      </c>
      <c r="AM6" s="104" t="str">
        <f t="shared" ca="1" si="10"/>
        <v>～</v>
      </c>
      <c r="AN6" s="104" t="str">
        <f t="shared" ca="1" si="11"/>
        <v>～</v>
      </c>
      <c r="AO6" s="104" t="str">
        <f t="shared" ca="1" si="12"/>
        <v>～</v>
      </c>
      <c r="AP6" s="104" t="s">
        <v>118</v>
      </c>
      <c r="AQ6" s="104" t="s">
        <v>118</v>
      </c>
      <c r="AR6" s="104" t="s">
        <v>118</v>
      </c>
      <c r="AS6" s="104" t="s">
        <v>118</v>
      </c>
      <c r="AT6" s="104" t="s">
        <v>118</v>
      </c>
      <c r="AU6" s="104" t="s">
        <v>118</v>
      </c>
      <c r="AV6" s="37">
        <f t="shared" ca="1" si="19"/>
        <v>0</v>
      </c>
      <c r="AW6" s="143">
        <f t="shared" ca="1" si="20"/>
        <v>0</v>
      </c>
    </row>
    <row r="7" spans="1:49">
      <c r="A7">
        <v>4</v>
      </c>
      <c r="B7" s="75" t="e">
        <f t="shared" ca="1" si="21"/>
        <v>#VALUE!</v>
      </c>
      <c r="C7" s="76"/>
      <c r="D7" s="77" t="e">
        <f t="shared" ca="1" si="13"/>
        <v>#VALUE!</v>
      </c>
      <c r="E7" s="112" t="str">
        <f t="shared" ca="1" si="0"/>
        <v>晴れ</v>
      </c>
      <c r="F7" s="90" t="str">
        <f t="shared" ca="1" si="1"/>
        <v>平日8名</v>
      </c>
      <c r="G7" s="91"/>
      <c r="H7" s="92"/>
      <c r="I7" s="92"/>
      <c r="J7" s="92"/>
      <c r="K7" s="92">
        <f t="shared" si="14"/>
        <v>0</v>
      </c>
      <c r="L7" s="93">
        <f t="shared" si="15"/>
        <v>0</v>
      </c>
      <c r="M7" s="94">
        <f t="shared" ca="1" si="22"/>
        <v>666</v>
      </c>
      <c r="N7" s="95">
        <f t="shared" ca="1" si="23"/>
        <v>2198</v>
      </c>
      <c r="O7" s="95">
        <f t="shared" ca="1" si="24"/>
        <v>1649</v>
      </c>
      <c r="P7" s="95">
        <f t="shared" ca="1" si="25"/>
        <v>714</v>
      </c>
      <c r="Q7" s="96">
        <f t="shared" ca="1" si="16"/>
        <v>5227</v>
      </c>
      <c r="R7" s="94">
        <f t="shared" ca="1" si="26"/>
        <v>0</v>
      </c>
      <c r="S7" s="95" t="s">
        <v>118</v>
      </c>
      <c r="T7" s="95" t="s">
        <v>627</v>
      </c>
      <c r="U7" s="95">
        <f t="shared" ca="1" si="2"/>
        <v>0</v>
      </c>
      <c r="V7" s="95">
        <f t="shared" ca="1" si="3"/>
        <v>0</v>
      </c>
      <c r="W7" s="95">
        <f t="shared" ca="1" si="4"/>
        <v>0</v>
      </c>
      <c r="X7" s="96">
        <f t="shared" ca="1" si="17"/>
        <v>0</v>
      </c>
      <c r="Y7" s="97">
        <f t="shared" ca="1" si="18"/>
        <v>5227</v>
      </c>
      <c r="Z7" s="98"/>
      <c r="AA7" s="103">
        <f t="shared" ca="1" si="5"/>
        <v>0</v>
      </c>
      <c r="AB7" s="99">
        <f t="shared" ca="1" si="6"/>
        <v>0</v>
      </c>
      <c r="AC7" s="103"/>
      <c r="AD7" s="99"/>
      <c r="AE7" s="100"/>
      <c r="AF7" s="101"/>
      <c r="AG7" s="101"/>
      <c r="AH7" s="119" t="str">
        <f t="shared" ca="1" si="7"/>
        <v>入庫台数</v>
      </c>
      <c r="AI7" s="98" t="str">
        <f t="shared" ca="1" si="8"/>
        <v>満車時刻</v>
      </c>
      <c r="AJ7" s="98"/>
      <c r="AK7" s="102"/>
      <c r="AL7" s="103" t="str">
        <f t="shared" ca="1" si="9"/>
        <v>～</v>
      </c>
      <c r="AM7" s="104" t="str">
        <f t="shared" ca="1" si="10"/>
        <v>～</v>
      </c>
      <c r="AN7" s="104" t="str">
        <f t="shared" ca="1" si="11"/>
        <v>～</v>
      </c>
      <c r="AO7" s="104" t="str">
        <f t="shared" ca="1" si="12"/>
        <v>～</v>
      </c>
      <c r="AP7" s="104" t="s">
        <v>118</v>
      </c>
      <c r="AQ7" s="104" t="s">
        <v>118</v>
      </c>
      <c r="AR7" s="104" t="s">
        <v>118</v>
      </c>
      <c r="AS7" s="104" t="s">
        <v>118</v>
      </c>
      <c r="AT7" s="104" t="s">
        <v>118</v>
      </c>
      <c r="AU7" s="104" t="s">
        <v>118</v>
      </c>
      <c r="AV7" s="37">
        <f t="shared" ca="1" si="19"/>
        <v>0</v>
      </c>
      <c r="AW7" s="143">
        <f t="shared" ca="1" si="20"/>
        <v>0</v>
      </c>
    </row>
    <row r="8" spans="1:49">
      <c r="A8">
        <v>5</v>
      </c>
      <c r="B8" s="75" t="e">
        <f t="shared" ca="1" si="21"/>
        <v>#VALUE!</v>
      </c>
      <c r="C8" s="76"/>
      <c r="D8" s="77" t="e">
        <f t="shared" ca="1" si="13"/>
        <v>#VALUE!</v>
      </c>
      <c r="E8" s="112" t="str">
        <f t="shared" ca="1" si="0"/>
        <v>晴</v>
      </c>
      <c r="F8" s="90" t="str">
        <f t="shared" ca="1" si="1"/>
        <v>平日8名</v>
      </c>
      <c r="G8" s="91"/>
      <c r="H8" s="92"/>
      <c r="I8" s="92"/>
      <c r="J8" s="92"/>
      <c r="K8" s="92">
        <f t="shared" si="14"/>
        <v>0</v>
      </c>
      <c r="L8" s="93">
        <f t="shared" si="15"/>
        <v>0</v>
      </c>
      <c r="M8" s="94">
        <f t="shared" ca="1" si="22"/>
        <v>683</v>
      </c>
      <c r="N8" s="95">
        <f t="shared" ca="1" si="23"/>
        <v>2346</v>
      </c>
      <c r="O8" s="95">
        <f t="shared" ca="1" si="24"/>
        <v>1779</v>
      </c>
      <c r="P8" s="95">
        <f t="shared" ca="1" si="25"/>
        <v>767</v>
      </c>
      <c r="Q8" s="96">
        <f t="shared" ca="1" si="16"/>
        <v>5575</v>
      </c>
      <c r="R8" s="94">
        <f t="shared" ca="1" si="26"/>
        <v>0</v>
      </c>
      <c r="S8" s="95" t="s">
        <v>118</v>
      </c>
      <c r="T8" s="95" t="s">
        <v>627</v>
      </c>
      <c r="U8" s="95">
        <f t="shared" ca="1" si="2"/>
        <v>0</v>
      </c>
      <c r="V8" s="95">
        <f t="shared" ca="1" si="3"/>
        <v>0</v>
      </c>
      <c r="W8" s="95">
        <f t="shared" ca="1" si="4"/>
        <v>0</v>
      </c>
      <c r="X8" s="96">
        <f t="shared" ca="1" si="17"/>
        <v>0</v>
      </c>
      <c r="Y8" s="97">
        <f t="shared" ca="1" si="18"/>
        <v>5575</v>
      </c>
      <c r="Z8" s="98"/>
      <c r="AA8" s="103">
        <f t="shared" ca="1" si="5"/>
        <v>0</v>
      </c>
      <c r="AB8" s="99">
        <f t="shared" ca="1" si="6"/>
        <v>0</v>
      </c>
      <c r="AC8" s="103"/>
      <c r="AD8" s="99"/>
      <c r="AE8" s="100"/>
      <c r="AF8" s="101"/>
      <c r="AG8" s="101"/>
      <c r="AH8" s="119" t="str">
        <f t="shared" ca="1" si="7"/>
        <v>入庫台数</v>
      </c>
      <c r="AI8" s="98" t="str">
        <f t="shared" ca="1" si="8"/>
        <v>満車時刻</v>
      </c>
      <c r="AJ8" s="98"/>
      <c r="AK8" s="102"/>
      <c r="AL8" s="103" t="str">
        <f t="shared" ca="1" si="9"/>
        <v>～</v>
      </c>
      <c r="AM8" s="104" t="str">
        <f t="shared" ca="1" si="10"/>
        <v>～</v>
      </c>
      <c r="AN8" s="104" t="str">
        <f t="shared" ca="1" si="11"/>
        <v>～</v>
      </c>
      <c r="AO8" s="104" t="str">
        <f t="shared" ca="1" si="12"/>
        <v>～</v>
      </c>
      <c r="AP8" s="104" t="s">
        <v>118</v>
      </c>
      <c r="AQ8" s="104" t="s">
        <v>118</v>
      </c>
      <c r="AR8" s="104" t="s">
        <v>118</v>
      </c>
      <c r="AS8" s="104" t="s">
        <v>118</v>
      </c>
      <c r="AT8" s="104" t="s">
        <v>118</v>
      </c>
      <c r="AU8" s="104" t="s">
        <v>118</v>
      </c>
      <c r="AV8" s="37">
        <f t="shared" ca="1" si="19"/>
        <v>0</v>
      </c>
      <c r="AW8" s="143">
        <f t="shared" ca="1" si="20"/>
        <v>0</v>
      </c>
    </row>
    <row r="9" spans="1:49">
      <c r="A9">
        <v>6</v>
      </c>
      <c r="B9" s="75" t="e">
        <f t="shared" ca="1" si="21"/>
        <v>#VALUE!</v>
      </c>
      <c r="C9" s="76"/>
      <c r="D9" s="77" t="e">
        <f t="shared" ca="1" si="13"/>
        <v>#VALUE!</v>
      </c>
      <c r="E9" s="112" t="str">
        <f t="shared" ca="1" si="0"/>
        <v>晴</v>
      </c>
      <c r="F9" s="90" t="str">
        <f t="shared" ca="1" si="1"/>
        <v>土曜17名</v>
      </c>
      <c r="G9" s="91"/>
      <c r="H9" s="92"/>
      <c r="I9" s="92"/>
      <c r="J9" s="92"/>
      <c r="K9" s="92">
        <f t="shared" si="14"/>
        <v>0</v>
      </c>
      <c r="L9" s="93">
        <f t="shared" si="15"/>
        <v>0</v>
      </c>
      <c r="M9" s="94">
        <f t="shared" ca="1" si="22"/>
        <v>1078</v>
      </c>
      <c r="N9" s="95">
        <f t="shared" ca="1" si="23"/>
        <v>3111</v>
      </c>
      <c r="O9" s="95">
        <f t="shared" ca="1" si="24"/>
        <v>2755</v>
      </c>
      <c r="P9" s="95">
        <f t="shared" ca="1" si="25"/>
        <v>1093</v>
      </c>
      <c r="Q9" s="96">
        <f t="shared" ca="1" si="16"/>
        <v>8037</v>
      </c>
      <c r="R9" s="94">
        <f t="shared" ca="1" si="26"/>
        <v>0</v>
      </c>
      <c r="S9" s="95" t="s">
        <v>118</v>
      </c>
      <c r="T9" s="95" t="s">
        <v>627</v>
      </c>
      <c r="U9" s="95">
        <f t="shared" ca="1" si="2"/>
        <v>0</v>
      </c>
      <c r="V9" s="95">
        <f t="shared" ca="1" si="3"/>
        <v>0</v>
      </c>
      <c r="W9" s="95">
        <f t="shared" ca="1" si="4"/>
        <v>0</v>
      </c>
      <c r="X9" s="96">
        <f t="shared" ca="1" si="17"/>
        <v>0</v>
      </c>
      <c r="Y9" s="97">
        <f t="shared" ca="1" si="18"/>
        <v>8037</v>
      </c>
      <c r="Z9" s="98"/>
      <c r="AA9" s="103">
        <f t="shared" ca="1" si="5"/>
        <v>0</v>
      </c>
      <c r="AB9" s="99">
        <f t="shared" ca="1" si="6"/>
        <v>0</v>
      </c>
      <c r="AC9" s="103"/>
      <c r="AD9" s="99"/>
      <c r="AE9" s="100"/>
      <c r="AF9" s="101"/>
      <c r="AG9" s="101"/>
      <c r="AH9" s="119" t="str">
        <f t="shared" ca="1" si="7"/>
        <v>入庫台数</v>
      </c>
      <c r="AI9" s="98" t="str">
        <f t="shared" ca="1" si="8"/>
        <v>満車時刻</v>
      </c>
      <c r="AJ9" s="98"/>
      <c r="AK9" s="102"/>
      <c r="AL9" s="103" t="str">
        <f t="shared" ca="1" si="9"/>
        <v>～</v>
      </c>
      <c r="AM9" s="104" t="str">
        <f t="shared" ca="1" si="10"/>
        <v>～</v>
      </c>
      <c r="AN9" s="104" t="str">
        <f t="shared" ca="1" si="11"/>
        <v>～</v>
      </c>
      <c r="AO9" s="104" t="str">
        <f t="shared" ca="1" si="12"/>
        <v>～</v>
      </c>
      <c r="AP9" s="104" t="s">
        <v>118</v>
      </c>
      <c r="AQ9" s="104" t="s">
        <v>118</v>
      </c>
      <c r="AR9" s="104" t="s">
        <v>118</v>
      </c>
      <c r="AS9" s="104" t="s">
        <v>118</v>
      </c>
      <c r="AT9" s="104" t="s">
        <v>118</v>
      </c>
      <c r="AU9" s="104" t="s">
        <v>118</v>
      </c>
      <c r="AV9" s="37">
        <f t="shared" ca="1" si="19"/>
        <v>0</v>
      </c>
      <c r="AW9" s="143">
        <f t="shared" ca="1" si="20"/>
        <v>0</v>
      </c>
    </row>
    <row r="10" spans="1:49">
      <c r="A10">
        <v>7</v>
      </c>
      <c r="B10" s="75" t="e">
        <f t="shared" ca="1" si="21"/>
        <v>#VALUE!</v>
      </c>
      <c r="C10" s="76"/>
      <c r="D10" s="77" t="e">
        <f t="shared" ca="1" si="13"/>
        <v>#VALUE!</v>
      </c>
      <c r="E10" s="112" t="str">
        <f t="shared" ca="1" si="0"/>
        <v>晴</v>
      </c>
      <c r="F10" s="90" t="str">
        <f t="shared" ca="1" si="1"/>
        <v>日祝37名</v>
      </c>
      <c r="G10" s="91"/>
      <c r="H10" s="92"/>
      <c r="I10" s="92"/>
      <c r="J10" s="92"/>
      <c r="K10" s="92">
        <f t="shared" si="14"/>
        <v>0</v>
      </c>
      <c r="L10" s="93">
        <f t="shared" si="15"/>
        <v>0</v>
      </c>
      <c r="M10" s="94">
        <f t="shared" ca="1" si="22"/>
        <v>1175</v>
      </c>
      <c r="N10" s="95">
        <f t="shared" ca="1" si="23"/>
        <v>3173</v>
      </c>
      <c r="O10" s="95">
        <f t="shared" ca="1" si="24"/>
        <v>2899</v>
      </c>
      <c r="P10" s="95">
        <f t="shared" ca="1" si="25"/>
        <v>1203</v>
      </c>
      <c r="Q10" s="96">
        <f t="shared" ca="1" si="16"/>
        <v>8450</v>
      </c>
      <c r="R10" s="94">
        <f t="shared" ca="1" si="26"/>
        <v>249</v>
      </c>
      <c r="S10" s="95" t="s">
        <v>118</v>
      </c>
      <c r="T10" s="95" t="s">
        <v>627</v>
      </c>
      <c r="U10" s="95">
        <f t="shared" ca="1" si="2"/>
        <v>0</v>
      </c>
      <c r="V10" s="95">
        <f t="shared" ca="1" si="3"/>
        <v>0</v>
      </c>
      <c r="W10" s="95">
        <f t="shared" ca="1" si="4"/>
        <v>0</v>
      </c>
      <c r="X10" s="96">
        <f t="shared" ca="1" si="17"/>
        <v>249</v>
      </c>
      <c r="Y10" s="97">
        <f t="shared" ca="1" si="18"/>
        <v>8699</v>
      </c>
      <c r="Z10" s="98"/>
      <c r="AA10" s="103">
        <f t="shared" ca="1" si="5"/>
        <v>0</v>
      </c>
      <c r="AB10" s="99">
        <f t="shared" ca="1" si="6"/>
        <v>0</v>
      </c>
      <c r="AC10" s="103"/>
      <c r="AD10" s="99"/>
      <c r="AE10" s="100"/>
      <c r="AF10" s="101"/>
      <c r="AG10" s="101"/>
      <c r="AH10" s="119" t="str">
        <f t="shared" ca="1" si="7"/>
        <v>入庫台数</v>
      </c>
      <c r="AI10" s="98" t="str">
        <f t="shared" ca="1" si="8"/>
        <v>満車時刻</v>
      </c>
      <c r="AJ10" s="98"/>
      <c r="AK10" s="102"/>
      <c r="AL10" s="103" t="str">
        <f t="shared" ca="1" si="9"/>
        <v>～</v>
      </c>
      <c r="AM10" s="104" t="str">
        <f t="shared" ca="1" si="10"/>
        <v>～</v>
      </c>
      <c r="AN10" s="104" t="str">
        <f t="shared" ca="1" si="11"/>
        <v>～</v>
      </c>
      <c r="AO10" s="104" t="str">
        <f t="shared" ca="1" si="12"/>
        <v>～</v>
      </c>
      <c r="AP10" s="104" t="s">
        <v>118</v>
      </c>
      <c r="AQ10" s="104" t="s">
        <v>118</v>
      </c>
      <c r="AR10" s="104" t="s">
        <v>118</v>
      </c>
      <c r="AS10" s="104" t="s">
        <v>118</v>
      </c>
      <c r="AT10" s="104" t="s">
        <v>118</v>
      </c>
      <c r="AU10" s="104" t="s">
        <v>118</v>
      </c>
      <c r="AV10" s="37">
        <f t="shared" ca="1" si="19"/>
        <v>0</v>
      </c>
      <c r="AW10" s="143">
        <f t="shared" ca="1" si="20"/>
        <v>0</v>
      </c>
    </row>
    <row r="11" spans="1:49">
      <c r="A11">
        <v>8</v>
      </c>
      <c r="B11" s="75" t="e">
        <f t="shared" ca="1" si="21"/>
        <v>#VALUE!</v>
      </c>
      <c r="C11" s="76"/>
      <c r="D11" s="77" t="e">
        <f t="shared" ca="1" si="13"/>
        <v>#VALUE!</v>
      </c>
      <c r="E11" s="112" t="str">
        <f t="shared" ca="1" si="0"/>
        <v>晴</v>
      </c>
      <c r="F11" s="90" t="str">
        <f t="shared" ca="1" si="1"/>
        <v>平日8名</v>
      </c>
      <c r="G11" s="91"/>
      <c r="H11" s="92"/>
      <c r="I11" s="92"/>
      <c r="J11" s="92"/>
      <c r="K11" s="92">
        <f t="shared" si="14"/>
        <v>0</v>
      </c>
      <c r="L11" s="93">
        <f t="shared" si="15"/>
        <v>0</v>
      </c>
      <c r="M11" s="94">
        <f t="shared" ca="1" si="22"/>
        <v>679</v>
      </c>
      <c r="N11" s="95">
        <f t="shared" ca="1" si="23"/>
        <v>2329</v>
      </c>
      <c r="O11" s="95">
        <f t="shared" ca="1" si="24"/>
        <v>1702</v>
      </c>
      <c r="P11" s="95">
        <f t="shared" ca="1" si="25"/>
        <v>720</v>
      </c>
      <c r="Q11" s="96">
        <f t="shared" ca="1" si="16"/>
        <v>5430</v>
      </c>
      <c r="R11" s="94">
        <f t="shared" ca="1" si="26"/>
        <v>0</v>
      </c>
      <c r="S11" s="95" t="s">
        <v>627</v>
      </c>
      <c r="T11" s="95" t="s">
        <v>627</v>
      </c>
      <c r="U11" s="95">
        <f t="shared" ca="1" si="2"/>
        <v>0</v>
      </c>
      <c r="V11" s="95">
        <f t="shared" ca="1" si="3"/>
        <v>0</v>
      </c>
      <c r="W11" s="95">
        <f t="shared" ca="1" si="4"/>
        <v>0</v>
      </c>
      <c r="X11" s="96">
        <f t="shared" ca="1" si="17"/>
        <v>0</v>
      </c>
      <c r="Y11" s="97">
        <f t="shared" ca="1" si="18"/>
        <v>5430</v>
      </c>
      <c r="Z11" s="98"/>
      <c r="AA11" s="103">
        <f t="shared" ca="1" si="5"/>
        <v>0</v>
      </c>
      <c r="AB11" s="99">
        <f t="shared" ca="1" si="6"/>
        <v>0</v>
      </c>
      <c r="AC11" s="103"/>
      <c r="AD11" s="99"/>
      <c r="AE11" s="100"/>
      <c r="AF11" s="101"/>
      <c r="AG11" s="101"/>
      <c r="AH11" s="119" t="str">
        <f t="shared" ca="1" si="7"/>
        <v>入庫台数</v>
      </c>
      <c r="AI11" s="98" t="str">
        <f t="shared" ca="1" si="8"/>
        <v>満車時刻</v>
      </c>
      <c r="AJ11" s="98"/>
      <c r="AK11" s="102"/>
      <c r="AL11" s="103" t="str">
        <f t="shared" ca="1" si="9"/>
        <v>～</v>
      </c>
      <c r="AM11" s="104" t="str">
        <f t="shared" ca="1" si="10"/>
        <v>～</v>
      </c>
      <c r="AN11" s="104" t="str">
        <f t="shared" ca="1" si="11"/>
        <v>～</v>
      </c>
      <c r="AO11" s="104" t="str">
        <f t="shared" ca="1" si="12"/>
        <v>～</v>
      </c>
      <c r="AP11" s="104" t="s">
        <v>118</v>
      </c>
      <c r="AQ11" s="104" t="s">
        <v>118</v>
      </c>
      <c r="AR11" s="104" t="s">
        <v>118</v>
      </c>
      <c r="AS11" s="104" t="s">
        <v>118</v>
      </c>
      <c r="AT11" s="104" t="s">
        <v>118</v>
      </c>
      <c r="AU11" s="104" t="s">
        <v>118</v>
      </c>
      <c r="AV11" s="37">
        <f t="shared" ca="1" si="19"/>
        <v>0</v>
      </c>
      <c r="AW11" s="143">
        <f t="shared" ca="1" si="20"/>
        <v>0</v>
      </c>
    </row>
    <row r="12" spans="1:49">
      <c r="A12">
        <v>9</v>
      </c>
      <c r="B12" s="75" t="e">
        <f t="shared" ca="1" si="21"/>
        <v>#VALUE!</v>
      </c>
      <c r="C12" s="76"/>
      <c r="D12" s="77" t="e">
        <f t="shared" ca="1" si="13"/>
        <v>#VALUE!</v>
      </c>
      <c r="E12" s="112" t="str">
        <f t="shared" ca="1" si="0"/>
        <v>曇時々晴れ</v>
      </c>
      <c r="F12" s="90" t="str">
        <f t="shared" ca="1" si="1"/>
        <v>平日8名</v>
      </c>
      <c r="G12" s="91"/>
      <c r="H12" s="92"/>
      <c r="I12" s="92"/>
      <c r="J12" s="92"/>
      <c r="K12" s="92">
        <f t="shared" si="14"/>
        <v>0</v>
      </c>
      <c r="L12" s="93">
        <f t="shared" si="15"/>
        <v>0</v>
      </c>
      <c r="M12" s="94">
        <f t="shared" ca="1" si="22"/>
        <v>658</v>
      </c>
      <c r="N12" s="95">
        <f t="shared" ca="1" si="23"/>
        <v>2171</v>
      </c>
      <c r="O12" s="95">
        <f t="shared" ca="1" si="24"/>
        <v>1635</v>
      </c>
      <c r="P12" s="95">
        <f t="shared" ca="1" si="25"/>
        <v>632</v>
      </c>
      <c r="Q12" s="96">
        <f t="shared" ca="1" si="16"/>
        <v>5096</v>
      </c>
      <c r="R12" s="94">
        <f t="shared" ca="1" si="26"/>
        <v>0</v>
      </c>
      <c r="S12" s="95" t="s">
        <v>627</v>
      </c>
      <c r="T12" s="95" t="s">
        <v>627</v>
      </c>
      <c r="U12" s="95">
        <f t="shared" ca="1" si="2"/>
        <v>0</v>
      </c>
      <c r="V12" s="95">
        <f t="shared" ca="1" si="3"/>
        <v>0</v>
      </c>
      <c r="W12" s="95">
        <f t="shared" ca="1" si="4"/>
        <v>0</v>
      </c>
      <c r="X12" s="96">
        <f t="shared" ca="1" si="17"/>
        <v>0</v>
      </c>
      <c r="Y12" s="97">
        <f t="shared" ca="1" si="18"/>
        <v>5096</v>
      </c>
      <c r="Z12" s="98"/>
      <c r="AA12" s="106">
        <f t="shared" ca="1" si="5"/>
        <v>0</v>
      </c>
      <c r="AB12" s="99">
        <f t="shared" ca="1" si="6"/>
        <v>0</v>
      </c>
      <c r="AC12" s="106"/>
      <c r="AD12" s="99"/>
      <c r="AE12" s="100"/>
      <c r="AF12" s="101"/>
      <c r="AG12" s="101"/>
      <c r="AH12" s="119" t="str">
        <f t="shared" ca="1" si="7"/>
        <v>入庫台数</v>
      </c>
      <c r="AI12" s="98" t="str">
        <f t="shared" ca="1" si="8"/>
        <v>満車時刻</v>
      </c>
      <c r="AJ12" s="98"/>
      <c r="AK12" s="102"/>
      <c r="AL12" s="103" t="str">
        <f t="shared" ca="1" si="9"/>
        <v>～</v>
      </c>
      <c r="AM12" s="104" t="str">
        <f t="shared" ca="1" si="10"/>
        <v>～</v>
      </c>
      <c r="AN12" s="104" t="str">
        <f t="shared" ca="1" si="11"/>
        <v>～</v>
      </c>
      <c r="AO12" s="104" t="str">
        <f t="shared" ca="1" si="12"/>
        <v>～</v>
      </c>
      <c r="AP12" s="104"/>
      <c r="AQ12" s="104"/>
      <c r="AR12" s="104"/>
      <c r="AS12" s="104"/>
      <c r="AT12" s="104"/>
      <c r="AU12" s="104"/>
      <c r="AV12" s="37">
        <f t="shared" ca="1" si="19"/>
        <v>0</v>
      </c>
      <c r="AW12" s="143">
        <f t="shared" ca="1" si="20"/>
        <v>0</v>
      </c>
    </row>
    <row r="13" spans="1:49">
      <c r="A13">
        <v>10</v>
      </c>
      <c r="B13" s="75" t="e">
        <f t="shared" ca="1" si="21"/>
        <v>#VALUE!</v>
      </c>
      <c r="C13" s="76"/>
      <c r="D13" s="77" t="e">
        <f t="shared" ca="1" si="13"/>
        <v>#VALUE!</v>
      </c>
      <c r="E13" s="112" t="str">
        <f t="shared" ca="1" si="0"/>
        <v>晴</v>
      </c>
      <c r="F13" s="90" t="str">
        <f t="shared" ca="1" si="1"/>
        <v>平日8名</v>
      </c>
      <c r="G13" s="91"/>
      <c r="H13" s="92"/>
      <c r="I13" s="92"/>
      <c r="J13" s="92"/>
      <c r="K13" s="92">
        <f t="shared" si="14"/>
        <v>0</v>
      </c>
      <c r="L13" s="93">
        <f t="shared" si="15"/>
        <v>0</v>
      </c>
      <c r="M13" s="94">
        <f t="shared" ca="1" si="22"/>
        <v>716</v>
      </c>
      <c r="N13" s="95">
        <f t="shared" ca="1" si="23"/>
        <v>2507</v>
      </c>
      <c r="O13" s="95">
        <f t="shared" ca="1" si="24"/>
        <v>1913</v>
      </c>
      <c r="P13" s="95">
        <f t="shared" ca="1" si="25"/>
        <v>732</v>
      </c>
      <c r="Q13" s="96">
        <f t="shared" ca="1" si="16"/>
        <v>5868</v>
      </c>
      <c r="R13" s="94">
        <f t="shared" ca="1" si="26"/>
        <v>0</v>
      </c>
      <c r="S13" s="95" t="s">
        <v>627</v>
      </c>
      <c r="T13" s="95" t="s">
        <v>627</v>
      </c>
      <c r="U13" s="95">
        <f t="shared" ca="1" si="2"/>
        <v>0</v>
      </c>
      <c r="V13" s="95">
        <f t="shared" ca="1" si="3"/>
        <v>0</v>
      </c>
      <c r="W13" s="95">
        <f t="shared" ca="1" si="4"/>
        <v>0</v>
      </c>
      <c r="X13" s="96">
        <f t="shared" ca="1" si="17"/>
        <v>0</v>
      </c>
      <c r="Y13" s="97">
        <f t="shared" ca="1" si="18"/>
        <v>5868</v>
      </c>
      <c r="Z13" s="98"/>
      <c r="AA13" s="106">
        <f t="shared" ca="1" si="5"/>
        <v>0</v>
      </c>
      <c r="AB13" s="99">
        <f t="shared" ca="1" si="6"/>
        <v>0</v>
      </c>
      <c r="AC13" s="106"/>
      <c r="AD13" s="99"/>
      <c r="AE13" s="100"/>
      <c r="AF13" s="101"/>
      <c r="AG13" s="101"/>
      <c r="AH13" s="119" t="str">
        <f t="shared" ca="1" si="7"/>
        <v>入庫台数</v>
      </c>
      <c r="AI13" s="98" t="str">
        <f t="shared" ca="1" si="8"/>
        <v>満車時刻</v>
      </c>
      <c r="AJ13" s="98"/>
      <c r="AK13" s="102"/>
      <c r="AL13" s="103" t="str">
        <f t="shared" ca="1" si="9"/>
        <v>～</v>
      </c>
      <c r="AM13" s="104" t="str">
        <f t="shared" ca="1" si="10"/>
        <v>～</v>
      </c>
      <c r="AN13" s="104" t="str">
        <f t="shared" ca="1" si="11"/>
        <v>～</v>
      </c>
      <c r="AO13" s="104" t="str">
        <f t="shared" ca="1" si="12"/>
        <v>～</v>
      </c>
      <c r="AP13" s="104"/>
      <c r="AQ13" s="104"/>
      <c r="AR13" s="104"/>
      <c r="AS13" s="104"/>
      <c r="AT13" s="104"/>
      <c r="AU13" s="105"/>
      <c r="AV13" s="37">
        <f t="shared" ca="1" si="19"/>
        <v>0</v>
      </c>
      <c r="AW13" s="143">
        <f t="shared" ca="1" si="20"/>
        <v>0</v>
      </c>
    </row>
    <row r="14" spans="1:49">
      <c r="A14">
        <v>11</v>
      </c>
      <c r="B14" s="75" t="e">
        <f t="shared" ca="1" si="21"/>
        <v>#VALUE!</v>
      </c>
      <c r="C14" s="76"/>
      <c r="D14" s="77" t="e">
        <f t="shared" ca="1" si="13"/>
        <v>#VALUE!</v>
      </c>
      <c r="E14" s="112" t="str">
        <f t="shared" ca="1" si="0"/>
        <v>曇</v>
      </c>
      <c r="F14" s="90" t="str">
        <f t="shared" ca="1" si="1"/>
        <v>平日8名</v>
      </c>
      <c r="G14" s="91"/>
      <c r="H14" s="92"/>
      <c r="I14" s="92"/>
      <c r="J14" s="92"/>
      <c r="K14" s="92">
        <f t="shared" si="14"/>
        <v>0</v>
      </c>
      <c r="L14" s="93">
        <f t="shared" si="15"/>
        <v>0</v>
      </c>
      <c r="M14" s="94">
        <f t="shared" ca="1" si="22"/>
        <v>701</v>
      </c>
      <c r="N14" s="95">
        <f t="shared" ca="1" si="23"/>
        <v>2272</v>
      </c>
      <c r="O14" s="95">
        <f t="shared" ca="1" si="24"/>
        <v>1695</v>
      </c>
      <c r="P14" s="95">
        <f t="shared" ca="1" si="25"/>
        <v>639</v>
      </c>
      <c r="Q14" s="96">
        <f t="shared" ca="1" si="16"/>
        <v>5307</v>
      </c>
      <c r="R14" s="94">
        <f t="shared" ca="1" si="26"/>
        <v>0</v>
      </c>
      <c r="S14" s="95" t="s">
        <v>627</v>
      </c>
      <c r="T14" s="95" t="s">
        <v>627</v>
      </c>
      <c r="U14" s="95">
        <f t="shared" ca="1" si="2"/>
        <v>0</v>
      </c>
      <c r="V14" s="95">
        <f t="shared" ca="1" si="3"/>
        <v>0</v>
      </c>
      <c r="W14" s="95">
        <f t="shared" ca="1" si="4"/>
        <v>0</v>
      </c>
      <c r="X14" s="96">
        <f t="shared" ca="1" si="17"/>
        <v>0</v>
      </c>
      <c r="Y14" s="97">
        <f t="shared" ca="1" si="18"/>
        <v>5307</v>
      </c>
      <c r="Z14" s="98"/>
      <c r="AA14" s="106">
        <f t="shared" ca="1" si="5"/>
        <v>0</v>
      </c>
      <c r="AB14" s="99">
        <f t="shared" ca="1" si="6"/>
        <v>0</v>
      </c>
      <c r="AC14" s="106"/>
      <c r="AD14" s="99"/>
      <c r="AE14" s="100"/>
      <c r="AF14" s="101"/>
      <c r="AG14" s="101"/>
      <c r="AH14" s="119" t="str">
        <f t="shared" ca="1" si="7"/>
        <v>入庫台数</v>
      </c>
      <c r="AI14" s="98" t="str">
        <f t="shared" ca="1" si="8"/>
        <v>満車時刻</v>
      </c>
      <c r="AJ14" s="98"/>
      <c r="AK14" s="102"/>
      <c r="AL14" s="103" t="str">
        <f t="shared" ca="1" si="9"/>
        <v>～</v>
      </c>
      <c r="AM14" s="104" t="str">
        <f t="shared" ca="1" si="10"/>
        <v>～</v>
      </c>
      <c r="AN14" s="104" t="str">
        <f t="shared" ca="1" si="11"/>
        <v>～</v>
      </c>
      <c r="AO14" s="104" t="str">
        <f t="shared" ca="1" si="12"/>
        <v>～</v>
      </c>
      <c r="AP14" s="104"/>
      <c r="AQ14" s="104"/>
      <c r="AR14" s="104"/>
      <c r="AS14" s="104"/>
      <c r="AT14" s="104"/>
      <c r="AU14" s="105"/>
      <c r="AV14" s="37">
        <f t="shared" ca="1" si="19"/>
        <v>0</v>
      </c>
      <c r="AW14" s="143">
        <f t="shared" ca="1" si="20"/>
        <v>0</v>
      </c>
    </row>
    <row r="15" spans="1:49">
      <c r="A15">
        <v>12</v>
      </c>
      <c r="B15" s="75" t="e">
        <f t="shared" ca="1" si="21"/>
        <v>#VALUE!</v>
      </c>
      <c r="C15" s="76"/>
      <c r="D15" s="77" t="e">
        <f t="shared" ca="1" si="13"/>
        <v>#VALUE!</v>
      </c>
      <c r="E15" s="112" t="str">
        <f t="shared" ca="1" si="0"/>
        <v>j晴</v>
      </c>
      <c r="F15" s="90" t="str">
        <f t="shared" ca="1" si="1"/>
        <v>平日8名</v>
      </c>
      <c r="G15" s="91"/>
      <c r="H15" s="92"/>
      <c r="I15" s="92"/>
      <c r="J15" s="92"/>
      <c r="K15" s="92">
        <f t="shared" si="14"/>
        <v>0</v>
      </c>
      <c r="L15" s="93">
        <f t="shared" si="15"/>
        <v>0</v>
      </c>
      <c r="M15" s="94">
        <f t="shared" ca="1" si="22"/>
        <v>687</v>
      </c>
      <c r="N15" s="95">
        <f t="shared" ca="1" si="23"/>
        <v>2525</v>
      </c>
      <c r="O15" s="95">
        <f t="shared" ca="1" si="24"/>
        <v>1942</v>
      </c>
      <c r="P15" s="95">
        <f t="shared" ca="1" si="25"/>
        <v>765</v>
      </c>
      <c r="Q15" s="96">
        <f t="shared" ca="1" si="16"/>
        <v>5919</v>
      </c>
      <c r="R15" s="94">
        <f t="shared" ca="1" si="26"/>
        <v>0</v>
      </c>
      <c r="S15" s="95" t="s">
        <v>627</v>
      </c>
      <c r="T15" s="95" t="s">
        <v>627</v>
      </c>
      <c r="U15" s="95">
        <f t="shared" ca="1" si="2"/>
        <v>0</v>
      </c>
      <c r="V15" s="95">
        <f t="shared" ca="1" si="3"/>
        <v>0</v>
      </c>
      <c r="W15" s="95">
        <f t="shared" ca="1" si="4"/>
        <v>0</v>
      </c>
      <c r="X15" s="96">
        <f t="shared" ca="1" si="17"/>
        <v>0</v>
      </c>
      <c r="Y15" s="97">
        <f t="shared" ca="1" si="18"/>
        <v>5919</v>
      </c>
      <c r="Z15" s="98"/>
      <c r="AA15" s="106">
        <f t="shared" ca="1" si="5"/>
        <v>0</v>
      </c>
      <c r="AB15" s="99">
        <f t="shared" ca="1" si="6"/>
        <v>0</v>
      </c>
      <c r="AC15" s="106"/>
      <c r="AD15" s="99"/>
      <c r="AE15" s="100"/>
      <c r="AF15" s="101"/>
      <c r="AG15" s="101"/>
      <c r="AH15" s="119" t="str">
        <f t="shared" ca="1" si="7"/>
        <v>入庫台数</v>
      </c>
      <c r="AI15" s="98" t="str">
        <f t="shared" ca="1" si="8"/>
        <v>満車時刻</v>
      </c>
      <c r="AJ15" s="98"/>
      <c r="AK15" s="102"/>
      <c r="AL15" s="103" t="str">
        <f t="shared" ca="1" si="9"/>
        <v>～</v>
      </c>
      <c r="AM15" s="104" t="str">
        <f t="shared" ca="1" si="10"/>
        <v>～</v>
      </c>
      <c r="AN15" s="104" t="str">
        <f t="shared" ca="1" si="11"/>
        <v>～</v>
      </c>
      <c r="AO15" s="104" t="str">
        <f t="shared" ca="1" si="12"/>
        <v>～</v>
      </c>
      <c r="AP15" s="104"/>
      <c r="AQ15" s="104"/>
      <c r="AR15" s="104"/>
      <c r="AS15" s="104"/>
      <c r="AT15" s="104"/>
      <c r="AU15" s="105"/>
      <c r="AV15" s="37">
        <f t="shared" ca="1" si="19"/>
        <v>0</v>
      </c>
      <c r="AW15" s="143">
        <f t="shared" ca="1" si="20"/>
        <v>0</v>
      </c>
    </row>
    <row r="16" spans="1:49">
      <c r="A16">
        <v>13</v>
      </c>
      <c r="B16" s="75" t="e">
        <f t="shared" ca="1" si="21"/>
        <v>#VALUE!</v>
      </c>
      <c r="C16" s="76"/>
      <c r="D16" s="77" t="e">
        <f t="shared" ca="1" si="13"/>
        <v>#VALUE!</v>
      </c>
      <c r="E16" s="112" t="str">
        <f t="shared" ca="1" si="0"/>
        <v>晴後曇</v>
      </c>
      <c r="F16" s="90" t="str">
        <f t="shared" ca="1" si="1"/>
        <v>土曜17名</v>
      </c>
      <c r="G16" s="91"/>
      <c r="H16" s="92"/>
      <c r="I16" s="92"/>
      <c r="J16" s="92"/>
      <c r="K16" s="92">
        <f t="shared" si="14"/>
        <v>0</v>
      </c>
      <c r="L16" s="93">
        <f t="shared" si="15"/>
        <v>0</v>
      </c>
      <c r="M16" s="94">
        <f t="shared" ca="1" si="22"/>
        <v>1166</v>
      </c>
      <c r="N16" s="95">
        <f t="shared" ca="1" si="23"/>
        <v>3043</v>
      </c>
      <c r="O16" s="95">
        <f t="shared" ca="1" si="24"/>
        <v>2893</v>
      </c>
      <c r="P16" s="95">
        <f t="shared" ca="1" si="25"/>
        <v>1244</v>
      </c>
      <c r="Q16" s="96">
        <f t="shared" ca="1" si="16"/>
        <v>8346</v>
      </c>
      <c r="R16" s="94">
        <f t="shared" ca="1" si="26"/>
        <v>0</v>
      </c>
      <c r="S16" s="95" t="s">
        <v>627</v>
      </c>
      <c r="T16" s="95" t="s">
        <v>627</v>
      </c>
      <c r="U16" s="95">
        <f t="shared" ca="1" si="2"/>
        <v>0</v>
      </c>
      <c r="V16" s="95">
        <f t="shared" ca="1" si="3"/>
        <v>0</v>
      </c>
      <c r="W16" s="95">
        <f t="shared" ca="1" si="4"/>
        <v>0</v>
      </c>
      <c r="X16" s="96">
        <f t="shared" ca="1" si="17"/>
        <v>0</v>
      </c>
      <c r="Y16" s="97">
        <f t="shared" ca="1" si="18"/>
        <v>8346</v>
      </c>
      <c r="Z16" s="98"/>
      <c r="AA16" s="106">
        <f t="shared" ca="1" si="5"/>
        <v>0</v>
      </c>
      <c r="AB16" s="141">
        <f t="shared" ca="1" si="6"/>
        <v>0</v>
      </c>
      <c r="AC16" s="106"/>
      <c r="AD16" s="107"/>
      <c r="AE16" s="115"/>
      <c r="AF16" s="116"/>
      <c r="AG16" s="101"/>
      <c r="AH16" s="119" t="str">
        <f t="shared" ca="1" si="7"/>
        <v>入庫台数</v>
      </c>
      <c r="AI16" s="98" t="str">
        <f t="shared" ca="1" si="8"/>
        <v>満車時刻</v>
      </c>
      <c r="AJ16" s="110"/>
      <c r="AK16" s="111"/>
      <c r="AL16" s="103" t="str">
        <f t="shared" ca="1" si="9"/>
        <v>～</v>
      </c>
      <c r="AM16" s="104" t="str">
        <f t="shared" ca="1" si="10"/>
        <v>～</v>
      </c>
      <c r="AN16" s="104" t="str">
        <f t="shared" ca="1" si="11"/>
        <v>～</v>
      </c>
      <c r="AO16" s="104" t="str">
        <f t="shared" ca="1" si="12"/>
        <v>～</v>
      </c>
      <c r="AP16" s="104"/>
      <c r="AQ16" s="104"/>
      <c r="AR16" s="104"/>
      <c r="AS16" s="104"/>
      <c r="AT16" s="104"/>
      <c r="AU16" s="105"/>
      <c r="AV16" s="37">
        <f t="shared" ca="1" si="19"/>
        <v>0</v>
      </c>
      <c r="AW16" s="143">
        <f t="shared" ca="1" si="20"/>
        <v>0</v>
      </c>
    </row>
    <row r="17" spans="1:49">
      <c r="A17">
        <v>14</v>
      </c>
      <c r="B17" s="75" t="e">
        <f t="shared" ca="1" si="21"/>
        <v>#VALUE!</v>
      </c>
      <c r="C17" s="76"/>
      <c r="D17" s="77" t="e">
        <f t="shared" ca="1" si="13"/>
        <v>#VALUE!</v>
      </c>
      <c r="E17" s="112" t="str">
        <f t="shared" ca="1" si="0"/>
        <v>雨後曇</v>
      </c>
      <c r="F17" s="90" t="str">
        <f t="shared" ca="1" si="1"/>
        <v>日祝37名</v>
      </c>
      <c r="G17" s="91"/>
      <c r="H17" s="92"/>
      <c r="I17" s="92"/>
      <c r="J17" s="92"/>
      <c r="K17" s="92">
        <f t="shared" si="14"/>
        <v>0</v>
      </c>
      <c r="L17" s="93">
        <f t="shared" si="15"/>
        <v>0</v>
      </c>
      <c r="M17" s="94">
        <f t="shared" ca="1" si="22"/>
        <v>1113</v>
      </c>
      <c r="N17" s="95">
        <f t="shared" ca="1" si="23"/>
        <v>3628</v>
      </c>
      <c r="O17" s="95">
        <f t="shared" ca="1" si="24"/>
        <v>3199</v>
      </c>
      <c r="P17" s="95">
        <f t="shared" ca="1" si="25"/>
        <v>1206</v>
      </c>
      <c r="Q17" s="96">
        <f t="shared" ca="1" si="16"/>
        <v>9146</v>
      </c>
      <c r="R17" s="94">
        <f t="shared" ca="1" si="26"/>
        <v>266</v>
      </c>
      <c r="S17" s="95" t="s">
        <v>627</v>
      </c>
      <c r="T17" s="95" t="s">
        <v>627</v>
      </c>
      <c r="U17" s="95">
        <f t="shared" ca="1" si="2"/>
        <v>0</v>
      </c>
      <c r="V17" s="95">
        <f t="shared" ca="1" si="3"/>
        <v>0</v>
      </c>
      <c r="W17" s="95">
        <f t="shared" ca="1" si="4"/>
        <v>0</v>
      </c>
      <c r="X17" s="96">
        <f t="shared" ca="1" si="17"/>
        <v>266</v>
      </c>
      <c r="Y17" s="97">
        <f t="shared" ca="1" si="18"/>
        <v>9412</v>
      </c>
      <c r="Z17" s="98"/>
      <c r="AA17" s="106">
        <f t="shared" ca="1" si="5"/>
        <v>0</v>
      </c>
      <c r="AB17" s="99">
        <f t="shared" ca="1" si="6"/>
        <v>0</v>
      </c>
      <c r="AC17" s="106"/>
      <c r="AD17" s="99"/>
      <c r="AE17" s="100"/>
      <c r="AF17" s="101"/>
      <c r="AG17" s="101"/>
      <c r="AH17" s="119" t="str">
        <f t="shared" ca="1" si="7"/>
        <v>入庫台数</v>
      </c>
      <c r="AI17" s="98" t="str">
        <f t="shared" ca="1" si="8"/>
        <v>満車時刻</v>
      </c>
      <c r="AJ17" s="98"/>
      <c r="AK17" s="102"/>
      <c r="AL17" s="103" t="str">
        <f t="shared" ca="1" si="9"/>
        <v>～</v>
      </c>
      <c r="AM17" s="104" t="str">
        <f t="shared" ca="1" si="10"/>
        <v>～</v>
      </c>
      <c r="AN17" s="104" t="str">
        <f t="shared" ca="1" si="11"/>
        <v>～</v>
      </c>
      <c r="AO17" s="104" t="str">
        <f t="shared" ca="1" si="12"/>
        <v>～</v>
      </c>
      <c r="AP17" s="104"/>
      <c r="AQ17" s="104"/>
      <c r="AR17" s="104"/>
      <c r="AS17" s="104"/>
      <c r="AT17" s="104"/>
      <c r="AU17" s="105"/>
      <c r="AV17" s="37">
        <f t="shared" ca="1" si="19"/>
        <v>0</v>
      </c>
      <c r="AW17" s="143">
        <f t="shared" ca="1" si="20"/>
        <v>0</v>
      </c>
    </row>
    <row r="18" spans="1:49">
      <c r="A18">
        <v>15</v>
      </c>
      <c r="B18" s="75" t="e">
        <f t="shared" ca="1" si="21"/>
        <v>#VALUE!</v>
      </c>
      <c r="C18" s="76"/>
      <c r="D18" s="77" t="e">
        <f t="shared" ca="1" si="13"/>
        <v>#VALUE!</v>
      </c>
      <c r="E18" s="112" t="str">
        <f t="shared" ca="1" si="0"/>
        <v>晴れ</v>
      </c>
      <c r="F18" s="90" t="str">
        <f t="shared" ca="1" si="1"/>
        <v>平日8名</v>
      </c>
      <c r="G18" s="91"/>
      <c r="H18" s="92"/>
      <c r="I18" s="92"/>
      <c r="J18" s="92"/>
      <c r="K18" s="92">
        <f t="shared" si="14"/>
        <v>0</v>
      </c>
      <c r="L18" s="93">
        <f t="shared" si="15"/>
        <v>0</v>
      </c>
      <c r="M18" s="94">
        <f t="shared" ca="1" si="22"/>
        <v>779</v>
      </c>
      <c r="N18" s="95">
        <f t="shared" ca="1" si="23"/>
        <v>2536</v>
      </c>
      <c r="O18" s="95">
        <f t="shared" ca="1" si="24"/>
        <v>1905</v>
      </c>
      <c r="P18" s="95">
        <f t="shared" ca="1" si="25"/>
        <v>764</v>
      </c>
      <c r="Q18" s="96">
        <f t="shared" ca="1" si="16"/>
        <v>5984</v>
      </c>
      <c r="R18" s="94">
        <f t="shared" ca="1" si="26"/>
        <v>0</v>
      </c>
      <c r="S18" s="95" t="s">
        <v>627</v>
      </c>
      <c r="T18" s="95" t="s">
        <v>627</v>
      </c>
      <c r="U18" s="95">
        <f t="shared" ca="1" si="2"/>
        <v>0</v>
      </c>
      <c r="V18" s="95">
        <f t="shared" ca="1" si="3"/>
        <v>0</v>
      </c>
      <c r="W18" s="95">
        <f t="shared" ca="1" si="4"/>
        <v>0</v>
      </c>
      <c r="X18" s="96">
        <f t="shared" ca="1" si="17"/>
        <v>0</v>
      </c>
      <c r="Y18" s="97">
        <f t="shared" ca="1" si="18"/>
        <v>5984</v>
      </c>
      <c r="Z18" s="98"/>
      <c r="AA18" s="106">
        <f t="shared" ca="1" si="5"/>
        <v>0</v>
      </c>
      <c r="AB18" s="99">
        <f t="shared" ca="1" si="6"/>
        <v>0</v>
      </c>
      <c r="AC18" s="106"/>
      <c r="AD18" s="99"/>
      <c r="AE18" s="100"/>
      <c r="AF18" s="101"/>
      <c r="AG18" s="101"/>
      <c r="AH18" s="119" t="str">
        <f t="shared" ca="1" si="7"/>
        <v>入庫台数</v>
      </c>
      <c r="AI18" s="98" t="str">
        <f t="shared" ca="1" si="8"/>
        <v>満車時刻</v>
      </c>
      <c r="AJ18" s="98"/>
      <c r="AK18" s="102"/>
      <c r="AL18" s="103" t="str">
        <f t="shared" ca="1" si="9"/>
        <v>～</v>
      </c>
      <c r="AM18" s="104" t="str">
        <f t="shared" ca="1" si="10"/>
        <v>～</v>
      </c>
      <c r="AN18" s="104" t="str">
        <f t="shared" ca="1" si="11"/>
        <v>～</v>
      </c>
      <c r="AO18" s="104" t="str">
        <f t="shared" ca="1" si="12"/>
        <v>～</v>
      </c>
      <c r="AP18" s="104"/>
      <c r="AQ18" s="104"/>
      <c r="AR18" s="104"/>
      <c r="AS18" s="104"/>
      <c r="AT18" s="104"/>
      <c r="AU18" s="105"/>
      <c r="AV18" s="37">
        <f t="shared" ca="1" si="19"/>
        <v>0</v>
      </c>
      <c r="AW18" s="143">
        <f t="shared" ca="1" si="20"/>
        <v>0</v>
      </c>
    </row>
    <row r="19" spans="1:49">
      <c r="A19">
        <v>16</v>
      </c>
      <c r="B19" s="75" t="e">
        <f t="shared" ca="1" si="21"/>
        <v>#VALUE!</v>
      </c>
      <c r="C19" s="76"/>
      <c r="D19" s="77" t="e">
        <f t="shared" ca="1" si="13"/>
        <v>#VALUE!</v>
      </c>
      <c r="E19" s="112" t="str">
        <f t="shared" ca="1" si="0"/>
        <v>晴れ</v>
      </c>
      <c r="F19" s="90" t="str">
        <f t="shared" ca="1" si="1"/>
        <v>平日8名</v>
      </c>
      <c r="G19" s="91"/>
      <c r="H19" s="92"/>
      <c r="I19" s="92"/>
      <c r="J19" s="92"/>
      <c r="K19" s="92">
        <f t="shared" si="14"/>
        <v>0</v>
      </c>
      <c r="L19" s="93">
        <f t="shared" si="15"/>
        <v>0</v>
      </c>
      <c r="M19" s="94">
        <f t="shared" ca="1" si="22"/>
        <v>732</v>
      </c>
      <c r="N19" s="95">
        <f t="shared" ca="1" si="23"/>
        <v>2433</v>
      </c>
      <c r="O19" s="95">
        <f t="shared" ca="1" si="24"/>
        <v>1907</v>
      </c>
      <c r="P19" s="95">
        <f t="shared" ca="1" si="25"/>
        <v>671</v>
      </c>
      <c r="Q19" s="96">
        <f t="shared" ca="1" si="16"/>
        <v>5743</v>
      </c>
      <c r="R19" s="94">
        <f t="shared" ca="1" si="26"/>
        <v>0</v>
      </c>
      <c r="S19" s="95" t="s">
        <v>627</v>
      </c>
      <c r="T19" s="95" t="s">
        <v>627</v>
      </c>
      <c r="U19" s="95">
        <f t="shared" ca="1" si="2"/>
        <v>0</v>
      </c>
      <c r="V19" s="95">
        <f t="shared" ca="1" si="3"/>
        <v>0</v>
      </c>
      <c r="W19" s="95">
        <f t="shared" ca="1" si="4"/>
        <v>0</v>
      </c>
      <c r="X19" s="96">
        <f t="shared" ca="1" si="17"/>
        <v>0</v>
      </c>
      <c r="Y19" s="97">
        <f t="shared" ca="1" si="18"/>
        <v>5743</v>
      </c>
      <c r="Z19" s="98"/>
      <c r="AA19" s="106">
        <f t="shared" ca="1" si="5"/>
        <v>0</v>
      </c>
      <c r="AB19" s="99">
        <f t="shared" ca="1" si="6"/>
        <v>0</v>
      </c>
      <c r="AC19" s="106"/>
      <c r="AD19" s="99"/>
      <c r="AE19" s="100"/>
      <c r="AF19" s="101"/>
      <c r="AG19" s="101"/>
      <c r="AH19" s="119" t="str">
        <f t="shared" ca="1" si="7"/>
        <v>入庫台数</v>
      </c>
      <c r="AI19" s="98" t="str">
        <f t="shared" ca="1" si="8"/>
        <v>満車時刻</v>
      </c>
      <c r="AJ19" s="98"/>
      <c r="AK19" s="102"/>
      <c r="AL19" s="103" t="str">
        <f t="shared" ca="1" si="9"/>
        <v>～</v>
      </c>
      <c r="AM19" s="104" t="str">
        <f t="shared" ca="1" si="10"/>
        <v>～</v>
      </c>
      <c r="AN19" s="104" t="str">
        <f t="shared" ca="1" si="11"/>
        <v>～</v>
      </c>
      <c r="AO19" s="104" t="str">
        <f t="shared" ca="1" si="12"/>
        <v>～</v>
      </c>
      <c r="AP19" s="104"/>
      <c r="AQ19" s="104"/>
      <c r="AR19" s="104"/>
      <c r="AS19" s="104"/>
      <c r="AT19" s="104"/>
      <c r="AU19" s="105"/>
      <c r="AV19" s="37">
        <f t="shared" ca="1" si="19"/>
        <v>0</v>
      </c>
      <c r="AW19" s="143">
        <f t="shared" ca="1" si="20"/>
        <v>0</v>
      </c>
    </row>
    <row r="20" spans="1:49">
      <c r="A20">
        <v>17</v>
      </c>
      <c r="B20" s="75" t="e">
        <f t="shared" ca="1" si="21"/>
        <v>#VALUE!</v>
      </c>
      <c r="C20" s="76"/>
      <c r="D20" s="77" t="e">
        <f t="shared" ca="1" si="13"/>
        <v>#VALUE!</v>
      </c>
      <c r="E20" s="112" t="str">
        <f t="shared" ca="1" si="0"/>
        <v>晴</v>
      </c>
      <c r="F20" s="90" t="str">
        <f t="shared" ca="1" si="1"/>
        <v>平日8名</v>
      </c>
      <c r="G20" s="91"/>
      <c r="H20" s="92"/>
      <c r="I20" s="92"/>
      <c r="J20" s="92"/>
      <c r="K20" s="92">
        <f t="shared" si="14"/>
        <v>0</v>
      </c>
      <c r="L20" s="93">
        <f t="shared" si="15"/>
        <v>0</v>
      </c>
      <c r="M20" s="94">
        <f t="shared" ca="1" si="22"/>
        <v>835</v>
      </c>
      <c r="N20" s="95">
        <f t="shared" ca="1" si="23"/>
        <v>2780</v>
      </c>
      <c r="O20" s="95">
        <f t="shared" ca="1" si="24"/>
        <v>2033</v>
      </c>
      <c r="P20" s="95">
        <f t="shared" ca="1" si="25"/>
        <v>922</v>
      </c>
      <c r="Q20" s="96">
        <f t="shared" ca="1" si="16"/>
        <v>6570</v>
      </c>
      <c r="R20" s="94">
        <f t="shared" ca="1" si="26"/>
        <v>0</v>
      </c>
      <c r="S20" s="95" t="s">
        <v>627</v>
      </c>
      <c r="T20" s="95" t="s">
        <v>627</v>
      </c>
      <c r="U20" s="95">
        <f t="shared" ca="1" si="2"/>
        <v>0</v>
      </c>
      <c r="V20" s="95">
        <f t="shared" ca="1" si="3"/>
        <v>0</v>
      </c>
      <c r="W20" s="95">
        <f t="shared" ca="1" si="4"/>
        <v>0</v>
      </c>
      <c r="X20" s="96">
        <f t="shared" ca="1" si="17"/>
        <v>0</v>
      </c>
      <c r="Y20" s="97">
        <f t="shared" ca="1" si="18"/>
        <v>6570</v>
      </c>
      <c r="Z20" s="98"/>
      <c r="AA20" s="106">
        <f t="shared" ca="1" si="5"/>
        <v>0</v>
      </c>
      <c r="AB20" s="99">
        <f t="shared" ca="1" si="6"/>
        <v>0</v>
      </c>
      <c r="AC20" s="106"/>
      <c r="AD20" s="99"/>
      <c r="AE20" s="100"/>
      <c r="AF20" s="101"/>
      <c r="AG20" s="101"/>
      <c r="AH20" s="119" t="str">
        <f t="shared" ca="1" si="7"/>
        <v>入庫台数</v>
      </c>
      <c r="AI20" s="98" t="str">
        <f t="shared" ca="1" si="8"/>
        <v>満車時刻</v>
      </c>
      <c r="AJ20" s="98"/>
      <c r="AK20" s="102"/>
      <c r="AL20" s="103" t="str">
        <f t="shared" ca="1" si="9"/>
        <v>～</v>
      </c>
      <c r="AM20" s="104" t="str">
        <f t="shared" ca="1" si="10"/>
        <v>～</v>
      </c>
      <c r="AN20" s="104" t="str">
        <f t="shared" ca="1" si="11"/>
        <v>～</v>
      </c>
      <c r="AO20" s="104" t="str">
        <f t="shared" ca="1" si="12"/>
        <v>～</v>
      </c>
      <c r="AP20" s="104"/>
      <c r="AQ20" s="104"/>
      <c r="AR20" s="104"/>
      <c r="AS20" s="104"/>
      <c r="AT20" s="104"/>
      <c r="AU20" s="105"/>
      <c r="AV20" s="37">
        <f t="shared" ca="1" si="19"/>
        <v>0</v>
      </c>
      <c r="AW20" s="143">
        <f t="shared" ca="1" si="20"/>
        <v>0</v>
      </c>
    </row>
    <row r="21" spans="1:49">
      <c r="A21">
        <v>18</v>
      </c>
      <c r="B21" s="75" t="e">
        <f t="shared" ca="1" si="21"/>
        <v>#VALUE!</v>
      </c>
      <c r="C21" s="76"/>
      <c r="D21" s="77" t="e">
        <f t="shared" ca="1" si="13"/>
        <v>#VALUE!</v>
      </c>
      <c r="E21" s="112" t="str">
        <f t="shared" ca="1" si="0"/>
        <v>晴れ時々曇り</v>
      </c>
      <c r="F21" s="90" t="str">
        <f t="shared" ca="1" si="1"/>
        <v>平日8名</v>
      </c>
      <c r="G21" s="91"/>
      <c r="H21" s="92"/>
      <c r="I21" s="92"/>
      <c r="J21" s="92"/>
      <c r="K21" s="92">
        <f t="shared" si="14"/>
        <v>0</v>
      </c>
      <c r="L21" s="93">
        <f t="shared" si="15"/>
        <v>0</v>
      </c>
      <c r="M21" s="94">
        <f t="shared" ca="1" si="22"/>
        <v>756</v>
      </c>
      <c r="N21" s="95">
        <f t="shared" ca="1" si="23"/>
        <v>2535</v>
      </c>
      <c r="O21" s="95">
        <f t="shared" ca="1" si="24"/>
        <v>2028</v>
      </c>
      <c r="P21" s="95">
        <f t="shared" ca="1" si="25"/>
        <v>774</v>
      </c>
      <c r="Q21" s="96">
        <f t="shared" ca="1" si="16"/>
        <v>6093</v>
      </c>
      <c r="R21" s="94">
        <f t="shared" ca="1" si="26"/>
        <v>0</v>
      </c>
      <c r="S21" s="95" t="s">
        <v>627</v>
      </c>
      <c r="T21" s="95" t="s">
        <v>627</v>
      </c>
      <c r="U21" s="95">
        <f t="shared" ca="1" si="2"/>
        <v>0</v>
      </c>
      <c r="V21" s="95">
        <f t="shared" ca="1" si="3"/>
        <v>0</v>
      </c>
      <c r="W21" s="95">
        <f t="shared" ca="1" si="4"/>
        <v>0</v>
      </c>
      <c r="X21" s="96">
        <f t="shared" ca="1" si="17"/>
        <v>0</v>
      </c>
      <c r="Y21" s="97">
        <f t="shared" ca="1" si="18"/>
        <v>6093</v>
      </c>
      <c r="Z21" s="98"/>
      <c r="AA21" s="106">
        <f t="shared" ca="1" si="5"/>
        <v>0</v>
      </c>
      <c r="AB21" s="99">
        <f t="shared" ca="1" si="6"/>
        <v>0</v>
      </c>
      <c r="AC21" s="106"/>
      <c r="AD21" s="99"/>
      <c r="AE21" s="100"/>
      <c r="AF21" s="101"/>
      <c r="AG21" s="101"/>
      <c r="AH21" s="119" t="str">
        <f t="shared" ca="1" si="7"/>
        <v>入庫台数</v>
      </c>
      <c r="AI21" s="98" t="str">
        <f t="shared" ca="1" si="8"/>
        <v>満車時刻</v>
      </c>
      <c r="AJ21" s="98"/>
      <c r="AK21" s="102"/>
      <c r="AL21" s="103" t="str">
        <f t="shared" ca="1" si="9"/>
        <v>～</v>
      </c>
      <c r="AM21" s="104" t="str">
        <f t="shared" ca="1" si="10"/>
        <v>～</v>
      </c>
      <c r="AN21" s="104" t="str">
        <f t="shared" ca="1" si="11"/>
        <v>～</v>
      </c>
      <c r="AO21" s="104" t="str">
        <f t="shared" ca="1" si="12"/>
        <v>～</v>
      </c>
      <c r="AP21" s="104"/>
      <c r="AQ21" s="104"/>
      <c r="AR21" s="104"/>
      <c r="AS21" s="104"/>
      <c r="AT21" s="104"/>
      <c r="AU21" s="105"/>
      <c r="AV21" s="37">
        <f t="shared" ca="1" si="19"/>
        <v>0</v>
      </c>
      <c r="AW21" s="143">
        <f t="shared" ca="1" si="20"/>
        <v>0</v>
      </c>
    </row>
    <row r="22" spans="1:49">
      <c r="A22">
        <v>19</v>
      </c>
      <c r="B22" s="75" t="e">
        <f t="shared" ca="1" si="21"/>
        <v>#VALUE!</v>
      </c>
      <c r="C22" s="76"/>
      <c r="D22" s="77" t="e">
        <f t="shared" ca="1" si="13"/>
        <v>#VALUE!</v>
      </c>
      <c r="E22" s="112" t="str">
        <f t="shared" ca="1" si="0"/>
        <v>晴</v>
      </c>
      <c r="F22" s="90" t="str">
        <f t="shared" ca="1" si="1"/>
        <v>平日8名</v>
      </c>
      <c r="G22" s="91"/>
      <c r="H22" s="92"/>
      <c r="I22" s="92"/>
      <c r="J22" s="92"/>
      <c r="K22" s="92">
        <f t="shared" si="14"/>
        <v>0</v>
      </c>
      <c r="L22" s="93">
        <f t="shared" si="15"/>
        <v>0</v>
      </c>
      <c r="M22" s="94">
        <f t="shared" ca="1" si="22"/>
        <v>781</v>
      </c>
      <c r="N22" s="95">
        <f t="shared" ca="1" si="23"/>
        <v>2645</v>
      </c>
      <c r="O22" s="95">
        <f t="shared" ca="1" si="24"/>
        <v>2020</v>
      </c>
      <c r="P22" s="95">
        <f t="shared" ca="1" si="25"/>
        <v>737</v>
      </c>
      <c r="Q22" s="96">
        <f t="shared" ca="1" si="16"/>
        <v>6183</v>
      </c>
      <c r="R22" s="94">
        <f t="shared" ca="1" si="26"/>
        <v>0</v>
      </c>
      <c r="S22" s="95" t="s">
        <v>627</v>
      </c>
      <c r="T22" s="95" t="s">
        <v>627</v>
      </c>
      <c r="U22" s="95">
        <f t="shared" ca="1" si="2"/>
        <v>0</v>
      </c>
      <c r="V22" s="95">
        <f t="shared" ca="1" si="3"/>
        <v>0</v>
      </c>
      <c r="W22" s="95">
        <f t="shared" ca="1" si="4"/>
        <v>0</v>
      </c>
      <c r="X22" s="96">
        <f t="shared" ca="1" si="17"/>
        <v>0</v>
      </c>
      <c r="Y22" s="97">
        <f t="shared" ca="1" si="18"/>
        <v>6183</v>
      </c>
      <c r="Z22" s="98"/>
      <c r="AA22" s="106">
        <f t="shared" ca="1" si="5"/>
        <v>0</v>
      </c>
      <c r="AB22" s="99">
        <f t="shared" ca="1" si="6"/>
        <v>0</v>
      </c>
      <c r="AC22" s="106"/>
      <c r="AD22" s="99"/>
      <c r="AE22" s="100"/>
      <c r="AF22" s="101"/>
      <c r="AG22" s="101"/>
      <c r="AH22" s="119" t="str">
        <f t="shared" ca="1" si="7"/>
        <v>入庫台数</v>
      </c>
      <c r="AI22" s="98" t="str">
        <f t="shared" ca="1" si="8"/>
        <v>満車時刻</v>
      </c>
      <c r="AJ22" s="98"/>
      <c r="AK22" s="102"/>
      <c r="AL22" s="103" t="str">
        <f t="shared" ca="1" si="9"/>
        <v>～</v>
      </c>
      <c r="AM22" s="104" t="str">
        <f t="shared" ca="1" si="10"/>
        <v>～</v>
      </c>
      <c r="AN22" s="104" t="str">
        <f t="shared" ca="1" si="11"/>
        <v>～</v>
      </c>
      <c r="AO22" s="104" t="str">
        <f t="shared" ca="1" si="12"/>
        <v>～</v>
      </c>
      <c r="AP22" s="104"/>
      <c r="AQ22" s="104"/>
      <c r="AR22" s="104"/>
      <c r="AS22" s="104"/>
      <c r="AT22" s="104"/>
      <c r="AU22" s="105"/>
      <c r="AV22" s="37">
        <f t="shared" ca="1" si="19"/>
        <v>0</v>
      </c>
      <c r="AW22" s="143">
        <f t="shared" ca="1" si="20"/>
        <v>0</v>
      </c>
    </row>
    <row r="23" spans="1:49">
      <c r="A23">
        <v>20</v>
      </c>
      <c r="B23" s="75" t="e">
        <f t="shared" ca="1" si="21"/>
        <v>#VALUE!</v>
      </c>
      <c r="C23" s="76"/>
      <c r="D23" s="77" t="e">
        <f t="shared" ca="1" si="13"/>
        <v>#VALUE!</v>
      </c>
      <c r="E23" s="112" t="str">
        <f t="shared" ca="1" si="0"/>
        <v>雨後曇</v>
      </c>
      <c r="F23" s="90" t="str">
        <f t="shared" ca="1" si="1"/>
        <v>土曜17名</v>
      </c>
      <c r="G23" s="91"/>
      <c r="H23" s="92"/>
      <c r="I23" s="92"/>
      <c r="J23" s="92"/>
      <c r="K23" s="92">
        <f t="shared" si="14"/>
        <v>0</v>
      </c>
      <c r="L23" s="93">
        <f t="shared" si="15"/>
        <v>0</v>
      </c>
      <c r="M23" s="94">
        <f t="shared" ca="1" si="22"/>
        <v>1051</v>
      </c>
      <c r="N23" s="95">
        <f t="shared" ca="1" si="23"/>
        <v>3315</v>
      </c>
      <c r="O23" s="95">
        <f t="shared" ca="1" si="24"/>
        <v>3007</v>
      </c>
      <c r="P23" s="95">
        <f t="shared" ca="1" si="25"/>
        <v>1163</v>
      </c>
      <c r="Q23" s="96">
        <f t="shared" ca="1" si="16"/>
        <v>8536</v>
      </c>
      <c r="R23" s="94">
        <f t="shared" ca="1" si="26"/>
        <v>0</v>
      </c>
      <c r="S23" s="95" t="s">
        <v>627</v>
      </c>
      <c r="T23" s="95" t="s">
        <v>627</v>
      </c>
      <c r="U23" s="95">
        <f t="shared" ca="1" si="2"/>
        <v>0</v>
      </c>
      <c r="V23" s="95">
        <f t="shared" ca="1" si="3"/>
        <v>0</v>
      </c>
      <c r="W23" s="95">
        <f t="shared" ca="1" si="4"/>
        <v>0</v>
      </c>
      <c r="X23" s="96">
        <f t="shared" ca="1" si="17"/>
        <v>0</v>
      </c>
      <c r="Y23" s="97">
        <f t="shared" ca="1" si="18"/>
        <v>8536</v>
      </c>
      <c r="Z23" s="98"/>
      <c r="AA23" s="106">
        <f t="shared" ca="1" si="5"/>
        <v>0</v>
      </c>
      <c r="AB23" s="141">
        <f t="shared" ca="1" si="6"/>
        <v>0</v>
      </c>
      <c r="AC23" s="106"/>
      <c r="AD23" s="107"/>
      <c r="AE23" s="108"/>
      <c r="AF23" s="109"/>
      <c r="AG23" s="101"/>
      <c r="AH23" s="119" t="str">
        <f t="shared" ca="1" si="7"/>
        <v>入庫台数</v>
      </c>
      <c r="AI23" s="98" t="str">
        <f t="shared" ca="1" si="8"/>
        <v>満車時刻</v>
      </c>
      <c r="AJ23" s="110"/>
      <c r="AK23" s="111"/>
      <c r="AL23" s="103" t="str">
        <f t="shared" ca="1" si="9"/>
        <v>～</v>
      </c>
      <c r="AM23" s="104" t="str">
        <f t="shared" ca="1" si="10"/>
        <v>～</v>
      </c>
      <c r="AN23" s="104" t="str">
        <f t="shared" ca="1" si="11"/>
        <v>～</v>
      </c>
      <c r="AO23" s="104" t="str">
        <f t="shared" ca="1" si="12"/>
        <v>～</v>
      </c>
      <c r="AP23" s="104"/>
      <c r="AQ23" s="104"/>
      <c r="AR23" s="104"/>
      <c r="AS23" s="104"/>
      <c r="AT23" s="104"/>
      <c r="AU23" s="105"/>
      <c r="AV23" s="37">
        <f t="shared" ca="1" si="19"/>
        <v>0</v>
      </c>
      <c r="AW23" s="143">
        <f t="shared" ca="1" si="20"/>
        <v>0</v>
      </c>
    </row>
    <row r="24" spans="1:49">
      <c r="A24">
        <v>21</v>
      </c>
      <c r="B24" s="75" t="e">
        <f t="shared" ca="1" si="21"/>
        <v>#VALUE!</v>
      </c>
      <c r="C24" s="76"/>
      <c r="D24" s="77" t="e">
        <f t="shared" ca="1" si="13"/>
        <v>#VALUE!</v>
      </c>
      <c r="E24" s="112" t="str">
        <f t="shared" ca="1" si="0"/>
        <v>雨時々曇</v>
      </c>
      <c r="F24" s="90" t="str">
        <f t="shared" ca="1" si="1"/>
        <v>日祝37名</v>
      </c>
      <c r="G24" s="91"/>
      <c r="H24" s="92"/>
      <c r="I24" s="92"/>
      <c r="J24" s="92"/>
      <c r="K24" s="92">
        <f t="shared" si="14"/>
        <v>0</v>
      </c>
      <c r="L24" s="93">
        <f t="shared" si="15"/>
        <v>0</v>
      </c>
      <c r="M24" s="94">
        <f t="shared" ca="1" si="22"/>
        <v>1186</v>
      </c>
      <c r="N24" s="95">
        <f t="shared" ca="1" si="23"/>
        <v>3576</v>
      </c>
      <c r="O24" s="95">
        <f t="shared" ca="1" si="24"/>
        <v>3254</v>
      </c>
      <c r="P24" s="95">
        <f t="shared" ca="1" si="25"/>
        <v>1227</v>
      </c>
      <c r="Q24" s="96">
        <f t="shared" ca="1" si="16"/>
        <v>9243</v>
      </c>
      <c r="R24" s="94">
        <f t="shared" ca="1" si="26"/>
        <v>300</v>
      </c>
      <c r="S24" s="95" t="s">
        <v>627</v>
      </c>
      <c r="T24" s="95" t="s">
        <v>627</v>
      </c>
      <c r="U24" s="95">
        <f t="shared" ca="1" si="2"/>
        <v>0</v>
      </c>
      <c r="V24" s="95">
        <f t="shared" ca="1" si="3"/>
        <v>0</v>
      </c>
      <c r="W24" s="95">
        <f t="shared" ca="1" si="4"/>
        <v>0</v>
      </c>
      <c r="X24" s="96">
        <f t="shared" ca="1" si="17"/>
        <v>300</v>
      </c>
      <c r="Y24" s="97">
        <f t="shared" ca="1" si="18"/>
        <v>9543</v>
      </c>
      <c r="Z24" s="98"/>
      <c r="AA24" s="106">
        <f t="shared" ca="1" si="5"/>
        <v>0</v>
      </c>
      <c r="AB24" s="99">
        <f t="shared" ca="1" si="6"/>
        <v>0</v>
      </c>
      <c r="AC24" s="106"/>
      <c r="AD24" s="99"/>
      <c r="AE24" s="100"/>
      <c r="AF24" s="101"/>
      <c r="AG24" s="101"/>
      <c r="AH24" s="119" t="str">
        <f t="shared" ca="1" si="7"/>
        <v>入庫台数</v>
      </c>
      <c r="AI24" s="98" t="str">
        <f t="shared" ca="1" si="8"/>
        <v>満車時刻</v>
      </c>
      <c r="AJ24" s="98"/>
      <c r="AK24" s="102"/>
      <c r="AL24" s="103" t="str">
        <f t="shared" ca="1" si="9"/>
        <v>～</v>
      </c>
      <c r="AM24" s="104" t="str">
        <f t="shared" ca="1" si="10"/>
        <v>～</v>
      </c>
      <c r="AN24" s="104" t="str">
        <f t="shared" ca="1" si="11"/>
        <v>～</v>
      </c>
      <c r="AO24" s="104" t="str">
        <f t="shared" ca="1" si="12"/>
        <v>～</v>
      </c>
      <c r="AP24" s="104"/>
      <c r="AQ24" s="104"/>
      <c r="AR24" s="104"/>
      <c r="AS24" s="104"/>
      <c r="AT24" s="104"/>
      <c r="AU24" s="105"/>
      <c r="AV24" s="37">
        <f t="shared" ca="1" si="19"/>
        <v>0</v>
      </c>
      <c r="AW24" s="143">
        <f t="shared" ca="1" si="20"/>
        <v>0</v>
      </c>
    </row>
    <row r="25" spans="1:49">
      <c r="A25">
        <v>22</v>
      </c>
      <c r="B25" s="75" t="e">
        <f t="shared" ca="1" si="21"/>
        <v>#VALUE!</v>
      </c>
      <c r="C25" s="76"/>
      <c r="D25" s="77" t="e">
        <f t="shared" ca="1" si="13"/>
        <v>#VALUE!</v>
      </c>
      <c r="E25" s="112" t="str">
        <f t="shared" ca="1" si="0"/>
        <v>曇り後晴れ</v>
      </c>
      <c r="F25" s="90" t="str">
        <f t="shared" ca="1" si="1"/>
        <v>平日8名</v>
      </c>
      <c r="G25" s="91"/>
      <c r="H25" s="92"/>
      <c r="I25" s="92"/>
      <c r="J25" s="92"/>
      <c r="K25" s="92">
        <f t="shared" si="14"/>
        <v>0</v>
      </c>
      <c r="L25" s="93">
        <f t="shared" si="15"/>
        <v>0</v>
      </c>
      <c r="M25" s="94">
        <f t="shared" ca="1" si="22"/>
        <v>783</v>
      </c>
      <c r="N25" s="95">
        <f t="shared" ca="1" si="23"/>
        <v>2794</v>
      </c>
      <c r="O25" s="95">
        <f t="shared" ca="1" si="24"/>
        <v>2103</v>
      </c>
      <c r="P25" s="95">
        <f t="shared" ca="1" si="25"/>
        <v>714</v>
      </c>
      <c r="Q25" s="96">
        <f t="shared" ca="1" si="16"/>
        <v>6394</v>
      </c>
      <c r="R25" s="94">
        <f t="shared" ca="1" si="26"/>
        <v>0</v>
      </c>
      <c r="S25" s="95" t="s">
        <v>627</v>
      </c>
      <c r="T25" s="95" t="s">
        <v>627</v>
      </c>
      <c r="U25" s="95">
        <f t="shared" ca="1" si="2"/>
        <v>0</v>
      </c>
      <c r="V25" s="95">
        <f t="shared" ca="1" si="3"/>
        <v>0</v>
      </c>
      <c r="W25" s="95">
        <f t="shared" ca="1" si="4"/>
        <v>0</v>
      </c>
      <c r="X25" s="96">
        <f t="shared" ca="1" si="17"/>
        <v>0</v>
      </c>
      <c r="Y25" s="97">
        <f t="shared" ca="1" si="18"/>
        <v>6394</v>
      </c>
      <c r="Z25" s="98"/>
      <c r="AA25" s="106">
        <f t="shared" ca="1" si="5"/>
        <v>0</v>
      </c>
      <c r="AB25" s="99">
        <f t="shared" ca="1" si="6"/>
        <v>0</v>
      </c>
      <c r="AC25" s="106"/>
      <c r="AD25" s="99"/>
      <c r="AE25" s="100"/>
      <c r="AF25" s="101"/>
      <c r="AG25" s="101"/>
      <c r="AH25" s="119" t="str">
        <f t="shared" ca="1" si="7"/>
        <v>入庫台数</v>
      </c>
      <c r="AI25" s="98" t="str">
        <f t="shared" ca="1" si="8"/>
        <v>満車時刻</v>
      </c>
      <c r="AJ25" s="98"/>
      <c r="AK25" s="98"/>
      <c r="AL25" s="103" t="str">
        <f t="shared" ca="1" si="9"/>
        <v>～</v>
      </c>
      <c r="AM25" s="104" t="str">
        <f t="shared" ca="1" si="10"/>
        <v>～</v>
      </c>
      <c r="AN25" s="104" t="str">
        <f t="shared" ca="1" si="11"/>
        <v>～</v>
      </c>
      <c r="AO25" s="104" t="str">
        <f t="shared" ca="1" si="12"/>
        <v>～</v>
      </c>
      <c r="AP25" s="104"/>
      <c r="AQ25" s="104"/>
      <c r="AR25" s="104"/>
      <c r="AS25" s="104"/>
      <c r="AT25" s="104"/>
      <c r="AU25" s="105"/>
      <c r="AV25" s="37">
        <f t="shared" ca="1" si="19"/>
        <v>0</v>
      </c>
      <c r="AW25" s="143">
        <f t="shared" ca="1" si="20"/>
        <v>0</v>
      </c>
    </row>
    <row r="26" spans="1:49">
      <c r="A26">
        <v>23</v>
      </c>
      <c r="B26" s="75" t="e">
        <f t="shared" ca="1" si="21"/>
        <v>#VALUE!</v>
      </c>
      <c r="C26" s="76"/>
      <c r="D26" s="77" t="e">
        <f t="shared" ca="1" si="13"/>
        <v>#VALUE!</v>
      </c>
      <c r="E26" s="112" t="str">
        <f t="shared" ca="1" si="0"/>
        <v>晴時々曇</v>
      </c>
      <c r="F26" s="90" t="str">
        <f t="shared" ca="1" si="1"/>
        <v>平日8名</v>
      </c>
      <c r="G26" s="91"/>
      <c r="H26" s="92"/>
      <c r="I26" s="92"/>
      <c r="J26" s="92"/>
      <c r="K26" s="92">
        <f t="shared" si="14"/>
        <v>0</v>
      </c>
      <c r="L26" s="93">
        <f t="shared" si="15"/>
        <v>0</v>
      </c>
      <c r="M26" s="94">
        <f t="shared" ca="1" si="22"/>
        <v>779</v>
      </c>
      <c r="N26" s="95">
        <f t="shared" ca="1" si="23"/>
        <v>2948</v>
      </c>
      <c r="O26" s="95">
        <f t="shared" ca="1" si="24"/>
        <v>2115</v>
      </c>
      <c r="P26" s="95">
        <f t="shared" ca="1" si="25"/>
        <v>700</v>
      </c>
      <c r="Q26" s="96">
        <f t="shared" ca="1" si="16"/>
        <v>6542</v>
      </c>
      <c r="R26" s="94">
        <f t="shared" ca="1" si="26"/>
        <v>0</v>
      </c>
      <c r="S26" s="95" t="s">
        <v>627</v>
      </c>
      <c r="T26" s="95" t="s">
        <v>627</v>
      </c>
      <c r="U26" s="95">
        <f t="shared" ca="1" si="2"/>
        <v>0</v>
      </c>
      <c r="V26" s="95">
        <f t="shared" ca="1" si="3"/>
        <v>0</v>
      </c>
      <c r="W26" s="95">
        <f t="shared" ca="1" si="4"/>
        <v>0</v>
      </c>
      <c r="X26" s="96">
        <f t="shared" ca="1" si="17"/>
        <v>0</v>
      </c>
      <c r="Y26" s="97">
        <f t="shared" ca="1" si="18"/>
        <v>6542</v>
      </c>
      <c r="Z26" s="98"/>
      <c r="AA26" s="106">
        <f t="shared" ca="1" si="5"/>
        <v>0</v>
      </c>
      <c r="AB26" s="99">
        <f t="shared" ca="1" si="6"/>
        <v>0</v>
      </c>
      <c r="AC26" s="106"/>
      <c r="AD26" s="99"/>
      <c r="AE26" s="100"/>
      <c r="AF26" s="101"/>
      <c r="AG26" s="101"/>
      <c r="AH26" s="119" t="str">
        <f t="shared" ca="1" si="7"/>
        <v>入庫台数</v>
      </c>
      <c r="AI26" s="98" t="str">
        <f t="shared" ca="1" si="8"/>
        <v>満車時刻</v>
      </c>
      <c r="AJ26" s="98"/>
      <c r="AK26" s="98"/>
      <c r="AL26" s="103" t="str">
        <f t="shared" ca="1" si="9"/>
        <v>～</v>
      </c>
      <c r="AM26" s="104" t="str">
        <f t="shared" ca="1" si="10"/>
        <v>～</v>
      </c>
      <c r="AN26" s="104" t="str">
        <f t="shared" ca="1" si="11"/>
        <v>～</v>
      </c>
      <c r="AO26" s="104" t="str">
        <f t="shared" ca="1" si="12"/>
        <v>～</v>
      </c>
      <c r="AP26" s="104"/>
      <c r="AQ26" s="104"/>
      <c r="AR26" s="104"/>
      <c r="AS26" s="104"/>
      <c r="AT26" s="104"/>
      <c r="AU26" s="105"/>
      <c r="AV26" s="37">
        <f t="shared" ca="1" si="19"/>
        <v>0</v>
      </c>
      <c r="AW26" s="143">
        <f t="shared" ca="1" si="20"/>
        <v>0</v>
      </c>
    </row>
    <row r="27" spans="1:49">
      <c r="A27">
        <v>24</v>
      </c>
      <c r="B27" s="75" t="e">
        <f t="shared" ca="1" si="21"/>
        <v>#VALUE!</v>
      </c>
      <c r="C27" s="76"/>
      <c r="D27" s="77" t="e">
        <f t="shared" ca="1" si="13"/>
        <v>#VALUE!</v>
      </c>
      <c r="E27" s="112" t="str">
        <f t="shared" ca="1" si="0"/>
        <v>雨後曇</v>
      </c>
      <c r="F27" s="90" t="str">
        <f t="shared" ca="1" si="1"/>
        <v>平日8名</v>
      </c>
      <c r="G27" s="91"/>
      <c r="H27" s="92"/>
      <c r="I27" s="92"/>
      <c r="J27" s="92"/>
      <c r="K27" s="92">
        <f t="shared" si="14"/>
        <v>0</v>
      </c>
      <c r="L27" s="93">
        <f t="shared" si="15"/>
        <v>0</v>
      </c>
      <c r="M27" s="94">
        <f t="shared" ca="1" si="22"/>
        <v>688</v>
      </c>
      <c r="N27" s="95">
        <f t="shared" ca="1" si="23"/>
        <v>3727</v>
      </c>
      <c r="O27" s="95">
        <f t="shared" ca="1" si="24"/>
        <v>3058</v>
      </c>
      <c r="P27" s="95">
        <f t="shared" ca="1" si="25"/>
        <v>706</v>
      </c>
      <c r="Q27" s="96">
        <f t="shared" ca="1" si="16"/>
        <v>8179</v>
      </c>
      <c r="R27" s="94">
        <f t="shared" ca="1" si="26"/>
        <v>0</v>
      </c>
      <c r="S27" s="95" t="s">
        <v>627</v>
      </c>
      <c r="T27" s="95" t="s">
        <v>627</v>
      </c>
      <c r="U27" s="95">
        <f t="shared" ca="1" si="2"/>
        <v>0</v>
      </c>
      <c r="V27" s="95">
        <f t="shared" ca="1" si="3"/>
        <v>0</v>
      </c>
      <c r="W27" s="95">
        <f t="shared" ca="1" si="4"/>
        <v>0</v>
      </c>
      <c r="X27" s="96">
        <f t="shared" ca="1" si="17"/>
        <v>0</v>
      </c>
      <c r="Y27" s="97">
        <f t="shared" ca="1" si="18"/>
        <v>8179</v>
      </c>
      <c r="Z27" s="98"/>
      <c r="AA27" s="106">
        <f t="shared" ca="1" si="5"/>
        <v>0</v>
      </c>
      <c r="AB27" s="99">
        <f t="shared" ca="1" si="6"/>
        <v>0</v>
      </c>
      <c r="AC27" s="106"/>
      <c r="AD27" s="99"/>
      <c r="AE27" s="100"/>
      <c r="AF27" s="101"/>
      <c r="AG27" s="101"/>
      <c r="AH27" s="119" t="str">
        <f t="shared" ca="1" si="7"/>
        <v>入庫台数</v>
      </c>
      <c r="AI27" s="98" t="str">
        <f t="shared" ca="1" si="8"/>
        <v>満車時刻</v>
      </c>
      <c r="AJ27" s="98"/>
      <c r="AK27" s="98"/>
      <c r="AL27" s="103" t="str">
        <f ca="1">INDIRECT("'"&amp;A27&amp;"'!AK25")</f>
        <v>～</v>
      </c>
      <c r="AM27" s="104" t="str">
        <f ca="1">INDIRECT("'"&amp;A27&amp;"'!AK26")</f>
        <v>～</v>
      </c>
      <c r="AN27" s="104" t="str">
        <f ca="1">INDIRECT("'"&amp;A27&amp;"'!AK27")</f>
        <v>～</v>
      </c>
      <c r="AO27" s="104" t="str">
        <f ca="1">INDIRECT("'"&amp;A27&amp;"'!AK28")</f>
        <v>～</v>
      </c>
      <c r="AP27" s="104"/>
      <c r="AQ27" s="104"/>
      <c r="AR27" s="104"/>
      <c r="AS27" s="104"/>
      <c r="AT27" s="104"/>
      <c r="AU27" s="105"/>
      <c r="AV27" s="37">
        <f t="shared" ca="1" si="19"/>
        <v>0</v>
      </c>
      <c r="AW27" s="143">
        <f t="shared" ca="1" si="20"/>
        <v>0</v>
      </c>
    </row>
    <row r="28" spans="1:49">
      <c r="A28">
        <v>25</v>
      </c>
      <c r="B28" s="75" t="e">
        <f t="shared" ca="1" si="21"/>
        <v>#VALUE!</v>
      </c>
      <c r="C28" s="76"/>
      <c r="D28" s="77" t="e">
        <f t="shared" ca="1" si="13"/>
        <v>#VALUE!</v>
      </c>
      <c r="E28" s="112" t="str">
        <f t="shared" ca="1" si="0"/>
        <v>曇り後雨</v>
      </c>
      <c r="F28" s="90" t="str">
        <f t="shared" ca="1" si="1"/>
        <v>平日8名</v>
      </c>
      <c r="G28" s="91"/>
      <c r="H28" s="92"/>
      <c r="I28" s="92"/>
      <c r="J28" s="92"/>
      <c r="K28" s="92">
        <f t="shared" si="14"/>
        <v>0</v>
      </c>
      <c r="L28" s="93">
        <f t="shared" si="15"/>
        <v>0</v>
      </c>
      <c r="M28" s="94">
        <f t="shared" ca="1" si="22"/>
        <v>729</v>
      </c>
      <c r="N28" s="95">
        <f t="shared" ca="1" si="23"/>
        <v>2906</v>
      </c>
      <c r="O28" s="95">
        <f t="shared" ca="1" si="24"/>
        <v>2210</v>
      </c>
      <c r="P28" s="95">
        <f t="shared" ca="1" si="25"/>
        <v>669</v>
      </c>
      <c r="Q28" s="96">
        <f t="shared" ca="1" si="16"/>
        <v>6514</v>
      </c>
      <c r="R28" s="94">
        <f t="shared" ca="1" si="26"/>
        <v>0</v>
      </c>
      <c r="S28" s="95" t="s">
        <v>627</v>
      </c>
      <c r="T28" s="95" t="s">
        <v>627</v>
      </c>
      <c r="U28" s="95">
        <f t="shared" ca="1" si="2"/>
        <v>0</v>
      </c>
      <c r="V28" s="95">
        <f t="shared" ca="1" si="3"/>
        <v>0</v>
      </c>
      <c r="W28" s="95">
        <f t="shared" ca="1" si="4"/>
        <v>0</v>
      </c>
      <c r="X28" s="96">
        <f t="shared" ca="1" si="17"/>
        <v>0</v>
      </c>
      <c r="Y28" s="97">
        <f t="shared" ca="1" si="18"/>
        <v>6514</v>
      </c>
      <c r="Z28" s="98"/>
      <c r="AA28" s="106">
        <f t="shared" ca="1" si="5"/>
        <v>0</v>
      </c>
      <c r="AB28" s="99">
        <f t="shared" ca="1" si="6"/>
        <v>0</v>
      </c>
      <c r="AC28" s="106"/>
      <c r="AD28" s="99"/>
      <c r="AE28" s="100"/>
      <c r="AF28" s="101"/>
      <c r="AG28" s="101"/>
      <c r="AH28" s="119" t="str">
        <f t="shared" ca="1" si="7"/>
        <v>入庫台数</v>
      </c>
      <c r="AI28" s="98" t="str">
        <f t="shared" ca="1" si="8"/>
        <v>満車時刻</v>
      </c>
      <c r="AJ28" s="98"/>
      <c r="AK28" s="98"/>
      <c r="AL28" s="103" t="str">
        <f ca="1">INDIRECT("'"&amp;A28&amp;"'!AK25")</f>
        <v>～</v>
      </c>
      <c r="AM28" s="104" t="str">
        <f ca="1">INDIRECT("'"&amp;A28&amp;"'!AK26")</f>
        <v>～</v>
      </c>
      <c r="AN28" s="104" t="str">
        <f ca="1">INDIRECT("'"&amp;A28&amp;"'!AK27")</f>
        <v>～</v>
      </c>
      <c r="AO28" s="104" t="str">
        <f ca="1">INDIRECT("'"&amp;A28&amp;"'!AK28")</f>
        <v>～</v>
      </c>
      <c r="AP28" s="104"/>
      <c r="AQ28" s="104"/>
      <c r="AR28" s="104"/>
      <c r="AS28" s="104"/>
      <c r="AT28" s="104"/>
      <c r="AU28" s="105"/>
      <c r="AV28" s="37">
        <f t="shared" ca="1" si="19"/>
        <v>0</v>
      </c>
      <c r="AW28" s="143">
        <f t="shared" ca="1" si="20"/>
        <v>0</v>
      </c>
    </row>
    <row r="29" spans="1:49">
      <c r="A29">
        <v>26</v>
      </c>
      <c r="B29" s="75" t="e">
        <f t="shared" ca="1" si="21"/>
        <v>#VALUE!</v>
      </c>
      <c r="C29" s="76"/>
      <c r="D29" s="77" t="e">
        <f t="shared" ca="1" si="13"/>
        <v>#VALUE!</v>
      </c>
      <c r="E29" s="112" t="str">
        <f t="shared" ca="1" si="0"/>
        <v>晴</v>
      </c>
      <c r="F29" s="90" t="str">
        <f t="shared" ca="1" si="1"/>
        <v>平日8名</v>
      </c>
      <c r="G29" s="91"/>
      <c r="H29" s="92"/>
      <c r="I29" s="92"/>
      <c r="J29" s="92"/>
      <c r="K29" s="92">
        <f t="shared" si="14"/>
        <v>0</v>
      </c>
      <c r="L29" s="93">
        <f t="shared" si="15"/>
        <v>0</v>
      </c>
      <c r="M29" s="94">
        <f t="shared" ca="1" si="22"/>
        <v>809</v>
      </c>
      <c r="N29" s="95">
        <f t="shared" ca="1" si="23"/>
        <v>2683</v>
      </c>
      <c r="O29" s="95">
        <f t="shared" ca="1" si="24"/>
        <v>1926</v>
      </c>
      <c r="P29" s="95">
        <f t="shared" ca="1" si="25"/>
        <v>663</v>
      </c>
      <c r="Q29" s="96">
        <f t="shared" ca="1" si="16"/>
        <v>6081</v>
      </c>
      <c r="R29" s="94">
        <f t="shared" ca="1" si="26"/>
        <v>0</v>
      </c>
      <c r="S29" s="95" t="s">
        <v>627</v>
      </c>
      <c r="T29" s="95" t="s">
        <v>627</v>
      </c>
      <c r="U29" s="95">
        <f t="shared" ca="1" si="2"/>
        <v>0</v>
      </c>
      <c r="V29" s="95">
        <f t="shared" ca="1" si="3"/>
        <v>0</v>
      </c>
      <c r="W29" s="95">
        <f t="shared" ca="1" si="4"/>
        <v>0</v>
      </c>
      <c r="X29" s="96">
        <f t="shared" ca="1" si="17"/>
        <v>0</v>
      </c>
      <c r="Y29" s="97">
        <f t="shared" ca="1" si="18"/>
        <v>6081</v>
      </c>
      <c r="Z29" s="98"/>
      <c r="AA29" s="106">
        <f t="shared" ca="1" si="5"/>
        <v>0</v>
      </c>
      <c r="AB29" s="99">
        <f t="shared" ca="1" si="6"/>
        <v>0</v>
      </c>
      <c r="AC29" s="106"/>
      <c r="AD29" s="99"/>
      <c r="AE29" s="100"/>
      <c r="AF29" s="101"/>
      <c r="AG29" s="101"/>
      <c r="AH29" s="119" t="str">
        <f t="shared" ca="1" si="7"/>
        <v>入庫台数</v>
      </c>
      <c r="AI29" s="98" t="str">
        <f t="shared" ca="1" si="8"/>
        <v>満車時刻</v>
      </c>
      <c r="AJ29" s="98"/>
      <c r="AK29" s="98"/>
      <c r="AL29" s="103" t="str">
        <f ca="1">INDIRECT("'"&amp;A29&amp;"'!AK25")</f>
        <v>～</v>
      </c>
      <c r="AM29" s="104" t="str">
        <f ca="1">INDIRECT("'"&amp;A29&amp;"'!AK26")</f>
        <v>～</v>
      </c>
      <c r="AN29" s="104" t="str">
        <f ca="1">INDIRECT("'"&amp;A29&amp;"'!AK27")</f>
        <v>～</v>
      </c>
      <c r="AO29" s="104" t="str">
        <f ca="1">INDIRECT("'"&amp;A29&amp;"'!AK28")</f>
        <v>～</v>
      </c>
      <c r="AP29" s="104"/>
      <c r="AQ29" s="104"/>
      <c r="AR29" s="104"/>
      <c r="AS29" s="104"/>
      <c r="AT29" s="104"/>
      <c r="AU29" s="105"/>
      <c r="AV29" s="37">
        <f t="shared" ca="1" si="19"/>
        <v>0</v>
      </c>
      <c r="AW29" s="143">
        <f t="shared" ca="1" si="20"/>
        <v>0</v>
      </c>
    </row>
    <row r="30" spans="1:49">
      <c r="A30">
        <v>27</v>
      </c>
      <c r="B30" s="75" t="e">
        <f t="shared" ca="1" si="21"/>
        <v>#VALUE!</v>
      </c>
      <c r="C30" s="76"/>
      <c r="D30" s="77" t="e">
        <f t="shared" ca="1" si="13"/>
        <v>#VALUE!</v>
      </c>
      <c r="E30" s="112" t="str">
        <f t="shared" ca="1" si="0"/>
        <v>晴時々曇</v>
      </c>
      <c r="F30" s="90" t="str">
        <f t="shared" ca="1" si="1"/>
        <v>土曜17名</v>
      </c>
      <c r="G30" s="91"/>
      <c r="H30" s="92"/>
      <c r="I30" s="92"/>
      <c r="J30" s="92"/>
      <c r="K30" s="92">
        <f t="shared" si="14"/>
        <v>0</v>
      </c>
      <c r="L30" s="93">
        <f t="shared" si="15"/>
        <v>0</v>
      </c>
      <c r="M30" s="94">
        <f t="shared" ca="1" si="22"/>
        <v>1092</v>
      </c>
      <c r="N30" s="95">
        <f t="shared" ca="1" si="23"/>
        <v>2853</v>
      </c>
      <c r="O30" s="95">
        <f t="shared" ca="1" si="24"/>
        <v>2629</v>
      </c>
      <c r="P30" s="95">
        <f t="shared" ca="1" si="25"/>
        <v>1092</v>
      </c>
      <c r="Q30" s="96">
        <f t="shared" ca="1" si="16"/>
        <v>7666</v>
      </c>
      <c r="R30" s="94">
        <f t="shared" ca="1" si="26"/>
        <v>0</v>
      </c>
      <c r="S30" s="95" t="s">
        <v>627</v>
      </c>
      <c r="T30" s="95" t="s">
        <v>627</v>
      </c>
      <c r="U30" s="95">
        <f t="shared" ca="1" si="2"/>
        <v>0</v>
      </c>
      <c r="V30" s="95">
        <f t="shared" ca="1" si="3"/>
        <v>0</v>
      </c>
      <c r="W30" s="95">
        <f t="shared" ca="1" si="4"/>
        <v>0</v>
      </c>
      <c r="X30" s="96">
        <f t="shared" ca="1" si="17"/>
        <v>0</v>
      </c>
      <c r="Y30" s="97">
        <f t="shared" ca="1" si="18"/>
        <v>7666</v>
      </c>
      <c r="Z30" s="98"/>
      <c r="AA30" s="106">
        <f t="shared" ca="1" si="5"/>
        <v>0</v>
      </c>
      <c r="AB30" s="99">
        <f t="shared" ca="1" si="6"/>
        <v>0</v>
      </c>
      <c r="AC30" s="106"/>
      <c r="AD30" s="99"/>
      <c r="AE30" s="100"/>
      <c r="AF30" s="101"/>
      <c r="AG30" s="101"/>
      <c r="AH30" s="119" t="str">
        <f t="shared" ca="1" si="7"/>
        <v>入庫台数</v>
      </c>
      <c r="AI30" s="98" t="str">
        <f t="shared" ca="1" si="8"/>
        <v>満車時刻</v>
      </c>
      <c r="AJ30" s="98"/>
      <c r="AK30" s="98"/>
      <c r="AL30" s="103" t="str">
        <f ca="1">INDIRECT("'"&amp;A30&amp;"'!AK25")</f>
        <v>～</v>
      </c>
      <c r="AM30" s="104" t="str">
        <f ca="1">INDIRECT("'"&amp;A30&amp;"'!AK26")</f>
        <v>～</v>
      </c>
      <c r="AN30" s="104" t="str">
        <f ca="1">INDIRECT("'"&amp;A30&amp;"'!AK27")</f>
        <v>～</v>
      </c>
      <c r="AO30" s="104" t="str">
        <f ca="1">INDIRECT("'"&amp;A30&amp;"'!AK28")</f>
        <v>～</v>
      </c>
      <c r="AP30" s="104"/>
      <c r="AQ30" s="104"/>
      <c r="AR30" s="104"/>
      <c r="AS30" s="104"/>
      <c r="AT30" s="104"/>
      <c r="AU30" s="105"/>
      <c r="AV30" s="37">
        <f t="shared" ca="1" si="19"/>
        <v>0</v>
      </c>
      <c r="AW30" s="143">
        <f t="shared" ca="1" si="20"/>
        <v>0</v>
      </c>
    </row>
    <row r="31" spans="1:49">
      <c r="A31">
        <v>28</v>
      </c>
      <c r="B31" s="75" t="e">
        <f t="shared" ca="1" si="21"/>
        <v>#VALUE!</v>
      </c>
      <c r="C31" s="76"/>
      <c r="D31" s="77" t="e">
        <f t="shared" ca="1" si="13"/>
        <v>#VALUE!</v>
      </c>
      <c r="E31" s="112" t="str">
        <f t="shared" ca="1" si="0"/>
        <v>晴</v>
      </c>
      <c r="F31" s="90" t="str">
        <f t="shared" ca="1" si="1"/>
        <v>日祝28名</v>
      </c>
      <c r="G31" s="91"/>
      <c r="H31" s="92"/>
      <c r="I31" s="92"/>
      <c r="J31" s="92"/>
      <c r="K31" s="92">
        <f t="shared" si="14"/>
        <v>0</v>
      </c>
      <c r="L31" s="93">
        <f t="shared" si="15"/>
        <v>0</v>
      </c>
      <c r="M31" s="94">
        <f t="shared" ca="1" si="22"/>
        <v>1196</v>
      </c>
      <c r="N31" s="95">
        <f t="shared" ca="1" si="23"/>
        <v>3073</v>
      </c>
      <c r="O31" s="95">
        <f t="shared" ca="1" si="24"/>
        <v>2902</v>
      </c>
      <c r="P31" s="95">
        <f t="shared" ca="1" si="25"/>
        <v>1111</v>
      </c>
      <c r="Q31" s="96">
        <f t="shared" ca="1" si="16"/>
        <v>8282</v>
      </c>
      <c r="R31" s="94">
        <f t="shared" ca="1" si="26"/>
        <v>0</v>
      </c>
      <c r="S31" s="95" t="s">
        <v>627</v>
      </c>
      <c r="T31" s="95" t="s">
        <v>627</v>
      </c>
      <c r="U31" s="95">
        <f t="shared" ca="1" si="2"/>
        <v>0</v>
      </c>
      <c r="V31" s="95">
        <f t="shared" ca="1" si="3"/>
        <v>0</v>
      </c>
      <c r="W31" s="95">
        <f t="shared" ca="1" si="4"/>
        <v>0</v>
      </c>
      <c r="X31" s="96">
        <f t="shared" ca="1" si="17"/>
        <v>0</v>
      </c>
      <c r="Y31" s="97">
        <f t="shared" ca="1" si="18"/>
        <v>8282</v>
      </c>
      <c r="Z31" s="98"/>
      <c r="AA31" s="106">
        <f t="shared" ca="1" si="5"/>
        <v>0</v>
      </c>
      <c r="AB31" s="99">
        <f t="shared" ca="1" si="6"/>
        <v>0</v>
      </c>
      <c r="AC31" s="106"/>
      <c r="AD31" s="99"/>
      <c r="AE31" s="100"/>
      <c r="AF31" s="101"/>
      <c r="AG31" s="101"/>
      <c r="AH31" s="119" t="str">
        <f t="shared" ca="1" si="7"/>
        <v>入庫台数</v>
      </c>
      <c r="AI31" s="98" t="str">
        <f t="shared" ca="1" si="8"/>
        <v>満車時刻</v>
      </c>
      <c r="AJ31" s="98"/>
      <c r="AK31" s="98"/>
      <c r="AL31" s="103" t="str">
        <f ca="1">INDIRECT("'"&amp;A31&amp;"'!AK25")</f>
        <v>～</v>
      </c>
      <c r="AM31" s="104" t="str">
        <f ca="1">INDIRECT("'"&amp;A31&amp;"'!AK26")</f>
        <v>～</v>
      </c>
      <c r="AN31" s="104" t="str">
        <f ca="1">INDIRECT("'"&amp;A31&amp;"'!AK27")</f>
        <v>～</v>
      </c>
      <c r="AO31" s="104" t="str">
        <f ca="1">INDIRECT("'"&amp;A31&amp;"'!AK28")</f>
        <v>～</v>
      </c>
      <c r="AP31" s="104"/>
      <c r="AQ31" s="104"/>
      <c r="AR31" s="104"/>
      <c r="AS31" s="104"/>
      <c r="AT31" s="104"/>
      <c r="AU31" s="105"/>
      <c r="AV31" s="37">
        <f t="shared" ca="1" si="19"/>
        <v>0</v>
      </c>
      <c r="AW31" s="143">
        <f t="shared" ca="1" si="20"/>
        <v>0</v>
      </c>
    </row>
    <row r="32" spans="1:49">
      <c r="A32">
        <v>29</v>
      </c>
      <c r="B32" s="75" t="e">
        <f t="shared" ca="1" si="21"/>
        <v>#VALUE!</v>
      </c>
      <c r="C32" s="76"/>
      <c r="D32" s="77" t="e">
        <f t="shared" ca="1" si="13"/>
        <v>#VALUE!</v>
      </c>
      <c r="E32" s="112" t="str">
        <f t="shared" ca="1" si="0"/>
        <v>晴</v>
      </c>
      <c r="F32" s="90" t="str">
        <f t="shared" ca="1" si="1"/>
        <v>平日8名</v>
      </c>
      <c r="G32" s="91"/>
      <c r="H32" s="92"/>
      <c r="I32" s="92"/>
      <c r="J32" s="92"/>
      <c r="K32" s="92">
        <f t="shared" si="14"/>
        <v>0</v>
      </c>
      <c r="L32" s="93">
        <f t="shared" si="15"/>
        <v>0</v>
      </c>
      <c r="M32" s="94">
        <f t="shared" ca="1" si="22"/>
        <v>1063</v>
      </c>
      <c r="N32" s="95">
        <f t="shared" ca="1" si="23"/>
        <v>2926</v>
      </c>
      <c r="O32" s="95">
        <f t="shared" ca="1" si="24"/>
        <v>2852</v>
      </c>
      <c r="P32" s="95">
        <f t="shared" ca="1" si="25"/>
        <v>1104</v>
      </c>
      <c r="Q32" s="96">
        <f t="shared" ca="1" si="16"/>
        <v>7945</v>
      </c>
      <c r="R32" s="94">
        <f t="shared" ca="1" si="26"/>
        <v>0</v>
      </c>
      <c r="S32" s="95" t="s">
        <v>627</v>
      </c>
      <c r="T32" s="95" t="s">
        <v>627</v>
      </c>
      <c r="U32" s="95">
        <f t="shared" ca="1" si="2"/>
        <v>0</v>
      </c>
      <c r="V32" s="95">
        <f t="shared" ca="1" si="3"/>
        <v>0</v>
      </c>
      <c r="W32" s="95">
        <f t="shared" ca="1" si="4"/>
        <v>0</v>
      </c>
      <c r="X32" s="96">
        <f t="shared" ca="1" si="17"/>
        <v>0</v>
      </c>
      <c r="Y32" s="97">
        <f t="shared" ca="1" si="18"/>
        <v>7945</v>
      </c>
      <c r="Z32" s="98"/>
      <c r="AA32" s="106">
        <f t="shared" ca="1" si="5"/>
        <v>0</v>
      </c>
      <c r="AB32" s="99">
        <f t="shared" ca="1" si="6"/>
        <v>0</v>
      </c>
      <c r="AC32" s="106"/>
      <c r="AD32" s="99"/>
      <c r="AE32" s="100"/>
      <c r="AF32" s="101"/>
      <c r="AG32" s="101"/>
      <c r="AH32" s="119" t="str">
        <f t="shared" ca="1" si="7"/>
        <v>入庫台数</v>
      </c>
      <c r="AI32" s="98" t="str">
        <f t="shared" ca="1" si="8"/>
        <v>満車時刻</v>
      </c>
      <c r="AJ32" s="98"/>
      <c r="AK32" s="98"/>
      <c r="AL32" s="103" t="str">
        <f t="shared" ca="1" si="9"/>
        <v>～</v>
      </c>
      <c r="AM32" s="104" t="str">
        <f t="shared" ca="1" si="10"/>
        <v>～</v>
      </c>
      <c r="AN32" s="104" t="str">
        <f t="shared" ca="1" si="11"/>
        <v>～</v>
      </c>
      <c r="AO32" s="104" t="str">
        <f t="shared" ca="1" si="12"/>
        <v>～</v>
      </c>
      <c r="AP32" s="104"/>
      <c r="AQ32" s="104"/>
      <c r="AR32" s="104"/>
      <c r="AS32" s="104"/>
      <c r="AT32" s="104"/>
      <c r="AU32" s="105"/>
      <c r="AV32" s="37">
        <f t="shared" ca="1" si="19"/>
        <v>0</v>
      </c>
      <c r="AW32" s="143">
        <f t="shared" ca="1" si="20"/>
        <v>0</v>
      </c>
    </row>
    <row r="33" spans="1:49">
      <c r="A33">
        <v>30</v>
      </c>
      <c r="B33" s="75" t="e">
        <f t="shared" ca="1" si="21"/>
        <v>#VALUE!</v>
      </c>
      <c r="C33" s="76"/>
      <c r="D33" s="77" t="e">
        <f t="shared" ca="1" si="13"/>
        <v>#VALUE!</v>
      </c>
      <c r="E33" s="112" t="str">
        <f t="shared" ca="1" si="0"/>
        <v>晴れ</v>
      </c>
      <c r="F33" s="90" t="str">
        <f t="shared" ca="1" si="1"/>
        <v>年末14名</v>
      </c>
      <c r="G33" s="91"/>
      <c r="H33" s="92"/>
      <c r="I33" s="92"/>
      <c r="J33" s="92"/>
      <c r="K33" s="92">
        <f t="shared" si="14"/>
        <v>0</v>
      </c>
      <c r="L33" s="93">
        <f t="shared" si="15"/>
        <v>0</v>
      </c>
      <c r="M33" s="94">
        <f t="shared" ca="1" si="22"/>
        <v>1086</v>
      </c>
      <c r="N33" s="95">
        <f t="shared" ca="1" si="23"/>
        <v>2891</v>
      </c>
      <c r="O33" s="95">
        <f t="shared" ca="1" si="24"/>
        <v>2501</v>
      </c>
      <c r="P33" s="95">
        <f t="shared" ca="1" si="25"/>
        <v>914</v>
      </c>
      <c r="Q33" s="96">
        <f t="shared" ca="1" si="16"/>
        <v>7392</v>
      </c>
      <c r="R33" s="94">
        <f t="shared" ca="1" si="26"/>
        <v>0</v>
      </c>
      <c r="S33" s="95" t="s">
        <v>627</v>
      </c>
      <c r="T33" s="95" t="s">
        <v>627</v>
      </c>
      <c r="U33" s="95">
        <f t="shared" ca="1" si="2"/>
        <v>0</v>
      </c>
      <c r="V33" s="95">
        <f t="shared" ca="1" si="3"/>
        <v>0</v>
      </c>
      <c r="W33" s="95">
        <f t="shared" ca="1" si="4"/>
        <v>0</v>
      </c>
      <c r="X33" s="96">
        <f t="shared" ca="1" si="17"/>
        <v>0</v>
      </c>
      <c r="Y33" s="97">
        <f t="shared" ca="1" si="18"/>
        <v>7392</v>
      </c>
      <c r="Z33" s="98"/>
      <c r="AA33" s="106">
        <f t="shared" ca="1" si="5"/>
        <v>0</v>
      </c>
      <c r="AB33" s="99">
        <f t="shared" ca="1" si="6"/>
        <v>0</v>
      </c>
      <c r="AC33" s="106"/>
      <c r="AD33" s="99"/>
      <c r="AE33" s="100"/>
      <c r="AF33" s="101"/>
      <c r="AG33" s="101"/>
      <c r="AH33" s="119" t="str">
        <f t="shared" ca="1" si="7"/>
        <v>入庫台数</v>
      </c>
      <c r="AI33" s="98" t="str">
        <f t="shared" ca="1" si="8"/>
        <v>満車時刻</v>
      </c>
      <c r="AJ33" s="98"/>
      <c r="AK33" s="98"/>
      <c r="AL33" s="103" t="str">
        <f t="shared" ca="1" si="9"/>
        <v>～</v>
      </c>
      <c r="AM33" s="104" t="str">
        <f t="shared" ca="1" si="10"/>
        <v>～</v>
      </c>
      <c r="AN33" s="104" t="str">
        <f t="shared" ca="1" si="11"/>
        <v>～</v>
      </c>
      <c r="AO33" s="104" t="str">
        <f t="shared" ca="1" si="12"/>
        <v>～</v>
      </c>
      <c r="AP33" s="104"/>
      <c r="AQ33" s="104"/>
      <c r="AR33" s="104"/>
      <c r="AS33" s="104"/>
      <c r="AT33" s="104"/>
      <c r="AU33" s="105"/>
      <c r="AV33" s="37">
        <f t="shared" ca="1" si="19"/>
        <v>0</v>
      </c>
      <c r="AW33" s="143">
        <f t="shared" ca="1" si="20"/>
        <v>0</v>
      </c>
    </row>
    <row r="34" spans="1:49">
      <c r="A34">
        <v>31</v>
      </c>
      <c r="B34" s="75" t="e">
        <f t="shared" ca="1" si="21"/>
        <v>#VALUE!</v>
      </c>
      <c r="C34" s="76"/>
      <c r="D34" s="77" t="e">
        <f t="shared" ca="1" si="13"/>
        <v>#VALUE!</v>
      </c>
      <c r="E34" s="112" t="str">
        <f ca="1">INDIRECT("'"&amp;A34&amp;"'!AQ5")</f>
        <v>晴</v>
      </c>
      <c r="F34" s="90" t="str">
        <f ca="1">INDIRECT("'"&amp;A34&amp;"'!AX5")</f>
        <v>年末14名</v>
      </c>
      <c r="G34" s="91"/>
      <c r="H34" s="92"/>
      <c r="I34" s="92"/>
      <c r="J34" s="92"/>
      <c r="K34" s="92">
        <f t="shared" si="14"/>
        <v>0</v>
      </c>
      <c r="L34" s="93">
        <f t="shared" si="15"/>
        <v>0</v>
      </c>
      <c r="M34" s="94">
        <f t="shared" ca="1" si="22"/>
        <v>893</v>
      </c>
      <c r="N34" s="95">
        <f t="shared" ca="1" si="23"/>
        <v>2424</v>
      </c>
      <c r="O34" s="95">
        <f t="shared" ca="1" si="24"/>
        <v>1747</v>
      </c>
      <c r="P34" s="95">
        <f t="shared" ca="1" si="25"/>
        <v>727</v>
      </c>
      <c r="Q34" s="96">
        <f t="shared" ca="1" si="16"/>
        <v>5791</v>
      </c>
      <c r="R34" s="94">
        <f t="shared" ca="1" si="26"/>
        <v>0</v>
      </c>
      <c r="S34" s="95" t="s">
        <v>627</v>
      </c>
      <c r="T34" s="95" t="s">
        <v>627</v>
      </c>
      <c r="U34" s="95">
        <f ca="1">INDIRECT("'"&amp;A34&amp;"'!AV26")</f>
        <v>0</v>
      </c>
      <c r="V34" s="95">
        <f ca="1">INDIRECT("'"&amp;A34&amp;"'!AV27")</f>
        <v>0</v>
      </c>
      <c r="W34" s="95">
        <f ca="1">INDIRECT("'"&amp;A34&amp;"'!AV28")</f>
        <v>0</v>
      </c>
      <c r="X34" s="96">
        <f t="shared" ca="1" si="17"/>
        <v>0</v>
      </c>
      <c r="Y34" s="97">
        <f t="shared" ca="1" si="18"/>
        <v>5791</v>
      </c>
      <c r="Z34" s="98"/>
      <c r="AA34" s="106">
        <f ca="1">INDIRECT("'"&amp;A34&amp;"'!AV30")</f>
        <v>0</v>
      </c>
      <c r="AB34" s="99">
        <f ca="1">INDIRECT("'"&amp;A34&amp;"'!AZ30")</f>
        <v>0</v>
      </c>
      <c r="AC34" s="106"/>
      <c r="AD34" s="99"/>
      <c r="AE34" s="100"/>
      <c r="AF34" s="101"/>
      <c r="AG34" s="101"/>
      <c r="AH34" s="119" t="str">
        <f ca="1">INDIRECT("'"&amp;A34&amp;"'!AV31")</f>
        <v>入庫台数</v>
      </c>
      <c r="AI34" s="98" t="str">
        <f ca="1">INDIRECT("'"&amp;A34&amp;"'!AZ31")</f>
        <v>満車時刻</v>
      </c>
      <c r="AJ34" s="98"/>
      <c r="AK34" s="98"/>
      <c r="AL34" s="103" t="str">
        <f ca="1">INDIRECT("'"&amp;A34&amp;"'!AK25")</f>
        <v>～</v>
      </c>
      <c r="AM34" s="104" t="str">
        <f ca="1">INDIRECT("'"&amp;A34&amp;"'!AK26")</f>
        <v>～</v>
      </c>
      <c r="AN34" s="104" t="str">
        <f ca="1">INDIRECT("'"&amp;A34&amp;"'!AK27")</f>
        <v>～</v>
      </c>
      <c r="AO34" s="104" t="str">
        <f ca="1">INDIRECT("'"&amp;A34&amp;"'!AK28")</f>
        <v>～</v>
      </c>
      <c r="AP34" s="104"/>
      <c r="AQ34" s="104"/>
      <c r="AR34" s="104"/>
      <c r="AS34" s="104"/>
      <c r="AT34" s="104"/>
      <c r="AU34" s="105"/>
      <c r="AV34" s="37">
        <f t="shared" ca="1" si="19"/>
        <v>0</v>
      </c>
      <c r="AW34" s="143">
        <f t="shared" ca="1" si="20"/>
        <v>0</v>
      </c>
    </row>
    <row r="35" spans="1:49">
      <c r="K35" s="149">
        <f>SUM(K4:K33)</f>
        <v>0</v>
      </c>
      <c r="L35" s="150">
        <f>SUM(L4:L33)</f>
        <v>0</v>
      </c>
      <c r="M35" s="225">
        <f t="shared" ref="M35:R35" ca="1" si="27">SUM(M4:M34)</f>
        <v>26483</v>
      </c>
      <c r="N35" s="225">
        <f t="shared" ca="1" si="27"/>
        <v>84780</v>
      </c>
      <c r="O35" s="225">
        <f t="shared" ca="1" si="27"/>
        <v>69326</v>
      </c>
      <c r="P35" s="225">
        <f t="shared" ca="1" si="27"/>
        <v>26350</v>
      </c>
      <c r="Q35" s="225">
        <f t="shared" ca="1" si="27"/>
        <v>206939</v>
      </c>
      <c r="R35" s="225">
        <f t="shared" ca="1" si="27"/>
        <v>815</v>
      </c>
      <c r="S35" s="226"/>
      <c r="T35" s="226"/>
      <c r="U35" s="226"/>
      <c r="V35" s="226"/>
      <c r="W35" s="226"/>
      <c r="X35" s="226"/>
      <c r="Y35" s="225">
        <f ca="1">SUM(Y4:Y34)</f>
        <v>207754</v>
      </c>
      <c r="AV35" s="151">
        <f ca="1">SUM(AV4:AV34)</f>
        <v>0</v>
      </c>
      <c r="AW35" s="152">
        <f ca="1">SUM(AW4:AW34)</f>
        <v>0</v>
      </c>
    </row>
    <row r="36" spans="1:49">
      <c r="E36" t="s">
        <v>625</v>
      </c>
      <c r="F36" t="s">
        <v>628</v>
      </c>
      <c r="K36" s="31"/>
      <c r="L36" s="31"/>
    </row>
    <row r="37" spans="1:49">
      <c r="C37" t="s">
        <v>629</v>
      </c>
      <c r="D37" t="s">
        <v>629</v>
      </c>
      <c r="E37" s="121">
        <f ca="1">SUMIF($D$4:$D$34,D37,$Y$4:$Y$34)</f>
        <v>0</v>
      </c>
      <c r="F37">
        <f ca="1">COUNTIF($D$4:$D$34,D37)</f>
        <v>0</v>
      </c>
    </row>
    <row r="38" spans="1:49">
      <c r="C38" t="s">
        <v>630</v>
      </c>
      <c r="D38" t="s">
        <v>630</v>
      </c>
      <c r="E38" s="121">
        <f t="shared" ref="E38:E43" ca="1" si="28">SUMIF($D$4:$D$34,D38,$Y$4:$Y$34)</f>
        <v>0</v>
      </c>
      <c r="F38">
        <f t="shared" ref="F38:F43" ca="1" si="29">COUNTIF($D$4:$D$34,D38)</f>
        <v>0</v>
      </c>
    </row>
    <row r="39" spans="1:49">
      <c r="C39" t="s">
        <v>631</v>
      </c>
      <c r="D39" t="s">
        <v>631</v>
      </c>
      <c r="E39" s="121">
        <f t="shared" ca="1" si="28"/>
        <v>0</v>
      </c>
      <c r="F39">
        <f t="shared" ca="1" si="29"/>
        <v>0</v>
      </c>
    </row>
    <row r="40" spans="1:49">
      <c r="C40" t="s">
        <v>632</v>
      </c>
      <c r="D40" t="s">
        <v>632</v>
      </c>
      <c r="E40" s="121">
        <f t="shared" ca="1" si="28"/>
        <v>0</v>
      </c>
      <c r="F40">
        <f t="shared" ca="1" si="29"/>
        <v>0</v>
      </c>
    </row>
    <row r="41" spans="1:49">
      <c r="C41" t="s">
        <v>633</v>
      </c>
      <c r="D41" t="s">
        <v>633</v>
      </c>
      <c r="E41" s="121">
        <f t="shared" ca="1" si="28"/>
        <v>0</v>
      </c>
      <c r="F41">
        <f t="shared" ca="1" si="29"/>
        <v>0</v>
      </c>
    </row>
    <row r="42" spans="1:49">
      <c r="C42" t="s">
        <v>634</v>
      </c>
      <c r="D42" t="s">
        <v>634</v>
      </c>
      <c r="E42" s="121">
        <f t="shared" ca="1" si="28"/>
        <v>0</v>
      </c>
      <c r="F42">
        <f t="shared" ca="1" si="29"/>
        <v>0</v>
      </c>
    </row>
    <row r="43" spans="1:49">
      <c r="C43" t="s">
        <v>635</v>
      </c>
      <c r="D43" t="s">
        <v>635</v>
      </c>
      <c r="E43" s="121">
        <f t="shared" ca="1" si="28"/>
        <v>0</v>
      </c>
      <c r="F43">
        <f t="shared" ca="1" si="29"/>
        <v>0</v>
      </c>
    </row>
  </sheetData>
  <mergeCells count="28">
    <mergeCell ref="M2:Q2"/>
    <mergeCell ref="R2:X2"/>
    <mergeCell ref="Y2:Y3"/>
    <mergeCell ref="AL2:AO2"/>
    <mergeCell ref="AP2:AU2"/>
    <mergeCell ref="AH1:AI2"/>
    <mergeCell ref="AJ1:AJ3"/>
    <mergeCell ref="AC1:AD1"/>
    <mergeCell ref="AC2:AD2"/>
    <mergeCell ref="AK1:AK3"/>
    <mergeCell ref="AL1:AU1"/>
    <mergeCell ref="AG1:AG3"/>
    <mergeCell ref="AV1:AW2"/>
    <mergeCell ref="B1:B3"/>
    <mergeCell ref="C1:C3"/>
    <mergeCell ref="D1:D3"/>
    <mergeCell ref="E1:E3"/>
    <mergeCell ref="F1:F3"/>
    <mergeCell ref="G1:L1"/>
    <mergeCell ref="G2:H2"/>
    <mergeCell ref="I2:J2"/>
    <mergeCell ref="K2:L2"/>
    <mergeCell ref="Z2:Z3"/>
    <mergeCell ref="AA2:AB2"/>
    <mergeCell ref="M1:Z1"/>
    <mergeCell ref="AA1:AB1"/>
    <mergeCell ref="AE1:AE3"/>
    <mergeCell ref="AF1:AF3"/>
  </mergeCells>
  <phoneticPr fontId="27"/>
  <conditionalFormatting sqref="B4">
    <cfRule type="expression" dxfId="90" priority="4">
      <formula>C4&lt;&gt;""</formula>
    </cfRule>
    <cfRule type="expression" dxfId="89" priority="5">
      <formula>WEEKDAY(B4)=1</formula>
    </cfRule>
    <cfRule type="expression" dxfId="88" priority="6">
      <formula>WEEKDAY(B4)=7</formula>
    </cfRule>
  </conditionalFormatting>
  <conditionalFormatting sqref="B5:B34">
    <cfRule type="expression" dxfId="87" priority="1">
      <formula>C5&lt;&gt;""</formula>
    </cfRule>
    <cfRule type="expression" dxfId="86" priority="2">
      <formula>WEEKDAY(B5)=1</formula>
    </cfRule>
    <cfRule type="expression" dxfId="85" priority="3">
      <formula>WEEKDAY(B5)=7</formula>
    </cfRule>
  </conditionalFormatting>
  <pageMargins left="0.7" right="0.7" top="0.75" bottom="0.75" header="0.3" footer="0.3"/>
  <pageSetup paperSize="9" scale="95" orientation="portrait" r:id="rId1"/>
  <colBreaks count="1" manualBreakCount="1">
    <brk id="17" max="1048575" man="1"/>
  </colBreak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dimension ref="A1:AM422"/>
  <sheetViews>
    <sheetView view="pageBreakPreview" zoomScale="70" zoomScaleNormal="100" zoomScaleSheetLayoutView="70" workbookViewId="0">
      <pane xSplit="2" ySplit="7" topLeftCell="C27" activePane="bottomRight" state="frozen"/>
      <selection pane="bottomRight" activeCell="K36" sqref="K36"/>
      <selection pane="bottomLeft" activeCell="F37" sqref="F37"/>
      <selection pane="topRight" activeCell="F37" sqref="F37"/>
    </sheetView>
  </sheetViews>
  <sheetFormatPr defaultColWidth="5" defaultRowHeight="13.15"/>
  <cols>
    <col min="1" max="1" width="5.42578125" style="1" customWidth="1"/>
    <col min="2" max="2" width="14.7109375" style="1" customWidth="1"/>
    <col min="3" max="6" width="4.28515625" style="1" customWidth="1"/>
    <col min="7" max="7" width="4.28515625" style="6" customWidth="1"/>
    <col min="8" max="33" width="4.28515625" style="1" customWidth="1"/>
    <col min="34" max="34" width="16.140625" style="1" customWidth="1"/>
    <col min="35" max="35" width="6" style="1" customWidth="1"/>
    <col min="36" max="36" width="3" style="1" customWidth="1"/>
    <col min="37" max="37" width="7.140625" style="7" customWidth="1"/>
    <col min="38" max="38" width="3" style="7" customWidth="1"/>
    <col min="39" max="39" width="7.140625" style="7" customWidth="1"/>
    <col min="40" max="16384" width="5" style="1"/>
  </cols>
  <sheetData>
    <row r="1" spans="1:36" ht="23.1" customHeight="1">
      <c r="C1" s="762" t="s">
        <v>636</v>
      </c>
      <c r="D1" s="762"/>
      <c r="E1" s="762"/>
      <c r="F1" s="762"/>
      <c r="G1" s="762"/>
      <c r="H1" s="762"/>
      <c r="I1" s="2"/>
      <c r="J1" s="753" t="s">
        <v>637</v>
      </c>
      <c r="K1" s="753"/>
      <c r="L1" s="764" t="e">
        <f ca="1">+C7</f>
        <v>#VALUE!</v>
      </c>
      <c r="M1" s="764"/>
      <c r="N1" s="753" t="s">
        <v>638</v>
      </c>
      <c r="O1" s="756" t="e">
        <f ca="1">+L1</f>
        <v>#VALUE!</v>
      </c>
      <c r="P1" s="756"/>
      <c r="Q1" s="753" t="s">
        <v>66</v>
      </c>
      <c r="S1" s="4"/>
      <c r="T1" s="1" t="s">
        <v>639</v>
      </c>
      <c r="U1" s="35" t="e">
        <f ca="1">+O1</f>
        <v>#VALUE!</v>
      </c>
      <c r="V1" s="4" t="s">
        <v>640</v>
      </c>
      <c r="W1" s="1">
        <v>1</v>
      </c>
      <c r="X1" s="4" t="s">
        <v>635</v>
      </c>
      <c r="Y1" s="4"/>
      <c r="AA1" s="4"/>
      <c r="AB1" s="763" t="s">
        <v>641</v>
      </c>
      <c r="AC1" s="763"/>
      <c r="AD1" s="763"/>
      <c r="AE1" s="656" t="s">
        <v>642</v>
      </c>
      <c r="AF1" s="656"/>
      <c r="AG1" s="656"/>
    </row>
    <row r="2" spans="1:36" ht="23.1" customHeight="1">
      <c r="C2" s="762"/>
      <c r="D2" s="762"/>
      <c r="E2" s="762"/>
      <c r="F2" s="762"/>
      <c r="G2" s="762"/>
      <c r="H2" s="762"/>
      <c r="I2" s="2"/>
      <c r="J2" s="753"/>
      <c r="K2" s="753"/>
      <c r="L2" s="764"/>
      <c r="M2" s="764"/>
      <c r="N2" s="656"/>
      <c r="O2" s="756"/>
      <c r="P2" s="756"/>
      <c r="Q2" s="753"/>
      <c r="S2" s="4"/>
      <c r="T2" s="1" t="s">
        <v>643</v>
      </c>
      <c r="U2" s="35" t="e">
        <f ca="1">+U1</f>
        <v>#VALUE!</v>
      </c>
      <c r="V2" s="4" t="s">
        <v>640</v>
      </c>
      <c r="W2" s="8" t="e">
        <f ca="1">DAY(DATE(YEAR(C7),MONTH(C7)+1,0))</f>
        <v>#VALUE!</v>
      </c>
      <c r="X2" s="4" t="s">
        <v>635</v>
      </c>
      <c r="Y2" s="4"/>
      <c r="AA2" s="4"/>
      <c r="AB2" s="763"/>
      <c r="AC2" s="763"/>
      <c r="AD2" s="763"/>
      <c r="AE2" s="656"/>
      <c r="AF2" s="656"/>
      <c r="AG2" s="656"/>
      <c r="AI2" s="4"/>
    </row>
    <row r="3" spans="1:36" ht="6" customHeight="1">
      <c r="J3" s="3"/>
      <c r="K3" s="3"/>
      <c r="L3" s="3"/>
      <c r="M3" s="3"/>
      <c r="N3" s="6"/>
      <c r="O3" s="3"/>
      <c r="P3" s="3"/>
      <c r="Q3" s="3"/>
      <c r="S3" s="4"/>
      <c r="V3" s="4"/>
      <c r="X3" s="4"/>
      <c r="Y3" s="4"/>
      <c r="AA3" s="4"/>
    </row>
    <row r="4" spans="1:36" ht="27.75" customHeight="1">
      <c r="A4" s="9"/>
      <c r="B4" s="10" t="s">
        <v>644</v>
      </c>
      <c r="C4" s="761" t="s">
        <v>645</v>
      </c>
      <c r="D4" s="761"/>
      <c r="E4" s="761"/>
      <c r="F4" s="761"/>
      <c r="G4" s="761"/>
      <c r="H4" s="761"/>
      <c r="I4" s="761"/>
      <c r="J4" s="761"/>
      <c r="K4" s="761"/>
      <c r="L4" s="761"/>
      <c r="M4" s="761"/>
      <c r="N4" s="761"/>
      <c r="O4" s="761"/>
      <c r="P4" s="761"/>
      <c r="Q4" s="761"/>
      <c r="R4" s="761"/>
      <c r="S4" s="761"/>
      <c r="T4" s="760" t="s">
        <v>646</v>
      </c>
      <c r="U4" s="760"/>
      <c r="V4" s="760"/>
      <c r="W4" s="757" t="s">
        <v>647</v>
      </c>
      <c r="X4" s="757"/>
      <c r="Z4" s="760" t="s">
        <v>648</v>
      </c>
      <c r="AA4" s="760"/>
      <c r="AB4" s="760"/>
      <c r="AC4" s="757" t="s">
        <v>649</v>
      </c>
      <c r="AD4" s="757"/>
      <c r="AE4" s="5"/>
      <c r="AF4" s="5"/>
      <c r="AG4" s="5"/>
    </row>
    <row r="5" spans="1:36" ht="6" customHeight="1"/>
    <row r="6" spans="1:36" ht="25.7" customHeight="1">
      <c r="A6" s="11"/>
      <c r="B6" s="12" t="s">
        <v>650</v>
      </c>
      <c r="C6" s="13">
        <v>1</v>
      </c>
      <c r="D6" s="13">
        <v>2</v>
      </c>
      <c r="E6" s="13">
        <v>3</v>
      </c>
      <c r="F6" s="13">
        <v>4</v>
      </c>
      <c r="G6" s="13">
        <v>5</v>
      </c>
      <c r="H6" s="13">
        <v>6</v>
      </c>
      <c r="I6" s="13">
        <v>7</v>
      </c>
      <c r="J6" s="13">
        <v>8</v>
      </c>
      <c r="K6" s="13">
        <v>9</v>
      </c>
      <c r="L6" s="13">
        <v>10</v>
      </c>
      <c r="M6" s="13">
        <v>11</v>
      </c>
      <c r="N6" s="13">
        <v>12</v>
      </c>
      <c r="O6" s="13">
        <v>13</v>
      </c>
      <c r="P6" s="13">
        <v>14</v>
      </c>
      <c r="Q6" s="13">
        <v>15</v>
      </c>
      <c r="R6" s="13">
        <v>16</v>
      </c>
      <c r="S6" s="13">
        <v>17</v>
      </c>
      <c r="T6" s="13">
        <v>18</v>
      </c>
      <c r="U6" s="13">
        <v>19</v>
      </c>
      <c r="V6" s="13">
        <v>20</v>
      </c>
      <c r="W6" s="13">
        <v>21</v>
      </c>
      <c r="X6" s="13">
        <v>22</v>
      </c>
      <c r="Y6" s="13">
        <v>23</v>
      </c>
      <c r="Z6" s="13">
        <v>24</v>
      </c>
      <c r="AA6" s="13">
        <v>25</v>
      </c>
      <c r="AB6" s="13">
        <v>26</v>
      </c>
      <c r="AC6" s="13">
        <v>27</v>
      </c>
      <c r="AD6" s="13">
        <v>28</v>
      </c>
      <c r="AE6" s="13">
        <v>29</v>
      </c>
      <c r="AF6" s="13">
        <v>30</v>
      </c>
      <c r="AG6" s="13">
        <v>31</v>
      </c>
      <c r="AH6" s="441" t="s">
        <v>87</v>
      </c>
    </row>
    <row r="7" spans="1:36" ht="25.7" customHeight="1">
      <c r="A7" s="14"/>
      <c r="B7" s="15" t="s">
        <v>651</v>
      </c>
      <c r="C7" s="16" t="e">
        <f ca="1">'1'!AL5</f>
        <v>#VALUE!</v>
      </c>
      <c r="D7" s="16" t="e">
        <f ca="1">+C7+1</f>
        <v>#VALUE!</v>
      </c>
      <c r="E7" s="16" t="e">
        <f t="shared" ref="E7:AG7" ca="1" si="0">+D7+1</f>
        <v>#VALUE!</v>
      </c>
      <c r="F7" s="16" t="e">
        <f t="shared" ca="1" si="0"/>
        <v>#VALUE!</v>
      </c>
      <c r="G7" s="16" t="e">
        <f t="shared" ca="1" si="0"/>
        <v>#VALUE!</v>
      </c>
      <c r="H7" s="16" t="e">
        <f t="shared" ca="1" si="0"/>
        <v>#VALUE!</v>
      </c>
      <c r="I7" s="16" t="e">
        <f t="shared" ca="1" si="0"/>
        <v>#VALUE!</v>
      </c>
      <c r="J7" s="16" t="e">
        <f t="shared" ca="1" si="0"/>
        <v>#VALUE!</v>
      </c>
      <c r="K7" s="16" t="e">
        <f t="shared" ca="1" si="0"/>
        <v>#VALUE!</v>
      </c>
      <c r="L7" s="16" t="e">
        <f t="shared" ca="1" si="0"/>
        <v>#VALUE!</v>
      </c>
      <c r="M7" s="16" t="e">
        <f t="shared" ca="1" si="0"/>
        <v>#VALUE!</v>
      </c>
      <c r="N7" s="16" t="e">
        <f t="shared" ca="1" si="0"/>
        <v>#VALUE!</v>
      </c>
      <c r="O7" s="16" t="e">
        <f t="shared" ca="1" si="0"/>
        <v>#VALUE!</v>
      </c>
      <c r="P7" s="16" t="e">
        <f t="shared" ca="1" si="0"/>
        <v>#VALUE!</v>
      </c>
      <c r="Q7" s="16" t="e">
        <f t="shared" ca="1" si="0"/>
        <v>#VALUE!</v>
      </c>
      <c r="R7" s="16" t="e">
        <f t="shared" ca="1" si="0"/>
        <v>#VALUE!</v>
      </c>
      <c r="S7" s="16" t="e">
        <f t="shared" ca="1" si="0"/>
        <v>#VALUE!</v>
      </c>
      <c r="T7" s="16" t="e">
        <f t="shared" ca="1" si="0"/>
        <v>#VALUE!</v>
      </c>
      <c r="U7" s="16" t="e">
        <f t="shared" ca="1" si="0"/>
        <v>#VALUE!</v>
      </c>
      <c r="V7" s="16" t="e">
        <f t="shared" ca="1" si="0"/>
        <v>#VALUE!</v>
      </c>
      <c r="W7" s="16" t="e">
        <f t="shared" ca="1" si="0"/>
        <v>#VALUE!</v>
      </c>
      <c r="X7" s="16" t="e">
        <f t="shared" ca="1" si="0"/>
        <v>#VALUE!</v>
      </c>
      <c r="Y7" s="16" t="e">
        <f t="shared" ca="1" si="0"/>
        <v>#VALUE!</v>
      </c>
      <c r="Z7" s="16" t="e">
        <f t="shared" ca="1" si="0"/>
        <v>#VALUE!</v>
      </c>
      <c r="AA7" s="16" t="e">
        <f t="shared" ca="1" si="0"/>
        <v>#VALUE!</v>
      </c>
      <c r="AB7" s="16" t="e">
        <f t="shared" ca="1" si="0"/>
        <v>#VALUE!</v>
      </c>
      <c r="AC7" s="16" t="e">
        <f t="shared" ca="1" si="0"/>
        <v>#VALUE!</v>
      </c>
      <c r="AD7" s="16" t="e">
        <f t="shared" ca="1" si="0"/>
        <v>#VALUE!</v>
      </c>
      <c r="AE7" s="16" t="e">
        <f t="shared" ca="1" si="0"/>
        <v>#VALUE!</v>
      </c>
      <c r="AF7" s="16" t="e">
        <f t="shared" ca="1" si="0"/>
        <v>#VALUE!</v>
      </c>
      <c r="AG7" s="16" t="e">
        <f t="shared" ca="1" si="0"/>
        <v>#VALUE!</v>
      </c>
      <c r="AH7" s="441"/>
      <c r="AJ7" s="6"/>
    </row>
    <row r="8" spans="1:36" ht="21.75" customHeight="1">
      <c r="A8" s="14"/>
      <c r="B8" s="15" t="s">
        <v>652</v>
      </c>
      <c r="C8" s="13">
        <f t="shared" ref="C8:L14" ca="1" si="1">COUNTIF(C$17:C$166,$B8)</f>
        <v>1</v>
      </c>
      <c r="D8" s="13">
        <f t="shared" ca="1" si="1"/>
        <v>1</v>
      </c>
      <c r="E8" s="13">
        <f t="shared" ca="1" si="1"/>
        <v>1</v>
      </c>
      <c r="F8" s="13">
        <f t="shared" ca="1" si="1"/>
        <v>1</v>
      </c>
      <c r="G8" s="13">
        <f t="shared" ca="1" si="1"/>
        <v>1</v>
      </c>
      <c r="H8" s="13">
        <f t="shared" ca="1" si="1"/>
        <v>1</v>
      </c>
      <c r="I8" s="13">
        <f t="shared" ca="1" si="1"/>
        <v>1</v>
      </c>
      <c r="J8" s="13">
        <f t="shared" ca="1" si="1"/>
        <v>1</v>
      </c>
      <c r="K8" s="13">
        <f t="shared" ca="1" si="1"/>
        <v>1</v>
      </c>
      <c r="L8" s="13">
        <f t="shared" ca="1" si="1"/>
        <v>1</v>
      </c>
      <c r="M8" s="13">
        <f t="shared" ref="M8:V14" ca="1" si="2">COUNTIF(M$17:M$166,$B8)</f>
        <v>1</v>
      </c>
      <c r="N8" s="13">
        <f t="shared" ca="1" si="2"/>
        <v>1</v>
      </c>
      <c r="O8" s="13">
        <f t="shared" ca="1" si="2"/>
        <v>1</v>
      </c>
      <c r="P8" s="13">
        <f t="shared" ca="1" si="2"/>
        <v>1</v>
      </c>
      <c r="Q8" s="13">
        <f t="shared" ca="1" si="2"/>
        <v>1</v>
      </c>
      <c r="R8" s="13">
        <f t="shared" ca="1" si="2"/>
        <v>1</v>
      </c>
      <c r="S8" s="13">
        <f t="shared" ca="1" si="2"/>
        <v>1</v>
      </c>
      <c r="T8" s="13">
        <f t="shared" ca="1" si="2"/>
        <v>1</v>
      </c>
      <c r="U8" s="13">
        <f t="shared" ca="1" si="2"/>
        <v>1</v>
      </c>
      <c r="V8" s="13">
        <f t="shared" ca="1" si="2"/>
        <v>1</v>
      </c>
      <c r="W8" s="13">
        <f t="shared" ref="W8:AG14" ca="1" si="3">COUNTIF(W$17:W$166,$B8)</f>
        <v>1</v>
      </c>
      <c r="X8" s="13">
        <f t="shared" ca="1" si="3"/>
        <v>1</v>
      </c>
      <c r="Y8" s="13">
        <f t="shared" ca="1" si="3"/>
        <v>1</v>
      </c>
      <c r="Z8" s="13">
        <f t="shared" ca="1" si="3"/>
        <v>1</v>
      </c>
      <c r="AA8" s="13">
        <f t="shared" ca="1" si="3"/>
        <v>1</v>
      </c>
      <c r="AB8" s="13">
        <f t="shared" ca="1" si="3"/>
        <v>1</v>
      </c>
      <c r="AC8" s="13">
        <f t="shared" ca="1" si="3"/>
        <v>1</v>
      </c>
      <c r="AD8" s="13">
        <f t="shared" ca="1" si="3"/>
        <v>1</v>
      </c>
      <c r="AE8" s="13">
        <f t="shared" ca="1" si="3"/>
        <v>1</v>
      </c>
      <c r="AF8" s="13">
        <f t="shared" ca="1" si="3"/>
        <v>1</v>
      </c>
      <c r="AG8" s="13">
        <f t="shared" ca="1" si="3"/>
        <v>1</v>
      </c>
      <c r="AH8" s="13"/>
      <c r="AJ8" s="6"/>
    </row>
    <row r="9" spans="1:36" ht="21.75" customHeight="1">
      <c r="A9" s="14"/>
      <c r="B9" s="15" t="s">
        <v>653</v>
      </c>
      <c r="C9" s="13">
        <f t="shared" ca="1" si="1"/>
        <v>0</v>
      </c>
      <c r="D9" s="13">
        <f t="shared" ca="1" si="1"/>
        <v>0</v>
      </c>
      <c r="E9" s="13">
        <f t="shared" ca="1" si="1"/>
        <v>0</v>
      </c>
      <c r="F9" s="13">
        <f t="shared" ca="1" si="1"/>
        <v>0</v>
      </c>
      <c r="G9" s="13">
        <f t="shared" ca="1" si="1"/>
        <v>0</v>
      </c>
      <c r="H9" s="13">
        <f t="shared" ca="1" si="1"/>
        <v>0</v>
      </c>
      <c r="I9" s="13">
        <f t="shared" ca="1" si="1"/>
        <v>0</v>
      </c>
      <c r="J9" s="13">
        <f t="shared" ca="1" si="1"/>
        <v>0</v>
      </c>
      <c r="K9" s="13">
        <f t="shared" ca="1" si="1"/>
        <v>0</v>
      </c>
      <c r="L9" s="13">
        <f t="shared" ca="1" si="1"/>
        <v>0</v>
      </c>
      <c r="M9" s="13">
        <f t="shared" ca="1" si="2"/>
        <v>0</v>
      </c>
      <c r="N9" s="13">
        <f t="shared" ca="1" si="2"/>
        <v>0</v>
      </c>
      <c r="O9" s="13">
        <f t="shared" ca="1" si="2"/>
        <v>0</v>
      </c>
      <c r="P9" s="13">
        <f t="shared" ca="1" si="2"/>
        <v>0</v>
      </c>
      <c r="Q9" s="13">
        <f t="shared" ca="1" si="2"/>
        <v>0</v>
      </c>
      <c r="R9" s="13">
        <f t="shared" ca="1" si="2"/>
        <v>0</v>
      </c>
      <c r="S9" s="13">
        <f t="shared" ca="1" si="2"/>
        <v>0</v>
      </c>
      <c r="T9" s="13">
        <f t="shared" ca="1" si="2"/>
        <v>0</v>
      </c>
      <c r="U9" s="13">
        <f t="shared" ca="1" si="2"/>
        <v>0</v>
      </c>
      <c r="V9" s="13">
        <f t="shared" ca="1" si="2"/>
        <v>0</v>
      </c>
      <c r="W9" s="13">
        <f t="shared" ca="1" si="3"/>
        <v>0</v>
      </c>
      <c r="X9" s="13">
        <f t="shared" ca="1" si="3"/>
        <v>0</v>
      </c>
      <c r="Y9" s="13">
        <f t="shared" ca="1" si="3"/>
        <v>0</v>
      </c>
      <c r="Z9" s="13">
        <f t="shared" ca="1" si="3"/>
        <v>0</v>
      </c>
      <c r="AA9" s="13">
        <f t="shared" ca="1" si="3"/>
        <v>0</v>
      </c>
      <c r="AB9" s="13">
        <f t="shared" ca="1" si="3"/>
        <v>0</v>
      </c>
      <c r="AC9" s="13">
        <f t="shared" ca="1" si="3"/>
        <v>0</v>
      </c>
      <c r="AD9" s="13">
        <f t="shared" ca="1" si="3"/>
        <v>0</v>
      </c>
      <c r="AE9" s="13">
        <f t="shared" ca="1" si="3"/>
        <v>0</v>
      </c>
      <c r="AF9" s="13">
        <f t="shared" ca="1" si="3"/>
        <v>0</v>
      </c>
      <c r="AG9" s="13">
        <f t="shared" ca="1" si="3"/>
        <v>0</v>
      </c>
      <c r="AH9" s="13"/>
      <c r="AJ9" s="6"/>
    </row>
    <row r="10" spans="1:36" ht="21.75" customHeight="1">
      <c r="A10" s="14"/>
      <c r="B10" s="15" t="s">
        <v>26</v>
      </c>
      <c r="C10" s="13">
        <f t="shared" ca="1" si="1"/>
        <v>3</v>
      </c>
      <c r="D10" s="13">
        <f t="shared" ca="1" si="1"/>
        <v>3</v>
      </c>
      <c r="E10" s="13">
        <f t="shared" ca="1" si="1"/>
        <v>3</v>
      </c>
      <c r="F10" s="13">
        <f t="shared" ca="1" si="1"/>
        <v>3</v>
      </c>
      <c r="G10" s="13">
        <f t="shared" ca="1" si="1"/>
        <v>3</v>
      </c>
      <c r="H10" s="13">
        <f t="shared" ca="1" si="1"/>
        <v>3</v>
      </c>
      <c r="I10" s="13">
        <f t="shared" ca="1" si="1"/>
        <v>3</v>
      </c>
      <c r="J10" s="13">
        <f t="shared" ca="1" si="1"/>
        <v>3</v>
      </c>
      <c r="K10" s="13">
        <f t="shared" ca="1" si="1"/>
        <v>3</v>
      </c>
      <c r="L10" s="13">
        <f t="shared" ca="1" si="1"/>
        <v>3</v>
      </c>
      <c r="M10" s="13">
        <f t="shared" ca="1" si="2"/>
        <v>3</v>
      </c>
      <c r="N10" s="13">
        <f t="shared" ca="1" si="2"/>
        <v>3</v>
      </c>
      <c r="O10" s="13">
        <f t="shared" ca="1" si="2"/>
        <v>3</v>
      </c>
      <c r="P10" s="13">
        <f t="shared" ca="1" si="2"/>
        <v>3</v>
      </c>
      <c r="Q10" s="13">
        <f t="shared" ca="1" si="2"/>
        <v>3</v>
      </c>
      <c r="R10" s="13">
        <f t="shared" ca="1" si="2"/>
        <v>3</v>
      </c>
      <c r="S10" s="13">
        <f t="shared" ca="1" si="2"/>
        <v>3</v>
      </c>
      <c r="T10" s="13">
        <f t="shared" ca="1" si="2"/>
        <v>3</v>
      </c>
      <c r="U10" s="13">
        <f t="shared" ca="1" si="2"/>
        <v>3</v>
      </c>
      <c r="V10" s="13">
        <f t="shared" ca="1" si="2"/>
        <v>3</v>
      </c>
      <c r="W10" s="13">
        <f t="shared" ca="1" si="3"/>
        <v>3</v>
      </c>
      <c r="X10" s="13">
        <f t="shared" ca="1" si="3"/>
        <v>3</v>
      </c>
      <c r="Y10" s="13">
        <f t="shared" ca="1" si="3"/>
        <v>3</v>
      </c>
      <c r="Z10" s="13">
        <f t="shared" ca="1" si="3"/>
        <v>3</v>
      </c>
      <c r="AA10" s="13">
        <f t="shared" ca="1" si="3"/>
        <v>3</v>
      </c>
      <c r="AB10" s="13">
        <f t="shared" ca="1" si="3"/>
        <v>3</v>
      </c>
      <c r="AC10" s="13">
        <f t="shared" ca="1" si="3"/>
        <v>3</v>
      </c>
      <c r="AD10" s="13">
        <f t="shared" ca="1" si="3"/>
        <v>3</v>
      </c>
      <c r="AE10" s="13">
        <f t="shared" ca="1" si="3"/>
        <v>3</v>
      </c>
      <c r="AF10" s="13">
        <f t="shared" ca="1" si="3"/>
        <v>3</v>
      </c>
      <c r="AG10" s="13">
        <f t="shared" ca="1" si="3"/>
        <v>3</v>
      </c>
      <c r="AH10" s="13"/>
      <c r="AJ10" s="6"/>
    </row>
    <row r="11" spans="1:36" ht="21.75" customHeight="1">
      <c r="A11" s="14"/>
      <c r="B11" s="15" t="s">
        <v>30</v>
      </c>
      <c r="C11" s="13">
        <f t="shared" ca="1" si="1"/>
        <v>4</v>
      </c>
      <c r="D11" s="13">
        <f t="shared" ca="1" si="1"/>
        <v>4</v>
      </c>
      <c r="E11" s="13">
        <f t="shared" ca="1" si="1"/>
        <v>4</v>
      </c>
      <c r="F11" s="13">
        <f t="shared" ca="1" si="1"/>
        <v>4</v>
      </c>
      <c r="G11" s="13">
        <f t="shared" ca="1" si="1"/>
        <v>4</v>
      </c>
      <c r="H11" s="13">
        <f t="shared" ca="1" si="1"/>
        <v>3</v>
      </c>
      <c r="I11" s="13">
        <f t="shared" ca="1" si="1"/>
        <v>5</v>
      </c>
      <c r="J11" s="13">
        <f t="shared" ca="1" si="1"/>
        <v>4</v>
      </c>
      <c r="K11" s="13">
        <f t="shared" ca="1" si="1"/>
        <v>4</v>
      </c>
      <c r="L11" s="13">
        <f t="shared" ca="1" si="1"/>
        <v>4</v>
      </c>
      <c r="M11" s="13">
        <f t="shared" ca="1" si="2"/>
        <v>4</v>
      </c>
      <c r="N11" s="13">
        <f t="shared" ca="1" si="2"/>
        <v>4</v>
      </c>
      <c r="O11" s="13">
        <f t="shared" ca="1" si="2"/>
        <v>3</v>
      </c>
      <c r="P11" s="13">
        <f t="shared" ca="1" si="2"/>
        <v>5</v>
      </c>
      <c r="Q11" s="13">
        <f t="shared" ca="1" si="2"/>
        <v>4</v>
      </c>
      <c r="R11" s="13">
        <f t="shared" ca="1" si="2"/>
        <v>4</v>
      </c>
      <c r="S11" s="13">
        <f t="shared" ca="1" si="2"/>
        <v>4</v>
      </c>
      <c r="T11" s="13">
        <f t="shared" ca="1" si="2"/>
        <v>4</v>
      </c>
      <c r="U11" s="13">
        <f t="shared" ca="1" si="2"/>
        <v>4</v>
      </c>
      <c r="V11" s="13">
        <f t="shared" ca="1" si="2"/>
        <v>4</v>
      </c>
      <c r="W11" s="13">
        <f t="shared" ca="1" si="3"/>
        <v>6</v>
      </c>
      <c r="X11" s="13">
        <f t="shared" ca="1" si="3"/>
        <v>4</v>
      </c>
      <c r="Y11" s="13">
        <f t="shared" ca="1" si="3"/>
        <v>4</v>
      </c>
      <c r="Z11" s="13">
        <f t="shared" ca="1" si="3"/>
        <v>4</v>
      </c>
      <c r="AA11" s="13">
        <f t="shared" ca="1" si="3"/>
        <v>4</v>
      </c>
      <c r="AB11" s="13">
        <f t="shared" ca="1" si="3"/>
        <v>4</v>
      </c>
      <c r="AC11" s="13">
        <f t="shared" ca="1" si="3"/>
        <v>5</v>
      </c>
      <c r="AD11" s="13">
        <f t="shared" ca="1" si="3"/>
        <v>5</v>
      </c>
      <c r="AE11" s="13">
        <f t="shared" ca="1" si="3"/>
        <v>4</v>
      </c>
      <c r="AF11" s="13">
        <f t="shared" ca="1" si="3"/>
        <v>4</v>
      </c>
      <c r="AG11" s="13">
        <f t="shared" ca="1" si="3"/>
        <v>4</v>
      </c>
      <c r="AH11" s="13"/>
      <c r="AJ11" s="6"/>
    </row>
    <row r="12" spans="1:36" ht="21.75" customHeight="1">
      <c r="A12" s="14"/>
      <c r="B12" s="15" t="s">
        <v>42</v>
      </c>
      <c r="C12" s="13">
        <f t="shared" ca="1" si="1"/>
        <v>0</v>
      </c>
      <c r="D12" s="13">
        <f t="shared" ca="1" si="1"/>
        <v>0</v>
      </c>
      <c r="E12" s="13">
        <f t="shared" ca="1" si="1"/>
        <v>0</v>
      </c>
      <c r="F12" s="13">
        <f t="shared" ca="1" si="1"/>
        <v>0</v>
      </c>
      <c r="G12" s="13">
        <f t="shared" ca="1" si="1"/>
        <v>0</v>
      </c>
      <c r="H12" s="13">
        <f t="shared" ca="1" si="1"/>
        <v>4</v>
      </c>
      <c r="I12" s="13">
        <f t="shared" ca="1" si="1"/>
        <v>3</v>
      </c>
      <c r="J12" s="13">
        <f t="shared" ca="1" si="1"/>
        <v>0</v>
      </c>
      <c r="K12" s="13">
        <f t="shared" ca="1" si="1"/>
        <v>0</v>
      </c>
      <c r="L12" s="13">
        <f t="shared" ca="1" si="1"/>
        <v>0</v>
      </c>
      <c r="M12" s="13">
        <f t="shared" ca="1" si="2"/>
        <v>0</v>
      </c>
      <c r="N12" s="13">
        <f t="shared" ca="1" si="2"/>
        <v>0</v>
      </c>
      <c r="O12" s="13">
        <f t="shared" ca="1" si="2"/>
        <v>4</v>
      </c>
      <c r="P12" s="13">
        <f t="shared" ca="1" si="2"/>
        <v>3</v>
      </c>
      <c r="Q12" s="13">
        <f t="shared" ca="1" si="2"/>
        <v>0</v>
      </c>
      <c r="R12" s="13">
        <f t="shared" ca="1" si="2"/>
        <v>0</v>
      </c>
      <c r="S12" s="13">
        <f t="shared" ca="1" si="2"/>
        <v>0</v>
      </c>
      <c r="T12" s="13">
        <f t="shared" ca="1" si="2"/>
        <v>0</v>
      </c>
      <c r="U12" s="13">
        <f t="shared" ca="1" si="2"/>
        <v>0</v>
      </c>
      <c r="V12" s="13">
        <f t="shared" ca="1" si="2"/>
        <v>4</v>
      </c>
      <c r="W12" s="13">
        <f t="shared" ca="1" si="3"/>
        <v>3</v>
      </c>
      <c r="X12" s="13">
        <f t="shared" ca="1" si="3"/>
        <v>0</v>
      </c>
      <c r="Y12" s="13">
        <f t="shared" ca="1" si="3"/>
        <v>0</v>
      </c>
      <c r="Z12" s="13">
        <f t="shared" ca="1" si="3"/>
        <v>0</v>
      </c>
      <c r="AA12" s="13">
        <f t="shared" ca="1" si="3"/>
        <v>0</v>
      </c>
      <c r="AB12" s="13">
        <f t="shared" ca="1" si="3"/>
        <v>0</v>
      </c>
      <c r="AC12" s="13">
        <f t="shared" ca="1" si="3"/>
        <v>4</v>
      </c>
      <c r="AD12" s="13">
        <f t="shared" ca="1" si="3"/>
        <v>3</v>
      </c>
      <c r="AE12" s="13">
        <f t="shared" ca="1" si="3"/>
        <v>0</v>
      </c>
      <c r="AF12" s="13">
        <f t="shared" ca="1" si="3"/>
        <v>0</v>
      </c>
      <c r="AG12" s="13">
        <f t="shared" ca="1" si="3"/>
        <v>0</v>
      </c>
      <c r="AH12" s="13"/>
      <c r="AJ12" s="6"/>
    </row>
    <row r="13" spans="1:36" ht="21.75" customHeight="1">
      <c r="A13" s="14"/>
      <c r="B13" s="15" t="s">
        <v>654</v>
      </c>
      <c r="C13" s="13">
        <f t="shared" ca="1" si="1"/>
        <v>0</v>
      </c>
      <c r="D13" s="13">
        <f t="shared" ca="1" si="1"/>
        <v>0</v>
      </c>
      <c r="E13" s="13">
        <f t="shared" ca="1" si="1"/>
        <v>0</v>
      </c>
      <c r="F13" s="13">
        <f t="shared" ca="1" si="1"/>
        <v>0</v>
      </c>
      <c r="G13" s="13">
        <f t="shared" ca="1" si="1"/>
        <v>0</v>
      </c>
      <c r="H13" s="13">
        <f t="shared" ca="1" si="1"/>
        <v>0</v>
      </c>
      <c r="I13" s="13">
        <f t="shared" ca="1" si="1"/>
        <v>0</v>
      </c>
      <c r="J13" s="13">
        <f t="shared" ca="1" si="1"/>
        <v>0</v>
      </c>
      <c r="K13" s="13">
        <f t="shared" ca="1" si="1"/>
        <v>0</v>
      </c>
      <c r="L13" s="13">
        <f t="shared" ca="1" si="1"/>
        <v>0</v>
      </c>
      <c r="M13" s="13">
        <f t="shared" ca="1" si="2"/>
        <v>0</v>
      </c>
      <c r="N13" s="13">
        <f t="shared" ca="1" si="2"/>
        <v>0</v>
      </c>
      <c r="O13" s="13">
        <f t="shared" ca="1" si="2"/>
        <v>0</v>
      </c>
      <c r="P13" s="13">
        <f t="shared" ca="1" si="2"/>
        <v>0</v>
      </c>
      <c r="Q13" s="13">
        <f t="shared" ca="1" si="2"/>
        <v>0</v>
      </c>
      <c r="R13" s="13">
        <f t="shared" ca="1" si="2"/>
        <v>0</v>
      </c>
      <c r="S13" s="13">
        <f t="shared" ca="1" si="2"/>
        <v>0</v>
      </c>
      <c r="T13" s="13">
        <f t="shared" ca="1" si="2"/>
        <v>0</v>
      </c>
      <c r="U13" s="13">
        <f t="shared" ca="1" si="2"/>
        <v>0</v>
      </c>
      <c r="V13" s="13">
        <f t="shared" ca="1" si="2"/>
        <v>0</v>
      </c>
      <c r="W13" s="13">
        <f t="shared" ca="1" si="3"/>
        <v>1</v>
      </c>
      <c r="X13" s="13">
        <f t="shared" ca="1" si="3"/>
        <v>0</v>
      </c>
      <c r="Y13" s="13">
        <f t="shared" ca="1" si="3"/>
        <v>0</v>
      </c>
      <c r="Z13" s="13">
        <f t="shared" ca="1" si="3"/>
        <v>0</v>
      </c>
      <c r="AA13" s="13">
        <f t="shared" ca="1" si="3"/>
        <v>0</v>
      </c>
      <c r="AB13" s="13">
        <f t="shared" ca="1" si="3"/>
        <v>0</v>
      </c>
      <c r="AC13" s="13">
        <f t="shared" ca="1" si="3"/>
        <v>0</v>
      </c>
      <c r="AD13" s="13">
        <f t="shared" ca="1" si="3"/>
        <v>1</v>
      </c>
      <c r="AE13" s="13">
        <f t="shared" ca="1" si="3"/>
        <v>0</v>
      </c>
      <c r="AF13" s="13">
        <f t="shared" ca="1" si="3"/>
        <v>3</v>
      </c>
      <c r="AG13" s="13">
        <f t="shared" ca="1" si="3"/>
        <v>0</v>
      </c>
      <c r="AH13" s="13"/>
      <c r="AJ13" s="6"/>
    </row>
    <row r="14" spans="1:36" ht="21.75" customHeight="1">
      <c r="A14" s="14"/>
      <c r="B14" s="15" t="s">
        <v>655</v>
      </c>
      <c r="C14" s="13">
        <f t="shared" ca="1" si="1"/>
        <v>0</v>
      </c>
      <c r="D14" s="13">
        <f t="shared" ca="1" si="1"/>
        <v>0</v>
      </c>
      <c r="E14" s="13">
        <f t="shared" ca="1" si="1"/>
        <v>0</v>
      </c>
      <c r="F14" s="13">
        <f t="shared" ca="1" si="1"/>
        <v>0</v>
      </c>
      <c r="G14" s="13">
        <f t="shared" ca="1" si="1"/>
        <v>0</v>
      </c>
      <c r="H14" s="13">
        <f t="shared" ca="1" si="1"/>
        <v>0</v>
      </c>
      <c r="I14" s="13">
        <f t="shared" ca="1" si="1"/>
        <v>0</v>
      </c>
      <c r="J14" s="13">
        <f t="shared" ca="1" si="1"/>
        <v>0</v>
      </c>
      <c r="K14" s="13">
        <f t="shared" ca="1" si="1"/>
        <v>0</v>
      </c>
      <c r="L14" s="13">
        <f t="shared" ca="1" si="1"/>
        <v>0</v>
      </c>
      <c r="M14" s="13">
        <f t="shared" ca="1" si="2"/>
        <v>0</v>
      </c>
      <c r="N14" s="13">
        <f t="shared" ca="1" si="2"/>
        <v>0</v>
      </c>
      <c r="O14" s="13">
        <f t="shared" ca="1" si="2"/>
        <v>0</v>
      </c>
      <c r="P14" s="13">
        <f t="shared" ca="1" si="2"/>
        <v>0</v>
      </c>
      <c r="Q14" s="13">
        <f t="shared" ca="1" si="2"/>
        <v>0</v>
      </c>
      <c r="R14" s="13">
        <f t="shared" ca="1" si="2"/>
        <v>0</v>
      </c>
      <c r="S14" s="13">
        <f t="shared" ca="1" si="2"/>
        <v>0</v>
      </c>
      <c r="T14" s="13">
        <f t="shared" ca="1" si="2"/>
        <v>0</v>
      </c>
      <c r="U14" s="13">
        <f t="shared" ca="1" si="2"/>
        <v>0</v>
      </c>
      <c r="V14" s="13">
        <f t="shared" ca="1" si="2"/>
        <v>0</v>
      </c>
      <c r="W14" s="13">
        <f t="shared" ca="1" si="3"/>
        <v>0</v>
      </c>
      <c r="X14" s="13">
        <f t="shared" ca="1" si="3"/>
        <v>0</v>
      </c>
      <c r="Y14" s="13">
        <f t="shared" ca="1" si="3"/>
        <v>0</v>
      </c>
      <c r="Z14" s="13">
        <f t="shared" ca="1" si="3"/>
        <v>0</v>
      </c>
      <c r="AA14" s="13">
        <f t="shared" ca="1" si="3"/>
        <v>0</v>
      </c>
      <c r="AB14" s="13">
        <f t="shared" ca="1" si="3"/>
        <v>0</v>
      </c>
      <c r="AC14" s="13">
        <f t="shared" ca="1" si="3"/>
        <v>0</v>
      </c>
      <c r="AD14" s="13">
        <f t="shared" ca="1" si="3"/>
        <v>0</v>
      </c>
      <c r="AE14" s="13">
        <f t="shared" ca="1" si="3"/>
        <v>0</v>
      </c>
      <c r="AF14" s="13">
        <f t="shared" ca="1" si="3"/>
        <v>0</v>
      </c>
      <c r="AG14" s="13">
        <f t="shared" ca="1" si="3"/>
        <v>0</v>
      </c>
      <c r="AH14" s="13"/>
      <c r="AJ14" s="6"/>
    </row>
    <row r="15" spans="1:36" ht="21.75" customHeight="1">
      <c r="A15" s="14"/>
      <c r="B15" s="15" t="s">
        <v>656</v>
      </c>
      <c r="C15" s="13">
        <f ca="1">SUM(C8:C13)</f>
        <v>8</v>
      </c>
      <c r="D15" s="13">
        <f t="shared" ref="D15:AG15" ca="1" si="4">SUM(D8:D13)</f>
        <v>8</v>
      </c>
      <c r="E15" s="13">
        <f t="shared" ca="1" si="4"/>
        <v>8</v>
      </c>
      <c r="F15" s="13">
        <f t="shared" ca="1" si="4"/>
        <v>8</v>
      </c>
      <c r="G15" s="13">
        <f t="shared" ca="1" si="4"/>
        <v>8</v>
      </c>
      <c r="H15" s="13">
        <f t="shared" ca="1" si="4"/>
        <v>11</v>
      </c>
      <c r="I15" s="13">
        <f t="shared" ca="1" si="4"/>
        <v>12</v>
      </c>
      <c r="J15" s="13">
        <f t="shared" ca="1" si="4"/>
        <v>8</v>
      </c>
      <c r="K15" s="13">
        <f t="shared" ca="1" si="4"/>
        <v>8</v>
      </c>
      <c r="L15" s="13">
        <f t="shared" ca="1" si="4"/>
        <v>8</v>
      </c>
      <c r="M15" s="13">
        <f t="shared" ca="1" si="4"/>
        <v>8</v>
      </c>
      <c r="N15" s="13">
        <f t="shared" ca="1" si="4"/>
        <v>8</v>
      </c>
      <c r="O15" s="13">
        <f t="shared" ca="1" si="4"/>
        <v>11</v>
      </c>
      <c r="P15" s="13">
        <f t="shared" ca="1" si="4"/>
        <v>12</v>
      </c>
      <c r="Q15" s="13">
        <f t="shared" ca="1" si="4"/>
        <v>8</v>
      </c>
      <c r="R15" s="13">
        <f t="shared" ca="1" si="4"/>
        <v>8</v>
      </c>
      <c r="S15" s="13">
        <f t="shared" ca="1" si="4"/>
        <v>8</v>
      </c>
      <c r="T15" s="13">
        <f t="shared" ca="1" si="4"/>
        <v>8</v>
      </c>
      <c r="U15" s="13">
        <f t="shared" ca="1" si="4"/>
        <v>8</v>
      </c>
      <c r="V15" s="13">
        <f t="shared" ca="1" si="4"/>
        <v>12</v>
      </c>
      <c r="W15" s="13">
        <f t="shared" ca="1" si="4"/>
        <v>14</v>
      </c>
      <c r="X15" s="13">
        <f t="shared" ca="1" si="4"/>
        <v>8</v>
      </c>
      <c r="Y15" s="13">
        <f t="shared" ca="1" si="4"/>
        <v>8</v>
      </c>
      <c r="Z15" s="13">
        <f t="shared" ca="1" si="4"/>
        <v>8</v>
      </c>
      <c r="AA15" s="13">
        <f t="shared" ca="1" si="4"/>
        <v>8</v>
      </c>
      <c r="AB15" s="13">
        <f t="shared" ca="1" si="4"/>
        <v>8</v>
      </c>
      <c r="AC15" s="13">
        <f t="shared" ca="1" si="4"/>
        <v>13</v>
      </c>
      <c r="AD15" s="13">
        <f t="shared" ca="1" si="4"/>
        <v>13</v>
      </c>
      <c r="AE15" s="13">
        <f t="shared" ca="1" si="4"/>
        <v>8</v>
      </c>
      <c r="AF15" s="13">
        <f t="shared" ca="1" si="4"/>
        <v>11</v>
      </c>
      <c r="AG15" s="13">
        <f t="shared" ca="1" si="4"/>
        <v>8</v>
      </c>
      <c r="AH15" s="13"/>
      <c r="AJ15" s="6"/>
    </row>
    <row r="16" spans="1:36" ht="21.75" customHeight="1">
      <c r="A16" s="14"/>
      <c r="B16" s="15"/>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J16" s="6"/>
    </row>
    <row r="17" spans="1:39" ht="25.7" customHeight="1">
      <c r="A17" s="13">
        <v>1</v>
      </c>
      <c r="B17" s="219" t="s">
        <v>657</v>
      </c>
      <c r="C17" s="18" t="str">
        <f t="shared" ref="C17:R26" ca="1" si="5">IF(ISNA(VLOOKUP($B17,INDIRECT("'"&amp;C$6&amp;"'! B:E"),4,FALSE))=TRUE,"",VLOOKUP($B17,INDIRECT("'"&amp;C$6&amp;"'! B:e"),4,FALSE))</f>
        <v/>
      </c>
      <c r="D17" s="18" t="str">
        <f t="shared" ref="D17:AG17" ca="1" si="6">IF(ISNA(VLOOKUP($B17,INDIRECT("'"&amp;D$6&amp;"'! B:E"),4,FALSE))=TRUE,"",VLOOKUP($B17,INDIRECT("'"&amp;D$6&amp;"'! B:e"),4,FALSE))</f>
        <v>隊長</v>
      </c>
      <c r="E17" s="18" t="str">
        <f t="shared" ca="1" si="6"/>
        <v/>
      </c>
      <c r="F17" s="18" t="str">
        <f t="shared" ca="1" si="6"/>
        <v>隊長</v>
      </c>
      <c r="G17" s="18" t="str">
        <f t="shared" ca="1" si="6"/>
        <v/>
      </c>
      <c r="H17" s="18" t="str">
        <f t="shared" ca="1" si="6"/>
        <v>隊長</v>
      </c>
      <c r="I17" s="18" t="str">
        <f t="shared" ca="1" si="6"/>
        <v>隊長</v>
      </c>
      <c r="J17" s="18" t="str">
        <f t="shared" ca="1" si="6"/>
        <v/>
      </c>
      <c r="K17" s="18" t="str">
        <f t="shared" ca="1" si="6"/>
        <v>隊長</v>
      </c>
      <c r="L17" s="18" t="str">
        <f t="shared" ca="1" si="6"/>
        <v/>
      </c>
      <c r="M17" s="18" t="str">
        <f t="shared" ca="1" si="6"/>
        <v>隊長</v>
      </c>
      <c r="N17" s="18" t="str">
        <f t="shared" ca="1" si="6"/>
        <v/>
      </c>
      <c r="O17" s="18" t="str">
        <f t="shared" ca="1" si="6"/>
        <v>隊長</v>
      </c>
      <c r="P17" s="18" t="str">
        <f t="shared" ca="1" si="6"/>
        <v>隊長</v>
      </c>
      <c r="Q17" s="18" t="str">
        <f t="shared" ca="1" si="6"/>
        <v>隊長</v>
      </c>
      <c r="R17" s="18" t="str">
        <f t="shared" ca="1" si="6"/>
        <v>隊長</v>
      </c>
      <c r="S17" s="18" t="str">
        <f t="shared" ca="1" si="6"/>
        <v>現業1</v>
      </c>
      <c r="T17" s="18" t="str">
        <f t="shared" ca="1" si="6"/>
        <v>隊長</v>
      </c>
      <c r="U17" s="18" t="str">
        <f t="shared" ca="1" si="6"/>
        <v/>
      </c>
      <c r="V17" s="18" t="str">
        <f t="shared" ca="1" si="6"/>
        <v>隊長</v>
      </c>
      <c r="W17" s="18" t="str">
        <f t="shared" ca="1" si="6"/>
        <v>隊長</v>
      </c>
      <c r="X17" s="18" t="str">
        <f t="shared" ca="1" si="6"/>
        <v>隊長</v>
      </c>
      <c r="Y17" s="18" t="str">
        <f t="shared" ca="1" si="6"/>
        <v/>
      </c>
      <c r="Z17" s="18" t="str">
        <f t="shared" ca="1" si="6"/>
        <v/>
      </c>
      <c r="AA17" s="18" t="str">
        <f t="shared" ca="1" si="6"/>
        <v>隊長</v>
      </c>
      <c r="AB17" s="18" t="str">
        <f t="shared" ca="1" si="6"/>
        <v/>
      </c>
      <c r="AC17" s="18" t="str">
        <f t="shared" ca="1" si="6"/>
        <v>隊長</v>
      </c>
      <c r="AD17" s="18" t="str">
        <f t="shared" ca="1" si="6"/>
        <v>隊長</v>
      </c>
      <c r="AE17" s="18" t="str">
        <f t="shared" ca="1" si="6"/>
        <v/>
      </c>
      <c r="AF17" s="18" t="str">
        <f t="shared" ca="1" si="6"/>
        <v>隊長</v>
      </c>
      <c r="AG17" s="18" t="str">
        <f t="shared" ca="1" si="6"/>
        <v/>
      </c>
      <c r="AH17" s="19" t="s">
        <v>658</v>
      </c>
      <c r="AI17" s="758" t="s">
        <v>659</v>
      </c>
      <c r="AJ17" s="755"/>
      <c r="AK17" s="755"/>
      <c r="AL17" s="755"/>
      <c r="AM17" s="755"/>
    </row>
    <row r="18" spans="1:39" ht="25.7" customHeight="1">
      <c r="A18" s="13">
        <v>2</v>
      </c>
      <c r="B18" s="219" t="s">
        <v>660</v>
      </c>
      <c r="C18" s="18" t="str">
        <f t="shared" ca="1" si="5"/>
        <v>隊長</v>
      </c>
      <c r="D18" s="18" t="str">
        <f t="shared" ca="1" si="5"/>
        <v/>
      </c>
      <c r="E18" s="18" t="str">
        <f t="shared" ca="1" si="5"/>
        <v>隊長</v>
      </c>
      <c r="F18" s="18" t="str">
        <f t="shared" ca="1" si="5"/>
        <v/>
      </c>
      <c r="G18" s="18" t="str">
        <f t="shared" ca="1" si="5"/>
        <v>隊長</v>
      </c>
      <c r="H18" s="18" t="str">
        <f t="shared" ca="1" si="5"/>
        <v/>
      </c>
      <c r="I18" s="18" t="str">
        <f t="shared" ca="1" si="5"/>
        <v>早番</v>
      </c>
      <c r="J18" s="18" t="str">
        <f t="shared" ca="1" si="5"/>
        <v>隊長</v>
      </c>
      <c r="K18" s="18" t="str">
        <f t="shared" ca="1" si="5"/>
        <v/>
      </c>
      <c r="L18" s="18" t="str">
        <f t="shared" ca="1" si="5"/>
        <v/>
      </c>
      <c r="M18" s="18" t="str">
        <f t="shared" ca="1" si="5"/>
        <v/>
      </c>
      <c r="N18" s="18" t="str">
        <f t="shared" ca="1" si="5"/>
        <v>隊長</v>
      </c>
      <c r="O18" s="18" t="str">
        <f t="shared" ca="1" si="5"/>
        <v/>
      </c>
      <c r="P18" s="18" t="str">
        <f t="shared" ca="1" si="5"/>
        <v>早番</v>
      </c>
      <c r="Q18" s="18" t="str">
        <f t="shared" ca="1" si="5"/>
        <v/>
      </c>
      <c r="R18" s="18" t="str">
        <f t="shared" ca="1" si="5"/>
        <v>現業1</v>
      </c>
      <c r="S18" s="18" t="str">
        <f t="shared" ref="S18:AF26" ca="1" si="7">IF(ISNA(VLOOKUP($B18,INDIRECT("'"&amp;S$6&amp;"'! B:E"),4,FALSE))=TRUE,"",VLOOKUP($B18,INDIRECT("'"&amp;S$6&amp;"'! B:e"),4,FALSE))</f>
        <v>隊長</v>
      </c>
      <c r="T18" s="18" t="str">
        <f t="shared" ca="1" si="7"/>
        <v/>
      </c>
      <c r="U18" s="18" t="str">
        <f t="shared" ca="1" si="7"/>
        <v>隊長</v>
      </c>
      <c r="V18" s="18" t="str">
        <f t="shared" ca="1" si="7"/>
        <v>遅番</v>
      </c>
      <c r="W18" s="18" t="str">
        <f t="shared" ca="1" si="7"/>
        <v>臨時</v>
      </c>
      <c r="X18" s="18" t="str">
        <f t="shared" ca="1" si="7"/>
        <v/>
      </c>
      <c r="Y18" s="18" t="str">
        <f t="shared" ca="1" si="7"/>
        <v>隊長</v>
      </c>
      <c r="Z18" s="18" t="str">
        <f t="shared" ca="1" si="7"/>
        <v>隊長</v>
      </c>
      <c r="AA18" s="18" t="str">
        <f t="shared" ca="1" si="7"/>
        <v/>
      </c>
      <c r="AB18" s="18" t="str">
        <f t="shared" ca="1" si="7"/>
        <v>隊長</v>
      </c>
      <c r="AC18" s="18" t="str">
        <f t="shared" ca="1" si="7"/>
        <v>遅番</v>
      </c>
      <c r="AD18" s="18" t="str">
        <f t="shared" ca="1" si="7"/>
        <v>臨時</v>
      </c>
      <c r="AE18" s="18" t="str">
        <f t="shared" ca="1" si="7"/>
        <v>隊長</v>
      </c>
      <c r="AF18" s="18" t="str">
        <f t="shared" ca="1" si="7"/>
        <v/>
      </c>
      <c r="AG18" s="18" t="str">
        <f t="shared" ref="AG18:AG25" ca="1" si="8">IF(ISNA(VLOOKUP($B18,INDIRECT("'"&amp;AG$6&amp;"'! B:E"),4,FALSE))=TRUE,"",VLOOKUP($B18,INDIRECT("'"&amp;AG$6&amp;"'! B:e"),4,FALSE))</f>
        <v>隊長</v>
      </c>
      <c r="AH18" s="19" t="s">
        <v>658</v>
      </c>
      <c r="AI18" s="21" t="s">
        <v>661</v>
      </c>
      <c r="AJ18" s="6" t="s">
        <v>662</v>
      </c>
      <c r="AK18" s="20">
        <v>0.39583333333333331</v>
      </c>
      <c r="AL18" s="20" t="s">
        <v>663</v>
      </c>
      <c r="AM18" s="20">
        <v>0.77083333333333337</v>
      </c>
    </row>
    <row r="19" spans="1:39" ht="25.7" customHeight="1">
      <c r="A19" s="13">
        <v>3</v>
      </c>
      <c r="B19" s="220" t="s">
        <v>664</v>
      </c>
      <c r="C19" s="18" t="str">
        <f t="shared" ca="1" si="5"/>
        <v/>
      </c>
      <c r="D19" s="18" t="str">
        <f t="shared" ca="1" si="5"/>
        <v/>
      </c>
      <c r="E19" s="18" t="str">
        <f t="shared" ca="1" si="5"/>
        <v/>
      </c>
      <c r="F19" s="18" t="str">
        <f t="shared" ca="1" si="5"/>
        <v/>
      </c>
      <c r="G19" s="18" t="str">
        <f t="shared" ca="1" si="5"/>
        <v/>
      </c>
      <c r="H19" s="18" t="str">
        <f t="shared" ca="1" si="5"/>
        <v>遅番</v>
      </c>
      <c r="I19" s="18" t="str">
        <f t="shared" ca="1" si="5"/>
        <v/>
      </c>
      <c r="J19" s="18" t="str">
        <f t="shared" ca="1" si="5"/>
        <v/>
      </c>
      <c r="K19" s="18" t="str">
        <f t="shared" ca="1" si="5"/>
        <v/>
      </c>
      <c r="L19" s="18" t="str">
        <f t="shared" ca="1" si="5"/>
        <v>隊長</v>
      </c>
      <c r="M19" s="18" t="str">
        <f t="shared" ca="1" si="5"/>
        <v/>
      </c>
      <c r="N19" s="18" t="str">
        <f t="shared" ca="1" si="5"/>
        <v/>
      </c>
      <c r="O19" s="18" t="str">
        <f t="shared" ca="1" si="5"/>
        <v>遅番</v>
      </c>
      <c r="P19" s="18" t="str">
        <f t="shared" ca="1" si="5"/>
        <v/>
      </c>
      <c r="Q19" s="18" t="str">
        <f t="shared" ca="1" si="5"/>
        <v/>
      </c>
      <c r="R19" s="18" t="str">
        <f t="shared" ca="1" si="5"/>
        <v/>
      </c>
      <c r="S19" s="18" t="str">
        <f t="shared" ca="1" si="7"/>
        <v/>
      </c>
      <c r="T19" s="18" t="str">
        <f t="shared" ca="1" si="7"/>
        <v/>
      </c>
      <c r="U19" s="18" t="str">
        <f t="shared" ca="1" si="7"/>
        <v/>
      </c>
      <c r="V19" s="18" t="str">
        <f t="shared" ca="1" si="7"/>
        <v/>
      </c>
      <c r="W19" s="18" t="str">
        <f t="shared" ca="1" si="7"/>
        <v/>
      </c>
      <c r="X19" s="18" t="str">
        <f t="shared" ca="1" si="7"/>
        <v/>
      </c>
      <c r="Y19" s="18" t="str">
        <f t="shared" ca="1" si="7"/>
        <v/>
      </c>
      <c r="Z19" s="18" t="str">
        <f t="shared" ca="1" si="7"/>
        <v/>
      </c>
      <c r="AA19" s="18" t="str">
        <f t="shared" ca="1" si="7"/>
        <v/>
      </c>
      <c r="AB19" s="18" t="str">
        <f t="shared" ca="1" si="7"/>
        <v/>
      </c>
      <c r="AC19" s="18" t="str">
        <f t="shared" ca="1" si="7"/>
        <v/>
      </c>
      <c r="AD19" s="18" t="str">
        <f t="shared" ca="1" si="7"/>
        <v/>
      </c>
      <c r="AE19" s="18" t="str">
        <f t="shared" ca="1" si="7"/>
        <v/>
      </c>
      <c r="AF19" s="18" t="str">
        <f t="shared" ca="1" si="7"/>
        <v/>
      </c>
      <c r="AG19" s="18" t="str">
        <f t="shared" ca="1" si="8"/>
        <v/>
      </c>
      <c r="AH19" s="19" t="s">
        <v>658</v>
      </c>
      <c r="AI19" s="22" t="s">
        <v>665</v>
      </c>
      <c r="AJ19" s="6" t="s">
        <v>662</v>
      </c>
      <c r="AK19" s="23">
        <v>0.5</v>
      </c>
      <c r="AL19" s="20" t="s">
        <v>663</v>
      </c>
      <c r="AM19" s="20">
        <v>0.875</v>
      </c>
    </row>
    <row r="20" spans="1:39" ht="25.7" customHeight="1">
      <c r="A20" s="13">
        <v>4</v>
      </c>
      <c r="B20" s="221" t="s">
        <v>666</v>
      </c>
      <c r="C20" s="18" t="str">
        <f t="shared" ca="1" si="5"/>
        <v/>
      </c>
      <c r="D20" s="18" t="str">
        <f t="shared" ca="1" si="5"/>
        <v/>
      </c>
      <c r="E20" s="18" t="str">
        <f t="shared" ca="1" si="5"/>
        <v/>
      </c>
      <c r="F20" s="18" t="str">
        <f t="shared" ca="1" si="5"/>
        <v/>
      </c>
      <c r="G20" s="18" t="str">
        <f t="shared" ca="1" si="5"/>
        <v/>
      </c>
      <c r="H20" s="18" t="str">
        <f t="shared" ca="1" si="5"/>
        <v/>
      </c>
      <c r="I20" s="18" t="str">
        <f t="shared" ca="1" si="5"/>
        <v/>
      </c>
      <c r="J20" s="18" t="str">
        <f t="shared" ca="1" si="5"/>
        <v/>
      </c>
      <c r="K20" s="18" t="str">
        <f t="shared" ca="1" si="5"/>
        <v/>
      </c>
      <c r="L20" s="18" t="str">
        <f t="shared" ca="1" si="5"/>
        <v/>
      </c>
      <c r="M20" s="18" t="str">
        <f t="shared" ca="1" si="5"/>
        <v/>
      </c>
      <c r="N20" s="18" t="str">
        <f t="shared" ca="1" si="5"/>
        <v/>
      </c>
      <c r="O20" s="18" t="str">
        <f t="shared" ca="1" si="5"/>
        <v/>
      </c>
      <c r="P20" s="18" t="str">
        <f t="shared" ca="1" si="5"/>
        <v/>
      </c>
      <c r="Q20" s="18" t="str">
        <f t="shared" ca="1" si="5"/>
        <v/>
      </c>
      <c r="R20" s="18" t="str">
        <f t="shared" ca="1" si="5"/>
        <v/>
      </c>
      <c r="S20" s="18" t="str">
        <f t="shared" ca="1" si="7"/>
        <v/>
      </c>
      <c r="T20" s="18" t="str">
        <f t="shared" ca="1" si="7"/>
        <v/>
      </c>
      <c r="U20" s="18" t="str">
        <f t="shared" ca="1" si="7"/>
        <v/>
      </c>
      <c r="V20" s="18" t="str">
        <f t="shared" ca="1" si="7"/>
        <v/>
      </c>
      <c r="W20" s="18" t="str">
        <f t="shared" ca="1" si="7"/>
        <v/>
      </c>
      <c r="X20" s="18" t="str">
        <f t="shared" ca="1" si="7"/>
        <v/>
      </c>
      <c r="Y20" s="18" t="str">
        <f t="shared" ca="1" si="7"/>
        <v/>
      </c>
      <c r="Z20" s="18" t="str">
        <f t="shared" ca="1" si="7"/>
        <v/>
      </c>
      <c r="AA20" s="18" t="str">
        <f t="shared" ca="1" si="7"/>
        <v/>
      </c>
      <c r="AB20" s="18" t="str">
        <f t="shared" ca="1" si="7"/>
        <v/>
      </c>
      <c r="AC20" s="18" t="str">
        <f t="shared" ca="1" si="7"/>
        <v/>
      </c>
      <c r="AD20" s="18" t="str">
        <f t="shared" ca="1" si="7"/>
        <v/>
      </c>
      <c r="AE20" s="18" t="str">
        <f t="shared" ca="1" si="7"/>
        <v/>
      </c>
      <c r="AF20" s="18" t="str">
        <f t="shared" ca="1" si="7"/>
        <v/>
      </c>
      <c r="AG20" s="18" t="str">
        <f t="shared" ca="1" si="8"/>
        <v/>
      </c>
      <c r="AH20" s="19" t="s">
        <v>658</v>
      </c>
      <c r="AI20" s="22" t="s">
        <v>667</v>
      </c>
      <c r="AJ20" s="6" t="s">
        <v>668</v>
      </c>
      <c r="AK20" s="23">
        <v>0.33333333333333331</v>
      </c>
      <c r="AL20" s="20" t="s">
        <v>663</v>
      </c>
      <c r="AM20" s="20">
        <v>0.70833333333333337</v>
      </c>
    </row>
    <row r="21" spans="1:39" ht="25.7" customHeight="1">
      <c r="A21" s="13">
        <v>5</v>
      </c>
      <c r="B21" s="222" t="s">
        <v>100</v>
      </c>
      <c r="C21" s="18" t="str">
        <f t="shared" ca="1" si="5"/>
        <v>荷捌</v>
      </c>
      <c r="D21" s="18" t="str">
        <f t="shared" ca="1" si="5"/>
        <v/>
      </c>
      <c r="E21" s="18" t="str">
        <f t="shared" ca="1" si="5"/>
        <v/>
      </c>
      <c r="F21" s="18" t="str">
        <f t="shared" ca="1" si="5"/>
        <v/>
      </c>
      <c r="G21" s="18" t="str">
        <f t="shared" ca="1" si="5"/>
        <v/>
      </c>
      <c r="H21" s="18" t="str">
        <f t="shared" ca="1" si="5"/>
        <v/>
      </c>
      <c r="I21" s="18" t="str">
        <f t="shared" ca="1" si="5"/>
        <v>荷捌</v>
      </c>
      <c r="J21" s="18" t="str">
        <f t="shared" ca="1" si="5"/>
        <v/>
      </c>
      <c r="K21" s="18" t="str">
        <f t="shared" ca="1" si="5"/>
        <v>荷捌</v>
      </c>
      <c r="L21" s="18" t="str">
        <f t="shared" ca="1" si="5"/>
        <v/>
      </c>
      <c r="M21" s="18" t="str">
        <f t="shared" ca="1" si="5"/>
        <v/>
      </c>
      <c r="N21" s="18" t="str">
        <f t="shared" ca="1" si="5"/>
        <v>荷捌</v>
      </c>
      <c r="O21" s="18" t="str">
        <f t="shared" ca="1" si="5"/>
        <v/>
      </c>
      <c r="P21" s="18" t="str">
        <f t="shared" ca="1" si="5"/>
        <v>荷捌</v>
      </c>
      <c r="Q21" s="18" t="str">
        <f t="shared" ca="1" si="5"/>
        <v>荷捌</v>
      </c>
      <c r="R21" s="18" t="str">
        <f t="shared" ca="1" si="5"/>
        <v/>
      </c>
      <c r="S21" s="18" t="str">
        <f t="shared" ca="1" si="7"/>
        <v/>
      </c>
      <c r="T21" s="18" t="str">
        <f t="shared" ca="1" si="7"/>
        <v/>
      </c>
      <c r="U21" s="18" t="str">
        <f t="shared" ca="1" si="7"/>
        <v>荷捌</v>
      </c>
      <c r="V21" s="18" t="str">
        <f t="shared" ca="1" si="7"/>
        <v/>
      </c>
      <c r="W21" s="18" t="str">
        <f t="shared" ca="1" si="7"/>
        <v>荷捌</v>
      </c>
      <c r="X21" s="18" t="str">
        <f t="shared" ca="1" si="7"/>
        <v/>
      </c>
      <c r="Y21" s="18" t="str">
        <f t="shared" ca="1" si="7"/>
        <v/>
      </c>
      <c r="Z21" s="18" t="str">
        <f t="shared" ca="1" si="7"/>
        <v/>
      </c>
      <c r="AA21" s="18" t="str">
        <f t="shared" ca="1" si="7"/>
        <v/>
      </c>
      <c r="AB21" s="18" t="str">
        <f t="shared" ca="1" si="7"/>
        <v>荷捌</v>
      </c>
      <c r="AC21" s="18" t="str">
        <f t="shared" ca="1" si="7"/>
        <v/>
      </c>
      <c r="AD21" s="18" t="str">
        <f t="shared" ca="1" si="7"/>
        <v/>
      </c>
      <c r="AE21" s="18" t="str">
        <f t="shared" ca="1" si="7"/>
        <v>荷捌</v>
      </c>
      <c r="AF21" s="18" t="str">
        <f t="shared" ca="1" si="7"/>
        <v>臨時</v>
      </c>
      <c r="AG21" s="18" t="str">
        <f t="shared" ca="1" si="8"/>
        <v/>
      </c>
      <c r="AH21" s="19"/>
      <c r="AI21" s="22" t="s">
        <v>106</v>
      </c>
      <c r="AJ21" s="6" t="s">
        <v>668</v>
      </c>
      <c r="AK21" s="23">
        <v>0.39583333333333331</v>
      </c>
      <c r="AL21" s="20" t="s">
        <v>663</v>
      </c>
      <c r="AM21" s="20">
        <v>0.77083333333333337</v>
      </c>
    </row>
    <row r="22" spans="1:39" ht="25.7" customHeight="1">
      <c r="A22" s="13">
        <v>6</v>
      </c>
      <c r="B22" s="222" t="s">
        <v>669</v>
      </c>
      <c r="C22" s="18" t="str">
        <f t="shared" ca="1" si="5"/>
        <v>早番</v>
      </c>
      <c r="D22" s="18" t="str">
        <f t="shared" ca="1" si="5"/>
        <v>早番</v>
      </c>
      <c r="E22" s="18" t="str">
        <f t="shared" ca="1" si="5"/>
        <v/>
      </c>
      <c r="F22" s="18" t="str">
        <f t="shared" ca="1" si="5"/>
        <v>早番</v>
      </c>
      <c r="G22" s="18" t="str">
        <f t="shared" ca="1" si="5"/>
        <v>早番</v>
      </c>
      <c r="H22" s="18" t="str">
        <f t="shared" ca="1" si="5"/>
        <v/>
      </c>
      <c r="I22" s="18" t="str">
        <f t="shared" ca="1" si="5"/>
        <v/>
      </c>
      <c r="J22" s="18" t="str">
        <f t="shared" ca="1" si="5"/>
        <v/>
      </c>
      <c r="K22" s="18" t="str">
        <f t="shared" ca="1" si="5"/>
        <v/>
      </c>
      <c r="L22" s="18" t="str">
        <f t="shared" ca="1" si="5"/>
        <v/>
      </c>
      <c r="M22" s="18" t="str">
        <f t="shared" ca="1" si="5"/>
        <v>早番</v>
      </c>
      <c r="N22" s="18" t="str">
        <f t="shared" ca="1" si="5"/>
        <v>早番</v>
      </c>
      <c r="O22" s="18" t="str">
        <f t="shared" ca="1" si="5"/>
        <v/>
      </c>
      <c r="P22" s="18" t="str">
        <f t="shared" ca="1" si="5"/>
        <v/>
      </c>
      <c r="Q22" s="18" t="str">
        <f t="shared" ca="1" si="5"/>
        <v>早番</v>
      </c>
      <c r="R22" s="18" t="str">
        <f t="shared" ca="1" si="5"/>
        <v>早番</v>
      </c>
      <c r="S22" s="18" t="str">
        <f t="shared" ca="1" si="7"/>
        <v/>
      </c>
      <c r="T22" s="18" t="str">
        <f t="shared" ca="1" si="7"/>
        <v/>
      </c>
      <c r="U22" s="18" t="str">
        <f t="shared" ca="1" si="7"/>
        <v>早番</v>
      </c>
      <c r="V22" s="18" t="str">
        <f t="shared" ca="1" si="7"/>
        <v>遅番</v>
      </c>
      <c r="W22" s="18" t="str">
        <f t="shared" ca="1" si="7"/>
        <v>早番</v>
      </c>
      <c r="X22" s="18" t="str">
        <f t="shared" ca="1" si="7"/>
        <v/>
      </c>
      <c r="Y22" s="18" t="str">
        <f t="shared" ca="1" si="7"/>
        <v>早番</v>
      </c>
      <c r="Z22" s="18" t="str">
        <f t="shared" ca="1" si="7"/>
        <v/>
      </c>
      <c r="AA22" s="18" t="str">
        <f t="shared" ca="1" si="7"/>
        <v/>
      </c>
      <c r="AB22" s="18" t="str">
        <f t="shared" ca="1" si="7"/>
        <v>早番</v>
      </c>
      <c r="AC22" s="18" t="str">
        <f t="shared" ca="1" si="7"/>
        <v>早番</v>
      </c>
      <c r="AD22" s="18" t="str">
        <f t="shared" ca="1" si="7"/>
        <v>早番</v>
      </c>
      <c r="AE22" s="18" t="str">
        <f t="shared" ca="1" si="7"/>
        <v/>
      </c>
      <c r="AF22" s="18" t="str">
        <f t="shared" ca="1" si="7"/>
        <v>臨時</v>
      </c>
      <c r="AG22" s="18" t="str">
        <f t="shared" ca="1" si="8"/>
        <v>早番</v>
      </c>
      <c r="AH22" s="19"/>
      <c r="AI22" s="22" t="s">
        <v>670</v>
      </c>
      <c r="AJ22" s="6" t="s">
        <v>668</v>
      </c>
      <c r="AK22" s="23">
        <v>0.5</v>
      </c>
      <c r="AL22" s="20" t="s">
        <v>663</v>
      </c>
      <c r="AM22" s="20">
        <v>0.875</v>
      </c>
    </row>
    <row r="23" spans="1:39" ht="25.7" customHeight="1">
      <c r="A23" s="13">
        <v>7</v>
      </c>
      <c r="B23" s="223" t="s">
        <v>108</v>
      </c>
      <c r="C23" s="18" t="str">
        <f t="shared" ca="1" si="5"/>
        <v>早番</v>
      </c>
      <c r="D23" s="18" t="str">
        <f t="shared" ca="1" si="5"/>
        <v/>
      </c>
      <c r="E23" s="18" t="str">
        <f t="shared" ca="1" si="5"/>
        <v>荷捌</v>
      </c>
      <c r="F23" s="18" t="str">
        <f t="shared" ca="1" si="5"/>
        <v/>
      </c>
      <c r="G23" s="18" t="str">
        <f t="shared" ca="1" si="5"/>
        <v>早番</v>
      </c>
      <c r="H23" s="18" t="str">
        <f t="shared" ca="1" si="5"/>
        <v/>
      </c>
      <c r="I23" s="18" t="str">
        <f t="shared" ca="1" si="5"/>
        <v/>
      </c>
      <c r="J23" s="18" t="str">
        <f t="shared" ca="1" si="5"/>
        <v>荷捌</v>
      </c>
      <c r="K23" s="18" t="str">
        <f t="shared" ca="1" si="5"/>
        <v/>
      </c>
      <c r="L23" s="18" t="str">
        <f t="shared" ca="1" si="5"/>
        <v/>
      </c>
      <c r="M23" s="18" t="str">
        <f t="shared" ca="1" si="5"/>
        <v/>
      </c>
      <c r="N23" s="18" t="str">
        <f t="shared" ca="1" si="5"/>
        <v>早番</v>
      </c>
      <c r="O23" s="18" t="str">
        <f t="shared" ca="1" si="5"/>
        <v/>
      </c>
      <c r="P23" s="18" t="str">
        <f t="shared" ca="1" si="5"/>
        <v/>
      </c>
      <c r="Q23" s="18" t="str">
        <f t="shared" ca="1" si="5"/>
        <v>早番</v>
      </c>
      <c r="R23" s="18" t="str">
        <f t="shared" ca="1" si="5"/>
        <v/>
      </c>
      <c r="S23" s="18" t="str">
        <f t="shared" ca="1" si="7"/>
        <v>荷捌</v>
      </c>
      <c r="T23" s="18" t="str">
        <f t="shared" ca="1" si="7"/>
        <v/>
      </c>
      <c r="U23" s="18" t="str">
        <f t="shared" ca="1" si="7"/>
        <v>早番</v>
      </c>
      <c r="V23" s="18" t="str">
        <f t="shared" ca="1" si="7"/>
        <v/>
      </c>
      <c r="W23" s="18" t="str">
        <f t="shared" ca="1" si="7"/>
        <v/>
      </c>
      <c r="X23" s="18" t="str">
        <f t="shared" ca="1" si="7"/>
        <v>荷捌</v>
      </c>
      <c r="Y23" s="18" t="str">
        <f t="shared" ca="1" si="7"/>
        <v/>
      </c>
      <c r="Z23" s="18" t="str">
        <f t="shared" ca="1" si="7"/>
        <v>荷捌</v>
      </c>
      <c r="AA23" s="18" t="str">
        <f t="shared" ca="1" si="7"/>
        <v/>
      </c>
      <c r="AB23" s="18" t="str">
        <f t="shared" ca="1" si="7"/>
        <v>早番</v>
      </c>
      <c r="AC23" s="18" t="str">
        <f t="shared" ca="1" si="7"/>
        <v/>
      </c>
      <c r="AD23" s="18" t="str">
        <f t="shared" ca="1" si="7"/>
        <v/>
      </c>
      <c r="AE23" s="18" t="str">
        <f t="shared" ca="1" si="7"/>
        <v/>
      </c>
      <c r="AF23" s="18" t="str">
        <f t="shared" ca="1" si="7"/>
        <v/>
      </c>
      <c r="AG23" s="18" t="str">
        <f t="shared" ca="1" si="8"/>
        <v/>
      </c>
      <c r="AH23" s="19"/>
      <c r="AI23" s="30" t="s">
        <v>654</v>
      </c>
      <c r="AJ23" s="6" t="s">
        <v>668</v>
      </c>
      <c r="AK23" s="23">
        <v>0.41666666666666669</v>
      </c>
      <c r="AL23" s="7" t="s">
        <v>671</v>
      </c>
      <c r="AM23" s="20">
        <v>0.79166666666666663</v>
      </c>
    </row>
    <row r="24" spans="1:39" ht="25.7" customHeight="1">
      <c r="A24" s="13">
        <v>8</v>
      </c>
      <c r="B24" s="222" t="s">
        <v>239</v>
      </c>
      <c r="C24" s="18" t="str">
        <f t="shared" ca="1" si="5"/>
        <v/>
      </c>
      <c r="D24" s="18" t="str">
        <f t="shared" ca="1" si="5"/>
        <v>荷捌</v>
      </c>
      <c r="E24" s="18" t="str">
        <f t="shared" ca="1" si="5"/>
        <v>荷捌</v>
      </c>
      <c r="F24" s="18" t="str">
        <f t="shared" ca="1" si="5"/>
        <v/>
      </c>
      <c r="G24" s="18" t="str">
        <f t="shared" ca="1" si="5"/>
        <v>荷捌</v>
      </c>
      <c r="H24" s="18" t="str">
        <f t="shared" ca="1" si="5"/>
        <v>遅番</v>
      </c>
      <c r="I24" s="18" t="str">
        <f t="shared" ca="1" si="5"/>
        <v>遅番</v>
      </c>
      <c r="J24" s="18" t="str">
        <f t="shared" ca="1" si="5"/>
        <v/>
      </c>
      <c r="K24" s="18" t="str">
        <f t="shared" ca="1" si="5"/>
        <v>荷捌</v>
      </c>
      <c r="L24" s="18" t="str">
        <f t="shared" ca="1" si="5"/>
        <v>荷捌</v>
      </c>
      <c r="M24" s="18" t="str">
        <f t="shared" ca="1" si="5"/>
        <v/>
      </c>
      <c r="N24" s="18" t="str">
        <f t="shared" ca="1" si="5"/>
        <v>荷捌</v>
      </c>
      <c r="O24" s="18" t="str">
        <f t="shared" ca="1" si="5"/>
        <v>遅番</v>
      </c>
      <c r="P24" s="18" t="str">
        <f t="shared" ca="1" si="5"/>
        <v/>
      </c>
      <c r="Q24" s="18" t="str">
        <f t="shared" ca="1" si="5"/>
        <v/>
      </c>
      <c r="R24" s="18" t="str">
        <f t="shared" ca="1" si="5"/>
        <v>荷捌</v>
      </c>
      <c r="S24" s="18" t="str">
        <f t="shared" ca="1" si="7"/>
        <v>荷捌</v>
      </c>
      <c r="T24" s="18" t="str">
        <f t="shared" ca="1" si="7"/>
        <v/>
      </c>
      <c r="U24" s="18" t="str">
        <f t="shared" ca="1" si="7"/>
        <v>荷捌</v>
      </c>
      <c r="V24" s="18" t="str">
        <f t="shared" ca="1" si="7"/>
        <v>遅番</v>
      </c>
      <c r="W24" s="18" t="str">
        <f t="shared" ca="1" si="7"/>
        <v>遅番</v>
      </c>
      <c r="X24" s="18" t="str">
        <f t="shared" ca="1" si="7"/>
        <v/>
      </c>
      <c r="Y24" s="18" t="str">
        <f t="shared" ca="1" si="7"/>
        <v>荷捌</v>
      </c>
      <c r="Z24" s="18" t="str">
        <f t="shared" ca="1" si="7"/>
        <v>荷捌</v>
      </c>
      <c r="AA24" s="18" t="str">
        <f t="shared" ca="1" si="7"/>
        <v/>
      </c>
      <c r="AB24" s="18" t="str">
        <f t="shared" ca="1" si="7"/>
        <v>荷捌</v>
      </c>
      <c r="AC24" s="18" t="str">
        <f t="shared" ca="1" si="7"/>
        <v>遅番</v>
      </c>
      <c r="AD24" s="18" t="str">
        <f t="shared" ca="1" si="7"/>
        <v>遅番</v>
      </c>
      <c r="AE24" s="18" t="str">
        <f t="shared" ca="1" si="7"/>
        <v/>
      </c>
      <c r="AF24" s="18" t="str">
        <f t="shared" ca="1" si="7"/>
        <v>荷捌</v>
      </c>
      <c r="AG24" s="18" t="str">
        <f t="shared" ca="1" si="8"/>
        <v>荷捌</v>
      </c>
      <c r="AH24" s="19"/>
      <c r="AI24" s="30"/>
      <c r="AJ24" s="6"/>
      <c r="AK24" s="23"/>
      <c r="AL24" s="20"/>
      <c r="AM24" s="20"/>
    </row>
    <row r="25" spans="1:39" ht="25.7" customHeight="1">
      <c r="A25" s="13">
        <v>9</v>
      </c>
      <c r="B25" s="222" t="s">
        <v>672</v>
      </c>
      <c r="C25" s="18" t="str">
        <f t="shared" ca="1" si="5"/>
        <v/>
      </c>
      <c r="D25" s="18" t="str">
        <f t="shared" ca="1" si="5"/>
        <v>荷捌</v>
      </c>
      <c r="E25" s="18" t="str">
        <f t="shared" ca="1" si="5"/>
        <v>早番</v>
      </c>
      <c r="F25" s="18" t="str">
        <f t="shared" ca="1" si="5"/>
        <v/>
      </c>
      <c r="G25" s="18" t="str">
        <f t="shared" ca="1" si="5"/>
        <v>早番</v>
      </c>
      <c r="H25" s="18" t="str">
        <f t="shared" ca="1" si="5"/>
        <v/>
      </c>
      <c r="I25" s="18" t="str">
        <f t="shared" ca="1" si="5"/>
        <v>遅番</v>
      </c>
      <c r="J25" s="18" t="str">
        <f t="shared" ca="1" si="5"/>
        <v>早番</v>
      </c>
      <c r="K25" s="18" t="str">
        <f t="shared" ca="1" si="5"/>
        <v/>
      </c>
      <c r="L25" s="18" t="str">
        <f t="shared" ca="1" si="5"/>
        <v>荷捌</v>
      </c>
      <c r="M25" s="18" t="str">
        <f t="shared" ca="1" si="5"/>
        <v>荷捌</v>
      </c>
      <c r="N25" s="18" t="str">
        <f t="shared" ca="1" si="5"/>
        <v>早番</v>
      </c>
      <c r="O25" s="18" t="str">
        <f t="shared" ca="1" si="5"/>
        <v/>
      </c>
      <c r="P25" s="18" t="str">
        <f t="shared" ca="1" si="5"/>
        <v>遅番</v>
      </c>
      <c r="Q25" s="18" t="str">
        <f t="shared" ca="1" si="5"/>
        <v/>
      </c>
      <c r="R25" s="18" t="str">
        <f t="shared" ca="1" si="5"/>
        <v/>
      </c>
      <c r="S25" s="18" t="str">
        <f t="shared" ca="1" si="7"/>
        <v>早番</v>
      </c>
      <c r="T25" s="18" t="str">
        <f t="shared" ca="1" si="7"/>
        <v>早番</v>
      </c>
      <c r="U25" s="18" t="str">
        <f t="shared" ca="1" si="7"/>
        <v/>
      </c>
      <c r="V25" s="18" t="str">
        <f t="shared" ca="1" si="7"/>
        <v>早番</v>
      </c>
      <c r="W25" s="18" t="str">
        <f t="shared" ca="1" si="7"/>
        <v>遅番</v>
      </c>
      <c r="X25" s="18" t="str">
        <f t="shared" ca="1" si="7"/>
        <v/>
      </c>
      <c r="Y25" s="18" t="str">
        <f t="shared" ca="1" si="7"/>
        <v>荷捌</v>
      </c>
      <c r="Z25" s="18" t="str">
        <f t="shared" ca="1" si="7"/>
        <v>早番</v>
      </c>
      <c r="AA25" s="18" t="str">
        <f t="shared" ca="1" si="7"/>
        <v/>
      </c>
      <c r="AB25" s="18" t="str">
        <f t="shared" ca="1" si="7"/>
        <v/>
      </c>
      <c r="AC25" s="18" t="str">
        <f t="shared" ca="1" si="7"/>
        <v>早番</v>
      </c>
      <c r="AD25" s="18" t="str">
        <f t="shared" ca="1" si="7"/>
        <v>早番</v>
      </c>
      <c r="AE25" s="18" t="str">
        <f t="shared" ca="1" si="7"/>
        <v/>
      </c>
      <c r="AF25" s="18" t="str">
        <f t="shared" ca="1" si="7"/>
        <v>早番</v>
      </c>
      <c r="AG25" s="18" t="str">
        <f t="shared" ca="1" si="8"/>
        <v/>
      </c>
      <c r="AH25" s="19"/>
      <c r="AI25" s="36" t="s">
        <v>673</v>
      </c>
      <c r="AJ25" s="26" t="s">
        <v>674</v>
      </c>
      <c r="AK25" s="759" t="s">
        <v>675</v>
      </c>
      <c r="AL25" s="759"/>
      <c r="AM25" s="759"/>
    </row>
    <row r="26" spans="1:39" ht="25.7" customHeight="1">
      <c r="A26" s="13">
        <v>10</v>
      </c>
      <c r="B26" s="222" t="s">
        <v>263</v>
      </c>
      <c r="C26" s="18" t="str">
        <f t="shared" ca="1" si="5"/>
        <v/>
      </c>
      <c r="D26" s="18" t="str">
        <f t="shared" ca="1" si="5"/>
        <v/>
      </c>
      <c r="E26" s="18" t="str">
        <f t="shared" ca="1" si="5"/>
        <v/>
      </c>
      <c r="F26" s="18" t="str">
        <f t="shared" ca="1" si="5"/>
        <v/>
      </c>
      <c r="G26" s="18" t="str">
        <f t="shared" ca="1" si="5"/>
        <v>荷捌</v>
      </c>
      <c r="H26" s="18" t="str">
        <f t="shared" ca="1" si="5"/>
        <v>荷捌</v>
      </c>
      <c r="I26" s="18" t="str">
        <f t="shared" ca="1" si="5"/>
        <v>荷捌</v>
      </c>
      <c r="J26" s="18" t="str">
        <f t="shared" ca="1" si="5"/>
        <v/>
      </c>
      <c r="K26" s="18" t="str">
        <f t="shared" ca="1" si="5"/>
        <v/>
      </c>
      <c r="L26" s="18" t="str">
        <f t="shared" ca="1" si="5"/>
        <v/>
      </c>
      <c r="M26" s="18" t="str">
        <f t="shared" ca="1" si="5"/>
        <v/>
      </c>
      <c r="N26" s="18" t="str">
        <f t="shared" ca="1" si="5"/>
        <v>荷捌</v>
      </c>
      <c r="O26" s="18" t="str">
        <f t="shared" ca="1" si="5"/>
        <v>荷捌</v>
      </c>
      <c r="P26" s="18" t="str">
        <f t="shared" ca="1" si="5"/>
        <v>荷捌</v>
      </c>
      <c r="Q26" s="18" t="str">
        <f t="shared" ca="1" si="5"/>
        <v/>
      </c>
      <c r="R26" s="18" t="str">
        <f t="shared" ca="1" si="5"/>
        <v/>
      </c>
      <c r="S26" s="18" t="str">
        <f t="shared" ca="1" si="7"/>
        <v/>
      </c>
      <c r="T26" s="18" t="str">
        <f t="shared" ca="1" si="7"/>
        <v/>
      </c>
      <c r="U26" s="18" t="str">
        <f t="shared" ca="1" si="7"/>
        <v>荷捌</v>
      </c>
      <c r="V26" s="18" t="str">
        <f t="shared" ca="1" si="7"/>
        <v>荷捌</v>
      </c>
      <c r="W26" s="18" t="str">
        <f t="shared" ca="1" si="7"/>
        <v>荷捌</v>
      </c>
      <c r="X26" s="18" t="str">
        <f t="shared" ca="1" si="7"/>
        <v/>
      </c>
      <c r="Y26" s="18" t="str">
        <f t="shared" ca="1" si="7"/>
        <v/>
      </c>
      <c r="Z26" s="18" t="str">
        <f t="shared" ca="1" si="7"/>
        <v/>
      </c>
      <c r="AA26" s="18" t="str">
        <f t="shared" ca="1" si="7"/>
        <v/>
      </c>
      <c r="AB26" s="18" t="str">
        <f t="shared" ca="1" si="7"/>
        <v>荷捌</v>
      </c>
      <c r="AC26" s="18" t="str">
        <f t="shared" ca="1" si="7"/>
        <v>荷捌</v>
      </c>
      <c r="AD26" s="18" t="str">
        <f t="shared" ca="1" si="7"/>
        <v>荷捌</v>
      </c>
      <c r="AE26" s="18" t="str">
        <f t="shared" ca="1" si="7"/>
        <v>荷捌</v>
      </c>
      <c r="AF26" s="18" t="str">
        <f t="shared" ca="1" si="7"/>
        <v>荷捌</v>
      </c>
      <c r="AG26" s="18" t="str">
        <f t="shared" ref="AG26:AG57" ca="1" si="9">IF(ISNA(VLOOKUP($B26,INDIRECT("'"&amp;AG$6&amp;"'! B:E"),4,FALSE))=TRUE,"",VLOOKUP($B26,INDIRECT("'"&amp;AG$6&amp;"'! B:e"),4,FALSE))</f>
        <v>荷捌</v>
      </c>
      <c r="AH26" s="19"/>
      <c r="AI26" s="25" t="s">
        <v>676</v>
      </c>
      <c r="AJ26" s="26" t="s">
        <v>674</v>
      </c>
      <c r="AK26" s="759" t="s">
        <v>677</v>
      </c>
      <c r="AL26" s="759"/>
      <c r="AM26" s="759"/>
    </row>
    <row r="27" spans="1:39" ht="25.7" customHeight="1">
      <c r="A27" s="13">
        <v>11</v>
      </c>
      <c r="B27" s="219" t="s">
        <v>104</v>
      </c>
      <c r="C27" s="18" t="str">
        <f t="shared" ref="C27:L36" ca="1" si="10">IF(ISNA(VLOOKUP($B27,INDIRECT("'"&amp;C$6&amp;"'! B:E"),4,FALSE))=TRUE,"",VLOOKUP($B27,INDIRECT("'"&amp;C$6&amp;"'! B:e"),4,FALSE))</f>
        <v>荷捌</v>
      </c>
      <c r="D27" s="18" t="str">
        <f t="shared" ca="1" si="10"/>
        <v/>
      </c>
      <c r="E27" s="18" t="str">
        <f t="shared" ca="1" si="10"/>
        <v>荷捌</v>
      </c>
      <c r="F27" s="18" t="str">
        <f t="shared" ca="1" si="10"/>
        <v>荷捌</v>
      </c>
      <c r="G27" s="18" t="str">
        <f t="shared" ca="1" si="10"/>
        <v>荷捌</v>
      </c>
      <c r="H27" s="18" t="str">
        <f t="shared" ca="1" si="10"/>
        <v/>
      </c>
      <c r="I27" s="18" t="str">
        <f t="shared" ca="1" si="10"/>
        <v>荷捌</v>
      </c>
      <c r="J27" s="18" t="str">
        <f t="shared" ca="1" si="10"/>
        <v>荷捌</v>
      </c>
      <c r="K27" s="18" t="str">
        <f t="shared" ca="1" si="10"/>
        <v/>
      </c>
      <c r="L27" s="18" t="str">
        <f t="shared" ca="1" si="10"/>
        <v>荷捌</v>
      </c>
      <c r="M27" s="18" t="str">
        <f t="shared" ref="M27:V36" ca="1" si="11">IF(ISNA(VLOOKUP($B27,INDIRECT("'"&amp;M$6&amp;"'! B:E"),4,FALSE))=TRUE,"",VLOOKUP($B27,INDIRECT("'"&amp;M$6&amp;"'! B:e"),4,FALSE))</f>
        <v>荷捌</v>
      </c>
      <c r="N27" s="18" t="str">
        <f t="shared" ca="1" si="11"/>
        <v>早番</v>
      </c>
      <c r="O27" s="18" t="str">
        <f t="shared" ca="1" si="11"/>
        <v/>
      </c>
      <c r="P27" s="18" t="str">
        <f t="shared" ca="1" si="11"/>
        <v>荷捌</v>
      </c>
      <c r="Q27" s="18" t="str">
        <f t="shared" ca="1" si="11"/>
        <v>荷捌</v>
      </c>
      <c r="R27" s="18" t="str">
        <f t="shared" ca="1" si="11"/>
        <v/>
      </c>
      <c r="S27" s="18" t="str">
        <f t="shared" ca="1" si="11"/>
        <v>荷捌</v>
      </c>
      <c r="T27" s="18" t="str">
        <f t="shared" ca="1" si="11"/>
        <v>荷捌</v>
      </c>
      <c r="U27" s="18" t="str">
        <f t="shared" ca="1" si="11"/>
        <v>早番</v>
      </c>
      <c r="V27" s="18" t="str">
        <f t="shared" ca="1" si="11"/>
        <v/>
      </c>
      <c r="W27" s="18" t="str">
        <f t="shared" ref="W27:AF36" ca="1" si="12">IF(ISNA(VLOOKUP($B27,INDIRECT("'"&amp;W$6&amp;"'! B:E"),4,FALSE))=TRUE,"",VLOOKUP($B27,INDIRECT("'"&amp;W$6&amp;"'! B:e"),4,FALSE))</f>
        <v>早番</v>
      </c>
      <c r="X27" s="18" t="str">
        <f t="shared" ca="1" si="12"/>
        <v>荷捌</v>
      </c>
      <c r="Y27" s="18" t="str">
        <f t="shared" ca="1" si="12"/>
        <v/>
      </c>
      <c r="Z27" s="18" t="str">
        <f t="shared" ca="1" si="12"/>
        <v>荷捌</v>
      </c>
      <c r="AA27" s="18" t="str">
        <f t="shared" ca="1" si="12"/>
        <v>荷捌</v>
      </c>
      <c r="AB27" s="18" t="str">
        <f t="shared" ca="1" si="12"/>
        <v>早番</v>
      </c>
      <c r="AC27" s="18" t="str">
        <f t="shared" ca="1" si="12"/>
        <v/>
      </c>
      <c r="AD27" s="18" t="str">
        <f t="shared" ca="1" si="12"/>
        <v>早番</v>
      </c>
      <c r="AE27" s="18" t="str">
        <f t="shared" ca="1" si="12"/>
        <v>早番</v>
      </c>
      <c r="AF27" s="18" t="str">
        <f t="shared" ca="1" si="12"/>
        <v>早番</v>
      </c>
      <c r="AG27" s="18" t="str">
        <f t="shared" ca="1" si="9"/>
        <v/>
      </c>
      <c r="AH27" s="19"/>
      <c r="AI27" s="25" t="s">
        <v>678</v>
      </c>
      <c r="AJ27" s="26" t="s">
        <v>674</v>
      </c>
      <c r="AK27" s="759" t="s">
        <v>679</v>
      </c>
      <c r="AL27" s="759"/>
      <c r="AM27" s="759"/>
    </row>
    <row r="28" spans="1:39" ht="25.7" customHeight="1">
      <c r="A28" s="13">
        <v>12</v>
      </c>
      <c r="B28" s="219" t="s">
        <v>680</v>
      </c>
      <c r="C28" s="18" t="str">
        <f t="shared" ca="1" si="10"/>
        <v>荷捌</v>
      </c>
      <c r="D28" s="18" t="str">
        <f t="shared" ca="1" si="10"/>
        <v>荷捌</v>
      </c>
      <c r="E28" s="18" t="str">
        <f t="shared" ca="1" si="10"/>
        <v/>
      </c>
      <c r="F28" s="18" t="str">
        <f t="shared" ca="1" si="10"/>
        <v/>
      </c>
      <c r="G28" s="18" t="str">
        <f t="shared" ca="1" si="10"/>
        <v/>
      </c>
      <c r="H28" s="18" t="str">
        <f t="shared" ca="1" si="10"/>
        <v>荷捌</v>
      </c>
      <c r="I28" s="18" t="str">
        <f t="shared" ca="1" si="10"/>
        <v/>
      </c>
      <c r="J28" s="18" t="str">
        <f t="shared" ca="1" si="10"/>
        <v>荷捌</v>
      </c>
      <c r="K28" s="18" t="str">
        <f t="shared" ca="1" si="10"/>
        <v>荷捌</v>
      </c>
      <c r="L28" s="18" t="str">
        <f t="shared" ca="1" si="10"/>
        <v/>
      </c>
      <c r="M28" s="18" t="str">
        <f t="shared" ca="1" si="11"/>
        <v/>
      </c>
      <c r="N28" s="18" t="str">
        <f t="shared" ca="1" si="11"/>
        <v/>
      </c>
      <c r="O28" s="18" t="str">
        <f t="shared" ca="1" si="11"/>
        <v/>
      </c>
      <c r="P28" s="18" t="str">
        <f t="shared" ca="1" si="11"/>
        <v/>
      </c>
      <c r="Q28" s="18" t="str">
        <f t="shared" ca="1" si="11"/>
        <v>荷捌</v>
      </c>
      <c r="R28" s="18" t="str">
        <f t="shared" ca="1" si="11"/>
        <v>荷捌</v>
      </c>
      <c r="S28" s="18" t="str">
        <f t="shared" ca="1" si="11"/>
        <v/>
      </c>
      <c r="T28" s="18" t="str">
        <f t="shared" ca="1" si="11"/>
        <v/>
      </c>
      <c r="U28" s="18" t="str">
        <f t="shared" ca="1" si="11"/>
        <v/>
      </c>
      <c r="V28" s="18" t="str">
        <f t="shared" ca="1" si="11"/>
        <v>荷捌</v>
      </c>
      <c r="W28" s="18" t="str">
        <f t="shared" ca="1" si="12"/>
        <v>荷捌</v>
      </c>
      <c r="X28" s="18" t="str">
        <f t="shared" ca="1" si="12"/>
        <v>荷捌</v>
      </c>
      <c r="Y28" s="18" t="str">
        <f t="shared" ca="1" si="12"/>
        <v>荷捌</v>
      </c>
      <c r="Z28" s="18" t="str">
        <f t="shared" ca="1" si="12"/>
        <v/>
      </c>
      <c r="AA28" s="18" t="str">
        <f t="shared" ca="1" si="12"/>
        <v/>
      </c>
      <c r="AB28" s="18" t="str">
        <f t="shared" ca="1" si="12"/>
        <v/>
      </c>
      <c r="AC28" s="18" t="str">
        <f t="shared" ca="1" si="12"/>
        <v>荷捌</v>
      </c>
      <c r="AD28" s="18" t="str">
        <f t="shared" ca="1" si="12"/>
        <v>荷捌</v>
      </c>
      <c r="AE28" s="18" t="str">
        <f t="shared" ca="1" si="12"/>
        <v>荷捌</v>
      </c>
      <c r="AF28" s="18" t="str">
        <f t="shared" ca="1" si="12"/>
        <v>荷捌</v>
      </c>
      <c r="AG28" s="18" t="str">
        <f t="shared" ca="1" si="9"/>
        <v/>
      </c>
      <c r="AH28" s="19"/>
      <c r="AI28" s="25" t="s">
        <v>681</v>
      </c>
      <c r="AJ28" s="26" t="s">
        <v>674</v>
      </c>
      <c r="AK28" s="759" t="s">
        <v>682</v>
      </c>
      <c r="AL28" s="759"/>
      <c r="AM28" s="759"/>
    </row>
    <row r="29" spans="1:39" ht="25.7" customHeight="1">
      <c r="A29" s="13">
        <v>13</v>
      </c>
      <c r="B29" s="224" t="s">
        <v>683</v>
      </c>
      <c r="C29" s="18" t="str">
        <f t="shared" ca="1" si="10"/>
        <v/>
      </c>
      <c r="D29" s="18" t="str">
        <f t="shared" ca="1" si="10"/>
        <v>早番</v>
      </c>
      <c r="E29" s="18" t="str">
        <f t="shared" ca="1" si="10"/>
        <v/>
      </c>
      <c r="F29" s="18" t="str">
        <f t="shared" ca="1" si="10"/>
        <v>荷捌</v>
      </c>
      <c r="G29" s="18" t="str">
        <f t="shared" ca="1" si="10"/>
        <v/>
      </c>
      <c r="H29" s="18" t="str">
        <f t="shared" ca="1" si="10"/>
        <v>荷捌</v>
      </c>
      <c r="I29" s="18" t="str">
        <f t="shared" ca="1" si="10"/>
        <v/>
      </c>
      <c r="J29" s="18" t="str">
        <f t="shared" ca="1" si="10"/>
        <v>早番</v>
      </c>
      <c r="K29" s="18" t="str">
        <f t="shared" ca="1" si="10"/>
        <v>早番</v>
      </c>
      <c r="L29" s="18" t="str">
        <f t="shared" ca="1" si="10"/>
        <v/>
      </c>
      <c r="M29" s="18" t="str">
        <f t="shared" ca="1" si="11"/>
        <v>早番</v>
      </c>
      <c r="N29" s="18" t="str">
        <f t="shared" ca="1" si="11"/>
        <v/>
      </c>
      <c r="O29" s="18" t="str">
        <f t="shared" ca="1" si="11"/>
        <v>荷捌</v>
      </c>
      <c r="P29" s="18" t="str">
        <f t="shared" ca="1" si="11"/>
        <v/>
      </c>
      <c r="Q29" s="18" t="str">
        <f t="shared" ca="1" si="11"/>
        <v>早番</v>
      </c>
      <c r="R29" s="18" t="str">
        <f t="shared" ca="1" si="11"/>
        <v>早番</v>
      </c>
      <c r="S29" s="18" t="str">
        <f t="shared" ca="1" si="11"/>
        <v/>
      </c>
      <c r="T29" s="18" t="str">
        <f t="shared" ca="1" si="11"/>
        <v>荷捌</v>
      </c>
      <c r="U29" s="18" t="str">
        <f t="shared" ca="1" si="11"/>
        <v/>
      </c>
      <c r="V29" s="18" t="str">
        <f t="shared" ca="1" si="11"/>
        <v>荷捌</v>
      </c>
      <c r="W29" s="18" t="str">
        <f t="shared" ca="1" si="12"/>
        <v/>
      </c>
      <c r="X29" s="18" t="str">
        <f t="shared" ca="1" si="12"/>
        <v>早番</v>
      </c>
      <c r="Y29" s="18" t="str">
        <f t="shared" ca="1" si="12"/>
        <v/>
      </c>
      <c r="Z29" s="18" t="str">
        <f t="shared" ca="1" si="12"/>
        <v>早番</v>
      </c>
      <c r="AA29" s="18" t="str">
        <f t="shared" ca="1" si="12"/>
        <v>早番</v>
      </c>
      <c r="AB29" s="18" t="str">
        <f t="shared" ca="1" si="12"/>
        <v/>
      </c>
      <c r="AC29" s="18" t="str">
        <f t="shared" ca="1" si="12"/>
        <v>荷捌</v>
      </c>
      <c r="AD29" s="18" t="str">
        <f t="shared" ca="1" si="12"/>
        <v/>
      </c>
      <c r="AE29" s="18" t="str">
        <f t="shared" ca="1" si="12"/>
        <v>早番</v>
      </c>
      <c r="AF29" s="18" t="str">
        <f t="shared" ca="1" si="12"/>
        <v/>
      </c>
      <c r="AG29" s="18" t="str">
        <f t="shared" ca="1" si="9"/>
        <v>早番</v>
      </c>
      <c r="AH29" s="19"/>
      <c r="AI29" s="6" t="s">
        <v>684</v>
      </c>
      <c r="AJ29" s="26" t="s">
        <v>674</v>
      </c>
      <c r="AK29" s="765" t="s">
        <v>685</v>
      </c>
      <c r="AL29" s="759"/>
      <c r="AM29" s="759"/>
    </row>
    <row r="30" spans="1:39" ht="25.7" customHeight="1">
      <c r="A30" s="13">
        <v>14</v>
      </c>
      <c r="B30" s="222" t="s">
        <v>110</v>
      </c>
      <c r="C30" s="18" t="str">
        <f t="shared" ca="1" si="10"/>
        <v>早番</v>
      </c>
      <c r="D30" s="18" t="str">
        <f t="shared" ca="1" si="10"/>
        <v/>
      </c>
      <c r="E30" s="18" t="str">
        <f t="shared" ca="1" si="10"/>
        <v/>
      </c>
      <c r="F30" s="18" t="str">
        <f t="shared" ca="1" si="10"/>
        <v>早番</v>
      </c>
      <c r="G30" s="18" t="str">
        <f t="shared" ca="1" si="10"/>
        <v/>
      </c>
      <c r="H30" s="18" t="str">
        <f t="shared" ca="1" si="10"/>
        <v>遅番</v>
      </c>
      <c r="I30" s="18" t="str">
        <f t="shared" ca="1" si="10"/>
        <v/>
      </c>
      <c r="J30" s="18" t="str">
        <f t="shared" ca="1" si="10"/>
        <v/>
      </c>
      <c r="K30" s="18" t="str">
        <f t="shared" ca="1" si="10"/>
        <v>早番</v>
      </c>
      <c r="L30" s="18" t="str">
        <f t="shared" ca="1" si="10"/>
        <v>早番</v>
      </c>
      <c r="M30" s="18" t="str">
        <f t="shared" ca="1" si="11"/>
        <v/>
      </c>
      <c r="N30" s="18" t="str">
        <f t="shared" ca="1" si="11"/>
        <v/>
      </c>
      <c r="O30" s="18" t="str">
        <f t="shared" ca="1" si="11"/>
        <v>遅番</v>
      </c>
      <c r="P30" s="18" t="str">
        <f t="shared" ca="1" si="11"/>
        <v>遅番</v>
      </c>
      <c r="Q30" s="18" t="str">
        <f t="shared" ca="1" si="11"/>
        <v/>
      </c>
      <c r="R30" s="18" t="str">
        <f t="shared" ca="1" si="11"/>
        <v/>
      </c>
      <c r="S30" s="18" t="str">
        <f t="shared" ca="1" si="11"/>
        <v>早番</v>
      </c>
      <c r="T30" s="18" t="str">
        <f t="shared" ca="1" si="11"/>
        <v>早番</v>
      </c>
      <c r="U30" s="18" t="str">
        <f t="shared" ca="1" si="11"/>
        <v>早番</v>
      </c>
      <c r="V30" s="18" t="str">
        <f t="shared" ca="1" si="11"/>
        <v>遅番</v>
      </c>
      <c r="W30" s="18" t="str">
        <f t="shared" ca="1" si="12"/>
        <v/>
      </c>
      <c r="X30" s="18" t="str">
        <f t="shared" ca="1" si="12"/>
        <v>早番</v>
      </c>
      <c r="Y30" s="18" t="str">
        <f t="shared" ca="1" si="12"/>
        <v/>
      </c>
      <c r="Z30" s="18" t="str">
        <f t="shared" ca="1" si="12"/>
        <v/>
      </c>
      <c r="AA30" s="18" t="str">
        <f t="shared" ca="1" si="12"/>
        <v>荷捌</v>
      </c>
      <c r="AB30" s="18" t="str">
        <f t="shared" ca="1" si="12"/>
        <v/>
      </c>
      <c r="AC30" s="18" t="str">
        <f t="shared" ca="1" si="12"/>
        <v>遅番</v>
      </c>
      <c r="AD30" s="18" t="str">
        <f t="shared" ca="1" si="12"/>
        <v>遅番</v>
      </c>
      <c r="AE30" s="18" t="str">
        <f t="shared" ca="1" si="12"/>
        <v/>
      </c>
      <c r="AF30" s="18" t="str">
        <f t="shared" ca="1" si="12"/>
        <v>早番</v>
      </c>
      <c r="AG30" s="18" t="str">
        <f t="shared" ca="1" si="9"/>
        <v/>
      </c>
      <c r="AH30" s="19"/>
      <c r="AI30" s="6" t="s">
        <v>686</v>
      </c>
      <c r="AJ30" s="26" t="s">
        <v>674</v>
      </c>
      <c r="AK30" s="656" t="s">
        <v>687</v>
      </c>
      <c r="AL30" s="656"/>
      <c r="AM30" s="656"/>
    </row>
    <row r="31" spans="1:39" ht="25.7" customHeight="1">
      <c r="A31" s="13">
        <v>15</v>
      </c>
      <c r="B31" s="219" t="s">
        <v>688</v>
      </c>
      <c r="C31" s="18" t="str">
        <f t="shared" ca="1" si="10"/>
        <v/>
      </c>
      <c r="D31" s="18" t="str">
        <f t="shared" ca="1" si="10"/>
        <v>早番</v>
      </c>
      <c r="E31" s="18" t="str">
        <f t="shared" ca="1" si="10"/>
        <v>早番</v>
      </c>
      <c r="F31" s="18" t="str">
        <f t="shared" ca="1" si="10"/>
        <v>早番</v>
      </c>
      <c r="G31" s="18" t="str">
        <f t="shared" ca="1" si="10"/>
        <v/>
      </c>
      <c r="H31" s="18" t="str">
        <f t="shared" ca="1" si="10"/>
        <v>遅番</v>
      </c>
      <c r="I31" s="18" t="str">
        <f t="shared" ca="1" si="10"/>
        <v>遅番</v>
      </c>
      <c r="J31" s="18" t="str">
        <f t="shared" ca="1" si="10"/>
        <v>早番</v>
      </c>
      <c r="K31" s="18" t="str">
        <f t="shared" ca="1" si="10"/>
        <v/>
      </c>
      <c r="L31" s="18" t="str">
        <f t="shared" ca="1" si="10"/>
        <v>早番</v>
      </c>
      <c r="M31" s="18" t="str">
        <f t="shared" ca="1" si="11"/>
        <v>早番</v>
      </c>
      <c r="N31" s="18" t="str">
        <f t="shared" ca="1" si="11"/>
        <v/>
      </c>
      <c r="O31" s="18" t="str">
        <f t="shared" ca="1" si="11"/>
        <v>遅番</v>
      </c>
      <c r="P31" s="18" t="str">
        <f t="shared" ca="1" si="11"/>
        <v>遅番</v>
      </c>
      <c r="Q31" s="18" t="str">
        <f t="shared" ca="1" si="11"/>
        <v>早番</v>
      </c>
      <c r="R31" s="18" t="str">
        <f t="shared" ca="1" si="11"/>
        <v>早番</v>
      </c>
      <c r="S31" s="18" t="str">
        <f t="shared" ca="1" si="11"/>
        <v>早番</v>
      </c>
      <c r="T31" s="18" t="str">
        <f t="shared" ca="1" si="11"/>
        <v/>
      </c>
      <c r="U31" s="18" t="str">
        <f t="shared" ca="1" si="11"/>
        <v/>
      </c>
      <c r="V31" s="18" t="str">
        <f t="shared" ca="1" si="11"/>
        <v/>
      </c>
      <c r="W31" s="18" t="str">
        <f t="shared" ca="1" si="12"/>
        <v>遅番</v>
      </c>
      <c r="X31" s="18" t="str">
        <f t="shared" ca="1" si="12"/>
        <v/>
      </c>
      <c r="Y31" s="18" t="str">
        <f t="shared" ca="1" si="12"/>
        <v>早番</v>
      </c>
      <c r="Z31" s="18" t="str">
        <f t="shared" ca="1" si="12"/>
        <v/>
      </c>
      <c r="AA31" s="18" t="str">
        <f t="shared" ca="1" si="12"/>
        <v>早番</v>
      </c>
      <c r="AB31" s="18" t="str">
        <f t="shared" ca="1" si="12"/>
        <v>早番</v>
      </c>
      <c r="AC31" s="18" t="str">
        <f t="shared" ca="1" si="12"/>
        <v>遅番</v>
      </c>
      <c r="AD31" s="18" t="str">
        <f t="shared" ca="1" si="12"/>
        <v>遅番</v>
      </c>
      <c r="AE31" s="18" t="str">
        <f t="shared" ca="1" si="12"/>
        <v>早番</v>
      </c>
      <c r="AF31" s="18" t="str">
        <f t="shared" ca="1" si="12"/>
        <v/>
      </c>
      <c r="AG31" s="18" t="str">
        <f t="shared" ca="1" si="9"/>
        <v>早番</v>
      </c>
      <c r="AH31" s="19"/>
      <c r="AI31" s="6" t="s">
        <v>689</v>
      </c>
      <c r="AJ31" s="26" t="s">
        <v>674</v>
      </c>
      <c r="AK31" s="656" t="s">
        <v>690</v>
      </c>
      <c r="AL31" s="656"/>
      <c r="AM31" s="656"/>
    </row>
    <row r="32" spans="1:39" ht="25.7" customHeight="1">
      <c r="A32" s="13">
        <v>16</v>
      </c>
      <c r="B32" s="219" t="s">
        <v>691</v>
      </c>
      <c r="C32" s="18" t="str">
        <f t="shared" ca="1" si="10"/>
        <v/>
      </c>
      <c r="D32" s="18" t="str">
        <f t="shared" ca="1" si="10"/>
        <v/>
      </c>
      <c r="E32" s="18" t="str">
        <f t="shared" ca="1" si="10"/>
        <v/>
      </c>
      <c r="F32" s="18" t="str">
        <f t="shared" ca="1" si="10"/>
        <v/>
      </c>
      <c r="G32" s="18" t="str">
        <f t="shared" ca="1" si="10"/>
        <v/>
      </c>
      <c r="H32" s="18" t="str">
        <f t="shared" ca="1" si="10"/>
        <v>早番</v>
      </c>
      <c r="I32" s="18" t="str">
        <f t="shared" ca="1" si="10"/>
        <v>早番</v>
      </c>
      <c r="J32" s="18" t="str">
        <f t="shared" ca="1" si="10"/>
        <v/>
      </c>
      <c r="K32" s="18" t="str">
        <f t="shared" ca="1" si="10"/>
        <v/>
      </c>
      <c r="L32" s="18" t="str">
        <f t="shared" ca="1" si="10"/>
        <v/>
      </c>
      <c r="M32" s="18" t="str">
        <f t="shared" ca="1" si="11"/>
        <v/>
      </c>
      <c r="N32" s="18" t="str">
        <f t="shared" ca="1" si="11"/>
        <v/>
      </c>
      <c r="O32" s="18" t="str">
        <f t="shared" ca="1" si="11"/>
        <v>早番</v>
      </c>
      <c r="P32" s="18" t="str">
        <f t="shared" ca="1" si="11"/>
        <v/>
      </c>
      <c r="Q32" s="18" t="str">
        <f t="shared" ca="1" si="11"/>
        <v/>
      </c>
      <c r="R32" s="18" t="str">
        <f t="shared" ca="1" si="11"/>
        <v/>
      </c>
      <c r="S32" s="18" t="str">
        <f t="shared" ca="1" si="11"/>
        <v/>
      </c>
      <c r="T32" s="18" t="str">
        <f t="shared" ca="1" si="11"/>
        <v>早番</v>
      </c>
      <c r="U32" s="18" t="str">
        <f t="shared" ca="1" si="11"/>
        <v/>
      </c>
      <c r="V32" s="18" t="str">
        <f t="shared" ca="1" si="11"/>
        <v/>
      </c>
      <c r="W32" s="18" t="str">
        <f t="shared" ca="1" si="12"/>
        <v/>
      </c>
      <c r="X32" s="18" t="str">
        <f t="shared" ca="1" si="12"/>
        <v/>
      </c>
      <c r="Y32" s="18" t="str">
        <f t="shared" ca="1" si="12"/>
        <v>早番</v>
      </c>
      <c r="Z32" s="18" t="str">
        <f t="shared" ca="1" si="12"/>
        <v/>
      </c>
      <c r="AA32" s="18" t="str">
        <f t="shared" ca="1" si="12"/>
        <v/>
      </c>
      <c r="AB32" s="18" t="str">
        <f t="shared" ca="1" si="12"/>
        <v/>
      </c>
      <c r="AC32" s="18" t="str">
        <f t="shared" ca="1" si="12"/>
        <v>早番</v>
      </c>
      <c r="AD32" s="18" t="str">
        <f t="shared" ca="1" si="12"/>
        <v/>
      </c>
      <c r="AE32" s="18" t="str">
        <f t="shared" ca="1" si="12"/>
        <v/>
      </c>
      <c r="AF32" s="18" t="str">
        <f t="shared" ca="1" si="12"/>
        <v/>
      </c>
      <c r="AG32" s="18" t="str">
        <f t="shared" ca="1" si="9"/>
        <v/>
      </c>
      <c r="AH32" s="19"/>
      <c r="AI32" s="25"/>
      <c r="AJ32" s="26"/>
      <c r="AK32" s="34"/>
      <c r="AL32" s="34"/>
      <c r="AM32" s="34"/>
    </row>
    <row r="33" spans="1:39" ht="25.7" customHeight="1">
      <c r="A33" s="13">
        <v>17</v>
      </c>
      <c r="B33" s="219" t="s">
        <v>692</v>
      </c>
      <c r="C33" s="18" t="str">
        <f t="shared" ca="1" si="10"/>
        <v/>
      </c>
      <c r="D33" s="18" t="str">
        <f t="shared" ca="1" si="10"/>
        <v>早番</v>
      </c>
      <c r="E33" s="18" t="str">
        <f t="shared" ca="1" si="10"/>
        <v>早番</v>
      </c>
      <c r="F33" s="18" t="str">
        <f t="shared" ca="1" si="10"/>
        <v>荷捌</v>
      </c>
      <c r="G33" s="18" t="str">
        <f t="shared" ca="1" si="10"/>
        <v>早番</v>
      </c>
      <c r="H33" s="18" t="str">
        <f t="shared" ca="1" si="10"/>
        <v/>
      </c>
      <c r="I33" s="18" t="str">
        <f t="shared" ca="1" si="10"/>
        <v>早番</v>
      </c>
      <c r="J33" s="18" t="str">
        <f t="shared" ca="1" si="10"/>
        <v>早番</v>
      </c>
      <c r="K33" s="18" t="str">
        <f t="shared" ca="1" si="10"/>
        <v>早番</v>
      </c>
      <c r="L33" s="18" t="str">
        <f t="shared" ca="1" si="10"/>
        <v>早番</v>
      </c>
      <c r="M33" s="18" t="str">
        <f t="shared" ca="1" si="11"/>
        <v>荷捌</v>
      </c>
      <c r="N33" s="18" t="str">
        <f t="shared" ca="1" si="11"/>
        <v/>
      </c>
      <c r="O33" s="18" t="str">
        <f t="shared" ca="1" si="11"/>
        <v>荷捌</v>
      </c>
      <c r="P33" s="18" t="str">
        <f t="shared" ca="1" si="11"/>
        <v>早番</v>
      </c>
      <c r="Q33" s="18" t="str">
        <f t="shared" ca="1" si="11"/>
        <v/>
      </c>
      <c r="R33" s="18" t="str">
        <f t="shared" ca="1" si="11"/>
        <v>荷捌</v>
      </c>
      <c r="S33" s="18" t="str">
        <f t="shared" ca="1" si="11"/>
        <v>早番</v>
      </c>
      <c r="T33" s="18" t="str">
        <f t="shared" ca="1" si="11"/>
        <v>荷捌</v>
      </c>
      <c r="U33" s="18" t="str">
        <f t="shared" ca="1" si="11"/>
        <v/>
      </c>
      <c r="V33" s="18" t="str">
        <f t="shared" ca="1" si="11"/>
        <v>早番</v>
      </c>
      <c r="W33" s="18" t="str">
        <f t="shared" ca="1" si="12"/>
        <v>早番</v>
      </c>
      <c r="X33" s="18" t="str">
        <f t="shared" ca="1" si="12"/>
        <v>早番</v>
      </c>
      <c r="Y33" s="18" t="str">
        <f t="shared" ca="1" si="12"/>
        <v>早番</v>
      </c>
      <c r="Z33" s="18" t="str">
        <f t="shared" ca="1" si="12"/>
        <v>早番</v>
      </c>
      <c r="AA33" s="18" t="str">
        <f t="shared" ca="1" si="12"/>
        <v>荷捌</v>
      </c>
      <c r="AB33" s="18" t="str">
        <f t="shared" ca="1" si="12"/>
        <v/>
      </c>
      <c r="AC33" s="18" t="str">
        <f t="shared" ca="1" si="12"/>
        <v>早番</v>
      </c>
      <c r="AD33" s="18" t="str">
        <f t="shared" ca="1" si="12"/>
        <v>荷捌</v>
      </c>
      <c r="AE33" s="18" t="str">
        <f t="shared" ca="1" si="12"/>
        <v/>
      </c>
      <c r="AF33" s="18" t="str">
        <f t="shared" ca="1" si="12"/>
        <v>臨時</v>
      </c>
      <c r="AG33" s="18" t="str">
        <f t="shared" ca="1" si="9"/>
        <v>荷捌</v>
      </c>
      <c r="AH33" s="19"/>
      <c r="AI33" s="6" t="s">
        <v>693</v>
      </c>
      <c r="AJ33" s="6" t="s">
        <v>668</v>
      </c>
      <c r="AK33" s="23">
        <v>0.33333333333333331</v>
      </c>
      <c r="AL33" s="20" t="s">
        <v>663</v>
      </c>
      <c r="AM33" s="20">
        <v>0.70833333333333337</v>
      </c>
    </row>
    <row r="34" spans="1:39" ht="25.7" customHeight="1">
      <c r="A34" s="13">
        <v>18</v>
      </c>
      <c r="B34" s="224" t="s">
        <v>694</v>
      </c>
      <c r="C34" s="18" t="str">
        <f t="shared" ca="1" si="10"/>
        <v>早番</v>
      </c>
      <c r="D34" s="18" t="str">
        <f t="shared" ca="1" si="10"/>
        <v/>
      </c>
      <c r="E34" s="18" t="str">
        <f t="shared" ca="1" si="10"/>
        <v/>
      </c>
      <c r="F34" s="18" t="str">
        <f t="shared" ca="1" si="10"/>
        <v/>
      </c>
      <c r="G34" s="18" t="str">
        <f t="shared" ca="1" si="10"/>
        <v/>
      </c>
      <c r="H34" s="18" t="str">
        <f t="shared" ca="1" si="10"/>
        <v/>
      </c>
      <c r="I34" s="18" t="str">
        <f t="shared" ca="1" si="10"/>
        <v/>
      </c>
      <c r="J34" s="18" t="str">
        <f t="shared" ca="1" si="10"/>
        <v/>
      </c>
      <c r="K34" s="18" t="str">
        <f t="shared" ca="1" si="10"/>
        <v>早番</v>
      </c>
      <c r="L34" s="18" t="str">
        <f t="shared" ca="1" si="10"/>
        <v/>
      </c>
      <c r="M34" s="18" t="str">
        <f t="shared" ca="1" si="11"/>
        <v/>
      </c>
      <c r="N34" s="18" t="str">
        <f t="shared" ca="1" si="11"/>
        <v/>
      </c>
      <c r="O34" s="18" t="str">
        <f t="shared" ca="1" si="11"/>
        <v/>
      </c>
      <c r="P34" s="18" t="str">
        <f t="shared" ca="1" si="11"/>
        <v>早番</v>
      </c>
      <c r="Q34" s="18" t="str">
        <f t="shared" ca="1" si="11"/>
        <v/>
      </c>
      <c r="R34" s="18" t="str">
        <f t="shared" ca="1" si="11"/>
        <v/>
      </c>
      <c r="S34" s="18" t="str">
        <f t="shared" ca="1" si="11"/>
        <v/>
      </c>
      <c r="T34" s="18" t="str">
        <f t="shared" ca="1" si="11"/>
        <v/>
      </c>
      <c r="U34" s="18" t="str">
        <f t="shared" ca="1" si="11"/>
        <v/>
      </c>
      <c r="V34" s="18" t="str">
        <f t="shared" ca="1" si="11"/>
        <v/>
      </c>
      <c r="W34" s="18" t="str">
        <f t="shared" ca="1" si="12"/>
        <v>早番</v>
      </c>
      <c r="X34" s="18" t="str">
        <f t="shared" ca="1" si="12"/>
        <v/>
      </c>
      <c r="Y34" s="18" t="str">
        <f t="shared" ca="1" si="12"/>
        <v/>
      </c>
      <c r="Z34" s="18" t="str">
        <f t="shared" ca="1" si="12"/>
        <v/>
      </c>
      <c r="AA34" s="18" t="str">
        <f t="shared" ca="1" si="12"/>
        <v>早番</v>
      </c>
      <c r="AB34" s="18" t="str">
        <f t="shared" ca="1" si="12"/>
        <v/>
      </c>
      <c r="AC34" s="18" t="str">
        <f t="shared" ca="1" si="12"/>
        <v/>
      </c>
      <c r="AD34" s="18" t="str">
        <f t="shared" ca="1" si="12"/>
        <v/>
      </c>
      <c r="AE34" s="18" t="str">
        <f t="shared" ca="1" si="12"/>
        <v/>
      </c>
      <c r="AF34" s="18" t="str">
        <f t="shared" ca="1" si="12"/>
        <v/>
      </c>
      <c r="AG34" s="18" t="str">
        <f t="shared" ca="1" si="9"/>
        <v/>
      </c>
      <c r="AH34" s="19"/>
      <c r="AI34" s="6" t="s">
        <v>695</v>
      </c>
      <c r="AJ34" s="6" t="s">
        <v>668</v>
      </c>
      <c r="AK34" s="23">
        <v>0.39583333333333331</v>
      </c>
      <c r="AL34" s="20" t="s">
        <v>663</v>
      </c>
      <c r="AM34" s="20">
        <v>0.77083333333333337</v>
      </c>
    </row>
    <row r="35" spans="1:39" ht="25.7" customHeight="1">
      <c r="A35" s="13">
        <v>19</v>
      </c>
      <c r="B35" s="219" t="s">
        <v>278</v>
      </c>
      <c r="C35" s="18" t="str">
        <f t="shared" ca="1" si="10"/>
        <v/>
      </c>
      <c r="D35" s="18" t="str">
        <f t="shared" ca="1" si="10"/>
        <v/>
      </c>
      <c r="E35" s="18" t="str">
        <f t="shared" ca="1" si="10"/>
        <v/>
      </c>
      <c r="F35" s="18" t="str">
        <f t="shared" ca="1" si="10"/>
        <v/>
      </c>
      <c r="G35" s="18" t="str">
        <f t="shared" ca="1" si="10"/>
        <v/>
      </c>
      <c r="H35" s="18" t="str">
        <f t="shared" ca="1" si="10"/>
        <v>早番</v>
      </c>
      <c r="I35" s="18" t="str">
        <f t="shared" ca="1" si="10"/>
        <v>早番</v>
      </c>
      <c r="J35" s="18" t="str">
        <f t="shared" ca="1" si="10"/>
        <v/>
      </c>
      <c r="K35" s="18" t="str">
        <f t="shared" ca="1" si="10"/>
        <v/>
      </c>
      <c r="L35" s="18" t="str">
        <f t="shared" ca="1" si="10"/>
        <v/>
      </c>
      <c r="M35" s="18" t="str">
        <f t="shared" ca="1" si="11"/>
        <v/>
      </c>
      <c r="N35" s="18" t="str">
        <f t="shared" ca="1" si="11"/>
        <v/>
      </c>
      <c r="O35" s="18" t="str">
        <f t="shared" ca="1" si="11"/>
        <v>早番</v>
      </c>
      <c r="P35" s="18" t="str">
        <f t="shared" ca="1" si="11"/>
        <v>早番</v>
      </c>
      <c r="Q35" s="18" t="str">
        <f t="shared" ca="1" si="11"/>
        <v/>
      </c>
      <c r="R35" s="18" t="str">
        <f t="shared" ca="1" si="11"/>
        <v/>
      </c>
      <c r="S35" s="18" t="str">
        <f t="shared" ca="1" si="11"/>
        <v/>
      </c>
      <c r="T35" s="18" t="str">
        <f t="shared" ca="1" si="11"/>
        <v/>
      </c>
      <c r="U35" s="18" t="str">
        <f t="shared" ca="1" si="11"/>
        <v/>
      </c>
      <c r="V35" s="18" t="str">
        <f t="shared" ca="1" si="11"/>
        <v>早番</v>
      </c>
      <c r="W35" s="18" t="str">
        <f t="shared" ca="1" si="12"/>
        <v>早番</v>
      </c>
      <c r="X35" s="18" t="str">
        <f t="shared" ca="1" si="12"/>
        <v/>
      </c>
      <c r="Y35" s="18" t="str">
        <f t="shared" ca="1" si="12"/>
        <v/>
      </c>
      <c r="Z35" s="18" t="str">
        <f t="shared" ca="1" si="12"/>
        <v/>
      </c>
      <c r="AA35" s="18" t="str">
        <f t="shared" ca="1" si="12"/>
        <v/>
      </c>
      <c r="AB35" s="18" t="str">
        <f t="shared" ca="1" si="12"/>
        <v/>
      </c>
      <c r="AC35" s="18" t="str">
        <f t="shared" ca="1" si="12"/>
        <v>早番</v>
      </c>
      <c r="AD35" s="18" t="str">
        <f t="shared" ca="1" si="12"/>
        <v>早番</v>
      </c>
      <c r="AE35" s="18" t="str">
        <f t="shared" ca="1" si="12"/>
        <v/>
      </c>
      <c r="AF35" s="18" t="str">
        <f t="shared" ca="1" si="12"/>
        <v/>
      </c>
      <c r="AG35" s="18" t="str">
        <f t="shared" ca="1" si="9"/>
        <v>早番</v>
      </c>
      <c r="AH35" s="19"/>
      <c r="AI35" s="6" t="s">
        <v>696</v>
      </c>
      <c r="AJ35" s="6" t="s">
        <v>668</v>
      </c>
      <c r="AK35" s="23">
        <v>0.5</v>
      </c>
      <c r="AL35" s="20" t="s">
        <v>663</v>
      </c>
      <c r="AM35" s="20">
        <v>0.875</v>
      </c>
    </row>
    <row r="36" spans="1:39" ht="25.7" customHeight="1">
      <c r="A36" s="13">
        <v>20</v>
      </c>
      <c r="B36" s="219" t="s">
        <v>697</v>
      </c>
      <c r="C36" s="18" t="str">
        <f t="shared" ca="1" si="10"/>
        <v/>
      </c>
      <c r="D36" s="18" t="str">
        <f t="shared" ca="1" si="10"/>
        <v/>
      </c>
      <c r="E36" s="18" t="str">
        <f t="shared" ca="1" si="10"/>
        <v>早番</v>
      </c>
      <c r="F36" s="18" t="str">
        <f t="shared" ca="1" si="10"/>
        <v>早番</v>
      </c>
      <c r="G36" s="18" t="str">
        <f t="shared" ca="1" si="10"/>
        <v/>
      </c>
      <c r="H36" s="18" t="str">
        <f t="shared" ca="1" si="10"/>
        <v>早番</v>
      </c>
      <c r="I36" s="18" t="str">
        <f t="shared" ca="1" si="10"/>
        <v>早番</v>
      </c>
      <c r="J36" s="18" t="str">
        <f t="shared" ca="1" si="10"/>
        <v/>
      </c>
      <c r="K36" s="18" t="str">
        <f t="shared" ca="1" si="10"/>
        <v/>
      </c>
      <c r="L36" s="18" t="str">
        <f t="shared" ca="1" si="10"/>
        <v>早番</v>
      </c>
      <c r="M36" s="18" t="str">
        <f t="shared" ca="1" si="11"/>
        <v>早番</v>
      </c>
      <c r="N36" s="18" t="str">
        <f t="shared" ca="1" si="11"/>
        <v/>
      </c>
      <c r="O36" s="18" t="str">
        <f t="shared" ca="1" si="11"/>
        <v>早番</v>
      </c>
      <c r="P36" s="18" t="str">
        <f t="shared" ca="1" si="11"/>
        <v>早番</v>
      </c>
      <c r="Q36" s="18" t="str">
        <f t="shared" ca="1" si="11"/>
        <v/>
      </c>
      <c r="R36" s="18" t="str">
        <f t="shared" ca="1" si="11"/>
        <v>早番</v>
      </c>
      <c r="S36" s="18" t="str">
        <f t="shared" ca="1" si="11"/>
        <v/>
      </c>
      <c r="T36" s="18" t="str">
        <f t="shared" ca="1" si="11"/>
        <v>早番</v>
      </c>
      <c r="U36" s="18" t="str">
        <f t="shared" ca="1" si="11"/>
        <v/>
      </c>
      <c r="V36" s="18" t="str">
        <f t="shared" ca="1" si="11"/>
        <v>早番</v>
      </c>
      <c r="W36" s="18" t="str">
        <f t="shared" ca="1" si="12"/>
        <v>早番</v>
      </c>
      <c r="X36" s="18" t="str">
        <f t="shared" ca="1" si="12"/>
        <v>早番</v>
      </c>
      <c r="Y36" s="18" t="str">
        <f t="shared" ca="1" si="12"/>
        <v/>
      </c>
      <c r="Z36" s="18" t="str">
        <f t="shared" ca="1" si="12"/>
        <v>早番</v>
      </c>
      <c r="AA36" s="18" t="str">
        <f t="shared" ca="1" si="12"/>
        <v>早番</v>
      </c>
      <c r="AB36" s="18" t="str">
        <f t="shared" ca="1" si="12"/>
        <v/>
      </c>
      <c r="AC36" s="18" t="str">
        <f t="shared" ca="1" si="12"/>
        <v/>
      </c>
      <c r="AD36" s="18" t="str">
        <f t="shared" ca="1" si="12"/>
        <v>早番</v>
      </c>
      <c r="AE36" s="18" t="str">
        <f t="shared" ca="1" si="12"/>
        <v>早番</v>
      </c>
      <c r="AF36" s="18" t="str">
        <f t="shared" ca="1" si="12"/>
        <v>早番</v>
      </c>
      <c r="AG36" s="18" t="str">
        <f t="shared" ca="1" si="9"/>
        <v/>
      </c>
      <c r="AH36" s="19"/>
      <c r="AI36" s="6"/>
      <c r="AJ36" s="6"/>
      <c r="AK36" s="20"/>
      <c r="AL36" s="20"/>
      <c r="AM36" s="20"/>
    </row>
    <row r="37" spans="1:39" ht="25.7" customHeight="1">
      <c r="A37" s="13">
        <v>21</v>
      </c>
      <c r="B37" s="49"/>
      <c r="C37" s="18" t="str">
        <f t="shared" ref="C37:L46" ca="1" si="13">IF(ISNA(VLOOKUP($B37,INDIRECT("'"&amp;C$6&amp;"'! B:E"),4,FALSE))=TRUE,"",VLOOKUP($B37,INDIRECT("'"&amp;C$6&amp;"'! B:e"),4,FALSE))</f>
        <v/>
      </c>
      <c r="D37" s="18" t="str">
        <f t="shared" ca="1" si="13"/>
        <v/>
      </c>
      <c r="E37" s="18" t="str">
        <f t="shared" ca="1" si="13"/>
        <v/>
      </c>
      <c r="F37" s="18" t="str">
        <f t="shared" ca="1" si="13"/>
        <v/>
      </c>
      <c r="G37" s="18" t="str">
        <f t="shared" ca="1" si="13"/>
        <v/>
      </c>
      <c r="H37" s="18" t="str">
        <f t="shared" ca="1" si="13"/>
        <v/>
      </c>
      <c r="I37" s="18" t="str">
        <f t="shared" ca="1" si="13"/>
        <v/>
      </c>
      <c r="J37" s="18" t="str">
        <f t="shared" ca="1" si="13"/>
        <v/>
      </c>
      <c r="K37" s="18" t="str">
        <f t="shared" ca="1" si="13"/>
        <v/>
      </c>
      <c r="L37" s="18" t="str">
        <f t="shared" ca="1" si="13"/>
        <v/>
      </c>
      <c r="M37" s="18" t="str">
        <f t="shared" ref="M37:V46" ca="1" si="14">IF(ISNA(VLOOKUP($B37,INDIRECT("'"&amp;M$6&amp;"'! B:E"),4,FALSE))=TRUE,"",VLOOKUP($B37,INDIRECT("'"&amp;M$6&amp;"'! B:e"),4,FALSE))</f>
        <v/>
      </c>
      <c r="N37" s="18" t="str">
        <f t="shared" ca="1" si="14"/>
        <v/>
      </c>
      <c r="O37" s="18" t="str">
        <f t="shared" ca="1" si="14"/>
        <v/>
      </c>
      <c r="P37" s="18" t="str">
        <f t="shared" ca="1" si="14"/>
        <v/>
      </c>
      <c r="Q37" s="18" t="str">
        <f t="shared" ca="1" si="14"/>
        <v/>
      </c>
      <c r="R37" s="18" t="str">
        <f t="shared" ca="1" si="14"/>
        <v/>
      </c>
      <c r="S37" s="18" t="str">
        <f t="shared" ca="1" si="14"/>
        <v/>
      </c>
      <c r="T37" s="18" t="str">
        <f t="shared" ca="1" si="14"/>
        <v/>
      </c>
      <c r="U37" s="18" t="str">
        <f t="shared" ca="1" si="14"/>
        <v/>
      </c>
      <c r="V37" s="18" t="str">
        <f t="shared" ca="1" si="14"/>
        <v/>
      </c>
      <c r="W37" s="18" t="str">
        <f t="shared" ref="W37:AF46" ca="1" si="15">IF(ISNA(VLOOKUP($B37,INDIRECT("'"&amp;W$6&amp;"'! B:E"),4,FALSE))=TRUE,"",VLOOKUP($B37,INDIRECT("'"&amp;W$6&amp;"'! B:e"),4,FALSE))</f>
        <v/>
      </c>
      <c r="X37" s="18" t="str">
        <f t="shared" ca="1" si="15"/>
        <v/>
      </c>
      <c r="Y37" s="18" t="str">
        <f t="shared" ca="1" si="15"/>
        <v/>
      </c>
      <c r="Z37" s="18" t="str">
        <f t="shared" ca="1" si="15"/>
        <v/>
      </c>
      <c r="AA37" s="18" t="str">
        <f t="shared" ca="1" si="15"/>
        <v/>
      </c>
      <c r="AB37" s="18" t="str">
        <f t="shared" ca="1" si="15"/>
        <v/>
      </c>
      <c r="AC37" s="18" t="str">
        <f t="shared" ca="1" si="15"/>
        <v/>
      </c>
      <c r="AD37" s="18" t="str">
        <f t="shared" ca="1" si="15"/>
        <v/>
      </c>
      <c r="AE37" s="18" t="str">
        <f t="shared" ca="1" si="15"/>
        <v/>
      </c>
      <c r="AF37" s="18" t="str">
        <f t="shared" ca="1" si="15"/>
        <v/>
      </c>
      <c r="AG37" s="18" t="str">
        <f t="shared" ca="1" si="9"/>
        <v/>
      </c>
      <c r="AH37" s="19"/>
      <c r="AI37" s="21"/>
      <c r="AJ37" s="6"/>
      <c r="AK37" s="20"/>
      <c r="AL37" s="20"/>
      <c r="AM37" s="20"/>
    </row>
    <row r="38" spans="1:39" ht="25.7" customHeight="1">
      <c r="A38" s="13">
        <v>22</v>
      </c>
      <c r="B38" s="49"/>
      <c r="C38" s="18" t="str">
        <f t="shared" ca="1" si="13"/>
        <v/>
      </c>
      <c r="D38" s="18" t="str">
        <f t="shared" ca="1" si="13"/>
        <v/>
      </c>
      <c r="E38" s="18" t="str">
        <f t="shared" ca="1" si="13"/>
        <v/>
      </c>
      <c r="F38" s="18" t="str">
        <f t="shared" ca="1" si="13"/>
        <v/>
      </c>
      <c r="G38" s="18" t="str">
        <f t="shared" ca="1" si="13"/>
        <v/>
      </c>
      <c r="H38" s="18" t="str">
        <f t="shared" ca="1" si="13"/>
        <v/>
      </c>
      <c r="I38" s="18" t="str">
        <f t="shared" ca="1" si="13"/>
        <v/>
      </c>
      <c r="J38" s="18" t="str">
        <f t="shared" ca="1" si="13"/>
        <v/>
      </c>
      <c r="K38" s="18" t="str">
        <f t="shared" ca="1" si="13"/>
        <v/>
      </c>
      <c r="L38" s="18" t="str">
        <f t="shared" ca="1" si="13"/>
        <v/>
      </c>
      <c r="M38" s="18" t="str">
        <f t="shared" ca="1" si="14"/>
        <v/>
      </c>
      <c r="N38" s="18" t="str">
        <f t="shared" ca="1" si="14"/>
        <v/>
      </c>
      <c r="O38" s="18" t="str">
        <f t="shared" ca="1" si="14"/>
        <v/>
      </c>
      <c r="P38" s="18" t="str">
        <f t="shared" ca="1" si="14"/>
        <v/>
      </c>
      <c r="Q38" s="18" t="str">
        <f t="shared" ca="1" si="14"/>
        <v/>
      </c>
      <c r="R38" s="18" t="str">
        <f t="shared" ca="1" si="14"/>
        <v/>
      </c>
      <c r="S38" s="18" t="str">
        <f t="shared" ca="1" si="14"/>
        <v/>
      </c>
      <c r="T38" s="18" t="str">
        <f t="shared" ca="1" si="14"/>
        <v/>
      </c>
      <c r="U38" s="18" t="str">
        <f t="shared" ca="1" si="14"/>
        <v/>
      </c>
      <c r="V38" s="18" t="str">
        <f t="shared" ca="1" si="14"/>
        <v/>
      </c>
      <c r="W38" s="18" t="str">
        <f t="shared" ca="1" si="15"/>
        <v/>
      </c>
      <c r="X38" s="18" t="str">
        <f t="shared" ca="1" si="15"/>
        <v/>
      </c>
      <c r="Y38" s="18" t="str">
        <f t="shared" ca="1" si="15"/>
        <v/>
      </c>
      <c r="Z38" s="18" t="str">
        <f t="shared" ca="1" si="15"/>
        <v/>
      </c>
      <c r="AA38" s="18" t="str">
        <f t="shared" ca="1" si="15"/>
        <v/>
      </c>
      <c r="AB38" s="18" t="str">
        <f t="shared" ca="1" si="15"/>
        <v/>
      </c>
      <c r="AC38" s="18" t="str">
        <f t="shared" ca="1" si="15"/>
        <v/>
      </c>
      <c r="AD38" s="18" t="str">
        <f t="shared" ca="1" si="15"/>
        <v/>
      </c>
      <c r="AE38" s="18" t="str">
        <f t="shared" ca="1" si="15"/>
        <v/>
      </c>
      <c r="AF38" s="18" t="str">
        <f t="shared" ca="1" si="15"/>
        <v/>
      </c>
      <c r="AG38" s="18" t="str">
        <f t="shared" ca="1" si="9"/>
        <v/>
      </c>
      <c r="AH38" s="19"/>
      <c r="AI38" s="21"/>
      <c r="AJ38" s="6"/>
      <c r="AK38" s="20"/>
      <c r="AL38" s="20"/>
      <c r="AM38" s="20"/>
    </row>
    <row r="39" spans="1:39" ht="25.7" customHeight="1">
      <c r="A39" s="13">
        <v>23</v>
      </c>
      <c r="B39" s="17"/>
      <c r="C39" s="18" t="str">
        <f t="shared" ca="1" si="13"/>
        <v/>
      </c>
      <c r="D39" s="18" t="str">
        <f t="shared" ca="1" si="13"/>
        <v/>
      </c>
      <c r="E39" s="18" t="str">
        <f t="shared" ca="1" si="13"/>
        <v/>
      </c>
      <c r="F39" s="18" t="str">
        <f t="shared" ca="1" si="13"/>
        <v/>
      </c>
      <c r="G39" s="18" t="str">
        <f t="shared" ca="1" si="13"/>
        <v/>
      </c>
      <c r="H39" s="18" t="str">
        <f t="shared" ca="1" si="13"/>
        <v/>
      </c>
      <c r="I39" s="18" t="str">
        <f t="shared" ca="1" si="13"/>
        <v/>
      </c>
      <c r="J39" s="18" t="str">
        <f t="shared" ca="1" si="13"/>
        <v/>
      </c>
      <c r="K39" s="18" t="str">
        <f t="shared" ca="1" si="13"/>
        <v/>
      </c>
      <c r="L39" s="18" t="str">
        <f t="shared" ca="1" si="13"/>
        <v/>
      </c>
      <c r="M39" s="18" t="str">
        <f t="shared" ca="1" si="14"/>
        <v/>
      </c>
      <c r="N39" s="18" t="str">
        <f t="shared" ca="1" si="14"/>
        <v/>
      </c>
      <c r="O39" s="18" t="str">
        <f t="shared" ca="1" si="14"/>
        <v/>
      </c>
      <c r="P39" s="18" t="str">
        <f t="shared" ca="1" si="14"/>
        <v/>
      </c>
      <c r="Q39" s="18" t="str">
        <f t="shared" ca="1" si="14"/>
        <v/>
      </c>
      <c r="R39" s="18" t="str">
        <f t="shared" ca="1" si="14"/>
        <v/>
      </c>
      <c r="S39" s="18" t="str">
        <f t="shared" ca="1" si="14"/>
        <v/>
      </c>
      <c r="T39" s="18" t="str">
        <f t="shared" ca="1" si="14"/>
        <v/>
      </c>
      <c r="U39" s="18" t="str">
        <f t="shared" ca="1" si="14"/>
        <v/>
      </c>
      <c r="V39" s="18" t="str">
        <f t="shared" ca="1" si="14"/>
        <v/>
      </c>
      <c r="W39" s="18" t="str">
        <f t="shared" ca="1" si="15"/>
        <v/>
      </c>
      <c r="X39" s="18" t="str">
        <f t="shared" ca="1" si="15"/>
        <v/>
      </c>
      <c r="Y39" s="18" t="str">
        <f t="shared" ca="1" si="15"/>
        <v/>
      </c>
      <c r="Z39" s="18" t="str">
        <f t="shared" ca="1" si="15"/>
        <v/>
      </c>
      <c r="AA39" s="18" t="str">
        <f t="shared" ca="1" si="15"/>
        <v/>
      </c>
      <c r="AB39" s="18" t="str">
        <f t="shared" ca="1" si="15"/>
        <v/>
      </c>
      <c r="AC39" s="18" t="str">
        <f t="shared" ca="1" si="15"/>
        <v/>
      </c>
      <c r="AD39" s="18" t="str">
        <f t="shared" ca="1" si="15"/>
        <v/>
      </c>
      <c r="AE39" s="18" t="str">
        <f t="shared" ca="1" si="15"/>
        <v/>
      </c>
      <c r="AF39" s="18" t="str">
        <f t="shared" ca="1" si="15"/>
        <v/>
      </c>
      <c r="AG39" s="18" t="str">
        <f t="shared" ca="1" si="9"/>
        <v/>
      </c>
      <c r="AH39" s="19"/>
      <c r="AI39" s="21"/>
      <c r="AJ39" s="6"/>
      <c r="AK39" s="20"/>
      <c r="AL39" s="20"/>
      <c r="AM39" s="20"/>
    </row>
    <row r="40" spans="1:39" ht="25.7" customHeight="1">
      <c r="A40" s="13">
        <v>24</v>
      </c>
      <c r="B40" s="49"/>
      <c r="C40" s="18" t="str">
        <f t="shared" ca="1" si="13"/>
        <v/>
      </c>
      <c r="D40" s="18" t="str">
        <f t="shared" ca="1" si="13"/>
        <v/>
      </c>
      <c r="E40" s="18" t="str">
        <f t="shared" ca="1" si="13"/>
        <v/>
      </c>
      <c r="F40" s="18" t="str">
        <f t="shared" ca="1" si="13"/>
        <v/>
      </c>
      <c r="G40" s="18" t="str">
        <f t="shared" ca="1" si="13"/>
        <v/>
      </c>
      <c r="H40" s="18" t="str">
        <f t="shared" ca="1" si="13"/>
        <v/>
      </c>
      <c r="I40" s="18" t="str">
        <f t="shared" ca="1" si="13"/>
        <v/>
      </c>
      <c r="J40" s="18" t="str">
        <f t="shared" ca="1" si="13"/>
        <v/>
      </c>
      <c r="K40" s="18" t="str">
        <f t="shared" ca="1" si="13"/>
        <v/>
      </c>
      <c r="L40" s="18" t="str">
        <f t="shared" ca="1" si="13"/>
        <v/>
      </c>
      <c r="M40" s="18" t="str">
        <f t="shared" ca="1" si="14"/>
        <v/>
      </c>
      <c r="N40" s="18" t="str">
        <f t="shared" ca="1" si="14"/>
        <v/>
      </c>
      <c r="O40" s="18" t="str">
        <f t="shared" ca="1" si="14"/>
        <v/>
      </c>
      <c r="P40" s="18" t="str">
        <f t="shared" ca="1" si="14"/>
        <v/>
      </c>
      <c r="Q40" s="18" t="str">
        <f t="shared" ca="1" si="14"/>
        <v/>
      </c>
      <c r="R40" s="18" t="str">
        <f t="shared" ca="1" si="14"/>
        <v/>
      </c>
      <c r="S40" s="18" t="str">
        <f t="shared" ca="1" si="14"/>
        <v/>
      </c>
      <c r="T40" s="18" t="str">
        <f t="shared" ca="1" si="14"/>
        <v/>
      </c>
      <c r="U40" s="18" t="str">
        <f t="shared" ca="1" si="14"/>
        <v/>
      </c>
      <c r="V40" s="18" t="str">
        <f t="shared" ca="1" si="14"/>
        <v/>
      </c>
      <c r="W40" s="18" t="str">
        <f t="shared" ca="1" si="15"/>
        <v/>
      </c>
      <c r="X40" s="18" t="str">
        <f t="shared" ca="1" si="15"/>
        <v/>
      </c>
      <c r="Y40" s="18" t="str">
        <f t="shared" ca="1" si="15"/>
        <v/>
      </c>
      <c r="Z40" s="18" t="str">
        <f t="shared" ca="1" si="15"/>
        <v/>
      </c>
      <c r="AA40" s="18" t="str">
        <f t="shared" ca="1" si="15"/>
        <v/>
      </c>
      <c r="AB40" s="18" t="str">
        <f t="shared" ca="1" si="15"/>
        <v/>
      </c>
      <c r="AC40" s="18" t="str">
        <f t="shared" ca="1" si="15"/>
        <v/>
      </c>
      <c r="AD40" s="18" t="str">
        <f t="shared" ca="1" si="15"/>
        <v/>
      </c>
      <c r="AE40" s="18" t="str">
        <f t="shared" ca="1" si="15"/>
        <v/>
      </c>
      <c r="AF40" s="18" t="str">
        <f t="shared" ca="1" si="15"/>
        <v/>
      </c>
      <c r="AG40" s="18" t="str">
        <f t="shared" ca="1" si="9"/>
        <v/>
      </c>
      <c r="AH40" s="19"/>
      <c r="AI40" s="21"/>
      <c r="AJ40" s="6"/>
      <c r="AK40" s="20"/>
      <c r="AL40" s="20"/>
      <c r="AM40" s="20"/>
    </row>
    <row r="41" spans="1:39" ht="25.7" customHeight="1">
      <c r="A41" s="13">
        <v>25</v>
      </c>
      <c r="B41" s="49"/>
      <c r="C41" s="18" t="str">
        <f t="shared" ca="1" si="13"/>
        <v/>
      </c>
      <c r="D41" s="18" t="str">
        <f t="shared" ca="1" si="13"/>
        <v/>
      </c>
      <c r="E41" s="18" t="str">
        <f t="shared" ca="1" si="13"/>
        <v/>
      </c>
      <c r="F41" s="18" t="str">
        <f t="shared" ca="1" si="13"/>
        <v/>
      </c>
      <c r="G41" s="18" t="str">
        <f t="shared" ca="1" si="13"/>
        <v/>
      </c>
      <c r="H41" s="18" t="str">
        <f t="shared" ca="1" si="13"/>
        <v/>
      </c>
      <c r="I41" s="18" t="str">
        <f t="shared" ca="1" si="13"/>
        <v/>
      </c>
      <c r="J41" s="18" t="str">
        <f t="shared" ca="1" si="13"/>
        <v/>
      </c>
      <c r="K41" s="18" t="str">
        <f t="shared" ca="1" si="13"/>
        <v/>
      </c>
      <c r="L41" s="18" t="str">
        <f t="shared" ca="1" si="13"/>
        <v/>
      </c>
      <c r="M41" s="18" t="str">
        <f t="shared" ca="1" si="14"/>
        <v/>
      </c>
      <c r="N41" s="18" t="str">
        <f t="shared" ca="1" si="14"/>
        <v/>
      </c>
      <c r="O41" s="18" t="str">
        <f t="shared" ca="1" si="14"/>
        <v/>
      </c>
      <c r="P41" s="18" t="str">
        <f t="shared" ca="1" si="14"/>
        <v/>
      </c>
      <c r="Q41" s="18" t="str">
        <f t="shared" ca="1" si="14"/>
        <v/>
      </c>
      <c r="R41" s="18" t="str">
        <f t="shared" ca="1" si="14"/>
        <v/>
      </c>
      <c r="S41" s="18" t="str">
        <f t="shared" ca="1" si="14"/>
        <v/>
      </c>
      <c r="T41" s="18" t="str">
        <f t="shared" ca="1" si="14"/>
        <v/>
      </c>
      <c r="U41" s="18" t="str">
        <f t="shared" ca="1" si="14"/>
        <v/>
      </c>
      <c r="V41" s="18" t="str">
        <f t="shared" ca="1" si="14"/>
        <v/>
      </c>
      <c r="W41" s="18" t="str">
        <f t="shared" ca="1" si="15"/>
        <v/>
      </c>
      <c r="X41" s="18" t="str">
        <f t="shared" ca="1" si="15"/>
        <v/>
      </c>
      <c r="Y41" s="18" t="str">
        <f t="shared" ca="1" si="15"/>
        <v/>
      </c>
      <c r="Z41" s="18" t="str">
        <f t="shared" ca="1" si="15"/>
        <v/>
      </c>
      <c r="AA41" s="18" t="str">
        <f t="shared" ca="1" si="15"/>
        <v/>
      </c>
      <c r="AB41" s="18" t="str">
        <f t="shared" ca="1" si="15"/>
        <v/>
      </c>
      <c r="AC41" s="18" t="str">
        <f t="shared" ca="1" si="15"/>
        <v/>
      </c>
      <c r="AD41" s="18" t="str">
        <f t="shared" ca="1" si="15"/>
        <v/>
      </c>
      <c r="AE41" s="18" t="str">
        <f t="shared" ca="1" si="15"/>
        <v/>
      </c>
      <c r="AF41" s="18" t="str">
        <f t="shared" ca="1" si="15"/>
        <v/>
      </c>
      <c r="AG41" s="18" t="str">
        <f t="shared" ca="1" si="9"/>
        <v/>
      </c>
      <c r="AH41" s="19"/>
      <c r="AI41" s="21"/>
      <c r="AJ41" s="24"/>
      <c r="AK41" s="20"/>
      <c r="AL41" s="20"/>
      <c r="AM41" s="20"/>
    </row>
    <row r="42" spans="1:39" ht="25.7" customHeight="1">
      <c r="A42" s="13">
        <v>26</v>
      </c>
      <c r="B42" s="49"/>
      <c r="C42" s="18" t="str">
        <f t="shared" ca="1" si="13"/>
        <v/>
      </c>
      <c r="D42" s="18" t="str">
        <f t="shared" ca="1" si="13"/>
        <v/>
      </c>
      <c r="E42" s="18" t="str">
        <f t="shared" ca="1" si="13"/>
        <v/>
      </c>
      <c r="F42" s="18" t="str">
        <f t="shared" ca="1" si="13"/>
        <v/>
      </c>
      <c r="G42" s="18" t="str">
        <f t="shared" ca="1" si="13"/>
        <v/>
      </c>
      <c r="H42" s="18" t="str">
        <f t="shared" ca="1" si="13"/>
        <v/>
      </c>
      <c r="I42" s="18" t="str">
        <f t="shared" ca="1" si="13"/>
        <v/>
      </c>
      <c r="J42" s="18" t="str">
        <f t="shared" ca="1" si="13"/>
        <v/>
      </c>
      <c r="K42" s="18" t="str">
        <f t="shared" ca="1" si="13"/>
        <v/>
      </c>
      <c r="L42" s="18" t="str">
        <f t="shared" ca="1" si="13"/>
        <v/>
      </c>
      <c r="M42" s="18" t="str">
        <f t="shared" ca="1" si="14"/>
        <v/>
      </c>
      <c r="N42" s="18" t="str">
        <f t="shared" ca="1" si="14"/>
        <v/>
      </c>
      <c r="O42" s="18" t="str">
        <f t="shared" ca="1" si="14"/>
        <v/>
      </c>
      <c r="P42" s="18" t="str">
        <f t="shared" ca="1" si="14"/>
        <v/>
      </c>
      <c r="Q42" s="18" t="str">
        <f t="shared" ca="1" si="14"/>
        <v/>
      </c>
      <c r="R42" s="18" t="str">
        <f t="shared" ca="1" si="14"/>
        <v/>
      </c>
      <c r="S42" s="18" t="str">
        <f t="shared" ca="1" si="14"/>
        <v/>
      </c>
      <c r="T42" s="18" t="str">
        <f t="shared" ca="1" si="14"/>
        <v/>
      </c>
      <c r="U42" s="18" t="str">
        <f t="shared" ca="1" si="14"/>
        <v/>
      </c>
      <c r="V42" s="18" t="str">
        <f t="shared" ca="1" si="14"/>
        <v/>
      </c>
      <c r="W42" s="18" t="str">
        <f t="shared" ca="1" si="15"/>
        <v/>
      </c>
      <c r="X42" s="18" t="str">
        <f t="shared" ca="1" si="15"/>
        <v/>
      </c>
      <c r="Y42" s="18" t="str">
        <f t="shared" ca="1" si="15"/>
        <v/>
      </c>
      <c r="Z42" s="18" t="str">
        <f t="shared" ca="1" si="15"/>
        <v/>
      </c>
      <c r="AA42" s="18" t="str">
        <f t="shared" ca="1" si="15"/>
        <v/>
      </c>
      <c r="AB42" s="18" t="str">
        <f t="shared" ca="1" si="15"/>
        <v/>
      </c>
      <c r="AC42" s="18" t="str">
        <f t="shared" ca="1" si="15"/>
        <v/>
      </c>
      <c r="AD42" s="18" t="str">
        <f t="shared" ca="1" si="15"/>
        <v/>
      </c>
      <c r="AE42" s="18" t="str">
        <f t="shared" ca="1" si="15"/>
        <v/>
      </c>
      <c r="AF42" s="18" t="str">
        <f t="shared" ca="1" si="15"/>
        <v/>
      </c>
      <c r="AG42" s="18" t="str">
        <f t="shared" ca="1" si="9"/>
        <v/>
      </c>
      <c r="AH42" s="19"/>
      <c r="AI42" s="754"/>
      <c r="AJ42" s="755"/>
      <c r="AK42" s="755"/>
      <c r="AL42" s="755"/>
      <c r="AM42" s="755"/>
    </row>
    <row r="43" spans="1:39" ht="25.7" customHeight="1">
      <c r="A43" s="13">
        <v>27</v>
      </c>
      <c r="B43" s="49"/>
      <c r="C43" s="18" t="str">
        <f t="shared" ca="1" si="13"/>
        <v/>
      </c>
      <c r="D43" s="18" t="str">
        <f t="shared" ca="1" si="13"/>
        <v/>
      </c>
      <c r="E43" s="18" t="str">
        <f t="shared" ca="1" si="13"/>
        <v/>
      </c>
      <c r="F43" s="18" t="str">
        <f t="shared" ca="1" si="13"/>
        <v/>
      </c>
      <c r="G43" s="18" t="str">
        <f t="shared" ca="1" si="13"/>
        <v/>
      </c>
      <c r="H43" s="18" t="str">
        <f t="shared" ca="1" si="13"/>
        <v/>
      </c>
      <c r="I43" s="18" t="str">
        <f t="shared" ca="1" si="13"/>
        <v/>
      </c>
      <c r="J43" s="18" t="str">
        <f t="shared" ca="1" si="13"/>
        <v/>
      </c>
      <c r="K43" s="18" t="str">
        <f t="shared" ca="1" si="13"/>
        <v/>
      </c>
      <c r="L43" s="18" t="str">
        <f t="shared" ca="1" si="13"/>
        <v/>
      </c>
      <c r="M43" s="18" t="str">
        <f t="shared" ca="1" si="14"/>
        <v/>
      </c>
      <c r="N43" s="18" t="str">
        <f t="shared" ca="1" si="14"/>
        <v/>
      </c>
      <c r="O43" s="18" t="str">
        <f t="shared" ca="1" si="14"/>
        <v/>
      </c>
      <c r="P43" s="18" t="str">
        <f t="shared" ca="1" si="14"/>
        <v/>
      </c>
      <c r="Q43" s="18" t="str">
        <f t="shared" ca="1" si="14"/>
        <v/>
      </c>
      <c r="R43" s="18" t="str">
        <f t="shared" ca="1" si="14"/>
        <v/>
      </c>
      <c r="S43" s="18" t="str">
        <f t="shared" ca="1" si="14"/>
        <v/>
      </c>
      <c r="T43" s="18" t="str">
        <f t="shared" ca="1" si="14"/>
        <v/>
      </c>
      <c r="U43" s="18" t="str">
        <f t="shared" ca="1" si="14"/>
        <v/>
      </c>
      <c r="V43" s="18" t="str">
        <f t="shared" ca="1" si="14"/>
        <v/>
      </c>
      <c r="W43" s="18" t="str">
        <f t="shared" ca="1" si="15"/>
        <v/>
      </c>
      <c r="X43" s="18" t="str">
        <f t="shared" ca="1" si="15"/>
        <v/>
      </c>
      <c r="Y43" s="18" t="str">
        <f t="shared" ca="1" si="15"/>
        <v/>
      </c>
      <c r="Z43" s="18" t="str">
        <f t="shared" ca="1" si="15"/>
        <v/>
      </c>
      <c r="AA43" s="18" t="str">
        <f t="shared" ca="1" si="15"/>
        <v/>
      </c>
      <c r="AB43" s="18" t="str">
        <f t="shared" ca="1" si="15"/>
        <v/>
      </c>
      <c r="AC43" s="18" t="str">
        <f t="shared" ca="1" si="15"/>
        <v/>
      </c>
      <c r="AD43" s="18" t="str">
        <f t="shared" ca="1" si="15"/>
        <v/>
      </c>
      <c r="AE43" s="18" t="str">
        <f t="shared" ca="1" si="15"/>
        <v/>
      </c>
      <c r="AF43" s="18" t="str">
        <f t="shared" ca="1" si="15"/>
        <v/>
      </c>
      <c r="AG43" s="18" t="str">
        <f t="shared" ca="1" si="9"/>
        <v/>
      </c>
      <c r="AH43" s="19"/>
      <c r="AI43" s="25"/>
      <c r="AJ43" s="26"/>
      <c r="AK43" s="759"/>
      <c r="AL43" s="759"/>
      <c r="AM43" s="759"/>
    </row>
    <row r="44" spans="1:39" ht="25.7" customHeight="1">
      <c r="A44" s="13">
        <v>28</v>
      </c>
      <c r="B44" s="17"/>
      <c r="C44" s="18" t="str">
        <f t="shared" ca="1" si="13"/>
        <v/>
      </c>
      <c r="D44" s="18" t="str">
        <f t="shared" ca="1" si="13"/>
        <v/>
      </c>
      <c r="E44" s="18" t="str">
        <f t="shared" ca="1" si="13"/>
        <v/>
      </c>
      <c r="F44" s="18" t="str">
        <f t="shared" ca="1" si="13"/>
        <v/>
      </c>
      <c r="G44" s="18" t="str">
        <f t="shared" ca="1" si="13"/>
        <v/>
      </c>
      <c r="H44" s="18" t="str">
        <f t="shared" ca="1" si="13"/>
        <v/>
      </c>
      <c r="I44" s="18" t="str">
        <f t="shared" ca="1" si="13"/>
        <v/>
      </c>
      <c r="J44" s="18" t="str">
        <f t="shared" ca="1" si="13"/>
        <v/>
      </c>
      <c r="K44" s="18" t="str">
        <f t="shared" ca="1" si="13"/>
        <v/>
      </c>
      <c r="L44" s="18" t="str">
        <f t="shared" ca="1" si="13"/>
        <v/>
      </c>
      <c r="M44" s="18" t="str">
        <f t="shared" ca="1" si="14"/>
        <v/>
      </c>
      <c r="N44" s="18" t="str">
        <f t="shared" ca="1" si="14"/>
        <v/>
      </c>
      <c r="O44" s="18" t="str">
        <f t="shared" ca="1" si="14"/>
        <v/>
      </c>
      <c r="P44" s="18" t="str">
        <f t="shared" ca="1" si="14"/>
        <v/>
      </c>
      <c r="Q44" s="18" t="str">
        <f t="shared" ca="1" si="14"/>
        <v/>
      </c>
      <c r="R44" s="18" t="str">
        <f t="shared" ca="1" si="14"/>
        <v/>
      </c>
      <c r="S44" s="18" t="str">
        <f t="shared" ca="1" si="14"/>
        <v/>
      </c>
      <c r="T44" s="18" t="str">
        <f t="shared" ca="1" si="14"/>
        <v/>
      </c>
      <c r="U44" s="18" t="str">
        <f t="shared" ca="1" si="14"/>
        <v/>
      </c>
      <c r="V44" s="18" t="str">
        <f t="shared" ca="1" si="14"/>
        <v/>
      </c>
      <c r="W44" s="18" t="str">
        <f t="shared" ca="1" si="15"/>
        <v/>
      </c>
      <c r="X44" s="18" t="str">
        <f t="shared" ca="1" si="15"/>
        <v/>
      </c>
      <c r="Y44" s="18" t="str">
        <f t="shared" ca="1" si="15"/>
        <v/>
      </c>
      <c r="Z44" s="18" t="str">
        <f t="shared" ca="1" si="15"/>
        <v/>
      </c>
      <c r="AA44" s="18" t="str">
        <f t="shared" ca="1" si="15"/>
        <v/>
      </c>
      <c r="AB44" s="18" t="str">
        <f t="shared" ca="1" si="15"/>
        <v/>
      </c>
      <c r="AC44" s="18" t="str">
        <f t="shared" ca="1" si="15"/>
        <v/>
      </c>
      <c r="AD44" s="18" t="str">
        <f t="shared" ca="1" si="15"/>
        <v/>
      </c>
      <c r="AE44" s="18" t="str">
        <f t="shared" ca="1" si="15"/>
        <v/>
      </c>
      <c r="AF44" s="18" t="str">
        <f t="shared" ca="1" si="15"/>
        <v/>
      </c>
      <c r="AG44" s="18" t="str">
        <f t="shared" ca="1" si="9"/>
        <v/>
      </c>
      <c r="AH44" s="19"/>
      <c r="AI44" s="25"/>
      <c r="AJ44" s="26"/>
      <c r="AK44" s="759"/>
      <c r="AL44" s="759"/>
      <c r="AM44" s="759"/>
    </row>
    <row r="45" spans="1:39" ht="25.7" customHeight="1">
      <c r="A45" s="13">
        <v>29</v>
      </c>
      <c r="B45" s="17"/>
      <c r="C45" s="18" t="str">
        <f t="shared" ca="1" si="13"/>
        <v/>
      </c>
      <c r="D45" s="18" t="str">
        <f t="shared" ca="1" si="13"/>
        <v/>
      </c>
      <c r="E45" s="18" t="str">
        <f t="shared" ca="1" si="13"/>
        <v/>
      </c>
      <c r="F45" s="18" t="str">
        <f t="shared" ca="1" si="13"/>
        <v/>
      </c>
      <c r="G45" s="18" t="str">
        <f t="shared" ca="1" si="13"/>
        <v/>
      </c>
      <c r="H45" s="18" t="str">
        <f t="shared" ca="1" si="13"/>
        <v/>
      </c>
      <c r="I45" s="18" t="str">
        <f t="shared" ca="1" si="13"/>
        <v/>
      </c>
      <c r="J45" s="18" t="str">
        <f t="shared" ca="1" si="13"/>
        <v/>
      </c>
      <c r="K45" s="18" t="str">
        <f t="shared" ca="1" si="13"/>
        <v/>
      </c>
      <c r="L45" s="18" t="str">
        <f t="shared" ca="1" si="13"/>
        <v/>
      </c>
      <c r="M45" s="18" t="str">
        <f t="shared" ca="1" si="14"/>
        <v/>
      </c>
      <c r="N45" s="18" t="str">
        <f t="shared" ca="1" si="14"/>
        <v/>
      </c>
      <c r="O45" s="18" t="str">
        <f t="shared" ca="1" si="14"/>
        <v/>
      </c>
      <c r="P45" s="18" t="str">
        <f t="shared" ca="1" si="14"/>
        <v/>
      </c>
      <c r="Q45" s="18" t="str">
        <f t="shared" ca="1" si="14"/>
        <v/>
      </c>
      <c r="R45" s="18" t="str">
        <f t="shared" ca="1" si="14"/>
        <v/>
      </c>
      <c r="S45" s="18" t="str">
        <f t="shared" ca="1" si="14"/>
        <v/>
      </c>
      <c r="T45" s="18" t="str">
        <f t="shared" ca="1" si="14"/>
        <v/>
      </c>
      <c r="U45" s="18" t="str">
        <f t="shared" ca="1" si="14"/>
        <v/>
      </c>
      <c r="V45" s="18" t="str">
        <f t="shared" ca="1" si="14"/>
        <v/>
      </c>
      <c r="W45" s="18" t="str">
        <f t="shared" ca="1" si="15"/>
        <v/>
      </c>
      <c r="X45" s="18" t="str">
        <f t="shared" ca="1" si="15"/>
        <v/>
      </c>
      <c r="Y45" s="18" t="str">
        <f t="shared" ca="1" si="15"/>
        <v/>
      </c>
      <c r="Z45" s="18" t="str">
        <f t="shared" ca="1" si="15"/>
        <v/>
      </c>
      <c r="AA45" s="18" t="str">
        <f t="shared" ca="1" si="15"/>
        <v/>
      </c>
      <c r="AB45" s="18" t="str">
        <f t="shared" ca="1" si="15"/>
        <v/>
      </c>
      <c r="AC45" s="18" t="str">
        <f t="shared" ca="1" si="15"/>
        <v/>
      </c>
      <c r="AD45" s="18" t="str">
        <f t="shared" ca="1" si="15"/>
        <v/>
      </c>
      <c r="AE45" s="18" t="str">
        <f t="shared" ca="1" si="15"/>
        <v/>
      </c>
      <c r="AF45" s="18" t="str">
        <f t="shared" ca="1" si="15"/>
        <v/>
      </c>
      <c r="AG45" s="18" t="str">
        <f t="shared" ca="1" si="9"/>
        <v/>
      </c>
      <c r="AH45" s="19"/>
      <c r="AI45" s="25"/>
      <c r="AJ45" s="26"/>
      <c r="AK45" s="759"/>
      <c r="AL45" s="759"/>
      <c r="AM45" s="759"/>
    </row>
    <row r="46" spans="1:39" ht="25.7" customHeight="1">
      <c r="A46" s="13">
        <v>30</v>
      </c>
      <c r="B46" s="49"/>
      <c r="C46" s="18" t="str">
        <f t="shared" ca="1" si="13"/>
        <v/>
      </c>
      <c r="D46" s="18" t="str">
        <f t="shared" ca="1" si="13"/>
        <v/>
      </c>
      <c r="E46" s="18" t="str">
        <f t="shared" ca="1" si="13"/>
        <v/>
      </c>
      <c r="F46" s="18" t="str">
        <f t="shared" ca="1" si="13"/>
        <v/>
      </c>
      <c r="G46" s="18" t="str">
        <f t="shared" ca="1" si="13"/>
        <v/>
      </c>
      <c r="H46" s="18" t="str">
        <f t="shared" ca="1" si="13"/>
        <v/>
      </c>
      <c r="I46" s="18" t="str">
        <f t="shared" ca="1" si="13"/>
        <v/>
      </c>
      <c r="J46" s="18" t="str">
        <f t="shared" ca="1" si="13"/>
        <v/>
      </c>
      <c r="K46" s="18" t="str">
        <f t="shared" ca="1" si="13"/>
        <v/>
      </c>
      <c r="L46" s="18" t="str">
        <f t="shared" ca="1" si="13"/>
        <v/>
      </c>
      <c r="M46" s="18" t="str">
        <f t="shared" ca="1" si="14"/>
        <v/>
      </c>
      <c r="N46" s="18" t="str">
        <f t="shared" ca="1" si="14"/>
        <v/>
      </c>
      <c r="O46" s="18" t="str">
        <f t="shared" ca="1" si="14"/>
        <v/>
      </c>
      <c r="P46" s="18" t="str">
        <f t="shared" ca="1" si="14"/>
        <v/>
      </c>
      <c r="Q46" s="18" t="str">
        <f t="shared" ca="1" si="14"/>
        <v/>
      </c>
      <c r="R46" s="18" t="str">
        <f t="shared" ca="1" si="14"/>
        <v/>
      </c>
      <c r="S46" s="18" t="str">
        <f t="shared" ca="1" si="14"/>
        <v/>
      </c>
      <c r="T46" s="18" t="str">
        <f t="shared" ca="1" si="14"/>
        <v/>
      </c>
      <c r="U46" s="18" t="str">
        <f t="shared" ca="1" si="14"/>
        <v/>
      </c>
      <c r="V46" s="18" t="str">
        <f t="shared" ca="1" si="14"/>
        <v/>
      </c>
      <c r="W46" s="18" t="str">
        <f t="shared" ca="1" si="15"/>
        <v/>
      </c>
      <c r="X46" s="18" t="str">
        <f t="shared" ca="1" si="15"/>
        <v/>
      </c>
      <c r="Y46" s="18" t="str">
        <f t="shared" ca="1" si="15"/>
        <v/>
      </c>
      <c r="Z46" s="18" t="str">
        <f t="shared" ca="1" si="15"/>
        <v/>
      </c>
      <c r="AA46" s="18" t="str">
        <f t="shared" ca="1" si="15"/>
        <v/>
      </c>
      <c r="AB46" s="18" t="str">
        <f t="shared" ca="1" si="15"/>
        <v/>
      </c>
      <c r="AC46" s="18" t="str">
        <f t="shared" ca="1" si="15"/>
        <v/>
      </c>
      <c r="AD46" s="18" t="str">
        <f t="shared" ca="1" si="15"/>
        <v/>
      </c>
      <c r="AE46" s="18" t="str">
        <f t="shared" ca="1" si="15"/>
        <v/>
      </c>
      <c r="AF46" s="18" t="str">
        <f t="shared" ca="1" si="15"/>
        <v/>
      </c>
      <c r="AG46" s="18" t="str">
        <f t="shared" ca="1" si="9"/>
        <v/>
      </c>
      <c r="AH46" s="19"/>
      <c r="AI46" s="25"/>
      <c r="AJ46" s="26"/>
      <c r="AK46" s="759"/>
      <c r="AL46" s="759"/>
      <c r="AM46" s="759"/>
    </row>
    <row r="47" spans="1:39" ht="25.7" customHeight="1">
      <c r="A47" s="13">
        <v>31</v>
      </c>
      <c r="B47" s="49"/>
      <c r="C47" s="18" t="str">
        <f t="shared" ref="C47:L56" ca="1" si="16">IF(ISNA(VLOOKUP($B47,INDIRECT("'"&amp;C$6&amp;"'! B:E"),4,FALSE))=TRUE,"",VLOOKUP($B47,INDIRECT("'"&amp;C$6&amp;"'! B:e"),4,FALSE))</f>
        <v/>
      </c>
      <c r="D47" s="18" t="str">
        <f t="shared" ca="1" si="16"/>
        <v/>
      </c>
      <c r="E47" s="18" t="str">
        <f t="shared" ca="1" si="16"/>
        <v/>
      </c>
      <c r="F47" s="18" t="str">
        <f t="shared" ca="1" si="16"/>
        <v/>
      </c>
      <c r="G47" s="18" t="str">
        <f t="shared" ca="1" si="16"/>
        <v/>
      </c>
      <c r="H47" s="18" t="str">
        <f t="shared" ca="1" si="16"/>
        <v/>
      </c>
      <c r="I47" s="18" t="str">
        <f t="shared" ca="1" si="16"/>
        <v/>
      </c>
      <c r="J47" s="18" t="str">
        <f t="shared" ca="1" si="16"/>
        <v/>
      </c>
      <c r="K47" s="18" t="str">
        <f t="shared" ca="1" si="16"/>
        <v/>
      </c>
      <c r="L47" s="18" t="str">
        <f t="shared" ca="1" si="16"/>
        <v/>
      </c>
      <c r="M47" s="18" t="str">
        <f t="shared" ref="M47:V56" ca="1" si="17">IF(ISNA(VLOOKUP($B47,INDIRECT("'"&amp;M$6&amp;"'! B:E"),4,FALSE))=TRUE,"",VLOOKUP($B47,INDIRECT("'"&amp;M$6&amp;"'! B:e"),4,FALSE))</f>
        <v/>
      </c>
      <c r="N47" s="18" t="str">
        <f t="shared" ca="1" si="17"/>
        <v/>
      </c>
      <c r="O47" s="18" t="str">
        <f t="shared" ca="1" si="17"/>
        <v/>
      </c>
      <c r="P47" s="18" t="str">
        <f t="shared" ca="1" si="17"/>
        <v/>
      </c>
      <c r="Q47" s="18" t="str">
        <f t="shared" ca="1" si="17"/>
        <v/>
      </c>
      <c r="R47" s="18" t="str">
        <f t="shared" ca="1" si="17"/>
        <v/>
      </c>
      <c r="S47" s="18" t="str">
        <f t="shared" ca="1" si="17"/>
        <v/>
      </c>
      <c r="T47" s="18" t="str">
        <f t="shared" ca="1" si="17"/>
        <v/>
      </c>
      <c r="U47" s="18" t="str">
        <f t="shared" ca="1" si="17"/>
        <v/>
      </c>
      <c r="V47" s="18" t="str">
        <f t="shared" ca="1" si="17"/>
        <v/>
      </c>
      <c r="W47" s="18" t="str">
        <f t="shared" ref="W47:AF56" ca="1" si="18">IF(ISNA(VLOOKUP($B47,INDIRECT("'"&amp;W$6&amp;"'! B:E"),4,FALSE))=TRUE,"",VLOOKUP($B47,INDIRECT("'"&amp;W$6&amp;"'! B:e"),4,FALSE))</f>
        <v/>
      </c>
      <c r="X47" s="18" t="str">
        <f t="shared" ca="1" si="18"/>
        <v/>
      </c>
      <c r="Y47" s="18" t="str">
        <f t="shared" ca="1" si="18"/>
        <v/>
      </c>
      <c r="Z47" s="18" t="str">
        <f t="shared" ca="1" si="18"/>
        <v/>
      </c>
      <c r="AA47" s="18" t="str">
        <f t="shared" ca="1" si="18"/>
        <v/>
      </c>
      <c r="AB47" s="18" t="str">
        <f t="shared" ca="1" si="18"/>
        <v/>
      </c>
      <c r="AC47" s="18" t="str">
        <f t="shared" ca="1" si="18"/>
        <v/>
      </c>
      <c r="AD47" s="18" t="str">
        <f t="shared" ca="1" si="18"/>
        <v/>
      </c>
      <c r="AE47" s="18" t="str">
        <f t="shared" ca="1" si="18"/>
        <v/>
      </c>
      <c r="AF47" s="18" t="str">
        <f t="shared" ca="1" si="18"/>
        <v/>
      </c>
      <c r="AG47" s="18" t="str">
        <f t="shared" ca="1" si="9"/>
        <v/>
      </c>
      <c r="AH47" s="19"/>
      <c r="AI47" s="22"/>
      <c r="AJ47" s="24"/>
      <c r="AK47" s="23"/>
      <c r="AL47" s="20"/>
      <c r="AM47" s="20"/>
    </row>
    <row r="48" spans="1:39" ht="25.7" customHeight="1">
      <c r="A48" s="13">
        <v>32</v>
      </c>
      <c r="B48" s="49"/>
      <c r="C48" s="18" t="str">
        <f t="shared" ca="1" si="16"/>
        <v/>
      </c>
      <c r="D48" s="18" t="str">
        <f t="shared" ca="1" si="16"/>
        <v/>
      </c>
      <c r="E48" s="18" t="str">
        <f t="shared" ca="1" si="16"/>
        <v/>
      </c>
      <c r="F48" s="18" t="str">
        <f t="shared" ca="1" si="16"/>
        <v/>
      </c>
      <c r="G48" s="18" t="str">
        <f t="shared" ca="1" si="16"/>
        <v/>
      </c>
      <c r="H48" s="18" t="str">
        <f t="shared" ca="1" si="16"/>
        <v/>
      </c>
      <c r="I48" s="18" t="str">
        <f t="shared" ca="1" si="16"/>
        <v/>
      </c>
      <c r="J48" s="18" t="str">
        <f t="shared" ca="1" si="16"/>
        <v/>
      </c>
      <c r="K48" s="18" t="str">
        <f t="shared" ca="1" si="16"/>
        <v/>
      </c>
      <c r="L48" s="18" t="str">
        <f t="shared" ca="1" si="16"/>
        <v/>
      </c>
      <c r="M48" s="18" t="str">
        <f t="shared" ca="1" si="17"/>
        <v/>
      </c>
      <c r="N48" s="18" t="str">
        <f t="shared" ca="1" si="17"/>
        <v/>
      </c>
      <c r="O48" s="18" t="str">
        <f t="shared" ca="1" si="17"/>
        <v/>
      </c>
      <c r="P48" s="18" t="str">
        <f t="shared" ca="1" si="17"/>
        <v/>
      </c>
      <c r="Q48" s="18" t="str">
        <f t="shared" ca="1" si="17"/>
        <v/>
      </c>
      <c r="R48" s="18" t="str">
        <f t="shared" ca="1" si="17"/>
        <v/>
      </c>
      <c r="S48" s="18" t="str">
        <f t="shared" ca="1" si="17"/>
        <v/>
      </c>
      <c r="T48" s="18" t="str">
        <f t="shared" ca="1" si="17"/>
        <v/>
      </c>
      <c r="U48" s="18" t="str">
        <f t="shared" ca="1" si="17"/>
        <v/>
      </c>
      <c r="V48" s="18" t="str">
        <f t="shared" ca="1" si="17"/>
        <v/>
      </c>
      <c r="W48" s="18" t="str">
        <f t="shared" ca="1" si="18"/>
        <v/>
      </c>
      <c r="X48" s="18" t="str">
        <f t="shared" ca="1" si="18"/>
        <v/>
      </c>
      <c r="Y48" s="18" t="str">
        <f t="shared" ca="1" si="18"/>
        <v/>
      </c>
      <c r="Z48" s="18" t="str">
        <f t="shared" ca="1" si="18"/>
        <v/>
      </c>
      <c r="AA48" s="18" t="str">
        <f t="shared" ca="1" si="18"/>
        <v/>
      </c>
      <c r="AB48" s="18" t="str">
        <f t="shared" ca="1" si="18"/>
        <v/>
      </c>
      <c r="AC48" s="18" t="str">
        <f t="shared" ca="1" si="18"/>
        <v/>
      </c>
      <c r="AD48" s="18" t="str">
        <f t="shared" ca="1" si="18"/>
        <v/>
      </c>
      <c r="AE48" s="18" t="str">
        <f t="shared" ca="1" si="18"/>
        <v/>
      </c>
      <c r="AF48" s="18" t="str">
        <f t="shared" ca="1" si="18"/>
        <v/>
      </c>
      <c r="AG48" s="18" t="str">
        <f t="shared" ca="1" si="9"/>
        <v/>
      </c>
      <c r="AH48" s="19"/>
      <c r="AI48" s="25"/>
      <c r="AJ48" s="26"/>
      <c r="AK48" s="759"/>
      <c r="AL48" s="759"/>
      <c r="AM48" s="759"/>
    </row>
    <row r="49" spans="1:39" ht="25.7" customHeight="1">
      <c r="A49" s="13">
        <v>33</v>
      </c>
      <c r="B49" s="49"/>
      <c r="C49" s="18" t="str">
        <f t="shared" ca="1" si="16"/>
        <v/>
      </c>
      <c r="D49" s="18" t="str">
        <f t="shared" ca="1" si="16"/>
        <v/>
      </c>
      <c r="E49" s="18" t="str">
        <f t="shared" ca="1" si="16"/>
        <v/>
      </c>
      <c r="F49" s="18" t="str">
        <f t="shared" ca="1" si="16"/>
        <v/>
      </c>
      <c r="G49" s="18" t="str">
        <f t="shared" ca="1" si="16"/>
        <v/>
      </c>
      <c r="H49" s="18" t="str">
        <f t="shared" ca="1" si="16"/>
        <v/>
      </c>
      <c r="I49" s="18" t="str">
        <f t="shared" ca="1" si="16"/>
        <v/>
      </c>
      <c r="J49" s="18" t="str">
        <f t="shared" ca="1" si="16"/>
        <v/>
      </c>
      <c r="K49" s="18" t="str">
        <f t="shared" ca="1" si="16"/>
        <v/>
      </c>
      <c r="L49" s="18" t="str">
        <f t="shared" ca="1" si="16"/>
        <v/>
      </c>
      <c r="M49" s="18" t="str">
        <f t="shared" ca="1" si="17"/>
        <v/>
      </c>
      <c r="N49" s="18" t="str">
        <f t="shared" ca="1" si="17"/>
        <v/>
      </c>
      <c r="O49" s="18" t="str">
        <f t="shared" ca="1" si="17"/>
        <v/>
      </c>
      <c r="P49" s="18" t="str">
        <f t="shared" ca="1" si="17"/>
        <v/>
      </c>
      <c r="Q49" s="18" t="str">
        <f t="shared" ca="1" si="17"/>
        <v/>
      </c>
      <c r="R49" s="18" t="str">
        <f t="shared" ca="1" si="17"/>
        <v/>
      </c>
      <c r="S49" s="18" t="str">
        <f t="shared" ca="1" si="17"/>
        <v/>
      </c>
      <c r="T49" s="18" t="str">
        <f t="shared" ca="1" si="17"/>
        <v/>
      </c>
      <c r="U49" s="18" t="str">
        <f t="shared" ca="1" si="17"/>
        <v/>
      </c>
      <c r="V49" s="18" t="str">
        <f t="shared" ca="1" si="17"/>
        <v/>
      </c>
      <c r="W49" s="18" t="str">
        <f t="shared" ca="1" si="18"/>
        <v/>
      </c>
      <c r="X49" s="18" t="str">
        <f t="shared" ca="1" si="18"/>
        <v/>
      </c>
      <c r="Y49" s="18" t="str">
        <f t="shared" ca="1" si="18"/>
        <v/>
      </c>
      <c r="Z49" s="18" t="str">
        <f t="shared" ca="1" si="18"/>
        <v/>
      </c>
      <c r="AA49" s="18" t="str">
        <f t="shared" ca="1" si="18"/>
        <v/>
      </c>
      <c r="AB49" s="18" t="str">
        <f t="shared" ca="1" si="18"/>
        <v/>
      </c>
      <c r="AC49" s="18" t="str">
        <f t="shared" ca="1" si="18"/>
        <v/>
      </c>
      <c r="AD49" s="18" t="str">
        <f t="shared" ca="1" si="18"/>
        <v/>
      </c>
      <c r="AE49" s="18" t="str">
        <f t="shared" ca="1" si="18"/>
        <v/>
      </c>
      <c r="AF49" s="18" t="str">
        <f t="shared" ca="1" si="18"/>
        <v/>
      </c>
      <c r="AG49" s="18" t="str">
        <f t="shared" ca="1" si="9"/>
        <v/>
      </c>
      <c r="AH49" s="19"/>
      <c r="AI49" s="25"/>
      <c r="AJ49" s="26"/>
      <c r="AK49" s="759"/>
      <c r="AL49" s="759"/>
      <c r="AM49" s="759"/>
    </row>
    <row r="50" spans="1:39" ht="25.7" customHeight="1">
      <c r="A50" s="13">
        <v>34</v>
      </c>
      <c r="B50" s="17"/>
      <c r="C50" s="18" t="str">
        <f t="shared" ca="1" si="16"/>
        <v/>
      </c>
      <c r="D50" s="18" t="str">
        <f t="shared" ca="1" si="16"/>
        <v/>
      </c>
      <c r="E50" s="18" t="str">
        <f t="shared" ca="1" si="16"/>
        <v/>
      </c>
      <c r="F50" s="18" t="str">
        <f t="shared" ca="1" si="16"/>
        <v/>
      </c>
      <c r="G50" s="18" t="str">
        <f t="shared" ca="1" si="16"/>
        <v/>
      </c>
      <c r="H50" s="18" t="str">
        <f t="shared" ca="1" si="16"/>
        <v/>
      </c>
      <c r="I50" s="18" t="str">
        <f t="shared" ca="1" si="16"/>
        <v/>
      </c>
      <c r="J50" s="18" t="str">
        <f t="shared" ca="1" si="16"/>
        <v/>
      </c>
      <c r="K50" s="18" t="str">
        <f t="shared" ca="1" si="16"/>
        <v/>
      </c>
      <c r="L50" s="18" t="str">
        <f t="shared" ca="1" si="16"/>
        <v/>
      </c>
      <c r="M50" s="18" t="str">
        <f t="shared" ca="1" si="17"/>
        <v/>
      </c>
      <c r="N50" s="18" t="str">
        <f t="shared" ca="1" si="17"/>
        <v/>
      </c>
      <c r="O50" s="18" t="str">
        <f t="shared" ca="1" si="17"/>
        <v/>
      </c>
      <c r="P50" s="18" t="str">
        <f t="shared" ca="1" si="17"/>
        <v/>
      </c>
      <c r="Q50" s="18" t="str">
        <f t="shared" ca="1" si="17"/>
        <v/>
      </c>
      <c r="R50" s="18" t="str">
        <f t="shared" ca="1" si="17"/>
        <v/>
      </c>
      <c r="S50" s="18" t="str">
        <f t="shared" ca="1" si="17"/>
        <v/>
      </c>
      <c r="T50" s="18" t="str">
        <f t="shared" ca="1" si="17"/>
        <v/>
      </c>
      <c r="U50" s="18" t="str">
        <f t="shared" ca="1" si="17"/>
        <v/>
      </c>
      <c r="V50" s="18" t="str">
        <f t="shared" ca="1" si="17"/>
        <v/>
      </c>
      <c r="W50" s="18" t="str">
        <f t="shared" ca="1" si="18"/>
        <v/>
      </c>
      <c r="X50" s="18" t="str">
        <f t="shared" ca="1" si="18"/>
        <v/>
      </c>
      <c r="Y50" s="18" t="str">
        <f t="shared" ca="1" si="18"/>
        <v/>
      </c>
      <c r="Z50" s="18" t="str">
        <f t="shared" ca="1" si="18"/>
        <v/>
      </c>
      <c r="AA50" s="18" t="str">
        <f t="shared" ca="1" si="18"/>
        <v/>
      </c>
      <c r="AB50" s="18" t="str">
        <f t="shared" ca="1" si="18"/>
        <v/>
      </c>
      <c r="AC50" s="18" t="str">
        <f t="shared" ca="1" si="18"/>
        <v/>
      </c>
      <c r="AD50" s="18" t="str">
        <f t="shared" ca="1" si="18"/>
        <v/>
      </c>
      <c r="AE50" s="18" t="str">
        <f t="shared" ca="1" si="18"/>
        <v/>
      </c>
      <c r="AF50" s="18" t="str">
        <f t="shared" ca="1" si="18"/>
        <v/>
      </c>
      <c r="AG50" s="18" t="str">
        <f t="shared" ca="1" si="9"/>
        <v/>
      </c>
      <c r="AH50" s="19"/>
      <c r="AI50" s="25"/>
      <c r="AJ50" s="26"/>
      <c r="AK50" s="759"/>
      <c r="AL50" s="759"/>
      <c r="AM50" s="759"/>
    </row>
    <row r="51" spans="1:39" ht="25.7" customHeight="1">
      <c r="A51" s="13">
        <v>35</v>
      </c>
      <c r="B51" s="17"/>
      <c r="C51" s="18" t="str">
        <f t="shared" ca="1" si="16"/>
        <v/>
      </c>
      <c r="D51" s="18" t="str">
        <f t="shared" ca="1" si="16"/>
        <v/>
      </c>
      <c r="E51" s="18" t="str">
        <f t="shared" ca="1" si="16"/>
        <v/>
      </c>
      <c r="F51" s="18" t="str">
        <f t="shared" ca="1" si="16"/>
        <v/>
      </c>
      <c r="G51" s="18" t="str">
        <f t="shared" ca="1" si="16"/>
        <v/>
      </c>
      <c r="H51" s="18" t="str">
        <f t="shared" ca="1" si="16"/>
        <v/>
      </c>
      <c r="I51" s="18" t="str">
        <f t="shared" ca="1" si="16"/>
        <v/>
      </c>
      <c r="J51" s="18" t="str">
        <f t="shared" ca="1" si="16"/>
        <v/>
      </c>
      <c r="K51" s="18" t="str">
        <f t="shared" ca="1" si="16"/>
        <v/>
      </c>
      <c r="L51" s="18" t="str">
        <f t="shared" ca="1" si="16"/>
        <v/>
      </c>
      <c r="M51" s="18" t="str">
        <f t="shared" ca="1" si="17"/>
        <v/>
      </c>
      <c r="N51" s="18" t="str">
        <f t="shared" ca="1" si="17"/>
        <v/>
      </c>
      <c r="O51" s="18" t="str">
        <f t="shared" ca="1" si="17"/>
        <v/>
      </c>
      <c r="P51" s="18" t="str">
        <f t="shared" ca="1" si="17"/>
        <v/>
      </c>
      <c r="Q51" s="18" t="str">
        <f t="shared" ca="1" si="17"/>
        <v/>
      </c>
      <c r="R51" s="18" t="str">
        <f t="shared" ca="1" si="17"/>
        <v/>
      </c>
      <c r="S51" s="18" t="str">
        <f t="shared" ca="1" si="17"/>
        <v/>
      </c>
      <c r="T51" s="18" t="str">
        <f t="shared" ca="1" si="17"/>
        <v/>
      </c>
      <c r="U51" s="18" t="str">
        <f t="shared" ca="1" si="17"/>
        <v/>
      </c>
      <c r="V51" s="18" t="str">
        <f t="shared" ca="1" si="17"/>
        <v/>
      </c>
      <c r="W51" s="18" t="str">
        <f t="shared" ca="1" si="18"/>
        <v/>
      </c>
      <c r="X51" s="18" t="str">
        <f t="shared" ca="1" si="18"/>
        <v/>
      </c>
      <c r="Y51" s="18" t="str">
        <f t="shared" ca="1" si="18"/>
        <v/>
      </c>
      <c r="Z51" s="18" t="str">
        <f t="shared" ca="1" si="18"/>
        <v/>
      </c>
      <c r="AA51" s="18" t="str">
        <f t="shared" ca="1" si="18"/>
        <v/>
      </c>
      <c r="AB51" s="18" t="str">
        <f t="shared" ca="1" si="18"/>
        <v/>
      </c>
      <c r="AC51" s="18" t="str">
        <f t="shared" ca="1" si="18"/>
        <v/>
      </c>
      <c r="AD51" s="18" t="str">
        <f t="shared" ca="1" si="18"/>
        <v/>
      </c>
      <c r="AE51" s="18" t="str">
        <f t="shared" ca="1" si="18"/>
        <v/>
      </c>
      <c r="AF51" s="18" t="str">
        <f t="shared" ca="1" si="18"/>
        <v/>
      </c>
      <c r="AG51" s="18" t="str">
        <f t="shared" ca="1" si="9"/>
        <v/>
      </c>
      <c r="AH51" s="19"/>
      <c r="AI51" s="25"/>
      <c r="AJ51" s="26"/>
      <c r="AK51" s="759"/>
      <c r="AL51" s="759"/>
      <c r="AM51" s="759"/>
    </row>
    <row r="52" spans="1:39" ht="25.7" customHeight="1">
      <c r="A52" s="13">
        <v>36</v>
      </c>
      <c r="B52" s="17"/>
      <c r="C52" s="18" t="str">
        <f t="shared" ca="1" si="16"/>
        <v/>
      </c>
      <c r="D52" s="18" t="str">
        <f t="shared" ca="1" si="16"/>
        <v/>
      </c>
      <c r="E52" s="18" t="str">
        <f t="shared" ca="1" si="16"/>
        <v/>
      </c>
      <c r="F52" s="18" t="str">
        <f t="shared" ca="1" si="16"/>
        <v/>
      </c>
      <c r="G52" s="18" t="str">
        <f t="shared" ca="1" si="16"/>
        <v/>
      </c>
      <c r="H52" s="18" t="str">
        <f t="shared" ca="1" si="16"/>
        <v/>
      </c>
      <c r="I52" s="18" t="str">
        <f t="shared" ca="1" si="16"/>
        <v/>
      </c>
      <c r="J52" s="18" t="str">
        <f t="shared" ca="1" si="16"/>
        <v/>
      </c>
      <c r="K52" s="18" t="str">
        <f t="shared" ca="1" si="16"/>
        <v/>
      </c>
      <c r="L52" s="18" t="str">
        <f t="shared" ca="1" si="16"/>
        <v/>
      </c>
      <c r="M52" s="18" t="str">
        <f t="shared" ca="1" si="17"/>
        <v/>
      </c>
      <c r="N52" s="18" t="str">
        <f t="shared" ca="1" si="17"/>
        <v/>
      </c>
      <c r="O52" s="18" t="str">
        <f t="shared" ca="1" si="17"/>
        <v/>
      </c>
      <c r="P52" s="18" t="str">
        <f t="shared" ca="1" si="17"/>
        <v/>
      </c>
      <c r="Q52" s="18" t="str">
        <f t="shared" ca="1" si="17"/>
        <v/>
      </c>
      <c r="R52" s="18" t="str">
        <f t="shared" ca="1" si="17"/>
        <v/>
      </c>
      <c r="S52" s="18" t="str">
        <f t="shared" ca="1" si="17"/>
        <v/>
      </c>
      <c r="T52" s="18" t="str">
        <f t="shared" ca="1" si="17"/>
        <v/>
      </c>
      <c r="U52" s="18" t="str">
        <f t="shared" ca="1" si="17"/>
        <v/>
      </c>
      <c r="V52" s="18" t="str">
        <f t="shared" ca="1" si="17"/>
        <v/>
      </c>
      <c r="W52" s="18" t="str">
        <f t="shared" ca="1" si="18"/>
        <v/>
      </c>
      <c r="X52" s="18" t="str">
        <f t="shared" ca="1" si="18"/>
        <v/>
      </c>
      <c r="Y52" s="18" t="str">
        <f t="shared" ca="1" si="18"/>
        <v/>
      </c>
      <c r="Z52" s="18" t="str">
        <f t="shared" ca="1" si="18"/>
        <v/>
      </c>
      <c r="AA52" s="18" t="str">
        <f t="shared" ca="1" si="18"/>
        <v/>
      </c>
      <c r="AB52" s="18" t="str">
        <f t="shared" ca="1" si="18"/>
        <v/>
      </c>
      <c r="AC52" s="18" t="str">
        <f t="shared" ca="1" si="18"/>
        <v/>
      </c>
      <c r="AD52" s="18" t="str">
        <f t="shared" ca="1" si="18"/>
        <v/>
      </c>
      <c r="AE52" s="18" t="str">
        <f t="shared" ca="1" si="18"/>
        <v/>
      </c>
      <c r="AF52" s="18" t="str">
        <f t="shared" ca="1" si="18"/>
        <v/>
      </c>
      <c r="AG52" s="18" t="str">
        <f t="shared" ca="1" si="9"/>
        <v/>
      </c>
      <c r="AH52" s="19"/>
      <c r="AI52" s="25"/>
      <c r="AJ52" s="26"/>
      <c r="AK52" s="23"/>
      <c r="AL52" s="20"/>
    </row>
    <row r="53" spans="1:39" ht="25.7" customHeight="1">
      <c r="A53" s="13">
        <v>37</v>
      </c>
      <c r="B53" s="17"/>
      <c r="C53" s="18" t="str">
        <f t="shared" ca="1" si="16"/>
        <v/>
      </c>
      <c r="D53" s="18" t="str">
        <f t="shared" ca="1" si="16"/>
        <v/>
      </c>
      <c r="E53" s="18" t="str">
        <f t="shared" ca="1" si="16"/>
        <v/>
      </c>
      <c r="F53" s="18" t="str">
        <f t="shared" ca="1" si="16"/>
        <v/>
      </c>
      <c r="G53" s="18" t="str">
        <f t="shared" ca="1" si="16"/>
        <v/>
      </c>
      <c r="H53" s="18" t="str">
        <f t="shared" ca="1" si="16"/>
        <v/>
      </c>
      <c r="I53" s="18" t="str">
        <f t="shared" ca="1" si="16"/>
        <v/>
      </c>
      <c r="J53" s="18" t="str">
        <f t="shared" ca="1" si="16"/>
        <v/>
      </c>
      <c r="K53" s="18" t="str">
        <f t="shared" ca="1" si="16"/>
        <v/>
      </c>
      <c r="L53" s="18" t="str">
        <f t="shared" ca="1" si="16"/>
        <v/>
      </c>
      <c r="M53" s="18" t="str">
        <f t="shared" ca="1" si="17"/>
        <v/>
      </c>
      <c r="N53" s="18" t="str">
        <f t="shared" ca="1" si="17"/>
        <v/>
      </c>
      <c r="O53" s="18" t="str">
        <f t="shared" ca="1" si="17"/>
        <v/>
      </c>
      <c r="P53" s="18" t="str">
        <f t="shared" ca="1" si="17"/>
        <v/>
      </c>
      <c r="Q53" s="18" t="str">
        <f t="shared" ca="1" si="17"/>
        <v/>
      </c>
      <c r="R53" s="18" t="str">
        <f t="shared" ca="1" si="17"/>
        <v/>
      </c>
      <c r="S53" s="18" t="str">
        <f t="shared" ca="1" si="17"/>
        <v/>
      </c>
      <c r="T53" s="18" t="str">
        <f t="shared" ca="1" si="17"/>
        <v/>
      </c>
      <c r="U53" s="18" t="str">
        <f t="shared" ca="1" si="17"/>
        <v/>
      </c>
      <c r="V53" s="18" t="str">
        <f t="shared" ca="1" si="17"/>
        <v/>
      </c>
      <c r="W53" s="18" t="str">
        <f t="shared" ca="1" si="18"/>
        <v/>
      </c>
      <c r="X53" s="18" t="str">
        <f t="shared" ca="1" si="18"/>
        <v/>
      </c>
      <c r="Y53" s="18" t="str">
        <f t="shared" ca="1" si="18"/>
        <v/>
      </c>
      <c r="Z53" s="18" t="str">
        <f t="shared" ca="1" si="18"/>
        <v/>
      </c>
      <c r="AA53" s="18" t="str">
        <f t="shared" ca="1" si="18"/>
        <v/>
      </c>
      <c r="AB53" s="18" t="str">
        <f t="shared" ca="1" si="18"/>
        <v/>
      </c>
      <c r="AC53" s="18" t="str">
        <f t="shared" ca="1" si="18"/>
        <v/>
      </c>
      <c r="AD53" s="18" t="str">
        <f t="shared" ca="1" si="18"/>
        <v/>
      </c>
      <c r="AE53" s="18" t="str">
        <f t="shared" ca="1" si="18"/>
        <v/>
      </c>
      <c r="AF53" s="18" t="str">
        <f t="shared" ca="1" si="18"/>
        <v/>
      </c>
      <c r="AG53" s="18" t="str">
        <f t="shared" ca="1" si="9"/>
        <v/>
      </c>
      <c r="AH53" s="19"/>
      <c r="AI53" s="25"/>
      <c r="AJ53" s="26"/>
      <c r="AK53" s="23"/>
      <c r="AL53" s="20"/>
    </row>
    <row r="54" spans="1:39" ht="25.7" customHeight="1">
      <c r="A54" s="13">
        <v>38</v>
      </c>
      <c r="B54" s="49"/>
      <c r="C54" s="18" t="str">
        <f t="shared" ca="1" si="16"/>
        <v/>
      </c>
      <c r="D54" s="18" t="str">
        <f t="shared" ca="1" si="16"/>
        <v/>
      </c>
      <c r="E54" s="18" t="str">
        <f t="shared" ca="1" si="16"/>
        <v/>
      </c>
      <c r="F54" s="18" t="str">
        <f t="shared" ca="1" si="16"/>
        <v/>
      </c>
      <c r="G54" s="18" t="str">
        <f t="shared" ca="1" si="16"/>
        <v/>
      </c>
      <c r="H54" s="18" t="str">
        <f t="shared" ca="1" si="16"/>
        <v/>
      </c>
      <c r="I54" s="18" t="str">
        <f t="shared" ca="1" si="16"/>
        <v/>
      </c>
      <c r="J54" s="18" t="str">
        <f t="shared" ca="1" si="16"/>
        <v/>
      </c>
      <c r="K54" s="18" t="str">
        <f t="shared" ca="1" si="16"/>
        <v/>
      </c>
      <c r="L54" s="18" t="str">
        <f t="shared" ca="1" si="16"/>
        <v/>
      </c>
      <c r="M54" s="18" t="str">
        <f t="shared" ca="1" si="17"/>
        <v/>
      </c>
      <c r="N54" s="18" t="str">
        <f t="shared" ca="1" si="17"/>
        <v/>
      </c>
      <c r="O54" s="18" t="str">
        <f t="shared" ca="1" si="17"/>
        <v/>
      </c>
      <c r="P54" s="18" t="str">
        <f t="shared" ca="1" si="17"/>
        <v/>
      </c>
      <c r="Q54" s="18" t="str">
        <f t="shared" ca="1" si="17"/>
        <v/>
      </c>
      <c r="R54" s="18" t="str">
        <f t="shared" ca="1" si="17"/>
        <v/>
      </c>
      <c r="S54" s="18" t="str">
        <f t="shared" ca="1" si="17"/>
        <v/>
      </c>
      <c r="T54" s="18" t="str">
        <f t="shared" ca="1" si="17"/>
        <v/>
      </c>
      <c r="U54" s="18" t="str">
        <f t="shared" ca="1" si="17"/>
        <v/>
      </c>
      <c r="V54" s="18" t="str">
        <f t="shared" ca="1" si="17"/>
        <v/>
      </c>
      <c r="W54" s="18" t="str">
        <f t="shared" ca="1" si="18"/>
        <v/>
      </c>
      <c r="X54" s="18" t="str">
        <f t="shared" ca="1" si="18"/>
        <v/>
      </c>
      <c r="Y54" s="18" t="str">
        <f t="shared" ca="1" si="18"/>
        <v/>
      </c>
      <c r="Z54" s="18" t="str">
        <f t="shared" ca="1" si="18"/>
        <v/>
      </c>
      <c r="AA54" s="18" t="str">
        <f t="shared" ca="1" si="18"/>
        <v/>
      </c>
      <c r="AB54" s="18" t="str">
        <f t="shared" ca="1" si="18"/>
        <v/>
      </c>
      <c r="AC54" s="18" t="str">
        <f t="shared" ca="1" si="18"/>
        <v/>
      </c>
      <c r="AD54" s="18" t="str">
        <f t="shared" ca="1" si="18"/>
        <v/>
      </c>
      <c r="AE54" s="18" t="str">
        <f t="shared" ca="1" si="18"/>
        <v/>
      </c>
      <c r="AF54" s="18" t="str">
        <f t="shared" ca="1" si="18"/>
        <v/>
      </c>
      <c r="AG54" s="18" t="str">
        <f t="shared" ca="1" si="9"/>
        <v/>
      </c>
      <c r="AH54" s="19"/>
      <c r="AI54" s="25"/>
      <c r="AJ54" s="26"/>
      <c r="AK54" s="23"/>
      <c r="AL54" s="20"/>
    </row>
    <row r="55" spans="1:39" ht="25.7" customHeight="1">
      <c r="A55" s="13">
        <v>39</v>
      </c>
      <c r="B55" s="17"/>
      <c r="C55" s="18" t="str">
        <f t="shared" ca="1" si="16"/>
        <v/>
      </c>
      <c r="D55" s="18" t="str">
        <f t="shared" ca="1" si="16"/>
        <v/>
      </c>
      <c r="E55" s="18" t="str">
        <f t="shared" ca="1" si="16"/>
        <v/>
      </c>
      <c r="F55" s="18" t="str">
        <f t="shared" ca="1" si="16"/>
        <v/>
      </c>
      <c r="G55" s="18" t="str">
        <f t="shared" ca="1" si="16"/>
        <v/>
      </c>
      <c r="H55" s="18" t="str">
        <f t="shared" ca="1" si="16"/>
        <v/>
      </c>
      <c r="I55" s="18" t="str">
        <f t="shared" ca="1" si="16"/>
        <v/>
      </c>
      <c r="J55" s="18" t="str">
        <f t="shared" ca="1" si="16"/>
        <v/>
      </c>
      <c r="K55" s="18" t="str">
        <f t="shared" ca="1" si="16"/>
        <v/>
      </c>
      <c r="L55" s="18" t="str">
        <f t="shared" ca="1" si="16"/>
        <v/>
      </c>
      <c r="M55" s="18" t="str">
        <f t="shared" ca="1" si="17"/>
        <v/>
      </c>
      <c r="N55" s="18" t="str">
        <f t="shared" ca="1" si="17"/>
        <v/>
      </c>
      <c r="O55" s="18" t="str">
        <f t="shared" ca="1" si="17"/>
        <v/>
      </c>
      <c r="P55" s="18" t="str">
        <f t="shared" ca="1" si="17"/>
        <v/>
      </c>
      <c r="Q55" s="18" t="str">
        <f t="shared" ca="1" si="17"/>
        <v/>
      </c>
      <c r="R55" s="18" t="str">
        <f t="shared" ca="1" si="17"/>
        <v/>
      </c>
      <c r="S55" s="18" t="str">
        <f t="shared" ca="1" si="17"/>
        <v/>
      </c>
      <c r="T55" s="18" t="str">
        <f t="shared" ca="1" si="17"/>
        <v/>
      </c>
      <c r="U55" s="18" t="str">
        <f t="shared" ca="1" si="17"/>
        <v/>
      </c>
      <c r="V55" s="18" t="str">
        <f t="shared" ca="1" si="17"/>
        <v/>
      </c>
      <c r="W55" s="18" t="str">
        <f t="shared" ca="1" si="18"/>
        <v/>
      </c>
      <c r="X55" s="18" t="str">
        <f t="shared" ca="1" si="18"/>
        <v/>
      </c>
      <c r="Y55" s="18" t="str">
        <f t="shared" ca="1" si="18"/>
        <v/>
      </c>
      <c r="Z55" s="18" t="str">
        <f t="shared" ca="1" si="18"/>
        <v/>
      </c>
      <c r="AA55" s="18" t="str">
        <f t="shared" ca="1" si="18"/>
        <v/>
      </c>
      <c r="AB55" s="18" t="str">
        <f t="shared" ca="1" si="18"/>
        <v/>
      </c>
      <c r="AC55" s="18" t="str">
        <f t="shared" ca="1" si="18"/>
        <v/>
      </c>
      <c r="AD55" s="18" t="str">
        <f t="shared" ca="1" si="18"/>
        <v/>
      </c>
      <c r="AE55" s="18" t="str">
        <f t="shared" ca="1" si="18"/>
        <v/>
      </c>
      <c r="AF55" s="18" t="str">
        <f t="shared" ca="1" si="18"/>
        <v/>
      </c>
      <c r="AG55" s="18" t="str">
        <f t="shared" ca="1" si="9"/>
        <v/>
      </c>
      <c r="AH55" s="19"/>
      <c r="AI55" s="25"/>
      <c r="AJ55" s="22"/>
      <c r="AK55" s="23"/>
    </row>
    <row r="56" spans="1:39" ht="25.7" customHeight="1">
      <c r="A56" s="13">
        <v>40</v>
      </c>
      <c r="B56" s="17"/>
      <c r="C56" s="18" t="str">
        <f t="shared" ca="1" si="16"/>
        <v/>
      </c>
      <c r="D56" s="18" t="str">
        <f t="shared" ca="1" si="16"/>
        <v/>
      </c>
      <c r="E56" s="18" t="str">
        <f t="shared" ca="1" si="16"/>
        <v/>
      </c>
      <c r="F56" s="18" t="str">
        <f t="shared" ca="1" si="16"/>
        <v/>
      </c>
      <c r="G56" s="18" t="str">
        <f t="shared" ca="1" si="16"/>
        <v/>
      </c>
      <c r="H56" s="18" t="str">
        <f t="shared" ca="1" si="16"/>
        <v/>
      </c>
      <c r="I56" s="18" t="str">
        <f t="shared" ca="1" si="16"/>
        <v/>
      </c>
      <c r="J56" s="18" t="str">
        <f t="shared" ca="1" si="16"/>
        <v/>
      </c>
      <c r="K56" s="18" t="str">
        <f t="shared" ca="1" si="16"/>
        <v/>
      </c>
      <c r="L56" s="18" t="str">
        <f t="shared" ca="1" si="16"/>
        <v/>
      </c>
      <c r="M56" s="18" t="str">
        <f t="shared" ca="1" si="17"/>
        <v/>
      </c>
      <c r="N56" s="18" t="str">
        <f t="shared" ca="1" si="17"/>
        <v/>
      </c>
      <c r="O56" s="18" t="str">
        <f t="shared" ca="1" si="17"/>
        <v/>
      </c>
      <c r="P56" s="18" t="str">
        <f t="shared" ca="1" si="17"/>
        <v/>
      </c>
      <c r="Q56" s="18" t="str">
        <f t="shared" ca="1" si="17"/>
        <v/>
      </c>
      <c r="R56" s="18" t="str">
        <f t="shared" ca="1" si="17"/>
        <v/>
      </c>
      <c r="S56" s="18" t="str">
        <f t="shared" ca="1" si="17"/>
        <v/>
      </c>
      <c r="T56" s="18" t="str">
        <f t="shared" ca="1" si="17"/>
        <v/>
      </c>
      <c r="U56" s="18" t="str">
        <f t="shared" ca="1" si="17"/>
        <v/>
      </c>
      <c r="V56" s="18" t="str">
        <f t="shared" ca="1" si="17"/>
        <v/>
      </c>
      <c r="W56" s="18" t="str">
        <f t="shared" ca="1" si="18"/>
        <v/>
      </c>
      <c r="X56" s="18" t="str">
        <f t="shared" ca="1" si="18"/>
        <v/>
      </c>
      <c r="Y56" s="18" t="str">
        <f t="shared" ca="1" si="18"/>
        <v/>
      </c>
      <c r="Z56" s="18" t="str">
        <f t="shared" ca="1" si="18"/>
        <v/>
      </c>
      <c r="AA56" s="18" t="str">
        <f t="shared" ca="1" si="18"/>
        <v/>
      </c>
      <c r="AB56" s="18" t="str">
        <f t="shared" ca="1" si="18"/>
        <v/>
      </c>
      <c r="AC56" s="18" t="str">
        <f t="shared" ca="1" si="18"/>
        <v/>
      </c>
      <c r="AD56" s="18" t="str">
        <f t="shared" ca="1" si="18"/>
        <v/>
      </c>
      <c r="AE56" s="18" t="str">
        <f t="shared" ca="1" si="18"/>
        <v/>
      </c>
      <c r="AF56" s="18" t="str">
        <f t="shared" ca="1" si="18"/>
        <v/>
      </c>
      <c r="AG56" s="18" t="str">
        <f t="shared" ca="1" si="9"/>
        <v/>
      </c>
      <c r="AH56" s="19"/>
      <c r="AI56" s="25"/>
      <c r="AJ56" s="22"/>
      <c r="AK56" s="23"/>
    </row>
    <row r="57" spans="1:39" ht="25.7" customHeight="1">
      <c r="A57" s="13">
        <v>41</v>
      </c>
      <c r="B57" s="49"/>
      <c r="C57" s="18" t="str">
        <f t="shared" ref="C57:L66" ca="1" si="19">IF(ISNA(VLOOKUP($B57,INDIRECT("'"&amp;C$6&amp;"'! B:E"),4,FALSE))=TRUE,"",VLOOKUP($B57,INDIRECT("'"&amp;C$6&amp;"'! B:e"),4,FALSE))</f>
        <v/>
      </c>
      <c r="D57" s="18" t="str">
        <f t="shared" ca="1" si="19"/>
        <v/>
      </c>
      <c r="E57" s="18" t="str">
        <f t="shared" ca="1" si="19"/>
        <v/>
      </c>
      <c r="F57" s="18" t="str">
        <f t="shared" ca="1" si="19"/>
        <v/>
      </c>
      <c r="G57" s="18" t="str">
        <f t="shared" ca="1" si="19"/>
        <v/>
      </c>
      <c r="H57" s="18" t="str">
        <f t="shared" ca="1" si="19"/>
        <v/>
      </c>
      <c r="I57" s="18" t="str">
        <f t="shared" ca="1" si="19"/>
        <v/>
      </c>
      <c r="J57" s="18" t="str">
        <f t="shared" ca="1" si="19"/>
        <v/>
      </c>
      <c r="K57" s="18" t="str">
        <f t="shared" ca="1" si="19"/>
        <v/>
      </c>
      <c r="L57" s="18" t="str">
        <f t="shared" ca="1" si="19"/>
        <v/>
      </c>
      <c r="M57" s="18" t="str">
        <f t="shared" ref="M57:V66" ca="1" si="20">IF(ISNA(VLOOKUP($B57,INDIRECT("'"&amp;M$6&amp;"'! B:E"),4,FALSE))=TRUE,"",VLOOKUP($B57,INDIRECT("'"&amp;M$6&amp;"'! B:e"),4,FALSE))</f>
        <v/>
      </c>
      <c r="N57" s="18" t="str">
        <f t="shared" ca="1" si="20"/>
        <v/>
      </c>
      <c r="O57" s="18" t="str">
        <f t="shared" ca="1" si="20"/>
        <v/>
      </c>
      <c r="P57" s="18" t="str">
        <f t="shared" ca="1" si="20"/>
        <v/>
      </c>
      <c r="Q57" s="18" t="str">
        <f t="shared" ca="1" si="20"/>
        <v/>
      </c>
      <c r="R57" s="18" t="str">
        <f t="shared" ca="1" si="20"/>
        <v/>
      </c>
      <c r="S57" s="18" t="str">
        <f t="shared" ca="1" si="20"/>
        <v/>
      </c>
      <c r="T57" s="18" t="str">
        <f t="shared" ca="1" si="20"/>
        <v/>
      </c>
      <c r="U57" s="18" t="str">
        <f t="shared" ca="1" si="20"/>
        <v/>
      </c>
      <c r="V57" s="18" t="str">
        <f t="shared" ca="1" si="20"/>
        <v/>
      </c>
      <c r="W57" s="18" t="str">
        <f t="shared" ref="W57:AF66" ca="1" si="21">IF(ISNA(VLOOKUP($B57,INDIRECT("'"&amp;W$6&amp;"'! B:E"),4,FALSE))=TRUE,"",VLOOKUP($B57,INDIRECT("'"&amp;W$6&amp;"'! B:e"),4,FALSE))</f>
        <v/>
      </c>
      <c r="X57" s="18" t="str">
        <f t="shared" ca="1" si="21"/>
        <v/>
      </c>
      <c r="Y57" s="18" t="str">
        <f t="shared" ca="1" si="21"/>
        <v/>
      </c>
      <c r="Z57" s="18" t="str">
        <f t="shared" ca="1" si="21"/>
        <v/>
      </c>
      <c r="AA57" s="18" t="str">
        <f t="shared" ca="1" si="21"/>
        <v/>
      </c>
      <c r="AB57" s="18" t="str">
        <f t="shared" ca="1" si="21"/>
        <v/>
      </c>
      <c r="AC57" s="18" t="str">
        <f t="shared" ca="1" si="21"/>
        <v/>
      </c>
      <c r="AD57" s="18" t="str">
        <f t="shared" ca="1" si="21"/>
        <v/>
      </c>
      <c r="AE57" s="18" t="str">
        <f t="shared" ca="1" si="21"/>
        <v/>
      </c>
      <c r="AF57" s="18" t="str">
        <f t="shared" ca="1" si="21"/>
        <v/>
      </c>
      <c r="AG57" s="18" t="str">
        <f t="shared" ca="1" si="9"/>
        <v/>
      </c>
      <c r="AH57" s="19"/>
      <c r="AI57" s="25"/>
      <c r="AJ57" s="22"/>
      <c r="AK57" s="23"/>
    </row>
    <row r="58" spans="1:39" ht="25.7" customHeight="1">
      <c r="A58" s="13">
        <v>42</v>
      </c>
      <c r="B58" s="49"/>
      <c r="C58" s="18" t="str">
        <f t="shared" ca="1" si="19"/>
        <v/>
      </c>
      <c r="D58" s="18" t="str">
        <f t="shared" ca="1" si="19"/>
        <v/>
      </c>
      <c r="E58" s="18" t="str">
        <f t="shared" ca="1" si="19"/>
        <v/>
      </c>
      <c r="F58" s="18" t="str">
        <f t="shared" ca="1" si="19"/>
        <v/>
      </c>
      <c r="G58" s="18" t="str">
        <f t="shared" ca="1" si="19"/>
        <v/>
      </c>
      <c r="H58" s="18" t="str">
        <f t="shared" ca="1" si="19"/>
        <v/>
      </c>
      <c r="I58" s="18" t="str">
        <f t="shared" ca="1" si="19"/>
        <v/>
      </c>
      <c r="J58" s="18" t="str">
        <f t="shared" ca="1" si="19"/>
        <v/>
      </c>
      <c r="K58" s="18" t="str">
        <f t="shared" ca="1" si="19"/>
        <v/>
      </c>
      <c r="L58" s="18" t="str">
        <f t="shared" ca="1" si="19"/>
        <v/>
      </c>
      <c r="M58" s="18" t="str">
        <f t="shared" ca="1" si="20"/>
        <v/>
      </c>
      <c r="N58" s="18" t="str">
        <f t="shared" ca="1" si="20"/>
        <v/>
      </c>
      <c r="O58" s="18" t="str">
        <f t="shared" ca="1" si="20"/>
        <v/>
      </c>
      <c r="P58" s="18" t="str">
        <f t="shared" ca="1" si="20"/>
        <v/>
      </c>
      <c r="Q58" s="18" t="str">
        <f t="shared" ca="1" si="20"/>
        <v/>
      </c>
      <c r="R58" s="18" t="str">
        <f t="shared" ca="1" si="20"/>
        <v/>
      </c>
      <c r="S58" s="18" t="str">
        <f t="shared" ca="1" si="20"/>
        <v/>
      </c>
      <c r="T58" s="18" t="str">
        <f t="shared" ca="1" si="20"/>
        <v/>
      </c>
      <c r="U58" s="18" t="str">
        <f t="shared" ca="1" si="20"/>
        <v/>
      </c>
      <c r="V58" s="18" t="str">
        <f t="shared" ca="1" si="20"/>
        <v/>
      </c>
      <c r="W58" s="18" t="str">
        <f t="shared" ca="1" si="21"/>
        <v/>
      </c>
      <c r="X58" s="18" t="str">
        <f t="shared" ca="1" si="21"/>
        <v/>
      </c>
      <c r="Y58" s="18" t="str">
        <f t="shared" ca="1" si="21"/>
        <v/>
      </c>
      <c r="Z58" s="18" t="str">
        <f t="shared" ca="1" si="21"/>
        <v/>
      </c>
      <c r="AA58" s="18" t="str">
        <f t="shared" ca="1" si="21"/>
        <v/>
      </c>
      <c r="AB58" s="18" t="str">
        <f t="shared" ca="1" si="21"/>
        <v/>
      </c>
      <c r="AC58" s="18" t="str">
        <f t="shared" ca="1" si="21"/>
        <v/>
      </c>
      <c r="AD58" s="18" t="str">
        <f t="shared" ca="1" si="21"/>
        <v/>
      </c>
      <c r="AE58" s="18" t="str">
        <f t="shared" ca="1" si="21"/>
        <v/>
      </c>
      <c r="AF58" s="18" t="str">
        <f t="shared" ca="1" si="21"/>
        <v/>
      </c>
      <c r="AG58" s="18" t="str">
        <f t="shared" ref="AG58:AG89" ca="1" si="22">IF(ISNA(VLOOKUP($B58,INDIRECT("'"&amp;AG$6&amp;"'! B:E"),4,FALSE))=TRUE,"",VLOOKUP($B58,INDIRECT("'"&amp;AG$6&amp;"'! B:e"),4,FALSE))</f>
        <v/>
      </c>
      <c r="AH58" s="19"/>
    </row>
    <row r="59" spans="1:39" ht="25.7" customHeight="1">
      <c r="A59" s="13">
        <v>43</v>
      </c>
      <c r="B59" s="17"/>
      <c r="C59" s="18" t="str">
        <f t="shared" ca="1" si="19"/>
        <v/>
      </c>
      <c r="D59" s="18" t="str">
        <f t="shared" ca="1" si="19"/>
        <v/>
      </c>
      <c r="E59" s="18" t="str">
        <f t="shared" ca="1" si="19"/>
        <v/>
      </c>
      <c r="F59" s="18" t="str">
        <f t="shared" ca="1" si="19"/>
        <v/>
      </c>
      <c r="G59" s="18" t="str">
        <f t="shared" ca="1" si="19"/>
        <v/>
      </c>
      <c r="H59" s="18" t="str">
        <f t="shared" ca="1" si="19"/>
        <v/>
      </c>
      <c r="I59" s="18" t="str">
        <f t="shared" ca="1" si="19"/>
        <v/>
      </c>
      <c r="J59" s="18" t="str">
        <f t="shared" ca="1" si="19"/>
        <v/>
      </c>
      <c r="K59" s="18" t="str">
        <f t="shared" ca="1" si="19"/>
        <v/>
      </c>
      <c r="L59" s="18" t="str">
        <f t="shared" ca="1" si="19"/>
        <v/>
      </c>
      <c r="M59" s="18" t="str">
        <f t="shared" ca="1" si="20"/>
        <v/>
      </c>
      <c r="N59" s="18" t="str">
        <f t="shared" ca="1" si="20"/>
        <v/>
      </c>
      <c r="O59" s="18" t="str">
        <f t="shared" ca="1" si="20"/>
        <v/>
      </c>
      <c r="P59" s="18" t="str">
        <f t="shared" ca="1" si="20"/>
        <v/>
      </c>
      <c r="Q59" s="18" t="str">
        <f t="shared" ca="1" si="20"/>
        <v/>
      </c>
      <c r="R59" s="18" t="str">
        <f t="shared" ca="1" si="20"/>
        <v/>
      </c>
      <c r="S59" s="18" t="str">
        <f t="shared" ca="1" si="20"/>
        <v/>
      </c>
      <c r="T59" s="18" t="str">
        <f t="shared" ca="1" si="20"/>
        <v/>
      </c>
      <c r="U59" s="18" t="str">
        <f t="shared" ca="1" si="20"/>
        <v/>
      </c>
      <c r="V59" s="18" t="str">
        <f t="shared" ca="1" si="20"/>
        <v/>
      </c>
      <c r="W59" s="18" t="str">
        <f t="shared" ca="1" si="21"/>
        <v/>
      </c>
      <c r="X59" s="18" t="str">
        <f t="shared" ca="1" si="21"/>
        <v/>
      </c>
      <c r="Y59" s="18" t="str">
        <f t="shared" ca="1" si="21"/>
        <v/>
      </c>
      <c r="Z59" s="18" t="str">
        <f t="shared" ca="1" si="21"/>
        <v/>
      </c>
      <c r="AA59" s="18" t="str">
        <f t="shared" ca="1" si="21"/>
        <v/>
      </c>
      <c r="AB59" s="18" t="str">
        <f t="shared" ca="1" si="21"/>
        <v/>
      </c>
      <c r="AC59" s="18" t="str">
        <f t="shared" ca="1" si="21"/>
        <v/>
      </c>
      <c r="AD59" s="18" t="str">
        <f t="shared" ca="1" si="21"/>
        <v/>
      </c>
      <c r="AE59" s="18" t="str">
        <f t="shared" ca="1" si="21"/>
        <v/>
      </c>
      <c r="AF59" s="18" t="str">
        <f t="shared" ca="1" si="21"/>
        <v/>
      </c>
      <c r="AG59" s="18" t="str">
        <f t="shared" ca="1" si="22"/>
        <v/>
      </c>
      <c r="AH59" s="19"/>
    </row>
    <row r="60" spans="1:39" ht="25.7" customHeight="1">
      <c r="A60" s="13">
        <v>44</v>
      </c>
      <c r="B60" s="49"/>
      <c r="C60" s="18" t="str">
        <f t="shared" ca="1" si="19"/>
        <v/>
      </c>
      <c r="D60" s="18" t="str">
        <f t="shared" ca="1" si="19"/>
        <v/>
      </c>
      <c r="E60" s="18" t="str">
        <f t="shared" ca="1" si="19"/>
        <v/>
      </c>
      <c r="F60" s="18" t="str">
        <f t="shared" ca="1" si="19"/>
        <v/>
      </c>
      <c r="G60" s="18" t="str">
        <f t="shared" ca="1" si="19"/>
        <v/>
      </c>
      <c r="H60" s="18" t="str">
        <f t="shared" ca="1" si="19"/>
        <v/>
      </c>
      <c r="I60" s="18" t="str">
        <f t="shared" ca="1" si="19"/>
        <v/>
      </c>
      <c r="J60" s="18" t="str">
        <f t="shared" ca="1" si="19"/>
        <v/>
      </c>
      <c r="K60" s="18" t="str">
        <f t="shared" ca="1" si="19"/>
        <v/>
      </c>
      <c r="L60" s="18" t="str">
        <f t="shared" ca="1" si="19"/>
        <v/>
      </c>
      <c r="M60" s="18" t="str">
        <f t="shared" ca="1" si="20"/>
        <v/>
      </c>
      <c r="N60" s="18" t="str">
        <f t="shared" ca="1" si="20"/>
        <v/>
      </c>
      <c r="O60" s="18" t="str">
        <f t="shared" ca="1" si="20"/>
        <v/>
      </c>
      <c r="P60" s="18" t="str">
        <f t="shared" ca="1" si="20"/>
        <v/>
      </c>
      <c r="Q60" s="18" t="str">
        <f t="shared" ca="1" si="20"/>
        <v/>
      </c>
      <c r="R60" s="18" t="str">
        <f t="shared" ca="1" si="20"/>
        <v/>
      </c>
      <c r="S60" s="18" t="str">
        <f t="shared" ca="1" si="20"/>
        <v/>
      </c>
      <c r="T60" s="18" t="str">
        <f t="shared" ca="1" si="20"/>
        <v/>
      </c>
      <c r="U60" s="18" t="str">
        <f t="shared" ca="1" si="20"/>
        <v/>
      </c>
      <c r="V60" s="18" t="str">
        <f t="shared" ca="1" si="20"/>
        <v/>
      </c>
      <c r="W60" s="18" t="str">
        <f t="shared" ca="1" si="21"/>
        <v/>
      </c>
      <c r="X60" s="18" t="str">
        <f t="shared" ca="1" si="21"/>
        <v/>
      </c>
      <c r="Y60" s="18" t="str">
        <f t="shared" ca="1" si="21"/>
        <v/>
      </c>
      <c r="Z60" s="18" t="str">
        <f t="shared" ca="1" si="21"/>
        <v/>
      </c>
      <c r="AA60" s="18" t="str">
        <f t="shared" ca="1" si="21"/>
        <v/>
      </c>
      <c r="AB60" s="18" t="str">
        <f t="shared" ca="1" si="21"/>
        <v/>
      </c>
      <c r="AC60" s="18" t="str">
        <f t="shared" ca="1" si="21"/>
        <v/>
      </c>
      <c r="AD60" s="18" t="str">
        <f t="shared" ca="1" si="21"/>
        <v/>
      </c>
      <c r="AE60" s="18" t="str">
        <f t="shared" ca="1" si="21"/>
        <v/>
      </c>
      <c r="AF60" s="18" t="str">
        <f t="shared" ca="1" si="21"/>
        <v/>
      </c>
      <c r="AG60" s="18" t="str">
        <f t="shared" ca="1" si="22"/>
        <v/>
      </c>
      <c r="AH60" s="27"/>
    </row>
    <row r="61" spans="1:39" ht="25.7" customHeight="1">
      <c r="A61" s="13">
        <v>45</v>
      </c>
      <c r="B61" s="49"/>
      <c r="C61" s="18" t="str">
        <f t="shared" ca="1" si="19"/>
        <v/>
      </c>
      <c r="D61" s="18" t="str">
        <f t="shared" ca="1" si="19"/>
        <v/>
      </c>
      <c r="E61" s="18" t="str">
        <f t="shared" ca="1" si="19"/>
        <v/>
      </c>
      <c r="F61" s="18" t="str">
        <f t="shared" ca="1" si="19"/>
        <v/>
      </c>
      <c r="G61" s="18" t="str">
        <f t="shared" ca="1" si="19"/>
        <v/>
      </c>
      <c r="H61" s="18" t="str">
        <f t="shared" ca="1" si="19"/>
        <v/>
      </c>
      <c r="I61" s="18" t="str">
        <f t="shared" ca="1" si="19"/>
        <v/>
      </c>
      <c r="J61" s="18" t="str">
        <f t="shared" ca="1" si="19"/>
        <v/>
      </c>
      <c r="K61" s="18" t="str">
        <f t="shared" ca="1" si="19"/>
        <v/>
      </c>
      <c r="L61" s="18" t="str">
        <f t="shared" ca="1" si="19"/>
        <v/>
      </c>
      <c r="M61" s="18" t="str">
        <f t="shared" ca="1" si="20"/>
        <v/>
      </c>
      <c r="N61" s="18" t="str">
        <f t="shared" ca="1" si="20"/>
        <v/>
      </c>
      <c r="O61" s="18" t="str">
        <f t="shared" ca="1" si="20"/>
        <v/>
      </c>
      <c r="P61" s="18" t="str">
        <f t="shared" ca="1" si="20"/>
        <v/>
      </c>
      <c r="Q61" s="18" t="str">
        <f t="shared" ca="1" si="20"/>
        <v/>
      </c>
      <c r="R61" s="18" t="str">
        <f t="shared" ca="1" si="20"/>
        <v/>
      </c>
      <c r="S61" s="18" t="str">
        <f t="shared" ca="1" si="20"/>
        <v/>
      </c>
      <c r="T61" s="18" t="str">
        <f t="shared" ca="1" si="20"/>
        <v/>
      </c>
      <c r="U61" s="18" t="str">
        <f t="shared" ca="1" si="20"/>
        <v/>
      </c>
      <c r="V61" s="18" t="str">
        <f t="shared" ca="1" si="20"/>
        <v/>
      </c>
      <c r="W61" s="18" t="str">
        <f t="shared" ca="1" si="21"/>
        <v/>
      </c>
      <c r="X61" s="18" t="str">
        <f t="shared" ca="1" si="21"/>
        <v/>
      </c>
      <c r="Y61" s="18" t="str">
        <f t="shared" ca="1" si="21"/>
        <v/>
      </c>
      <c r="Z61" s="18" t="str">
        <f t="shared" ca="1" si="21"/>
        <v/>
      </c>
      <c r="AA61" s="18" t="str">
        <f t="shared" ca="1" si="21"/>
        <v/>
      </c>
      <c r="AB61" s="18" t="str">
        <f t="shared" ca="1" si="21"/>
        <v/>
      </c>
      <c r="AC61" s="18" t="str">
        <f t="shared" ca="1" si="21"/>
        <v/>
      </c>
      <c r="AD61" s="18" t="str">
        <f t="shared" ca="1" si="21"/>
        <v/>
      </c>
      <c r="AE61" s="18" t="str">
        <f t="shared" ca="1" si="21"/>
        <v/>
      </c>
      <c r="AF61" s="18" t="str">
        <f t="shared" ca="1" si="21"/>
        <v/>
      </c>
      <c r="AG61" s="18" t="str">
        <f t="shared" ca="1" si="22"/>
        <v/>
      </c>
      <c r="AH61" s="27"/>
    </row>
    <row r="62" spans="1:39" ht="25.7" customHeight="1">
      <c r="A62" s="13">
        <v>46</v>
      </c>
      <c r="B62" s="49"/>
      <c r="C62" s="18" t="str">
        <f t="shared" ca="1" si="19"/>
        <v/>
      </c>
      <c r="D62" s="18" t="str">
        <f t="shared" ca="1" si="19"/>
        <v/>
      </c>
      <c r="E62" s="18" t="str">
        <f t="shared" ca="1" si="19"/>
        <v/>
      </c>
      <c r="F62" s="18" t="str">
        <f t="shared" ca="1" si="19"/>
        <v/>
      </c>
      <c r="G62" s="18" t="str">
        <f t="shared" ca="1" si="19"/>
        <v/>
      </c>
      <c r="H62" s="18" t="str">
        <f t="shared" ca="1" si="19"/>
        <v/>
      </c>
      <c r="I62" s="18" t="str">
        <f t="shared" ca="1" si="19"/>
        <v/>
      </c>
      <c r="J62" s="18" t="str">
        <f t="shared" ca="1" si="19"/>
        <v/>
      </c>
      <c r="K62" s="18" t="str">
        <f t="shared" ca="1" si="19"/>
        <v/>
      </c>
      <c r="L62" s="18" t="str">
        <f t="shared" ca="1" si="19"/>
        <v/>
      </c>
      <c r="M62" s="18" t="str">
        <f t="shared" ca="1" si="20"/>
        <v/>
      </c>
      <c r="N62" s="18" t="str">
        <f t="shared" ca="1" si="20"/>
        <v/>
      </c>
      <c r="O62" s="18" t="str">
        <f t="shared" ca="1" si="20"/>
        <v/>
      </c>
      <c r="P62" s="18" t="str">
        <f t="shared" ca="1" si="20"/>
        <v/>
      </c>
      <c r="Q62" s="18" t="str">
        <f t="shared" ca="1" si="20"/>
        <v/>
      </c>
      <c r="R62" s="18" t="str">
        <f t="shared" ca="1" si="20"/>
        <v/>
      </c>
      <c r="S62" s="18" t="str">
        <f t="shared" ca="1" si="20"/>
        <v/>
      </c>
      <c r="T62" s="18" t="str">
        <f t="shared" ca="1" si="20"/>
        <v/>
      </c>
      <c r="U62" s="18" t="str">
        <f t="shared" ca="1" si="20"/>
        <v/>
      </c>
      <c r="V62" s="18" t="str">
        <f t="shared" ca="1" si="20"/>
        <v/>
      </c>
      <c r="W62" s="18" t="str">
        <f t="shared" ca="1" si="21"/>
        <v/>
      </c>
      <c r="X62" s="18" t="str">
        <f t="shared" ca="1" si="21"/>
        <v/>
      </c>
      <c r="Y62" s="18" t="str">
        <f t="shared" ca="1" si="21"/>
        <v/>
      </c>
      <c r="Z62" s="18" t="str">
        <f t="shared" ca="1" si="21"/>
        <v/>
      </c>
      <c r="AA62" s="18" t="str">
        <f t="shared" ca="1" si="21"/>
        <v/>
      </c>
      <c r="AB62" s="18" t="str">
        <f t="shared" ca="1" si="21"/>
        <v/>
      </c>
      <c r="AC62" s="18" t="str">
        <f t="shared" ca="1" si="21"/>
        <v/>
      </c>
      <c r="AD62" s="18" t="str">
        <f t="shared" ca="1" si="21"/>
        <v/>
      </c>
      <c r="AE62" s="18" t="str">
        <f t="shared" ca="1" si="21"/>
        <v/>
      </c>
      <c r="AF62" s="18" t="str">
        <f t="shared" ca="1" si="21"/>
        <v/>
      </c>
      <c r="AG62" s="18" t="str">
        <f t="shared" ca="1" si="22"/>
        <v/>
      </c>
      <c r="AH62" s="27"/>
    </row>
    <row r="63" spans="1:39" ht="25.7" customHeight="1">
      <c r="A63" s="13">
        <v>47</v>
      </c>
      <c r="B63" s="49"/>
      <c r="C63" s="18" t="str">
        <f t="shared" ca="1" si="19"/>
        <v/>
      </c>
      <c r="D63" s="18" t="str">
        <f t="shared" ca="1" si="19"/>
        <v/>
      </c>
      <c r="E63" s="18" t="str">
        <f t="shared" ca="1" si="19"/>
        <v/>
      </c>
      <c r="F63" s="18" t="str">
        <f t="shared" ca="1" si="19"/>
        <v/>
      </c>
      <c r="G63" s="18" t="str">
        <f t="shared" ca="1" si="19"/>
        <v/>
      </c>
      <c r="H63" s="18" t="str">
        <f t="shared" ca="1" si="19"/>
        <v/>
      </c>
      <c r="I63" s="18" t="str">
        <f t="shared" ca="1" si="19"/>
        <v/>
      </c>
      <c r="J63" s="18" t="str">
        <f t="shared" ca="1" si="19"/>
        <v/>
      </c>
      <c r="K63" s="18" t="str">
        <f t="shared" ca="1" si="19"/>
        <v/>
      </c>
      <c r="L63" s="18" t="str">
        <f t="shared" ca="1" si="19"/>
        <v/>
      </c>
      <c r="M63" s="18" t="str">
        <f t="shared" ca="1" si="20"/>
        <v/>
      </c>
      <c r="N63" s="18" t="str">
        <f t="shared" ca="1" si="20"/>
        <v/>
      </c>
      <c r="O63" s="18" t="str">
        <f t="shared" ca="1" si="20"/>
        <v/>
      </c>
      <c r="P63" s="18" t="str">
        <f t="shared" ca="1" si="20"/>
        <v/>
      </c>
      <c r="Q63" s="18" t="str">
        <f t="shared" ca="1" si="20"/>
        <v/>
      </c>
      <c r="R63" s="18" t="str">
        <f t="shared" ca="1" si="20"/>
        <v/>
      </c>
      <c r="S63" s="18" t="str">
        <f t="shared" ca="1" si="20"/>
        <v/>
      </c>
      <c r="T63" s="18" t="str">
        <f t="shared" ca="1" si="20"/>
        <v/>
      </c>
      <c r="U63" s="18" t="str">
        <f t="shared" ca="1" si="20"/>
        <v/>
      </c>
      <c r="V63" s="18" t="str">
        <f t="shared" ca="1" si="20"/>
        <v/>
      </c>
      <c r="W63" s="18" t="str">
        <f t="shared" ca="1" si="21"/>
        <v/>
      </c>
      <c r="X63" s="18" t="str">
        <f t="shared" ca="1" si="21"/>
        <v/>
      </c>
      <c r="Y63" s="18" t="str">
        <f t="shared" ca="1" si="21"/>
        <v/>
      </c>
      <c r="Z63" s="18" t="str">
        <f t="shared" ca="1" si="21"/>
        <v/>
      </c>
      <c r="AA63" s="18" t="str">
        <f t="shared" ca="1" si="21"/>
        <v/>
      </c>
      <c r="AB63" s="18" t="str">
        <f t="shared" ca="1" si="21"/>
        <v/>
      </c>
      <c r="AC63" s="18" t="str">
        <f t="shared" ca="1" si="21"/>
        <v/>
      </c>
      <c r="AD63" s="18" t="str">
        <f t="shared" ca="1" si="21"/>
        <v/>
      </c>
      <c r="AE63" s="18" t="str">
        <f t="shared" ca="1" si="21"/>
        <v/>
      </c>
      <c r="AF63" s="18" t="str">
        <f t="shared" ca="1" si="21"/>
        <v/>
      </c>
      <c r="AG63" s="18" t="str">
        <f t="shared" ca="1" si="22"/>
        <v/>
      </c>
      <c r="AH63" s="27"/>
    </row>
    <row r="64" spans="1:39" ht="25.7" customHeight="1">
      <c r="A64" s="13">
        <v>48</v>
      </c>
      <c r="B64" s="17"/>
      <c r="C64" s="18" t="str">
        <f t="shared" ca="1" si="19"/>
        <v/>
      </c>
      <c r="D64" s="18" t="str">
        <f t="shared" ca="1" si="19"/>
        <v/>
      </c>
      <c r="E64" s="18" t="str">
        <f t="shared" ca="1" si="19"/>
        <v/>
      </c>
      <c r="F64" s="18" t="str">
        <f t="shared" ca="1" si="19"/>
        <v/>
      </c>
      <c r="G64" s="18" t="str">
        <f t="shared" ca="1" si="19"/>
        <v/>
      </c>
      <c r="H64" s="18" t="str">
        <f t="shared" ca="1" si="19"/>
        <v/>
      </c>
      <c r="I64" s="18" t="str">
        <f t="shared" ca="1" si="19"/>
        <v/>
      </c>
      <c r="J64" s="18" t="str">
        <f t="shared" ca="1" si="19"/>
        <v/>
      </c>
      <c r="K64" s="18" t="str">
        <f t="shared" ca="1" si="19"/>
        <v/>
      </c>
      <c r="L64" s="18" t="str">
        <f t="shared" ca="1" si="19"/>
        <v/>
      </c>
      <c r="M64" s="18" t="str">
        <f t="shared" ca="1" si="20"/>
        <v/>
      </c>
      <c r="N64" s="18" t="str">
        <f t="shared" ca="1" si="20"/>
        <v/>
      </c>
      <c r="O64" s="18" t="str">
        <f t="shared" ca="1" si="20"/>
        <v/>
      </c>
      <c r="P64" s="18" t="str">
        <f t="shared" ca="1" si="20"/>
        <v/>
      </c>
      <c r="Q64" s="18" t="str">
        <f t="shared" ca="1" si="20"/>
        <v/>
      </c>
      <c r="R64" s="18" t="str">
        <f t="shared" ca="1" si="20"/>
        <v/>
      </c>
      <c r="S64" s="18" t="str">
        <f t="shared" ca="1" si="20"/>
        <v/>
      </c>
      <c r="T64" s="18" t="str">
        <f t="shared" ca="1" si="20"/>
        <v/>
      </c>
      <c r="U64" s="18" t="str">
        <f t="shared" ca="1" si="20"/>
        <v/>
      </c>
      <c r="V64" s="18" t="str">
        <f t="shared" ca="1" si="20"/>
        <v/>
      </c>
      <c r="W64" s="18" t="str">
        <f t="shared" ca="1" si="21"/>
        <v/>
      </c>
      <c r="X64" s="18" t="str">
        <f t="shared" ca="1" si="21"/>
        <v/>
      </c>
      <c r="Y64" s="18" t="str">
        <f t="shared" ca="1" si="21"/>
        <v/>
      </c>
      <c r="Z64" s="18" t="str">
        <f t="shared" ca="1" si="21"/>
        <v/>
      </c>
      <c r="AA64" s="18" t="str">
        <f t="shared" ca="1" si="21"/>
        <v/>
      </c>
      <c r="AB64" s="18" t="str">
        <f t="shared" ca="1" si="21"/>
        <v/>
      </c>
      <c r="AC64" s="18" t="str">
        <f t="shared" ca="1" si="21"/>
        <v/>
      </c>
      <c r="AD64" s="18" t="str">
        <f t="shared" ca="1" si="21"/>
        <v/>
      </c>
      <c r="AE64" s="18" t="str">
        <f t="shared" ca="1" si="21"/>
        <v/>
      </c>
      <c r="AF64" s="18" t="str">
        <f t="shared" ca="1" si="21"/>
        <v/>
      </c>
      <c r="AG64" s="18" t="str">
        <f t="shared" ca="1" si="22"/>
        <v/>
      </c>
      <c r="AH64" s="27"/>
    </row>
    <row r="65" spans="1:39" ht="25.7" customHeight="1">
      <c r="A65" s="13">
        <v>49</v>
      </c>
      <c r="B65" s="17"/>
      <c r="C65" s="18" t="str">
        <f t="shared" ca="1" si="19"/>
        <v/>
      </c>
      <c r="D65" s="18" t="str">
        <f t="shared" ca="1" si="19"/>
        <v/>
      </c>
      <c r="E65" s="18" t="str">
        <f t="shared" ca="1" si="19"/>
        <v/>
      </c>
      <c r="F65" s="18" t="str">
        <f t="shared" ca="1" si="19"/>
        <v/>
      </c>
      <c r="G65" s="18" t="str">
        <f t="shared" ca="1" si="19"/>
        <v/>
      </c>
      <c r="H65" s="18" t="str">
        <f t="shared" ca="1" si="19"/>
        <v/>
      </c>
      <c r="I65" s="18" t="str">
        <f t="shared" ca="1" si="19"/>
        <v/>
      </c>
      <c r="J65" s="18" t="str">
        <f t="shared" ca="1" si="19"/>
        <v/>
      </c>
      <c r="K65" s="18" t="str">
        <f t="shared" ca="1" si="19"/>
        <v/>
      </c>
      <c r="L65" s="18" t="str">
        <f t="shared" ca="1" si="19"/>
        <v/>
      </c>
      <c r="M65" s="18" t="str">
        <f t="shared" ca="1" si="20"/>
        <v/>
      </c>
      <c r="N65" s="18" t="str">
        <f t="shared" ca="1" si="20"/>
        <v/>
      </c>
      <c r="O65" s="18" t="str">
        <f t="shared" ca="1" si="20"/>
        <v/>
      </c>
      <c r="P65" s="18" t="str">
        <f t="shared" ca="1" si="20"/>
        <v/>
      </c>
      <c r="Q65" s="18" t="str">
        <f t="shared" ca="1" si="20"/>
        <v/>
      </c>
      <c r="R65" s="18" t="str">
        <f t="shared" ca="1" si="20"/>
        <v/>
      </c>
      <c r="S65" s="18" t="str">
        <f t="shared" ca="1" si="20"/>
        <v/>
      </c>
      <c r="T65" s="18" t="str">
        <f t="shared" ca="1" si="20"/>
        <v/>
      </c>
      <c r="U65" s="18" t="str">
        <f t="shared" ca="1" si="20"/>
        <v/>
      </c>
      <c r="V65" s="18" t="str">
        <f t="shared" ca="1" si="20"/>
        <v/>
      </c>
      <c r="W65" s="18" t="str">
        <f t="shared" ca="1" si="21"/>
        <v/>
      </c>
      <c r="X65" s="18" t="str">
        <f t="shared" ca="1" si="21"/>
        <v/>
      </c>
      <c r="Y65" s="18" t="str">
        <f t="shared" ca="1" si="21"/>
        <v/>
      </c>
      <c r="Z65" s="18" t="str">
        <f t="shared" ca="1" si="21"/>
        <v/>
      </c>
      <c r="AA65" s="18" t="str">
        <f t="shared" ca="1" si="21"/>
        <v/>
      </c>
      <c r="AB65" s="18" t="str">
        <f t="shared" ca="1" si="21"/>
        <v/>
      </c>
      <c r="AC65" s="18" t="str">
        <f t="shared" ca="1" si="21"/>
        <v/>
      </c>
      <c r="AD65" s="18" t="str">
        <f t="shared" ca="1" si="21"/>
        <v/>
      </c>
      <c r="AE65" s="18" t="str">
        <f t="shared" ca="1" si="21"/>
        <v/>
      </c>
      <c r="AF65" s="18" t="str">
        <f t="shared" ca="1" si="21"/>
        <v/>
      </c>
      <c r="AG65" s="18" t="str">
        <f t="shared" ca="1" si="22"/>
        <v/>
      </c>
      <c r="AH65" s="27"/>
    </row>
    <row r="66" spans="1:39" ht="25.7" customHeight="1">
      <c r="A66" s="13">
        <v>50</v>
      </c>
      <c r="B66" s="17"/>
      <c r="C66" s="18" t="str">
        <f t="shared" ca="1" si="19"/>
        <v/>
      </c>
      <c r="D66" s="18" t="str">
        <f t="shared" ca="1" si="19"/>
        <v/>
      </c>
      <c r="E66" s="18" t="str">
        <f t="shared" ca="1" si="19"/>
        <v/>
      </c>
      <c r="F66" s="18" t="str">
        <f t="shared" ca="1" si="19"/>
        <v/>
      </c>
      <c r="G66" s="18" t="str">
        <f t="shared" ca="1" si="19"/>
        <v/>
      </c>
      <c r="H66" s="18" t="str">
        <f t="shared" ca="1" si="19"/>
        <v/>
      </c>
      <c r="I66" s="18" t="str">
        <f t="shared" ca="1" si="19"/>
        <v/>
      </c>
      <c r="J66" s="18" t="str">
        <f t="shared" ca="1" si="19"/>
        <v/>
      </c>
      <c r="K66" s="18" t="str">
        <f t="shared" ca="1" si="19"/>
        <v/>
      </c>
      <c r="L66" s="18" t="str">
        <f t="shared" ca="1" si="19"/>
        <v/>
      </c>
      <c r="M66" s="18" t="str">
        <f t="shared" ca="1" si="20"/>
        <v/>
      </c>
      <c r="N66" s="18" t="str">
        <f t="shared" ca="1" si="20"/>
        <v/>
      </c>
      <c r="O66" s="18" t="str">
        <f t="shared" ca="1" si="20"/>
        <v/>
      </c>
      <c r="P66" s="18" t="str">
        <f t="shared" ca="1" si="20"/>
        <v/>
      </c>
      <c r="Q66" s="18" t="str">
        <f t="shared" ca="1" si="20"/>
        <v/>
      </c>
      <c r="R66" s="18" t="str">
        <f t="shared" ca="1" si="20"/>
        <v/>
      </c>
      <c r="S66" s="18" t="str">
        <f t="shared" ca="1" si="20"/>
        <v/>
      </c>
      <c r="T66" s="18" t="str">
        <f t="shared" ca="1" si="20"/>
        <v/>
      </c>
      <c r="U66" s="18" t="str">
        <f t="shared" ca="1" si="20"/>
        <v/>
      </c>
      <c r="V66" s="18" t="str">
        <f t="shared" ca="1" si="20"/>
        <v/>
      </c>
      <c r="W66" s="18" t="str">
        <f t="shared" ca="1" si="21"/>
        <v/>
      </c>
      <c r="X66" s="18" t="str">
        <f t="shared" ca="1" si="21"/>
        <v/>
      </c>
      <c r="Y66" s="18" t="str">
        <f t="shared" ca="1" si="21"/>
        <v/>
      </c>
      <c r="Z66" s="18" t="str">
        <f t="shared" ca="1" si="21"/>
        <v/>
      </c>
      <c r="AA66" s="18" t="str">
        <f t="shared" ca="1" si="21"/>
        <v/>
      </c>
      <c r="AB66" s="18" t="str">
        <f t="shared" ca="1" si="21"/>
        <v/>
      </c>
      <c r="AC66" s="18" t="str">
        <f t="shared" ca="1" si="21"/>
        <v/>
      </c>
      <c r="AD66" s="18" t="str">
        <f t="shared" ca="1" si="21"/>
        <v/>
      </c>
      <c r="AE66" s="18" t="str">
        <f t="shared" ca="1" si="21"/>
        <v/>
      </c>
      <c r="AF66" s="18" t="str">
        <f t="shared" ca="1" si="21"/>
        <v/>
      </c>
      <c r="AG66" s="18" t="str">
        <f t="shared" ca="1" si="22"/>
        <v/>
      </c>
      <c r="AH66" s="27"/>
      <c r="AI66" s="4"/>
    </row>
    <row r="67" spans="1:39" ht="25.7" customHeight="1">
      <c r="A67" s="13">
        <v>51</v>
      </c>
      <c r="B67" s="17"/>
      <c r="C67" s="18" t="str">
        <f t="shared" ref="C67:L76" ca="1" si="23">IF(ISNA(VLOOKUP($B67,INDIRECT("'"&amp;C$6&amp;"'! B:E"),4,FALSE))=TRUE,"",VLOOKUP($B67,INDIRECT("'"&amp;C$6&amp;"'! B:e"),4,FALSE))</f>
        <v/>
      </c>
      <c r="D67" s="18" t="str">
        <f t="shared" ca="1" si="23"/>
        <v/>
      </c>
      <c r="E67" s="18" t="str">
        <f t="shared" ca="1" si="23"/>
        <v/>
      </c>
      <c r="F67" s="18" t="str">
        <f t="shared" ca="1" si="23"/>
        <v/>
      </c>
      <c r="G67" s="18" t="str">
        <f t="shared" ca="1" si="23"/>
        <v/>
      </c>
      <c r="H67" s="18" t="str">
        <f t="shared" ca="1" si="23"/>
        <v/>
      </c>
      <c r="I67" s="18" t="str">
        <f t="shared" ca="1" si="23"/>
        <v/>
      </c>
      <c r="J67" s="18" t="str">
        <f t="shared" ca="1" si="23"/>
        <v/>
      </c>
      <c r="K67" s="18" t="str">
        <f t="shared" ca="1" si="23"/>
        <v/>
      </c>
      <c r="L67" s="18" t="str">
        <f t="shared" ca="1" si="23"/>
        <v/>
      </c>
      <c r="M67" s="18" t="str">
        <f t="shared" ref="M67:V76" ca="1" si="24">IF(ISNA(VLOOKUP($B67,INDIRECT("'"&amp;M$6&amp;"'! B:E"),4,FALSE))=TRUE,"",VLOOKUP($B67,INDIRECT("'"&amp;M$6&amp;"'! B:e"),4,FALSE))</f>
        <v/>
      </c>
      <c r="N67" s="18" t="str">
        <f t="shared" ca="1" si="24"/>
        <v/>
      </c>
      <c r="O67" s="18" t="str">
        <f t="shared" ca="1" si="24"/>
        <v/>
      </c>
      <c r="P67" s="18" t="str">
        <f t="shared" ca="1" si="24"/>
        <v/>
      </c>
      <c r="Q67" s="18" t="str">
        <f t="shared" ca="1" si="24"/>
        <v/>
      </c>
      <c r="R67" s="18" t="str">
        <f t="shared" ca="1" si="24"/>
        <v/>
      </c>
      <c r="S67" s="18" t="str">
        <f t="shared" ca="1" si="24"/>
        <v/>
      </c>
      <c r="T67" s="18" t="str">
        <f t="shared" ca="1" si="24"/>
        <v/>
      </c>
      <c r="U67" s="18" t="str">
        <f t="shared" ca="1" si="24"/>
        <v/>
      </c>
      <c r="V67" s="18" t="str">
        <f t="shared" ca="1" si="24"/>
        <v/>
      </c>
      <c r="W67" s="18" t="str">
        <f t="shared" ref="W67:AF76" ca="1" si="25">IF(ISNA(VLOOKUP($B67,INDIRECT("'"&amp;W$6&amp;"'! B:E"),4,FALSE))=TRUE,"",VLOOKUP($B67,INDIRECT("'"&amp;W$6&amp;"'! B:e"),4,FALSE))</f>
        <v/>
      </c>
      <c r="X67" s="18" t="str">
        <f t="shared" ca="1" si="25"/>
        <v/>
      </c>
      <c r="Y67" s="18" t="str">
        <f t="shared" ca="1" si="25"/>
        <v/>
      </c>
      <c r="Z67" s="18" t="str">
        <f t="shared" ca="1" si="25"/>
        <v/>
      </c>
      <c r="AA67" s="18" t="str">
        <f t="shared" ca="1" si="25"/>
        <v/>
      </c>
      <c r="AB67" s="18" t="str">
        <f t="shared" ca="1" si="25"/>
        <v/>
      </c>
      <c r="AC67" s="18" t="str">
        <f t="shared" ca="1" si="25"/>
        <v/>
      </c>
      <c r="AD67" s="18" t="str">
        <f t="shared" ca="1" si="25"/>
        <v/>
      </c>
      <c r="AE67" s="18" t="str">
        <f t="shared" ca="1" si="25"/>
        <v/>
      </c>
      <c r="AF67" s="18" t="str">
        <f t="shared" ca="1" si="25"/>
        <v/>
      </c>
      <c r="AG67" s="18" t="str">
        <f t="shared" ca="1" si="22"/>
        <v/>
      </c>
      <c r="AH67" s="27"/>
      <c r="AI67" s="4"/>
    </row>
    <row r="68" spans="1:39" ht="25.7" customHeight="1">
      <c r="A68" s="13">
        <v>52</v>
      </c>
      <c r="B68" s="17"/>
      <c r="C68" s="18" t="str">
        <f t="shared" ca="1" si="23"/>
        <v/>
      </c>
      <c r="D68" s="18" t="str">
        <f t="shared" ca="1" si="23"/>
        <v/>
      </c>
      <c r="E68" s="18" t="str">
        <f t="shared" ca="1" si="23"/>
        <v/>
      </c>
      <c r="F68" s="18" t="str">
        <f t="shared" ca="1" si="23"/>
        <v/>
      </c>
      <c r="G68" s="18" t="str">
        <f t="shared" ca="1" si="23"/>
        <v/>
      </c>
      <c r="H68" s="18" t="str">
        <f t="shared" ca="1" si="23"/>
        <v/>
      </c>
      <c r="I68" s="18" t="str">
        <f t="shared" ca="1" si="23"/>
        <v/>
      </c>
      <c r="J68" s="18" t="str">
        <f t="shared" ca="1" si="23"/>
        <v/>
      </c>
      <c r="K68" s="18" t="str">
        <f t="shared" ca="1" si="23"/>
        <v/>
      </c>
      <c r="L68" s="18" t="str">
        <f t="shared" ca="1" si="23"/>
        <v/>
      </c>
      <c r="M68" s="18" t="str">
        <f t="shared" ca="1" si="24"/>
        <v/>
      </c>
      <c r="N68" s="18" t="str">
        <f t="shared" ca="1" si="24"/>
        <v/>
      </c>
      <c r="O68" s="18" t="str">
        <f t="shared" ca="1" si="24"/>
        <v/>
      </c>
      <c r="P68" s="18" t="str">
        <f t="shared" ca="1" si="24"/>
        <v/>
      </c>
      <c r="Q68" s="18" t="str">
        <f t="shared" ca="1" si="24"/>
        <v/>
      </c>
      <c r="R68" s="18" t="str">
        <f t="shared" ca="1" si="24"/>
        <v/>
      </c>
      <c r="S68" s="18" t="str">
        <f t="shared" ca="1" si="24"/>
        <v/>
      </c>
      <c r="T68" s="18" t="str">
        <f t="shared" ca="1" si="24"/>
        <v/>
      </c>
      <c r="U68" s="18" t="str">
        <f t="shared" ca="1" si="24"/>
        <v/>
      </c>
      <c r="V68" s="18" t="str">
        <f t="shared" ca="1" si="24"/>
        <v/>
      </c>
      <c r="W68" s="18" t="str">
        <f t="shared" ca="1" si="25"/>
        <v/>
      </c>
      <c r="X68" s="18" t="str">
        <f t="shared" ca="1" si="25"/>
        <v/>
      </c>
      <c r="Y68" s="18" t="str">
        <f t="shared" ca="1" si="25"/>
        <v/>
      </c>
      <c r="Z68" s="18" t="str">
        <f t="shared" ca="1" si="25"/>
        <v/>
      </c>
      <c r="AA68" s="18" t="str">
        <f t="shared" ca="1" si="25"/>
        <v/>
      </c>
      <c r="AB68" s="18" t="str">
        <f t="shared" ca="1" si="25"/>
        <v/>
      </c>
      <c r="AC68" s="18" t="str">
        <f t="shared" ca="1" si="25"/>
        <v/>
      </c>
      <c r="AD68" s="18" t="str">
        <f t="shared" ca="1" si="25"/>
        <v/>
      </c>
      <c r="AE68" s="18" t="str">
        <f t="shared" ca="1" si="25"/>
        <v/>
      </c>
      <c r="AF68" s="18" t="str">
        <f t="shared" ca="1" si="25"/>
        <v/>
      </c>
      <c r="AG68" s="18" t="str">
        <f t="shared" ca="1" si="22"/>
        <v/>
      </c>
      <c r="AH68" s="27"/>
      <c r="AI68" s="4"/>
      <c r="AJ68" s="6"/>
      <c r="AL68" s="20"/>
      <c r="AM68" s="20"/>
    </row>
    <row r="69" spans="1:39" ht="25.7" customHeight="1">
      <c r="A69" s="13">
        <v>53</v>
      </c>
      <c r="B69" s="17"/>
      <c r="C69" s="18" t="str">
        <f t="shared" ca="1" si="23"/>
        <v/>
      </c>
      <c r="D69" s="18" t="str">
        <f t="shared" ca="1" si="23"/>
        <v/>
      </c>
      <c r="E69" s="18" t="str">
        <f t="shared" ca="1" si="23"/>
        <v/>
      </c>
      <c r="F69" s="18" t="str">
        <f t="shared" ca="1" si="23"/>
        <v/>
      </c>
      <c r="G69" s="18" t="str">
        <f t="shared" ca="1" si="23"/>
        <v/>
      </c>
      <c r="H69" s="18" t="str">
        <f t="shared" ca="1" si="23"/>
        <v/>
      </c>
      <c r="I69" s="18" t="str">
        <f t="shared" ca="1" si="23"/>
        <v/>
      </c>
      <c r="J69" s="18" t="str">
        <f t="shared" ca="1" si="23"/>
        <v/>
      </c>
      <c r="K69" s="18" t="str">
        <f t="shared" ca="1" si="23"/>
        <v/>
      </c>
      <c r="L69" s="18" t="str">
        <f t="shared" ca="1" si="23"/>
        <v/>
      </c>
      <c r="M69" s="18" t="str">
        <f t="shared" ca="1" si="24"/>
        <v/>
      </c>
      <c r="N69" s="18" t="str">
        <f t="shared" ca="1" si="24"/>
        <v/>
      </c>
      <c r="O69" s="18" t="str">
        <f t="shared" ca="1" si="24"/>
        <v/>
      </c>
      <c r="P69" s="18" t="str">
        <f t="shared" ca="1" si="24"/>
        <v/>
      </c>
      <c r="Q69" s="18" t="str">
        <f t="shared" ca="1" si="24"/>
        <v/>
      </c>
      <c r="R69" s="18" t="str">
        <f t="shared" ca="1" si="24"/>
        <v/>
      </c>
      <c r="S69" s="18" t="str">
        <f t="shared" ca="1" si="24"/>
        <v/>
      </c>
      <c r="T69" s="18" t="str">
        <f t="shared" ca="1" si="24"/>
        <v/>
      </c>
      <c r="U69" s="18" t="str">
        <f t="shared" ca="1" si="24"/>
        <v/>
      </c>
      <c r="V69" s="18" t="str">
        <f t="shared" ca="1" si="24"/>
        <v/>
      </c>
      <c r="W69" s="18" t="str">
        <f t="shared" ca="1" si="25"/>
        <v/>
      </c>
      <c r="X69" s="18" t="str">
        <f t="shared" ca="1" si="25"/>
        <v/>
      </c>
      <c r="Y69" s="18" t="str">
        <f t="shared" ca="1" si="25"/>
        <v/>
      </c>
      <c r="Z69" s="18" t="str">
        <f t="shared" ca="1" si="25"/>
        <v/>
      </c>
      <c r="AA69" s="18" t="str">
        <f t="shared" ca="1" si="25"/>
        <v/>
      </c>
      <c r="AB69" s="18" t="str">
        <f t="shared" ca="1" si="25"/>
        <v/>
      </c>
      <c r="AC69" s="18" t="str">
        <f t="shared" ca="1" si="25"/>
        <v/>
      </c>
      <c r="AD69" s="18" t="str">
        <f t="shared" ca="1" si="25"/>
        <v/>
      </c>
      <c r="AE69" s="18" t="str">
        <f t="shared" ca="1" si="25"/>
        <v/>
      </c>
      <c r="AF69" s="18" t="str">
        <f t="shared" ca="1" si="25"/>
        <v/>
      </c>
      <c r="AG69" s="18" t="str">
        <f t="shared" ca="1" si="22"/>
        <v/>
      </c>
      <c r="AH69" s="27"/>
      <c r="AI69" s="4"/>
      <c r="AJ69" s="6"/>
    </row>
    <row r="70" spans="1:39" ht="25.7" customHeight="1">
      <c r="A70" s="13">
        <v>54</v>
      </c>
      <c r="B70" s="17"/>
      <c r="C70" s="18" t="str">
        <f t="shared" ca="1" si="23"/>
        <v/>
      </c>
      <c r="D70" s="18" t="str">
        <f t="shared" ca="1" si="23"/>
        <v/>
      </c>
      <c r="E70" s="18" t="str">
        <f t="shared" ca="1" si="23"/>
        <v/>
      </c>
      <c r="F70" s="18" t="str">
        <f t="shared" ca="1" si="23"/>
        <v/>
      </c>
      <c r="G70" s="18" t="str">
        <f t="shared" ca="1" si="23"/>
        <v/>
      </c>
      <c r="H70" s="18" t="str">
        <f t="shared" ca="1" si="23"/>
        <v/>
      </c>
      <c r="I70" s="18" t="str">
        <f t="shared" ca="1" si="23"/>
        <v/>
      </c>
      <c r="J70" s="18" t="str">
        <f t="shared" ca="1" si="23"/>
        <v/>
      </c>
      <c r="K70" s="18" t="str">
        <f t="shared" ca="1" si="23"/>
        <v/>
      </c>
      <c r="L70" s="18" t="str">
        <f t="shared" ca="1" si="23"/>
        <v/>
      </c>
      <c r="M70" s="18" t="str">
        <f t="shared" ca="1" si="24"/>
        <v/>
      </c>
      <c r="N70" s="18" t="str">
        <f t="shared" ca="1" si="24"/>
        <v/>
      </c>
      <c r="O70" s="18" t="str">
        <f t="shared" ca="1" si="24"/>
        <v/>
      </c>
      <c r="P70" s="18" t="str">
        <f t="shared" ca="1" si="24"/>
        <v/>
      </c>
      <c r="Q70" s="18" t="str">
        <f t="shared" ca="1" si="24"/>
        <v/>
      </c>
      <c r="R70" s="18" t="str">
        <f t="shared" ca="1" si="24"/>
        <v/>
      </c>
      <c r="S70" s="18" t="str">
        <f t="shared" ca="1" si="24"/>
        <v/>
      </c>
      <c r="T70" s="18" t="str">
        <f t="shared" ca="1" si="24"/>
        <v/>
      </c>
      <c r="U70" s="18" t="str">
        <f t="shared" ca="1" si="24"/>
        <v/>
      </c>
      <c r="V70" s="18" t="str">
        <f t="shared" ca="1" si="24"/>
        <v/>
      </c>
      <c r="W70" s="18" t="str">
        <f t="shared" ca="1" si="25"/>
        <v/>
      </c>
      <c r="X70" s="18" t="str">
        <f t="shared" ca="1" si="25"/>
        <v/>
      </c>
      <c r="Y70" s="18" t="str">
        <f t="shared" ca="1" si="25"/>
        <v/>
      </c>
      <c r="Z70" s="18" t="str">
        <f t="shared" ca="1" si="25"/>
        <v/>
      </c>
      <c r="AA70" s="18" t="str">
        <f t="shared" ca="1" si="25"/>
        <v/>
      </c>
      <c r="AB70" s="18" t="str">
        <f t="shared" ca="1" si="25"/>
        <v/>
      </c>
      <c r="AC70" s="18" t="str">
        <f t="shared" ca="1" si="25"/>
        <v/>
      </c>
      <c r="AD70" s="18" t="str">
        <f t="shared" ca="1" si="25"/>
        <v/>
      </c>
      <c r="AE70" s="18" t="str">
        <f t="shared" ca="1" si="25"/>
        <v/>
      </c>
      <c r="AF70" s="18" t="str">
        <f t="shared" ca="1" si="25"/>
        <v/>
      </c>
      <c r="AG70" s="18" t="str">
        <f t="shared" ca="1" si="22"/>
        <v/>
      </c>
      <c r="AH70" s="27"/>
      <c r="AI70" s="21"/>
      <c r="AJ70" s="24"/>
      <c r="AK70" s="20"/>
      <c r="AL70" s="20"/>
      <c r="AM70" s="20"/>
    </row>
    <row r="71" spans="1:39" ht="25.7" customHeight="1">
      <c r="A71" s="13">
        <v>55</v>
      </c>
      <c r="B71" s="17"/>
      <c r="C71" s="18" t="str">
        <f t="shared" ca="1" si="23"/>
        <v/>
      </c>
      <c r="D71" s="18" t="str">
        <f t="shared" ca="1" si="23"/>
        <v/>
      </c>
      <c r="E71" s="18" t="str">
        <f t="shared" ca="1" si="23"/>
        <v/>
      </c>
      <c r="F71" s="18" t="str">
        <f t="shared" ca="1" si="23"/>
        <v/>
      </c>
      <c r="G71" s="18" t="str">
        <f t="shared" ca="1" si="23"/>
        <v/>
      </c>
      <c r="H71" s="18" t="str">
        <f t="shared" ca="1" si="23"/>
        <v/>
      </c>
      <c r="I71" s="18" t="str">
        <f t="shared" ca="1" si="23"/>
        <v/>
      </c>
      <c r="J71" s="18" t="str">
        <f t="shared" ca="1" si="23"/>
        <v/>
      </c>
      <c r="K71" s="18" t="str">
        <f t="shared" ca="1" si="23"/>
        <v/>
      </c>
      <c r="L71" s="18" t="str">
        <f t="shared" ca="1" si="23"/>
        <v/>
      </c>
      <c r="M71" s="18" t="str">
        <f t="shared" ca="1" si="24"/>
        <v/>
      </c>
      <c r="N71" s="18" t="str">
        <f t="shared" ca="1" si="24"/>
        <v/>
      </c>
      <c r="O71" s="18" t="str">
        <f t="shared" ca="1" si="24"/>
        <v/>
      </c>
      <c r="P71" s="18" t="str">
        <f t="shared" ca="1" si="24"/>
        <v/>
      </c>
      <c r="Q71" s="18" t="str">
        <f t="shared" ca="1" si="24"/>
        <v/>
      </c>
      <c r="R71" s="18" t="str">
        <f t="shared" ca="1" si="24"/>
        <v/>
      </c>
      <c r="S71" s="18" t="str">
        <f t="shared" ca="1" si="24"/>
        <v/>
      </c>
      <c r="T71" s="18" t="str">
        <f t="shared" ca="1" si="24"/>
        <v/>
      </c>
      <c r="U71" s="18" t="str">
        <f t="shared" ca="1" si="24"/>
        <v/>
      </c>
      <c r="V71" s="18" t="str">
        <f t="shared" ca="1" si="24"/>
        <v/>
      </c>
      <c r="W71" s="18" t="str">
        <f t="shared" ca="1" si="25"/>
        <v/>
      </c>
      <c r="X71" s="18" t="str">
        <f t="shared" ca="1" si="25"/>
        <v/>
      </c>
      <c r="Y71" s="18" t="str">
        <f t="shared" ca="1" si="25"/>
        <v/>
      </c>
      <c r="Z71" s="18" t="str">
        <f t="shared" ca="1" si="25"/>
        <v/>
      </c>
      <c r="AA71" s="18" t="str">
        <f t="shared" ca="1" si="25"/>
        <v/>
      </c>
      <c r="AB71" s="18" t="str">
        <f t="shared" ca="1" si="25"/>
        <v/>
      </c>
      <c r="AC71" s="18" t="str">
        <f t="shared" ca="1" si="25"/>
        <v/>
      </c>
      <c r="AD71" s="18" t="str">
        <f t="shared" ca="1" si="25"/>
        <v/>
      </c>
      <c r="AE71" s="18" t="str">
        <f t="shared" ca="1" si="25"/>
        <v/>
      </c>
      <c r="AF71" s="18" t="str">
        <f t="shared" ca="1" si="25"/>
        <v/>
      </c>
      <c r="AG71" s="18" t="str">
        <f t="shared" ca="1" si="22"/>
        <v/>
      </c>
      <c r="AH71" s="27"/>
      <c r="AI71" s="21"/>
      <c r="AJ71" s="24"/>
      <c r="AK71" s="20"/>
      <c r="AL71" s="20"/>
      <c r="AM71" s="20"/>
    </row>
    <row r="72" spans="1:39" ht="25.7" customHeight="1">
      <c r="A72" s="13">
        <v>56</v>
      </c>
      <c r="B72" s="17"/>
      <c r="C72" s="18" t="str">
        <f t="shared" ca="1" si="23"/>
        <v/>
      </c>
      <c r="D72" s="18" t="str">
        <f t="shared" ca="1" si="23"/>
        <v/>
      </c>
      <c r="E72" s="18" t="str">
        <f t="shared" ca="1" si="23"/>
        <v/>
      </c>
      <c r="F72" s="18" t="str">
        <f t="shared" ca="1" si="23"/>
        <v/>
      </c>
      <c r="G72" s="18" t="str">
        <f t="shared" ca="1" si="23"/>
        <v/>
      </c>
      <c r="H72" s="18" t="str">
        <f t="shared" ca="1" si="23"/>
        <v/>
      </c>
      <c r="I72" s="18" t="str">
        <f t="shared" ca="1" si="23"/>
        <v/>
      </c>
      <c r="J72" s="18" t="str">
        <f t="shared" ca="1" si="23"/>
        <v/>
      </c>
      <c r="K72" s="18" t="str">
        <f t="shared" ca="1" si="23"/>
        <v/>
      </c>
      <c r="L72" s="18" t="str">
        <f t="shared" ca="1" si="23"/>
        <v/>
      </c>
      <c r="M72" s="18" t="str">
        <f t="shared" ca="1" si="24"/>
        <v/>
      </c>
      <c r="N72" s="18" t="str">
        <f t="shared" ca="1" si="24"/>
        <v/>
      </c>
      <c r="O72" s="18" t="str">
        <f t="shared" ca="1" si="24"/>
        <v/>
      </c>
      <c r="P72" s="18" t="str">
        <f t="shared" ca="1" si="24"/>
        <v/>
      </c>
      <c r="Q72" s="18" t="str">
        <f t="shared" ca="1" si="24"/>
        <v/>
      </c>
      <c r="R72" s="18" t="str">
        <f t="shared" ca="1" si="24"/>
        <v/>
      </c>
      <c r="S72" s="18" t="str">
        <f t="shared" ca="1" si="24"/>
        <v/>
      </c>
      <c r="T72" s="18" t="str">
        <f t="shared" ca="1" si="24"/>
        <v/>
      </c>
      <c r="U72" s="18" t="str">
        <f t="shared" ca="1" si="24"/>
        <v/>
      </c>
      <c r="V72" s="18" t="str">
        <f t="shared" ca="1" si="24"/>
        <v/>
      </c>
      <c r="W72" s="18" t="str">
        <f t="shared" ca="1" si="25"/>
        <v/>
      </c>
      <c r="X72" s="18" t="str">
        <f t="shared" ca="1" si="25"/>
        <v/>
      </c>
      <c r="Y72" s="18" t="str">
        <f t="shared" ca="1" si="25"/>
        <v/>
      </c>
      <c r="Z72" s="18" t="str">
        <f t="shared" ca="1" si="25"/>
        <v/>
      </c>
      <c r="AA72" s="18" t="str">
        <f t="shared" ca="1" si="25"/>
        <v/>
      </c>
      <c r="AB72" s="18" t="str">
        <f t="shared" ca="1" si="25"/>
        <v/>
      </c>
      <c r="AC72" s="18" t="str">
        <f t="shared" ca="1" si="25"/>
        <v/>
      </c>
      <c r="AD72" s="18" t="str">
        <f t="shared" ca="1" si="25"/>
        <v/>
      </c>
      <c r="AE72" s="18" t="str">
        <f t="shared" ca="1" si="25"/>
        <v/>
      </c>
      <c r="AF72" s="18" t="str">
        <f t="shared" ca="1" si="25"/>
        <v/>
      </c>
      <c r="AG72" s="18" t="str">
        <f t="shared" ca="1" si="22"/>
        <v/>
      </c>
      <c r="AH72" s="27"/>
      <c r="AI72" s="25"/>
      <c r="AJ72" s="24"/>
      <c r="AK72" s="23"/>
      <c r="AL72" s="20"/>
      <c r="AM72" s="20"/>
    </row>
    <row r="73" spans="1:39" ht="25.7" customHeight="1">
      <c r="A73" s="13">
        <v>57</v>
      </c>
      <c r="B73" s="17"/>
      <c r="C73" s="18" t="str">
        <f t="shared" ca="1" si="23"/>
        <v/>
      </c>
      <c r="D73" s="18" t="str">
        <f t="shared" ca="1" si="23"/>
        <v/>
      </c>
      <c r="E73" s="18" t="str">
        <f t="shared" ca="1" si="23"/>
        <v/>
      </c>
      <c r="F73" s="18" t="str">
        <f t="shared" ca="1" si="23"/>
        <v/>
      </c>
      <c r="G73" s="18" t="str">
        <f t="shared" ca="1" si="23"/>
        <v/>
      </c>
      <c r="H73" s="18" t="str">
        <f t="shared" ca="1" si="23"/>
        <v/>
      </c>
      <c r="I73" s="18" t="str">
        <f t="shared" ca="1" si="23"/>
        <v/>
      </c>
      <c r="J73" s="18" t="str">
        <f t="shared" ca="1" si="23"/>
        <v/>
      </c>
      <c r="K73" s="18" t="str">
        <f t="shared" ca="1" si="23"/>
        <v/>
      </c>
      <c r="L73" s="18" t="str">
        <f t="shared" ca="1" si="23"/>
        <v/>
      </c>
      <c r="M73" s="18" t="str">
        <f t="shared" ca="1" si="24"/>
        <v/>
      </c>
      <c r="N73" s="18" t="str">
        <f t="shared" ca="1" si="24"/>
        <v/>
      </c>
      <c r="O73" s="18" t="str">
        <f t="shared" ca="1" si="24"/>
        <v/>
      </c>
      <c r="P73" s="18" t="str">
        <f t="shared" ca="1" si="24"/>
        <v/>
      </c>
      <c r="Q73" s="18" t="str">
        <f t="shared" ca="1" si="24"/>
        <v/>
      </c>
      <c r="R73" s="18" t="str">
        <f t="shared" ca="1" si="24"/>
        <v/>
      </c>
      <c r="S73" s="18" t="str">
        <f t="shared" ca="1" si="24"/>
        <v/>
      </c>
      <c r="T73" s="18" t="str">
        <f t="shared" ca="1" si="24"/>
        <v/>
      </c>
      <c r="U73" s="18" t="str">
        <f t="shared" ca="1" si="24"/>
        <v/>
      </c>
      <c r="V73" s="18" t="str">
        <f t="shared" ca="1" si="24"/>
        <v/>
      </c>
      <c r="W73" s="18" t="str">
        <f t="shared" ca="1" si="25"/>
        <v/>
      </c>
      <c r="X73" s="18" t="str">
        <f t="shared" ca="1" si="25"/>
        <v/>
      </c>
      <c r="Y73" s="18" t="str">
        <f t="shared" ca="1" si="25"/>
        <v/>
      </c>
      <c r="Z73" s="18" t="str">
        <f t="shared" ca="1" si="25"/>
        <v/>
      </c>
      <c r="AA73" s="18" t="str">
        <f t="shared" ca="1" si="25"/>
        <v/>
      </c>
      <c r="AB73" s="18" t="str">
        <f t="shared" ca="1" si="25"/>
        <v/>
      </c>
      <c r="AC73" s="18" t="str">
        <f t="shared" ca="1" si="25"/>
        <v/>
      </c>
      <c r="AD73" s="18" t="str">
        <f t="shared" ca="1" si="25"/>
        <v/>
      </c>
      <c r="AE73" s="18" t="str">
        <f t="shared" ca="1" si="25"/>
        <v/>
      </c>
      <c r="AF73" s="18" t="str">
        <f t="shared" ca="1" si="25"/>
        <v/>
      </c>
      <c r="AG73" s="18" t="str">
        <f t="shared" ca="1" si="22"/>
        <v/>
      </c>
      <c r="AH73" s="27"/>
      <c r="AI73" s="25"/>
      <c r="AJ73" s="26"/>
      <c r="AK73" s="23"/>
      <c r="AL73" s="20"/>
      <c r="AM73" s="20"/>
    </row>
    <row r="74" spans="1:39" ht="25.7" customHeight="1">
      <c r="A74" s="13">
        <v>58</v>
      </c>
      <c r="B74" s="17"/>
      <c r="C74" s="18" t="str">
        <f t="shared" ca="1" si="23"/>
        <v/>
      </c>
      <c r="D74" s="18" t="str">
        <f t="shared" ca="1" si="23"/>
        <v/>
      </c>
      <c r="E74" s="18" t="str">
        <f t="shared" ca="1" si="23"/>
        <v/>
      </c>
      <c r="F74" s="18" t="str">
        <f t="shared" ca="1" si="23"/>
        <v/>
      </c>
      <c r="G74" s="18" t="str">
        <f t="shared" ca="1" si="23"/>
        <v/>
      </c>
      <c r="H74" s="18" t="str">
        <f t="shared" ca="1" si="23"/>
        <v/>
      </c>
      <c r="I74" s="18" t="str">
        <f t="shared" ca="1" si="23"/>
        <v/>
      </c>
      <c r="J74" s="18" t="str">
        <f t="shared" ca="1" si="23"/>
        <v/>
      </c>
      <c r="K74" s="18" t="str">
        <f t="shared" ca="1" si="23"/>
        <v/>
      </c>
      <c r="L74" s="18" t="str">
        <f t="shared" ca="1" si="23"/>
        <v/>
      </c>
      <c r="M74" s="18" t="str">
        <f t="shared" ca="1" si="24"/>
        <v/>
      </c>
      <c r="N74" s="18" t="str">
        <f t="shared" ca="1" si="24"/>
        <v/>
      </c>
      <c r="O74" s="18" t="str">
        <f t="shared" ca="1" si="24"/>
        <v/>
      </c>
      <c r="P74" s="18" t="str">
        <f t="shared" ca="1" si="24"/>
        <v/>
      </c>
      <c r="Q74" s="18" t="str">
        <f t="shared" ca="1" si="24"/>
        <v/>
      </c>
      <c r="R74" s="18" t="str">
        <f t="shared" ca="1" si="24"/>
        <v/>
      </c>
      <c r="S74" s="18" t="str">
        <f t="shared" ca="1" si="24"/>
        <v/>
      </c>
      <c r="T74" s="18" t="str">
        <f t="shared" ca="1" si="24"/>
        <v/>
      </c>
      <c r="U74" s="18" t="str">
        <f t="shared" ca="1" si="24"/>
        <v/>
      </c>
      <c r="V74" s="18" t="str">
        <f t="shared" ca="1" si="24"/>
        <v/>
      </c>
      <c r="W74" s="18" t="str">
        <f t="shared" ca="1" si="25"/>
        <v/>
      </c>
      <c r="X74" s="18" t="str">
        <f t="shared" ca="1" si="25"/>
        <v/>
      </c>
      <c r="Y74" s="18" t="str">
        <f t="shared" ca="1" si="25"/>
        <v/>
      </c>
      <c r="Z74" s="18" t="str">
        <f t="shared" ca="1" si="25"/>
        <v/>
      </c>
      <c r="AA74" s="18" t="str">
        <f t="shared" ca="1" si="25"/>
        <v/>
      </c>
      <c r="AB74" s="18" t="str">
        <f t="shared" ca="1" si="25"/>
        <v/>
      </c>
      <c r="AC74" s="18" t="str">
        <f t="shared" ca="1" si="25"/>
        <v/>
      </c>
      <c r="AD74" s="18" t="str">
        <f t="shared" ca="1" si="25"/>
        <v/>
      </c>
      <c r="AE74" s="18" t="str">
        <f t="shared" ca="1" si="25"/>
        <v/>
      </c>
      <c r="AF74" s="18" t="str">
        <f t="shared" ca="1" si="25"/>
        <v/>
      </c>
      <c r="AG74" s="18" t="str">
        <f t="shared" ca="1" si="22"/>
        <v/>
      </c>
      <c r="AH74" s="27"/>
      <c r="AI74" s="25"/>
      <c r="AJ74" s="26"/>
      <c r="AK74" s="23"/>
      <c r="AL74" s="20"/>
      <c r="AM74" s="20"/>
    </row>
    <row r="75" spans="1:39" ht="25.7" customHeight="1">
      <c r="A75" s="13">
        <v>59</v>
      </c>
      <c r="B75" s="17"/>
      <c r="C75" s="18" t="str">
        <f t="shared" ca="1" si="23"/>
        <v/>
      </c>
      <c r="D75" s="18" t="str">
        <f t="shared" ca="1" si="23"/>
        <v/>
      </c>
      <c r="E75" s="18" t="str">
        <f t="shared" ca="1" si="23"/>
        <v/>
      </c>
      <c r="F75" s="18" t="str">
        <f t="shared" ca="1" si="23"/>
        <v/>
      </c>
      <c r="G75" s="18" t="str">
        <f t="shared" ca="1" si="23"/>
        <v/>
      </c>
      <c r="H75" s="18" t="str">
        <f t="shared" ca="1" si="23"/>
        <v/>
      </c>
      <c r="I75" s="18" t="str">
        <f t="shared" ca="1" si="23"/>
        <v/>
      </c>
      <c r="J75" s="18" t="str">
        <f t="shared" ca="1" si="23"/>
        <v/>
      </c>
      <c r="K75" s="18" t="str">
        <f t="shared" ca="1" si="23"/>
        <v/>
      </c>
      <c r="L75" s="18" t="str">
        <f t="shared" ca="1" si="23"/>
        <v/>
      </c>
      <c r="M75" s="18" t="str">
        <f t="shared" ca="1" si="24"/>
        <v/>
      </c>
      <c r="N75" s="18" t="str">
        <f t="shared" ca="1" si="24"/>
        <v/>
      </c>
      <c r="O75" s="18" t="str">
        <f t="shared" ca="1" si="24"/>
        <v/>
      </c>
      <c r="P75" s="18" t="str">
        <f t="shared" ca="1" si="24"/>
        <v/>
      </c>
      <c r="Q75" s="18" t="str">
        <f t="shared" ca="1" si="24"/>
        <v/>
      </c>
      <c r="R75" s="18" t="str">
        <f t="shared" ca="1" si="24"/>
        <v/>
      </c>
      <c r="S75" s="18" t="str">
        <f t="shared" ca="1" si="24"/>
        <v/>
      </c>
      <c r="T75" s="18" t="str">
        <f t="shared" ca="1" si="24"/>
        <v/>
      </c>
      <c r="U75" s="18" t="str">
        <f t="shared" ca="1" si="24"/>
        <v/>
      </c>
      <c r="V75" s="18" t="str">
        <f t="shared" ca="1" si="24"/>
        <v/>
      </c>
      <c r="W75" s="18" t="str">
        <f t="shared" ca="1" si="25"/>
        <v/>
      </c>
      <c r="X75" s="18" t="str">
        <f t="shared" ca="1" si="25"/>
        <v/>
      </c>
      <c r="Y75" s="18" t="str">
        <f t="shared" ca="1" si="25"/>
        <v/>
      </c>
      <c r="Z75" s="18" t="str">
        <f t="shared" ca="1" si="25"/>
        <v/>
      </c>
      <c r="AA75" s="18" t="str">
        <f t="shared" ca="1" si="25"/>
        <v/>
      </c>
      <c r="AB75" s="18" t="str">
        <f t="shared" ca="1" si="25"/>
        <v/>
      </c>
      <c r="AC75" s="18" t="str">
        <f t="shared" ca="1" si="25"/>
        <v/>
      </c>
      <c r="AD75" s="18" t="str">
        <f t="shared" ca="1" si="25"/>
        <v/>
      </c>
      <c r="AE75" s="18" t="str">
        <f t="shared" ca="1" si="25"/>
        <v/>
      </c>
      <c r="AF75" s="18" t="str">
        <f t="shared" ca="1" si="25"/>
        <v/>
      </c>
      <c r="AG75" s="18" t="str">
        <f t="shared" ca="1" si="22"/>
        <v/>
      </c>
      <c r="AH75" s="27"/>
      <c r="AI75" s="25"/>
      <c r="AJ75" s="26"/>
      <c r="AK75" s="23"/>
      <c r="AL75" s="20"/>
      <c r="AM75" s="20"/>
    </row>
    <row r="76" spans="1:39" ht="25.7" customHeight="1">
      <c r="A76" s="13">
        <v>60</v>
      </c>
      <c r="B76" s="17"/>
      <c r="C76" s="18" t="str">
        <f t="shared" ca="1" si="23"/>
        <v/>
      </c>
      <c r="D76" s="18" t="str">
        <f t="shared" ca="1" si="23"/>
        <v/>
      </c>
      <c r="E76" s="18" t="str">
        <f t="shared" ca="1" si="23"/>
        <v/>
      </c>
      <c r="F76" s="18" t="str">
        <f t="shared" ca="1" si="23"/>
        <v/>
      </c>
      <c r="G76" s="18" t="str">
        <f t="shared" ca="1" si="23"/>
        <v/>
      </c>
      <c r="H76" s="18" t="str">
        <f t="shared" ca="1" si="23"/>
        <v/>
      </c>
      <c r="I76" s="18" t="str">
        <f t="shared" ca="1" si="23"/>
        <v/>
      </c>
      <c r="J76" s="18" t="str">
        <f t="shared" ca="1" si="23"/>
        <v/>
      </c>
      <c r="K76" s="18" t="str">
        <f t="shared" ca="1" si="23"/>
        <v/>
      </c>
      <c r="L76" s="18" t="str">
        <f t="shared" ca="1" si="23"/>
        <v/>
      </c>
      <c r="M76" s="18" t="str">
        <f t="shared" ca="1" si="24"/>
        <v/>
      </c>
      <c r="N76" s="18" t="str">
        <f t="shared" ca="1" si="24"/>
        <v/>
      </c>
      <c r="O76" s="18" t="str">
        <f t="shared" ca="1" si="24"/>
        <v/>
      </c>
      <c r="P76" s="18" t="str">
        <f t="shared" ca="1" si="24"/>
        <v/>
      </c>
      <c r="Q76" s="18" t="str">
        <f t="shared" ca="1" si="24"/>
        <v/>
      </c>
      <c r="R76" s="18" t="str">
        <f t="shared" ca="1" si="24"/>
        <v/>
      </c>
      <c r="S76" s="18" t="str">
        <f t="shared" ca="1" si="24"/>
        <v/>
      </c>
      <c r="T76" s="18" t="str">
        <f t="shared" ca="1" si="24"/>
        <v/>
      </c>
      <c r="U76" s="18" t="str">
        <f t="shared" ca="1" si="24"/>
        <v/>
      </c>
      <c r="V76" s="18" t="str">
        <f t="shared" ca="1" si="24"/>
        <v/>
      </c>
      <c r="W76" s="18" t="str">
        <f t="shared" ca="1" si="25"/>
        <v/>
      </c>
      <c r="X76" s="18" t="str">
        <f t="shared" ca="1" si="25"/>
        <v/>
      </c>
      <c r="Y76" s="18" t="str">
        <f t="shared" ca="1" si="25"/>
        <v/>
      </c>
      <c r="Z76" s="18" t="str">
        <f t="shared" ca="1" si="25"/>
        <v/>
      </c>
      <c r="AA76" s="18" t="str">
        <f t="shared" ca="1" si="25"/>
        <v/>
      </c>
      <c r="AB76" s="18" t="str">
        <f t="shared" ca="1" si="25"/>
        <v/>
      </c>
      <c r="AC76" s="18" t="str">
        <f t="shared" ca="1" si="25"/>
        <v/>
      </c>
      <c r="AD76" s="18" t="str">
        <f t="shared" ca="1" si="25"/>
        <v/>
      </c>
      <c r="AE76" s="18" t="str">
        <f t="shared" ca="1" si="25"/>
        <v/>
      </c>
      <c r="AF76" s="18" t="str">
        <f t="shared" ca="1" si="25"/>
        <v/>
      </c>
      <c r="AG76" s="18" t="str">
        <f t="shared" ca="1" si="22"/>
        <v/>
      </c>
      <c r="AH76" s="27"/>
      <c r="AI76" s="25"/>
      <c r="AJ76" s="26"/>
      <c r="AK76" s="23"/>
      <c r="AL76" s="20"/>
      <c r="AM76" s="20"/>
    </row>
    <row r="77" spans="1:39" ht="25.7" customHeight="1">
      <c r="A77" s="13">
        <v>61</v>
      </c>
      <c r="B77" s="49"/>
      <c r="C77" s="18" t="str">
        <f t="shared" ref="C77:L86" ca="1" si="26">IF(ISNA(VLOOKUP($B77,INDIRECT("'"&amp;C$6&amp;"'! B:E"),4,FALSE))=TRUE,"",VLOOKUP($B77,INDIRECT("'"&amp;C$6&amp;"'! B:e"),4,FALSE))</f>
        <v/>
      </c>
      <c r="D77" s="18" t="str">
        <f t="shared" ca="1" si="26"/>
        <v/>
      </c>
      <c r="E77" s="18" t="str">
        <f t="shared" ca="1" si="26"/>
        <v/>
      </c>
      <c r="F77" s="18" t="str">
        <f t="shared" ca="1" si="26"/>
        <v/>
      </c>
      <c r="G77" s="18" t="str">
        <f t="shared" ca="1" si="26"/>
        <v/>
      </c>
      <c r="H77" s="18" t="str">
        <f t="shared" ca="1" si="26"/>
        <v/>
      </c>
      <c r="I77" s="18" t="str">
        <f t="shared" ca="1" si="26"/>
        <v/>
      </c>
      <c r="J77" s="18" t="str">
        <f t="shared" ca="1" si="26"/>
        <v/>
      </c>
      <c r="K77" s="18" t="str">
        <f t="shared" ca="1" si="26"/>
        <v/>
      </c>
      <c r="L77" s="18" t="str">
        <f t="shared" ca="1" si="26"/>
        <v/>
      </c>
      <c r="M77" s="18" t="str">
        <f t="shared" ref="M77:V86" ca="1" si="27">IF(ISNA(VLOOKUP($B77,INDIRECT("'"&amp;M$6&amp;"'! B:E"),4,FALSE))=TRUE,"",VLOOKUP($B77,INDIRECT("'"&amp;M$6&amp;"'! B:e"),4,FALSE))</f>
        <v/>
      </c>
      <c r="N77" s="18" t="str">
        <f t="shared" ca="1" si="27"/>
        <v/>
      </c>
      <c r="O77" s="18" t="str">
        <f t="shared" ca="1" si="27"/>
        <v/>
      </c>
      <c r="P77" s="18" t="str">
        <f t="shared" ca="1" si="27"/>
        <v/>
      </c>
      <c r="Q77" s="18" t="str">
        <f t="shared" ca="1" si="27"/>
        <v/>
      </c>
      <c r="R77" s="18" t="str">
        <f t="shared" ca="1" si="27"/>
        <v/>
      </c>
      <c r="S77" s="18" t="str">
        <f t="shared" ca="1" si="27"/>
        <v/>
      </c>
      <c r="T77" s="18" t="str">
        <f t="shared" ca="1" si="27"/>
        <v/>
      </c>
      <c r="U77" s="18" t="str">
        <f t="shared" ca="1" si="27"/>
        <v/>
      </c>
      <c r="V77" s="18" t="str">
        <f t="shared" ca="1" si="27"/>
        <v/>
      </c>
      <c r="W77" s="18" t="str">
        <f t="shared" ref="W77:AF86" ca="1" si="28">IF(ISNA(VLOOKUP($B77,INDIRECT("'"&amp;W$6&amp;"'! B:E"),4,FALSE))=TRUE,"",VLOOKUP($B77,INDIRECT("'"&amp;W$6&amp;"'! B:e"),4,FALSE))</f>
        <v/>
      </c>
      <c r="X77" s="18" t="str">
        <f t="shared" ca="1" si="28"/>
        <v/>
      </c>
      <c r="Y77" s="18" t="str">
        <f t="shared" ca="1" si="28"/>
        <v/>
      </c>
      <c r="Z77" s="18" t="str">
        <f t="shared" ca="1" si="28"/>
        <v/>
      </c>
      <c r="AA77" s="18" t="str">
        <f t="shared" ca="1" si="28"/>
        <v/>
      </c>
      <c r="AB77" s="18" t="str">
        <f t="shared" ca="1" si="28"/>
        <v/>
      </c>
      <c r="AC77" s="18" t="str">
        <f t="shared" ca="1" si="28"/>
        <v/>
      </c>
      <c r="AD77" s="18" t="str">
        <f t="shared" ca="1" si="28"/>
        <v/>
      </c>
      <c r="AE77" s="18" t="str">
        <f t="shared" ca="1" si="28"/>
        <v/>
      </c>
      <c r="AF77" s="18" t="str">
        <f t="shared" ca="1" si="28"/>
        <v/>
      </c>
      <c r="AG77" s="18" t="str">
        <f t="shared" ca="1" si="22"/>
        <v/>
      </c>
      <c r="AH77" s="27"/>
      <c r="AI77" s="25"/>
      <c r="AJ77" s="26"/>
      <c r="AK77" s="23"/>
      <c r="AL77" s="20"/>
      <c r="AM77" s="20"/>
    </row>
    <row r="78" spans="1:39" ht="25.7" customHeight="1">
      <c r="A78" s="13">
        <v>62</v>
      </c>
      <c r="B78" s="49"/>
      <c r="C78" s="18" t="str">
        <f t="shared" ca="1" si="26"/>
        <v/>
      </c>
      <c r="D78" s="18" t="str">
        <f t="shared" ca="1" si="26"/>
        <v/>
      </c>
      <c r="E78" s="18" t="str">
        <f t="shared" ca="1" si="26"/>
        <v/>
      </c>
      <c r="F78" s="18" t="str">
        <f t="shared" ca="1" si="26"/>
        <v/>
      </c>
      <c r="G78" s="18" t="str">
        <f t="shared" ca="1" si="26"/>
        <v/>
      </c>
      <c r="H78" s="18" t="str">
        <f t="shared" ca="1" si="26"/>
        <v/>
      </c>
      <c r="I78" s="18" t="str">
        <f t="shared" ca="1" si="26"/>
        <v/>
      </c>
      <c r="J78" s="18" t="str">
        <f t="shared" ca="1" si="26"/>
        <v/>
      </c>
      <c r="K78" s="18" t="str">
        <f t="shared" ca="1" si="26"/>
        <v/>
      </c>
      <c r="L78" s="18" t="str">
        <f t="shared" ca="1" si="26"/>
        <v/>
      </c>
      <c r="M78" s="18" t="str">
        <f t="shared" ca="1" si="27"/>
        <v/>
      </c>
      <c r="N78" s="18" t="str">
        <f t="shared" ca="1" si="27"/>
        <v/>
      </c>
      <c r="O78" s="18" t="str">
        <f t="shared" ca="1" si="27"/>
        <v/>
      </c>
      <c r="P78" s="18" t="str">
        <f t="shared" ca="1" si="27"/>
        <v/>
      </c>
      <c r="Q78" s="18" t="str">
        <f t="shared" ca="1" si="27"/>
        <v/>
      </c>
      <c r="R78" s="18" t="str">
        <f t="shared" ca="1" si="27"/>
        <v/>
      </c>
      <c r="S78" s="18" t="str">
        <f t="shared" ca="1" si="27"/>
        <v/>
      </c>
      <c r="T78" s="18" t="str">
        <f t="shared" ca="1" si="27"/>
        <v/>
      </c>
      <c r="U78" s="18" t="str">
        <f t="shared" ca="1" si="27"/>
        <v/>
      </c>
      <c r="V78" s="18" t="str">
        <f t="shared" ca="1" si="27"/>
        <v/>
      </c>
      <c r="W78" s="18" t="str">
        <f t="shared" ca="1" si="28"/>
        <v/>
      </c>
      <c r="X78" s="18" t="str">
        <f t="shared" ca="1" si="28"/>
        <v/>
      </c>
      <c r="Y78" s="18" t="str">
        <f t="shared" ca="1" si="28"/>
        <v/>
      </c>
      <c r="Z78" s="18" t="str">
        <f t="shared" ca="1" si="28"/>
        <v/>
      </c>
      <c r="AA78" s="18" t="str">
        <f t="shared" ca="1" si="28"/>
        <v/>
      </c>
      <c r="AB78" s="18" t="str">
        <f t="shared" ca="1" si="28"/>
        <v/>
      </c>
      <c r="AC78" s="18" t="str">
        <f t="shared" ca="1" si="28"/>
        <v/>
      </c>
      <c r="AD78" s="18" t="str">
        <f t="shared" ca="1" si="28"/>
        <v/>
      </c>
      <c r="AE78" s="18" t="str">
        <f t="shared" ca="1" si="28"/>
        <v/>
      </c>
      <c r="AF78" s="18" t="str">
        <f t="shared" ca="1" si="28"/>
        <v/>
      </c>
      <c r="AG78" s="18" t="str">
        <f t="shared" ca="1" si="22"/>
        <v/>
      </c>
      <c r="AH78" s="27"/>
      <c r="AI78" s="25"/>
      <c r="AJ78" s="26"/>
      <c r="AK78" s="23"/>
    </row>
    <row r="79" spans="1:39" ht="25.7" customHeight="1">
      <c r="A79" s="13">
        <v>63</v>
      </c>
      <c r="B79" s="17"/>
      <c r="C79" s="18" t="str">
        <f t="shared" ca="1" si="26"/>
        <v/>
      </c>
      <c r="D79" s="18" t="str">
        <f t="shared" ca="1" si="26"/>
        <v/>
      </c>
      <c r="E79" s="18" t="str">
        <f t="shared" ca="1" si="26"/>
        <v/>
      </c>
      <c r="F79" s="18" t="str">
        <f t="shared" ca="1" si="26"/>
        <v/>
      </c>
      <c r="G79" s="18" t="str">
        <f t="shared" ca="1" si="26"/>
        <v/>
      </c>
      <c r="H79" s="18" t="str">
        <f t="shared" ca="1" si="26"/>
        <v/>
      </c>
      <c r="I79" s="18" t="str">
        <f t="shared" ca="1" si="26"/>
        <v/>
      </c>
      <c r="J79" s="18" t="str">
        <f t="shared" ca="1" si="26"/>
        <v/>
      </c>
      <c r="K79" s="18" t="str">
        <f t="shared" ca="1" si="26"/>
        <v/>
      </c>
      <c r="L79" s="18" t="str">
        <f t="shared" ca="1" si="26"/>
        <v/>
      </c>
      <c r="M79" s="18" t="str">
        <f t="shared" ca="1" si="27"/>
        <v/>
      </c>
      <c r="N79" s="18" t="str">
        <f t="shared" ca="1" si="27"/>
        <v/>
      </c>
      <c r="O79" s="18" t="str">
        <f t="shared" ca="1" si="27"/>
        <v/>
      </c>
      <c r="P79" s="18" t="str">
        <f t="shared" ca="1" si="27"/>
        <v/>
      </c>
      <c r="Q79" s="18" t="str">
        <f t="shared" ca="1" si="27"/>
        <v/>
      </c>
      <c r="R79" s="18" t="str">
        <f t="shared" ca="1" si="27"/>
        <v/>
      </c>
      <c r="S79" s="18" t="str">
        <f t="shared" ca="1" si="27"/>
        <v/>
      </c>
      <c r="T79" s="18" t="str">
        <f t="shared" ca="1" si="27"/>
        <v/>
      </c>
      <c r="U79" s="18" t="str">
        <f t="shared" ca="1" si="27"/>
        <v/>
      </c>
      <c r="V79" s="18" t="str">
        <f t="shared" ca="1" si="27"/>
        <v/>
      </c>
      <c r="W79" s="18" t="str">
        <f t="shared" ca="1" si="28"/>
        <v/>
      </c>
      <c r="X79" s="18" t="str">
        <f t="shared" ca="1" si="28"/>
        <v/>
      </c>
      <c r="Y79" s="18" t="str">
        <f t="shared" ca="1" si="28"/>
        <v/>
      </c>
      <c r="Z79" s="18" t="str">
        <f t="shared" ca="1" si="28"/>
        <v/>
      </c>
      <c r="AA79" s="18" t="str">
        <f t="shared" ca="1" si="28"/>
        <v/>
      </c>
      <c r="AB79" s="18" t="str">
        <f t="shared" ca="1" si="28"/>
        <v/>
      </c>
      <c r="AC79" s="18" t="str">
        <f t="shared" ca="1" si="28"/>
        <v/>
      </c>
      <c r="AD79" s="18" t="str">
        <f t="shared" ca="1" si="28"/>
        <v/>
      </c>
      <c r="AE79" s="18" t="str">
        <f t="shared" ca="1" si="28"/>
        <v/>
      </c>
      <c r="AF79" s="18" t="str">
        <f t="shared" ca="1" si="28"/>
        <v/>
      </c>
      <c r="AG79" s="18" t="str">
        <f t="shared" ca="1" si="22"/>
        <v/>
      </c>
      <c r="AH79" s="27"/>
      <c r="AI79" s="25"/>
      <c r="AJ79" s="26"/>
      <c r="AK79" s="23"/>
    </row>
    <row r="80" spans="1:39" ht="25.7" customHeight="1">
      <c r="A80" s="13">
        <v>64</v>
      </c>
      <c r="B80" s="49"/>
      <c r="C80" s="18" t="str">
        <f t="shared" ca="1" si="26"/>
        <v/>
      </c>
      <c r="D80" s="18" t="str">
        <f t="shared" ca="1" si="26"/>
        <v/>
      </c>
      <c r="E80" s="18" t="str">
        <f t="shared" ca="1" si="26"/>
        <v/>
      </c>
      <c r="F80" s="18" t="str">
        <f t="shared" ca="1" si="26"/>
        <v/>
      </c>
      <c r="G80" s="18" t="str">
        <f t="shared" ca="1" si="26"/>
        <v/>
      </c>
      <c r="H80" s="18" t="str">
        <f t="shared" ca="1" si="26"/>
        <v/>
      </c>
      <c r="I80" s="18" t="str">
        <f t="shared" ca="1" si="26"/>
        <v/>
      </c>
      <c r="J80" s="18" t="str">
        <f t="shared" ca="1" si="26"/>
        <v/>
      </c>
      <c r="K80" s="18" t="str">
        <f t="shared" ca="1" si="26"/>
        <v/>
      </c>
      <c r="L80" s="18" t="str">
        <f t="shared" ca="1" si="26"/>
        <v/>
      </c>
      <c r="M80" s="18" t="str">
        <f t="shared" ca="1" si="27"/>
        <v/>
      </c>
      <c r="N80" s="18" t="str">
        <f t="shared" ca="1" si="27"/>
        <v/>
      </c>
      <c r="O80" s="18" t="str">
        <f t="shared" ca="1" si="27"/>
        <v/>
      </c>
      <c r="P80" s="18" t="str">
        <f t="shared" ca="1" si="27"/>
        <v/>
      </c>
      <c r="Q80" s="18" t="str">
        <f t="shared" ca="1" si="27"/>
        <v/>
      </c>
      <c r="R80" s="18" t="str">
        <f t="shared" ca="1" si="27"/>
        <v/>
      </c>
      <c r="S80" s="18" t="str">
        <f t="shared" ca="1" si="27"/>
        <v/>
      </c>
      <c r="T80" s="18" t="str">
        <f t="shared" ca="1" si="27"/>
        <v/>
      </c>
      <c r="U80" s="18" t="str">
        <f t="shared" ca="1" si="27"/>
        <v/>
      </c>
      <c r="V80" s="18" t="str">
        <f t="shared" ca="1" si="27"/>
        <v/>
      </c>
      <c r="W80" s="18" t="str">
        <f t="shared" ca="1" si="28"/>
        <v/>
      </c>
      <c r="X80" s="18" t="str">
        <f t="shared" ca="1" si="28"/>
        <v/>
      </c>
      <c r="Y80" s="18" t="str">
        <f t="shared" ca="1" si="28"/>
        <v/>
      </c>
      <c r="Z80" s="18" t="str">
        <f t="shared" ca="1" si="28"/>
        <v/>
      </c>
      <c r="AA80" s="18" t="str">
        <f t="shared" ca="1" si="28"/>
        <v/>
      </c>
      <c r="AB80" s="18" t="str">
        <f t="shared" ca="1" si="28"/>
        <v/>
      </c>
      <c r="AC80" s="18" t="str">
        <f t="shared" ca="1" si="28"/>
        <v/>
      </c>
      <c r="AD80" s="18" t="str">
        <f t="shared" ca="1" si="28"/>
        <v/>
      </c>
      <c r="AE80" s="18" t="str">
        <f t="shared" ca="1" si="28"/>
        <v/>
      </c>
      <c r="AF80" s="18" t="str">
        <f t="shared" ca="1" si="28"/>
        <v/>
      </c>
      <c r="AG80" s="18" t="str">
        <f t="shared" ca="1" si="22"/>
        <v/>
      </c>
      <c r="AH80" s="27"/>
    </row>
    <row r="81" spans="1:39" ht="25.7" customHeight="1">
      <c r="A81" s="13">
        <v>65</v>
      </c>
      <c r="B81" s="49"/>
      <c r="C81" s="18" t="str">
        <f t="shared" ca="1" si="26"/>
        <v/>
      </c>
      <c r="D81" s="18" t="str">
        <f t="shared" ca="1" si="26"/>
        <v/>
      </c>
      <c r="E81" s="18" t="str">
        <f t="shared" ca="1" si="26"/>
        <v/>
      </c>
      <c r="F81" s="18" t="str">
        <f t="shared" ca="1" si="26"/>
        <v/>
      </c>
      <c r="G81" s="18" t="str">
        <f t="shared" ca="1" si="26"/>
        <v/>
      </c>
      <c r="H81" s="18" t="str">
        <f t="shared" ca="1" si="26"/>
        <v/>
      </c>
      <c r="I81" s="18" t="str">
        <f t="shared" ca="1" si="26"/>
        <v/>
      </c>
      <c r="J81" s="18" t="str">
        <f t="shared" ca="1" si="26"/>
        <v/>
      </c>
      <c r="K81" s="18" t="str">
        <f t="shared" ca="1" si="26"/>
        <v/>
      </c>
      <c r="L81" s="18" t="str">
        <f t="shared" ca="1" si="26"/>
        <v/>
      </c>
      <c r="M81" s="18" t="str">
        <f t="shared" ca="1" si="27"/>
        <v/>
      </c>
      <c r="N81" s="18" t="str">
        <f t="shared" ca="1" si="27"/>
        <v/>
      </c>
      <c r="O81" s="18" t="str">
        <f t="shared" ca="1" si="27"/>
        <v/>
      </c>
      <c r="P81" s="18" t="str">
        <f t="shared" ca="1" si="27"/>
        <v/>
      </c>
      <c r="Q81" s="18" t="str">
        <f t="shared" ca="1" si="27"/>
        <v/>
      </c>
      <c r="R81" s="18" t="str">
        <f t="shared" ca="1" si="27"/>
        <v/>
      </c>
      <c r="S81" s="18" t="str">
        <f t="shared" ca="1" si="27"/>
        <v/>
      </c>
      <c r="T81" s="18" t="str">
        <f t="shared" ca="1" si="27"/>
        <v/>
      </c>
      <c r="U81" s="18" t="str">
        <f t="shared" ca="1" si="27"/>
        <v/>
      </c>
      <c r="V81" s="18" t="str">
        <f t="shared" ca="1" si="27"/>
        <v/>
      </c>
      <c r="W81" s="18" t="str">
        <f t="shared" ca="1" si="28"/>
        <v/>
      </c>
      <c r="X81" s="18" t="str">
        <f t="shared" ca="1" si="28"/>
        <v/>
      </c>
      <c r="Y81" s="18" t="str">
        <f t="shared" ca="1" si="28"/>
        <v/>
      </c>
      <c r="Z81" s="18" t="str">
        <f t="shared" ca="1" si="28"/>
        <v/>
      </c>
      <c r="AA81" s="18" t="str">
        <f t="shared" ca="1" si="28"/>
        <v/>
      </c>
      <c r="AB81" s="18" t="str">
        <f t="shared" ca="1" si="28"/>
        <v/>
      </c>
      <c r="AC81" s="18" t="str">
        <f t="shared" ca="1" si="28"/>
        <v/>
      </c>
      <c r="AD81" s="18" t="str">
        <f t="shared" ca="1" si="28"/>
        <v/>
      </c>
      <c r="AE81" s="18" t="str">
        <f t="shared" ca="1" si="28"/>
        <v/>
      </c>
      <c r="AF81" s="18" t="str">
        <f t="shared" ca="1" si="28"/>
        <v/>
      </c>
      <c r="AG81" s="18" t="str">
        <f t="shared" ca="1" si="22"/>
        <v/>
      </c>
      <c r="AH81" s="27"/>
    </row>
    <row r="82" spans="1:39" ht="25.7" customHeight="1">
      <c r="A82" s="13">
        <v>66</v>
      </c>
      <c r="B82" s="49"/>
      <c r="C82" s="18" t="str">
        <f t="shared" ca="1" si="26"/>
        <v/>
      </c>
      <c r="D82" s="18" t="str">
        <f t="shared" ca="1" si="26"/>
        <v/>
      </c>
      <c r="E82" s="18" t="str">
        <f t="shared" ca="1" si="26"/>
        <v/>
      </c>
      <c r="F82" s="18" t="str">
        <f t="shared" ca="1" si="26"/>
        <v/>
      </c>
      <c r="G82" s="18" t="str">
        <f t="shared" ca="1" si="26"/>
        <v/>
      </c>
      <c r="H82" s="18" t="str">
        <f t="shared" ca="1" si="26"/>
        <v/>
      </c>
      <c r="I82" s="18" t="str">
        <f t="shared" ca="1" si="26"/>
        <v/>
      </c>
      <c r="J82" s="18" t="str">
        <f t="shared" ca="1" si="26"/>
        <v/>
      </c>
      <c r="K82" s="18" t="str">
        <f t="shared" ca="1" si="26"/>
        <v/>
      </c>
      <c r="L82" s="18" t="str">
        <f t="shared" ca="1" si="26"/>
        <v/>
      </c>
      <c r="M82" s="18" t="str">
        <f t="shared" ca="1" si="27"/>
        <v/>
      </c>
      <c r="N82" s="18" t="str">
        <f t="shared" ca="1" si="27"/>
        <v/>
      </c>
      <c r="O82" s="18" t="str">
        <f t="shared" ca="1" si="27"/>
        <v/>
      </c>
      <c r="P82" s="18" t="str">
        <f t="shared" ca="1" si="27"/>
        <v/>
      </c>
      <c r="Q82" s="18" t="str">
        <f t="shared" ca="1" si="27"/>
        <v/>
      </c>
      <c r="R82" s="18" t="str">
        <f t="shared" ca="1" si="27"/>
        <v/>
      </c>
      <c r="S82" s="18" t="str">
        <f t="shared" ca="1" si="27"/>
        <v/>
      </c>
      <c r="T82" s="18" t="str">
        <f t="shared" ca="1" si="27"/>
        <v/>
      </c>
      <c r="U82" s="18" t="str">
        <f t="shared" ca="1" si="27"/>
        <v/>
      </c>
      <c r="V82" s="18" t="str">
        <f t="shared" ca="1" si="27"/>
        <v/>
      </c>
      <c r="W82" s="18" t="str">
        <f t="shared" ca="1" si="28"/>
        <v/>
      </c>
      <c r="X82" s="18" t="str">
        <f t="shared" ca="1" si="28"/>
        <v/>
      </c>
      <c r="Y82" s="18" t="str">
        <f t="shared" ca="1" si="28"/>
        <v/>
      </c>
      <c r="Z82" s="18" t="str">
        <f t="shared" ca="1" si="28"/>
        <v/>
      </c>
      <c r="AA82" s="18" t="str">
        <f t="shared" ca="1" si="28"/>
        <v/>
      </c>
      <c r="AB82" s="18" t="str">
        <f t="shared" ca="1" si="28"/>
        <v/>
      </c>
      <c r="AC82" s="18" t="str">
        <f t="shared" ca="1" si="28"/>
        <v/>
      </c>
      <c r="AD82" s="18" t="str">
        <f t="shared" ca="1" si="28"/>
        <v/>
      </c>
      <c r="AE82" s="18" t="str">
        <f t="shared" ca="1" si="28"/>
        <v/>
      </c>
      <c r="AF82" s="18" t="str">
        <f t="shared" ca="1" si="28"/>
        <v/>
      </c>
      <c r="AG82" s="18" t="str">
        <f t="shared" ca="1" si="22"/>
        <v/>
      </c>
      <c r="AH82" s="27"/>
    </row>
    <row r="83" spans="1:39" ht="25.7" customHeight="1">
      <c r="A83" s="13">
        <v>67</v>
      </c>
      <c r="B83" s="17"/>
      <c r="C83" s="18" t="str">
        <f t="shared" ca="1" si="26"/>
        <v/>
      </c>
      <c r="D83" s="18" t="str">
        <f t="shared" ca="1" si="26"/>
        <v/>
      </c>
      <c r="E83" s="18" t="str">
        <f t="shared" ca="1" si="26"/>
        <v/>
      </c>
      <c r="F83" s="18" t="str">
        <f t="shared" ca="1" si="26"/>
        <v/>
      </c>
      <c r="G83" s="18" t="str">
        <f t="shared" ca="1" si="26"/>
        <v/>
      </c>
      <c r="H83" s="18" t="str">
        <f t="shared" ca="1" si="26"/>
        <v/>
      </c>
      <c r="I83" s="18" t="str">
        <f t="shared" ca="1" si="26"/>
        <v/>
      </c>
      <c r="J83" s="18" t="str">
        <f t="shared" ca="1" si="26"/>
        <v/>
      </c>
      <c r="K83" s="18" t="str">
        <f t="shared" ca="1" si="26"/>
        <v/>
      </c>
      <c r="L83" s="18" t="str">
        <f t="shared" ca="1" si="26"/>
        <v/>
      </c>
      <c r="M83" s="18" t="str">
        <f t="shared" ca="1" si="27"/>
        <v/>
      </c>
      <c r="N83" s="18" t="str">
        <f t="shared" ca="1" si="27"/>
        <v/>
      </c>
      <c r="O83" s="18" t="str">
        <f t="shared" ca="1" si="27"/>
        <v/>
      </c>
      <c r="P83" s="18" t="str">
        <f t="shared" ca="1" si="27"/>
        <v/>
      </c>
      <c r="Q83" s="18" t="str">
        <f t="shared" ca="1" si="27"/>
        <v/>
      </c>
      <c r="R83" s="18" t="str">
        <f t="shared" ca="1" si="27"/>
        <v/>
      </c>
      <c r="S83" s="18" t="str">
        <f t="shared" ca="1" si="27"/>
        <v/>
      </c>
      <c r="T83" s="18" t="str">
        <f t="shared" ca="1" si="27"/>
        <v/>
      </c>
      <c r="U83" s="18" t="str">
        <f t="shared" ca="1" si="27"/>
        <v/>
      </c>
      <c r="V83" s="18" t="str">
        <f t="shared" ca="1" si="27"/>
        <v/>
      </c>
      <c r="W83" s="18" t="str">
        <f t="shared" ca="1" si="28"/>
        <v/>
      </c>
      <c r="X83" s="18" t="str">
        <f t="shared" ca="1" si="28"/>
        <v/>
      </c>
      <c r="Y83" s="18" t="str">
        <f t="shared" ca="1" si="28"/>
        <v/>
      </c>
      <c r="Z83" s="18" t="str">
        <f t="shared" ca="1" si="28"/>
        <v/>
      </c>
      <c r="AA83" s="18" t="str">
        <f t="shared" ca="1" si="28"/>
        <v/>
      </c>
      <c r="AB83" s="18" t="str">
        <f t="shared" ca="1" si="28"/>
        <v/>
      </c>
      <c r="AC83" s="18" t="str">
        <f t="shared" ca="1" si="28"/>
        <v/>
      </c>
      <c r="AD83" s="18" t="str">
        <f t="shared" ca="1" si="28"/>
        <v/>
      </c>
      <c r="AE83" s="18" t="str">
        <f t="shared" ca="1" si="28"/>
        <v/>
      </c>
      <c r="AF83" s="18" t="str">
        <f t="shared" ca="1" si="28"/>
        <v/>
      </c>
      <c r="AG83" s="18" t="str">
        <f t="shared" ca="1" si="22"/>
        <v/>
      </c>
      <c r="AH83" s="27"/>
    </row>
    <row r="84" spans="1:39" ht="25.7" customHeight="1">
      <c r="A84" s="13">
        <v>68</v>
      </c>
      <c r="B84" s="17"/>
      <c r="C84" s="18" t="str">
        <f t="shared" ca="1" si="26"/>
        <v/>
      </c>
      <c r="D84" s="18" t="str">
        <f t="shared" ca="1" si="26"/>
        <v/>
      </c>
      <c r="E84" s="18" t="str">
        <f t="shared" ca="1" si="26"/>
        <v/>
      </c>
      <c r="F84" s="18" t="str">
        <f t="shared" ca="1" si="26"/>
        <v/>
      </c>
      <c r="G84" s="18" t="str">
        <f t="shared" ca="1" si="26"/>
        <v/>
      </c>
      <c r="H84" s="18" t="str">
        <f t="shared" ca="1" si="26"/>
        <v/>
      </c>
      <c r="I84" s="18" t="str">
        <f t="shared" ca="1" si="26"/>
        <v/>
      </c>
      <c r="J84" s="18" t="str">
        <f t="shared" ca="1" si="26"/>
        <v/>
      </c>
      <c r="K84" s="18" t="str">
        <f t="shared" ca="1" si="26"/>
        <v/>
      </c>
      <c r="L84" s="18" t="str">
        <f t="shared" ca="1" si="26"/>
        <v/>
      </c>
      <c r="M84" s="18" t="str">
        <f t="shared" ca="1" si="27"/>
        <v/>
      </c>
      <c r="N84" s="18" t="str">
        <f t="shared" ca="1" si="27"/>
        <v/>
      </c>
      <c r="O84" s="18" t="str">
        <f t="shared" ca="1" si="27"/>
        <v/>
      </c>
      <c r="P84" s="18" t="str">
        <f t="shared" ca="1" si="27"/>
        <v/>
      </c>
      <c r="Q84" s="18" t="str">
        <f t="shared" ca="1" si="27"/>
        <v/>
      </c>
      <c r="R84" s="18" t="str">
        <f t="shared" ca="1" si="27"/>
        <v/>
      </c>
      <c r="S84" s="18" t="str">
        <f t="shared" ca="1" si="27"/>
        <v/>
      </c>
      <c r="T84" s="18" t="str">
        <f t="shared" ca="1" si="27"/>
        <v/>
      </c>
      <c r="U84" s="18" t="str">
        <f t="shared" ca="1" si="27"/>
        <v/>
      </c>
      <c r="V84" s="18" t="str">
        <f t="shared" ca="1" si="27"/>
        <v/>
      </c>
      <c r="W84" s="18" t="str">
        <f t="shared" ca="1" si="28"/>
        <v/>
      </c>
      <c r="X84" s="18" t="str">
        <f t="shared" ca="1" si="28"/>
        <v/>
      </c>
      <c r="Y84" s="18" t="str">
        <f t="shared" ca="1" si="28"/>
        <v/>
      </c>
      <c r="Z84" s="18" t="str">
        <f t="shared" ca="1" si="28"/>
        <v/>
      </c>
      <c r="AA84" s="18" t="str">
        <f t="shared" ca="1" si="28"/>
        <v/>
      </c>
      <c r="AB84" s="18" t="str">
        <f t="shared" ca="1" si="28"/>
        <v/>
      </c>
      <c r="AC84" s="18" t="str">
        <f t="shared" ca="1" si="28"/>
        <v/>
      </c>
      <c r="AD84" s="18" t="str">
        <f t="shared" ca="1" si="28"/>
        <v/>
      </c>
      <c r="AE84" s="18" t="str">
        <f t="shared" ca="1" si="28"/>
        <v/>
      </c>
      <c r="AF84" s="18" t="str">
        <f t="shared" ca="1" si="28"/>
        <v/>
      </c>
      <c r="AG84" s="18" t="str">
        <f t="shared" ca="1" si="22"/>
        <v/>
      </c>
      <c r="AH84" s="27"/>
    </row>
    <row r="85" spans="1:39" ht="25.7" customHeight="1">
      <c r="A85" s="13">
        <v>69</v>
      </c>
      <c r="B85" s="17"/>
      <c r="C85" s="18" t="str">
        <f t="shared" ca="1" si="26"/>
        <v/>
      </c>
      <c r="D85" s="18" t="str">
        <f t="shared" ca="1" si="26"/>
        <v/>
      </c>
      <c r="E85" s="18" t="str">
        <f t="shared" ca="1" si="26"/>
        <v/>
      </c>
      <c r="F85" s="18" t="str">
        <f t="shared" ca="1" si="26"/>
        <v/>
      </c>
      <c r="G85" s="18" t="str">
        <f t="shared" ca="1" si="26"/>
        <v/>
      </c>
      <c r="H85" s="18" t="str">
        <f t="shared" ca="1" si="26"/>
        <v/>
      </c>
      <c r="I85" s="18" t="str">
        <f t="shared" ca="1" si="26"/>
        <v/>
      </c>
      <c r="J85" s="18" t="str">
        <f t="shared" ca="1" si="26"/>
        <v/>
      </c>
      <c r="K85" s="18" t="str">
        <f t="shared" ca="1" si="26"/>
        <v/>
      </c>
      <c r="L85" s="18" t="str">
        <f t="shared" ca="1" si="26"/>
        <v/>
      </c>
      <c r="M85" s="18" t="str">
        <f t="shared" ca="1" si="27"/>
        <v/>
      </c>
      <c r="N85" s="18" t="str">
        <f t="shared" ca="1" si="27"/>
        <v/>
      </c>
      <c r="O85" s="18" t="str">
        <f t="shared" ca="1" si="27"/>
        <v/>
      </c>
      <c r="P85" s="18" t="str">
        <f t="shared" ca="1" si="27"/>
        <v/>
      </c>
      <c r="Q85" s="18" t="str">
        <f t="shared" ca="1" si="27"/>
        <v/>
      </c>
      <c r="R85" s="18" t="str">
        <f t="shared" ca="1" si="27"/>
        <v/>
      </c>
      <c r="S85" s="18" t="str">
        <f t="shared" ca="1" si="27"/>
        <v/>
      </c>
      <c r="T85" s="18" t="str">
        <f t="shared" ca="1" si="27"/>
        <v/>
      </c>
      <c r="U85" s="18" t="str">
        <f t="shared" ca="1" si="27"/>
        <v/>
      </c>
      <c r="V85" s="18" t="str">
        <f t="shared" ca="1" si="27"/>
        <v/>
      </c>
      <c r="W85" s="18" t="str">
        <f t="shared" ca="1" si="28"/>
        <v/>
      </c>
      <c r="X85" s="18" t="str">
        <f t="shared" ca="1" si="28"/>
        <v/>
      </c>
      <c r="Y85" s="18" t="str">
        <f t="shared" ca="1" si="28"/>
        <v/>
      </c>
      <c r="Z85" s="18" t="str">
        <f t="shared" ca="1" si="28"/>
        <v/>
      </c>
      <c r="AA85" s="18" t="str">
        <f t="shared" ca="1" si="28"/>
        <v/>
      </c>
      <c r="AB85" s="18" t="str">
        <f t="shared" ca="1" si="28"/>
        <v/>
      </c>
      <c r="AC85" s="18" t="str">
        <f t="shared" ca="1" si="28"/>
        <v/>
      </c>
      <c r="AD85" s="18" t="str">
        <f t="shared" ca="1" si="28"/>
        <v/>
      </c>
      <c r="AE85" s="18" t="str">
        <f t="shared" ca="1" si="28"/>
        <v/>
      </c>
      <c r="AF85" s="18" t="str">
        <f t="shared" ca="1" si="28"/>
        <v/>
      </c>
      <c r="AG85" s="18" t="str">
        <f t="shared" ca="1" si="22"/>
        <v/>
      </c>
      <c r="AH85" s="27"/>
    </row>
    <row r="86" spans="1:39" ht="25.7" customHeight="1">
      <c r="A86" s="13">
        <v>70</v>
      </c>
      <c r="B86" s="49"/>
      <c r="C86" s="18" t="str">
        <f t="shared" ca="1" si="26"/>
        <v/>
      </c>
      <c r="D86" s="18" t="str">
        <f t="shared" ca="1" si="26"/>
        <v/>
      </c>
      <c r="E86" s="18" t="str">
        <f t="shared" ca="1" si="26"/>
        <v/>
      </c>
      <c r="F86" s="18" t="str">
        <f t="shared" ca="1" si="26"/>
        <v/>
      </c>
      <c r="G86" s="18" t="str">
        <f t="shared" ca="1" si="26"/>
        <v/>
      </c>
      <c r="H86" s="18" t="str">
        <f t="shared" ca="1" si="26"/>
        <v/>
      </c>
      <c r="I86" s="18" t="str">
        <f t="shared" ca="1" si="26"/>
        <v/>
      </c>
      <c r="J86" s="18" t="str">
        <f t="shared" ca="1" si="26"/>
        <v/>
      </c>
      <c r="K86" s="18" t="str">
        <f t="shared" ca="1" si="26"/>
        <v/>
      </c>
      <c r="L86" s="18" t="str">
        <f t="shared" ca="1" si="26"/>
        <v/>
      </c>
      <c r="M86" s="18" t="str">
        <f t="shared" ca="1" si="27"/>
        <v/>
      </c>
      <c r="N86" s="18" t="str">
        <f t="shared" ca="1" si="27"/>
        <v/>
      </c>
      <c r="O86" s="18" t="str">
        <f t="shared" ca="1" si="27"/>
        <v/>
      </c>
      <c r="P86" s="18" t="str">
        <f t="shared" ca="1" si="27"/>
        <v/>
      </c>
      <c r="Q86" s="18" t="str">
        <f t="shared" ca="1" si="27"/>
        <v/>
      </c>
      <c r="R86" s="18" t="str">
        <f t="shared" ca="1" si="27"/>
        <v/>
      </c>
      <c r="S86" s="18" t="str">
        <f t="shared" ca="1" si="27"/>
        <v/>
      </c>
      <c r="T86" s="18" t="str">
        <f t="shared" ca="1" si="27"/>
        <v/>
      </c>
      <c r="U86" s="18" t="str">
        <f t="shared" ca="1" si="27"/>
        <v/>
      </c>
      <c r="V86" s="18" t="str">
        <f t="shared" ca="1" si="27"/>
        <v/>
      </c>
      <c r="W86" s="18" t="str">
        <f t="shared" ca="1" si="28"/>
        <v/>
      </c>
      <c r="X86" s="18" t="str">
        <f t="shared" ca="1" si="28"/>
        <v/>
      </c>
      <c r="Y86" s="18" t="str">
        <f t="shared" ca="1" si="28"/>
        <v/>
      </c>
      <c r="Z86" s="18" t="str">
        <f t="shared" ca="1" si="28"/>
        <v/>
      </c>
      <c r="AA86" s="18" t="str">
        <f t="shared" ca="1" si="28"/>
        <v/>
      </c>
      <c r="AB86" s="18" t="str">
        <f t="shared" ca="1" si="28"/>
        <v/>
      </c>
      <c r="AC86" s="18" t="str">
        <f t="shared" ca="1" si="28"/>
        <v/>
      </c>
      <c r="AD86" s="18" t="str">
        <f t="shared" ca="1" si="28"/>
        <v/>
      </c>
      <c r="AE86" s="18" t="str">
        <f t="shared" ca="1" si="28"/>
        <v/>
      </c>
      <c r="AF86" s="18" t="str">
        <f t="shared" ca="1" si="28"/>
        <v/>
      </c>
      <c r="AG86" s="18" t="str">
        <f t="shared" ca="1" si="22"/>
        <v/>
      </c>
      <c r="AH86" s="19"/>
    </row>
    <row r="87" spans="1:39" ht="25.5" customHeight="1">
      <c r="A87" s="13">
        <v>71</v>
      </c>
      <c r="B87" s="49"/>
      <c r="C87" s="18" t="str">
        <f t="shared" ref="C87:L102" ca="1" si="29">IF(ISNA(VLOOKUP($B87,INDIRECT("'"&amp;C$6&amp;"'! B:E"),4,FALSE))=TRUE,"",VLOOKUP($B87,INDIRECT("'"&amp;C$6&amp;"'! B:e"),4,FALSE))</f>
        <v/>
      </c>
      <c r="D87" s="18" t="str">
        <f t="shared" ca="1" si="29"/>
        <v/>
      </c>
      <c r="E87" s="18" t="str">
        <f t="shared" ca="1" si="29"/>
        <v/>
      </c>
      <c r="F87" s="18" t="str">
        <f t="shared" ca="1" si="29"/>
        <v/>
      </c>
      <c r="G87" s="18" t="str">
        <f t="shared" ca="1" si="29"/>
        <v/>
      </c>
      <c r="H87" s="18" t="str">
        <f t="shared" ca="1" si="29"/>
        <v/>
      </c>
      <c r="I87" s="18" t="str">
        <f t="shared" ca="1" si="29"/>
        <v/>
      </c>
      <c r="J87" s="18" t="str">
        <f t="shared" ca="1" si="29"/>
        <v/>
      </c>
      <c r="K87" s="18" t="str">
        <f t="shared" ca="1" si="29"/>
        <v/>
      </c>
      <c r="L87" s="18" t="str">
        <f t="shared" ca="1" si="29"/>
        <v/>
      </c>
      <c r="M87" s="18" t="str">
        <f t="shared" ref="M87:V102" ca="1" si="30">IF(ISNA(VLOOKUP($B87,INDIRECT("'"&amp;M$6&amp;"'! B:E"),4,FALSE))=TRUE,"",VLOOKUP($B87,INDIRECT("'"&amp;M$6&amp;"'! B:e"),4,FALSE))</f>
        <v/>
      </c>
      <c r="N87" s="18" t="str">
        <f t="shared" ca="1" si="30"/>
        <v/>
      </c>
      <c r="O87" s="18" t="str">
        <f t="shared" ca="1" si="30"/>
        <v/>
      </c>
      <c r="P87" s="18" t="str">
        <f t="shared" ca="1" si="30"/>
        <v/>
      </c>
      <c r="Q87" s="18" t="str">
        <f t="shared" ca="1" si="30"/>
        <v/>
      </c>
      <c r="R87" s="18" t="str">
        <f t="shared" ca="1" si="30"/>
        <v/>
      </c>
      <c r="S87" s="18" t="str">
        <f t="shared" ca="1" si="30"/>
        <v/>
      </c>
      <c r="T87" s="18" t="str">
        <f t="shared" ca="1" si="30"/>
        <v/>
      </c>
      <c r="U87" s="18" t="str">
        <f t="shared" ca="1" si="30"/>
        <v/>
      </c>
      <c r="V87" s="18" t="str">
        <f t="shared" ca="1" si="30"/>
        <v/>
      </c>
      <c r="W87" s="18" t="str">
        <f t="shared" ref="W87:AF102" ca="1" si="31">IF(ISNA(VLOOKUP($B87,INDIRECT("'"&amp;W$6&amp;"'! B:E"),4,FALSE))=TRUE,"",VLOOKUP($B87,INDIRECT("'"&amp;W$6&amp;"'! B:e"),4,FALSE))</f>
        <v/>
      </c>
      <c r="X87" s="18" t="str">
        <f t="shared" ca="1" si="31"/>
        <v/>
      </c>
      <c r="Y87" s="18" t="str">
        <f t="shared" ca="1" si="31"/>
        <v/>
      </c>
      <c r="Z87" s="18" t="str">
        <f t="shared" ca="1" si="31"/>
        <v/>
      </c>
      <c r="AA87" s="18" t="str">
        <f t="shared" ca="1" si="31"/>
        <v/>
      </c>
      <c r="AB87" s="18" t="str">
        <f t="shared" ca="1" si="31"/>
        <v/>
      </c>
      <c r="AC87" s="18" t="str">
        <f t="shared" ca="1" si="31"/>
        <v/>
      </c>
      <c r="AD87" s="18" t="str">
        <f t="shared" ca="1" si="31"/>
        <v/>
      </c>
      <c r="AE87" s="18" t="str">
        <f t="shared" ca="1" si="31"/>
        <v/>
      </c>
      <c r="AF87" s="18" t="str">
        <f t="shared" ca="1" si="31"/>
        <v/>
      </c>
      <c r="AG87" s="18" t="str">
        <f t="shared" ca="1" si="22"/>
        <v/>
      </c>
      <c r="AH87" s="19"/>
    </row>
    <row r="88" spans="1:39" ht="25.7" customHeight="1">
      <c r="A88" s="13">
        <v>72</v>
      </c>
      <c r="B88" s="17"/>
      <c r="C88" s="18" t="str">
        <f t="shared" ca="1" si="29"/>
        <v/>
      </c>
      <c r="D88" s="18" t="str">
        <f t="shared" ca="1" si="29"/>
        <v/>
      </c>
      <c r="E88" s="18" t="str">
        <f t="shared" ca="1" si="29"/>
        <v/>
      </c>
      <c r="F88" s="18" t="str">
        <f t="shared" ca="1" si="29"/>
        <v/>
      </c>
      <c r="G88" s="18" t="str">
        <f t="shared" ca="1" si="29"/>
        <v/>
      </c>
      <c r="H88" s="18" t="str">
        <f t="shared" ca="1" si="29"/>
        <v/>
      </c>
      <c r="I88" s="18" t="str">
        <f t="shared" ca="1" si="29"/>
        <v/>
      </c>
      <c r="J88" s="18" t="str">
        <f t="shared" ca="1" si="29"/>
        <v/>
      </c>
      <c r="K88" s="18" t="str">
        <f t="shared" ca="1" si="29"/>
        <v/>
      </c>
      <c r="L88" s="18" t="str">
        <f t="shared" ca="1" si="29"/>
        <v/>
      </c>
      <c r="M88" s="18" t="str">
        <f t="shared" ca="1" si="30"/>
        <v/>
      </c>
      <c r="N88" s="18" t="str">
        <f t="shared" ca="1" si="30"/>
        <v/>
      </c>
      <c r="O88" s="18" t="str">
        <f t="shared" ca="1" si="30"/>
        <v/>
      </c>
      <c r="P88" s="18" t="str">
        <f t="shared" ca="1" si="30"/>
        <v/>
      </c>
      <c r="Q88" s="18" t="str">
        <f t="shared" ca="1" si="30"/>
        <v/>
      </c>
      <c r="R88" s="18" t="str">
        <f t="shared" ca="1" si="30"/>
        <v/>
      </c>
      <c r="S88" s="18" t="str">
        <f t="shared" ca="1" si="30"/>
        <v/>
      </c>
      <c r="T88" s="18" t="str">
        <f t="shared" ca="1" si="30"/>
        <v/>
      </c>
      <c r="U88" s="18" t="str">
        <f t="shared" ca="1" si="30"/>
        <v/>
      </c>
      <c r="V88" s="18" t="str">
        <f t="shared" ca="1" si="30"/>
        <v/>
      </c>
      <c r="W88" s="18" t="str">
        <f t="shared" ca="1" si="31"/>
        <v/>
      </c>
      <c r="X88" s="18" t="str">
        <f t="shared" ca="1" si="31"/>
        <v/>
      </c>
      <c r="Y88" s="18" t="str">
        <f t="shared" ca="1" si="31"/>
        <v/>
      </c>
      <c r="Z88" s="18" t="str">
        <f t="shared" ca="1" si="31"/>
        <v/>
      </c>
      <c r="AA88" s="18" t="str">
        <f t="shared" ca="1" si="31"/>
        <v/>
      </c>
      <c r="AB88" s="18" t="str">
        <f t="shared" ca="1" si="31"/>
        <v/>
      </c>
      <c r="AC88" s="18" t="str">
        <f t="shared" ca="1" si="31"/>
        <v/>
      </c>
      <c r="AD88" s="18" t="str">
        <f t="shared" ca="1" si="31"/>
        <v/>
      </c>
      <c r="AE88" s="18" t="str">
        <f t="shared" ca="1" si="31"/>
        <v/>
      </c>
      <c r="AF88" s="18" t="str">
        <f t="shared" ca="1" si="31"/>
        <v/>
      </c>
      <c r="AG88" s="18" t="str">
        <f t="shared" ca="1" si="22"/>
        <v/>
      </c>
      <c r="AH88" s="19"/>
      <c r="AI88" s="4"/>
    </row>
    <row r="89" spans="1:39" ht="25.7" customHeight="1">
      <c r="A89" s="13">
        <v>73</v>
      </c>
      <c r="B89" s="49"/>
      <c r="C89" s="18" t="str">
        <f t="shared" ca="1" si="29"/>
        <v/>
      </c>
      <c r="D89" s="18" t="str">
        <f t="shared" ca="1" si="29"/>
        <v/>
      </c>
      <c r="E89" s="18" t="str">
        <f t="shared" ca="1" si="29"/>
        <v/>
      </c>
      <c r="F89" s="18" t="str">
        <f t="shared" ca="1" si="29"/>
        <v/>
      </c>
      <c r="G89" s="18" t="str">
        <f t="shared" ca="1" si="29"/>
        <v/>
      </c>
      <c r="H89" s="18" t="str">
        <f t="shared" ca="1" si="29"/>
        <v/>
      </c>
      <c r="I89" s="18" t="str">
        <f t="shared" ca="1" si="29"/>
        <v/>
      </c>
      <c r="J89" s="18" t="str">
        <f t="shared" ca="1" si="29"/>
        <v/>
      </c>
      <c r="K89" s="18" t="str">
        <f t="shared" ca="1" si="29"/>
        <v/>
      </c>
      <c r="L89" s="18" t="str">
        <f t="shared" ca="1" si="29"/>
        <v/>
      </c>
      <c r="M89" s="18" t="str">
        <f t="shared" ca="1" si="30"/>
        <v/>
      </c>
      <c r="N89" s="18" t="str">
        <f t="shared" ca="1" si="30"/>
        <v/>
      </c>
      <c r="O89" s="18" t="str">
        <f t="shared" ca="1" si="30"/>
        <v/>
      </c>
      <c r="P89" s="18" t="str">
        <f t="shared" ca="1" si="30"/>
        <v/>
      </c>
      <c r="Q89" s="18" t="str">
        <f t="shared" ca="1" si="30"/>
        <v/>
      </c>
      <c r="R89" s="18" t="str">
        <f t="shared" ca="1" si="30"/>
        <v/>
      </c>
      <c r="S89" s="18" t="str">
        <f t="shared" ca="1" si="30"/>
        <v/>
      </c>
      <c r="T89" s="18" t="str">
        <f t="shared" ca="1" si="30"/>
        <v/>
      </c>
      <c r="U89" s="18" t="str">
        <f t="shared" ca="1" si="30"/>
        <v/>
      </c>
      <c r="V89" s="18" t="str">
        <f t="shared" ca="1" si="30"/>
        <v/>
      </c>
      <c r="W89" s="18" t="str">
        <f t="shared" ca="1" si="31"/>
        <v/>
      </c>
      <c r="X89" s="18" t="str">
        <f t="shared" ca="1" si="31"/>
        <v/>
      </c>
      <c r="Y89" s="18" t="str">
        <f t="shared" ca="1" si="31"/>
        <v/>
      </c>
      <c r="Z89" s="18" t="str">
        <f t="shared" ca="1" si="31"/>
        <v/>
      </c>
      <c r="AA89" s="18" t="str">
        <f t="shared" ca="1" si="31"/>
        <v/>
      </c>
      <c r="AB89" s="18" t="str">
        <f t="shared" ca="1" si="31"/>
        <v/>
      </c>
      <c r="AC89" s="18" t="str">
        <f t="shared" ca="1" si="31"/>
        <v/>
      </c>
      <c r="AD89" s="18" t="str">
        <f t="shared" ca="1" si="31"/>
        <v/>
      </c>
      <c r="AE89" s="18" t="str">
        <f t="shared" ca="1" si="31"/>
        <v/>
      </c>
      <c r="AF89" s="18" t="str">
        <f t="shared" ca="1" si="31"/>
        <v/>
      </c>
      <c r="AG89" s="18" t="str">
        <f t="shared" ca="1" si="22"/>
        <v/>
      </c>
      <c r="AH89" s="19"/>
      <c r="AI89" s="4"/>
    </row>
    <row r="90" spans="1:39" ht="25.7" customHeight="1">
      <c r="A90" s="13">
        <v>74</v>
      </c>
      <c r="B90" s="17"/>
      <c r="C90" s="18" t="str">
        <f t="shared" ca="1" si="29"/>
        <v/>
      </c>
      <c r="D90" s="18" t="str">
        <f t="shared" ca="1" si="29"/>
        <v/>
      </c>
      <c r="E90" s="18" t="str">
        <f t="shared" ca="1" si="29"/>
        <v/>
      </c>
      <c r="F90" s="18" t="str">
        <f t="shared" ca="1" si="29"/>
        <v/>
      </c>
      <c r="G90" s="18" t="str">
        <f t="shared" ca="1" si="29"/>
        <v/>
      </c>
      <c r="H90" s="18" t="str">
        <f t="shared" ca="1" si="29"/>
        <v/>
      </c>
      <c r="I90" s="18" t="str">
        <f t="shared" ca="1" si="29"/>
        <v/>
      </c>
      <c r="J90" s="18" t="str">
        <f t="shared" ca="1" si="29"/>
        <v/>
      </c>
      <c r="K90" s="18" t="str">
        <f t="shared" ca="1" si="29"/>
        <v/>
      </c>
      <c r="L90" s="18" t="str">
        <f t="shared" ca="1" si="29"/>
        <v/>
      </c>
      <c r="M90" s="18" t="str">
        <f t="shared" ca="1" si="30"/>
        <v/>
      </c>
      <c r="N90" s="18" t="str">
        <f t="shared" ca="1" si="30"/>
        <v/>
      </c>
      <c r="O90" s="18" t="str">
        <f t="shared" ca="1" si="30"/>
        <v/>
      </c>
      <c r="P90" s="18" t="str">
        <f t="shared" ca="1" si="30"/>
        <v/>
      </c>
      <c r="Q90" s="18" t="str">
        <f t="shared" ca="1" si="30"/>
        <v/>
      </c>
      <c r="R90" s="18" t="str">
        <f t="shared" ca="1" si="30"/>
        <v/>
      </c>
      <c r="S90" s="18" t="str">
        <f t="shared" ca="1" si="30"/>
        <v/>
      </c>
      <c r="T90" s="18" t="str">
        <f t="shared" ca="1" si="30"/>
        <v/>
      </c>
      <c r="U90" s="18" t="str">
        <f t="shared" ca="1" si="30"/>
        <v/>
      </c>
      <c r="V90" s="18" t="str">
        <f t="shared" ca="1" si="30"/>
        <v/>
      </c>
      <c r="W90" s="18" t="str">
        <f t="shared" ca="1" si="31"/>
        <v/>
      </c>
      <c r="X90" s="18" t="str">
        <f t="shared" ca="1" si="31"/>
        <v/>
      </c>
      <c r="Y90" s="18" t="str">
        <f t="shared" ca="1" si="31"/>
        <v/>
      </c>
      <c r="Z90" s="18" t="str">
        <f t="shared" ca="1" si="31"/>
        <v/>
      </c>
      <c r="AA90" s="18" t="str">
        <f t="shared" ca="1" si="31"/>
        <v/>
      </c>
      <c r="AB90" s="18" t="str">
        <f t="shared" ca="1" si="31"/>
        <v/>
      </c>
      <c r="AC90" s="18" t="str">
        <f t="shared" ca="1" si="31"/>
        <v/>
      </c>
      <c r="AD90" s="18" t="str">
        <f t="shared" ca="1" si="31"/>
        <v/>
      </c>
      <c r="AE90" s="18" t="str">
        <f t="shared" ca="1" si="31"/>
        <v/>
      </c>
      <c r="AF90" s="18" t="str">
        <f t="shared" ca="1" si="31"/>
        <v/>
      </c>
      <c r="AG90" s="18" t="str">
        <f t="shared" ref="AG90:AG161" ca="1" si="32">IF(ISNA(VLOOKUP($B90,INDIRECT("'"&amp;AG$6&amp;"'! B:E"),4,FALSE))=TRUE,"",VLOOKUP($B90,INDIRECT("'"&amp;AG$6&amp;"'! B:e"),4,FALSE))</f>
        <v/>
      </c>
      <c r="AH90" s="19"/>
      <c r="AI90" s="4"/>
      <c r="AJ90" s="6"/>
      <c r="AL90" s="20"/>
      <c r="AM90" s="20"/>
    </row>
    <row r="91" spans="1:39" ht="25.7" customHeight="1">
      <c r="A91" s="13">
        <v>75</v>
      </c>
      <c r="B91" s="17"/>
      <c r="C91" s="18" t="str">
        <f t="shared" ca="1" si="29"/>
        <v/>
      </c>
      <c r="D91" s="18" t="str">
        <f t="shared" ca="1" si="29"/>
        <v/>
      </c>
      <c r="E91" s="18" t="str">
        <f t="shared" ca="1" si="29"/>
        <v/>
      </c>
      <c r="F91" s="18" t="str">
        <f t="shared" ca="1" si="29"/>
        <v/>
      </c>
      <c r="G91" s="18" t="str">
        <f t="shared" ca="1" si="29"/>
        <v/>
      </c>
      <c r="H91" s="18" t="str">
        <f t="shared" ca="1" si="29"/>
        <v/>
      </c>
      <c r="I91" s="18" t="str">
        <f t="shared" ca="1" si="29"/>
        <v/>
      </c>
      <c r="J91" s="18" t="str">
        <f t="shared" ca="1" si="29"/>
        <v/>
      </c>
      <c r="K91" s="18" t="str">
        <f t="shared" ca="1" si="29"/>
        <v/>
      </c>
      <c r="L91" s="18" t="str">
        <f t="shared" ca="1" si="29"/>
        <v/>
      </c>
      <c r="M91" s="18" t="str">
        <f t="shared" ca="1" si="30"/>
        <v/>
      </c>
      <c r="N91" s="18" t="str">
        <f t="shared" ca="1" si="30"/>
        <v/>
      </c>
      <c r="O91" s="18" t="str">
        <f t="shared" ca="1" si="30"/>
        <v/>
      </c>
      <c r="P91" s="18" t="str">
        <f t="shared" ca="1" si="30"/>
        <v/>
      </c>
      <c r="Q91" s="18" t="str">
        <f t="shared" ca="1" si="30"/>
        <v/>
      </c>
      <c r="R91" s="18" t="str">
        <f t="shared" ca="1" si="30"/>
        <v/>
      </c>
      <c r="S91" s="18" t="str">
        <f t="shared" ca="1" si="30"/>
        <v/>
      </c>
      <c r="T91" s="18" t="str">
        <f t="shared" ca="1" si="30"/>
        <v/>
      </c>
      <c r="U91" s="18" t="str">
        <f t="shared" ca="1" si="30"/>
        <v/>
      </c>
      <c r="V91" s="18" t="str">
        <f t="shared" ca="1" si="30"/>
        <v/>
      </c>
      <c r="W91" s="18" t="str">
        <f t="shared" ca="1" si="31"/>
        <v/>
      </c>
      <c r="X91" s="18" t="str">
        <f t="shared" ca="1" si="31"/>
        <v/>
      </c>
      <c r="Y91" s="18" t="str">
        <f t="shared" ca="1" si="31"/>
        <v/>
      </c>
      <c r="Z91" s="18" t="str">
        <f t="shared" ca="1" si="31"/>
        <v/>
      </c>
      <c r="AA91" s="18" t="str">
        <f t="shared" ca="1" si="31"/>
        <v/>
      </c>
      <c r="AB91" s="18" t="str">
        <f t="shared" ca="1" si="31"/>
        <v/>
      </c>
      <c r="AC91" s="18" t="str">
        <f t="shared" ca="1" si="31"/>
        <v/>
      </c>
      <c r="AD91" s="18" t="str">
        <f t="shared" ca="1" si="31"/>
        <v/>
      </c>
      <c r="AE91" s="18" t="str">
        <f t="shared" ca="1" si="31"/>
        <v/>
      </c>
      <c r="AF91" s="18" t="str">
        <f t="shared" ca="1" si="31"/>
        <v/>
      </c>
      <c r="AG91" s="18" t="str">
        <f t="shared" ca="1" si="32"/>
        <v/>
      </c>
      <c r="AH91" s="19"/>
      <c r="AI91" s="4"/>
      <c r="AJ91" s="6"/>
    </row>
    <row r="92" spans="1:39" ht="25.7" customHeight="1">
      <c r="A92" s="13">
        <v>76</v>
      </c>
      <c r="B92" s="17"/>
      <c r="C92" s="18" t="str">
        <f t="shared" ca="1" si="29"/>
        <v/>
      </c>
      <c r="D92" s="18" t="str">
        <f t="shared" ca="1" si="29"/>
        <v/>
      </c>
      <c r="E92" s="18" t="str">
        <f t="shared" ca="1" si="29"/>
        <v/>
      </c>
      <c r="F92" s="18" t="str">
        <f t="shared" ca="1" si="29"/>
        <v/>
      </c>
      <c r="G92" s="18" t="str">
        <f t="shared" ca="1" si="29"/>
        <v/>
      </c>
      <c r="H92" s="18" t="str">
        <f t="shared" ca="1" si="29"/>
        <v/>
      </c>
      <c r="I92" s="18" t="str">
        <f t="shared" ca="1" si="29"/>
        <v/>
      </c>
      <c r="J92" s="18" t="str">
        <f t="shared" ca="1" si="29"/>
        <v/>
      </c>
      <c r="K92" s="18" t="str">
        <f t="shared" ca="1" si="29"/>
        <v/>
      </c>
      <c r="L92" s="18" t="str">
        <f t="shared" ca="1" si="29"/>
        <v/>
      </c>
      <c r="M92" s="18" t="str">
        <f t="shared" ca="1" si="30"/>
        <v/>
      </c>
      <c r="N92" s="18" t="str">
        <f t="shared" ca="1" si="30"/>
        <v/>
      </c>
      <c r="O92" s="18" t="str">
        <f t="shared" ca="1" si="30"/>
        <v/>
      </c>
      <c r="P92" s="18" t="str">
        <f t="shared" ca="1" si="30"/>
        <v/>
      </c>
      <c r="Q92" s="18" t="str">
        <f t="shared" ca="1" si="30"/>
        <v/>
      </c>
      <c r="R92" s="18" t="str">
        <f t="shared" ca="1" si="30"/>
        <v/>
      </c>
      <c r="S92" s="18" t="str">
        <f t="shared" ca="1" si="30"/>
        <v/>
      </c>
      <c r="T92" s="18" t="str">
        <f t="shared" ca="1" si="30"/>
        <v/>
      </c>
      <c r="U92" s="18" t="str">
        <f t="shared" ca="1" si="30"/>
        <v/>
      </c>
      <c r="V92" s="18" t="str">
        <f t="shared" ca="1" si="30"/>
        <v/>
      </c>
      <c r="W92" s="18" t="str">
        <f t="shared" ca="1" si="31"/>
        <v/>
      </c>
      <c r="X92" s="18" t="str">
        <f t="shared" ca="1" si="31"/>
        <v/>
      </c>
      <c r="Y92" s="18" t="str">
        <f t="shared" ca="1" si="31"/>
        <v/>
      </c>
      <c r="Z92" s="18" t="str">
        <f t="shared" ca="1" si="31"/>
        <v/>
      </c>
      <c r="AA92" s="18" t="str">
        <f t="shared" ca="1" si="31"/>
        <v/>
      </c>
      <c r="AB92" s="18" t="str">
        <f t="shared" ca="1" si="31"/>
        <v/>
      </c>
      <c r="AC92" s="18" t="str">
        <f t="shared" ca="1" si="31"/>
        <v/>
      </c>
      <c r="AD92" s="18" t="str">
        <f t="shared" ca="1" si="31"/>
        <v/>
      </c>
      <c r="AE92" s="18" t="str">
        <f t="shared" ca="1" si="31"/>
        <v/>
      </c>
      <c r="AF92" s="18" t="str">
        <f t="shared" ca="1" si="31"/>
        <v/>
      </c>
      <c r="AG92" s="18" t="str">
        <f t="shared" ca="1" si="32"/>
        <v/>
      </c>
      <c r="AH92" s="19"/>
      <c r="AI92" s="21"/>
      <c r="AJ92" s="24"/>
      <c r="AK92" s="20"/>
      <c r="AL92" s="20"/>
      <c r="AM92" s="20"/>
    </row>
    <row r="93" spans="1:39" ht="25.7" customHeight="1">
      <c r="A93" s="13">
        <v>77</v>
      </c>
      <c r="B93" s="17"/>
      <c r="C93" s="18" t="str">
        <f t="shared" ca="1" si="29"/>
        <v/>
      </c>
      <c r="D93" s="18" t="str">
        <f t="shared" ca="1" si="29"/>
        <v/>
      </c>
      <c r="E93" s="18" t="str">
        <f t="shared" ca="1" si="29"/>
        <v/>
      </c>
      <c r="F93" s="18" t="str">
        <f t="shared" ca="1" si="29"/>
        <v/>
      </c>
      <c r="G93" s="18" t="str">
        <f t="shared" ca="1" si="29"/>
        <v/>
      </c>
      <c r="H93" s="18" t="str">
        <f t="shared" ca="1" si="29"/>
        <v/>
      </c>
      <c r="I93" s="18" t="str">
        <f t="shared" ca="1" si="29"/>
        <v/>
      </c>
      <c r="J93" s="18" t="str">
        <f t="shared" ca="1" si="29"/>
        <v/>
      </c>
      <c r="K93" s="18" t="str">
        <f t="shared" ca="1" si="29"/>
        <v/>
      </c>
      <c r="L93" s="18" t="str">
        <f t="shared" ca="1" si="29"/>
        <v/>
      </c>
      <c r="M93" s="18" t="str">
        <f t="shared" ca="1" si="30"/>
        <v/>
      </c>
      <c r="N93" s="18" t="str">
        <f t="shared" ca="1" si="30"/>
        <v/>
      </c>
      <c r="O93" s="18" t="str">
        <f t="shared" ca="1" si="30"/>
        <v/>
      </c>
      <c r="P93" s="18" t="str">
        <f t="shared" ca="1" si="30"/>
        <v/>
      </c>
      <c r="Q93" s="18" t="str">
        <f t="shared" ca="1" si="30"/>
        <v/>
      </c>
      <c r="R93" s="18" t="str">
        <f t="shared" ca="1" si="30"/>
        <v/>
      </c>
      <c r="S93" s="18" t="str">
        <f t="shared" ca="1" si="30"/>
        <v/>
      </c>
      <c r="T93" s="18" t="str">
        <f t="shared" ca="1" si="30"/>
        <v/>
      </c>
      <c r="U93" s="18" t="str">
        <f t="shared" ca="1" si="30"/>
        <v/>
      </c>
      <c r="V93" s="18" t="str">
        <f t="shared" ca="1" si="30"/>
        <v/>
      </c>
      <c r="W93" s="18" t="str">
        <f t="shared" ca="1" si="31"/>
        <v/>
      </c>
      <c r="X93" s="18" t="str">
        <f t="shared" ca="1" si="31"/>
        <v/>
      </c>
      <c r="Y93" s="18" t="str">
        <f t="shared" ca="1" si="31"/>
        <v/>
      </c>
      <c r="Z93" s="18" t="str">
        <f t="shared" ca="1" si="31"/>
        <v/>
      </c>
      <c r="AA93" s="18" t="str">
        <f t="shared" ca="1" si="31"/>
        <v/>
      </c>
      <c r="AB93" s="18" t="str">
        <f t="shared" ca="1" si="31"/>
        <v/>
      </c>
      <c r="AC93" s="18" t="str">
        <f t="shared" ca="1" si="31"/>
        <v/>
      </c>
      <c r="AD93" s="18" t="str">
        <f t="shared" ca="1" si="31"/>
        <v/>
      </c>
      <c r="AE93" s="18" t="str">
        <f t="shared" ca="1" si="31"/>
        <v/>
      </c>
      <c r="AF93" s="18" t="str">
        <f t="shared" ca="1" si="31"/>
        <v/>
      </c>
      <c r="AG93" s="18" t="str">
        <f t="shared" ca="1" si="32"/>
        <v/>
      </c>
      <c r="AH93" s="19"/>
      <c r="AI93" s="21"/>
      <c r="AJ93" s="24"/>
      <c r="AK93" s="20"/>
      <c r="AL93" s="20"/>
      <c r="AM93" s="20"/>
    </row>
    <row r="94" spans="1:39" ht="25.7" customHeight="1">
      <c r="A94" s="13">
        <v>78</v>
      </c>
      <c r="B94" s="49"/>
      <c r="C94" s="18" t="str">
        <f t="shared" ca="1" si="29"/>
        <v/>
      </c>
      <c r="D94" s="18" t="str">
        <f t="shared" ca="1" si="29"/>
        <v/>
      </c>
      <c r="E94" s="18" t="str">
        <f t="shared" ca="1" si="29"/>
        <v/>
      </c>
      <c r="F94" s="18" t="str">
        <f t="shared" ca="1" si="29"/>
        <v/>
      </c>
      <c r="G94" s="18" t="str">
        <f t="shared" ca="1" si="29"/>
        <v/>
      </c>
      <c r="H94" s="18" t="str">
        <f t="shared" ca="1" si="29"/>
        <v/>
      </c>
      <c r="I94" s="18" t="str">
        <f t="shared" ca="1" si="29"/>
        <v/>
      </c>
      <c r="J94" s="18" t="str">
        <f t="shared" ca="1" si="29"/>
        <v/>
      </c>
      <c r="K94" s="18" t="str">
        <f t="shared" ca="1" si="29"/>
        <v/>
      </c>
      <c r="L94" s="18" t="str">
        <f t="shared" ca="1" si="29"/>
        <v/>
      </c>
      <c r="M94" s="18" t="str">
        <f t="shared" ca="1" si="30"/>
        <v/>
      </c>
      <c r="N94" s="18" t="str">
        <f t="shared" ca="1" si="30"/>
        <v/>
      </c>
      <c r="O94" s="18" t="str">
        <f t="shared" ca="1" si="30"/>
        <v/>
      </c>
      <c r="P94" s="18" t="str">
        <f t="shared" ca="1" si="30"/>
        <v/>
      </c>
      <c r="Q94" s="18" t="str">
        <f t="shared" ca="1" si="30"/>
        <v/>
      </c>
      <c r="R94" s="18" t="str">
        <f t="shared" ca="1" si="30"/>
        <v/>
      </c>
      <c r="S94" s="18" t="str">
        <f t="shared" ca="1" si="30"/>
        <v/>
      </c>
      <c r="T94" s="18" t="str">
        <f t="shared" ca="1" si="30"/>
        <v/>
      </c>
      <c r="U94" s="18" t="str">
        <f t="shared" ca="1" si="30"/>
        <v/>
      </c>
      <c r="V94" s="18" t="str">
        <f t="shared" ca="1" si="30"/>
        <v/>
      </c>
      <c r="W94" s="18" t="str">
        <f t="shared" ca="1" si="31"/>
        <v/>
      </c>
      <c r="X94" s="18" t="str">
        <f t="shared" ca="1" si="31"/>
        <v/>
      </c>
      <c r="Y94" s="18" t="str">
        <f t="shared" ca="1" si="31"/>
        <v/>
      </c>
      <c r="Z94" s="18" t="str">
        <f t="shared" ca="1" si="31"/>
        <v/>
      </c>
      <c r="AA94" s="18" t="str">
        <f t="shared" ca="1" si="31"/>
        <v/>
      </c>
      <c r="AB94" s="18" t="str">
        <f t="shared" ca="1" si="31"/>
        <v/>
      </c>
      <c r="AC94" s="18" t="str">
        <f t="shared" ca="1" si="31"/>
        <v/>
      </c>
      <c r="AD94" s="18" t="str">
        <f t="shared" ca="1" si="31"/>
        <v/>
      </c>
      <c r="AE94" s="18" t="str">
        <f t="shared" ca="1" si="31"/>
        <v/>
      </c>
      <c r="AF94" s="18" t="str">
        <f t="shared" ca="1" si="31"/>
        <v/>
      </c>
      <c r="AG94" s="18" t="str">
        <f t="shared" ca="1" si="32"/>
        <v/>
      </c>
      <c r="AH94" s="19"/>
      <c r="AI94" s="25"/>
      <c r="AJ94" s="24"/>
      <c r="AK94" s="64"/>
      <c r="AL94" s="20"/>
      <c r="AM94" s="20"/>
    </row>
    <row r="95" spans="1:39" ht="25.7" customHeight="1">
      <c r="A95" s="13">
        <v>79</v>
      </c>
      <c r="B95" s="49"/>
      <c r="C95" s="18" t="str">
        <f t="shared" ca="1" si="29"/>
        <v/>
      </c>
      <c r="D95" s="18" t="str">
        <f t="shared" ca="1" si="29"/>
        <v/>
      </c>
      <c r="E95" s="18" t="str">
        <f t="shared" ca="1" si="29"/>
        <v/>
      </c>
      <c r="F95" s="18" t="str">
        <f t="shared" ca="1" si="29"/>
        <v/>
      </c>
      <c r="G95" s="18" t="str">
        <f t="shared" ca="1" si="29"/>
        <v/>
      </c>
      <c r="H95" s="18" t="str">
        <f t="shared" ca="1" si="29"/>
        <v/>
      </c>
      <c r="I95" s="18" t="str">
        <f t="shared" ca="1" si="29"/>
        <v/>
      </c>
      <c r="J95" s="18" t="str">
        <f t="shared" ca="1" si="29"/>
        <v/>
      </c>
      <c r="K95" s="18" t="str">
        <f t="shared" ca="1" si="29"/>
        <v/>
      </c>
      <c r="L95" s="18" t="str">
        <f t="shared" ca="1" si="29"/>
        <v/>
      </c>
      <c r="M95" s="18" t="str">
        <f t="shared" ca="1" si="30"/>
        <v/>
      </c>
      <c r="N95" s="18" t="str">
        <f t="shared" ca="1" si="30"/>
        <v/>
      </c>
      <c r="O95" s="18" t="str">
        <f t="shared" ca="1" si="30"/>
        <v/>
      </c>
      <c r="P95" s="18" t="str">
        <f t="shared" ca="1" si="30"/>
        <v/>
      </c>
      <c r="Q95" s="18" t="str">
        <f t="shared" ca="1" si="30"/>
        <v/>
      </c>
      <c r="R95" s="18" t="str">
        <f t="shared" ca="1" si="30"/>
        <v/>
      </c>
      <c r="S95" s="18" t="str">
        <f t="shared" ca="1" si="30"/>
        <v/>
      </c>
      <c r="T95" s="18" t="str">
        <f t="shared" ca="1" si="30"/>
        <v/>
      </c>
      <c r="U95" s="18" t="str">
        <f t="shared" ca="1" si="30"/>
        <v/>
      </c>
      <c r="V95" s="18" t="str">
        <f t="shared" ca="1" si="30"/>
        <v/>
      </c>
      <c r="W95" s="18" t="str">
        <f t="shared" ca="1" si="31"/>
        <v/>
      </c>
      <c r="X95" s="18" t="str">
        <f t="shared" ca="1" si="31"/>
        <v/>
      </c>
      <c r="Y95" s="18" t="str">
        <f t="shared" ca="1" si="31"/>
        <v/>
      </c>
      <c r="Z95" s="18" t="str">
        <f t="shared" ca="1" si="31"/>
        <v/>
      </c>
      <c r="AA95" s="18" t="str">
        <f t="shared" ca="1" si="31"/>
        <v/>
      </c>
      <c r="AB95" s="18" t="str">
        <f t="shared" ca="1" si="31"/>
        <v/>
      </c>
      <c r="AC95" s="18" t="str">
        <f t="shared" ca="1" si="31"/>
        <v/>
      </c>
      <c r="AD95" s="18" t="str">
        <f t="shared" ca="1" si="31"/>
        <v/>
      </c>
      <c r="AE95" s="18" t="str">
        <f t="shared" ca="1" si="31"/>
        <v/>
      </c>
      <c r="AF95" s="18" t="str">
        <f t="shared" ca="1" si="31"/>
        <v/>
      </c>
      <c r="AG95" s="18" t="str">
        <f t="shared" ca="1" si="32"/>
        <v/>
      </c>
      <c r="AH95" s="19"/>
      <c r="AI95" s="25"/>
      <c r="AJ95" s="26"/>
      <c r="AK95" s="64"/>
      <c r="AL95" s="20"/>
      <c r="AM95" s="20"/>
    </row>
    <row r="96" spans="1:39" ht="25.7" customHeight="1">
      <c r="A96" s="13">
        <v>80</v>
      </c>
      <c r="B96" s="17"/>
      <c r="C96" s="18" t="str">
        <f t="shared" ca="1" si="29"/>
        <v/>
      </c>
      <c r="D96" s="18" t="str">
        <f t="shared" ca="1" si="29"/>
        <v/>
      </c>
      <c r="E96" s="18" t="str">
        <f t="shared" ca="1" si="29"/>
        <v/>
      </c>
      <c r="F96" s="18" t="str">
        <f t="shared" ca="1" si="29"/>
        <v/>
      </c>
      <c r="G96" s="18" t="str">
        <f t="shared" ca="1" si="29"/>
        <v/>
      </c>
      <c r="H96" s="18" t="str">
        <f t="shared" ca="1" si="29"/>
        <v/>
      </c>
      <c r="I96" s="18" t="str">
        <f t="shared" ca="1" si="29"/>
        <v/>
      </c>
      <c r="J96" s="18" t="str">
        <f t="shared" ca="1" si="29"/>
        <v/>
      </c>
      <c r="K96" s="18" t="str">
        <f t="shared" ca="1" si="29"/>
        <v/>
      </c>
      <c r="L96" s="18" t="str">
        <f t="shared" ca="1" si="29"/>
        <v/>
      </c>
      <c r="M96" s="18" t="str">
        <f t="shared" ca="1" si="30"/>
        <v/>
      </c>
      <c r="N96" s="18" t="str">
        <f t="shared" ca="1" si="30"/>
        <v/>
      </c>
      <c r="O96" s="18" t="str">
        <f t="shared" ca="1" si="30"/>
        <v/>
      </c>
      <c r="P96" s="18" t="str">
        <f t="shared" ca="1" si="30"/>
        <v/>
      </c>
      <c r="Q96" s="18" t="str">
        <f t="shared" ca="1" si="30"/>
        <v/>
      </c>
      <c r="R96" s="18" t="str">
        <f t="shared" ca="1" si="30"/>
        <v/>
      </c>
      <c r="S96" s="18" t="str">
        <f t="shared" ca="1" si="30"/>
        <v/>
      </c>
      <c r="T96" s="18" t="str">
        <f t="shared" ca="1" si="30"/>
        <v/>
      </c>
      <c r="U96" s="18" t="str">
        <f t="shared" ca="1" si="30"/>
        <v/>
      </c>
      <c r="V96" s="18" t="str">
        <f t="shared" ca="1" si="30"/>
        <v/>
      </c>
      <c r="W96" s="18" t="str">
        <f t="shared" ca="1" si="31"/>
        <v/>
      </c>
      <c r="X96" s="18" t="str">
        <f t="shared" ca="1" si="31"/>
        <v/>
      </c>
      <c r="Y96" s="18" t="str">
        <f t="shared" ca="1" si="31"/>
        <v/>
      </c>
      <c r="Z96" s="18" t="str">
        <f t="shared" ca="1" si="31"/>
        <v/>
      </c>
      <c r="AA96" s="18" t="str">
        <f t="shared" ca="1" si="31"/>
        <v/>
      </c>
      <c r="AB96" s="18" t="str">
        <f t="shared" ca="1" si="31"/>
        <v/>
      </c>
      <c r="AC96" s="18" t="str">
        <f t="shared" ca="1" si="31"/>
        <v/>
      </c>
      <c r="AD96" s="18" t="str">
        <f t="shared" ca="1" si="31"/>
        <v/>
      </c>
      <c r="AE96" s="18" t="str">
        <f t="shared" ca="1" si="31"/>
        <v/>
      </c>
      <c r="AF96" s="18" t="str">
        <f t="shared" ca="1" si="31"/>
        <v/>
      </c>
      <c r="AG96" s="18" t="str">
        <f t="shared" ca="1" si="32"/>
        <v/>
      </c>
      <c r="AH96" s="19"/>
      <c r="AI96" s="25"/>
      <c r="AJ96" s="26"/>
      <c r="AK96" s="23"/>
      <c r="AL96" s="20"/>
      <c r="AM96" s="20"/>
    </row>
    <row r="97" spans="1:39" ht="25.7" customHeight="1">
      <c r="A97" s="13">
        <v>81</v>
      </c>
      <c r="B97" s="49"/>
      <c r="C97" s="18" t="str">
        <f t="shared" ca="1" si="29"/>
        <v/>
      </c>
      <c r="D97" s="18" t="str">
        <f t="shared" ca="1" si="29"/>
        <v/>
      </c>
      <c r="E97" s="18" t="str">
        <f t="shared" ca="1" si="29"/>
        <v/>
      </c>
      <c r="F97" s="18" t="str">
        <f t="shared" ca="1" si="29"/>
        <v/>
      </c>
      <c r="G97" s="18" t="str">
        <f t="shared" ca="1" si="29"/>
        <v/>
      </c>
      <c r="H97" s="18" t="str">
        <f t="shared" ca="1" si="29"/>
        <v/>
      </c>
      <c r="I97" s="18" t="str">
        <f t="shared" ca="1" si="29"/>
        <v/>
      </c>
      <c r="J97" s="18" t="str">
        <f t="shared" ca="1" si="29"/>
        <v/>
      </c>
      <c r="K97" s="18" t="str">
        <f t="shared" ca="1" si="29"/>
        <v/>
      </c>
      <c r="L97" s="18" t="str">
        <f t="shared" ca="1" si="29"/>
        <v/>
      </c>
      <c r="M97" s="18" t="str">
        <f t="shared" ca="1" si="30"/>
        <v/>
      </c>
      <c r="N97" s="18" t="str">
        <f t="shared" ca="1" si="30"/>
        <v/>
      </c>
      <c r="O97" s="18" t="str">
        <f t="shared" ca="1" si="30"/>
        <v/>
      </c>
      <c r="P97" s="18" t="str">
        <f t="shared" ca="1" si="30"/>
        <v/>
      </c>
      <c r="Q97" s="18" t="str">
        <f t="shared" ca="1" si="30"/>
        <v/>
      </c>
      <c r="R97" s="18" t="str">
        <f t="shared" ca="1" si="30"/>
        <v/>
      </c>
      <c r="S97" s="18" t="str">
        <f t="shared" ca="1" si="30"/>
        <v/>
      </c>
      <c r="T97" s="18" t="str">
        <f t="shared" ca="1" si="30"/>
        <v/>
      </c>
      <c r="U97" s="18" t="str">
        <f t="shared" ca="1" si="30"/>
        <v/>
      </c>
      <c r="V97" s="18" t="str">
        <f t="shared" ca="1" si="30"/>
        <v/>
      </c>
      <c r="W97" s="18" t="str">
        <f t="shared" ca="1" si="31"/>
        <v/>
      </c>
      <c r="X97" s="18" t="str">
        <f t="shared" ca="1" si="31"/>
        <v/>
      </c>
      <c r="Y97" s="18" t="str">
        <f t="shared" ca="1" si="31"/>
        <v/>
      </c>
      <c r="Z97" s="18" t="str">
        <f t="shared" ca="1" si="31"/>
        <v/>
      </c>
      <c r="AA97" s="18" t="str">
        <f t="shared" ca="1" si="31"/>
        <v/>
      </c>
      <c r="AB97" s="18" t="str">
        <f t="shared" ca="1" si="31"/>
        <v/>
      </c>
      <c r="AC97" s="18" t="str">
        <f t="shared" ca="1" si="31"/>
        <v/>
      </c>
      <c r="AD97" s="18" t="str">
        <f t="shared" ca="1" si="31"/>
        <v/>
      </c>
      <c r="AE97" s="18" t="str">
        <f t="shared" ca="1" si="31"/>
        <v/>
      </c>
      <c r="AF97" s="18" t="str">
        <f t="shared" ca="1" si="31"/>
        <v/>
      </c>
      <c r="AG97" s="18" t="str">
        <f t="shared" ca="1" si="32"/>
        <v/>
      </c>
      <c r="AH97" s="19"/>
      <c r="AI97" s="25"/>
      <c r="AJ97" s="26"/>
      <c r="AK97" s="23"/>
      <c r="AL97" s="20"/>
      <c r="AM97" s="20"/>
    </row>
    <row r="98" spans="1:39" ht="25.7" customHeight="1">
      <c r="A98" s="13">
        <v>82</v>
      </c>
      <c r="B98" s="49"/>
      <c r="C98" s="18" t="str">
        <f t="shared" ca="1" si="29"/>
        <v/>
      </c>
      <c r="D98" s="18" t="str">
        <f t="shared" ca="1" si="29"/>
        <v/>
      </c>
      <c r="E98" s="18" t="str">
        <f t="shared" ca="1" si="29"/>
        <v/>
      </c>
      <c r="F98" s="18" t="str">
        <f t="shared" ca="1" si="29"/>
        <v/>
      </c>
      <c r="G98" s="18" t="str">
        <f t="shared" ca="1" si="29"/>
        <v/>
      </c>
      <c r="H98" s="18" t="str">
        <f t="shared" ca="1" si="29"/>
        <v/>
      </c>
      <c r="I98" s="18" t="str">
        <f t="shared" ca="1" si="29"/>
        <v/>
      </c>
      <c r="J98" s="18" t="str">
        <f t="shared" ca="1" si="29"/>
        <v/>
      </c>
      <c r="K98" s="18" t="str">
        <f t="shared" ca="1" si="29"/>
        <v/>
      </c>
      <c r="L98" s="18" t="str">
        <f t="shared" ca="1" si="29"/>
        <v/>
      </c>
      <c r="M98" s="18" t="str">
        <f t="shared" ca="1" si="30"/>
        <v/>
      </c>
      <c r="N98" s="18" t="str">
        <f t="shared" ca="1" si="30"/>
        <v/>
      </c>
      <c r="O98" s="18" t="str">
        <f t="shared" ca="1" si="30"/>
        <v/>
      </c>
      <c r="P98" s="18" t="str">
        <f t="shared" ca="1" si="30"/>
        <v/>
      </c>
      <c r="Q98" s="18" t="str">
        <f t="shared" ca="1" si="30"/>
        <v/>
      </c>
      <c r="R98" s="18" t="str">
        <f t="shared" ca="1" si="30"/>
        <v/>
      </c>
      <c r="S98" s="18" t="str">
        <f t="shared" ca="1" si="30"/>
        <v/>
      </c>
      <c r="T98" s="18" t="str">
        <f t="shared" ca="1" si="30"/>
        <v/>
      </c>
      <c r="U98" s="18" t="str">
        <f t="shared" ca="1" si="30"/>
        <v/>
      </c>
      <c r="V98" s="18" t="str">
        <f t="shared" ca="1" si="30"/>
        <v/>
      </c>
      <c r="W98" s="18" t="str">
        <f t="shared" ca="1" si="31"/>
        <v/>
      </c>
      <c r="X98" s="18" t="str">
        <f t="shared" ca="1" si="31"/>
        <v/>
      </c>
      <c r="Y98" s="18" t="str">
        <f t="shared" ca="1" si="31"/>
        <v/>
      </c>
      <c r="Z98" s="18" t="str">
        <f t="shared" ca="1" si="31"/>
        <v/>
      </c>
      <c r="AA98" s="18" t="str">
        <f t="shared" ca="1" si="31"/>
        <v/>
      </c>
      <c r="AB98" s="18" t="str">
        <f t="shared" ca="1" si="31"/>
        <v/>
      </c>
      <c r="AC98" s="18" t="str">
        <f t="shared" ca="1" si="31"/>
        <v/>
      </c>
      <c r="AD98" s="18" t="str">
        <f t="shared" ca="1" si="31"/>
        <v/>
      </c>
      <c r="AE98" s="18" t="str">
        <f t="shared" ca="1" si="31"/>
        <v/>
      </c>
      <c r="AF98" s="18" t="str">
        <f t="shared" ca="1" si="31"/>
        <v/>
      </c>
      <c r="AG98" s="18" t="str">
        <f t="shared" ca="1" si="32"/>
        <v/>
      </c>
      <c r="AH98" s="19"/>
      <c r="AI98" s="25"/>
      <c r="AJ98" s="26"/>
      <c r="AK98" s="23"/>
      <c r="AL98" s="20"/>
      <c r="AM98" s="20"/>
    </row>
    <row r="99" spans="1:39" ht="25.7" customHeight="1">
      <c r="A99" s="13">
        <v>83</v>
      </c>
      <c r="B99" s="49"/>
      <c r="C99" s="18" t="str">
        <f t="shared" ca="1" si="29"/>
        <v/>
      </c>
      <c r="D99" s="18" t="str">
        <f t="shared" ca="1" si="29"/>
        <v/>
      </c>
      <c r="E99" s="18" t="str">
        <f t="shared" ca="1" si="29"/>
        <v/>
      </c>
      <c r="F99" s="18" t="str">
        <f t="shared" ca="1" si="29"/>
        <v/>
      </c>
      <c r="G99" s="18" t="str">
        <f t="shared" ca="1" si="29"/>
        <v/>
      </c>
      <c r="H99" s="18" t="str">
        <f t="shared" ca="1" si="29"/>
        <v/>
      </c>
      <c r="I99" s="18" t="str">
        <f t="shared" ca="1" si="29"/>
        <v/>
      </c>
      <c r="J99" s="18" t="str">
        <f t="shared" ca="1" si="29"/>
        <v/>
      </c>
      <c r="K99" s="18" t="str">
        <f t="shared" ca="1" si="29"/>
        <v/>
      </c>
      <c r="L99" s="18" t="str">
        <f t="shared" ca="1" si="29"/>
        <v/>
      </c>
      <c r="M99" s="18" t="str">
        <f t="shared" ca="1" si="30"/>
        <v/>
      </c>
      <c r="N99" s="18" t="str">
        <f t="shared" ca="1" si="30"/>
        <v/>
      </c>
      <c r="O99" s="18" t="str">
        <f t="shared" ca="1" si="30"/>
        <v/>
      </c>
      <c r="P99" s="18" t="str">
        <f t="shared" ca="1" si="30"/>
        <v/>
      </c>
      <c r="Q99" s="18" t="str">
        <f t="shared" ca="1" si="30"/>
        <v/>
      </c>
      <c r="R99" s="18" t="str">
        <f t="shared" ca="1" si="30"/>
        <v/>
      </c>
      <c r="S99" s="18" t="str">
        <f t="shared" ca="1" si="30"/>
        <v/>
      </c>
      <c r="T99" s="18" t="str">
        <f t="shared" ca="1" si="30"/>
        <v/>
      </c>
      <c r="U99" s="18" t="str">
        <f t="shared" ca="1" si="30"/>
        <v/>
      </c>
      <c r="V99" s="18" t="str">
        <f t="shared" ca="1" si="30"/>
        <v/>
      </c>
      <c r="W99" s="18" t="str">
        <f t="shared" ca="1" si="31"/>
        <v/>
      </c>
      <c r="X99" s="18" t="str">
        <f t="shared" ca="1" si="31"/>
        <v/>
      </c>
      <c r="Y99" s="18" t="str">
        <f t="shared" ca="1" si="31"/>
        <v/>
      </c>
      <c r="Z99" s="18" t="str">
        <f t="shared" ca="1" si="31"/>
        <v/>
      </c>
      <c r="AA99" s="18" t="str">
        <f t="shared" ca="1" si="31"/>
        <v/>
      </c>
      <c r="AB99" s="18" t="str">
        <f t="shared" ca="1" si="31"/>
        <v/>
      </c>
      <c r="AC99" s="18" t="str">
        <f t="shared" ca="1" si="31"/>
        <v/>
      </c>
      <c r="AD99" s="18" t="str">
        <f t="shared" ca="1" si="31"/>
        <v/>
      </c>
      <c r="AE99" s="18" t="str">
        <f t="shared" ca="1" si="31"/>
        <v/>
      </c>
      <c r="AF99" s="18" t="str">
        <f t="shared" ca="1" si="31"/>
        <v/>
      </c>
      <c r="AG99" s="18" t="str">
        <f t="shared" ca="1" si="32"/>
        <v/>
      </c>
      <c r="AH99" s="27"/>
      <c r="AI99" s="25"/>
      <c r="AJ99" s="26"/>
      <c r="AK99" s="23"/>
      <c r="AL99" s="20"/>
      <c r="AM99" s="20"/>
    </row>
    <row r="100" spans="1:39" ht="25.7" customHeight="1">
      <c r="A100" s="13">
        <v>84</v>
      </c>
      <c r="B100" s="17"/>
      <c r="C100" s="18" t="str">
        <f t="shared" ca="1" si="29"/>
        <v/>
      </c>
      <c r="D100" s="18" t="str">
        <f t="shared" ca="1" si="29"/>
        <v/>
      </c>
      <c r="E100" s="18" t="str">
        <f t="shared" ca="1" si="29"/>
        <v/>
      </c>
      <c r="F100" s="18" t="str">
        <f t="shared" ca="1" si="29"/>
        <v/>
      </c>
      <c r="G100" s="18" t="str">
        <f t="shared" ca="1" si="29"/>
        <v/>
      </c>
      <c r="H100" s="18" t="str">
        <f t="shared" ca="1" si="29"/>
        <v/>
      </c>
      <c r="I100" s="18" t="str">
        <f t="shared" ca="1" si="29"/>
        <v/>
      </c>
      <c r="J100" s="18" t="str">
        <f t="shared" ca="1" si="29"/>
        <v/>
      </c>
      <c r="K100" s="18" t="str">
        <f t="shared" ca="1" si="29"/>
        <v/>
      </c>
      <c r="L100" s="18" t="str">
        <f t="shared" ca="1" si="29"/>
        <v/>
      </c>
      <c r="M100" s="18" t="str">
        <f t="shared" ca="1" si="30"/>
        <v/>
      </c>
      <c r="N100" s="18" t="str">
        <f t="shared" ca="1" si="30"/>
        <v/>
      </c>
      <c r="O100" s="18" t="str">
        <f t="shared" ca="1" si="30"/>
        <v/>
      </c>
      <c r="P100" s="18" t="str">
        <f t="shared" ca="1" si="30"/>
        <v/>
      </c>
      <c r="Q100" s="18" t="str">
        <f t="shared" ca="1" si="30"/>
        <v/>
      </c>
      <c r="R100" s="18" t="str">
        <f t="shared" ca="1" si="30"/>
        <v/>
      </c>
      <c r="S100" s="18" t="str">
        <f t="shared" ca="1" si="30"/>
        <v/>
      </c>
      <c r="T100" s="18" t="str">
        <f t="shared" ca="1" si="30"/>
        <v/>
      </c>
      <c r="U100" s="18" t="str">
        <f t="shared" ca="1" si="30"/>
        <v/>
      </c>
      <c r="V100" s="18" t="str">
        <f t="shared" ca="1" si="30"/>
        <v/>
      </c>
      <c r="W100" s="18" t="str">
        <f t="shared" ca="1" si="31"/>
        <v/>
      </c>
      <c r="X100" s="18" t="str">
        <f t="shared" ca="1" si="31"/>
        <v/>
      </c>
      <c r="Y100" s="18" t="str">
        <f t="shared" ca="1" si="31"/>
        <v/>
      </c>
      <c r="Z100" s="18" t="str">
        <f t="shared" ca="1" si="31"/>
        <v/>
      </c>
      <c r="AA100" s="18" t="str">
        <f t="shared" ca="1" si="31"/>
        <v/>
      </c>
      <c r="AB100" s="18" t="str">
        <f t="shared" ca="1" si="31"/>
        <v/>
      </c>
      <c r="AC100" s="18" t="str">
        <f t="shared" ca="1" si="31"/>
        <v/>
      </c>
      <c r="AD100" s="18" t="str">
        <f t="shared" ca="1" si="31"/>
        <v/>
      </c>
      <c r="AE100" s="18" t="str">
        <f t="shared" ca="1" si="31"/>
        <v/>
      </c>
      <c r="AF100" s="18" t="str">
        <f t="shared" ca="1" si="31"/>
        <v/>
      </c>
      <c r="AG100" s="18" t="str">
        <f t="shared" ca="1" si="32"/>
        <v/>
      </c>
      <c r="AH100" s="19"/>
      <c r="AI100" s="25"/>
      <c r="AJ100" s="26"/>
      <c r="AK100" s="23"/>
    </row>
    <row r="101" spans="1:39" ht="25.7" customHeight="1">
      <c r="A101" s="13">
        <v>85</v>
      </c>
      <c r="B101" s="17"/>
      <c r="C101" s="18" t="str">
        <f t="shared" ca="1" si="29"/>
        <v/>
      </c>
      <c r="D101" s="18" t="str">
        <f t="shared" ca="1" si="29"/>
        <v/>
      </c>
      <c r="E101" s="18" t="str">
        <f t="shared" ca="1" si="29"/>
        <v/>
      </c>
      <c r="F101" s="18" t="str">
        <f t="shared" ca="1" si="29"/>
        <v/>
      </c>
      <c r="G101" s="18" t="str">
        <f t="shared" ca="1" si="29"/>
        <v/>
      </c>
      <c r="H101" s="18" t="str">
        <f t="shared" ca="1" si="29"/>
        <v/>
      </c>
      <c r="I101" s="18" t="str">
        <f t="shared" ca="1" si="29"/>
        <v/>
      </c>
      <c r="J101" s="18" t="str">
        <f t="shared" ca="1" si="29"/>
        <v/>
      </c>
      <c r="K101" s="18" t="str">
        <f t="shared" ca="1" si="29"/>
        <v/>
      </c>
      <c r="L101" s="18" t="str">
        <f t="shared" ca="1" si="29"/>
        <v/>
      </c>
      <c r="M101" s="18" t="str">
        <f t="shared" ca="1" si="30"/>
        <v/>
      </c>
      <c r="N101" s="18" t="str">
        <f t="shared" ca="1" si="30"/>
        <v/>
      </c>
      <c r="O101" s="18" t="str">
        <f t="shared" ca="1" si="30"/>
        <v/>
      </c>
      <c r="P101" s="18" t="str">
        <f t="shared" ca="1" si="30"/>
        <v/>
      </c>
      <c r="Q101" s="18" t="str">
        <f t="shared" ca="1" si="30"/>
        <v/>
      </c>
      <c r="R101" s="18" t="str">
        <f t="shared" ca="1" si="30"/>
        <v/>
      </c>
      <c r="S101" s="18" t="str">
        <f t="shared" ca="1" si="30"/>
        <v/>
      </c>
      <c r="T101" s="18" t="str">
        <f t="shared" ca="1" si="30"/>
        <v/>
      </c>
      <c r="U101" s="18" t="str">
        <f t="shared" ca="1" si="30"/>
        <v/>
      </c>
      <c r="V101" s="18" t="str">
        <f t="shared" ca="1" si="30"/>
        <v/>
      </c>
      <c r="W101" s="18" t="str">
        <f t="shared" ca="1" si="31"/>
        <v/>
      </c>
      <c r="X101" s="18" t="str">
        <f t="shared" ca="1" si="31"/>
        <v/>
      </c>
      <c r="Y101" s="18" t="str">
        <f t="shared" ca="1" si="31"/>
        <v/>
      </c>
      <c r="Z101" s="18" t="str">
        <f t="shared" ca="1" si="31"/>
        <v/>
      </c>
      <c r="AA101" s="18" t="str">
        <f t="shared" ca="1" si="31"/>
        <v/>
      </c>
      <c r="AB101" s="18" t="str">
        <f t="shared" ca="1" si="31"/>
        <v/>
      </c>
      <c r="AC101" s="18" t="str">
        <f t="shared" ca="1" si="31"/>
        <v/>
      </c>
      <c r="AD101" s="18" t="str">
        <f t="shared" ca="1" si="31"/>
        <v/>
      </c>
      <c r="AE101" s="18" t="str">
        <f t="shared" ca="1" si="31"/>
        <v/>
      </c>
      <c r="AF101" s="18" t="str">
        <f t="shared" ca="1" si="31"/>
        <v/>
      </c>
      <c r="AG101" s="18" t="str">
        <f t="shared" ca="1" si="32"/>
        <v/>
      </c>
      <c r="AH101" s="19"/>
      <c r="AI101" s="25"/>
      <c r="AJ101" s="26"/>
      <c r="AK101" s="23"/>
    </row>
    <row r="102" spans="1:39" ht="25.7" customHeight="1">
      <c r="A102" s="13">
        <v>86</v>
      </c>
      <c r="B102" s="17"/>
      <c r="C102" s="18" t="str">
        <f t="shared" ca="1" si="29"/>
        <v/>
      </c>
      <c r="D102" s="18" t="str">
        <f t="shared" ca="1" si="29"/>
        <v/>
      </c>
      <c r="E102" s="18" t="str">
        <f t="shared" ca="1" si="29"/>
        <v/>
      </c>
      <c r="F102" s="18" t="str">
        <f t="shared" ca="1" si="29"/>
        <v/>
      </c>
      <c r="G102" s="18" t="str">
        <f t="shared" ca="1" si="29"/>
        <v/>
      </c>
      <c r="H102" s="18" t="str">
        <f t="shared" ca="1" si="29"/>
        <v/>
      </c>
      <c r="I102" s="18" t="str">
        <f t="shared" ca="1" si="29"/>
        <v/>
      </c>
      <c r="J102" s="18" t="str">
        <f t="shared" ca="1" si="29"/>
        <v/>
      </c>
      <c r="K102" s="18" t="str">
        <f t="shared" ca="1" si="29"/>
        <v/>
      </c>
      <c r="L102" s="18" t="str">
        <f t="shared" ca="1" si="29"/>
        <v/>
      </c>
      <c r="M102" s="18" t="str">
        <f t="shared" ca="1" si="30"/>
        <v/>
      </c>
      <c r="N102" s="18" t="str">
        <f t="shared" ca="1" si="30"/>
        <v/>
      </c>
      <c r="O102" s="18" t="str">
        <f t="shared" ca="1" si="30"/>
        <v/>
      </c>
      <c r="P102" s="18" t="str">
        <f t="shared" ca="1" si="30"/>
        <v/>
      </c>
      <c r="Q102" s="18" t="str">
        <f t="shared" ca="1" si="30"/>
        <v/>
      </c>
      <c r="R102" s="18" t="str">
        <f t="shared" ca="1" si="30"/>
        <v/>
      </c>
      <c r="S102" s="18" t="str">
        <f t="shared" ca="1" si="30"/>
        <v/>
      </c>
      <c r="T102" s="18" t="str">
        <f t="shared" ca="1" si="30"/>
        <v/>
      </c>
      <c r="U102" s="18" t="str">
        <f t="shared" ca="1" si="30"/>
        <v/>
      </c>
      <c r="V102" s="18" t="str">
        <f t="shared" ca="1" si="30"/>
        <v/>
      </c>
      <c r="W102" s="18" t="str">
        <f t="shared" ca="1" si="31"/>
        <v/>
      </c>
      <c r="X102" s="18" t="str">
        <f t="shared" ca="1" si="31"/>
        <v/>
      </c>
      <c r="Y102" s="18" t="str">
        <f t="shared" ca="1" si="31"/>
        <v/>
      </c>
      <c r="Z102" s="18" t="str">
        <f t="shared" ca="1" si="31"/>
        <v/>
      </c>
      <c r="AA102" s="18" t="str">
        <f t="shared" ca="1" si="31"/>
        <v/>
      </c>
      <c r="AB102" s="18" t="str">
        <f t="shared" ca="1" si="31"/>
        <v/>
      </c>
      <c r="AC102" s="18" t="str">
        <f t="shared" ca="1" si="31"/>
        <v/>
      </c>
      <c r="AD102" s="18" t="str">
        <f t="shared" ca="1" si="31"/>
        <v/>
      </c>
      <c r="AE102" s="18" t="str">
        <f t="shared" ca="1" si="31"/>
        <v/>
      </c>
      <c r="AF102" s="18" t="str">
        <f t="shared" ca="1" si="31"/>
        <v/>
      </c>
      <c r="AG102" s="18" t="str">
        <f t="shared" ca="1" si="32"/>
        <v/>
      </c>
      <c r="AH102" s="19"/>
      <c r="AI102" s="25"/>
      <c r="AJ102" s="22"/>
      <c r="AK102" s="23"/>
      <c r="AL102" s="20"/>
    </row>
    <row r="103" spans="1:39" ht="25.7" customHeight="1">
      <c r="A103" s="13">
        <v>87</v>
      </c>
      <c r="B103" s="17"/>
      <c r="C103" s="18" t="str">
        <f t="shared" ref="C103:R118" ca="1" si="33">IF(ISNA(VLOOKUP($B103,INDIRECT("'"&amp;C$6&amp;"'! B:E"),4,FALSE))=TRUE,"",VLOOKUP($B103,INDIRECT("'"&amp;C$6&amp;"'! B:e"),4,FALSE))</f>
        <v/>
      </c>
      <c r="D103" s="18" t="str">
        <f t="shared" ca="1" si="33"/>
        <v/>
      </c>
      <c r="E103" s="18" t="str">
        <f t="shared" ca="1" si="33"/>
        <v/>
      </c>
      <c r="F103" s="18" t="str">
        <f t="shared" ca="1" si="33"/>
        <v/>
      </c>
      <c r="G103" s="18" t="str">
        <f t="shared" ca="1" si="33"/>
        <v/>
      </c>
      <c r="H103" s="18" t="str">
        <f t="shared" ca="1" si="33"/>
        <v/>
      </c>
      <c r="I103" s="18" t="str">
        <f t="shared" ca="1" si="33"/>
        <v/>
      </c>
      <c r="J103" s="18" t="str">
        <f t="shared" ca="1" si="33"/>
        <v/>
      </c>
      <c r="K103" s="18" t="str">
        <f t="shared" ca="1" si="33"/>
        <v/>
      </c>
      <c r="L103" s="18" t="str">
        <f t="shared" ca="1" si="33"/>
        <v/>
      </c>
      <c r="M103" s="18" t="str">
        <f t="shared" ca="1" si="33"/>
        <v/>
      </c>
      <c r="N103" s="18" t="str">
        <f t="shared" ca="1" si="33"/>
        <v/>
      </c>
      <c r="O103" s="18" t="str">
        <f t="shared" ca="1" si="33"/>
        <v/>
      </c>
      <c r="P103" s="18" t="str">
        <f t="shared" ca="1" si="33"/>
        <v/>
      </c>
      <c r="Q103" s="18" t="str">
        <f t="shared" ca="1" si="33"/>
        <v/>
      </c>
      <c r="R103" s="18" t="str">
        <f t="shared" ca="1" si="33"/>
        <v/>
      </c>
      <c r="S103" s="18" t="str">
        <f t="shared" ref="S103:AF122" ca="1" si="34">IF(ISNA(VLOOKUP($B103,INDIRECT("'"&amp;S$6&amp;"'! B:E"),4,FALSE))=TRUE,"",VLOOKUP($B103,INDIRECT("'"&amp;S$6&amp;"'! B:e"),4,FALSE))</f>
        <v/>
      </c>
      <c r="T103" s="18" t="str">
        <f t="shared" ca="1" si="34"/>
        <v/>
      </c>
      <c r="U103" s="18" t="str">
        <f t="shared" ca="1" si="34"/>
        <v/>
      </c>
      <c r="V103" s="18" t="str">
        <f t="shared" ca="1" si="34"/>
        <v/>
      </c>
      <c r="W103" s="18" t="str">
        <f t="shared" ca="1" si="34"/>
        <v/>
      </c>
      <c r="X103" s="18" t="str">
        <f t="shared" ca="1" si="34"/>
        <v/>
      </c>
      <c r="Y103" s="18" t="str">
        <f t="shared" ca="1" si="34"/>
        <v/>
      </c>
      <c r="Z103" s="18" t="str">
        <f t="shared" ca="1" si="34"/>
        <v/>
      </c>
      <c r="AA103" s="18" t="str">
        <f t="shared" ca="1" si="34"/>
        <v/>
      </c>
      <c r="AB103" s="18" t="str">
        <f t="shared" ca="1" si="34"/>
        <v/>
      </c>
      <c r="AC103" s="18" t="str">
        <f t="shared" ca="1" si="34"/>
        <v/>
      </c>
      <c r="AD103" s="18" t="str">
        <f t="shared" ca="1" si="34"/>
        <v/>
      </c>
      <c r="AE103" s="18" t="str">
        <f t="shared" ca="1" si="34"/>
        <v/>
      </c>
      <c r="AF103" s="18" t="str">
        <f t="shared" ca="1" si="34"/>
        <v/>
      </c>
      <c r="AG103" s="18" t="str">
        <f t="shared" ca="1" si="32"/>
        <v/>
      </c>
      <c r="AH103" s="19"/>
      <c r="AI103" s="25"/>
      <c r="AJ103" s="22"/>
      <c r="AK103" s="23"/>
      <c r="AL103" s="20"/>
    </row>
    <row r="104" spans="1:39" ht="25.7" customHeight="1">
      <c r="A104" s="13">
        <v>88</v>
      </c>
      <c r="B104" s="17"/>
      <c r="C104" s="18" t="str">
        <f t="shared" ca="1" si="33"/>
        <v/>
      </c>
      <c r="D104" s="18" t="str">
        <f t="shared" ca="1" si="33"/>
        <v/>
      </c>
      <c r="E104" s="18" t="str">
        <f t="shared" ca="1" si="33"/>
        <v/>
      </c>
      <c r="F104" s="18" t="str">
        <f t="shared" ca="1" si="33"/>
        <v/>
      </c>
      <c r="G104" s="18" t="str">
        <f t="shared" ca="1" si="33"/>
        <v/>
      </c>
      <c r="H104" s="18" t="str">
        <f t="shared" ca="1" si="33"/>
        <v/>
      </c>
      <c r="I104" s="18" t="str">
        <f t="shared" ca="1" si="33"/>
        <v/>
      </c>
      <c r="J104" s="18" t="str">
        <f t="shared" ca="1" si="33"/>
        <v/>
      </c>
      <c r="K104" s="18" t="str">
        <f t="shared" ca="1" si="33"/>
        <v/>
      </c>
      <c r="L104" s="18" t="str">
        <f t="shared" ca="1" si="33"/>
        <v/>
      </c>
      <c r="M104" s="18" t="str">
        <f t="shared" ca="1" si="33"/>
        <v/>
      </c>
      <c r="N104" s="18" t="str">
        <f t="shared" ca="1" si="33"/>
        <v/>
      </c>
      <c r="O104" s="18" t="str">
        <f t="shared" ca="1" si="33"/>
        <v/>
      </c>
      <c r="P104" s="18" t="str">
        <f t="shared" ca="1" si="33"/>
        <v/>
      </c>
      <c r="Q104" s="18" t="str">
        <f t="shared" ca="1" si="33"/>
        <v/>
      </c>
      <c r="R104" s="18" t="str">
        <f t="shared" ca="1" si="33"/>
        <v/>
      </c>
      <c r="S104" s="18" t="str">
        <f t="shared" ca="1" si="34"/>
        <v/>
      </c>
      <c r="T104" s="18" t="str">
        <f t="shared" ca="1" si="34"/>
        <v/>
      </c>
      <c r="U104" s="18" t="str">
        <f t="shared" ca="1" si="34"/>
        <v/>
      </c>
      <c r="V104" s="18" t="str">
        <f t="shared" ca="1" si="34"/>
        <v/>
      </c>
      <c r="W104" s="18" t="str">
        <f t="shared" ca="1" si="34"/>
        <v/>
      </c>
      <c r="X104" s="18" t="str">
        <f t="shared" ca="1" si="34"/>
        <v/>
      </c>
      <c r="Y104" s="18" t="str">
        <f t="shared" ca="1" si="34"/>
        <v/>
      </c>
      <c r="Z104" s="18" t="str">
        <f t="shared" ca="1" si="34"/>
        <v/>
      </c>
      <c r="AA104" s="18" t="str">
        <f t="shared" ca="1" si="34"/>
        <v/>
      </c>
      <c r="AB104" s="18" t="str">
        <f t="shared" ca="1" si="34"/>
        <v/>
      </c>
      <c r="AC104" s="18" t="str">
        <f t="shared" ca="1" si="34"/>
        <v/>
      </c>
      <c r="AD104" s="18" t="str">
        <f t="shared" ca="1" si="34"/>
        <v/>
      </c>
      <c r="AE104" s="18" t="str">
        <f t="shared" ca="1" si="34"/>
        <v/>
      </c>
      <c r="AF104" s="18" t="str">
        <f t="shared" ca="1" si="34"/>
        <v/>
      </c>
      <c r="AG104" s="18" t="str">
        <f t="shared" ca="1" si="32"/>
        <v/>
      </c>
      <c r="AH104" s="19"/>
      <c r="AI104" s="25"/>
      <c r="AJ104" s="22"/>
      <c r="AK104" s="23"/>
    </row>
    <row r="105" spans="1:39" ht="25.7" customHeight="1">
      <c r="A105" s="13">
        <v>89</v>
      </c>
      <c r="B105" s="17"/>
      <c r="C105" s="18" t="str">
        <f t="shared" ca="1" si="33"/>
        <v/>
      </c>
      <c r="D105" s="18" t="str">
        <f t="shared" ca="1" si="33"/>
        <v/>
      </c>
      <c r="E105" s="18" t="str">
        <f t="shared" ca="1" si="33"/>
        <v/>
      </c>
      <c r="F105" s="18" t="str">
        <f t="shared" ca="1" si="33"/>
        <v/>
      </c>
      <c r="G105" s="18" t="str">
        <f t="shared" ca="1" si="33"/>
        <v/>
      </c>
      <c r="H105" s="18" t="str">
        <f t="shared" ca="1" si="33"/>
        <v/>
      </c>
      <c r="I105" s="18" t="str">
        <f t="shared" ca="1" si="33"/>
        <v/>
      </c>
      <c r="J105" s="18" t="str">
        <f t="shared" ca="1" si="33"/>
        <v/>
      </c>
      <c r="K105" s="18" t="str">
        <f t="shared" ca="1" si="33"/>
        <v/>
      </c>
      <c r="L105" s="18" t="str">
        <f t="shared" ca="1" si="33"/>
        <v/>
      </c>
      <c r="M105" s="18" t="str">
        <f t="shared" ca="1" si="33"/>
        <v/>
      </c>
      <c r="N105" s="18" t="str">
        <f t="shared" ca="1" si="33"/>
        <v/>
      </c>
      <c r="O105" s="18" t="str">
        <f t="shared" ca="1" si="33"/>
        <v/>
      </c>
      <c r="P105" s="18" t="str">
        <f t="shared" ca="1" si="33"/>
        <v/>
      </c>
      <c r="Q105" s="18" t="str">
        <f t="shared" ca="1" si="33"/>
        <v/>
      </c>
      <c r="R105" s="18" t="str">
        <f t="shared" ca="1" si="33"/>
        <v/>
      </c>
      <c r="S105" s="18" t="str">
        <f t="shared" ca="1" si="34"/>
        <v/>
      </c>
      <c r="T105" s="18" t="str">
        <f t="shared" ca="1" si="34"/>
        <v/>
      </c>
      <c r="U105" s="18" t="str">
        <f t="shared" ca="1" si="34"/>
        <v/>
      </c>
      <c r="V105" s="18" t="str">
        <f t="shared" ca="1" si="34"/>
        <v/>
      </c>
      <c r="W105" s="18" t="str">
        <f t="shared" ca="1" si="34"/>
        <v/>
      </c>
      <c r="X105" s="18" t="str">
        <f t="shared" ca="1" si="34"/>
        <v/>
      </c>
      <c r="Y105" s="18" t="str">
        <f t="shared" ca="1" si="34"/>
        <v/>
      </c>
      <c r="Z105" s="18" t="str">
        <f t="shared" ca="1" si="34"/>
        <v/>
      </c>
      <c r="AA105" s="18" t="str">
        <f t="shared" ca="1" si="34"/>
        <v/>
      </c>
      <c r="AB105" s="18" t="str">
        <f t="shared" ca="1" si="34"/>
        <v/>
      </c>
      <c r="AC105" s="18" t="str">
        <f t="shared" ca="1" si="34"/>
        <v/>
      </c>
      <c r="AD105" s="18" t="str">
        <f t="shared" ca="1" si="34"/>
        <v/>
      </c>
      <c r="AE105" s="18" t="str">
        <f t="shared" ca="1" si="34"/>
        <v/>
      </c>
      <c r="AF105" s="18" t="str">
        <f t="shared" ca="1" si="34"/>
        <v/>
      </c>
      <c r="AG105" s="18" t="str">
        <f t="shared" ca="1" si="32"/>
        <v/>
      </c>
      <c r="AH105" s="19"/>
      <c r="AI105" s="4"/>
    </row>
    <row r="106" spans="1:39" ht="25.7" customHeight="1">
      <c r="A106" s="13">
        <v>90</v>
      </c>
      <c r="B106" s="17"/>
      <c r="C106" s="18" t="str">
        <f t="shared" ca="1" si="33"/>
        <v/>
      </c>
      <c r="D106" s="18" t="str">
        <f t="shared" ca="1" si="33"/>
        <v/>
      </c>
      <c r="E106" s="18" t="str">
        <f t="shared" ca="1" si="33"/>
        <v/>
      </c>
      <c r="F106" s="18" t="str">
        <f t="shared" ca="1" si="33"/>
        <v/>
      </c>
      <c r="G106" s="18" t="str">
        <f t="shared" ca="1" si="33"/>
        <v/>
      </c>
      <c r="H106" s="18" t="str">
        <f t="shared" ca="1" si="33"/>
        <v/>
      </c>
      <c r="I106" s="18" t="str">
        <f t="shared" ca="1" si="33"/>
        <v/>
      </c>
      <c r="J106" s="18" t="str">
        <f t="shared" ca="1" si="33"/>
        <v/>
      </c>
      <c r="K106" s="18" t="str">
        <f t="shared" ca="1" si="33"/>
        <v/>
      </c>
      <c r="L106" s="18" t="str">
        <f t="shared" ca="1" si="33"/>
        <v/>
      </c>
      <c r="M106" s="18" t="str">
        <f t="shared" ca="1" si="33"/>
        <v/>
      </c>
      <c r="N106" s="18" t="str">
        <f t="shared" ca="1" si="33"/>
        <v/>
      </c>
      <c r="O106" s="18" t="str">
        <f t="shared" ca="1" si="33"/>
        <v/>
      </c>
      <c r="P106" s="18" t="str">
        <f t="shared" ca="1" si="33"/>
        <v/>
      </c>
      <c r="Q106" s="18" t="str">
        <f t="shared" ca="1" si="33"/>
        <v/>
      </c>
      <c r="R106" s="18" t="str">
        <f t="shared" ca="1" si="33"/>
        <v/>
      </c>
      <c r="S106" s="18" t="str">
        <f t="shared" ca="1" si="34"/>
        <v/>
      </c>
      <c r="T106" s="18" t="str">
        <f t="shared" ca="1" si="34"/>
        <v/>
      </c>
      <c r="U106" s="18" t="str">
        <f t="shared" ca="1" si="34"/>
        <v/>
      </c>
      <c r="V106" s="18" t="str">
        <f t="shared" ca="1" si="34"/>
        <v/>
      </c>
      <c r="W106" s="18" t="str">
        <f t="shared" ca="1" si="34"/>
        <v/>
      </c>
      <c r="X106" s="18" t="str">
        <f t="shared" ca="1" si="34"/>
        <v/>
      </c>
      <c r="Y106" s="18" t="str">
        <f t="shared" ca="1" si="34"/>
        <v/>
      </c>
      <c r="Z106" s="18" t="str">
        <f t="shared" ca="1" si="34"/>
        <v/>
      </c>
      <c r="AA106" s="18" t="str">
        <f t="shared" ca="1" si="34"/>
        <v/>
      </c>
      <c r="AB106" s="18" t="str">
        <f t="shared" ca="1" si="34"/>
        <v/>
      </c>
      <c r="AC106" s="18" t="str">
        <f t="shared" ca="1" si="34"/>
        <v/>
      </c>
      <c r="AD106" s="18" t="str">
        <f t="shared" ca="1" si="34"/>
        <v/>
      </c>
      <c r="AE106" s="18" t="str">
        <f t="shared" ca="1" si="34"/>
        <v/>
      </c>
      <c r="AF106" s="18" t="str">
        <f t="shared" ca="1" si="34"/>
        <v/>
      </c>
      <c r="AG106" s="18" t="str">
        <f t="shared" ca="1" si="32"/>
        <v/>
      </c>
      <c r="AH106" s="19"/>
      <c r="AI106" s="21"/>
      <c r="AJ106" s="24"/>
      <c r="AK106" s="20"/>
      <c r="AL106" s="20"/>
      <c r="AM106" s="20"/>
    </row>
    <row r="107" spans="1:39" ht="25.7" customHeight="1">
      <c r="A107" s="13">
        <v>91</v>
      </c>
      <c r="B107" s="17"/>
      <c r="C107" s="18" t="str">
        <f t="shared" ca="1" si="33"/>
        <v/>
      </c>
      <c r="D107" s="18" t="str">
        <f t="shared" ca="1" si="33"/>
        <v/>
      </c>
      <c r="E107" s="18" t="str">
        <f t="shared" ca="1" si="33"/>
        <v/>
      </c>
      <c r="F107" s="18" t="str">
        <f t="shared" ca="1" si="33"/>
        <v/>
      </c>
      <c r="G107" s="18" t="str">
        <f t="shared" ca="1" si="33"/>
        <v/>
      </c>
      <c r="H107" s="18" t="str">
        <f t="shared" ca="1" si="33"/>
        <v/>
      </c>
      <c r="I107" s="18" t="str">
        <f t="shared" ca="1" si="33"/>
        <v/>
      </c>
      <c r="J107" s="18" t="str">
        <f t="shared" ca="1" si="33"/>
        <v/>
      </c>
      <c r="K107" s="18" t="str">
        <f t="shared" ca="1" si="33"/>
        <v/>
      </c>
      <c r="L107" s="18" t="str">
        <f t="shared" ca="1" si="33"/>
        <v/>
      </c>
      <c r="M107" s="18" t="str">
        <f t="shared" ca="1" si="33"/>
        <v/>
      </c>
      <c r="N107" s="18" t="str">
        <f t="shared" ca="1" si="33"/>
        <v/>
      </c>
      <c r="O107" s="18" t="str">
        <f t="shared" ca="1" si="33"/>
        <v/>
      </c>
      <c r="P107" s="18" t="str">
        <f t="shared" ca="1" si="33"/>
        <v/>
      </c>
      <c r="Q107" s="18" t="str">
        <f t="shared" ca="1" si="33"/>
        <v/>
      </c>
      <c r="R107" s="18" t="str">
        <f t="shared" ca="1" si="33"/>
        <v/>
      </c>
      <c r="S107" s="18" t="str">
        <f t="shared" ca="1" si="34"/>
        <v/>
      </c>
      <c r="T107" s="18" t="str">
        <f t="shared" ca="1" si="34"/>
        <v/>
      </c>
      <c r="U107" s="18" t="str">
        <f t="shared" ca="1" si="34"/>
        <v/>
      </c>
      <c r="V107" s="18" t="str">
        <f t="shared" ca="1" si="34"/>
        <v/>
      </c>
      <c r="W107" s="18" t="str">
        <f t="shared" ca="1" si="34"/>
        <v/>
      </c>
      <c r="X107" s="18" t="str">
        <f t="shared" ca="1" si="34"/>
        <v/>
      </c>
      <c r="Y107" s="18" t="str">
        <f t="shared" ca="1" si="34"/>
        <v/>
      </c>
      <c r="Z107" s="18" t="str">
        <f t="shared" ca="1" si="34"/>
        <v/>
      </c>
      <c r="AA107" s="18" t="str">
        <f t="shared" ca="1" si="34"/>
        <v/>
      </c>
      <c r="AB107" s="18" t="str">
        <f t="shared" ca="1" si="34"/>
        <v/>
      </c>
      <c r="AC107" s="18" t="str">
        <f t="shared" ca="1" si="34"/>
        <v/>
      </c>
      <c r="AD107" s="18" t="str">
        <f t="shared" ca="1" si="34"/>
        <v/>
      </c>
      <c r="AE107" s="18" t="str">
        <f t="shared" ca="1" si="34"/>
        <v/>
      </c>
      <c r="AF107" s="18" t="str">
        <f t="shared" ca="1" si="34"/>
        <v/>
      </c>
      <c r="AG107" s="18" t="str">
        <f t="shared" ca="1" si="32"/>
        <v/>
      </c>
      <c r="AH107" s="27"/>
      <c r="AI107" s="28"/>
    </row>
    <row r="108" spans="1:39" ht="25.7" customHeight="1">
      <c r="A108" s="13">
        <v>92</v>
      </c>
      <c r="B108" s="17"/>
      <c r="C108" s="18" t="str">
        <f t="shared" ca="1" si="33"/>
        <v/>
      </c>
      <c r="D108" s="18" t="str">
        <f t="shared" ca="1" si="33"/>
        <v/>
      </c>
      <c r="E108" s="18" t="str">
        <f t="shared" ca="1" si="33"/>
        <v/>
      </c>
      <c r="F108" s="18" t="str">
        <f t="shared" ca="1" si="33"/>
        <v/>
      </c>
      <c r="G108" s="18" t="str">
        <f t="shared" ca="1" si="33"/>
        <v/>
      </c>
      <c r="H108" s="18" t="str">
        <f t="shared" ca="1" si="33"/>
        <v/>
      </c>
      <c r="I108" s="18" t="str">
        <f t="shared" ca="1" si="33"/>
        <v/>
      </c>
      <c r="J108" s="18" t="str">
        <f t="shared" ca="1" si="33"/>
        <v/>
      </c>
      <c r="K108" s="18" t="str">
        <f t="shared" ca="1" si="33"/>
        <v/>
      </c>
      <c r="L108" s="18" t="str">
        <f t="shared" ca="1" si="33"/>
        <v/>
      </c>
      <c r="M108" s="18" t="str">
        <f t="shared" ca="1" si="33"/>
        <v/>
      </c>
      <c r="N108" s="18" t="str">
        <f t="shared" ca="1" si="33"/>
        <v/>
      </c>
      <c r="O108" s="18" t="str">
        <f t="shared" ca="1" si="33"/>
        <v/>
      </c>
      <c r="P108" s="18" t="str">
        <f t="shared" ca="1" si="33"/>
        <v/>
      </c>
      <c r="Q108" s="18" t="str">
        <f t="shared" ca="1" si="33"/>
        <v/>
      </c>
      <c r="R108" s="18" t="str">
        <f t="shared" ca="1" si="33"/>
        <v/>
      </c>
      <c r="S108" s="18" t="str">
        <f t="shared" ca="1" si="34"/>
        <v/>
      </c>
      <c r="T108" s="18" t="str">
        <f t="shared" ca="1" si="34"/>
        <v/>
      </c>
      <c r="U108" s="18" t="str">
        <f t="shared" ca="1" si="34"/>
        <v/>
      </c>
      <c r="V108" s="18" t="str">
        <f t="shared" ca="1" si="34"/>
        <v/>
      </c>
      <c r="W108" s="18" t="str">
        <f t="shared" ca="1" si="34"/>
        <v/>
      </c>
      <c r="X108" s="18" t="str">
        <f t="shared" ca="1" si="34"/>
        <v/>
      </c>
      <c r="Y108" s="18" t="str">
        <f t="shared" ca="1" si="34"/>
        <v/>
      </c>
      <c r="Z108" s="18" t="str">
        <f t="shared" ca="1" si="34"/>
        <v/>
      </c>
      <c r="AA108" s="18" t="str">
        <f t="shared" ca="1" si="34"/>
        <v/>
      </c>
      <c r="AB108" s="18" t="str">
        <f t="shared" ca="1" si="34"/>
        <v/>
      </c>
      <c r="AC108" s="18" t="str">
        <f t="shared" ca="1" si="34"/>
        <v/>
      </c>
      <c r="AD108" s="18" t="str">
        <f t="shared" ca="1" si="34"/>
        <v/>
      </c>
      <c r="AE108" s="18" t="str">
        <f t="shared" ca="1" si="34"/>
        <v/>
      </c>
      <c r="AF108" s="18" t="str">
        <f t="shared" ca="1" si="34"/>
        <v/>
      </c>
      <c r="AG108" s="18" t="str">
        <f t="shared" ca="1" si="32"/>
        <v/>
      </c>
      <c r="AH108" s="19"/>
      <c r="AI108" s="28"/>
    </row>
    <row r="109" spans="1:39" ht="25.7" customHeight="1">
      <c r="A109" s="13">
        <v>93</v>
      </c>
      <c r="B109" s="17"/>
      <c r="C109" s="18" t="str">
        <f t="shared" ca="1" si="33"/>
        <v/>
      </c>
      <c r="D109" s="18" t="str">
        <f t="shared" ca="1" si="33"/>
        <v/>
      </c>
      <c r="E109" s="18" t="str">
        <f t="shared" ca="1" si="33"/>
        <v/>
      </c>
      <c r="F109" s="18" t="str">
        <f t="shared" ca="1" si="33"/>
        <v/>
      </c>
      <c r="G109" s="18" t="str">
        <f t="shared" ca="1" si="33"/>
        <v/>
      </c>
      <c r="H109" s="18" t="str">
        <f t="shared" ca="1" si="33"/>
        <v/>
      </c>
      <c r="I109" s="18" t="str">
        <f t="shared" ca="1" si="33"/>
        <v/>
      </c>
      <c r="J109" s="18" t="str">
        <f t="shared" ca="1" si="33"/>
        <v/>
      </c>
      <c r="K109" s="18" t="str">
        <f t="shared" ca="1" si="33"/>
        <v/>
      </c>
      <c r="L109" s="18" t="str">
        <f t="shared" ca="1" si="33"/>
        <v/>
      </c>
      <c r="M109" s="18" t="str">
        <f t="shared" ca="1" si="33"/>
        <v/>
      </c>
      <c r="N109" s="18" t="str">
        <f t="shared" ca="1" si="33"/>
        <v/>
      </c>
      <c r="O109" s="18" t="str">
        <f t="shared" ca="1" si="33"/>
        <v/>
      </c>
      <c r="P109" s="18" t="str">
        <f t="shared" ca="1" si="33"/>
        <v/>
      </c>
      <c r="Q109" s="18" t="str">
        <f t="shared" ca="1" si="33"/>
        <v/>
      </c>
      <c r="R109" s="18" t="str">
        <f t="shared" ca="1" si="33"/>
        <v/>
      </c>
      <c r="S109" s="18" t="str">
        <f t="shared" ca="1" si="34"/>
        <v/>
      </c>
      <c r="T109" s="18" t="str">
        <f t="shared" ca="1" si="34"/>
        <v/>
      </c>
      <c r="U109" s="18" t="str">
        <f t="shared" ca="1" si="34"/>
        <v/>
      </c>
      <c r="V109" s="18" t="str">
        <f t="shared" ca="1" si="34"/>
        <v/>
      </c>
      <c r="W109" s="18" t="str">
        <f t="shared" ca="1" si="34"/>
        <v/>
      </c>
      <c r="X109" s="18" t="str">
        <f t="shared" ca="1" si="34"/>
        <v/>
      </c>
      <c r="Y109" s="18" t="str">
        <f t="shared" ca="1" si="34"/>
        <v/>
      </c>
      <c r="Z109" s="18" t="str">
        <f t="shared" ca="1" si="34"/>
        <v/>
      </c>
      <c r="AA109" s="18" t="str">
        <f t="shared" ca="1" si="34"/>
        <v/>
      </c>
      <c r="AB109" s="18" t="str">
        <f t="shared" ca="1" si="34"/>
        <v/>
      </c>
      <c r="AC109" s="18" t="str">
        <f t="shared" ca="1" si="34"/>
        <v/>
      </c>
      <c r="AD109" s="18" t="str">
        <f t="shared" ca="1" si="34"/>
        <v/>
      </c>
      <c r="AE109" s="18" t="str">
        <f t="shared" ca="1" si="34"/>
        <v/>
      </c>
      <c r="AF109" s="18" t="str">
        <f t="shared" ca="1" si="34"/>
        <v/>
      </c>
      <c r="AG109" s="18" t="str">
        <f t="shared" ca="1" si="32"/>
        <v/>
      </c>
      <c r="AH109" s="19"/>
      <c r="AI109" s="25"/>
      <c r="AJ109" s="22"/>
      <c r="AK109" s="23"/>
      <c r="AL109" s="20"/>
    </row>
    <row r="110" spans="1:39" ht="25.7" customHeight="1">
      <c r="A110" s="13">
        <v>94</v>
      </c>
      <c r="B110" s="17"/>
      <c r="C110" s="18" t="str">
        <f t="shared" ca="1" si="33"/>
        <v/>
      </c>
      <c r="D110" s="18" t="str">
        <f t="shared" ca="1" si="33"/>
        <v/>
      </c>
      <c r="E110" s="18" t="str">
        <f t="shared" ca="1" si="33"/>
        <v/>
      </c>
      <c r="F110" s="18" t="str">
        <f t="shared" ca="1" si="33"/>
        <v/>
      </c>
      <c r="G110" s="18" t="str">
        <f t="shared" ca="1" si="33"/>
        <v/>
      </c>
      <c r="H110" s="18" t="str">
        <f t="shared" ca="1" si="33"/>
        <v/>
      </c>
      <c r="I110" s="18" t="str">
        <f t="shared" ca="1" si="33"/>
        <v/>
      </c>
      <c r="J110" s="18" t="str">
        <f t="shared" ca="1" si="33"/>
        <v/>
      </c>
      <c r="K110" s="18" t="str">
        <f t="shared" ca="1" si="33"/>
        <v/>
      </c>
      <c r="L110" s="18" t="str">
        <f t="shared" ca="1" si="33"/>
        <v/>
      </c>
      <c r="M110" s="18" t="str">
        <f t="shared" ca="1" si="33"/>
        <v/>
      </c>
      <c r="N110" s="18" t="str">
        <f t="shared" ca="1" si="33"/>
        <v/>
      </c>
      <c r="O110" s="18" t="str">
        <f t="shared" ca="1" si="33"/>
        <v/>
      </c>
      <c r="P110" s="18" t="str">
        <f t="shared" ca="1" si="33"/>
        <v/>
      </c>
      <c r="Q110" s="18" t="str">
        <f t="shared" ca="1" si="33"/>
        <v/>
      </c>
      <c r="R110" s="18" t="str">
        <f t="shared" ca="1" si="33"/>
        <v/>
      </c>
      <c r="S110" s="18" t="str">
        <f t="shared" ca="1" si="34"/>
        <v/>
      </c>
      <c r="T110" s="18" t="str">
        <f t="shared" ca="1" si="34"/>
        <v/>
      </c>
      <c r="U110" s="18" t="str">
        <f t="shared" ca="1" si="34"/>
        <v/>
      </c>
      <c r="V110" s="18" t="str">
        <f t="shared" ca="1" si="34"/>
        <v/>
      </c>
      <c r="W110" s="18" t="str">
        <f t="shared" ca="1" si="34"/>
        <v/>
      </c>
      <c r="X110" s="18" t="str">
        <f t="shared" ca="1" si="34"/>
        <v/>
      </c>
      <c r="Y110" s="18" t="str">
        <f t="shared" ca="1" si="34"/>
        <v/>
      </c>
      <c r="Z110" s="18" t="str">
        <f t="shared" ca="1" si="34"/>
        <v/>
      </c>
      <c r="AA110" s="18" t="str">
        <f t="shared" ca="1" si="34"/>
        <v/>
      </c>
      <c r="AB110" s="18" t="str">
        <f t="shared" ca="1" si="34"/>
        <v/>
      </c>
      <c r="AC110" s="18" t="str">
        <f t="shared" ca="1" si="34"/>
        <v/>
      </c>
      <c r="AD110" s="18" t="str">
        <f t="shared" ca="1" si="34"/>
        <v/>
      </c>
      <c r="AE110" s="18" t="str">
        <f t="shared" ca="1" si="34"/>
        <v/>
      </c>
      <c r="AF110" s="18" t="str">
        <f t="shared" ca="1" si="34"/>
        <v/>
      </c>
      <c r="AG110" s="18" t="str">
        <f t="shared" ca="1" si="32"/>
        <v/>
      </c>
      <c r="AH110" s="19"/>
      <c r="AI110" s="25"/>
      <c r="AJ110" s="22"/>
      <c r="AK110" s="23"/>
      <c r="AL110" s="20"/>
    </row>
    <row r="111" spans="1:39" ht="25.7" customHeight="1">
      <c r="A111" s="13">
        <v>95</v>
      </c>
      <c r="B111" s="17"/>
      <c r="C111" s="18" t="str">
        <f t="shared" ca="1" si="33"/>
        <v/>
      </c>
      <c r="D111" s="18" t="str">
        <f t="shared" ca="1" si="33"/>
        <v/>
      </c>
      <c r="E111" s="18" t="str">
        <f t="shared" ca="1" si="33"/>
        <v/>
      </c>
      <c r="F111" s="18" t="str">
        <f t="shared" ca="1" si="33"/>
        <v/>
      </c>
      <c r="G111" s="18" t="str">
        <f t="shared" ca="1" si="33"/>
        <v/>
      </c>
      <c r="H111" s="18" t="str">
        <f t="shared" ca="1" si="33"/>
        <v/>
      </c>
      <c r="I111" s="18" t="str">
        <f t="shared" ca="1" si="33"/>
        <v/>
      </c>
      <c r="J111" s="18" t="str">
        <f t="shared" ca="1" si="33"/>
        <v/>
      </c>
      <c r="K111" s="18" t="str">
        <f t="shared" ca="1" si="33"/>
        <v/>
      </c>
      <c r="L111" s="18" t="str">
        <f t="shared" ca="1" si="33"/>
        <v/>
      </c>
      <c r="M111" s="18" t="str">
        <f t="shared" ca="1" si="33"/>
        <v/>
      </c>
      <c r="N111" s="18" t="str">
        <f t="shared" ca="1" si="33"/>
        <v/>
      </c>
      <c r="O111" s="18" t="str">
        <f t="shared" ca="1" si="33"/>
        <v/>
      </c>
      <c r="P111" s="18" t="str">
        <f t="shared" ca="1" si="33"/>
        <v/>
      </c>
      <c r="Q111" s="18" t="str">
        <f t="shared" ca="1" si="33"/>
        <v/>
      </c>
      <c r="R111" s="18" t="str">
        <f t="shared" ca="1" si="33"/>
        <v/>
      </c>
      <c r="S111" s="18" t="str">
        <f t="shared" ca="1" si="34"/>
        <v/>
      </c>
      <c r="T111" s="18" t="str">
        <f t="shared" ca="1" si="34"/>
        <v/>
      </c>
      <c r="U111" s="18" t="str">
        <f t="shared" ca="1" si="34"/>
        <v/>
      </c>
      <c r="V111" s="18" t="str">
        <f t="shared" ca="1" si="34"/>
        <v/>
      </c>
      <c r="W111" s="18" t="str">
        <f t="shared" ca="1" si="34"/>
        <v/>
      </c>
      <c r="X111" s="18" t="str">
        <f t="shared" ca="1" si="34"/>
        <v/>
      </c>
      <c r="Y111" s="18" t="str">
        <f t="shared" ca="1" si="34"/>
        <v/>
      </c>
      <c r="Z111" s="18" t="str">
        <f t="shared" ca="1" si="34"/>
        <v/>
      </c>
      <c r="AA111" s="18" t="str">
        <f t="shared" ca="1" si="34"/>
        <v/>
      </c>
      <c r="AB111" s="18" t="str">
        <f t="shared" ca="1" si="34"/>
        <v/>
      </c>
      <c r="AC111" s="18" t="str">
        <f t="shared" ca="1" si="34"/>
        <v/>
      </c>
      <c r="AD111" s="18" t="str">
        <f t="shared" ca="1" si="34"/>
        <v/>
      </c>
      <c r="AE111" s="18" t="str">
        <f t="shared" ca="1" si="34"/>
        <v/>
      </c>
      <c r="AF111" s="18" t="str">
        <f t="shared" ca="1" si="34"/>
        <v/>
      </c>
      <c r="AG111" s="18" t="str">
        <f t="shared" ca="1" si="32"/>
        <v/>
      </c>
      <c r="AH111" s="19"/>
      <c r="AI111" s="25"/>
      <c r="AJ111" s="22"/>
      <c r="AK111" s="23"/>
    </row>
    <row r="112" spans="1:39" ht="25.7" customHeight="1">
      <c r="A112" s="13">
        <v>96</v>
      </c>
      <c r="B112" s="17"/>
      <c r="C112" s="18" t="str">
        <f t="shared" ca="1" si="33"/>
        <v/>
      </c>
      <c r="D112" s="18" t="str">
        <f t="shared" ca="1" si="33"/>
        <v/>
      </c>
      <c r="E112" s="18" t="str">
        <f t="shared" ca="1" si="33"/>
        <v/>
      </c>
      <c r="F112" s="18" t="str">
        <f t="shared" ca="1" si="33"/>
        <v/>
      </c>
      <c r="G112" s="18" t="str">
        <f t="shared" ca="1" si="33"/>
        <v/>
      </c>
      <c r="H112" s="18" t="str">
        <f t="shared" ca="1" si="33"/>
        <v/>
      </c>
      <c r="I112" s="18" t="str">
        <f t="shared" ca="1" si="33"/>
        <v/>
      </c>
      <c r="J112" s="18" t="str">
        <f t="shared" ca="1" si="33"/>
        <v/>
      </c>
      <c r="K112" s="18" t="str">
        <f t="shared" ca="1" si="33"/>
        <v/>
      </c>
      <c r="L112" s="18" t="str">
        <f t="shared" ca="1" si="33"/>
        <v/>
      </c>
      <c r="M112" s="18" t="str">
        <f t="shared" ca="1" si="33"/>
        <v/>
      </c>
      <c r="N112" s="18" t="str">
        <f t="shared" ca="1" si="33"/>
        <v/>
      </c>
      <c r="O112" s="18" t="str">
        <f t="shared" ca="1" si="33"/>
        <v/>
      </c>
      <c r="P112" s="18" t="str">
        <f t="shared" ca="1" si="33"/>
        <v/>
      </c>
      <c r="Q112" s="18" t="str">
        <f t="shared" ca="1" si="33"/>
        <v/>
      </c>
      <c r="R112" s="18" t="str">
        <f t="shared" ca="1" si="33"/>
        <v/>
      </c>
      <c r="S112" s="18" t="str">
        <f t="shared" ca="1" si="34"/>
        <v/>
      </c>
      <c r="T112" s="18" t="str">
        <f t="shared" ca="1" si="34"/>
        <v/>
      </c>
      <c r="U112" s="18" t="str">
        <f t="shared" ca="1" si="34"/>
        <v/>
      </c>
      <c r="V112" s="18" t="str">
        <f t="shared" ca="1" si="34"/>
        <v/>
      </c>
      <c r="W112" s="18" t="str">
        <f t="shared" ca="1" si="34"/>
        <v/>
      </c>
      <c r="X112" s="18" t="str">
        <f t="shared" ca="1" si="34"/>
        <v/>
      </c>
      <c r="Y112" s="18" t="str">
        <f t="shared" ca="1" si="34"/>
        <v/>
      </c>
      <c r="Z112" s="18" t="str">
        <f t="shared" ca="1" si="34"/>
        <v/>
      </c>
      <c r="AA112" s="18" t="str">
        <f t="shared" ca="1" si="34"/>
        <v/>
      </c>
      <c r="AB112" s="18" t="str">
        <f t="shared" ca="1" si="34"/>
        <v/>
      </c>
      <c r="AC112" s="18" t="str">
        <f t="shared" ca="1" si="34"/>
        <v/>
      </c>
      <c r="AD112" s="18" t="str">
        <f t="shared" ca="1" si="34"/>
        <v/>
      </c>
      <c r="AE112" s="18" t="str">
        <f t="shared" ca="1" si="34"/>
        <v/>
      </c>
      <c r="AF112" s="18" t="str">
        <f t="shared" ca="1" si="34"/>
        <v/>
      </c>
      <c r="AG112" s="18" t="str">
        <f t="shared" ca="1" si="32"/>
        <v/>
      </c>
      <c r="AH112" s="19"/>
      <c r="AI112" s="4"/>
    </row>
    <row r="113" spans="1:39" ht="25.7" customHeight="1">
      <c r="A113" s="13">
        <v>97</v>
      </c>
      <c r="B113" s="17"/>
      <c r="C113" s="18" t="str">
        <f t="shared" ca="1" si="33"/>
        <v/>
      </c>
      <c r="D113" s="18" t="str">
        <f t="shared" ca="1" si="33"/>
        <v/>
      </c>
      <c r="E113" s="18" t="str">
        <f t="shared" ca="1" si="33"/>
        <v/>
      </c>
      <c r="F113" s="18" t="str">
        <f t="shared" ca="1" si="33"/>
        <v/>
      </c>
      <c r="G113" s="18" t="str">
        <f t="shared" ca="1" si="33"/>
        <v/>
      </c>
      <c r="H113" s="18" t="str">
        <f t="shared" ca="1" si="33"/>
        <v/>
      </c>
      <c r="I113" s="18" t="str">
        <f t="shared" ca="1" si="33"/>
        <v/>
      </c>
      <c r="J113" s="18" t="str">
        <f t="shared" ca="1" si="33"/>
        <v/>
      </c>
      <c r="K113" s="18" t="str">
        <f t="shared" ca="1" si="33"/>
        <v/>
      </c>
      <c r="L113" s="18" t="str">
        <f t="shared" ca="1" si="33"/>
        <v/>
      </c>
      <c r="M113" s="18" t="str">
        <f t="shared" ca="1" si="33"/>
        <v/>
      </c>
      <c r="N113" s="18" t="str">
        <f t="shared" ca="1" si="33"/>
        <v/>
      </c>
      <c r="O113" s="18" t="str">
        <f t="shared" ca="1" si="33"/>
        <v/>
      </c>
      <c r="P113" s="18" t="str">
        <f t="shared" ca="1" si="33"/>
        <v/>
      </c>
      <c r="Q113" s="18" t="str">
        <f t="shared" ca="1" si="33"/>
        <v/>
      </c>
      <c r="R113" s="18" t="str">
        <f t="shared" ca="1" si="33"/>
        <v/>
      </c>
      <c r="S113" s="18" t="str">
        <f t="shared" ca="1" si="34"/>
        <v/>
      </c>
      <c r="T113" s="18" t="str">
        <f t="shared" ca="1" si="34"/>
        <v/>
      </c>
      <c r="U113" s="18" t="str">
        <f t="shared" ca="1" si="34"/>
        <v/>
      </c>
      <c r="V113" s="18" t="str">
        <f t="shared" ca="1" si="34"/>
        <v/>
      </c>
      <c r="W113" s="18" t="str">
        <f t="shared" ca="1" si="34"/>
        <v/>
      </c>
      <c r="X113" s="18" t="str">
        <f t="shared" ca="1" si="34"/>
        <v/>
      </c>
      <c r="Y113" s="18" t="str">
        <f t="shared" ca="1" si="34"/>
        <v/>
      </c>
      <c r="Z113" s="18" t="str">
        <f t="shared" ca="1" si="34"/>
        <v/>
      </c>
      <c r="AA113" s="18" t="str">
        <f t="shared" ca="1" si="34"/>
        <v/>
      </c>
      <c r="AB113" s="18" t="str">
        <f t="shared" ca="1" si="34"/>
        <v/>
      </c>
      <c r="AC113" s="18" t="str">
        <f t="shared" ca="1" si="34"/>
        <v/>
      </c>
      <c r="AD113" s="18" t="str">
        <f t="shared" ca="1" si="34"/>
        <v/>
      </c>
      <c r="AE113" s="18" t="str">
        <f t="shared" ca="1" si="34"/>
        <v/>
      </c>
      <c r="AF113" s="18" t="str">
        <f t="shared" ca="1" si="34"/>
        <v/>
      </c>
      <c r="AG113" s="18" t="str">
        <f t="shared" ca="1" si="32"/>
        <v/>
      </c>
      <c r="AH113" s="19"/>
      <c r="AI113" s="21"/>
      <c r="AJ113" s="24"/>
      <c r="AK113" s="20"/>
      <c r="AL113" s="20"/>
      <c r="AM113" s="20"/>
    </row>
    <row r="114" spans="1:39" ht="25.7" customHeight="1">
      <c r="A114" s="13">
        <v>98</v>
      </c>
      <c r="B114" s="17"/>
      <c r="C114" s="18" t="str">
        <f t="shared" ca="1" si="33"/>
        <v/>
      </c>
      <c r="D114" s="18" t="str">
        <f t="shared" ca="1" si="33"/>
        <v/>
      </c>
      <c r="E114" s="18" t="str">
        <f t="shared" ca="1" si="33"/>
        <v/>
      </c>
      <c r="F114" s="18" t="str">
        <f t="shared" ca="1" si="33"/>
        <v/>
      </c>
      <c r="G114" s="18" t="str">
        <f t="shared" ca="1" si="33"/>
        <v/>
      </c>
      <c r="H114" s="18" t="str">
        <f t="shared" ca="1" si="33"/>
        <v/>
      </c>
      <c r="I114" s="18" t="str">
        <f t="shared" ca="1" si="33"/>
        <v/>
      </c>
      <c r="J114" s="18" t="str">
        <f t="shared" ca="1" si="33"/>
        <v/>
      </c>
      <c r="K114" s="18" t="str">
        <f t="shared" ca="1" si="33"/>
        <v/>
      </c>
      <c r="L114" s="18" t="str">
        <f t="shared" ca="1" si="33"/>
        <v/>
      </c>
      <c r="M114" s="18" t="str">
        <f t="shared" ca="1" si="33"/>
        <v/>
      </c>
      <c r="N114" s="18" t="str">
        <f t="shared" ca="1" si="33"/>
        <v/>
      </c>
      <c r="O114" s="18" t="str">
        <f t="shared" ca="1" si="33"/>
        <v/>
      </c>
      <c r="P114" s="18" t="str">
        <f t="shared" ca="1" si="33"/>
        <v/>
      </c>
      <c r="Q114" s="18" t="str">
        <f t="shared" ca="1" si="33"/>
        <v/>
      </c>
      <c r="R114" s="18" t="str">
        <f t="shared" ca="1" si="33"/>
        <v/>
      </c>
      <c r="S114" s="18" t="str">
        <f t="shared" ca="1" si="34"/>
        <v/>
      </c>
      <c r="T114" s="18" t="str">
        <f t="shared" ca="1" si="34"/>
        <v/>
      </c>
      <c r="U114" s="18" t="str">
        <f t="shared" ca="1" si="34"/>
        <v/>
      </c>
      <c r="V114" s="18" t="str">
        <f t="shared" ca="1" si="34"/>
        <v/>
      </c>
      <c r="W114" s="18" t="str">
        <f t="shared" ca="1" si="34"/>
        <v/>
      </c>
      <c r="X114" s="18" t="str">
        <f t="shared" ca="1" si="34"/>
        <v/>
      </c>
      <c r="Y114" s="18" t="str">
        <f t="shared" ca="1" si="34"/>
        <v/>
      </c>
      <c r="Z114" s="18" t="str">
        <f t="shared" ca="1" si="34"/>
        <v/>
      </c>
      <c r="AA114" s="18" t="str">
        <f t="shared" ca="1" si="34"/>
        <v/>
      </c>
      <c r="AB114" s="18" t="str">
        <f t="shared" ca="1" si="34"/>
        <v/>
      </c>
      <c r="AC114" s="18" t="str">
        <f t="shared" ca="1" si="34"/>
        <v/>
      </c>
      <c r="AD114" s="18" t="str">
        <f t="shared" ca="1" si="34"/>
        <v/>
      </c>
      <c r="AE114" s="18" t="str">
        <f t="shared" ca="1" si="34"/>
        <v/>
      </c>
      <c r="AF114" s="18" t="str">
        <f t="shared" ca="1" si="34"/>
        <v/>
      </c>
      <c r="AG114" s="18" t="str">
        <f t="shared" ca="1" si="32"/>
        <v/>
      </c>
      <c r="AH114" s="19"/>
      <c r="AI114" s="28"/>
    </row>
    <row r="115" spans="1:39" ht="25.7" customHeight="1">
      <c r="A115" s="13">
        <v>99</v>
      </c>
      <c r="B115" s="17"/>
      <c r="C115" s="18" t="str">
        <f t="shared" ca="1" si="33"/>
        <v/>
      </c>
      <c r="D115" s="18" t="str">
        <f t="shared" ca="1" si="33"/>
        <v/>
      </c>
      <c r="E115" s="18" t="str">
        <f t="shared" ca="1" si="33"/>
        <v/>
      </c>
      <c r="F115" s="18" t="str">
        <f t="shared" ca="1" si="33"/>
        <v/>
      </c>
      <c r="G115" s="18" t="str">
        <f t="shared" ca="1" si="33"/>
        <v/>
      </c>
      <c r="H115" s="18" t="str">
        <f t="shared" ca="1" si="33"/>
        <v/>
      </c>
      <c r="I115" s="18" t="str">
        <f t="shared" ca="1" si="33"/>
        <v/>
      </c>
      <c r="J115" s="18" t="str">
        <f t="shared" ca="1" si="33"/>
        <v/>
      </c>
      <c r="K115" s="18" t="str">
        <f t="shared" ca="1" si="33"/>
        <v/>
      </c>
      <c r="L115" s="18" t="str">
        <f t="shared" ca="1" si="33"/>
        <v/>
      </c>
      <c r="M115" s="18" t="str">
        <f t="shared" ca="1" si="33"/>
        <v/>
      </c>
      <c r="N115" s="18" t="str">
        <f t="shared" ca="1" si="33"/>
        <v/>
      </c>
      <c r="O115" s="18" t="str">
        <f t="shared" ca="1" si="33"/>
        <v/>
      </c>
      <c r="P115" s="18" t="str">
        <f t="shared" ca="1" si="33"/>
        <v/>
      </c>
      <c r="Q115" s="18" t="str">
        <f t="shared" ca="1" si="33"/>
        <v/>
      </c>
      <c r="R115" s="18" t="str">
        <f t="shared" ca="1" si="33"/>
        <v/>
      </c>
      <c r="S115" s="18" t="str">
        <f t="shared" ca="1" si="34"/>
        <v/>
      </c>
      <c r="T115" s="18" t="str">
        <f t="shared" ca="1" si="34"/>
        <v/>
      </c>
      <c r="U115" s="18" t="str">
        <f t="shared" ca="1" si="34"/>
        <v/>
      </c>
      <c r="V115" s="18" t="str">
        <f t="shared" ca="1" si="34"/>
        <v/>
      </c>
      <c r="W115" s="18" t="str">
        <f t="shared" ca="1" si="34"/>
        <v/>
      </c>
      <c r="X115" s="18" t="str">
        <f t="shared" ca="1" si="34"/>
        <v/>
      </c>
      <c r="Y115" s="18" t="str">
        <f t="shared" ca="1" si="34"/>
        <v/>
      </c>
      <c r="Z115" s="18" t="str">
        <f t="shared" ca="1" si="34"/>
        <v/>
      </c>
      <c r="AA115" s="18" t="str">
        <f t="shared" ca="1" si="34"/>
        <v/>
      </c>
      <c r="AB115" s="18" t="str">
        <f t="shared" ca="1" si="34"/>
        <v/>
      </c>
      <c r="AC115" s="18" t="str">
        <f t="shared" ca="1" si="34"/>
        <v/>
      </c>
      <c r="AD115" s="18" t="str">
        <f t="shared" ca="1" si="34"/>
        <v/>
      </c>
      <c r="AE115" s="18" t="str">
        <f t="shared" ca="1" si="34"/>
        <v/>
      </c>
      <c r="AF115" s="18" t="str">
        <f t="shared" ca="1" si="34"/>
        <v/>
      </c>
      <c r="AG115" s="18" t="str">
        <f t="shared" ca="1" si="32"/>
        <v/>
      </c>
      <c r="AH115" s="19"/>
      <c r="AI115" s="28"/>
    </row>
    <row r="116" spans="1:39" ht="25.7" customHeight="1">
      <c r="A116" s="13">
        <v>100</v>
      </c>
      <c r="B116" s="17"/>
      <c r="C116" s="18" t="str">
        <f t="shared" ca="1" si="33"/>
        <v/>
      </c>
      <c r="D116" s="18" t="str">
        <f t="shared" ca="1" si="33"/>
        <v/>
      </c>
      <c r="E116" s="18" t="str">
        <f t="shared" ca="1" si="33"/>
        <v/>
      </c>
      <c r="F116" s="18" t="str">
        <f t="shared" ca="1" si="33"/>
        <v/>
      </c>
      <c r="G116" s="18" t="str">
        <f t="shared" ca="1" si="33"/>
        <v/>
      </c>
      <c r="H116" s="18" t="str">
        <f t="shared" ca="1" si="33"/>
        <v/>
      </c>
      <c r="I116" s="18" t="str">
        <f t="shared" ca="1" si="33"/>
        <v/>
      </c>
      <c r="J116" s="18" t="str">
        <f t="shared" ca="1" si="33"/>
        <v/>
      </c>
      <c r="K116" s="18" t="str">
        <f t="shared" ca="1" si="33"/>
        <v/>
      </c>
      <c r="L116" s="18" t="str">
        <f t="shared" ca="1" si="33"/>
        <v/>
      </c>
      <c r="M116" s="18" t="str">
        <f t="shared" ca="1" si="33"/>
        <v/>
      </c>
      <c r="N116" s="18" t="str">
        <f t="shared" ca="1" si="33"/>
        <v/>
      </c>
      <c r="O116" s="18" t="str">
        <f t="shared" ca="1" si="33"/>
        <v/>
      </c>
      <c r="P116" s="18" t="str">
        <f t="shared" ca="1" si="33"/>
        <v/>
      </c>
      <c r="Q116" s="18" t="str">
        <f t="shared" ca="1" si="33"/>
        <v/>
      </c>
      <c r="R116" s="18" t="str">
        <f t="shared" ca="1" si="33"/>
        <v/>
      </c>
      <c r="S116" s="18" t="str">
        <f t="shared" ca="1" si="34"/>
        <v/>
      </c>
      <c r="T116" s="18" t="str">
        <f t="shared" ca="1" si="34"/>
        <v/>
      </c>
      <c r="U116" s="18" t="str">
        <f t="shared" ca="1" si="34"/>
        <v/>
      </c>
      <c r="V116" s="18" t="str">
        <f t="shared" ca="1" si="34"/>
        <v/>
      </c>
      <c r="W116" s="18" t="str">
        <f t="shared" ca="1" si="34"/>
        <v/>
      </c>
      <c r="X116" s="18" t="str">
        <f t="shared" ca="1" si="34"/>
        <v/>
      </c>
      <c r="Y116" s="18" t="str">
        <f t="shared" ca="1" si="34"/>
        <v/>
      </c>
      <c r="Z116" s="18" t="str">
        <f t="shared" ca="1" si="34"/>
        <v/>
      </c>
      <c r="AA116" s="18" t="str">
        <f t="shared" ca="1" si="34"/>
        <v/>
      </c>
      <c r="AB116" s="18" t="str">
        <f t="shared" ca="1" si="34"/>
        <v/>
      </c>
      <c r="AC116" s="18" t="str">
        <f t="shared" ca="1" si="34"/>
        <v/>
      </c>
      <c r="AD116" s="18" t="str">
        <f t="shared" ca="1" si="34"/>
        <v/>
      </c>
      <c r="AE116" s="18" t="str">
        <f t="shared" ca="1" si="34"/>
        <v/>
      </c>
      <c r="AF116" s="18" t="str">
        <f t="shared" ca="1" si="34"/>
        <v/>
      </c>
      <c r="AG116" s="18" t="str">
        <f t="shared" ca="1" si="32"/>
        <v/>
      </c>
      <c r="AH116" s="19"/>
      <c r="AI116" s="28"/>
    </row>
    <row r="117" spans="1:39" ht="25.7" customHeight="1">
      <c r="A117" s="13">
        <v>101</v>
      </c>
      <c r="B117" s="17"/>
      <c r="C117" s="18" t="str">
        <f t="shared" ca="1" si="33"/>
        <v/>
      </c>
      <c r="D117" s="18" t="str">
        <f t="shared" ca="1" si="33"/>
        <v/>
      </c>
      <c r="E117" s="18" t="str">
        <f t="shared" ca="1" si="33"/>
        <v/>
      </c>
      <c r="F117" s="18" t="str">
        <f t="shared" ca="1" si="33"/>
        <v/>
      </c>
      <c r="G117" s="18" t="str">
        <f t="shared" ca="1" si="33"/>
        <v/>
      </c>
      <c r="H117" s="18" t="str">
        <f t="shared" ca="1" si="33"/>
        <v/>
      </c>
      <c r="I117" s="18" t="str">
        <f t="shared" ca="1" si="33"/>
        <v/>
      </c>
      <c r="J117" s="18" t="str">
        <f t="shared" ca="1" si="33"/>
        <v/>
      </c>
      <c r="K117" s="18" t="str">
        <f t="shared" ca="1" si="33"/>
        <v/>
      </c>
      <c r="L117" s="18" t="str">
        <f t="shared" ca="1" si="33"/>
        <v/>
      </c>
      <c r="M117" s="18" t="str">
        <f t="shared" ca="1" si="33"/>
        <v/>
      </c>
      <c r="N117" s="18" t="str">
        <f t="shared" ca="1" si="33"/>
        <v/>
      </c>
      <c r="O117" s="18" t="str">
        <f t="shared" ca="1" si="33"/>
        <v/>
      </c>
      <c r="P117" s="18" t="str">
        <f t="shared" ca="1" si="33"/>
        <v/>
      </c>
      <c r="Q117" s="18" t="str">
        <f t="shared" ca="1" si="33"/>
        <v/>
      </c>
      <c r="R117" s="18" t="str">
        <f t="shared" ca="1" si="33"/>
        <v/>
      </c>
      <c r="S117" s="18" t="str">
        <f t="shared" ca="1" si="34"/>
        <v/>
      </c>
      <c r="T117" s="18" t="str">
        <f t="shared" ca="1" si="34"/>
        <v/>
      </c>
      <c r="U117" s="18" t="str">
        <f t="shared" ca="1" si="34"/>
        <v/>
      </c>
      <c r="V117" s="18" t="str">
        <f t="shared" ca="1" si="34"/>
        <v/>
      </c>
      <c r="W117" s="18" t="str">
        <f t="shared" ca="1" si="34"/>
        <v/>
      </c>
      <c r="X117" s="18" t="str">
        <f t="shared" ca="1" si="34"/>
        <v/>
      </c>
      <c r="Y117" s="18" t="str">
        <f t="shared" ca="1" si="34"/>
        <v/>
      </c>
      <c r="Z117" s="18" t="str">
        <f t="shared" ca="1" si="34"/>
        <v/>
      </c>
      <c r="AA117" s="18" t="str">
        <f t="shared" ca="1" si="34"/>
        <v/>
      </c>
      <c r="AB117" s="18" t="str">
        <f t="shared" ca="1" si="34"/>
        <v/>
      </c>
      <c r="AC117" s="18" t="str">
        <f t="shared" ca="1" si="34"/>
        <v/>
      </c>
      <c r="AD117" s="18" t="str">
        <f t="shared" ca="1" si="34"/>
        <v/>
      </c>
      <c r="AE117" s="18" t="str">
        <f t="shared" ca="1" si="34"/>
        <v/>
      </c>
      <c r="AF117" s="18" t="str">
        <f t="shared" ca="1" si="34"/>
        <v/>
      </c>
      <c r="AG117" s="18" t="str">
        <f t="shared" ca="1" si="32"/>
        <v/>
      </c>
      <c r="AH117" s="19"/>
      <c r="AI117" s="28"/>
    </row>
    <row r="118" spans="1:39" ht="25.7" customHeight="1">
      <c r="A118" s="13">
        <v>102</v>
      </c>
      <c r="B118" s="17"/>
      <c r="C118" s="18" t="str">
        <f t="shared" ca="1" si="33"/>
        <v/>
      </c>
      <c r="D118" s="18" t="str">
        <f t="shared" ca="1" si="33"/>
        <v/>
      </c>
      <c r="E118" s="18" t="str">
        <f t="shared" ca="1" si="33"/>
        <v/>
      </c>
      <c r="F118" s="18" t="str">
        <f t="shared" ca="1" si="33"/>
        <v/>
      </c>
      <c r="G118" s="18" t="str">
        <f t="shared" ca="1" si="33"/>
        <v/>
      </c>
      <c r="H118" s="18" t="str">
        <f t="shared" ca="1" si="33"/>
        <v/>
      </c>
      <c r="I118" s="18" t="str">
        <f t="shared" ca="1" si="33"/>
        <v/>
      </c>
      <c r="J118" s="18" t="str">
        <f t="shared" ca="1" si="33"/>
        <v/>
      </c>
      <c r="K118" s="18" t="str">
        <f t="shared" ca="1" si="33"/>
        <v/>
      </c>
      <c r="L118" s="18" t="str">
        <f t="shared" ca="1" si="33"/>
        <v/>
      </c>
      <c r="M118" s="18" t="str">
        <f t="shared" ca="1" si="33"/>
        <v/>
      </c>
      <c r="N118" s="18" t="str">
        <f t="shared" ca="1" si="33"/>
        <v/>
      </c>
      <c r="O118" s="18" t="str">
        <f t="shared" ca="1" si="33"/>
        <v/>
      </c>
      <c r="P118" s="18" t="str">
        <f t="shared" ca="1" si="33"/>
        <v/>
      </c>
      <c r="Q118" s="18" t="str">
        <f t="shared" ca="1" si="33"/>
        <v/>
      </c>
      <c r="R118" s="18" t="str">
        <f t="shared" ref="M118:V133" ca="1" si="35">IF(ISNA(VLOOKUP($B118,INDIRECT("'"&amp;R$6&amp;"'! B:E"),4,FALSE))=TRUE,"",VLOOKUP($B118,INDIRECT("'"&amp;R$6&amp;"'! B:e"),4,FALSE))</f>
        <v/>
      </c>
      <c r="S118" s="18" t="str">
        <f t="shared" ca="1" si="35"/>
        <v/>
      </c>
      <c r="T118" s="18" t="str">
        <f t="shared" ca="1" si="35"/>
        <v/>
      </c>
      <c r="U118" s="18" t="str">
        <f t="shared" ca="1" si="35"/>
        <v/>
      </c>
      <c r="V118" s="18" t="str">
        <f t="shared" ca="1" si="35"/>
        <v/>
      </c>
      <c r="W118" s="18" t="str">
        <f t="shared" ca="1" si="34"/>
        <v/>
      </c>
      <c r="X118" s="18" t="str">
        <f t="shared" ca="1" si="34"/>
        <v/>
      </c>
      <c r="Y118" s="18" t="str">
        <f t="shared" ca="1" si="34"/>
        <v/>
      </c>
      <c r="Z118" s="18" t="str">
        <f t="shared" ca="1" si="34"/>
        <v/>
      </c>
      <c r="AA118" s="18" t="str">
        <f t="shared" ca="1" si="34"/>
        <v/>
      </c>
      <c r="AB118" s="18" t="str">
        <f t="shared" ca="1" si="34"/>
        <v/>
      </c>
      <c r="AC118" s="18" t="str">
        <f t="shared" ca="1" si="34"/>
        <v/>
      </c>
      <c r="AD118" s="18" t="str">
        <f t="shared" ca="1" si="34"/>
        <v/>
      </c>
      <c r="AE118" s="18" t="str">
        <f t="shared" ca="1" si="34"/>
        <v/>
      </c>
      <c r="AF118" s="18" t="str">
        <f t="shared" ca="1" si="34"/>
        <v/>
      </c>
      <c r="AG118" s="18" t="str">
        <f t="shared" ca="1" si="32"/>
        <v/>
      </c>
      <c r="AH118" s="19"/>
      <c r="AI118" s="4"/>
      <c r="AJ118" s="6"/>
    </row>
    <row r="119" spans="1:39" ht="25.7" customHeight="1">
      <c r="A119" s="13">
        <v>103</v>
      </c>
      <c r="B119" s="17"/>
      <c r="C119" s="18" t="str">
        <f t="shared" ref="C119:R134" ca="1" si="36">IF(ISNA(VLOOKUP($B119,INDIRECT("'"&amp;C$6&amp;"'! B:E"),4,FALSE))=TRUE,"",VLOOKUP($B119,INDIRECT("'"&amp;C$6&amp;"'! B:e"),4,FALSE))</f>
        <v/>
      </c>
      <c r="D119" s="18" t="str">
        <f t="shared" ca="1" si="36"/>
        <v/>
      </c>
      <c r="E119" s="18" t="str">
        <f t="shared" ca="1" si="36"/>
        <v/>
      </c>
      <c r="F119" s="18" t="str">
        <f t="shared" ca="1" si="36"/>
        <v/>
      </c>
      <c r="G119" s="18" t="str">
        <f t="shared" ca="1" si="36"/>
        <v/>
      </c>
      <c r="H119" s="18" t="str">
        <f t="shared" ca="1" si="36"/>
        <v/>
      </c>
      <c r="I119" s="18" t="str">
        <f t="shared" ca="1" si="36"/>
        <v/>
      </c>
      <c r="J119" s="18" t="str">
        <f t="shared" ca="1" si="36"/>
        <v/>
      </c>
      <c r="K119" s="18" t="str">
        <f t="shared" ca="1" si="36"/>
        <v/>
      </c>
      <c r="L119" s="18" t="str">
        <f t="shared" ca="1" si="36"/>
        <v/>
      </c>
      <c r="M119" s="18" t="str">
        <f t="shared" ca="1" si="35"/>
        <v/>
      </c>
      <c r="N119" s="18" t="str">
        <f t="shared" ca="1" si="35"/>
        <v/>
      </c>
      <c r="O119" s="18" t="str">
        <f t="shared" ca="1" si="35"/>
        <v/>
      </c>
      <c r="P119" s="18" t="str">
        <f t="shared" ca="1" si="35"/>
        <v/>
      </c>
      <c r="Q119" s="18" t="str">
        <f t="shared" ca="1" si="35"/>
        <v/>
      </c>
      <c r="R119" s="18" t="str">
        <f t="shared" ca="1" si="35"/>
        <v/>
      </c>
      <c r="S119" s="18" t="str">
        <f t="shared" ca="1" si="35"/>
        <v/>
      </c>
      <c r="T119" s="18" t="str">
        <f t="shared" ca="1" si="35"/>
        <v/>
      </c>
      <c r="U119" s="18" t="str">
        <f t="shared" ca="1" si="35"/>
        <v/>
      </c>
      <c r="V119" s="18" t="str">
        <f t="shared" ca="1" si="35"/>
        <v/>
      </c>
      <c r="W119" s="18" t="str">
        <f t="shared" ca="1" si="34"/>
        <v/>
      </c>
      <c r="X119" s="18" t="str">
        <f t="shared" ca="1" si="34"/>
        <v/>
      </c>
      <c r="Y119" s="18" t="str">
        <f t="shared" ca="1" si="34"/>
        <v/>
      </c>
      <c r="Z119" s="18" t="str">
        <f t="shared" ca="1" si="34"/>
        <v/>
      </c>
      <c r="AA119" s="18" t="str">
        <f t="shared" ca="1" si="34"/>
        <v/>
      </c>
      <c r="AB119" s="18" t="str">
        <f t="shared" ca="1" si="34"/>
        <v/>
      </c>
      <c r="AC119" s="18" t="str">
        <f t="shared" ca="1" si="34"/>
        <v/>
      </c>
      <c r="AD119" s="18" t="str">
        <f t="shared" ca="1" si="34"/>
        <v/>
      </c>
      <c r="AE119" s="18" t="str">
        <f t="shared" ca="1" si="34"/>
        <v/>
      </c>
      <c r="AF119" s="18" t="str">
        <f t="shared" ca="1" si="34"/>
        <v/>
      </c>
      <c r="AG119" s="18" t="str">
        <f t="shared" ca="1" si="32"/>
        <v/>
      </c>
      <c r="AH119" s="19"/>
      <c r="AI119" s="21"/>
      <c r="AJ119" s="24"/>
      <c r="AK119" s="20"/>
      <c r="AL119" s="755"/>
      <c r="AM119" s="755"/>
    </row>
    <row r="120" spans="1:39" ht="25.7" customHeight="1">
      <c r="A120" s="13">
        <v>104</v>
      </c>
      <c r="B120" s="17"/>
      <c r="C120" s="18" t="str">
        <f t="shared" ca="1" si="36"/>
        <v/>
      </c>
      <c r="D120" s="18" t="str">
        <f t="shared" ca="1" si="36"/>
        <v/>
      </c>
      <c r="E120" s="18" t="str">
        <f t="shared" ca="1" si="36"/>
        <v/>
      </c>
      <c r="F120" s="18" t="str">
        <f t="shared" ca="1" si="36"/>
        <v/>
      </c>
      <c r="G120" s="18" t="str">
        <f t="shared" ca="1" si="36"/>
        <v/>
      </c>
      <c r="H120" s="18" t="str">
        <f t="shared" ca="1" si="36"/>
        <v/>
      </c>
      <c r="I120" s="18" t="str">
        <f t="shared" ca="1" si="36"/>
        <v/>
      </c>
      <c r="J120" s="18" t="str">
        <f t="shared" ca="1" si="36"/>
        <v/>
      </c>
      <c r="K120" s="18" t="str">
        <f t="shared" ca="1" si="36"/>
        <v/>
      </c>
      <c r="L120" s="18" t="str">
        <f t="shared" ca="1" si="36"/>
        <v/>
      </c>
      <c r="M120" s="18" t="str">
        <f t="shared" ca="1" si="35"/>
        <v/>
      </c>
      <c r="N120" s="18" t="str">
        <f t="shared" ca="1" si="35"/>
        <v/>
      </c>
      <c r="O120" s="18" t="str">
        <f t="shared" ca="1" si="35"/>
        <v/>
      </c>
      <c r="P120" s="18" t="str">
        <f t="shared" ca="1" si="35"/>
        <v/>
      </c>
      <c r="Q120" s="18" t="str">
        <f t="shared" ca="1" si="35"/>
        <v/>
      </c>
      <c r="R120" s="18" t="str">
        <f t="shared" ca="1" si="35"/>
        <v/>
      </c>
      <c r="S120" s="18" t="str">
        <f t="shared" ca="1" si="35"/>
        <v/>
      </c>
      <c r="T120" s="18" t="str">
        <f t="shared" ca="1" si="35"/>
        <v/>
      </c>
      <c r="U120" s="18" t="str">
        <f t="shared" ca="1" si="35"/>
        <v/>
      </c>
      <c r="V120" s="18" t="str">
        <f t="shared" ca="1" si="35"/>
        <v/>
      </c>
      <c r="W120" s="18" t="str">
        <f t="shared" ca="1" si="34"/>
        <v/>
      </c>
      <c r="X120" s="18" t="str">
        <f t="shared" ca="1" si="34"/>
        <v/>
      </c>
      <c r="Y120" s="18" t="str">
        <f t="shared" ca="1" si="34"/>
        <v/>
      </c>
      <c r="Z120" s="18" t="str">
        <f t="shared" ca="1" si="34"/>
        <v/>
      </c>
      <c r="AA120" s="18" t="str">
        <f t="shared" ca="1" si="34"/>
        <v/>
      </c>
      <c r="AB120" s="18" t="str">
        <f t="shared" ca="1" si="34"/>
        <v/>
      </c>
      <c r="AC120" s="18" t="str">
        <f t="shared" ca="1" si="34"/>
        <v/>
      </c>
      <c r="AD120" s="18" t="str">
        <f t="shared" ca="1" si="34"/>
        <v/>
      </c>
      <c r="AE120" s="18" t="str">
        <f t="shared" ca="1" si="34"/>
        <v/>
      </c>
      <c r="AF120" s="18" t="str">
        <f t="shared" ca="1" si="34"/>
        <v/>
      </c>
      <c r="AG120" s="18" t="str">
        <f t="shared" ca="1" si="32"/>
        <v/>
      </c>
      <c r="AH120" s="19"/>
      <c r="AI120" s="4"/>
      <c r="AL120" s="755"/>
      <c r="AM120" s="755"/>
    </row>
    <row r="121" spans="1:39" ht="25.7" customHeight="1">
      <c r="A121" s="13">
        <v>105</v>
      </c>
      <c r="B121" s="17"/>
      <c r="C121" s="18" t="str">
        <f t="shared" ca="1" si="36"/>
        <v/>
      </c>
      <c r="D121" s="18" t="str">
        <f t="shared" ca="1" si="36"/>
        <v/>
      </c>
      <c r="E121" s="18" t="str">
        <f t="shared" ca="1" si="36"/>
        <v/>
      </c>
      <c r="F121" s="18" t="str">
        <f t="shared" ca="1" si="36"/>
        <v/>
      </c>
      <c r="G121" s="18" t="str">
        <f t="shared" ca="1" si="36"/>
        <v/>
      </c>
      <c r="H121" s="18" t="str">
        <f t="shared" ca="1" si="36"/>
        <v/>
      </c>
      <c r="I121" s="18" t="str">
        <f t="shared" ca="1" si="36"/>
        <v/>
      </c>
      <c r="J121" s="18" t="str">
        <f t="shared" ca="1" si="36"/>
        <v/>
      </c>
      <c r="K121" s="18" t="str">
        <f t="shared" ca="1" si="36"/>
        <v/>
      </c>
      <c r="L121" s="18" t="str">
        <f t="shared" ca="1" si="36"/>
        <v/>
      </c>
      <c r="M121" s="18" t="str">
        <f t="shared" ca="1" si="35"/>
        <v/>
      </c>
      <c r="N121" s="18" t="str">
        <f t="shared" ca="1" si="35"/>
        <v/>
      </c>
      <c r="O121" s="18" t="str">
        <f t="shared" ca="1" si="35"/>
        <v/>
      </c>
      <c r="P121" s="18" t="str">
        <f t="shared" ca="1" si="35"/>
        <v/>
      </c>
      <c r="Q121" s="18" t="str">
        <f t="shared" ca="1" si="35"/>
        <v/>
      </c>
      <c r="R121" s="18" t="str">
        <f t="shared" ca="1" si="35"/>
        <v/>
      </c>
      <c r="S121" s="18" t="str">
        <f t="shared" ca="1" si="35"/>
        <v/>
      </c>
      <c r="T121" s="18" t="str">
        <f t="shared" ca="1" si="35"/>
        <v/>
      </c>
      <c r="U121" s="18" t="str">
        <f t="shared" ca="1" si="35"/>
        <v/>
      </c>
      <c r="V121" s="18" t="str">
        <f t="shared" ca="1" si="35"/>
        <v/>
      </c>
      <c r="W121" s="18" t="str">
        <f t="shared" ca="1" si="34"/>
        <v/>
      </c>
      <c r="X121" s="18" t="str">
        <f t="shared" ca="1" si="34"/>
        <v/>
      </c>
      <c r="Y121" s="18" t="str">
        <f t="shared" ca="1" si="34"/>
        <v/>
      </c>
      <c r="Z121" s="18" t="str">
        <f t="shared" ca="1" si="34"/>
        <v/>
      </c>
      <c r="AA121" s="18" t="str">
        <f t="shared" ca="1" si="34"/>
        <v/>
      </c>
      <c r="AB121" s="18" t="str">
        <f t="shared" ca="1" si="34"/>
        <v/>
      </c>
      <c r="AC121" s="18" t="str">
        <f t="shared" ca="1" si="34"/>
        <v/>
      </c>
      <c r="AD121" s="18" t="str">
        <f t="shared" ca="1" si="34"/>
        <v/>
      </c>
      <c r="AE121" s="18" t="str">
        <f t="shared" ca="1" si="34"/>
        <v/>
      </c>
      <c r="AF121" s="18" t="str">
        <f t="shared" ca="1" si="34"/>
        <v/>
      </c>
      <c r="AG121" s="18" t="str">
        <f t="shared" ca="1" si="32"/>
        <v/>
      </c>
      <c r="AH121" s="19"/>
      <c r="AI121" s="4"/>
      <c r="AL121" s="20"/>
      <c r="AM121" s="20"/>
    </row>
    <row r="122" spans="1:39" ht="25.7" customHeight="1">
      <c r="A122" s="13">
        <v>106</v>
      </c>
      <c r="B122" s="17"/>
      <c r="C122" s="18" t="str">
        <f t="shared" ca="1" si="36"/>
        <v/>
      </c>
      <c r="D122" s="18" t="str">
        <f t="shared" ca="1" si="36"/>
        <v/>
      </c>
      <c r="E122" s="18" t="str">
        <f t="shared" ca="1" si="36"/>
        <v/>
      </c>
      <c r="F122" s="18" t="str">
        <f t="shared" ca="1" si="36"/>
        <v/>
      </c>
      <c r="G122" s="18" t="str">
        <f t="shared" ca="1" si="36"/>
        <v/>
      </c>
      <c r="H122" s="18" t="str">
        <f t="shared" ca="1" si="36"/>
        <v/>
      </c>
      <c r="I122" s="18" t="str">
        <f t="shared" ca="1" si="36"/>
        <v/>
      </c>
      <c r="J122" s="18" t="str">
        <f t="shared" ca="1" si="36"/>
        <v/>
      </c>
      <c r="K122" s="18" t="str">
        <f t="shared" ca="1" si="36"/>
        <v/>
      </c>
      <c r="L122" s="18" t="str">
        <f t="shared" ca="1" si="36"/>
        <v/>
      </c>
      <c r="M122" s="18" t="str">
        <f t="shared" ca="1" si="35"/>
        <v/>
      </c>
      <c r="N122" s="18" t="str">
        <f t="shared" ca="1" si="35"/>
        <v/>
      </c>
      <c r="O122" s="18" t="str">
        <f t="shared" ca="1" si="35"/>
        <v/>
      </c>
      <c r="P122" s="18" t="str">
        <f t="shared" ca="1" si="35"/>
        <v/>
      </c>
      <c r="Q122" s="18" t="str">
        <f t="shared" ca="1" si="35"/>
        <v/>
      </c>
      <c r="R122" s="18" t="str">
        <f t="shared" ca="1" si="35"/>
        <v/>
      </c>
      <c r="S122" s="18" t="str">
        <f t="shared" ca="1" si="35"/>
        <v/>
      </c>
      <c r="T122" s="18" t="str">
        <f t="shared" ca="1" si="35"/>
        <v/>
      </c>
      <c r="U122" s="18" t="str">
        <f t="shared" ca="1" si="35"/>
        <v/>
      </c>
      <c r="V122" s="18" t="str">
        <f t="shared" ca="1" si="35"/>
        <v/>
      </c>
      <c r="W122" s="18" t="str">
        <f t="shared" ca="1" si="34"/>
        <v/>
      </c>
      <c r="X122" s="18" t="str">
        <f t="shared" ca="1" si="34"/>
        <v/>
      </c>
      <c r="Y122" s="18" t="str">
        <f t="shared" ca="1" si="34"/>
        <v/>
      </c>
      <c r="Z122" s="18" t="str">
        <f t="shared" ca="1" si="34"/>
        <v/>
      </c>
      <c r="AA122" s="18" t="str">
        <f t="shared" ca="1" si="34"/>
        <v/>
      </c>
      <c r="AB122" s="18" t="str">
        <f t="shared" ref="W122:AF137" ca="1" si="37">IF(ISNA(VLOOKUP($B122,INDIRECT("'"&amp;AB$6&amp;"'! B:E"),4,FALSE))=TRUE,"",VLOOKUP($B122,INDIRECT("'"&amp;AB$6&amp;"'! B:e"),4,FALSE))</f>
        <v/>
      </c>
      <c r="AC122" s="18" t="str">
        <f t="shared" ca="1" si="37"/>
        <v/>
      </c>
      <c r="AD122" s="18" t="str">
        <f t="shared" ca="1" si="37"/>
        <v/>
      </c>
      <c r="AE122" s="18" t="str">
        <f t="shared" ca="1" si="37"/>
        <v/>
      </c>
      <c r="AF122" s="18" t="str">
        <f t="shared" ca="1" si="37"/>
        <v/>
      </c>
      <c r="AG122" s="18" t="str">
        <f t="shared" ca="1" si="32"/>
        <v/>
      </c>
      <c r="AH122" s="19"/>
      <c r="AI122" s="4"/>
      <c r="AJ122" s="6"/>
      <c r="AL122" s="20"/>
      <c r="AM122" s="20"/>
    </row>
    <row r="123" spans="1:39" ht="25.7" customHeight="1">
      <c r="A123" s="13">
        <v>107</v>
      </c>
      <c r="B123" s="17"/>
      <c r="C123" s="18" t="str">
        <f t="shared" ca="1" si="36"/>
        <v/>
      </c>
      <c r="D123" s="18" t="str">
        <f t="shared" ca="1" si="36"/>
        <v/>
      </c>
      <c r="E123" s="18" t="str">
        <f t="shared" ca="1" si="36"/>
        <v/>
      </c>
      <c r="F123" s="18" t="str">
        <f t="shared" ca="1" si="36"/>
        <v/>
      </c>
      <c r="G123" s="18" t="str">
        <f t="shared" ca="1" si="36"/>
        <v/>
      </c>
      <c r="H123" s="18" t="str">
        <f t="shared" ca="1" si="36"/>
        <v/>
      </c>
      <c r="I123" s="18" t="str">
        <f t="shared" ca="1" si="36"/>
        <v/>
      </c>
      <c r="J123" s="18" t="str">
        <f t="shared" ca="1" si="36"/>
        <v/>
      </c>
      <c r="K123" s="18" t="str">
        <f t="shared" ca="1" si="36"/>
        <v/>
      </c>
      <c r="L123" s="18" t="str">
        <f t="shared" ca="1" si="36"/>
        <v/>
      </c>
      <c r="M123" s="18" t="str">
        <f t="shared" ca="1" si="35"/>
        <v/>
      </c>
      <c r="N123" s="18" t="str">
        <f t="shared" ca="1" si="35"/>
        <v/>
      </c>
      <c r="O123" s="18" t="str">
        <f t="shared" ca="1" si="35"/>
        <v/>
      </c>
      <c r="P123" s="18" t="str">
        <f t="shared" ca="1" si="35"/>
        <v/>
      </c>
      <c r="Q123" s="18" t="str">
        <f t="shared" ca="1" si="35"/>
        <v/>
      </c>
      <c r="R123" s="18" t="str">
        <f t="shared" ca="1" si="35"/>
        <v/>
      </c>
      <c r="S123" s="18" t="str">
        <f t="shared" ca="1" si="35"/>
        <v/>
      </c>
      <c r="T123" s="18" t="str">
        <f t="shared" ca="1" si="35"/>
        <v/>
      </c>
      <c r="U123" s="18" t="str">
        <f t="shared" ca="1" si="35"/>
        <v/>
      </c>
      <c r="V123" s="18" t="str">
        <f t="shared" ca="1" si="35"/>
        <v/>
      </c>
      <c r="W123" s="18" t="str">
        <f t="shared" ca="1" si="37"/>
        <v/>
      </c>
      <c r="X123" s="18" t="str">
        <f t="shared" ca="1" si="37"/>
        <v/>
      </c>
      <c r="Y123" s="18" t="str">
        <f t="shared" ca="1" si="37"/>
        <v/>
      </c>
      <c r="Z123" s="18" t="str">
        <f t="shared" ca="1" si="37"/>
        <v/>
      </c>
      <c r="AA123" s="18" t="str">
        <f t="shared" ca="1" si="37"/>
        <v/>
      </c>
      <c r="AB123" s="18" t="str">
        <f t="shared" ca="1" si="37"/>
        <v/>
      </c>
      <c r="AC123" s="18" t="str">
        <f t="shared" ca="1" si="37"/>
        <v/>
      </c>
      <c r="AD123" s="18" t="str">
        <f t="shared" ca="1" si="37"/>
        <v/>
      </c>
      <c r="AE123" s="18" t="str">
        <f t="shared" ca="1" si="37"/>
        <v/>
      </c>
      <c r="AF123" s="18" t="str">
        <f t="shared" ca="1" si="37"/>
        <v/>
      </c>
      <c r="AG123" s="18" t="str">
        <f t="shared" ca="1" si="32"/>
        <v/>
      </c>
      <c r="AH123" s="19"/>
      <c r="AI123" s="4"/>
      <c r="AJ123" s="6"/>
      <c r="AL123" s="20"/>
      <c r="AM123" s="20"/>
    </row>
    <row r="124" spans="1:39" ht="25.7" customHeight="1">
      <c r="A124" s="13">
        <v>108</v>
      </c>
      <c r="B124" s="17"/>
      <c r="C124" s="18" t="str">
        <f t="shared" ca="1" si="36"/>
        <v/>
      </c>
      <c r="D124" s="18" t="str">
        <f t="shared" ca="1" si="36"/>
        <v/>
      </c>
      <c r="E124" s="18" t="str">
        <f t="shared" ca="1" si="36"/>
        <v/>
      </c>
      <c r="F124" s="18" t="str">
        <f t="shared" ca="1" si="36"/>
        <v/>
      </c>
      <c r="G124" s="18" t="str">
        <f t="shared" ca="1" si="36"/>
        <v/>
      </c>
      <c r="H124" s="18" t="str">
        <f t="shared" ca="1" si="36"/>
        <v/>
      </c>
      <c r="I124" s="18" t="str">
        <f t="shared" ca="1" si="36"/>
        <v/>
      </c>
      <c r="J124" s="18" t="str">
        <f t="shared" ca="1" si="36"/>
        <v/>
      </c>
      <c r="K124" s="18" t="str">
        <f t="shared" ca="1" si="36"/>
        <v/>
      </c>
      <c r="L124" s="18" t="str">
        <f t="shared" ca="1" si="36"/>
        <v/>
      </c>
      <c r="M124" s="18" t="str">
        <f t="shared" ca="1" si="35"/>
        <v/>
      </c>
      <c r="N124" s="18" t="str">
        <f t="shared" ca="1" si="35"/>
        <v/>
      </c>
      <c r="O124" s="18" t="str">
        <f t="shared" ca="1" si="35"/>
        <v/>
      </c>
      <c r="P124" s="18" t="str">
        <f t="shared" ca="1" si="35"/>
        <v/>
      </c>
      <c r="Q124" s="18" t="str">
        <f t="shared" ca="1" si="35"/>
        <v/>
      </c>
      <c r="R124" s="18" t="str">
        <f t="shared" ca="1" si="35"/>
        <v/>
      </c>
      <c r="S124" s="18" t="str">
        <f t="shared" ca="1" si="35"/>
        <v/>
      </c>
      <c r="T124" s="18" t="str">
        <f t="shared" ca="1" si="35"/>
        <v/>
      </c>
      <c r="U124" s="18" t="str">
        <f t="shared" ca="1" si="35"/>
        <v/>
      </c>
      <c r="V124" s="18" t="str">
        <f t="shared" ca="1" si="35"/>
        <v/>
      </c>
      <c r="W124" s="18" t="str">
        <f t="shared" ca="1" si="37"/>
        <v/>
      </c>
      <c r="X124" s="18" t="str">
        <f t="shared" ca="1" si="37"/>
        <v/>
      </c>
      <c r="Y124" s="18" t="str">
        <f t="shared" ca="1" si="37"/>
        <v/>
      </c>
      <c r="Z124" s="18" t="str">
        <f t="shared" ca="1" si="37"/>
        <v/>
      </c>
      <c r="AA124" s="18" t="str">
        <f t="shared" ca="1" si="37"/>
        <v/>
      </c>
      <c r="AB124" s="18" t="str">
        <f t="shared" ca="1" si="37"/>
        <v/>
      </c>
      <c r="AC124" s="18" t="str">
        <f t="shared" ca="1" si="37"/>
        <v/>
      </c>
      <c r="AD124" s="18" t="str">
        <f t="shared" ca="1" si="37"/>
        <v/>
      </c>
      <c r="AE124" s="18" t="str">
        <f t="shared" ca="1" si="37"/>
        <v/>
      </c>
      <c r="AF124" s="18" t="str">
        <f t="shared" ca="1" si="37"/>
        <v/>
      </c>
      <c r="AG124" s="18" t="str">
        <f t="shared" ca="1" si="32"/>
        <v/>
      </c>
      <c r="AH124" s="19"/>
      <c r="AI124" s="21"/>
      <c r="AJ124" s="24"/>
      <c r="AK124" s="20"/>
      <c r="AL124" s="20"/>
      <c r="AM124" s="20"/>
    </row>
    <row r="125" spans="1:39" ht="25.7" customHeight="1">
      <c r="A125" s="13">
        <v>109</v>
      </c>
      <c r="B125" s="17"/>
      <c r="C125" s="18" t="str">
        <f t="shared" ca="1" si="36"/>
        <v/>
      </c>
      <c r="D125" s="18" t="str">
        <f t="shared" ca="1" si="36"/>
        <v/>
      </c>
      <c r="E125" s="18" t="str">
        <f t="shared" ca="1" si="36"/>
        <v/>
      </c>
      <c r="F125" s="18" t="str">
        <f t="shared" ca="1" si="36"/>
        <v/>
      </c>
      <c r="G125" s="18" t="str">
        <f t="shared" ca="1" si="36"/>
        <v/>
      </c>
      <c r="H125" s="18" t="str">
        <f t="shared" ca="1" si="36"/>
        <v/>
      </c>
      <c r="I125" s="18" t="str">
        <f t="shared" ca="1" si="36"/>
        <v/>
      </c>
      <c r="J125" s="18" t="str">
        <f t="shared" ca="1" si="36"/>
        <v/>
      </c>
      <c r="K125" s="18" t="str">
        <f t="shared" ca="1" si="36"/>
        <v/>
      </c>
      <c r="L125" s="18" t="str">
        <f t="shared" ca="1" si="36"/>
        <v/>
      </c>
      <c r="M125" s="18" t="str">
        <f t="shared" ca="1" si="35"/>
        <v/>
      </c>
      <c r="N125" s="18" t="str">
        <f t="shared" ca="1" si="35"/>
        <v/>
      </c>
      <c r="O125" s="18" t="str">
        <f t="shared" ca="1" si="35"/>
        <v/>
      </c>
      <c r="P125" s="18" t="str">
        <f t="shared" ca="1" si="35"/>
        <v/>
      </c>
      <c r="Q125" s="18" t="str">
        <f t="shared" ca="1" si="35"/>
        <v/>
      </c>
      <c r="R125" s="18" t="str">
        <f t="shared" ca="1" si="35"/>
        <v/>
      </c>
      <c r="S125" s="18" t="str">
        <f t="shared" ca="1" si="35"/>
        <v/>
      </c>
      <c r="T125" s="18" t="str">
        <f t="shared" ca="1" si="35"/>
        <v/>
      </c>
      <c r="U125" s="18" t="str">
        <f t="shared" ca="1" si="35"/>
        <v/>
      </c>
      <c r="V125" s="18" t="str">
        <f t="shared" ca="1" si="35"/>
        <v/>
      </c>
      <c r="W125" s="18" t="str">
        <f t="shared" ca="1" si="37"/>
        <v/>
      </c>
      <c r="X125" s="18" t="str">
        <f t="shared" ca="1" si="37"/>
        <v/>
      </c>
      <c r="Y125" s="18" t="str">
        <f t="shared" ca="1" si="37"/>
        <v/>
      </c>
      <c r="Z125" s="18" t="str">
        <f t="shared" ca="1" si="37"/>
        <v/>
      </c>
      <c r="AA125" s="18" t="str">
        <f t="shared" ca="1" si="37"/>
        <v/>
      </c>
      <c r="AB125" s="18" t="str">
        <f t="shared" ca="1" si="37"/>
        <v/>
      </c>
      <c r="AC125" s="18" t="str">
        <f t="shared" ca="1" si="37"/>
        <v/>
      </c>
      <c r="AD125" s="18" t="str">
        <f t="shared" ca="1" si="37"/>
        <v/>
      </c>
      <c r="AE125" s="18" t="str">
        <f t="shared" ca="1" si="37"/>
        <v/>
      </c>
      <c r="AF125" s="18" t="str">
        <f t="shared" ca="1" si="37"/>
        <v/>
      </c>
      <c r="AG125" s="18" t="str">
        <f t="shared" ca="1" si="32"/>
        <v/>
      </c>
      <c r="AH125" s="19"/>
      <c r="AI125" s="21"/>
      <c r="AJ125" s="24"/>
      <c r="AK125" s="20"/>
      <c r="AL125" s="20"/>
      <c r="AM125" s="20"/>
    </row>
    <row r="126" spans="1:39" ht="25.7" customHeight="1">
      <c r="A126" s="13">
        <v>110</v>
      </c>
      <c r="B126" s="17"/>
      <c r="C126" s="18" t="str">
        <f t="shared" ca="1" si="36"/>
        <v/>
      </c>
      <c r="D126" s="18" t="str">
        <f t="shared" ca="1" si="36"/>
        <v/>
      </c>
      <c r="E126" s="18" t="str">
        <f t="shared" ca="1" si="36"/>
        <v/>
      </c>
      <c r="F126" s="18" t="str">
        <f t="shared" ca="1" si="36"/>
        <v/>
      </c>
      <c r="G126" s="18" t="str">
        <f t="shared" ca="1" si="36"/>
        <v/>
      </c>
      <c r="H126" s="18" t="str">
        <f t="shared" ca="1" si="36"/>
        <v/>
      </c>
      <c r="I126" s="18" t="str">
        <f t="shared" ca="1" si="36"/>
        <v/>
      </c>
      <c r="J126" s="18" t="str">
        <f t="shared" ca="1" si="36"/>
        <v/>
      </c>
      <c r="K126" s="18" t="str">
        <f t="shared" ca="1" si="36"/>
        <v/>
      </c>
      <c r="L126" s="18" t="str">
        <f t="shared" ca="1" si="36"/>
        <v/>
      </c>
      <c r="M126" s="18" t="str">
        <f t="shared" ca="1" si="35"/>
        <v/>
      </c>
      <c r="N126" s="18" t="str">
        <f t="shared" ca="1" si="35"/>
        <v/>
      </c>
      <c r="O126" s="18" t="str">
        <f t="shared" ca="1" si="35"/>
        <v/>
      </c>
      <c r="P126" s="18" t="str">
        <f t="shared" ca="1" si="35"/>
        <v/>
      </c>
      <c r="Q126" s="18" t="str">
        <f t="shared" ca="1" si="35"/>
        <v/>
      </c>
      <c r="R126" s="18" t="str">
        <f t="shared" ca="1" si="35"/>
        <v/>
      </c>
      <c r="S126" s="18" t="str">
        <f t="shared" ca="1" si="35"/>
        <v/>
      </c>
      <c r="T126" s="18" t="str">
        <f t="shared" ca="1" si="35"/>
        <v/>
      </c>
      <c r="U126" s="18" t="str">
        <f t="shared" ca="1" si="35"/>
        <v/>
      </c>
      <c r="V126" s="18" t="str">
        <f t="shared" ca="1" si="35"/>
        <v/>
      </c>
      <c r="W126" s="18" t="str">
        <f t="shared" ca="1" si="37"/>
        <v/>
      </c>
      <c r="X126" s="18" t="str">
        <f t="shared" ca="1" si="37"/>
        <v/>
      </c>
      <c r="Y126" s="18" t="str">
        <f t="shared" ca="1" si="37"/>
        <v/>
      </c>
      <c r="Z126" s="18" t="str">
        <f t="shared" ca="1" si="37"/>
        <v/>
      </c>
      <c r="AA126" s="18" t="str">
        <f t="shared" ca="1" si="37"/>
        <v/>
      </c>
      <c r="AB126" s="18" t="str">
        <f t="shared" ca="1" si="37"/>
        <v/>
      </c>
      <c r="AC126" s="18" t="str">
        <f t="shared" ca="1" si="37"/>
        <v/>
      </c>
      <c r="AD126" s="18" t="str">
        <f t="shared" ca="1" si="37"/>
        <v/>
      </c>
      <c r="AE126" s="18" t="str">
        <f t="shared" ca="1" si="37"/>
        <v/>
      </c>
      <c r="AF126" s="18" t="str">
        <f t="shared" ca="1" si="37"/>
        <v/>
      </c>
      <c r="AG126" s="18" t="str">
        <f t="shared" ca="1" si="32"/>
        <v/>
      </c>
      <c r="AH126" s="19"/>
      <c r="AI126" s="25"/>
      <c r="AJ126" s="24"/>
      <c r="AK126" s="23"/>
      <c r="AL126" s="20"/>
      <c r="AM126" s="20"/>
    </row>
    <row r="127" spans="1:39" ht="25.7" customHeight="1">
      <c r="A127" s="13">
        <v>111</v>
      </c>
      <c r="B127" s="17"/>
      <c r="C127" s="18" t="str">
        <f t="shared" ca="1" si="36"/>
        <v/>
      </c>
      <c r="D127" s="18" t="str">
        <f t="shared" ca="1" si="36"/>
        <v/>
      </c>
      <c r="E127" s="18" t="str">
        <f t="shared" ca="1" si="36"/>
        <v/>
      </c>
      <c r="F127" s="18" t="str">
        <f t="shared" ca="1" si="36"/>
        <v/>
      </c>
      <c r="G127" s="18" t="str">
        <f t="shared" ca="1" si="36"/>
        <v/>
      </c>
      <c r="H127" s="18" t="str">
        <f t="shared" ca="1" si="36"/>
        <v/>
      </c>
      <c r="I127" s="18" t="str">
        <f t="shared" ca="1" si="36"/>
        <v/>
      </c>
      <c r="J127" s="18" t="str">
        <f t="shared" ca="1" si="36"/>
        <v/>
      </c>
      <c r="K127" s="18" t="str">
        <f t="shared" ca="1" si="36"/>
        <v/>
      </c>
      <c r="L127" s="18" t="str">
        <f t="shared" ca="1" si="36"/>
        <v/>
      </c>
      <c r="M127" s="18" t="str">
        <f t="shared" ca="1" si="35"/>
        <v/>
      </c>
      <c r="N127" s="18" t="str">
        <f t="shared" ca="1" si="35"/>
        <v/>
      </c>
      <c r="O127" s="18" t="str">
        <f t="shared" ca="1" si="35"/>
        <v/>
      </c>
      <c r="P127" s="18" t="str">
        <f t="shared" ca="1" si="35"/>
        <v/>
      </c>
      <c r="Q127" s="18" t="str">
        <f t="shared" ca="1" si="35"/>
        <v/>
      </c>
      <c r="R127" s="18" t="str">
        <f t="shared" ca="1" si="35"/>
        <v/>
      </c>
      <c r="S127" s="18" t="str">
        <f t="shared" ca="1" si="35"/>
        <v/>
      </c>
      <c r="T127" s="18" t="str">
        <f t="shared" ca="1" si="35"/>
        <v/>
      </c>
      <c r="U127" s="18" t="str">
        <f t="shared" ca="1" si="35"/>
        <v/>
      </c>
      <c r="V127" s="18" t="str">
        <f t="shared" ca="1" si="35"/>
        <v/>
      </c>
      <c r="W127" s="18" t="str">
        <f t="shared" ca="1" si="37"/>
        <v/>
      </c>
      <c r="X127" s="18" t="str">
        <f t="shared" ca="1" si="37"/>
        <v/>
      </c>
      <c r="Y127" s="18" t="str">
        <f t="shared" ca="1" si="37"/>
        <v/>
      </c>
      <c r="Z127" s="18" t="str">
        <f t="shared" ca="1" si="37"/>
        <v/>
      </c>
      <c r="AA127" s="18" t="str">
        <f t="shared" ca="1" si="37"/>
        <v/>
      </c>
      <c r="AB127" s="18" t="str">
        <f t="shared" ca="1" si="37"/>
        <v/>
      </c>
      <c r="AC127" s="18" t="str">
        <f t="shared" ca="1" si="37"/>
        <v/>
      </c>
      <c r="AD127" s="18" t="str">
        <f t="shared" ca="1" si="37"/>
        <v/>
      </c>
      <c r="AE127" s="18" t="str">
        <f t="shared" ca="1" si="37"/>
        <v/>
      </c>
      <c r="AF127" s="18" t="str">
        <f t="shared" ca="1" si="37"/>
        <v/>
      </c>
      <c r="AG127" s="18" t="str">
        <f t="shared" ca="1" si="32"/>
        <v/>
      </c>
      <c r="AH127" s="19"/>
      <c r="AI127" s="25"/>
      <c r="AJ127" s="26"/>
      <c r="AK127" s="23"/>
      <c r="AL127" s="20"/>
      <c r="AM127" s="20"/>
    </row>
    <row r="128" spans="1:39" ht="25.7" customHeight="1">
      <c r="A128" s="13">
        <v>112</v>
      </c>
      <c r="B128" s="17"/>
      <c r="C128" s="18" t="str">
        <f t="shared" ca="1" si="36"/>
        <v/>
      </c>
      <c r="D128" s="18" t="str">
        <f t="shared" ca="1" si="36"/>
        <v/>
      </c>
      <c r="E128" s="18" t="str">
        <f t="shared" ca="1" si="36"/>
        <v/>
      </c>
      <c r="F128" s="18" t="str">
        <f t="shared" ca="1" si="36"/>
        <v/>
      </c>
      <c r="G128" s="18" t="str">
        <f t="shared" ca="1" si="36"/>
        <v/>
      </c>
      <c r="H128" s="18" t="str">
        <f t="shared" ca="1" si="36"/>
        <v/>
      </c>
      <c r="I128" s="18" t="str">
        <f t="shared" ca="1" si="36"/>
        <v/>
      </c>
      <c r="J128" s="18" t="str">
        <f t="shared" ca="1" si="36"/>
        <v/>
      </c>
      <c r="K128" s="18" t="str">
        <f t="shared" ca="1" si="36"/>
        <v/>
      </c>
      <c r="L128" s="18" t="str">
        <f t="shared" ca="1" si="36"/>
        <v/>
      </c>
      <c r="M128" s="18" t="str">
        <f t="shared" ca="1" si="35"/>
        <v/>
      </c>
      <c r="N128" s="18" t="str">
        <f t="shared" ca="1" si="35"/>
        <v/>
      </c>
      <c r="O128" s="18" t="str">
        <f t="shared" ca="1" si="35"/>
        <v/>
      </c>
      <c r="P128" s="18" t="str">
        <f t="shared" ca="1" si="35"/>
        <v/>
      </c>
      <c r="Q128" s="18" t="str">
        <f t="shared" ca="1" si="35"/>
        <v/>
      </c>
      <c r="R128" s="18" t="str">
        <f t="shared" ca="1" si="35"/>
        <v/>
      </c>
      <c r="S128" s="18" t="str">
        <f t="shared" ca="1" si="35"/>
        <v/>
      </c>
      <c r="T128" s="18" t="str">
        <f t="shared" ca="1" si="35"/>
        <v/>
      </c>
      <c r="U128" s="18" t="str">
        <f t="shared" ca="1" si="35"/>
        <v/>
      </c>
      <c r="V128" s="18" t="str">
        <f t="shared" ca="1" si="35"/>
        <v/>
      </c>
      <c r="W128" s="18" t="str">
        <f t="shared" ca="1" si="37"/>
        <v/>
      </c>
      <c r="X128" s="18" t="str">
        <f t="shared" ca="1" si="37"/>
        <v/>
      </c>
      <c r="Y128" s="18" t="str">
        <f t="shared" ca="1" si="37"/>
        <v/>
      </c>
      <c r="Z128" s="18" t="str">
        <f t="shared" ca="1" si="37"/>
        <v/>
      </c>
      <c r="AA128" s="18" t="str">
        <f t="shared" ca="1" si="37"/>
        <v/>
      </c>
      <c r="AB128" s="18" t="str">
        <f t="shared" ca="1" si="37"/>
        <v/>
      </c>
      <c r="AC128" s="18" t="str">
        <f t="shared" ca="1" si="37"/>
        <v/>
      </c>
      <c r="AD128" s="18" t="str">
        <f t="shared" ca="1" si="37"/>
        <v/>
      </c>
      <c r="AE128" s="18" t="str">
        <f t="shared" ca="1" si="37"/>
        <v/>
      </c>
      <c r="AF128" s="18" t="str">
        <f t="shared" ca="1" si="37"/>
        <v/>
      </c>
      <c r="AG128" s="18" t="str">
        <f t="shared" ca="1" si="32"/>
        <v/>
      </c>
      <c r="AH128" s="19"/>
      <c r="AI128" s="25"/>
      <c r="AJ128" s="26"/>
      <c r="AK128" s="23"/>
      <c r="AL128" s="20"/>
      <c r="AM128" s="20"/>
    </row>
    <row r="129" spans="1:39" ht="25.7" customHeight="1">
      <c r="A129" s="13">
        <v>113</v>
      </c>
      <c r="B129" s="17"/>
      <c r="C129" s="18" t="str">
        <f t="shared" ca="1" si="36"/>
        <v/>
      </c>
      <c r="D129" s="18" t="str">
        <f t="shared" ca="1" si="36"/>
        <v/>
      </c>
      <c r="E129" s="18" t="str">
        <f t="shared" ca="1" si="36"/>
        <v/>
      </c>
      <c r="F129" s="18" t="str">
        <f t="shared" ca="1" si="36"/>
        <v/>
      </c>
      <c r="G129" s="18" t="str">
        <f t="shared" ca="1" si="36"/>
        <v/>
      </c>
      <c r="H129" s="18" t="str">
        <f t="shared" ca="1" si="36"/>
        <v/>
      </c>
      <c r="I129" s="18" t="str">
        <f t="shared" ca="1" si="36"/>
        <v/>
      </c>
      <c r="J129" s="18" t="str">
        <f t="shared" ca="1" si="36"/>
        <v/>
      </c>
      <c r="K129" s="18" t="str">
        <f t="shared" ca="1" si="36"/>
        <v/>
      </c>
      <c r="L129" s="18" t="str">
        <f t="shared" ca="1" si="36"/>
        <v/>
      </c>
      <c r="M129" s="18" t="str">
        <f t="shared" ca="1" si="35"/>
        <v/>
      </c>
      <c r="N129" s="18" t="str">
        <f t="shared" ca="1" si="35"/>
        <v/>
      </c>
      <c r="O129" s="18" t="str">
        <f t="shared" ca="1" si="35"/>
        <v/>
      </c>
      <c r="P129" s="18" t="str">
        <f t="shared" ca="1" si="35"/>
        <v/>
      </c>
      <c r="Q129" s="18" t="str">
        <f t="shared" ca="1" si="35"/>
        <v/>
      </c>
      <c r="R129" s="18" t="str">
        <f t="shared" ca="1" si="35"/>
        <v/>
      </c>
      <c r="S129" s="18" t="str">
        <f t="shared" ca="1" si="35"/>
        <v/>
      </c>
      <c r="T129" s="18" t="str">
        <f t="shared" ca="1" si="35"/>
        <v/>
      </c>
      <c r="U129" s="18" t="str">
        <f t="shared" ca="1" si="35"/>
        <v/>
      </c>
      <c r="V129" s="18" t="str">
        <f t="shared" ca="1" si="35"/>
        <v/>
      </c>
      <c r="W129" s="18" t="str">
        <f t="shared" ca="1" si="37"/>
        <v/>
      </c>
      <c r="X129" s="18" t="str">
        <f t="shared" ca="1" si="37"/>
        <v/>
      </c>
      <c r="Y129" s="18" t="str">
        <f t="shared" ca="1" si="37"/>
        <v/>
      </c>
      <c r="Z129" s="18" t="str">
        <f t="shared" ca="1" si="37"/>
        <v/>
      </c>
      <c r="AA129" s="18" t="str">
        <f t="shared" ca="1" si="37"/>
        <v/>
      </c>
      <c r="AB129" s="18" t="str">
        <f t="shared" ca="1" si="37"/>
        <v/>
      </c>
      <c r="AC129" s="18" t="str">
        <f t="shared" ca="1" si="37"/>
        <v/>
      </c>
      <c r="AD129" s="18" t="str">
        <f t="shared" ca="1" si="37"/>
        <v/>
      </c>
      <c r="AE129" s="18" t="str">
        <f t="shared" ca="1" si="37"/>
        <v/>
      </c>
      <c r="AF129" s="18" t="str">
        <f t="shared" ca="1" si="37"/>
        <v/>
      </c>
      <c r="AG129" s="18" t="str">
        <f t="shared" ca="1" si="32"/>
        <v/>
      </c>
      <c r="AH129" s="19"/>
      <c r="AI129" s="25"/>
      <c r="AJ129" s="26"/>
      <c r="AK129" s="23"/>
    </row>
    <row r="130" spans="1:39" ht="25.7" customHeight="1">
      <c r="A130" s="13">
        <v>114</v>
      </c>
      <c r="B130" s="17"/>
      <c r="C130" s="18" t="str">
        <f t="shared" ca="1" si="36"/>
        <v/>
      </c>
      <c r="D130" s="18" t="str">
        <f t="shared" ca="1" si="36"/>
        <v/>
      </c>
      <c r="E130" s="18" t="str">
        <f t="shared" ca="1" si="36"/>
        <v/>
      </c>
      <c r="F130" s="18" t="str">
        <f t="shared" ca="1" si="36"/>
        <v/>
      </c>
      <c r="G130" s="18" t="str">
        <f t="shared" ca="1" si="36"/>
        <v/>
      </c>
      <c r="H130" s="18" t="str">
        <f t="shared" ca="1" si="36"/>
        <v/>
      </c>
      <c r="I130" s="18" t="str">
        <f t="shared" ca="1" si="36"/>
        <v/>
      </c>
      <c r="J130" s="18" t="str">
        <f t="shared" ca="1" si="36"/>
        <v/>
      </c>
      <c r="K130" s="18" t="str">
        <f t="shared" ca="1" si="36"/>
        <v/>
      </c>
      <c r="L130" s="18" t="str">
        <f t="shared" ca="1" si="36"/>
        <v/>
      </c>
      <c r="M130" s="18" t="str">
        <f t="shared" ca="1" si="35"/>
        <v/>
      </c>
      <c r="N130" s="18" t="str">
        <f t="shared" ca="1" si="35"/>
        <v/>
      </c>
      <c r="O130" s="18" t="str">
        <f t="shared" ca="1" si="35"/>
        <v/>
      </c>
      <c r="P130" s="18" t="str">
        <f t="shared" ca="1" si="35"/>
        <v/>
      </c>
      <c r="Q130" s="18" t="str">
        <f t="shared" ca="1" si="35"/>
        <v/>
      </c>
      <c r="R130" s="18" t="str">
        <f t="shared" ca="1" si="35"/>
        <v/>
      </c>
      <c r="S130" s="18" t="str">
        <f t="shared" ca="1" si="35"/>
        <v/>
      </c>
      <c r="T130" s="18" t="str">
        <f t="shared" ca="1" si="35"/>
        <v/>
      </c>
      <c r="U130" s="18" t="str">
        <f t="shared" ca="1" si="35"/>
        <v/>
      </c>
      <c r="V130" s="18" t="str">
        <f t="shared" ca="1" si="35"/>
        <v/>
      </c>
      <c r="W130" s="18" t="str">
        <f t="shared" ca="1" si="37"/>
        <v/>
      </c>
      <c r="X130" s="18" t="str">
        <f t="shared" ca="1" si="37"/>
        <v/>
      </c>
      <c r="Y130" s="18" t="str">
        <f t="shared" ca="1" si="37"/>
        <v/>
      </c>
      <c r="Z130" s="18" t="str">
        <f t="shared" ca="1" si="37"/>
        <v/>
      </c>
      <c r="AA130" s="18" t="str">
        <f t="shared" ca="1" si="37"/>
        <v/>
      </c>
      <c r="AB130" s="18" t="str">
        <f t="shared" ca="1" si="37"/>
        <v/>
      </c>
      <c r="AC130" s="18" t="str">
        <f t="shared" ca="1" si="37"/>
        <v/>
      </c>
      <c r="AD130" s="18" t="str">
        <f t="shared" ca="1" si="37"/>
        <v/>
      </c>
      <c r="AE130" s="18" t="str">
        <f t="shared" ca="1" si="37"/>
        <v/>
      </c>
      <c r="AF130" s="18" t="str">
        <f t="shared" ca="1" si="37"/>
        <v/>
      </c>
      <c r="AG130" s="18" t="str">
        <f t="shared" ca="1" si="32"/>
        <v/>
      </c>
      <c r="AH130" s="19"/>
      <c r="AI130" s="25"/>
      <c r="AJ130" s="26"/>
      <c r="AK130" s="23"/>
    </row>
    <row r="131" spans="1:39" ht="25.7" customHeight="1">
      <c r="A131" s="13">
        <v>115</v>
      </c>
      <c r="B131" s="17"/>
      <c r="C131" s="18" t="str">
        <f t="shared" ca="1" si="36"/>
        <v/>
      </c>
      <c r="D131" s="18" t="str">
        <f t="shared" ca="1" si="36"/>
        <v/>
      </c>
      <c r="E131" s="18" t="str">
        <f t="shared" ca="1" si="36"/>
        <v/>
      </c>
      <c r="F131" s="18" t="str">
        <f t="shared" ca="1" si="36"/>
        <v/>
      </c>
      <c r="G131" s="18" t="str">
        <f t="shared" ca="1" si="36"/>
        <v/>
      </c>
      <c r="H131" s="18" t="str">
        <f t="shared" ca="1" si="36"/>
        <v/>
      </c>
      <c r="I131" s="18" t="str">
        <f t="shared" ca="1" si="36"/>
        <v/>
      </c>
      <c r="J131" s="18" t="str">
        <f t="shared" ca="1" si="36"/>
        <v/>
      </c>
      <c r="K131" s="18" t="str">
        <f t="shared" ca="1" si="36"/>
        <v/>
      </c>
      <c r="L131" s="18" t="str">
        <f t="shared" ca="1" si="36"/>
        <v/>
      </c>
      <c r="M131" s="18" t="str">
        <f t="shared" ca="1" si="35"/>
        <v/>
      </c>
      <c r="N131" s="18" t="str">
        <f t="shared" ca="1" si="35"/>
        <v/>
      </c>
      <c r="O131" s="18" t="str">
        <f t="shared" ca="1" si="35"/>
        <v/>
      </c>
      <c r="P131" s="18" t="str">
        <f t="shared" ca="1" si="35"/>
        <v/>
      </c>
      <c r="Q131" s="18" t="str">
        <f t="shared" ca="1" si="35"/>
        <v/>
      </c>
      <c r="R131" s="18" t="str">
        <f t="shared" ca="1" si="35"/>
        <v/>
      </c>
      <c r="S131" s="18" t="str">
        <f t="shared" ca="1" si="35"/>
        <v/>
      </c>
      <c r="T131" s="18" t="str">
        <f t="shared" ca="1" si="35"/>
        <v/>
      </c>
      <c r="U131" s="18" t="str">
        <f t="shared" ca="1" si="35"/>
        <v/>
      </c>
      <c r="V131" s="18" t="str">
        <f t="shared" ca="1" si="35"/>
        <v/>
      </c>
      <c r="W131" s="18" t="str">
        <f t="shared" ca="1" si="37"/>
        <v/>
      </c>
      <c r="X131" s="18" t="str">
        <f t="shared" ca="1" si="37"/>
        <v/>
      </c>
      <c r="Y131" s="18" t="str">
        <f t="shared" ca="1" si="37"/>
        <v/>
      </c>
      <c r="Z131" s="18" t="str">
        <f t="shared" ca="1" si="37"/>
        <v/>
      </c>
      <c r="AA131" s="18" t="str">
        <f t="shared" ca="1" si="37"/>
        <v/>
      </c>
      <c r="AB131" s="18" t="str">
        <f t="shared" ca="1" si="37"/>
        <v/>
      </c>
      <c r="AC131" s="18" t="str">
        <f t="shared" ca="1" si="37"/>
        <v/>
      </c>
      <c r="AD131" s="18" t="str">
        <f t="shared" ca="1" si="37"/>
        <v/>
      </c>
      <c r="AE131" s="18" t="str">
        <f t="shared" ca="1" si="37"/>
        <v/>
      </c>
      <c r="AF131" s="18" t="str">
        <f t="shared" ca="1" si="37"/>
        <v/>
      </c>
      <c r="AG131" s="18" t="str">
        <f t="shared" ca="1" si="32"/>
        <v/>
      </c>
      <c r="AH131" s="19"/>
      <c r="AI131" s="25"/>
      <c r="AJ131" s="26"/>
      <c r="AK131" s="23"/>
      <c r="AL131" s="20"/>
    </row>
    <row r="132" spans="1:39" ht="25.7" customHeight="1">
      <c r="A132" s="13">
        <v>116</v>
      </c>
      <c r="B132" s="17"/>
      <c r="C132" s="18" t="str">
        <f t="shared" ca="1" si="36"/>
        <v/>
      </c>
      <c r="D132" s="18" t="str">
        <f t="shared" ca="1" si="36"/>
        <v/>
      </c>
      <c r="E132" s="18" t="str">
        <f t="shared" ca="1" si="36"/>
        <v/>
      </c>
      <c r="F132" s="18" t="str">
        <f t="shared" ca="1" si="36"/>
        <v/>
      </c>
      <c r="G132" s="18" t="str">
        <f t="shared" ca="1" si="36"/>
        <v/>
      </c>
      <c r="H132" s="18" t="str">
        <f t="shared" ca="1" si="36"/>
        <v/>
      </c>
      <c r="I132" s="18" t="str">
        <f t="shared" ca="1" si="36"/>
        <v/>
      </c>
      <c r="J132" s="18" t="str">
        <f t="shared" ca="1" si="36"/>
        <v/>
      </c>
      <c r="K132" s="18" t="str">
        <f t="shared" ca="1" si="36"/>
        <v/>
      </c>
      <c r="L132" s="18" t="str">
        <f t="shared" ca="1" si="36"/>
        <v/>
      </c>
      <c r="M132" s="18" t="str">
        <f t="shared" ca="1" si="35"/>
        <v/>
      </c>
      <c r="N132" s="18" t="str">
        <f t="shared" ca="1" si="35"/>
        <v/>
      </c>
      <c r="O132" s="18" t="str">
        <f t="shared" ca="1" si="35"/>
        <v/>
      </c>
      <c r="P132" s="18" t="str">
        <f t="shared" ca="1" si="35"/>
        <v/>
      </c>
      <c r="Q132" s="18" t="str">
        <f t="shared" ca="1" si="35"/>
        <v/>
      </c>
      <c r="R132" s="18" t="str">
        <f t="shared" ca="1" si="35"/>
        <v/>
      </c>
      <c r="S132" s="18" t="str">
        <f t="shared" ca="1" si="35"/>
        <v/>
      </c>
      <c r="T132" s="18" t="str">
        <f t="shared" ca="1" si="35"/>
        <v/>
      </c>
      <c r="U132" s="18" t="str">
        <f t="shared" ca="1" si="35"/>
        <v/>
      </c>
      <c r="V132" s="18" t="str">
        <f t="shared" ca="1" si="35"/>
        <v/>
      </c>
      <c r="W132" s="18" t="str">
        <f t="shared" ca="1" si="37"/>
        <v/>
      </c>
      <c r="X132" s="18" t="str">
        <f t="shared" ca="1" si="37"/>
        <v/>
      </c>
      <c r="Y132" s="18" t="str">
        <f t="shared" ca="1" si="37"/>
        <v/>
      </c>
      <c r="Z132" s="18" t="str">
        <f t="shared" ca="1" si="37"/>
        <v/>
      </c>
      <c r="AA132" s="18" t="str">
        <f t="shared" ca="1" si="37"/>
        <v/>
      </c>
      <c r="AB132" s="18" t="str">
        <f t="shared" ca="1" si="37"/>
        <v/>
      </c>
      <c r="AC132" s="18" t="str">
        <f t="shared" ca="1" si="37"/>
        <v/>
      </c>
      <c r="AD132" s="18" t="str">
        <f t="shared" ca="1" si="37"/>
        <v/>
      </c>
      <c r="AE132" s="18" t="str">
        <f t="shared" ca="1" si="37"/>
        <v/>
      </c>
      <c r="AF132" s="18" t="str">
        <f t="shared" ca="1" si="37"/>
        <v/>
      </c>
      <c r="AG132" s="18" t="str">
        <f t="shared" ca="1" si="32"/>
        <v/>
      </c>
      <c r="AH132" s="19"/>
      <c r="AI132" s="25"/>
      <c r="AJ132" s="26"/>
      <c r="AK132" s="23"/>
      <c r="AL132" s="20"/>
    </row>
    <row r="133" spans="1:39" ht="25.7" customHeight="1">
      <c r="A133" s="13">
        <v>117</v>
      </c>
      <c r="B133" s="17"/>
      <c r="C133" s="18" t="str">
        <f t="shared" ca="1" si="36"/>
        <v/>
      </c>
      <c r="D133" s="18" t="str">
        <f t="shared" ca="1" si="36"/>
        <v/>
      </c>
      <c r="E133" s="18" t="str">
        <f t="shared" ca="1" si="36"/>
        <v/>
      </c>
      <c r="F133" s="18" t="str">
        <f t="shared" ca="1" si="36"/>
        <v/>
      </c>
      <c r="G133" s="18" t="str">
        <f t="shared" ca="1" si="36"/>
        <v/>
      </c>
      <c r="H133" s="18" t="str">
        <f t="shared" ca="1" si="36"/>
        <v/>
      </c>
      <c r="I133" s="18" t="str">
        <f t="shared" ca="1" si="36"/>
        <v/>
      </c>
      <c r="J133" s="18" t="str">
        <f t="shared" ca="1" si="36"/>
        <v/>
      </c>
      <c r="K133" s="18" t="str">
        <f t="shared" ca="1" si="36"/>
        <v/>
      </c>
      <c r="L133" s="18" t="str">
        <f t="shared" ca="1" si="36"/>
        <v/>
      </c>
      <c r="M133" s="18" t="str">
        <f t="shared" ca="1" si="35"/>
        <v/>
      </c>
      <c r="N133" s="18" t="str">
        <f t="shared" ca="1" si="35"/>
        <v/>
      </c>
      <c r="O133" s="18" t="str">
        <f t="shared" ca="1" si="35"/>
        <v/>
      </c>
      <c r="P133" s="18" t="str">
        <f t="shared" ca="1" si="35"/>
        <v/>
      </c>
      <c r="Q133" s="18" t="str">
        <f t="shared" ca="1" si="35"/>
        <v/>
      </c>
      <c r="R133" s="18" t="str">
        <f t="shared" ca="1" si="35"/>
        <v/>
      </c>
      <c r="S133" s="18" t="str">
        <f t="shared" ca="1" si="35"/>
        <v/>
      </c>
      <c r="T133" s="18" t="str">
        <f t="shared" ca="1" si="35"/>
        <v/>
      </c>
      <c r="U133" s="18" t="str">
        <f t="shared" ca="1" si="35"/>
        <v/>
      </c>
      <c r="V133" s="18" t="str">
        <f t="shared" ca="1" si="35"/>
        <v/>
      </c>
      <c r="W133" s="18" t="str">
        <f t="shared" ca="1" si="37"/>
        <v/>
      </c>
      <c r="X133" s="18" t="str">
        <f t="shared" ca="1" si="37"/>
        <v/>
      </c>
      <c r="Y133" s="18" t="str">
        <f t="shared" ca="1" si="37"/>
        <v/>
      </c>
      <c r="Z133" s="18" t="str">
        <f t="shared" ca="1" si="37"/>
        <v/>
      </c>
      <c r="AA133" s="18" t="str">
        <f t="shared" ca="1" si="37"/>
        <v/>
      </c>
      <c r="AB133" s="18" t="str">
        <f t="shared" ca="1" si="37"/>
        <v/>
      </c>
      <c r="AC133" s="18" t="str">
        <f t="shared" ca="1" si="37"/>
        <v/>
      </c>
      <c r="AD133" s="18" t="str">
        <f t="shared" ca="1" si="37"/>
        <v/>
      </c>
      <c r="AE133" s="18" t="str">
        <f t="shared" ca="1" si="37"/>
        <v/>
      </c>
      <c r="AF133" s="18" t="str">
        <f t="shared" ca="1" si="37"/>
        <v/>
      </c>
      <c r="AG133" s="18" t="str">
        <f t="shared" ca="1" si="32"/>
        <v/>
      </c>
      <c r="AH133" s="19"/>
      <c r="AI133" s="25"/>
      <c r="AJ133" s="26"/>
      <c r="AK133" s="23"/>
      <c r="AL133" s="20"/>
    </row>
    <row r="134" spans="1:39" ht="25.7" customHeight="1">
      <c r="A134" s="13">
        <v>118</v>
      </c>
      <c r="B134" s="17"/>
      <c r="C134" s="18" t="str">
        <f t="shared" ca="1" si="36"/>
        <v/>
      </c>
      <c r="D134" s="18" t="str">
        <f t="shared" ca="1" si="36"/>
        <v/>
      </c>
      <c r="E134" s="18" t="str">
        <f t="shared" ca="1" si="36"/>
        <v/>
      </c>
      <c r="F134" s="18" t="str">
        <f t="shared" ca="1" si="36"/>
        <v/>
      </c>
      <c r="G134" s="18" t="str">
        <f t="shared" ca="1" si="36"/>
        <v/>
      </c>
      <c r="H134" s="18" t="str">
        <f t="shared" ca="1" si="36"/>
        <v/>
      </c>
      <c r="I134" s="18" t="str">
        <f t="shared" ca="1" si="36"/>
        <v/>
      </c>
      <c r="J134" s="18" t="str">
        <f t="shared" ca="1" si="36"/>
        <v/>
      </c>
      <c r="K134" s="18" t="str">
        <f t="shared" ca="1" si="36"/>
        <v/>
      </c>
      <c r="L134" s="18" t="str">
        <f t="shared" ca="1" si="36"/>
        <v/>
      </c>
      <c r="M134" s="18" t="str">
        <f t="shared" ca="1" si="36"/>
        <v/>
      </c>
      <c r="N134" s="18" t="str">
        <f t="shared" ca="1" si="36"/>
        <v/>
      </c>
      <c r="O134" s="18" t="str">
        <f t="shared" ca="1" si="36"/>
        <v/>
      </c>
      <c r="P134" s="18" t="str">
        <f t="shared" ca="1" si="36"/>
        <v/>
      </c>
      <c r="Q134" s="18" t="str">
        <f t="shared" ca="1" si="36"/>
        <v/>
      </c>
      <c r="R134" s="18" t="str">
        <f t="shared" ca="1" si="36"/>
        <v/>
      </c>
      <c r="S134" s="18" t="str">
        <f t="shared" ref="M134:AB159" ca="1" si="38">IF(ISNA(VLOOKUP($B134,INDIRECT("'"&amp;S$6&amp;"'! B:E"),4,FALSE))=TRUE,"",VLOOKUP($B134,INDIRECT("'"&amp;S$6&amp;"'! B:e"),4,FALSE))</f>
        <v/>
      </c>
      <c r="T134" s="18" t="str">
        <f t="shared" ca="1" si="38"/>
        <v/>
      </c>
      <c r="U134" s="18" t="str">
        <f t="shared" ca="1" si="38"/>
        <v/>
      </c>
      <c r="V134" s="18" t="str">
        <f t="shared" ca="1" si="38"/>
        <v/>
      </c>
      <c r="W134" s="18" t="str">
        <f t="shared" ca="1" si="37"/>
        <v/>
      </c>
      <c r="X134" s="18" t="str">
        <f t="shared" ca="1" si="37"/>
        <v/>
      </c>
      <c r="Y134" s="18" t="str">
        <f t="shared" ca="1" si="37"/>
        <v/>
      </c>
      <c r="Z134" s="18" t="str">
        <f t="shared" ca="1" si="37"/>
        <v/>
      </c>
      <c r="AA134" s="18" t="str">
        <f t="shared" ca="1" si="37"/>
        <v/>
      </c>
      <c r="AB134" s="18" t="str">
        <f t="shared" ca="1" si="37"/>
        <v/>
      </c>
      <c r="AC134" s="18" t="str">
        <f t="shared" ca="1" si="37"/>
        <v/>
      </c>
      <c r="AD134" s="18" t="str">
        <f t="shared" ca="1" si="37"/>
        <v/>
      </c>
      <c r="AE134" s="18" t="str">
        <f t="shared" ca="1" si="37"/>
        <v/>
      </c>
      <c r="AF134" s="18" t="str">
        <f t="shared" ca="1" si="37"/>
        <v/>
      </c>
      <c r="AG134" s="18" t="str">
        <f t="shared" ca="1" si="32"/>
        <v/>
      </c>
      <c r="AH134" s="19"/>
      <c r="AI134" s="25"/>
      <c r="AJ134" s="22"/>
      <c r="AK134" s="23"/>
    </row>
    <row r="135" spans="1:39" ht="25.7" customHeight="1">
      <c r="A135" s="13">
        <v>119</v>
      </c>
      <c r="B135" s="17"/>
      <c r="C135" s="18" t="str">
        <f t="shared" ref="C135:L160" ca="1" si="39">IF(ISNA(VLOOKUP($B135,INDIRECT("'"&amp;C$6&amp;"'! B:E"),4,FALSE))=TRUE,"",VLOOKUP($B135,INDIRECT("'"&amp;C$6&amp;"'! B:e"),4,FALSE))</f>
        <v/>
      </c>
      <c r="D135" s="18" t="str">
        <f t="shared" ca="1" si="39"/>
        <v/>
      </c>
      <c r="E135" s="18" t="str">
        <f t="shared" ca="1" si="39"/>
        <v/>
      </c>
      <c r="F135" s="18" t="str">
        <f t="shared" ca="1" si="39"/>
        <v/>
      </c>
      <c r="G135" s="18" t="str">
        <f t="shared" ca="1" si="39"/>
        <v/>
      </c>
      <c r="H135" s="18" t="str">
        <f t="shared" ca="1" si="39"/>
        <v/>
      </c>
      <c r="I135" s="18" t="str">
        <f t="shared" ca="1" si="39"/>
        <v/>
      </c>
      <c r="J135" s="18" t="str">
        <f t="shared" ca="1" si="39"/>
        <v/>
      </c>
      <c r="K135" s="18" t="str">
        <f t="shared" ca="1" si="39"/>
        <v/>
      </c>
      <c r="L135" s="18" t="str">
        <f t="shared" ca="1" si="39"/>
        <v/>
      </c>
      <c r="M135" s="18" t="str">
        <f t="shared" ca="1" si="38"/>
        <v/>
      </c>
      <c r="N135" s="18" t="str">
        <f t="shared" ca="1" si="38"/>
        <v/>
      </c>
      <c r="O135" s="18" t="str">
        <f t="shared" ca="1" si="38"/>
        <v/>
      </c>
      <c r="P135" s="18" t="str">
        <f t="shared" ca="1" si="38"/>
        <v/>
      </c>
      <c r="Q135" s="18" t="str">
        <f t="shared" ca="1" si="38"/>
        <v/>
      </c>
      <c r="R135" s="18" t="str">
        <f t="shared" ca="1" si="38"/>
        <v/>
      </c>
      <c r="S135" s="18" t="str">
        <f t="shared" ca="1" si="38"/>
        <v/>
      </c>
      <c r="T135" s="18" t="str">
        <f t="shared" ca="1" si="38"/>
        <v/>
      </c>
      <c r="U135" s="18" t="str">
        <f t="shared" ca="1" si="38"/>
        <v/>
      </c>
      <c r="V135" s="18" t="str">
        <f t="shared" ca="1" si="38"/>
        <v/>
      </c>
      <c r="W135" s="18" t="str">
        <f t="shared" ca="1" si="37"/>
        <v/>
      </c>
      <c r="X135" s="18" t="str">
        <f t="shared" ca="1" si="37"/>
        <v/>
      </c>
      <c r="Y135" s="18" t="str">
        <f t="shared" ca="1" si="37"/>
        <v/>
      </c>
      <c r="Z135" s="18" t="str">
        <f t="shared" ca="1" si="37"/>
        <v/>
      </c>
      <c r="AA135" s="18" t="str">
        <f t="shared" ca="1" si="37"/>
        <v/>
      </c>
      <c r="AB135" s="18" t="str">
        <f t="shared" ca="1" si="37"/>
        <v/>
      </c>
      <c r="AC135" s="18" t="str">
        <f t="shared" ca="1" si="37"/>
        <v/>
      </c>
      <c r="AD135" s="18" t="str">
        <f t="shared" ca="1" si="37"/>
        <v/>
      </c>
      <c r="AE135" s="18" t="str">
        <f t="shared" ca="1" si="37"/>
        <v/>
      </c>
      <c r="AF135" s="18" t="str">
        <f t="shared" ca="1" si="37"/>
        <v/>
      </c>
      <c r="AG135" s="18" t="str">
        <f t="shared" ca="1" si="32"/>
        <v/>
      </c>
      <c r="AH135" s="19"/>
      <c r="AI135" s="25"/>
      <c r="AJ135" s="22"/>
      <c r="AK135" s="23"/>
    </row>
    <row r="136" spans="1:39" ht="25.7" customHeight="1">
      <c r="A136" s="13">
        <v>120</v>
      </c>
      <c r="B136" s="17"/>
      <c r="C136" s="18" t="str">
        <f t="shared" ca="1" si="39"/>
        <v/>
      </c>
      <c r="D136" s="18" t="str">
        <f t="shared" ca="1" si="39"/>
        <v/>
      </c>
      <c r="E136" s="18" t="str">
        <f t="shared" ca="1" si="39"/>
        <v/>
      </c>
      <c r="F136" s="18" t="str">
        <f t="shared" ca="1" si="39"/>
        <v/>
      </c>
      <c r="G136" s="18" t="str">
        <f t="shared" ca="1" si="39"/>
        <v/>
      </c>
      <c r="H136" s="18" t="str">
        <f t="shared" ca="1" si="39"/>
        <v/>
      </c>
      <c r="I136" s="18" t="str">
        <f t="shared" ca="1" si="39"/>
        <v/>
      </c>
      <c r="J136" s="18" t="str">
        <f t="shared" ca="1" si="39"/>
        <v/>
      </c>
      <c r="K136" s="18" t="str">
        <f t="shared" ca="1" si="39"/>
        <v/>
      </c>
      <c r="L136" s="18" t="str">
        <f t="shared" ca="1" si="39"/>
        <v/>
      </c>
      <c r="M136" s="18" t="str">
        <f t="shared" ca="1" si="38"/>
        <v/>
      </c>
      <c r="N136" s="18" t="str">
        <f t="shared" ca="1" si="38"/>
        <v/>
      </c>
      <c r="O136" s="18" t="str">
        <f t="shared" ca="1" si="38"/>
        <v/>
      </c>
      <c r="P136" s="18" t="str">
        <f t="shared" ca="1" si="38"/>
        <v/>
      </c>
      <c r="Q136" s="18" t="str">
        <f t="shared" ca="1" si="38"/>
        <v/>
      </c>
      <c r="R136" s="18" t="str">
        <f t="shared" ca="1" si="38"/>
        <v/>
      </c>
      <c r="S136" s="18" t="str">
        <f t="shared" ca="1" si="38"/>
        <v/>
      </c>
      <c r="T136" s="18" t="str">
        <f t="shared" ca="1" si="38"/>
        <v/>
      </c>
      <c r="U136" s="18" t="str">
        <f t="shared" ca="1" si="38"/>
        <v/>
      </c>
      <c r="V136" s="18" t="str">
        <f t="shared" ca="1" si="38"/>
        <v/>
      </c>
      <c r="W136" s="18" t="str">
        <f t="shared" ca="1" si="37"/>
        <v/>
      </c>
      <c r="X136" s="18" t="str">
        <f t="shared" ca="1" si="37"/>
        <v/>
      </c>
      <c r="Y136" s="18" t="str">
        <f t="shared" ca="1" si="37"/>
        <v/>
      </c>
      <c r="Z136" s="18" t="str">
        <f t="shared" ca="1" si="37"/>
        <v/>
      </c>
      <c r="AA136" s="18" t="str">
        <f t="shared" ca="1" si="37"/>
        <v/>
      </c>
      <c r="AB136" s="18" t="str">
        <f t="shared" ca="1" si="37"/>
        <v/>
      </c>
      <c r="AC136" s="18" t="str">
        <f t="shared" ca="1" si="37"/>
        <v/>
      </c>
      <c r="AD136" s="18" t="str">
        <f t="shared" ca="1" si="37"/>
        <v/>
      </c>
      <c r="AE136" s="18" t="str">
        <f t="shared" ca="1" si="37"/>
        <v/>
      </c>
      <c r="AF136" s="18" t="str">
        <f t="shared" ca="1" si="37"/>
        <v/>
      </c>
      <c r="AG136" s="18" t="str">
        <f t="shared" ca="1" si="32"/>
        <v/>
      </c>
      <c r="AH136" s="19"/>
      <c r="AI136" s="25"/>
      <c r="AJ136" s="22"/>
      <c r="AK136" s="23"/>
    </row>
    <row r="137" spans="1:39" ht="25.7" customHeight="1">
      <c r="A137" s="13">
        <v>121</v>
      </c>
      <c r="B137" s="17"/>
      <c r="C137" s="18" t="str">
        <f t="shared" ca="1" si="39"/>
        <v/>
      </c>
      <c r="D137" s="18" t="str">
        <f t="shared" ca="1" si="39"/>
        <v/>
      </c>
      <c r="E137" s="18" t="str">
        <f t="shared" ca="1" si="39"/>
        <v/>
      </c>
      <c r="F137" s="18" t="str">
        <f t="shared" ca="1" si="39"/>
        <v/>
      </c>
      <c r="G137" s="18" t="str">
        <f t="shared" ca="1" si="39"/>
        <v/>
      </c>
      <c r="H137" s="18" t="str">
        <f t="shared" ca="1" si="39"/>
        <v/>
      </c>
      <c r="I137" s="18" t="str">
        <f t="shared" ca="1" si="39"/>
        <v/>
      </c>
      <c r="J137" s="18" t="str">
        <f t="shared" ca="1" si="39"/>
        <v/>
      </c>
      <c r="K137" s="18" t="str">
        <f t="shared" ca="1" si="39"/>
        <v/>
      </c>
      <c r="L137" s="18" t="str">
        <f t="shared" ca="1" si="39"/>
        <v/>
      </c>
      <c r="M137" s="18" t="str">
        <f t="shared" ca="1" si="38"/>
        <v/>
      </c>
      <c r="N137" s="18" t="str">
        <f t="shared" ca="1" si="38"/>
        <v/>
      </c>
      <c r="O137" s="18" t="str">
        <f t="shared" ca="1" si="38"/>
        <v/>
      </c>
      <c r="P137" s="18" t="str">
        <f t="shared" ca="1" si="38"/>
        <v/>
      </c>
      <c r="Q137" s="18" t="str">
        <f t="shared" ca="1" si="38"/>
        <v/>
      </c>
      <c r="R137" s="18" t="str">
        <f t="shared" ca="1" si="38"/>
        <v/>
      </c>
      <c r="S137" s="18" t="str">
        <f t="shared" ca="1" si="38"/>
        <v/>
      </c>
      <c r="T137" s="18" t="str">
        <f t="shared" ca="1" si="38"/>
        <v/>
      </c>
      <c r="U137" s="18" t="str">
        <f t="shared" ca="1" si="38"/>
        <v/>
      </c>
      <c r="V137" s="18" t="str">
        <f t="shared" ca="1" si="38"/>
        <v/>
      </c>
      <c r="W137" s="18" t="str">
        <f t="shared" ca="1" si="37"/>
        <v/>
      </c>
      <c r="X137" s="18" t="str">
        <f t="shared" ca="1" si="37"/>
        <v/>
      </c>
      <c r="Y137" s="18" t="str">
        <f t="shared" ca="1" si="37"/>
        <v/>
      </c>
      <c r="Z137" s="18" t="str">
        <f t="shared" ca="1" si="37"/>
        <v/>
      </c>
      <c r="AA137" s="18" t="str">
        <f t="shared" ca="1" si="37"/>
        <v/>
      </c>
      <c r="AB137" s="18" t="str">
        <f t="shared" ca="1" si="37"/>
        <v/>
      </c>
      <c r="AC137" s="18" t="str">
        <f t="shared" ca="1" si="37"/>
        <v/>
      </c>
      <c r="AD137" s="18" t="str">
        <f t="shared" ca="1" si="37"/>
        <v/>
      </c>
      <c r="AE137" s="18" t="str">
        <f t="shared" ca="1" si="37"/>
        <v/>
      </c>
      <c r="AF137" s="18" t="str">
        <f t="shared" ca="1" si="37"/>
        <v/>
      </c>
      <c r="AG137" s="18" t="str">
        <f t="shared" ca="1" si="32"/>
        <v/>
      </c>
      <c r="AH137" s="19"/>
      <c r="AI137" s="28"/>
    </row>
    <row r="138" spans="1:39" ht="25.7" customHeight="1">
      <c r="A138" s="13">
        <v>122</v>
      </c>
      <c r="B138" s="17"/>
      <c r="C138" s="18" t="str">
        <f t="shared" ca="1" si="39"/>
        <v/>
      </c>
      <c r="D138" s="18" t="str">
        <f t="shared" ca="1" si="39"/>
        <v/>
      </c>
      <c r="E138" s="18" t="str">
        <f t="shared" ca="1" si="39"/>
        <v/>
      </c>
      <c r="F138" s="18" t="str">
        <f t="shared" ca="1" si="39"/>
        <v/>
      </c>
      <c r="G138" s="18" t="str">
        <f t="shared" ca="1" si="39"/>
        <v/>
      </c>
      <c r="H138" s="18" t="str">
        <f t="shared" ca="1" si="39"/>
        <v/>
      </c>
      <c r="I138" s="18" t="str">
        <f t="shared" ca="1" si="39"/>
        <v/>
      </c>
      <c r="J138" s="18" t="str">
        <f t="shared" ca="1" si="39"/>
        <v/>
      </c>
      <c r="K138" s="18" t="str">
        <f t="shared" ca="1" si="39"/>
        <v/>
      </c>
      <c r="L138" s="18" t="str">
        <f t="shared" ca="1" si="39"/>
        <v/>
      </c>
      <c r="M138" s="18" t="str">
        <f t="shared" ca="1" si="38"/>
        <v/>
      </c>
      <c r="N138" s="18" t="str">
        <f t="shared" ca="1" si="38"/>
        <v/>
      </c>
      <c r="O138" s="18" t="str">
        <f t="shared" ca="1" si="38"/>
        <v/>
      </c>
      <c r="P138" s="18" t="str">
        <f t="shared" ca="1" si="38"/>
        <v/>
      </c>
      <c r="Q138" s="18" t="str">
        <f t="shared" ca="1" si="38"/>
        <v/>
      </c>
      <c r="R138" s="18" t="str">
        <f t="shared" ca="1" si="38"/>
        <v/>
      </c>
      <c r="S138" s="18" t="str">
        <f t="shared" ca="1" si="38"/>
        <v/>
      </c>
      <c r="T138" s="18" t="str">
        <f t="shared" ca="1" si="38"/>
        <v/>
      </c>
      <c r="U138" s="18" t="str">
        <f t="shared" ca="1" si="38"/>
        <v/>
      </c>
      <c r="V138" s="18" t="str">
        <f t="shared" ca="1" si="38"/>
        <v/>
      </c>
      <c r="W138" s="18" t="str">
        <f t="shared" ca="1" si="38"/>
        <v/>
      </c>
      <c r="X138" s="18" t="str">
        <f t="shared" ca="1" si="38"/>
        <v/>
      </c>
      <c r="Y138" s="18" t="str">
        <f t="shared" ca="1" si="38"/>
        <v/>
      </c>
      <c r="Z138" s="18" t="str">
        <f t="shared" ca="1" si="38"/>
        <v/>
      </c>
      <c r="AA138" s="18" t="str">
        <f t="shared" ca="1" si="38"/>
        <v/>
      </c>
      <c r="AB138" s="18" t="str">
        <f t="shared" ca="1" si="38"/>
        <v/>
      </c>
      <c r="AC138" s="18" t="str">
        <f t="shared" ref="W138:AF161" ca="1" si="40">IF(ISNA(VLOOKUP($B138,INDIRECT("'"&amp;AC$6&amp;"'! B:E"),4,FALSE))=TRUE,"",VLOOKUP($B138,INDIRECT("'"&amp;AC$6&amp;"'! B:e"),4,FALSE))</f>
        <v/>
      </c>
      <c r="AD138" s="18" t="str">
        <f t="shared" ca="1" si="40"/>
        <v/>
      </c>
      <c r="AE138" s="18" t="str">
        <f t="shared" ca="1" si="40"/>
        <v/>
      </c>
      <c r="AF138" s="18" t="str">
        <f t="shared" ca="1" si="40"/>
        <v/>
      </c>
      <c r="AG138" s="18" t="str">
        <f t="shared" ca="1" si="32"/>
        <v/>
      </c>
      <c r="AH138" s="19"/>
      <c r="AI138" s="28"/>
    </row>
    <row r="139" spans="1:39" ht="25.7" customHeight="1">
      <c r="A139" s="13">
        <v>123</v>
      </c>
      <c r="B139" s="17"/>
      <c r="C139" s="18" t="str">
        <f t="shared" ca="1" si="39"/>
        <v/>
      </c>
      <c r="D139" s="18" t="str">
        <f t="shared" ca="1" si="39"/>
        <v/>
      </c>
      <c r="E139" s="18" t="str">
        <f t="shared" ca="1" si="39"/>
        <v/>
      </c>
      <c r="F139" s="18" t="str">
        <f t="shared" ca="1" si="39"/>
        <v/>
      </c>
      <c r="G139" s="18" t="str">
        <f t="shared" ca="1" si="39"/>
        <v/>
      </c>
      <c r="H139" s="18" t="str">
        <f t="shared" ca="1" si="39"/>
        <v/>
      </c>
      <c r="I139" s="18" t="str">
        <f t="shared" ca="1" si="39"/>
        <v/>
      </c>
      <c r="J139" s="18" t="str">
        <f t="shared" ca="1" si="39"/>
        <v/>
      </c>
      <c r="K139" s="18" t="str">
        <f t="shared" ca="1" si="39"/>
        <v/>
      </c>
      <c r="L139" s="18" t="str">
        <f t="shared" ca="1" si="39"/>
        <v/>
      </c>
      <c r="M139" s="18" t="str">
        <f t="shared" ca="1" si="38"/>
        <v/>
      </c>
      <c r="N139" s="18" t="str">
        <f t="shared" ca="1" si="38"/>
        <v/>
      </c>
      <c r="O139" s="18" t="str">
        <f t="shared" ca="1" si="38"/>
        <v/>
      </c>
      <c r="P139" s="18" t="str">
        <f t="shared" ca="1" si="38"/>
        <v/>
      </c>
      <c r="Q139" s="18" t="str">
        <f t="shared" ca="1" si="38"/>
        <v/>
      </c>
      <c r="R139" s="18" t="str">
        <f t="shared" ca="1" si="38"/>
        <v/>
      </c>
      <c r="S139" s="18" t="str">
        <f t="shared" ca="1" si="38"/>
        <v/>
      </c>
      <c r="T139" s="18" t="str">
        <f t="shared" ca="1" si="38"/>
        <v/>
      </c>
      <c r="U139" s="18" t="str">
        <f t="shared" ca="1" si="38"/>
        <v/>
      </c>
      <c r="V139" s="18" t="str">
        <f t="shared" ca="1" si="38"/>
        <v/>
      </c>
      <c r="W139" s="18" t="str">
        <f t="shared" ca="1" si="40"/>
        <v/>
      </c>
      <c r="X139" s="18" t="str">
        <f t="shared" ca="1" si="40"/>
        <v/>
      </c>
      <c r="Y139" s="18" t="str">
        <f t="shared" ca="1" si="40"/>
        <v/>
      </c>
      <c r="Z139" s="18" t="str">
        <f t="shared" ca="1" si="40"/>
        <v/>
      </c>
      <c r="AA139" s="18" t="str">
        <f t="shared" ca="1" si="40"/>
        <v/>
      </c>
      <c r="AB139" s="18" t="str">
        <f t="shared" ca="1" si="40"/>
        <v/>
      </c>
      <c r="AC139" s="18" t="str">
        <f t="shared" ca="1" si="40"/>
        <v/>
      </c>
      <c r="AD139" s="18" t="str">
        <f t="shared" ca="1" si="40"/>
        <v/>
      </c>
      <c r="AE139" s="18" t="str">
        <f t="shared" ca="1" si="40"/>
        <v/>
      </c>
      <c r="AF139" s="18" t="str">
        <f t="shared" ca="1" si="40"/>
        <v/>
      </c>
      <c r="AG139" s="18" t="str">
        <f t="shared" ca="1" si="32"/>
        <v/>
      </c>
      <c r="AH139" s="19"/>
      <c r="AI139" s="4"/>
      <c r="AJ139" s="6"/>
    </row>
    <row r="140" spans="1:39" ht="25.7" customHeight="1">
      <c r="A140" s="13">
        <v>124</v>
      </c>
      <c r="B140" s="17"/>
      <c r="C140" s="18" t="str">
        <f t="shared" ca="1" si="39"/>
        <v/>
      </c>
      <c r="D140" s="18" t="str">
        <f t="shared" ca="1" si="39"/>
        <v/>
      </c>
      <c r="E140" s="18" t="str">
        <f t="shared" ca="1" si="39"/>
        <v/>
      </c>
      <c r="F140" s="18" t="str">
        <f t="shared" ca="1" si="39"/>
        <v/>
      </c>
      <c r="G140" s="18" t="str">
        <f t="shared" ca="1" si="39"/>
        <v/>
      </c>
      <c r="H140" s="18" t="str">
        <f t="shared" ca="1" si="39"/>
        <v/>
      </c>
      <c r="I140" s="18" t="str">
        <f t="shared" ca="1" si="39"/>
        <v/>
      </c>
      <c r="J140" s="18" t="str">
        <f t="shared" ca="1" si="39"/>
        <v/>
      </c>
      <c r="K140" s="18" t="str">
        <f t="shared" ca="1" si="39"/>
        <v/>
      </c>
      <c r="L140" s="18" t="str">
        <f t="shared" ca="1" si="39"/>
        <v/>
      </c>
      <c r="M140" s="18" t="str">
        <f t="shared" ca="1" si="38"/>
        <v/>
      </c>
      <c r="N140" s="18" t="str">
        <f t="shared" ca="1" si="38"/>
        <v/>
      </c>
      <c r="O140" s="18" t="str">
        <f t="shared" ca="1" si="38"/>
        <v/>
      </c>
      <c r="P140" s="18" t="str">
        <f t="shared" ca="1" si="38"/>
        <v/>
      </c>
      <c r="Q140" s="18" t="str">
        <f t="shared" ca="1" si="38"/>
        <v/>
      </c>
      <c r="R140" s="18" t="str">
        <f t="shared" ca="1" si="38"/>
        <v/>
      </c>
      <c r="S140" s="18" t="str">
        <f t="shared" ca="1" si="38"/>
        <v/>
      </c>
      <c r="T140" s="18" t="str">
        <f t="shared" ca="1" si="38"/>
        <v/>
      </c>
      <c r="U140" s="18" t="str">
        <f t="shared" ca="1" si="38"/>
        <v/>
      </c>
      <c r="V140" s="18" t="str">
        <f t="shared" ca="1" si="38"/>
        <v/>
      </c>
      <c r="W140" s="18" t="str">
        <f t="shared" ca="1" si="40"/>
        <v/>
      </c>
      <c r="X140" s="18" t="str">
        <f t="shared" ca="1" si="40"/>
        <v/>
      </c>
      <c r="Y140" s="18" t="str">
        <f t="shared" ca="1" si="40"/>
        <v/>
      </c>
      <c r="Z140" s="18" t="str">
        <f t="shared" ca="1" si="40"/>
        <v/>
      </c>
      <c r="AA140" s="18" t="str">
        <f t="shared" ca="1" si="40"/>
        <v/>
      </c>
      <c r="AB140" s="18" t="str">
        <f t="shared" ca="1" si="40"/>
        <v/>
      </c>
      <c r="AC140" s="18" t="str">
        <f t="shared" ca="1" si="40"/>
        <v/>
      </c>
      <c r="AD140" s="18" t="str">
        <f t="shared" ca="1" si="40"/>
        <v/>
      </c>
      <c r="AE140" s="18" t="str">
        <f t="shared" ca="1" si="40"/>
        <v/>
      </c>
      <c r="AF140" s="18" t="str">
        <f t="shared" ca="1" si="40"/>
        <v/>
      </c>
      <c r="AG140" s="18" t="str">
        <f t="shared" ca="1" si="32"/>
        <v/>
      </c>
      <c r="AH140" s="19"/>
      <c r="AI140" s="21"/>
      <c r="AJ140" s="24"/>
      <c r="AK140" s="20"/>
      <c r="AL140" s="755"/>
      <c r="AM140" s="755"/>
    </row>
    <row r="141" spans="1:39" ht="25.7" customHeight="1">
      <c r="A141" s="13">
        <v>125</v>
      </c>
      <c r="B141" s="17"/>
      <c r="C141" s="18" t="str">
        <f t="shared" ca="1" si="39"/>
        <v/>
      </c>
      <c r="D141" s="18" t="str">
        <f t="shared" ca="1" si="39"/>
        <v/>
      </c>
      <c r="E141" s="18" t="str">
        <f t="shared" ca="1" si="39"/>
        <v/>
      </c>
      <c r="F141" s="18" t="str">
        <f t="shared" ca="1" si="39"/>
        <v/>
      </c>
      <c r="G141" s="18" t="str">
        <f t="shared" ca="1" si="39"/>
        <v/>
      </c>
      <c r="H141" s="18" t="str">
        <f t="shared" ca="1" si="39"/>
        <v/>
      </c>
      <c r="I141" s="18" t="str">
        <f t="shared" ca="1" si="39"/>
        <v/>
      </c>
      <c r="J141" s="18" t="str">
        <f t="shared" ca="1" si="39"/>
        <v/>
      </c>
      <c r="K141" s="18" t="str">
        <f t="shared" ca="1" si="39"/>
        <v/>
      </c>
      <c r="L141" s="18" t="str">
        <f t="shared" ca="1" si="39"/>
        <v/>
      </c>
      <c r="M141" s="18" t="str">
        <f t="shared" ca="1" si="38"/>
        <v/>
      </c>
      <c r="N141" s="18" t="str">
        <f t="shared" ca="1" si="38"/>
        <v/>
      </c>
      <c r="O141" s="18" t="str">
        <f t="shared" ca="1" si="38"/>
        <v/>
      </c>
      <c r="P141" s="18" t="str">
        <f t="shared" ca="1" si="38"/>
        <v/>
      </c>
      <c r="Q141" s="18" t="str">
        <f t="shared" ca="1" si="38"/>
        <v/>
      </c>
      <c r="R141" s="18" t="str">
        <f t="shared" ca="1" si="38"/>
        <v/>
      </c>
      <c r="S141" s="18" t="str">
        <f t="shared" ca="1" si="38"/>
        <v/>
      </c>
      <c r="T141" s="18" t="str">
        <f t="shared" ca="1" si="38"/>
        <v/>
      </c>
      <c r="U141" s="18" t="str">
        <f t="shared" ca="1" si="38"/>
        <v/>
      </c>
      <c r="V141" s="18" t="str">
        <f t="shared" ca="1" si="38"/>
        <v/>
      </c>
      <c r="W141" s="18" t="str">
        <f t="shared" ca="1" si="40"/>
        <v/>
      </c>
      <c r="X141" s="18" t="str">
        <f t="shared" ca="1" si="40"/>
        <v/>
      </c>
      <c r="Y141" s="18" t="str">
        <f t="shared" ca="1" si="40"/>
        <v/>
      </c>
      <c r="Z141" s="18" t="str">
        <f t="shared" ca="1" si="40"/>
        <v/>
      </c>
      <c r="AA141" s="18" t="str">
        <f t="shared" ca="1" si="40"/>
        <v/>
      </c>
      <c r="AB141" s="18" t="str">
        <f t="shared" ca="1" si="40"/>
        <v/>
      </c>
      <c r="AC141" s="18" t="str">
        <f t="shared" ca="1" si="40"/>
        <v/>
      </c>
      <c r="AD141" s="18" t="str">
        <f t="shared" ca="1" si="40"/>
        <v/>
      </c>
      <c r="AE141" s="18" t="str">
        <f t="shared" ca="1" si="40"/>
        <v/>
      </c>
      <c r="AF141" s="18" t="str">
        <f t="shared" ca="1" si="40"/>
        <v/>
      </c>
      <c r="AG141" s="18" t="str">
        <f t="shared" ca="1" si="32"/>
        <v/>
      </c>
      <c r="AH141" s="19"/>
      <c r="AI141" s="4"/>
      <c r="AL141" s="755"/>
      <c r="AM141" s="755"/>
    </row>
    <row r="142" spans="1:39" ht="25.7" customHeight="1">
      <c r="A142" s="13">
        <v>126</v>
      </c>
      <c r="B142" s="17"/>
      <c r="C142" s="18" t="str">
        <f t="shared" ca="1" si="39"/>
        <v/>
      </c>
      <c r="D142" s="18" t="str">
        <f t="shared" ca="1" si="39"/>
        <v/>
      </c>
      <c r="E142" s="18" t="str">
        <f t="shared" ca="1" si="39"/>
        <v/>
      </c>
      <c r="F142" s="18" t="str">
        <f t="shared" ca="1" si="39"/>
        <v/>
      </c>
      <c r="G142" s="18" t="str">
        <f t="shared" ca="1" si="39"/>
        <v/>
      </c>
      <c r="H142" s="18" t="str">
        <f t="shared" ca="1" si="39"/>
        <v/>
      </c>
      <c r="I142" s="18" t="str">
        <f t="shared" ca="1" si="39"/>
        <v/>
      </c>
      <c r="J142" s="18" t="str">
        <f t="shared" ca="1" si="39"/>
        <v/>
      </c>
      <c r="K142" s="18" t="str">
        <f t="shared" ca="1" si="39"/>
        <v/>
      </c>
      <c r="L142" s="18" t="str">
        <f t="shared" ca="1" si="39"/>
        <v/>
      </c>
      <c r="M142" s="18" t="str">
        <f t="shared" ca="1" si="38"/>
        <v/>
      </c>
      <c r="N142" s="18" t="str">
        <f t="shared" ca="1" si="38"/>
        <v/>
      </c>
      <c r="O142" s="18" t="str">
        <f t="shared" ca="1" si="38"/>
        <v/>
      </c>
      <c r="P142" s="18" t="str">
        <f t="shared" ca="1" si="38"/>
        <v/>
      </c>
      <c r="Q142" s="18" t="str">
        <f t="shared" ca="1" si="38"/>
        <v/>
      </c>
      <c r="R142" s="18" t="str">
        <f t="shared" ca="1" si="38"/>
        <v/>
      </c>
      <c r="S142" s="18" t="str">
        <f t="shared" ca="1" si="38"/>
        <v/>
      </c>
      <c r="T142" s="18" t="str">
        <f t="shared" ca="1" si="38"/>
        <v/>
      </c>
      <c r="U142" s="18" t="str">
        <f t="shared" ca="1" si="38"/>
        <v/>
      </c>
      <c r="V142" s="18" t="str">
        <f t="shared" ca="1" si="38"/>
        <v/>
      </c>
      <c r="W142" s="18" t="str">
        <f t="shared" ca="1" si="40"/>
        <v/>
      </c>
      <c r="X142" s="18" t="str">
        <f t="shared" ca="1" si="40"/>
        <v/>
      </c>
      <c r="Y142" s="18" t="str">
        <f t="shared" ca="1" si="40"/>
        <v/>
      </c>
      <c r="Z142" s="18" t="str">
        <f t="shared" ca="1" si="40"/>
        <v/>
      </c>
      <c r="AA142" s="18" t="str">
        <f t="shared" ca="1" si="40"/>
        <v/>
      </c>
      <c r="AB142" s="18" t="str">
        <f t="shared" ca="1" si="40"/>
        <v/>
      </c>
      <c r="AC142" s="18" t="str">
        <f t="shared" ca="1" si="40"/>
        <v/>
      </c>
      <c r="AD142" s="18" t="str">
        <f t="shared" ca="1" si="40"/>
        <v/>
      </c>
      <c r="AE142" s="18" t="str">
        <f t="shared" ca="1" si="40"/>
        <v/>
      </c>
      <c r="AF142" s="18" t="str">
        <f t="shared" ca="1" si="40"/>
        <v/>
      </c>
      <c r="AG142" s="18" t="str">
        <f t="shared" ca="1" si="32"/>
        <v/>
      </c>
      <c r="AH142" s="19"/>
      <c r="AI142" s="4"/>
      <c r="AL142" s="20"/>
      <c r="AM142" s="20"/>
    </row>
    <row r="143" spans="1:39" ht="25.7" customHeight="1">
      <c r="A143" s="13">
        <v>127</v>
      </c>
      <c r="B143" s="17"/>
      <c r="C143" s="18" t="str">
        <f t="shared" ca="1" si="39"/>
        <v/>
      </c>
      <c r="D143" s="18" t="str">
        <f t="shared" ca="1" si="39"/>
        <v/>
      </c>
      <c r="E143" s="18" t="str">
        <f t="shared" ca="1" si="39"/>
        <v/>
      </c>
      <c r="F143" s="18" t="str">
        <f t="shared" ca="1" si="39"/>
        <v/>
      </c>
      <c r="G143" s="18" t="str">
        <f t="shared" ca="1" si="39"/>
        <v/>
      </c>
      <c r="H143" s="18" t="str">
        <f t="shared" ca="1" si="39"/>
        <v/>
      </c>
      <c r="I143" s="18" t="str">
        <f t="shared" ca="1" si="39"/>
        <v/>
      </c>
      <c r="J143" s="18" t="str">
        <f t="shared" ca="1" si="39"/>
        <v/>
      </c>
      <c r="K143" s="18" t="str">
        <f t="shared" ca="1" si="39"/>
        <v/>
      </c>
      <c r="L143" s="18" t="str">
        <f t="shared" ca="1" si="39"/>
        <v/>
      </c>
      <c r="M143" s="18" t="str">
        <f t="shared" ca="1" si="38"/>
        <v/>
      </c>
      <c r="N143" s="18" t="str">
        <f t="shared" ca="1" si="38"/>
        <v/>
      </c>
      <c r="O143" s="18" t="str">
        <f t="shared" ca="1" si="38"/>
        <v/>
      </c>
      <c r="P143" s="18" t="str">
        <f t="shared" ca="1" si="38"/>
        <v/>
      </c>
      <c r="Q143" s="18" t="str">
        <f t="shared" ca="1" si="38"/>
        <v/>
      </c>
      <c r="R143" s="18" t="str">
        <f t="shared" ca="1" si="38"/>
        <v/>
      </c>
      <c r="S143" s="18" t="str">
        <f t="shared" ca="1" si="38"/>
        <v/>
      </c>
      <c r="T143" s="18" t="str">
        <f t="shared" ca="1" si="38"/>
        <v/>
      </c>
      <c r="U143" s="18" t="str">
        <f t="shared" ca="1" si="38"/>
        <v/>
      </c>
      <c r="V143" s="18" t="str">
        <f t="shared" ca="1" si="38"/>
        <v/>
      </c>
      <c r="W143" s="18" t="str">
        <f t="shared" ca="1" si="40"/>
        <v/>
      </c>
      <c r="X143" s="18" t="str">
        <f t="shared" ca="1" si="40"/>
        <v/>
      </c>
      <c r="Y143" s="18" t="str">
        <f t="shared" ca="1" si="40"/>
        <v/>
      </c>
      <c r="Z143" s="18" t="str">
        <f t="shared" ca="1" si="40"/>
        <v/>
      </c>
      <c r="AA143" s="18" t="str">
        <f t="shared" ca="1" si="40"/>
        <v/>
      </c>
      <c r="AB143" s="18" t="str">
        <f t="shared" ca="1" si="40"/>
        <v/>
      </c>
      <c r="AC143" s="18" t="str">
        <f t="shared" ca="1" si="40"/>
        <v/>
      </c>
      <c r="AD143" s="18" t="str">
        <f t="shared" ca="1" si="40"/>
        <v/>
      </c>
      <c r="AE143" s="18" t="str">
        <f t="shared" ca="1" si="40"/>
        <v/>
      </c>
      <c r="AF143" s="18" t="str">
        <f t="shared" ca="1" si="40"/>
        <v/>
      </c>
      <c r="AG143" s="18" t="str">
        <f t="shared" ca="1" si="32"/>
        <v/>
      </c>
      <c r="AH143" s="19"/>
      <c r="AI143" s="4"/>
      <c r="AJ143" s="6"/>
      <c r="AL143" s="20"/>
      <c r="AM143" s="20"/>
    </row>
    <row r="144" spans="1:39" ht="25.7" customHeight="1">
      <c r="A144" s="13">
        <v>128</v>
      </c>
      <c r="B144" s="17"/>
      <c r="C144" s="18" t="str">
        <f t="shared" ca="1" si="39"/>
        <v/>
      </c>
      <c r="D144" s="18" t="str">
        <f t="shared" ca="1" si="39"/>
        <v/>
      </c>
      <c r="E144" s="18" t="str">
        <f t="shared" ca="1" si="39"/>
        <v/>
      </c>
      <c r="F144" s="18" t="str">
        <f t="shared" ca="1" si="39"/>
        <v/>
      </c>
      <c r="G144" s="18" t="str">
        <f t="shared" ca="1" si="39"/>
        <v/>
      </c>
      <c r="H144" s="18" t="str">
        <f t="shared" ca="1" si="39"/>
        <v/>
      </c>
      <c r="I144" s="18" t="str">
        <f t="shared" ca="1" si="39"/>
        <v/>
      </c>
      <c r="J144" s="18" t="str">
        <f t="shared" ca="1" si="39"/>
        <v/>
      </c>
      <c r="K144" s="18" t="str">
        <f t="shared" ca="1" si="39"/>
        <v/>
      </c>
      <c r="L144" s="18" t="str">
        <f t="shared" ca="1" si="39"/>
        <v/>
      </c>
      <c r="M144" s="18" t="str">
        <f t="shared" ca="1" si="38"/>
        <v/>
      </c>
      <c r="N144" s="18" t="str">
        <f t="shared" ca="1" si="38"/>
        <v/>
      </c>
      <c r="O144" s="18" t="str">
        <f t="shared" ca="1" si="38"/>
        <v/>
      </c>
      <c r="P144" s="18" t="str">
        <f t="shared" ca="1" si="38"/>
        <v/>
      </c>
      <c r="Q144" s="18" t="str">
        <f t="shared" ca="1" si="38"/>
        <v/>
      </c>
      <c r="R144" s="18" t="str">
        <f t="shared" ca="1" si="38"/>
        <v/>
      </c>
      <c r="S144" s="18" t="str">
        <f t="shared" ca="1" si="38"/>
        <v/>
      </c>
      <c r="T144" s="18" t="str">
        <f t="shared" ca="1" si="38"/>
        <v/>
      </c>
      <c r="U144" s="18" t="str">
        <f t="shared" ca="1" si="38"/>
        <v/>
      </c>
      <c r="V144" s="18" t="str">
        <f t="shared" ca="1" si="38"/>
        <v/>
      </c>
      <c r="W144" s="18" t="str">
        <f t="shared" ca="1" si="40"/>
        <v/>
      </c>
      <c r="X144" s="18" t="str">
        <f t="shared" ca="1" si="40"/>
        <v/>
      </c>
      <c r="Y144" s="18" t="str">
        <f t="shared" ca="1" si="40"/>
        <v/>
      </c>
      <c r="Z144" s="18" t="str">
        <f t="shared" ca="1" si="40"/>
        <v/>
      </c>
      <c r="AA144" s="18" t="str">
        <f t="shared" ca="1" si="40"/>
        <v/>
      </c>
      <c r="AB144" s="18" t="str">
        <f t="shared" ca="1" si="40"/>
        <v/>
      </c>
      <c r="AC144" s="18" t="str">
        <f t="shared" ca="1" si="40"/>
        <v/>
      </c>
      <c r="AD144" s="18" t="str">
        <f t="shared" ca="1" si="40"/>
        <v/>
      </c>
      <c r="AE144" s="18" t="str">
        <f t="shared" ca="1" si="40"/>
        <v/>
      </c>
      <c r="AF144" s="18" t="str">
        <f t="shared" ca="1" si="40"/>
        <v/>
      </c>
      <c r="AG144" s="18" t="str">
        <f t="shared" ca="1" si="32"/>
        <v/>
      </c>
      <c r="AH144" s="19"/>
      <c r="AI144" s="4"/>
      <c r="AJ144" s="6"/>
      <c r="AL144" s="20"/>
      <c r="AM144" s="20"/>
    </row>
    <row r="145" spans="1:39" ht="25.7" customHeight="1">
      <c r="A145" s="13">
        <v>129</v>
      </c>
      <c r="B145" s="17"/>
      <c r="C145" s="18" t="str">
        <f t="shared" ca="1" si="39"/>
        <v/>
      </c>
      <c r="D145" s="18" t="str">
        <f t="shared" ca="1" si="39"/>
        <v/>
      </c>
      <c r="E145" s="18" t="str">
        <f t="shared" ca="1" si="39"/>
        <v/>
      </c>
      <c r="F145" s="18" t="str">
        <f t="shared" ca="1" si="39"/>
        <v/>
      </c>
      <c r="G145" s="18" t="str">
        <f t="shared" ca="1" si="39"/>
        <v/>
      </c>
      <c r="H145" s="18" t="str">
        <f t="shared" ca="1" si="39"/>
        <v/>
      </c>
      <c r="I145" s="18" t="str">
        <f t="shared" ca="1" si="39"/>
        <v/>
      </c>
      <c r="J145" s="18" t="str">
        <f t="shared" ca="1" si="39"/>
        <v/>
      </c>
      <c r="K145" s="18" t="str">
        <f t="shared" ca="1" si="39"/>
        <v/>
      </c>
      <c r="L145" s="18" t="str">
        <f t="shared" ca="1" si="39"/>
        <v/>
      </c>
      <c r="M145" s="18" t="str">
        <f t="shared" ca="1" si="38"/>
        <v/>
      </c>
      <c r="N145" s="18" t="str">
        <f t="shared" ca="1" si="38"/>
        <v/>
      </c>
      <c r="O145" s="18" t="str">
        <f t="shared" ca="1" si="38"/>
        <v/>
      </c>
      <c r="P145" s="18" t="str">
        <f t="shared" ca="1" si="38"/>
        <v/>
      </c>
      <c r="Q145" s="18" t="str">
        <f t="shared" ca="1" si="38"/>
        <v/>
      </c>
      <c r="R145" s="18" t="str">
        <f t="shared" ca="1" si="38"/>
        <v/>
      </c>
      <c r="S145" s="18" t="str">
        <f t="shared" ca="1" si="38"/>
        <v/>
      </c>
      <c r="T145" s="18" t="str">
        <f t="shared" ca="1" si="38"/>
        <v/>
      </c>
      <c r="U145" s="18" t="str">
        <f t="shared" ca="1" si="38"/>
        <v/>
      </c>
      <c r="V145" s="18" t="str">
        <f t="shared" ca="1" si="38"/>
        <v/>
      </c>
      <c r="W145" s="18" t="str">
        <f t="shared" ca="1" si="40"/>
        <v/>
      </c>
      <c r="X145" s="18" t="str">
        <f t="shared" ca="1" si="40"/>
        <v/>
      </c>
      <c r="Y145" s="18" t="str">
        <f t="shared" ca="1" si="40"/>
        <v/>
      </c>
      <c r="Z145" s="18" t="str">
        <f t="shared" ca="1" si="40"/>
        <v/>
      </c>
      <c r="AA145" s="18" t="str">
        <f t="shared" ca="1" si="40"/>
        <v/>
      </c>
      <c r="AB145" s="18" t="str">
        <f t="shared" ca="1" si="40"/>
        <v/>
      </c>
      <c r="AC145" s="18" t="str">
        <f t="shared" ca="1" si="40"/>
        <v/>
      </c>
      <c r="AD145" s="18" t="str">
        <f t="shared" ca="1" si="40"/>
        <v/>
      </c>
      <c r="AE145" s="18" t="str">
        <f t="shared" ca="1" si="40"/>
        <v/>
      </c>
      <c r="AF145" s="18" t="str">
        <f t="shared" ca="1" si="40"/>
        <v/>
      </c>
      <c r="AG145" s="18" t="str">
        <f t="shared" ca="1" si="32"/>
        <v/>
      </c>
      <c r="AH145" s="19"/>
      <c r="AI145" s="21"/>
      <c r="AJ145" s="24"/>
      <c r="AK145" s="20"/>
      <c r="AL145" s="20"/>
      <c r="AM145" s="20"/>
    </row>
    <row r="146" spans="1:39" ht="25.7" customHeight="1">
      <c r="A146" s="13">
        <v>130</v>
      </c>
      <c r="B146" s="17"/>
      <c r="C146" s="18" t="str">
        <f t="shared" ca="1" si="39"/>
        <v/>
      </c>
      <c r="D146" s="18" t="str">
        <f t="shared" ca="1" si="39"/>
        <v/>
      </c>
      <c r="E146" s="18" t="str">
        <f t="shared" ca="1" si="39"/>
        <v/>
      </c>
      <c r="F146" s="18" t="str">
        <f t="shared" ca="1" si="39"/>
        <v/>
      </c>
      <c r="G146" s="18" t="str">
        <f t="shared" ca="1" si="39"/>
        <v/>
      </c>
      <c r="H146" s="18" t="str">
        <f t="shared" ca="1" si="39"/>
        <v/>
      </c>
      <c r="I146" s="18" t="str">
        <f t="shared" ca="1" si="39"/>
        <v/>
      </c>
      <c r="J146" s="18" t="str">
        <f t="shared" ca="1" si="39"/>
        <v/>
      </c>
      <c r="K146" s="18" t="str">
        <f t="shared" ca="1" si="39"/>
        <v/>
      </c>
      <c r="L146" s="18" t="str">
        <f t="shared" ca="1" si="39"/>
        <v/>
      </c>
      <c r="M146" s="18" t="str">
        <f t="shared" ca="1" si="38"/>
        <v/>
      </c>
      <c r="N146" s="18" t="str">
        <f t="shared" ca="1" si="38"/>
        <v/>
      </c>
      <c r="O146" s="18" t="str">
        <f t="shared" ca="1" si="38"/>
        <v/>
      </c>
      <c r="P146" s="18" t="str">
        <f t="shared" ca="1" si="38"/>
        <v/>
      </c>
      <c r="Q146" s="18" t="str">
        <f t="shared" ca="1" si="38"/>
        <v/>
      </c>
      <c r="R146" s="18" t="str">
        <f t="shared" ca="1" si="38"/>
        <v/>
      </c>
      <c r="S146" s="18" t="str">
        <f t="shared" ca="1" si="38"/>
        <v/>
      </c>
      <c r="T146" s="18" t="str">
        <f t="shared" ca="1" si="38"/>
        <v/>
      </c>
      <c r="U146" s="18" t="str">
        <f t="shared" ca="1" si="38"/>
        <v/>
      </c>
      <c r="V146" s="18" t="str">
        <f t="shared" ca="1" si="38"/>
        <v/>
      </c>
      <c r="W146" s="18" t="str">
        <f t="shared" ca="1" si="40"/>
        <v/>
      </c>
      <c r="X146" s="18" t="str">
        <f t="shared" ca="1" si="40"/>
        <v/>
      </c>
      <c r="Y146" s="18" t="str">
        <f t="shared" ca="1" si="40"/>
        <v/>
      </c>
      <c r="Z146" s="18" t="str">
        <f t="shared" ca="1" si="40"/>
        <v/>
      </c>
      <c r="AA146" s="18" t="str">
        <f t="shared" ca="1" si="40"/>
        <v/>
      </c>
      <c r="AB146" s="18" t="str">
        <f t="shared" ca="1" si="40"/>
        <v/>
      </c>
      <c r="AC146" s="18" t="str">
        <f t="shared" ca="1" si="40"/>
        <v/>
      </c>
      <c r="AD146" s="18" t="str">
        <f t="shared" ca="1" si="40"/>
        <v/>
      </c>
      <c r="AE146" s="18" t="str">
        <f t="shared" ca="1" si="40"/>
        <v/>
      </c>
      <c r="AF146" s="18" t="str">
        <f t="shared" ca="1" si="40"/>
        <v/>
      </c>
      <c r="AG146" s="18" t="str">
        <f t="shared" ca="1" si="32"/>
        <v/>
      </c>
      <c r="AH146" s="19"/>
      <c r="AI146" s="21"/>
      <c r="AJ146" s="24"/>
      <c r="AK146" s="20"/>
      <c r="AL146" s="20"/>
      <c r="AM146" s="20"/>
    </row>
    <row r="147" spans="1:39" ht="25.7" customHeight="1">
      <c r="A147" s="13">
        <v>131</v>
      </c>
      <c r="B147" s="17"/>
      <c r="C147" s="18" t="str">
        <f t="shared" ca="1" si="39"/>
        <v/>
      </c>
      <c r="D147" s="18" t="str">
        <f t="shared" ca="1" si="39"/>
        <v/>
      </c>
      <c r="E147" s="18" t="str">
        <f t="shared" ca="1" si="39"/>
        <v/>
      </c>
      <c r="F147" s="18" t="str">
        <f t="shared" ca="1" si="39"/>
        <v/>
      </c>
      <c r="G147" s="18" t="str">
        <f t="shared" ca="1" si="39"/>
        <v/>
      </c>
      <c r="H147" s="18" t="str">
        <f t="shared" ca="1" si="39"/>
        <v/>
      </c>
      <c r="I147" s="18" t="str">
        <f t="shared" ca="1" si="39"/>
        <v/>
      </c>
      <c r="J147" s="18" t="str">
        <f t="shared" ca="1" si="39"/>
        <v/>
      </c>
      <c r="K147" s="18" t="str">
        <f t="shared" ca="1" si="39"/>
        <v/>
      </c>
      <c r="L147" s="18" t="str">
        <f t="shared" ca="1" si="39"/>
        <v/>
      </c>
      <c r="M147" s="18" t="str">
        <f t="shared" ca="1" si="38"/>
        <v/>
      </c>
      <c r="N147" s="18" t="str">
        <f t="shared" ca="1" si="38"/>
        <v/>
      </c>
      <c r="O147" s="18" t="str">
        <f t="shared" ca="1" si="38"/>
        <v/>
      </c>
      <c r="P147" s="18" t="str">
        <f t="shared" ca="1" si="38"/>
        <v/>
      </c>
      <c r="Q147" s="18" t="str">
        <f t="shared" ca="1" si="38"/>
        <v/>
      </c>
      <c r="R147" s="18" t="str">
        <f t="shared" ca="1" si="38"/>
        <v/>
      </c>
      <c r="S147" s="18" t="str">
        <f t="shared" ca="1" si="38"/>
        <v/>
      </c>
      <c r="T147" s="18" t="str">
        <f t="shared" ca="1" si="38"/>
        <v/>
      </c>
      <c r="U147" s="18" t="str">
        <f t="shared" ca="1" si="38"/>
        <v/>
      </c>
      <c r="V147" s="18" t="str">
        <f t="shared" ca="1" si="38"/>
        <v/>
      </c>
      <c r="W147" s="18" t="str">
        <f t="shared" ca="1" si="40"/>
        <v/>
      </c>
      <c r="X147" s="18" t="str">
        <f t="shared" ca="1" si="40"/>
        <v/>
      </c>
      <c r="Y147" s="18" t="str">
        <f t="shared" ca="1" si="40"/>
        <v/>
      </c>
      <c r="Z147" s="18" t="str">
        <f t="shared" ca="1" si="40"/>
        <v/>
      </c>
      <c r="AA147" s="18" t="str">
        <f t="shared" ca="1" si="40"/>
        <v/>
      </c>
      <c r="AB147" s="18" t="str">
        <f t="shared" ca="1" si="40"/>
        <v/>
      </c>
      <c r="AC147" s="18" t="str">
        <f t="shared" ca="1" si="40"/>
        <v/>
      </c>
      <c r="AD147" s="18" t="str">
        <f t="shared" ca="1" si="40"/>
        <v/>
      </c>
      <c r="AE147" s="18" t="str">
        <f t="shared" ca="1" si="40"/>
        <v/>
      </c>
      <c r="AF147" s="18" t="str">
        <f t="shared" ca="1" si="40"/>
        <v/>
      </c>
      <c r="AG147" s="18" t="str">
        <f t="shared" ca="1" si="32"/>
        <v/>
      </c>
      <c r="AH147" s="19"/>
      <c r="AI147" s="25"/>
      <c r="AJ147" s="24"/>
      <c r="AK147" s="23"/>
      <c r="AL147" s="20"/>
      <c r="AM147" s="20"/>
    </row>
    <row r="148" spans="1:39" ht="25.7" customHeight="1">
      <c r="A148" s="13">
        <v>132</v>
      </c>
      <c r="B148" s="17"/>
      <c r="C148" s="18" t="str">
        <f t="shared" ca="1" si="39"/>
        <v/>
      </c>
      <c r="D148" s="18" t="str">
        <f t="shared" ca="1" si="39"/>
        <v/>
      </c>
      <c r="E148" s="18" t="str">
        <f t="shared" ca="1" si="39"/>
        <v/>
      </c>
      <c r="F148" s="18" t="str">
        <f t="shared" ca="1" si="39"/>
        <v/>
      </c>
      <c r="G148" s="18" t="str">
        <f t="shared" ca="1" si="39"/>
        <v/>
      </c>
      <c r="H148" s="18" t="str">
        <f t="shared" ca="1" si="39"/>
        <v/>
      </c>
      <c r="I148" s="18" t="str">
        <f t="shared" ca="1" si="39"/>
        <v/>
      </c>
      <c r="J148" s="18" t="str">
        <f t="shared" ca="1" si="39"/>
        <v/>
      </c>
      <c r="K148" s="18" t="str">
        <f t="shared" ca="1" si="39"/>
        <v/>
      </c>
      <c r="L148" s="18" t="str">
        <f t="shared" ca="1" si="39"/>
        <v/>
      </c>
      <c r="M148" s="18" t="str">
        <f t="shared" ca="1" si="38"/>
        <v/>
      </c>
      <c r="N148" s="18" t="str">
        <f t="shared" ca="1" si="38"/>
        <v/>
      </c>
      <c r="O148" s="18" t="str">
        <f t="shared" ca="1" si="38"/>
        <v/>
      </c>
      <c r="P148" s="18" t="str">
        <f t="shared" ca="1" si="38"/>
        <v/>
      </c>
      <c r="Q148" s="18" t="str">
        <f t="shared" ca="1" si="38"/>
        <v/>
      </c>
      <c r="R148" s="18" t="str">
        <f t="shared" ca="1" si="38"/>
        <v/>
      </c>
      <c r="S148" s="18" t="str">
        <f t="shared" ca="1" si="38"/>
        <v/>
      </c>
      <c r="T148" s="18" t="str">
        <f t="shared" ca="1" si="38"/>
        <v/>
      </c>
      <c r="U148" s="18" t="str">
        <f t="shared" ca="1" si="38"/>
        <v/>
      </c>
      <c r="V148" s="18" t="str">
        <f t="shared" ca="1" si="38"/>
        <v/>
      </c>
      <c r="W148" s="18" t="str">
        <f t="shared" ca="1" si="40"/>
        <v/>
      </c>
      <c r="X148" s="18" t="str">
        <f t="shared" ca="1" si="40"/>
        <v/>
      </c>
      <c r="Y148" s="18" t="str">
        <f t="shared" ca="1" si="40"/>
        <v/>
      </c>
      <c r="Z148" s="18" t="str">
        <f t="shared" ca="1" si="40"/>
        <v/>
      </c>
      <c r="AA148" s="18" t="str">
        <f t="shared" ca="1" si="40"/>
        <v/>
      </c>
      <c r="AB148" s="18" t="str">
        <f t="shared" ca="1" si="40"/>
        <v/>
      </c>
      <c r="AC148" s="18" t="str">
        <f t="shared" ca="1" si="40"/>
        <v/>
      </c>
      <c r="AD148" s="18" t="str">
        <f t="shared" ca="1" si="40"/>
        <v/>
      </c>
      <c r="AE148" s="18" t="str">
        <f t="shared" ca="1" si="40"/>
        <v/>
      </c>
      <c r="AF148" s="18" t="str">
        <f t="shared" ca="1" si="40"/>
        <v/>
      </c>
      <c r="AG148" s="18" t="str">
        <f t="shared" ca="1" si="32"/>
        <v/>
      </c>
      <c r="AH148" s="19"/>
      <c r="AI148" s="25"/>
      <c r="AJ148" s="26"/>
      <c r="AK148" s="23"/>
      <c r="AL148" s="20"/>
      <c r="AM148" s="20"/>
    </row>
    <row r="149" spans="1:39" ht="25.7" customHeight="1">
      <c r="A149" s="13">
        <v>133</v>
      </c>
      <c r="B149" s="17"/>
      <c r="C149" s="18" t="str">
        <f t="shared" ca="1" si="39"/>
        <v/>
      </c>
      <c r="D149" s="18" t="str">
        <f t="shared" ca="1" si="39"/>
        <v/>
      </c>
      <c r="E149" s="18" t="str">
        <f t="shared" ca="1" si="39"/>
        <v/>
      </c>
      <c r="F149" s="18" t="str">
        <f t="shared" ca="1" si="39"/>
        <v/>
      </c>
      <c r="G149" s="18" t="str">
        <f t="shared" ca="1" si="39"/>
        <v/>
      </c>
      <c r="H149" s="18" t="str">
        <f t="shared" ca="1" si="39"/>
        <v/>
      </c>
      <c r="I149" s="18" t="str">
        <f t="shared" ca="1" si="39"/>
        <v/>
      </c>
      <c r="J149" s="18" t="str">
        <f t="shared" ca="1" si="39"/>
        <v/>
      </c>
      <c r="K149" s="18" t="str">
        <f t="shared" ca="1" si="39"/>
        <v/>
      </c>
      <c r="L149" s="18" t="str">
        <f t="shared" ca="1" si="39"/>
        <v/>
      </c>
      <c r="M149" s="18" t="str">
        <f t="shared" ca="1" si="38"/>
        <v/>
      </c>
      <c r="N149" s="18" t="str">
        <f t="shared" ca="1" si="38"/>
        <v/>
      </c>
      <c r="O149" s="18" t="str">
        <f t="shared" ca="1" si="38"/>
        <v/>
      </c>
      <c r="P149" s="18" t="str">
        <f t="shared" ca="1" si="38"/>
        <v/>
      </c>
      <c r="Q149" s="18" t="str">
        <f t="shared" ca="1" si="38"/>
        <v/>
      </c>
      <c r="R149" s="18" t="str">
        <f t="shared" ca="1" si="38"/>
        <v/>
      </c>
      <c r="S149" s="18" t="str">
        <f t="shared" ca="1" si="38"/>
        <v/>
      </c>
      <c r="T149" s="18" t="str">
        <f t="shared" ca="1" si="38"/>
        <v/>
      </c>
      <c r="U149" s="18" t="str">
        <f t="shared" ca="1" si="38"/>
        <v/>
      </c>
      <c r="V149" s="18" t="str">
        <f t="shared" ca="1" si="38"/>
        <v/>
      </c>
      <c r="W149" s="18" t="str">
        <f t="shared" ca="1" si="40"/>
        <v/>
      </c>
      <c r="X149" s="18" t="str">
        <f t="shared" ca="1" si="40"/>
        <v/>
      </c>
      <c r="Y149" s="18" t="str">
        <f t="shared" ca="1" si="40"/>
        <v/>
      </c>
      <c r="Z149" s="18" t="str">
        <f t="shared" ca="1" si="40"/>
        <v/>
      </c>
      <c r="AA149" s="18" t="str">
        <f t="shared" ca="1" si="40"/>
        <v/>
      </c>
      <c r="AB149" s="18" t="str">
        <f t="shared" ca="1" si="40"/>
        <v/>
      </c>
      <c r="AC149" s="18" t="str">
        <f t="shared" ca="1" si="40"/>
        <v/>
      </c>
      <c r="AD149" s="18" t="str">
        <f t="shared" ca="1" si="40"/>
        <v/>
      </c>
      <c r="AE149" s="18" t="str">
        <f t="shared" ca="1" si="40"/>
        <v/>
      </c>
      <c r="AF149" s="18" t="str">
        <f t="shared" ca="1" si="40"/>
        <v/>
      </c>
      <c r="AG149" s="18" t="str">
        <f t="shared" ca="1" si="32"/>
        <v/>
      </c>
      <c r="AH149" s="19"/>
      <c r="AI149" s="25"/>
      <c r="AJ149" s="26"/>
      <c r="AK149" s="23"/>
      <c r="AL149" s="20"/>
      <c r="AM149" s="20"/>
    </row>
    <row r="150" spans="1:39" ht="25.7" customHeight="1">
      <c r="A150" s="13">
        <v>134</v>
      </c>
      <c r="B150" s="17"/>
      <c r="C150" s="18" t="str">
        <f t="shared" ca="1" si="39"/>
        <v/>
      </c>
      <c r="D150" s="18" t="str">
        <f t="shared" ca="1" si="39"/>
        <v/>
      </c>
      <c r="E150" s="18" t="str">
        <f t="shared" ca="1" si="39"/>
        <v/>
      </c>
      <c r="F150" s="18" t="str">
        <f t="shared" ca="1" si="39"/>
        <v/>
      </c>
      <c r="G150" s="18" t="str">
        <f t="shared" ca="1" si="39"/>
        <v/>
      </c>
      <c r="H150" s="18" t="str">
        <f t="shared" ca="1" si="39"/>
        <v/>
      </c>
      <c r="I150" s="18" t="str">
        <f t="shared" ca="1" si="39"/>
        <v/>
      </c>
      <c r="J150" s="18" t="str">
        <f t="shared" ca="1" si="39"/>
        <v/>
      </c>
      <c r="K150" s="18" t="str">
        <f t="shared" ca="1" si="39"/>
        <v/>
      </c>
      <c r="L150" s="18" t="str">
        <f t="shared" ca="1" si="39"/>
        <v/>
      </c>
      <c r="M150" s="18" t="str">
        <f t="shared" ca="1" si="38"/>
        <v/>
      </c>
      <c r="N150" s="18" t="str">
        <f t="shared" ca="1" si="38"/>
        <v/>
      </c>
      <c r="O150" s="18" t="str">
        <f t="shared" ca="1" si="38"/>
        <v/>
      </c>
      <c r="P150" s="18" t="str">
        <f t="shared" ca="1" si="38"/>
        <v/>
      </c>
      <c r="Q150" s="18" t="str">
        <f t="shared" ca="1" si="38"/>
        <v/>
      </c>
      <c r="R150" s="18" t="str">
        <f t="shared" ca="1" si="38"/>
        <v/>
      </c>
      <c r="S150" s="18" t="str">
        <f t="shared" ca="1" si="38"/>
        <v/>
      </c>
      <c r="T150" s="18" t="str">
        <f t="shared" ca="1" si="38"/>
        <v/>
      </c>
      <c r="U150" s="18" t="str">
        <f t="shared" ca="1" si="38"/>
        <v/>
      </c>
      <c r="V150" s="18" t="str">
        <f t="shared" ca="1" si="38"/>
        <v/>
      </c>
      <c r="W150" s="18" t="str">
        <f t="shared" ca="1" si="40"/>
        <v/>
      </c>
      <c r="X150" s="18" t="str">
        <f t="shared" ca="1" si="40"/>
        <v/>
      </c>
      <c r="Y150" s="18" t="str">
        <f t="shared" ca="1" si="40"/>
        <v/>
      </c>
      <c r="Z150" s="18" t="str">
        <f t="shared" ca="1" si="40"/>
        <v/>
      </c>
      <c r="AA150" s="18" t="str">
        <f t="shared" ca="1" si="40"/>
        <v/>
      </c>
      <c r="AB150" s="18" t="str">
        <f t="shared" ca="1" si="40"/>
        <v/>
      </c>
      <c r="AC150" s="18" t="str">
        <f t="shared" ca="1" si="40"/>
        <v/>
      </c>
      <c r="AD150" s="18" t="str">
        <f t="shared" ca="1" si="40"/>
        <v/>
      </c>
      <c r="AE150" s="18" t="str">
        <f t="shared" ca="1" si="40"/>
        <v/>
      </c>
      <c r="AF150" s="18" t="str">
        <f t="shared" ca="1" si="40"/>
        <v/>
      </c>
      <c r="AG150" s="18" t="str">
        <f t="shared" ca="1" si="32"/>
        <v/>
      </c>
      <c r="AH150" s="19"/>
      <c r="AI150" s="25"/>
      <c r="AJ150" s="26"/>
      <c r="AK150" s="23"/>
    </row>
    <row r="151" spans="1:39" ht="25.7" customHeight="1">
      <c r="A151" s="13">
        <v>135</v>
      </c>
      <c r="B151" s="17"/>
      <c r="C151" s="18" t="str">
        <f t="shared" ca="1" si="39"/>
        <v/>
      </c>
      <c r="D151" s="18" t="str">
        <f t="shared" ca="1" si="39"/>
        <v/>
      </c>
      <c r="E151" s="18" t="str">
        <f t="shared" ca="1" si="39"/>
        <v/>
      </c>
      <c r="F151" s="18" t="str">
        <f t="shared" ca="1" si="39"/>
        <v/>
      </c>
      <c r="G151" s="18" t="str">
        <f t="shared" ca="1" si="39"/>
        <v/>
      </c>
      <c r="H151" s="18" t="str">
        <f t="shared" ca="1" si="39"/>
        <v/>
      </c>
      <c r="I151" s="18" t="str">
        <f t="shared" ca="1" si="39"/>
        <v/>
      </c>
      <c r="J151" s="18" t="str">
        <f t="shared" ca="1" si="39"/>
        <v/>
      </c>
      <c r="K151" s="18" t="str">
        <f t="shared" ca="1" si="39"/>
        <v/>
      </c>
      <c r="L151" s="18" t="str">
        <f t="shared" ca="1" si="39"/>
        <v/>
      </c>
      <c r="M151" s="18" t="str">
        <f t="shared" ca="1" si="38"/>
        <v/>
      </c>
      <c r="N151" s="18" t="str">
        <f t="shared" ca="1" si="38"/>
        <v/>
      </c>
      <c r="O151" s="18" t="str">
        <f t="shared" ca="1" si="38"/>
        <v/>
      </c>
      <c r="P151" s="18" t="str">
        <f t="shared" ca="1" si="38"/>
        <v/>
      </c>
      <c r="Q151" s="18" t="str">
        <f t="shared" ca="1" si="38"/>
        <v/>
      </c>
      <c r="R151" s="18" t="str">
        <f t="shared" ca="1" si="38"/>
        <v/>
      </c>
      <c r="S151" s="18" t="str">
        <f t="shared" ca="1" si="38"/>
        <v/>
      </c>
      <c r="T151" s="18" t="str">
        <f t="shared" ca="1" si="38"/>
        <v/>
      </c>
      <c r="U151" s="18" t="str">
        <f t="shared" ca="1" si="38"/>
        <v/>
      </c>
      <c r="V151" s="18" t="str">
        <f t="shared" ca="1" si="38"/>
        <v/>
      </c>
      <c r="W151" s="18" t="str">
        <f t="shared" ca="1" si="40"/>
        <v/>
      </c>
      <c r="X151" s="18" t="str">
        <f t="shared" ca="1" si="40"/>
        <v/>
      </c>
      <c r="Y151" s="18" t="str">
        <f t="shared" ca="1" si="40"/>
        <v/>
      </c>
      <c r="Z151" s="18" t="str">
        <f t="shared" ca="1" si="40"/>
        <v/>
      </c>
      <c r="AA151" s="18" t="str">
        <f t="shared" ca="1" si="40"/>
        <v/>
      </c>
      <c r="AB151" s="18" t="str">
        <f t="shared" ca="1" si="40"/>
        <v/>
      </c>
      <c r="AC151" s="18" t="str">
        <f t="shared" ca="1" si="40"/>
        <v/>
      </c>
      <c r="AD151" s="18" t="str">
        <f t="shared" ca="1" si="40"/>
        <v/>
      </c>
      <c r="AE151" s="18" t="str">
        <f t="shared" ca="1" si="40"/>
        <v/>
      </c>
      <c r="AF151" s="18" t="str">
        <f t="shared" ca="1" si="40"/>
        <v/>
      </c>
      <c r="AG151" s="18" t="str">
        <f t="shared" ca="1" si="32"/>
        <v/>
      </c>
      <c r="AH151" s="19"/>
      <c r="AI151" s="25"/>
      <c r="AJ151" s="26"/>
      <c r="AK151" s="23"/>
    </row>
    <row r="152" spans="1:39" ht="25.7" customHeight="1">
      <c r="A152" s="13">
        <v>136</v>
      </c>
      <c r="B152" s="17"/>
      <c r="C152" s="18" t="str">
        <f t="shared" ca="1" si="39"/>
        <v/>
      </c>
      <c r="D152" s="18" t="str">
        <f t="shared" ca="1" si="39"/>
        <v/>
      </c>
      <c r="E152" s="18" t="str">
        <f t="shared" ca="1" si="39"/>
        <v/>
      </c>
      <c r="F152" s="18" t="str">
        <f t="shared" ca="1" si="39"/>
        <v/>
      </c>
      <c r="G152" s="18" t="str">
        <f t="shared" ca="1" si="39"/>
        <v/>
      </c>
      <c r="H152" s="18" t="str">
        <f t="shared" ca="1" si="39"/>
        <v/>
      </c>
      <c r="I152" s="18" t="str">
        <f t="shared" ca="1" si="39"/>
        <v/>
      </c>
      <c r="J152" s="18" t="str">
        <f t="shared" ca="1" si="39"/>
        <v/>
      </c>
      <c r="K152" s="18" t="str">
        <f t="shared" ca="1" si="39"/>
        <v/>
      </c>
      <c r="L152" s="18" t="str">
        <f t="shared" ca="1" si="39"/>
        <v/>
      </c>
      <c r="M152" s="18" t="str">
        <f t="shared" ca="1" si="38"/>
        <v/>
      </c>
      <c r="N152" s="18" t="str">
        <f t="shared" ca="1" si="38"/>
        <v/>
      </c>
      <c r="O152" s="18" t="str">
        <f t="shared" ca="1" si="38"/>
        <v/>
      </c>
      <c r="P152" s="18" t="str">
        <f t="shared" ca="1" si="38"/>
        <v/>
      </c>
      <c r="Q152" s="18" t="str">
        <f t="shared" ca="1" si="38"/>
        <v/>
      </c>
      <c r="R152" s="18" t="str">
        <f t="shared" ca="1" si="38"/>
        <v/>
      </c>
      <c r="S152" s="18" t="str">
        <f t="shared" ca="1" si="38"/>
        <v/>
      </c>
      <c r="T152" s="18" t="str">
        <f t="shared" ca="1" si="38"/>
        <v/>
      </c>
      <c r="U152" s="18" t="str">
        <f t="shared" ca="1" si="38"/>
        <v/>
      </c>
      <c r="V152" s="18" t="str">
        <f t="shared" ca="1" si="38"/>
        <v/>
      </c>
      <c r="W152" s="18" t="str">
        <f t="shared" ca="1" si="40"/>
        <v/>
      </c>
      <c r="X152" s="18" t="str">
        <f t="shared" ca="1" si="40"/>
        <v/>
      </c>
      <c r="Y152" s="18" t="str">
        <f t="shared" ca="1" si="40"/>
        <v/>
      </c>
      <c r="Z152" s="18" t="str">
        <f t="shared" ca="1" si="40"/>
        <v/>
      </c>
      <c r="AA152" s="18" t="str">
        <f t="shared" ca="1" si="40"/>
        <v/>
      </c>
      <c r="AB152" s="18" t="str">
        <f t="shared" ca="1" si="40"/>
        <v/>
      </c>
      <c r="AC152" s="18" t="str">
        <f t="shared" ca="1" si="40"/>
        <v/>
      </c>
      <c r="AD152" s="18" t="str">
        <f t="shared" ca="1" si="40"/>
        <v/>
      </c>
      <c r="AE152" s="18" t="str">
        <f t="shared" ca="1" si="40"/>
        <v/>
      </c>
      <c r="AF152" s="18" t="str">
        <f t="shared" ca="1" si="40"/>
        <v/>
      </c>
      <c r="AG152" s="18" t="str">
        <f t="shared" ca="1" si="32"/>
        <v/>
      </c>
      <c r="AH152" s="19"/>
      <c r="AI152" s="25"/>
      <c r="AJ152" s="26"/>
      <c r="AK152" s="23"/>
      <c r="AL152" s="20"/>
    </row>
    <row r="153" spans="1:39" ht="25.7" customHeight="1">
      <c r="A153" s="13">
        <v>137</v>
      </c>
      <c r="B153" s="17"/>
      <c r="C153" s="18" t="str">
        <f t="shared" ca="1" si="39"/>
        <v/>
      </c>
      <c r="D153" s="18" t="str">
        <f t="shared" ca="1" si="39"/>
        <v/>
      </c>
      <c r="E153" s="18" t="str">
        <f t="shared" ca="1" si="39"/>
        <v/>
      </c>
      <c r="F153" s="18" t="str">
        <f t="shared" ca="1" si="39"/>
        <v/>
      </c>
      <c r="G153" s="18" t="str">
        <f t="shared" ca="1" si="39"/>
        <v/>
      </c>
      <c r="H153" s="18" t="str">
        <f t="shared" ca="1" si="39"/>
        <v/>
      </c>
      <c r="I153" s="18" t="str">
        <f t="shared" ca="1" si="39"/>
        <v/>
      </c>
      <c r="J153" s="18" t="str">
        <f t="shared" ca="1" si="39"/>
        <v/>
      </c>
      <c r="K153" s="18" t="str">
        <f t="shared" ca="1" si="39"/>
        <v/>
      </c>
      <c r="L153" s="18" t="str">
        <f t="shared" ca="1" si="39"/>
        <v/>
      </c>
      <c r="M153" s="18" t="str">
        <f t="shared" ca="1" si="38"/>
        <v/>
      </c>
      <c r="N153" s="18" t="str">
        <f t="shared" ca="1" si="38"/>
        <v/>
      </c>
      <c r="O153" s="18" t="str">
        <f t="shared" ca="1" si="38"/>
        <v/>
      </c>
      <c r="P153" s="18" t="str">
        <f t="shared" ca="1" si="38"/>
        <v/>
      </c>
      <c r="Q153" s="18" t="str">
        <f t="shared" ca="1" si="38"/>
        <v/>
      </c>
      <c r="R153" s="18" t="str">
        <f t="shared" ca="1" si="38"/>
        <v/>
      </c>
      <c r="S153" s="18" t="str">
        <f t="shared" ca="1" si="38"/>
        <v/>
      </c>
      <c r="T153" s="18" t="str">
        <f t="shared" ca="1" si="38"/>
        <v/>
      </c>
      <c r="U153" s="18" t="str">
        <f t="shared" ca="1" si="38"/>
        <v/>
      </c>
      <c r="V153" s="18" t="str">
        <f t="shared" ca="1" si="38"/>
        <v/>
      </c>
      <c r="W153" s="18" t="str">
        <f t="shared" ca="1" si="40"/>
        <v/>
      </c>
      <c r="X153" s="18" t="str">
        <f t="shared" ca="1" si="40"/>
        <v/>
      </c>
      <c r="Y153" s="18" t="str">
        <f t="shared" ca="1" si="40"/>
        <v/>
      </c>
      <c r="Z153" s="18" t="str">
        <f t="shared" ca="1" si="40"/>
        <v/>
      </c>
      <c r="AA153" s="18" t="str">
        <f t="shared" ca="1" si="40"/>
        <v/>
      </c>
      <c r="AB153" s="18" t="str">
        <f t="shared" ca="1" si="40"/>
        <v/>
      </c>
      <c r="AC153" s="18" t="str">
        <f t="shared" ca="1" si="40"/>
        <v/>
      </c>
      <c r="AD153" s="18" t="str">
        <f t="shared" ca="1" si="40"/>
        <v/>
      </c>
      <c r="AE153" s="18" t="str">
        <f t="shared" ca="1" si="40"/>
        <v/>
      </c>
      <c r="AF153" s="18" t="str">
        <f t="shared" ca="1" si="40"/>
        <v/>
      </c>
      <c r="AG153" s="18" t="str">
        <f t="shared" ca="1" si="32"/>
        <v/>
      </c>
      <c r="AH153" s="19"/>
      <c r="AI153" s="25"/>
      <c r="AJ153" s="26"/>
      <c r="AK153" s="23"/>
      <c r="AL153" s="20"/>
    </row>
    <row r="154" spans="1:39" ht="25.7" customHeight="1">
      <c r="A154" s="13">
        <v>138</v>
      </c>
      <c r="B154" s="17"/>
      <c r="C154" s="18" t="str">
        <f t="shared" ca="1" si="39"/>
        <v/>
      </c>
      <c r="D154" s="18" t="str">
        <f t="shared" ca="1" si="39"/>
        <v/>
      </c>
      <c r="E154" s="18" t="str">
        <f t="shared" ca="1" si="39"/>
        <v/>
      </c>
      <c r="F154" s="18" t="str">
        <f t="shared" ca="1" si="39"/>
        <v/>
      </c>
      <c r="G154" s="18" t="str">
        <f t="shared" ca="1" si="39"/>
        <v/>
      </c>
      <c r="H154" s="18" t="str">
        <f t="shared" ca="1" si="39"/>
        <v/>
      </c>
      <c r="I154" s="18" t="str">
        <f t="shared" ca="1" si="39"/>
        <v/>
      </c>
      <c r="J154" s="18" t="str">
        <f t="shared" ca="1" si="39"/>
        <v/>
      </c>
      <c r="K154" s="18" t="str">
        <f t="shared" ca="1" si="39"/>
        <v/>
      </c>
      <c r="L154" s="18" t="str">
        <f t="shared" ca="1" si="39"/>
        <v/>
      </c>
      <c r="M154" s="18" t="str">
        <f t="shared" ca="1" si="38"/>
        <v/>
      </c>
      <c r="N154" s="18" t="str">
        <f t="shared" ca="1" si="38"/>
        <v/>
      </c>
      <c r="O154" s="18" t="str">
        <f t="shared" ca="1" si="38"/>
        <v/>
      </c>
      <c r="P154" s="18" t="str">
        <f t="shared" ca="1" si="38"/>
        <v/>
      </c>
      <c r="Q154" s="18" t="str">
        <f t="shared" ca="1" si="38"/>
        <v/>
      </c>
      <c r="R154" s="18" t="str">
        <f t="shared" ca="1" si="38"/>
        <v/>
      </c>
      <c r="S154" s="18" t="str">
        <f t="shared" ca="1" si="38"/>
        <v/>
      </c>
      <c r="T154" s="18" t="str">
        <f t="shared" ca="1" si="38"/>
        <v/>
      </c>
      <c r="U154" s="18" t="str">
        <f t="shared" ca="1" si="38"/>
        <v/>
      </c>
      <c r="V154" s="18" t="str">
        <f t="shared" ca="1" si="38"/>
        <v/>
      </c>
      <c r="W154" s="18" t="str">
        <f t="shared" ca="1" si="40"/>
        <v/>
      </c>
      <c r="X154" s="18" t="str">
        <f t="shared" ca="1" si="40"/>
        <v/>
      </c>
      <c r="Y154" s="18" t="str">
        <f t="shared" ca="1" si="40"/>
        <v/>
      </c>
      <c r="Z154" s="18" t="str">
        <f t="shared" ca="1" si="40"/>
        <v/>
      </c>
      <c r="AA154" s="18" t="str">
        <f t="shared" ca="1" si="40"/>
        <v/>
      </c>
      <c r="AB154" s="18" t="str">
        <f t="shared" ca="1" si="40"/>
        <v/>
      </c>
      <c r="AC154" s="18" t="str">
        <f t="shared" ca="1" si="40"/>
        <v/>
      </c>
      <c r="AD154" s="18" t="str">
        <f t="shared" ca="1" si="40"/>
        <v/>
      </c>
      <c r="AE154" s="18" t="str">
        <f t="shared" ca="1" si="40"/>
        <v/>
      </c>
      <c r="AF154" s="18" t="str">
        <f t="shared" ca="1" si="40"/>
        <v/>
      </c>
      <c r="AG154" s="18" t="str">
        <f t="shared" ca="1" si="32"/>
        <v/>
      </c>
      <c r="AH154" s="27"/>
      <c r="AI154" s="25"/>
      <c r="AJ154" s="26"/>
      <c r="AK154" s="23"/>
      <c r="AL154" s="20"/>
    </row>
    <row r="155" spans="1:39" ht="25.7" customHeight="1">
      <c r="A155" s="13">
        <v>139</v>
      </c>
      <c r="B155" s="17"/>
      <c r="C155" s="18" t="str">
        <f t="shared" ca="1" si="39"/>
        <v/>
      </c>
      <c r="D155" s="18" t="str">
        <f t="shared" ca="1" si="39"/>
        <v/>
      </c>
      <c r="E155" s="18" t="str">
        <f t="shared" ca="1" si="39"/>
        <v/>
      </c>
      <c r="F155" s="18" t="str">
        <f t="shared" ca="1" si="39"/>
        <v/>
      </c>
      <c r="G155" s="18" t="str">
        <f t="shared" ca="1" si="39"/>
        <v/>
      </c>
      <c r="H155" s="18" t="str">
        <f t="shared" ca="1" si="39"/>
        <v/>
      </c>
      <c r="I155" s="18" t="str">
        <f t="shared" ca="1" si="39"/>
        <v/>
      </c>
      <c r="J155" s="18" t="str">
        <f t="shared" ca="1" si="39"/>
        <v/>
      </c>
      <c r="K155" s="18" t="str">
        <f t="shared" ca="1" si="39"/>
        <v/>
      </c>
      <c r="L155" s="18" t="str">
        <f t="shared" ca="1" si="39"/>
        <v/>
      </c>
      <c r="M155" s="18" t="str">
        <f t="shared" ca="1" si="38"/>
        <v/>
      </c>
      <c r="N155" s="18" t="str">
        <f t="shared" ca="1" si="38"/>
        <v/>
      </c>
      <c r="O155" s="18" t="str">
        <f t="shared" ca="1" si="38"/>
        <v/>
      </c>
      <c r="P155" s="18" t="str">
        <f t="shared" ca="1" si="38"/>
        <v/>
      </c>
      <c r="Q155" s="18" t="str">
        <f t="shared" ca="1" si="38"/>
        <v/>
      </c>
      <c r="R155" s="18" t="str">
        <f t="shared" ca="1" si="38"/>
        <v/>
      </c>
      <c r="S155" s="18" t="str">
        <f t="shared" ca="1" si="38"/>
        <v/>
      </c>
      <c r="T155" s="18" t="str">
        <f t="shared" ca="1" si="38"/>
        <v/>
      </c>
      <c r="U155" s="18" t="str">
        <f t="shared" ca="1" si="38"/>
        <v/>
      </c>
      <c r="V155" s="18" t="str">
        <f t="shared" ca="1" si="38"/>
        <v/>
      </c>
      <c r="W155" s="18" t="str">
        <f t="shared" ca="1" si="40"/>
        <v/>
      </c>
      <c r="X155" s="18" t="str">
        <f t="shared" ca="1" si="40"/>
        <v/>
      </c>
      <c r="Y155" s="18" t="str">
        <f t="shared" ca="1" si="40"/>
        <v/>
      </c>
      <c r="Z155" s="18" t="str">
        <f t="shared" ca="1" si="40"/>
        <v/>
      </c>
      <c r="AA155" s="18" t="str">
        <f t="shared" ca="1" si="40"/>
        <v/>
      </c>
      <c r="AB155" s="18" t="str">
        <f t="shared" ca="1" si="40"/>
        <v/>
      </c>
      <c r="AC155" s="18" t="str">
        <f t="shared" ca="1" si="40"/>
        <v/>
      </c>
      <c r="AD155" s="18" t="str">
        <f t="shared" ca="1" si="40"/>
        <v/>
      </c>
      <c r="AE155" s="18" t="str">
        <f t="shared" ca="1" si="40"/>
        <v/>
      </c>
      <c r="AF155" s="18" t="str">
        <f t="shared" ca="1" si="40"/>
        <v/>
      </c>
      <c r="AG155" s="18" t="str">
        <f t="shared" ca="1" si="32"/>
        <v/>
      </c>
      <c r="AH155" s="27"/>
      <c r="AI155" s="25"/>
      <c r="AJ155" s="22"/>
      <c r="AK155" s="23"/>
    </row>
    <row r="156" spans="1:39" ht="25.7" customHeight="1">
      <c r="A156" s="13">
        <v>140</v>
      </c>
      <c r="B156" s="17"/>
      <c r="C156" s="18" t="str">
        <f t="shared" ca="1" si="39"/>
        <v/>
      </c>
      <c r="D156" s="18" t="str">
        <f t="shared" ca="1" si="39"/>
        <v/>
      </c>
      <c r="E156" s="18" t="str">
        <f t="shared" ca="1" si="39"/>
        <v/>
      </c>
      <c r="F156" s="18" t="str">
        <f t="shared" ca="1" si="39"/>
        <v/>
      </c>
      <c r="G156" s="18" t="str">
        <f t="shared" ca="1" si="39"/>
        <v/>
      </c>
      <c r="H156" s="18" t="str">
        <f t="shared" ca="1" si="39"/>
        <v/>
      </c>
      <c r="I156" s="18" t="str">
        <f t="shared" ca="1" si="39"/>
        <v/>
      </c>
      <c r="J156" s="18" t="str">
        <f t="shared" ca="1" si="39"/>
        <v/>
      </c>
      <c r="K156" s="18" t="str">
        <f t="shared" ca="1" si="39"/>
        <v/>
      </c>
      <c r="L156" s="18" t="str">
        <f t="shared" ca="1" si="39"/>
        <v/>
      </c>
      <c r="M156" s="18" t="str">
        <f t="shared" ca="1" si="38"/>
        <v/>
      </c>
      <c r="N156" s="18" t="str">
        <f t="shared" ca="1" si="38"/>
        <v/>
      </c>
      <c r="O156" s="18" t="str">
        <f t="shared" ca="1" si="38"/>
        <v/>
      </c>
      <c r="P156" s="18" t="str">
        <f t="shared" ca="1" si="38"/>
        <v/>
      </c>
      <c r="Q156" s="18" t="str">
        <f t="shared" ca="1" si="38"/>
        <v/>
      </c>
      <c r="R156" s="18" t="str">
        <f t="shared" ca="1" si="38"/>
        <v/>
      </c>
      <c r="S156" s="18" t="str">
        <f t="shared" ca="1" si="38"/>
        <v/>
      </c>
      <c r="T156" s="18" t="str">
        <f t="shared" ca="1" si="38"/>
        <v/>
      </c>
      <c r="U156" s="18" t="str">
        <f t="shared" ca="1" si="38"/>
        <v/>
      </c>
      <c r="V156" s="18" t="str">
        <f t="shared" ca="1" si="38"/>
        <v/>
      </c>
      <c r="W156" s="18" t="str">
        <f t="shared" ca="1" si="40"/>
        <v/>
      </c>
      <c r="X156" s="18" t="str">
        <f t="shared" ca="1" si="40"/>
        <v/>
      </c>
      <c r="Y156" s="18" t="str">
        <f t="shared" ca="1" si="40"/>
        <v/>
      </c>
      <c r="Z156" s="18" t="str">
        <f t="shared" ca="1" si="40"/>
        <v/>
      </c>
      <c r="AA156" s="18" t="str">
        <f t="shared" ca="1" si="40"/>
        <v/>
      </c>
      <c r="AB156" s="18" t="str">
        <f t="shared" ca="1" si="40"/>
        <v/>
      </c>
      <c r="AC156" s="18" t="str">
        <f t="shared" ca="1" si="40"/>
        <v/>
      </c>
      <c r="AD156" s="18" t="str">
        <f t="shared" ca="1" si="40"/>
        <v/>
      </c>
      <c r="AE156" s="18" t="str">
        <f t="shared" ca="1" si="40"/>
        <v/>
      </c>
      <c r="AF156" s="18" t="str">
        <f t="shared" ca="1" si="40"/>
        <v/>
      </c>
      <c r="AG156" s="18" t="str">
        <f t="shared" ca="1" si="32"/>
        <v/>
      </c>
      <c r="AH156" s="19"/>
      <c r="AI156" s="25"/>
      <c r="AJ156" s="22"/>
      <c r="AK156" s="23"/>
    </row>
    <row r="157" spans="1:39" ht="25.7" customHeight="1">
      <c r="A157" s="13">
        <v>141</v>
      </c>
      <c r="B157" s="17"/>
      <c r="C157" s="18" t="str">
        <f t="shared" ca="1" si="39"/>
        <v/>
      </c>
      <c r="D157" s="18" t="str">
        <f t="shared" ca="1" si="39"/>
        <v/>
      </c>
      <c r="E157" s="18" t="str">
        <f t="shared" ca="1" si="39"/>
        <v/>
      </c>
      <c r="F157" s="18" t="str">
        <f t="shared" ca="1" si="39"/>
        <v/>
      </c>
      <c r="G157" s="18" t="str">
        <f t="shared" ca="1" si="39"/>
        <v/>
      </c>
      <c r="H157" s="18" t="str">
        <f t="shared" ca="1" si="39"/>
        <v/>
      </c>
      <c r="I157" s="18" t="str">
        <f t="shared" ca="1" si="39"/>
        <v/>
      </c>
      <c r="J157" s="18" t="str">
        <f t="shared" ca="1" si="39"/>
        <v/>
      </c>
      <c r="K157" s="18" t="str">
        <f t="shared" ca="1" si="39"/>
        <v/>
      </c>
      <c r="L157" s="18" t="str">
        <f t="shared" ca="1" si="39"/>
        <v/>
      </c>
      <c r="M157" s="18" t="str">
        <f t="shared" ca="1" si="38"/>
        <v/>
      </c>
      <c r="N157" s="18" t="str">
        <f t="shared" ca="1" si="38"/>
        <v/>
      </c>
      <c r="O157" s="18" t="str">
        <f t="shared" ca="1" si="38"/>
        <v/>
      </c>
      <c r="P157" s="18" t="str">
        <f t="shared" ca="1" si="38"/>
        <v/>
      </c>
      <c r="Q157" s="18" t="str">
        <f t="shared" ca="1" si="38"/>
        <v/>
      </c>
      <c r="R157" s="18" t="str">
        <f t="shared" ca="1" si="38"/>
        <v/>
      </c>
      <c r="S157" s="18" t="str">
        <f t="shared" ca="1" si="38"/>
        <v/>
      </c>
      <c r="T157" s="18" t="str">
        <f t="shared" ca="1" si="38"/>
        <v/>
      </c>
      <c r="U157" s="18" t="str">
        <f t="shared" ca="1" si="38"/>
        <v/>
      </c>
      <c r="V157" s="18" t="str">
        <f t="shared" ca="1" si="38"/>
        <v/>
      </c>
      <c r="W157" s="18" t="str">
        <f t="shared" ca="1" si="40"/>
        <v/>
      </c>
      <c r="X157" s="18" t="str">
        <f t="shared" ca="1" si="40"/>
        <v/>
      </c>
      <c r="Y157" s="18" t="str">
        <f t="shared" ca="1" si="40"/>
        <v/>
      </c>
      <c r="Z157" s="18" t="str">
        <f t="shared" ca="1" si="40"/>
        <v/>
      </c>
      <c r="AA157" s="18" t="str">
        <f t="shared" ca="1" si="40"/>
        <v/>
      </c>
      <c r="AB157" s="18" t="str">
        <f t="shared" ca="1" si="40"/>
        <v/>
      </c>
      <c r="AC157" s="18" t="str">
        <f t="shared" ca="1" si="40"/>
        <v/>
      </c>
      <c r="AD157" s="18" t="str">
        <f t="shared" ca="1" si="40"/>
        <v/>
      </c>
      <c r="AE157" s="18" t="str">
        <f t="shared" ca="1" si="40"/>
        <v/>
      </c>
      <c r="AF157" s="18" t="str">
        <f t="shared" ca="1" si="40"/>
        <v/>
      </c>
      <c r="AG157" s="18" t="str">
        <f t="shared" ca="1" si="32"/>
        <v/>
      </c>
      <c r="AH157" s="19"/>
      <c r="AI157" s="25"/>
      <c r="AJ157" s="22"/>
      <c r="AK157" s="23"/>
    </row>
    <row r="158" spans="1:39" ht="25.7" customHeight="1">
      <c r="A158" s="13">
        <v>142</v>
      </c>
      <c r="B158" s="17"/>
      <c r="C158" s="18" t="str">
        <f t="shared" ca="1" si="39"/>
        <v/>
      </c>
      <c r="D158" s="18" t="str">
        <f t="shared" ca="1" si="39"/>
        <v/>
      </c>
      <c r="E158" s="18" t="str">
        <f t="shared" ca="1" si="39"/>
        <v/>
      </c>
      <c r="F158" s="18" t="str">
        <f t="shared" ca="1" si="39"/>
        <v/>
      </c>
      <c r="G158" s="18" t="str">
        <f t="shared" ca="1" si="39"/>
        <v/>
      </c>
      <c r="H158" s="18" t="str">
        <f t="shared" ca="1" si="39"/>
        <v/>
      </c>
      <c r="I158" s="18" t="str">
        <f t="shared" ca="1" si="39"/>
        <v/>
      </c>
      <c r="J158" s="18" t="str">
        <f t="shared" ca="1" si="39"/>
        <v/>
      </c>
      <c r="K158" s="18" t="str">
        <f t="shared" ca="1" si="39"/>
        <v/>
      </c>
      <c r="L158" s="18" t="str">
        <f t="shared" ca="1" si="39"/>
        <v/>
      </c>
      <c r="M158" s="18" t="str">
        <f t="shared" ca="1" si="38"/>
        <v/>
      </c>
      <c r="N158" s="18" t="str">
        <f t="shared" ca="1" si="38"/>
        <v/>
      </c>
      <c r="O158" s="18" t="str">
        <f t="shared" ca="1" si="38"/>
        <v/>
      </c>
      <c r="P158" s="18" t="str">
        <f t="shared" ca="1" si="38"/>
        <v/>
      </c>
      <c r="Q158" s="18" t="str">
        <f t="shared" ca="1" si="38"/>
        <v/>
      </c>
      <c r="R158" s="18" t="str">
        <f t="shared" ca="1" si="38"/>
        <v/>
      </c>
      <c r="S158" s="18" t="str">
        <f t="shared" ca="1" si="38"/>
        <v/>
      </c>
      <c r="T158" s="18" t="str">
        <f t="shared" ca="1" si="38"/>
        <v/>
      </c>
      <c r="U158" s="18" t="str">
        <f t="shared" ca="1" si="38"/>
        <v/>
      </c>
      <c r="V158" s="18" t="str">
        <f t="shared" ca="1" si="38"/>
        <v/>
      </c>
      <c r="W158" s="18" t="str">
        <f t="shared" ca="1" si="40"/>
        <v/>
      </c>
      <c r="X158" s="18" t="str">
        <f t="shared" ca="1" si="40"/>
        <v/>
      </c>
      <c r="Y158" s="18" t="str">
        <f t="shared" ca="1" si="40"/>
        <v/>
      </c>
      <c r="Z158" s="18" t="str">
        <f t="shared" ca="1" si="40"/>
        <v/>
      </c>
      <c r="AA158" s="18" t="str">
        <f t="shared" ca="1" si="40"/>
        <v/>
      </c>
      <c r="AB158" s="18" t="str">
        <f t="shared" ca="1" si="40"/>
        <v/>
      </c>
      <c r="AC158" s="18" t="str">
        <f t="shared" ca="1" si="40"/>
        <v/>
      </c>
      <c r="AD158" s="18" t="str">
        <f t="shared" ca="1" si="40"/>
        <v/>
      </c>
      <c r="AE158" s="18" t="str">
        <f t="shared" ca="1" si="40"/>
        <v/>
      </c>
      <c r="AF158" s="18" t="str">
        <f t="shared" ca="1" si="40"/>
        <v/>
      </c>
      <c r="AG158" s="18" t="str">
        <f t="shared" ca="1" si="32"/>
        <v/>
      </c>
      <c r="AH158" s="19"/>
    </row>
    <row r="159" spans="1:39" ht="25.7" customHeight="1">
      <c r="A159" s="13">
        <v>143</v>
      </c>
      <c r="B159" s="17"/>
      <c r="C159" s="18" t="str">
        <f t="shared" ca="1" si="39"/>
        <v/>
      </c>
      <c r="D159" s="18" t="str">
        <f t="shared" ca="1" si="39"/>
        <v/>
      </c>
      <c r="E159" s="18" t="str">
        <f t="shared" ca="1" si="39"/>
        <v/>
      </c>
      <c r="F159" s="18" t="str">
        <f t="shared" ca="1" si="39"/>
        <v/>
      </c>
      <c r="G159" s="18" t="str">
        <f t="shared" ca="1" si="39"/>
        <v/>
      </c>
      <c r="H159" s="18" t="str">
        <f t="shared" ca="1" si="39"/>
        <v/>
      </c>
      <c r="I159" s="18" t="str">
        <f t="shared" ca="1" si="39"/>
        <v/>
      </c>
      <c r="J159" s="18" t="str">
        <f t="shared" ca="1" si="39"/>
        <v/>
      </c>
      <c r="K159" s="18" t="str">
        <f t="shared" ca="1" si="39"/>
        <v/>
      </c>
      <c r="L159" s="18" t="str">
        <f t="shared" ca="1" si="39"/>
        <v/>
      </c>
      <c r="M159" s="18" t="str">
        <f t="shared" ca="1" si="38"/>
        <v/>
      </c>
      <c r="N159" s="18" t="str">
        <f t="shared" ca="1" si="38"/>
        <v/>
      </c>
      <c r="O159" s="18" t="str">
        <f t="shared" ca="1" si="38"/>
        <v/>
      </c>
      <c r="P159" s="18" t="str">
        <f t="shared" ca="1" si="38"/>
        <v/>
      </c>
      <c r="Q159" s="18" t="str">
        <f t="shared" ca="1" si="38"/>
        <v/>
      </c>
      <c r="R159" s="18" t="str">
        <f t="shared" ref="R159:AG166" ca="1" si="41">IF(ISNA(VLOOKUP($B159,INDIRECT("'"&amp;R$6&amp;"'! B:E"),4,FALSE))=TRUE,"",VLOOKUP($B159,INDIRECT("'"&amp;R$6&amp;"'! B:e"),4,FALSE))</f>
        <v/>
      </c>
      <c r="S159" s="18" t="str">
        <f t="shared" ca="1" si="41"/>
        <v/>
      </c>
      <c r="T159" s="18" t="str">
        <f t="shared" ca="1" si="41"/>
        <v/>
      </c>
      <c r="U159" s="18" t="str">
        <f t="shared" ca="1" si="41"/>
        <v/>
      </c>
      <c r="V159" s="18" t="str">
        <f t="shared" ca="1" si="41"/>
        <v/>
      </c>
      <c r="W159" s="18" t="str">
        <f t="shared" ca="1" si="40"/>
        <v/>
      </c>
      <c r="X159" s="18" t="str">
        <f t="shared" ca="1" si="40"/>
        <v/>
      </c>
      <c r="Y159" s="18" t="str">
        <f t="shared" ca="1" si="40"/>
        <v/>
      </c>
      <c r="Z159" s="18" t="str">
        <f t="shared" ca="1" si="40"/>
        <v/>
      </c>
      <c r="AA159" s="18" t="str">
        <f t="shared" ca="1" si="40"/>
        <v/>
      </c>
      <c r="AB159" s="18" t="str">
        <f t="shared" ca="1" si="40"/>
        <v/>
      </c>
      <c r="AC159" s="18" t="str">
        <f t="shared" ca="1" si="40"/>
        <v/>
      </c>
      <c r="AD159" s="18" t="str">
        <f t="shared" ca="1" si="40"/>
        <v/>
      </c>
      <c r="AE159" s="18" t="str">
        <f t="shared" ca="1" si="40"/>
        <v/>
      </c>
      <c r="AF159" s="18" t="str">
        <f t="shared" ca="1" si="40"/>
        <v/>
      </c>
      <c r="AG159" s="18" t="str">
        <f t="shared" ca="1" si="32"/>
        <v/>
      </c>
      <c r="AH159" s="19"/>
    </row>
    <row r="160" spans="1:39" ht="25.7" customHeight="1">
      <c r="A160" s="13">
        <v>144</v>
      </c>
      <c r="B160" s="17"/>
      <c r="C160" s="18" t="str">
        <f t="shared" ca="1" si="39"/>
        <v/>
      </c>
      <c r="D160" s="18" t="str">
        <f t="shared" ca="1" si="39"/>
        <v/>
      </c>
      <c r="E160" s="18" t="str">
        <f t="shared" ca="1" si="39"/>
        <v/>
      </c>
      <c r="F160" s="18" t="str">
        <f t="shared" ca="1" si="39"/>
        <v/>
      </c>
      <c r="G160" s="18" t="str">
        <f t="shared" ref="G160:Q166" ca="1" si="42">IF(ISNA(VLOOKUP($B160,INDIRECT("'"&amp;G$6&amp;"'! B:E"),4,FALSE))=TRUE,"",VLOOKUP($B160,INDIRECT("'"&amp;G$6&amp;"'! B:e"),4,FALSE))</f>
        <v/>
      </c>
      <c r="H160" s="18" t="str">
        <f t="shared" ca="1" si="42"/>
        <v/>
      </c>
      <c r="I160" s="18" t="str">
        <f t="shared" ca="1" si="42"/>
        <v/>
      </c>
      <c r="J160" s="18" t="str">
        <f t="shared" ca="1" si="42"/>
        <v/>
      </c>
      <c r="K160" s="18" t="str">
        <f t="shared" ca="1" si="42"/>
        <v/>
      </c>
      <c r="L160" s="18" t="str">
        <f t="shared" ca="1" si="42"/>
        <v/>
      </c>
      <c r="M160" s="18" t="str">
        <f t="shared" ca="1" si="42"/>
        <v/>
      </c>
      <c r="N160" s="18" t="str">
        <f t="shared" ca="1" si="42"/>
        <v/>
      </c>
      <c r="O160" s="18" t="str">
        <f t="shared" ca="1" si="42"/>
        <v/>
      </c>
      <c r="P160" s="18" t="str">
        <f t="shared" ca="1" si="42"/>
        <v/>
      </c>
      <c r="Q160" s="18" t="str">
        <f t="shared" ca="1" si="42"/>
        <v/>
      </c>
      <c r="R160" s="18" t="str">
        <f t="shared" ca="1" si="41"/>
        <v/>
      </c>
      <c r="S160" s="18" t="str">
        <f t="shared" ca="1" si="41"/>
        <v/>
      </c>
      <c r="T160" s="18" t="str">
        <f t="shared" ca="1" si="41"/>
        <v/>
      </c>
      <c r="U160" s="18" t="str">
        <f t="shared" ca="1" si="41"/>
        <v/>
      </c>
      <c r="V160" s="18" t="str">
        <f t="shared" ca="1" si="41"/>
        <v/>
      </c>
      <c r="W160" s="18" t="str">
        <f t="shared" ca="1" si="40"/>
        <v/>
      </c>
      <c r="X160" s="18" t="str">
        <f t="shared" ca="1" si="40"/>
        <v/>
      </c>
      <c r="Y160" s="18" t="str">
        <f t="shared" ca="1" si="40"/>
        <v/>
      </c>
      <c r="Z160" s="18" t="str">
        <f t="shared" ca="1" si="40"/>
        <v/>
      </c>
      <c r="AA160" s="18" t="str">
        <f t="shared" ca="1" si="40"/>
        <v/>
      </c>
      <c r="AB160" s="18" t="str">
        <f t="shared" ca="1" si="40"/>
        <v/>
      </c>
      <c r="AC160" s="18" t="str">
        <f t="shared" ca="1" si="40"/>
        <v/>
      </c>
      <c r="AD160" s="18" t="str">
        <f t="shared" ca="1" si="40"/>
        <v/>
      </c>
      <c r="AE160" s="18" t="str">
        <f t="shared" ca="1" si="40"/>
        <v/>
      </c>
      <c r="AF160" s="18" t="str">
        <f t="shared" ca="1" si="40"/>
        <v/>
      </c>
      <c r="AG160" s="18" t="str">
        <f t="shared" ca="1" si="32"/>
        <v/>
      </c>
      <c r="AH160" s="19"/>
    </row>
    <row r="161" spans="1:37" ht="25.7" customHeight="1">
      <c r="A161" s="13">
        <v>145</v>
      </c>
      <c r="B161" s="17"/>
      <c r="C161" s="18" t="str">
        <f t="shared" ref="C161:F166" ca="1" si="43">IF(ISNA(VLOOKUP($B161,INDIRECT("'"&amp;C$6&amp;"'! B:E"),4,FALSE))=TRUE,"",VLOOKUP($B161,INDIRECT("'"&amp;C$6&amp;"'! B:e"),4,FALSE))</f>
        <v/>
      </c>
      <c r="D161" s="18" t="str">
        <f t="shared" ca="1" si="43"/>
        <v/>
      </c>
      <c r="E161" s="18" t="str">
        <f t="shared" ca="1" si="43"/>
        <v/>
      </c>
      <c r="F161" s="18" t="str">
        <f t="shared" ca="1" si="43"/>
        <v/>
      </c>
      <c r="G161" s="18" t="str">
        <f t="shared" ca="1" si="42"/>
        <v/>
      </c>
      <c r="H161" s="18" t="str">
        <f t="shared" ca="1" si="42"/>
        <v/>
      </c>
      <c r="I161" s="18" t="str">
        <f t="shared" ca="1" si="42"/>
        <v/>
      </c>
      <c r="J161" s="18" t="str">
        <f t="shared" ca="1" si="42"/>
        <v/>
      </c>
      <c r="K161" s="18" t="str">
        <f t="shared" ca="1" si="42"/>
        <v/>
      </c>
      <c r="L161" s="18" t="str">
        <f t="shared" ca="1" si="42"/>
        <v/>
      </c>
      <c r="M161" s="18" t="str">
        <f t="shared" ca="1" si="42"/>
        <v/>
      </c>
      <c r="N161" s="18" t="str">
        <f t="shared" ca="1" si="42"/>
        <v/>
      </c>
      <c r="O161" s="18" t="str">
        <f t="shared" ca="1" si="42"/>
        <v/>
      </c>
      <c r="P161" s="18" t="str">
        <f t="shared" ca="1" si="42"/>
        <v/>
      </c>
      <c r="Q161" s="18" t="str">
        <f t="shared" ca="1" si="42"/>
        <v/>
      </c>
      <c r="R161" s="18" t="str">
        <f t="shared" ca="1" si="41"/>
        <v/>
      </c>
      <c r="S161" s="18" t="str">
        <f t="shared" ca="1" si="41"/>
        <v/>
      </c>
      <c r="T161" s="18" t="str">
        <f t="shared" ca="1" si="41"/>
        <v/>
      </c>
      <c r="U161" s="18" t="str">
        <f t="shared" ca="1" si="41"/>
        <v/>
      </c>
      <c r="V161" s="18" t="str">
        <f t="shared" ca="1" si="41"/>
        <v/>
      </c>
      <c r="W161" s="18" t="str">
        <f t="shared" ca="1" si="40"/>
        <v/>
      </c>
      <c r="X161" s="18" t="str">
        <f t="shared" ca="1" si="40"/>
        <v/>
      </c>
      <c r="Y161" s="18" t="str">
        <f t="shared" ca="1" si="40"/>
        <v/>
      </c>
      <c r="Z161" s="18" t="str">
        <f t="shared" ca="1" si="40"/>
        <v/>
      </c>
      <c r="AA161" s="18" t="str">
        <f t="shared" ca="1" si="40"/>
        <v/>
      </c>
      <c r="AB161" s="18" t="str">
        <f t="shared" ca="1" si="40"/>
        <v/>
      </c>
      <c r="AC161" s="18" t="str">
        <f t="shared" ca="1" si="40"/>
        <v/>
      </c>
      <c r="AD161" s="18" t="str">
        <f t="shared" ca="1" si="40"/>
        <v/>
      </c>
      <c r="AE161" s="18" t="str">
        <f t="shared" ca="1" si="40"/>
        <v/>
      </c>
      <c r="AF161" s="18" t="str">
        <f t="shared" ca="1" si="40"/>
        <v/>
      </c>
      <c r="AG161" s="18" t="str">
        <f t="shared" ca="1" si="32"/>
        <v/>
      </c>
      <c r="AH161" s="19"/>
    </row>
    <row r="162" spans="1:37" ht="25.7" customHeight="1">
      <c r="A162" s="13">
        <v>146</v>
      </c>
      <c r="B162" s="17"/>
      <c r="C162" s="18" t="str">
        <f t="shared" ca="1" si="43"/>
        <v/>
      </c>
      <c r="D162" s="18" t="str">
        <f t="shared" ca="1" si="43"/>
        <v/>
      </c>
      <c r="E162" s="18" t="str">
        <f t="shared" ca="1" si="43"/>
        <v/>
      </c>
      <c r="F162" s="18" t="str">
        <f t="shared" ca="1" si="43"/>
        <v/>
      </c>
      <c r="G162" s="18" t="str">
        <f t="shared" ca="1" si="42"/>
        <v/>
      </c>
      <c r="H162" s="18" t="str">
        <f t="shared" ca="1" si="42"/>
        <v/>
      </c>
      <c r="I162" s="18" t="str">
        <f t="shared" ca="1" si="42"/>
        <v/>
      </c>
      <c r="J162" s="18" t="str">
        <f t="shared" ca="1" si="42"/>
        <v/>
      </c>
      <c r="K162" s="18" t="str">
        <f t="shared" ca="1" si="42"/>
        <v/>
      </c>
      <c r="L162" s="18" t="str">
        <f t="shared" ca="1" si="42"/>
        <v/>
      </c>
      <c r="M162" s="18" t="str">
        <f t="shared" ca="1" si="42"/>
        <v/>
      </c>
      <c r="N162" s="18" t="str">
        <f t="shared" ca="1" si="42"/>
        <v/>
      </c>
      <c r="O162" s="18" t="str">
        <f t="shared" ca="1" si="42"/>
        <v/>
      </c>
      <c r="P162" s="18" t="str">
        <f t="shared" ca="1" si="42"/>
        <v/>
      </c>
      <c r="Q162" s="18" t="str">
        <f t="shared" ca="1" si="42"/>
        <v/>
      </c>
      <c r="R162" s="18" t="str">
        <f t="shared" ca="1" si="41"/>
        <v/>
      </c>
      <c r="S162" s="18" t="str">
        <f t="shared" ca="1" si="41"/>
        <v/>
      </c>
      <c r="T162" s="18" t="str">
        <f t="shared" ca="1" si="41"/>
        <v/>
      </c>
      <c r="U162" s="18" t="str">
        <f t="shared" ca="1" si="41"/>
        <v/>
      </c>
      <c r="V162" s="18" t="str">
        <f t="shared" ca="1" si="41"/>
        <v/>
      </c>
      <c r="W162" s="18" t="str">
        <f t="shared" ca="1" si="41"/>
        <v/>
      </c>
      <c r="X162" s="18" t="str">
        <f t="shared" ca="1" si="41"/>
        <v/>
      </c>
      <c r="Y162" s="18" t="str">
        <f t="shared" ca="1" si="41"/>
        <v/>
      </c>
      <c r="Z162" s="18" t="str">
        <f t="shared" ca="1" si="41"/>
        <v/>
      </c>
      <c r="AA162" s="18" t="str">
        <f t="shared" ca="1" si="41"/>
        <v/>
      </c>
      <c r="AB162" s="18" t="str">
        <f t="shared" ca="1" si="41"/>
        <v/>
      </c>
      <c r="AC162" s="18" t="str">
        <f t="shared" ca="1" si="41"/>
        <v/>
      </c>
      <c r="AD162" s="18" t="str">
        <f t="shared" ca="1" si="41"/>
        <v/>
      </c>
      <c r="AE162" s="18" t="str">
        <f t="shared" ca="1" si="41"/>
        <v/>
      </c>
      <c r="AF162" s="18" t="str">
        <f t="shared" ca="1" si="41"/>
        <v/>
      </c>
      <c r="AG162" s="18" t="str">
        <f t="shared" ca="1" si="41"/>
        <v/>
      </c>
      <c r="AH162" s="19"/>
    </row>
    <row r="163" spans="1:37" ht="25.7" customHeight="1">
      <c r="A163" s="13">
        <v>147</v>
      </c>
      <c r="B163" s="17"/>
      <c r="C163" s="18" t="str">
        <f t="shared" ca="1" si="43"/>
        <v/>
      </c>
      <c r="D163" s="18" t="str">
        <f t="shared" ca="1" si="43"/>
        <v/>
      </c>
      <c r="E163" s="18" t="str">
        <f t="shared" ca="1" si="43"/>
        <v/>
      </c>
      <c r="F163" s="18" t="str">
        <f t="shared" ca="1" si="43"/>
        <v/>
      </c>
      <c r="G163" s="18" t="str">
        <f t="shared" ca="1" si="42"/>
        <v/>
      </c>
      <c r="H163" s="18" t="str">
        <f t="shared" ca="1" si="42"/>
        <v/>
      </c>
      <c r="I163" s="18" t="str">
        <f t="shared" ca="1" si="42"/>
        <v/>
      </c>
      <c r="J163" s="18" t="str">
        <f t="shared" ca="1" si="42"/>
        <v/>
      </c>
      <c r="K163" s="18" t="str">
        <f t="shared" ca="1" si="42"/>
        <v/>
      </c>
      <c r="L163" s="18" t="str">
        <f t="shared" ca="1" si="42"/>
        <v/>
      </c>
      <c r="M163" s="18" t="str">
        <f t="shared" ca="1" si="42"/>
        <v/>
      </c>
      <c r="N163" s="18" t="str">
        <f t="shared" ca="1" si="42"/>
        <v/>
      </c>
      <c r="O163" s="18" t="str">
        <f t="shared" ca="1" si="42"/>
        <v/>
      </c>
      <c r="P163" s="18" t="str">
        <f t="shared" ca="1" si="42"/>
        <v/>
      </c>
      <c r="Q163" s="18" t="str">
        <f t="shared" ca="1" si="42"/>
        <v/>
      </c>
      <c r="R163" s="18" t="str">
        <f t="shared" ca="1" si="41"/>
        <v/>
      </c>
      <c r="S163" s="18" t="str">
        <f t="shared" ca="1" si="41"/>
        <v/>
      </c>
      <c r="T163" s="18" t="str">
        <f t="shared" ca="1" si="41"/>
        <v/>
      </c>
      <c r="U163" s="18" t="str">
        <f t="shared" ca="1" si="41"/>
        <v/>
      </c>
      <c r="V163" s="18" t="str">
        <f t="shared" ca="1" si="41"/>
        <v/>
      </c>
      <c r="W163" s="18" t="str">
        <f t="shared" ca="1" si="41"/>
        <v/>
      </c>
      <c r="X163" s="18" t="str">
        <f t="shared" ca="1" si="41"/>
        <v/>
      </c>
      <c r="Y163" s="18" t="str">
        <f t="shared" ca="1" si="41"/>
        <v/>
      </c>
      <c r="Z163" s="18" t="str">
        <f t="shared" ca="1" si="41"/>
        <v/>
      </c>
      <c r="AA163" s="18" t="str">
        <f t="shared" ca="1" si="41"/>
        <v/>
      </c>
      <c r="AB163" s="18" t="str">
        <f t="shared" ca="1" si="41"/>
        <v/>
      </c>
      <c r="AC163" s="18" t="str">
        <f t="shared" ca="1" si="41"/>
        <v/>
      </c>
      <c r="AD163" s="18" t="str">
        <f t="shared" ca="1" si="41"/>
        <v/>
      </c>
      <c r="AE163" s="18" t="str">
        <f t="shared" ca="1" si="41"/>
        <v/>
      </c>
      <c r="AF163" s="18" t="str">
        <f t="shared" ca="1" si="41"/>
        <v/>
      </c>
      <c r="AG163" s="18" t="str">
        <f t="shared" ca="1" si="41"/>
        <v/>
      </c>
      <c r="AH163" s="19"/>
    </row>
    <row r="164" spans="1:37" ht="25.7" customHeight="1">
      <c r="A164" s="13">
        <v>148</v>
      </c>
      <c r="B164" s="17"/>
      <c r="C164" s="18" t="str">
        <f t="shared" ca="1" si="43"/>
        <v/>
      </c>
      <c r="D164" s="18" t="str">
        <f t="shared" ca="1" si="43"/>
        <v/>
      </c>
      <c r="E164" s="18" t="str">
        <f t="shared" ca="1" si="43"/>
        <v/>
      </c>
      <c r="F164" s="18" t="str">
        <f t="shared" ca="1" si="43"/>
        <v/>
      </c>
      <c r="G164" s="18" t="str">
        <f t="shared" ca="1" si="42"/>
        <v/>
      </c>
      <c r="H164" s="18" t="str">
        <f t="shared" ca="1" si="42"/>
        <v/>
      </c>
      <c r="I164" s="18" t="str">
        <f t="shared" ca="1" si="42"/>
        <v/>
      </c>
      <c r="J164" s="18" t="str">
        <f t="shared" ca="1" si="42"/>
        <v/>
      </c>
      <c r="K164" s="18" t="str">
        <f t="shared" ca="1" si="42"/>
        <v/>
      </c>
      <c r="L164" s="18" t="str">
        <f t="shared" ca="1" si="42"/>
        <v/>
      </c>
      <c r="M164" s="18" t="str">
        <f t="shared" ca="1" si="42"/>
        <v/>
      </c>
      <c r="N164" s="18" t="str">
        <f t="shared" ca="1" si="42"/>
        <v/>
      </c>
      <c r="O164" s="18" t="str">
        <f t="shared" ca="1" si="42"/>
        <v/>
      </c>
      <c r="P164" s="18" t="str">
        <f t="shared" ca="1" si="42"/>
        <v/>
      </c>
      <c r="Q164" s="18" t="str">
        <f t="shared" ca="1" si="42"/>
        <v/>
      </c>
      <c r="R164" s="18" t="str">
        <f t="shared" ca="1" si="41"/>
        <v/>
      </c>
      <c r="S164" s="18" t="str">
        <f t="shared" ca="1" si="41"/>
        <v/>
      </c>
      <c r="T164" s="18" t="str">
        <f t="shared" ca="1" si="41"/>
        <v/>
      </c>
      <c r="U164" s="18" t="str">
        <f t="shared" ca="1" si="41"/>
        <v/>
      </c>
      <c r="V164" s="18" t="str">
        <f t="shared" ca="1" si="41"/>
        <v/>
      </c>
      <c r="W164" s="18" t="str">
        <f t="shared" ca="1" si="41"/>
        <v/>
      </c>
      <c r="X164" s="18" t="str">
        <f t="shared" ca="1" si="41"/>
        <v/>
      </c>
      <c r="Y164" s="18" t="str">
        <f t="shared" ca="1" si="41"/>
        <v/>
      </c>
      <c r="Z164" s="18" t="str">
        <f t="shared" ca="1" si="41"/>
        <v/>
      </c>
      <c r="AA164" s="18" t="str">
        <f t="shared" ca="1" si="41"/>
        <v/>
      </c>
      <c r="AB164" s="18" t="str">
        <f t="shared" ca="1" si="41"/>
        <v/>
      </c>
      <c r="AC164" s="18" t="str">
        <f t="shared" ca="1" si="41"/>
        <v/>
      </c>
      <c r="AD164" s="18" t="str">
        <f t="shared" ca="1" si="41"/>
        <v/>
      </c>
      <c r="AE164" s="18" t="str">
        <f t="shared" ca="1" si="41"/>
        <v/>
      </c>
      <c r="AF164" s="18" t="str">
        <f t="shared" ca="1" si="41"/>
        <v/>
      </c>
      <c r="AG164" s="18" t="str">
        <f t="shared" ca="1" si="41"/>
        <v/>
      </c>
      <c r="AH164" s="19"/>
    </row>
    <row r="165" spans="1:37" ht="25.7" customHeight="1">
      <c r="A165" s="13">
        <v>149</v>
      </c>
      <c r="B165" s="17"/>
      <c r="C165" s="18" t="str">
        <f t="shared" ca="1" si="43"/>
        <v/>
      </c>
      <c r="D165" s="18" t="str">
        <f t="shared" ca="1" si="43"/>
        <v/>
      </c>
      <c r="E165" s="18" t="str">
        <f t="shared" ca="1" si="43"/>
        <v/>
      </c>
      <c r="F165" s="18" t="str">
        <f t="shared" ca="1" si="43"/>
        <v/>
      </c>
      <c r="G165" s="18" t="str">
        <f t="shared" ca="1" si="42"/>
        <v/>
      </c>
      <c r="H165" s="18" t="str">
        <f t="shared" ca="1" si="42"/>
        <v/>
      </c>
      <c r="I165" s="18" t="str">
        <f t="shared" ca="1" si="42"/>
        <v/>
      </c>
      <c r="J165" s="18" t="str">
        <f t="shared" ca="1" si="42"/>
        <v/>
      </c>
      <c r="K165" s="18" t="str">
        <f t="shared" ca="1" si="42"/>
        <v/>
      </c>
      <c r="L165" s="18" t="str">
        <f t="shared" ca="1" si="42"/>
        <v/>
      </c>
      <c r="M165" s="18" t="str">
        <f t="shared" ca="1" si="42"/>
        <v/>
      </c>
      <c r="N165" s="18" t="str">
        <f t="shared" ca="1" si="42"/>
        <v/>
      </c>
      <c r="O165" s="18" t="str">
        <f t="shared" ca="1" si="42"/>
        <v/>
      </c>
      <c r="P165" s="18" t="str">
        <f t="shared" ca="1" si="42"/>
        <v/>
      </c>
      <c r="Q165" s="18" t="str">
        <f t="shared" ca="1" si="42"/>
        <v/>
      </c>
      <c r="R165" s="18" t="str">
        <f t="shared" ca="1" si="41"/>
        <v/>
      </c>
      <c r="S165" s="18" t="str">
        <f t="shared" ca="1" si="41"/>
        <v/>
      </c>
      <c r="T165" s="18" t="str">
        <f t="shared" ca="1" si="41"/>
        <v/>
      </c>
      <c r="U165" s="18" t="str">
        <f t="shared" ca="1" si="41"/>
        <v/>
      </c>
      <c r="V165" s="18" t="str">
        <f t="shared" ca="1" si="41"/>
        <v/>
      </c>
      <c r="W165" s="18" t="str">
        <f t="shared" ca="1" si="41"/>
        <v/>
      </c>
      <c r="X165" s="18" t="str">
        <f t="shared" ca="1" si="41"/>
        <v/>
      </c>
      <c r="Y165" s="18" t="str">
        <f t="shared" ca="1" si="41"/>
        <v/>
      </c>
      <c r="Z165" s="18" t="str">
        <f t="shared" ca="1" si="41"/>
        <v/>
      </c>
      <c r="AA165" s="18" t="str">
        <f t="shared" ca="1" si="41"/>
        <v/>
      </c>
      <c r="AB165" s="18" t="str">
        <f t="shared" ca="1" si="41"/>
        <v/>
      </c>
      <c r="AC165" s="18" t="str">
        <f t="shared" ca="1" si="41"/>
        <v/>
      </c>
      <c r="AD165" s="18" t="str">
        <f t="shared" ca="1" si="41"/>
        <v/>
      </c>
      <c r="AE165" s="18" t="str">
        <f t="shared" ca="1" si="41"/>
        <v/>
      </c>
      <c r="AF165" s="18" t="str">
        <f t="shared" ca="1" si="41"/>
        <v/>
      </c>
      <c r="AG165" s="18" t="str">
        <f t="shared" ca="1" si="41"/>
        <v/>
      </c>
      <c r="AH165" s="19"/>
    </row>
    <row r="166" spans="1:37" ht="25.5" customHeight="1">
      <c r="A166" s="13">
        <v>150</v>
      </c>
      <c r="B166" s="17"/>
      <c r="C166" s="27" t="str">
        <f t="shared" ca="1" si="43"/>
        <v/>
      </c>
      <c r="D166" s="27" t="str">
        <f t="shared" ca="1" si="43"/>
        <v/>
      </c>
      <c r="E166" s="27" t="str">
        <f t="shared" ca="1" si="43"/>
        <v/>
      </c>
      <c r="F166" s="27" t="str">
        <f t="shared" ca="1" si="43"/>
        <v/>
      </c>
      <c r="G166" s="27" t="str">
        <f t="shared" ca="1" si="42"/>
        <v/>
      </c>
      <c r="H166" s="27" t="str">
        <f t="shared" ca="1" si="42"/>
        <v/>
      </c>
      <c r="I166" s="27" t="str">
        <f t="shared" ca="1" si="42"/>
        <v/>
      </c>
      <c r="J166" s="27" t="str">
        <f t="shared" ca="1" si="42"/>
        <v/>
      </c>
      <c r="K166" s="27" t="str">
        <f t="shared" ca="1" si="42"/>
        <v/>
      </c>
      <c r="L166" s="27" t="str">
        <f t="shared" ca="1" si="42"/>
        <v/>
      </c>
      <c r="M166" s="27" t="str">
        <f t="shared" ca="1" si="42"/>
        <v/>
      </c>
      <c r="N166" s="27" t="str">
        <f t="shared" ca="1" si="42"/>
        <v/>
      </c>
      <c r="O166" s="27" t="str">
        <f t="shared" ca="1" si="42"/>
        <v/>
      </c>
      <c r="P166" s="27" t="str">
        <f t="shared" ca="1" si="42"/>
        <v/>
      </c>
      <c r="Q166" s="27" t="str">
        <f t="shared" ca="1" si="42"/>
        <v/>
      </c>
      <c r="R166" s="27" t="str">
        <f t="shared" ca="1" si="41"/>
        <v/>
      </c>
      <c r="S166" s="27" t="str">
        <f t="shared" ca="1" si="41"/>
        <v/>
      </c>
      <c r="T166" s="27" t="str">
        <f t="shared" ca="1" si="41"/>
        <v/>
      </c>
      <c r="U166" s="27" t="str">
        <f t="shared" ca="1" si="41"/>
        <v/>
      </c>
      <c r="V166" s="27" t="str">
        <f t="shared" ca="1" si="41"/>
        <v/>
      </c>
      <c r="W166" s="27" t="str">
        <f t="shared" ca="1" si="41"/>
        <v/>
      </c>
      <c r="X166" s="27" t="str">
        <f t="shared" ca="1" si="41"/>
        <v/>
      </c>
      <c r="Y166" s="27" t="str">
        <f t="shared" ca="1" si="41"/>
        <v/>
      </c>
      <c r="Z166" s="27" t="str">
        <f t="shared" ca="1" si="41"/>
        <v/>
      </c>
      <c r="AA166" s="27" t="str">
        <f t="shared" ca="1" si="41"/>
        <v/>
      </c>
      <c r="AB166" s="27" t="str">
        <f t="shared" ca="1" si="41"/>
        <v/>
      </c>
      <c r="AC166" s="27" t="str">
        <f t="shared" ca="1" si="41"/>
        <v/>
      </c>
      <c r="AD166" s="27" t="str">
        <f t="shared" ca="1" si="41"/>
        <v/>
      </c>
      <c r="AE166" s="27" t="str">
        <f t="shared" ca="1" si="41"/>
        <v/>
      </c>
      <c r="AF166" s="27" t="str">
        <f t="shared" ca="1" si="41"/>
        <v/>
      </c>
      <c r="AG166" s="27" t="str">
        <f t="shared" ca="1" si="41"/>
        <v/>
      </c>
      <c r="AH166" s="19"/>
    </row>
    <row r="167" spans="1:37" ht="25.7" customHeight="1">
      <c r="B167" s="30"/>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1"/>
      <c r="AA167" s="31"/>
      <c r="AB167" s="31"/>
      <c r="AC167" s="31"/>
      <c r="AD167" s="31"/>
      <c r="AE167" s="31"/>
      <c r="AF167" s="31"/>
      <c r="AG167" s="31"/>
      <c r="AI167" s="25"/>
      <c r="AJ167" s="26"/>
      <c r="AK167" s="23"/>
    </row>
    <row r="168" spans="1:37" ht="25.7" customHeight="1">
      <c r="B168" s="6"/>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1"/>
      <c r="AA168" s="31"/>
      <c r="AB168" s="31"/>
      <c r="AC168" s="31"/>
      <c r="AD168" s="31"/>
      <c r="AE168" s="31"/>
      <c r="AF168" s="31"/>
      <c r="AG168" s="31"/>
      <c r="AI168" s="25"/>
      <c r="AJ168" s="22"/>
      <c r="AK168" s="23"/>
    </row>
    <row r="169" spans="1:37" ht="25.7" customHeight="1">
      <c r="B169" s="6"/>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1"/>
      <c r="AA169" s="31"/>
      <c r="AB169" s="31"/>
      <c r="AC169" s="31"/>
      <c r="AD169" s="31"/>
      <c r="AE169" s="31"/>
      <c r="AF169" s="31"/>
      <c r="AG169" s="31"/>
      <c r="AI169" s="25"/>
      <c r="AJ169" s="22"/>
      <c r="AK169" s="23"/>
    </row>
    <row r="170" spans="1:37" ht="25.7" customHeight="1">
      <c r="B170" s="32"/>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1"/>
      <c r="AA170" s="31"/>
      <c r="AB170" s="31"/>
      <c r="AC170" s="31"/>
      <c r="AD170" s="31"/>
      <c r="AE170" s="31"/>
      <c r="AF170" s="31"/>
      <c r="AG170" s="31"/>
      <c r="AI170" s="25"/>
      <c r="AJ170" s="22"/>
      <c r="AK170" s="23"/>
    </row>
    <row r="171" spans="1:37" ht="25.7" customHeight="1">
      <c r="B171" s="32"/>
      <c r="C171" s="31"/>
      <c r="D171" s="31"/>
      <c r="E171" s="31"/>
      <c r="F171" s="31"/>
      <c r="G171" s="30"/>
      <c r="H171" s="31"/>
      <c r="I171" s="31"/>
      <c r="J171" s="31"/>
      <c r="K171" s="31"/>
      <c r="L171" s="31"/>
      <c r="M171" s="31"/>
      <c r="N171" s="31"/>
      <c r="O171" s="31"/>
      <c r="P171" s="31"/>
      <c r="Q171" s="31"/>
      <c r="R171" s="31"/>
      <c r="S171" s="31"/>
      <c r="T171" s="31"/>
      <c r="U171" s="31"/>
      <c r="V171" s="31"/>
      <c r="W171" s="31"/>
      <c r="X171" s="31"/>
      <c r="Y171" s="31"/>
      <c r="Z171" s="31"/>
      <c r="AA171" s="31"/>
      <c r="AB171" s="31"/>
      <c r="AC171" s="31"/>
      <c r="AD171" s="31"/>
      <c r="AE171" s="31"/>
      <c r="AF171" s="31"/>
      <c r="AG171" s="31"/>
    </row>
    <row r="172" spans="1:37" ht="25.7" customHeight="1">
      <c r="B172" s="32"/>
      <c r="C172" s="31"/>
      <c r="D172" s="31"/>
      <c r="E172" s="31"/>
      <c r="F172" s="31"/>
      <c r="G172" s="30"/>
      <c r="H172" s="31"/>
      <c r="I172" s="31"/>
      <c r="J172" s="31"/>
      <c r="K172" s="31"/>
      <c r="L172" s="31"/>
      <c r="M172" s="31"/>
      <c r="N172" s="31"/>
      <c r="O172" s="31"/>
      <c r="P172" s="31"/>
      <c r="Q172" s="31"/>
      <c r="R172" s="31"/>
      <c r="S172" s="31"/>
      <c r="T172" s="31"/>
      <c r="U172" s="31"/>
      <c r="V172" s="31"/>
      <c r="W172" s="31"/>
      <c r="X172" s="31"/>
      <c r="Y172" s="31"/>
      <c r="Z172" s="31"/>
      <c r="AA172" s="31"/>
      <c r="AB172" s="31"/>
      <c r="AC172" s="31"/>
      <c r="AD172" s="31"/>
      <c r="AE172" s="31"/>
      <c r="AF172" s="31"/>
      <c r="AG172" s="31"/>
    </row>
    <row r="173" spans="1:37" ht="25.7" customHeight="1">
      <c r="B173" s="32"/>
      <c r="C173" s="31"/>
      <c r="D173" s="31"/>
      <c r="E173" s="31"/>
      <c r="F173" s="31"/>
      <c r="G173" s="30"/>
      <c r="H173" s="31"/>
      <c r="I173" s="31"/>
      <c r="J173" s="31"/>
      <c r="K173" s="31"/>
      <c r="L173" s="31"/>
      <c r="M173" s="31"/>
      <c r="N173" s="31"/>
      <c r="O173" s="31"/>
      <c r="P173" s="31"/>
      <c r="Q173" s="31"/>
      <c r="R173" s="31"/>
      <c r="S173" s="31"/>
      <c r="T173" s="31"/>
      <c r="U173" s="31"/>
      <c r="V173" s="31"/>
      <c r="W173" s="31"/>
      <c r="X173" s="31"/>
      <c r="Y173" s="31"/>
      <c r="Z173" s="31"/>
      <c r="AA173" s="31"/>
      <c r="AB173" s="31"/>
      <c r="AC173" s="31"/>
      <c r="AD173" s="31"/>
      <c r="AE173" s="31"/>
      <c r="AF173" s="31"/>
      <c r="AG173" s="31"/>
    </row>
    <row r="174" spans="1:37" ht="25.7" customHeight="1">
      <c r="B174" s="32"/>
      <c r="C174" s="31"/>
      <c r="D174" s="31"/>
      <c r="E174" s="31"/>
      <c r="F174" s="31"/>
      <c r="G174" s="30"/>
      <c r="H174" s="31"/>
      <c r="I174" s="31"/>
      <c r="J174" s="31"/>
      <c r="K174" s="31"/>
      <c r="L174" s="31"/>
      <c r="M174" s="31"/>
      <c r="N174" s="31"/>
      <c r="O174" s="31"/>
      <c r="P174" s="31"/>
      <c r="Q174" s="31"/>
      <c r="R174" s="31"/>
      <c r="S174" s="31"/>
      <c r="T174" s="31"/>
      <c r="U174" s="31"/>
      <c r="V174" s="31"/>
      <c r="W174" s="31"/>
      <c r="X174" s="31"/>
      <c r="Y174" s="31"/>
      <c r="Z174" s="31"/>
      <c r="AA174" s="31"/>
      <c r="AB174" s="31"/>
      <c r="AC174" s="31"/>
      <c r="AD174" s="31"/>
      <c r="AE174" s="31"/>
      <c r="AF174" s="31"/>
      <c r="AG174" s="31"/>
    </row>
    <row r="175" spans="1:37" ht="25.7" customHeight="1">
      <c r="B175" s="32"/>
      <c r="C175" s="31"/>
      <c r="D175" s="31"/>
      <c r="E175" s="31"/>
      <c r="F175" s="31"/>
      <c r="G175" s="30"/>
      <c r="H175" s="31"/>
      <c r="I175" s="31"/>
      <c r="J175" s="31"/>
      <c r="K175" s="31"/>
      <c r="L175" s="31"/>
      <c r="M175" s="31"/>
      <c r="N175" s="31"/>
      <c r="O175" s="31"/>
      <c r="P175" s="31"/>
      <c r="Q175" s="31"/>
      <c r="R175" s="31"/>
      <c r="S175" s="31"/>
      <c r="T175" s="31"/>
      <c r="U175" s="31"/>
      <c r="V175" s="31"/>
      <c r="W175" s="31"/>
      <c r="X175" s="31"/>
      <c r="Y175" s="31"/>
      <c r="Z175" s="31"/>
      <c r="AA175" s="31"/>
      <c r="AB175" s="31"/>
      <c r="AC175" s="31"/>
      <c r="AD175" s="31"/>
      <c r="AE175" s="31"/>
      <c r="AF175" s="31"/>
      <c r="AG175" s="31"/>
    </row>
    <row r="176" spans="1:37" ht="25.7" customHeight="1">
      <c r="B176" s="32"/>
      <c r="C176" s="31"/>
      <c r="D176" s="31"/>
      <c r="E176" s="31"/>
      <c r="F176" s="31"/>
      <c r="G176" s="30"/>
      <c r="H176" s="31"/>
      <c r="I176" s="31"/>
      <c r="J176" s="31"/>
      <c r="K176" s="31"/>
      <c r="L176" s="31"/>
      <c r="M176" s="31"/>
      <c r="N176" s="31"/>
      <c r="O176" s="31"/>
      <c r="P176" s="31"/>
      <c r="Q176" s="31"/>
      <c r="R176" s="31"/>
      <c r="S176" s="31"/>
      <c r="T176" s="31"/>
      <c r="U176" s="31"/>
      <c r="V176" s="31"/>
      <c r="W176" s="31"/>
      <c r="X176" s="31"/>
      <c r="Y176" s="31"/>
      <c r="Z176" s="31"/>
      <c r="AA176" s="31"/>
      <c r="AB176" s="31"/>
      <c r="AC176" s="31"/>
      <c r="AD176" s="31"/>
      <c r="AE176" s="31"/>
      <c r="AF176" s="31"/>
      <c r="AG176" s="31"/>
    </row>
    <row r="177" spans="2:33" ht="25.7" customHeight="1">
      <c r="B177" s="32"/>
      <c r="C177" s="31"/>
      <c r="D177" s="31"/>
      <c r="E177" s="31"/>
      <c r="F177" s="31"/>
      <c r="G177" s="30"/>
      <c r="H177" s="31"/>
      <c r="I177" s="31"/>
      <c r="J177" s="31"/>
      <c r="K177" s="31"/>
      <c r="L177" s="31"/>
      <c r="M177" s="31"/>
      <c r="N177" s="31"/>
      <c r="O177" s="31"/>
      <c r="P177" s="31"/>
      <c r="Q177" s="31"/>
      <c r="R177" s="31"/>
      <c r="S177" s="31"/>
      <c r="T177" s="31"/>
      <c r="U177" s="31"/>
      <c r="V177" s="31"/>
      <c r="W177" s="31"/>
      <c r="X177" s="31"/>
      <c r="Y177" s="31"/>
      <c r="Z177" s="31"/>
      <c r="AA177" s="31"/>
      <c r="AB177" s="31"/>
      <c r="AC177" s="31"/>
      <c r="AD177" s="31"/>
      <c r="AE177" s="31"/>
      <c r="AF177" s="31"/>
      <c r="AG177" s="31"/>
    </row>
    <row r="178" spans="2:33" ht="25.7" customHeight="1">
      <c r="B178" s="32"/>
      <c r="C178" s="31"/>
      <c r="D178" s="31"/>
      <c r="E178" s="31"/>
      <c r="F178" s="31"/>
      <c r="G178" s="30"/>
      <c r="H178" s="31"/>
      <c r="I178" s="31"/>
      <c r="J178" s="31"/>
      <c r="K178" s="31"/>
      <c r="L178" s="31"/>
      <c r="M178" s="31"/>
      <c r="N178" s="31"/>
      <c r="O178" s="31"/>
      <c r="P178" s="31"/>
      <c r="Q178" s="31"/>
      <c r="R178" s="31"/>
      <c r="S178" s="31"/>
      <c r="T178" s="31"/>
      <c r="U178" s="31"/>
      <c r="V178" s="31"/>
      <c r="W178" s="31"/>
      <c r="X178" s="31"/>
      <c r="Y178" s="31"/>
      <c r="Z178" s="31"/>
      <c r="AA178" s="31"/>
      <c r="AB178" s="31"/>
      <c r="AC178" s="31"/>
      <c r="AD178" s="31"/>
      <c r="AE178" s="31"/>
      <c r="AF178" s="31"/>
      <c r="AG178" s="31"/>
    </row>
    <row r="179" spans="2:33" ht="25.7" customHeight="1">
      <c r="B179" s="32"/>
      <c r="C179" s="31"/>
      <c r="D179" s="31"/>
      <c r="E179" s="31"/>
      <c r="F179" s="31"/>
      <c r="G179" s="30"/>
      <c r="H179" s="31"/>
      <c r="I179" s="31"/>
      <c r="J179" s="31"/>
      <c r="K179" s="31"/>
      <c r="L179" s="31"/>
      <c r="M179" s="31"/>
      <c r="N179" s="31"/>
      <c r="O179" s="31"/>
      <c r="P179" s="31"/>
      <c r="Q179" s="31"/>
      <c r="R179" s="31"/>
      <c r="S179" s="31"/>
      <c r="T179" s="31"/>
      <c r="U179" s="31"/>
      <c r="V179" s="31"/>
      <c r="W179" s="31"/>
      <c r="X179" s="31"/>
      <c r="Y179" s="31"/>
      <c r="Z179" s="31"/>
      <c r="AA179" s="31"/>
      <c r="AB179" s="31"/>
      <c r="AC179" s="31"/>
      <c r="AD179" s="31"/>
      <c r="AE179" s="31"/>
      <c r="AF179" s="31"/>
      <c r="AG179" s="31"/>
    </row>
    <row r="180" spans="2:33" ht="25.7" customHeight="1">
      <c r="B180" s="32"/>
      <c r="C180" s="31"/>
      <c r="D180" s="31"/>
      <c r="E180" s="31"/>
      <c r="F180" s="31"/>
      <c r="G180" s="30"/>
      <c r="H180" s="31"/>
      <c r="I180" s="31"/>
      <c r="J180" s="31"/>
      <c r="K180" s="31"/>
      <c r="L180" s="31"/>
      <c r="M180" s="31"/>
      <c r="N180" s="31"/>
      <c r="O180" s="31"/>
      <c r="P180" s="31"/>
      <c r="Q180" s="31"/>
      <c r="R180" s="31"/>
      <c r="S180" s="31"/>
      <c r="T180" s="31"/>
      <c r="U180" s="31"/>
      <c r="V180" s="31"/>
      <c r="W180" s="31"/>
      <c r="X180" s="31"/>
      <c r="Y180" s="31"/>
      <c r="Z180" s="31"/>
      <c r="AA180" s="31"/>
      <c r="AB180" s="31"/>
      <c r="AC180" s="31"/>
      <c r="AD180" s="31"/>
      <c r="AE180" s="31"/>
      <c r="AF180" s="31"/>
      <c r="AG180" s="31"/>
    </row>
    <row r="181" spans="2:33" ht="25.7" customHeight="1">
      <c r="B181" s="32"/>
      <c r="C181" s="31"/>
      <c r="D181" s="31"/>
      <c r="E181" s="31"/>
      <c r="F181" s="31"/>
      <c r="G181" s="30"/>
      <c r="H181" s="31"/>
      <c r="I181" s="31"/>
      <c r="J181" s="31"/>
      <c r="K181" s="31"/>
      <c r="L181" s="31"/>
      <c r="M181" s="31"/>
      <c r="N181" s="31"/>
      <c r="O181" s="31"/>
      <c r="P181" s="31"/>
      <c r="Q181" s="31"/>
      <c r="R181" s="31"/>
      <c r="S181" s="31"/>
      <c r="T181" s="31"/>
      <c r="U181" s="31"/>
      <c r="V181" s="31"/>
      <c r="W181" s="31"/>
      <c r="X181" s="31"/>
      <c r="Y181" s="31"/>
      <c r="Z181" s="31"/>
      <c r="AA181" s="31"/>
      <c r="AB181" s="31"/>
      <c r="AC181" s="31"/>
      <c r="AD181" s="31"/>
      <c r="AE181" s="31"/>
      <c r="AF181" s="31"/>
      <c r="AG181" s="31"/>
    </row>
    <row r="182" spans="2:33" ht="25.7" customHeight="1">
      <c r="B182" s="32"/>
      <c r="C182" s="31"/>
      <c r="D182" s="31"/>
      <c r="E182" s="31"/>
      <c r="F182" s="31"/>
      <c r="G182" s="30"/>
      <c r="H182" s="31"/>
      <c r="I182" s="31"/>
      <c r="J182" s="31"/>
      <c r="K182" s="31"/>
      <c r="L182" s="31"/>
      <c r="M182" s="31"/>
      <c r="N182" s="31"/>
      <c r="O182" s="31"/>
      <c r="P182" s="31"/>
      <c r="Q182" s="31"/>
      <c r="R182" s="31"/>
      <c r="S182" s="31"/>
      <c r="T182" s="31"/>
      <c r="U182" s="31"/>
      <c r="V182" s="31"/>
      <c r="W182" s="31"/>
      <c r="X182" s="31"/>
      <c r="Y182" s="31"/>
      <c r="Z182" s="31"/>
      <c r="AA182" s="31"/>
      <c r="AB182" s="31"/>
      <c r="AC182" s="31"/>
      <c r="AD182" s="31"/>
      <c r="AE182" s="31"/>
      <c r="AF182" s="31"/>
      <c r="AG182" s="31"/>
    </row>
    <row r="183" spans="2:33" ht="15.6">
      <c r="B183" s="32"/>
      <c r="C183" s="31"/>
      <c r="D183" s="31"/>
      <c r="E183" s="31"/>
      <c r="F183" s="31"/>
      <c r="G183" s="30"/>
      <c r="H183" s="31"/>
      <c r="I183" s="31"/>
      <c r="J183" s="31"/>
      <c r="K183" s="31"/>
      <c r="L183" s="31"/>
      <c r="M183" s="31"/>
      <c r="N183" s="31"/>
      <c r="O183" s="31"/>
      <c r="P183" s="31"/>
      <c r="Q183" s="31"/>
      <c r="R183" s="31"/>
      <c r="S183" s="31"/>
      <c r="T183" s="31"/>
      <c r="U183" s="31"/>
      <c r="V183" s="31"/>
      <c r="W183" s="31"/>
      <c r="X183" s="31"/>
      <c r="Y183" s="31"/>
      <c r="Z183" s="31"/>
      <c r="AA183" s="31"/>
      <c r="AB183" s="31"/>
      <c r="AC183" s="31"/>
      <c r="AD183" s="31"/>
      <c r="AE183" s="31"/>
      <c r="AF183" s="31"/>
      <c r="AG183" s="31"/>
    </row>
    <row r="184" spans="2:33" ht="15.6">
      <c r="B184" s="32"/>
      <c r="C184" s="31"/>
      <c r="D184" s="31"/>
      <c r="E184" s="31"/>
      <c r="F184" s="31"/>
      <c r="G184" s="30"/>
      <c r="H184" s="31"/>
      <c r="I184" s="31"/>
      <c r="J184" s="31"/>
      <c r="K184" s="31"/>
      <c r="L184" s="31"/>
      <c r="M184" s="31"/>
      <c r="N184" s="31"/>
      <c r="O184" s="31"/>
      <c r="P184" s="31"/>
      <c r="Q184" s="31"/>
      <c r="R184" s="31"/>
      <c r="S184" s="31"/>
      <c r="T184" s="31"/>
      <c r="U184" s="31"/>
      <c r="V184" s="31"/>
      <c r="W184" s="31"/>
      <c r="X184" s="31"/>
      <c r="Y184" s="31"/>
      <c r="Z184" s="31"/>
      <c r="AA184" s="31"/>
      <c r="AB184" s="31"/>
      <c r="AC184" s="31"/>
      <c r="AD184" s="31"/>
      <c r="AE184" s="31"/>
      <c r="AF184" s="31"/>
      <c r="AG184" s="31"/>
    </row>
    <row r="185" spans="2:33" ht="15.6">
      <c r="B185" s="32"/>
      <c r="C185" s="31"/>
      <c r="D185" s="31"/>
      <c r="E185" s="31"/>
      <c r="F185" s="31"/>
      <c r="G185" s="30"/>
      <c r="H185" s="31"/>
      <c r="I185" s="31"/>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row>
    <row r="186" spans="2:33" ht="15.6">
      <c r="B186" s="32"/>
      <c r="C186" s="31"/>
      <c r="D186" s="31"/>
      <c r="E186" s="31"/>
      <c r="F186" s="31"/>
      <c r="G186" s="30"/>
      <c r="H186" s="31"/>
      <c r="I186" s="31"/>
      <c r="J186" s="31"/>
      <c r="K186" s="31"/>
      <c r="L186" s="31"/>
      <c r="M186" s="31"/>
      <c r="N186" s="31"/>
      <c r="O186" s="31"/>
      <c r="P186" s="31"/>
      <c r="Q186" s="31"/>
      <c r="R186" s="31"/>
      <c r="S186" s="31"/>
      <c r="T186" s="31"/>
      <c r="U186" s="31"/>
      <c r="V186" s="31"/>
      <c r="W186" s="31"/>
      <c r="X186" s="31"/>
      <c r="Y186" s="31"/>
      <c r="Z186" s="31"/>
      <c r="AA186" s="31"/>
      <c r="AB186" s="31"/>
      <c r="AC186" s="31"/>
      <c r="AD186" s="31"/>
      <c r="AE186" s="31"/>
      <c r="AF186" s="31"/>
      <c r="AG186" s="31"/>
    </row>
    <row r="187" spans="2:33" ht="15.6">
      <c r="B187" s="32"/>
      <c r="C187" s="31"/>
      <c r="D187" s="31"/>
      <c r="E187" s="31"/>
      <c r="F187" s="31"/>
      <c r="G187" s="30"/>
      <c r="H187" s="31"/>
      <c r="I187" s="31"/>
      <c r="J187" s="31"/>
      <c r="K187" s="31"/>
      <c r="L187" s="31"/>
      <c r="M187" s="31"/>
      <c r="N187" s="31"/>
      <c r="O187" s="31"/>
      <c r="P187" s="31"/>
      <c r="Q187" s="31"/>
      <c r="R187" s="31"/>
      <c r="S187" s="31"/>
      <c r="T187" s="31"/>
      <c r="U187" s="31"/>
      <c r="V187" s="31"/>
      <c r="W187" s="31"/>
      <c r="X187" s="31"/>
      <c r="Y187" s="31"/>
      <c r="Z187" s="31"/>
      <c r="AA187" s="31"/>
      <c r="AB187" s="31"/>
      <c r="AC187" s="31"/>
      <c r="AD187" s="31"/>
      <c r="AE187" s="31"/>
      <c r="AF187" s="31"/>
      <c r="AG187" s="31"/>
    </row>
    <row r="188" spans="2:33" ht="15.6">
      <c r="B188" s="32"/>
      <c r="C188" s="31"/>
      <c r="D188" s="31"/>
      <c r="E188" s="31"/>
      <c r="F188" s="31"/>
      <c r="G188" s="30"/>
      <c r="H188" s="31"/>
      <c r="I188" s="31"/>
      <c r="J188" s="31"/>
      <c r="K188" s="31"/>
      <c r="L188" s="31"/>
      <c r="M188" s="31"/>
      <c r="N188" s="31"/>
      <c r="O188" s="31"/>
      <c r="P188" s="31"/>
      <c r="Q188" s="31"/>
      <c r="R188" s="31"/>
      <c r="S188" s="31"/>
      <c r="T188" s="31"/>
      <c r="U188" s="31"/>
      <c r="V188" s="31"/>
      <c r="W188" s="31"/>
      <c r="X188" s="31"/>
      <c r="Y188" s="31"/>
      <c r="Z188" s="31"/>
      <c r="AA188" s="31"/>
      <c r="AB188" s="31"/>
      <c r="AC188" s="31"/>
      <c r="AD188" s="31"/>
      <c r="AE188" s="31"/>
      <c r="AF188" s="31"/>
      <c r="AG188" s="31"/>
    </row>
    <row r="189" spans="2:33" ht="15.6">
      <c r="B189" s="32"/>
      <c r="C189" s="31"/>
      <c r="D189" s="31"/>
      <c r="E189" s="31"/>
      <c r="F189" s="31"/>
      <c r="G189" s="30"/>
      <c r="H189" s="31"/>
      <c r="I189" s="31"/>
      <c r="J189" s="31"/>
      <c r="K189" s="31"/>
      <c r="L189" s="31"/>
      <c r="M189" s="31"/>
      <c r="N189" s="31"/>
      <c r="O189" s="31"/>
      <c r="P189" s="31"/>
      <c r="Q189" s="31"/>
      <c r="R189" s="31"/>
      <c r="S189" s="31"/>
      <c r="T189" s="31"/>
      <c r="U189" s="31"/>
      <c r="V189" s="31"/>
      <c r="W189" s="31"/>
      <c r="X189" s="31"/>
      <c r="Y189" s="31"/>
      <c r="Z189" s="31"/>
      <c r="AA189" s="31"/>
      <c r="AB189" s="31"/>
      <c r="AC189" s="31"/>
      <c r="AD189" s="31"/>
      <c r="AE189" s="31"/>
      <c r="AF189" s="31"/>
      <c r="AG189" s="31"/>
    </row>
    <row r="190" spans="2:33" ht="15.6">
      <c r="B190" s="32"/>
      <c r="C190" s="31"/>
      <c r="D190" s="31"/>
      <c r="E190" s="31"/>
      <c r="F190" s="31"/>
      <c r="G190" s="30"/>
      <c r="H190" s="31"/>
      <c r="I190" s="31"/>
      <c r="J190" s="31"/>
      <c r="K190" s="31"/>
      <c r="L190" s="31"/>
      <c r="M190" s="31"/>
      <c r="N190" s="31"/>
      <c r="O190" s="31"/>
      <c r="P190" s="31"/>
      <c r="Q190" s="31"/>
      <c r="R190" s="31"/>
      <c r="S190" s="31"/>
      <c r="T190" s="31"/>
      <c r="U190" s="31"/>
      <c r="V190" s="31"/>
      <c r="W190" s="31"/>
      <c r="X190" s="31"/>
      <c r="Y190" s="31"/>
      <c r="Z190" s="31"/>
      <c r="AA190" s="31"/>
      <c r="AB190" s="31"/>
      <c r="AC190" s="31"/>
      <c r="AD190" s="31"/>
      <c r="AE190" s="31"/>
      <c r="AF190" s="31"/>
      <c r="AG190" s="31"/>
    </row>
    <row r="191" spans="2:33" ht="15.6">
      <c r="B191" s="32"/>
      <c r="C191" s="31"/>
      <c r="D191" s="31"/>
      <c r="E191" s="31"/>
      <c r="F191" s="31"/>
      <c r="G191" s="30"/>
      <c r="H191" s="31"/>
      <c r="I191" s="31"/>
      <c r="J191" s="31"/>
      <c r="K191" s="31"/>
      <c r="L191" s="31"/>
      <c r="M191" s="31"/>
      <c r="N191" s="31"/>
      <c r="O191" s="31"/>
      <c r="P191" s="31"/>
      <c r="Q191" s="31"/>
      <c r="R191" s="31"/>
      <c r="S191" s="31"/>
      <c r="T191" s="31"/>
      <c r="U191" s="31"/>
      <c r="V191" s="31"/>
      <c r="W191" s="31"/>
      <c r="X191" s="31"/>
      <c r="Y191" s="31"/>
      <c r="Z191" s="31"/>
      <c r="AA191" s="31"/>
      <c r="AB191" s="31"/>
      <c r="AC191" s="31"/>
      <c r="AD191" s="31"/>
      <c r="AE191" s="31"/>
      <c r="AF191" s="31"/>
      <c r="AG191" s="31"/>
    </row>
    <row r="192" spans="2:33" ht="15.6">
      <c r="B192" s="32"/>
      <c r="C192" s="31"/>
      <c r="D192" s="31"/>
      <c r="E192" s="31"/>
      <c r="F192" s="31"/>
      <c r="G192" s="30"/>
      <c r="H192" s="31"/>
      <c r="I192" s="31"/>
      <c r="J192" s="31"/>
      <c r="K192" s="31"/>
      <c r="L192" s="31"/>
      <c r="M192" s="31"/>
      <c r="N192" s="31"/>
      <c r="O192" s="31"/>
      <c r="P192" s="31"/>
      <c r="Q192" s="31"/>
      <c r="R192" s="31"/>
      <c r="S192" s="31"/>
      <c r="T192" s="31"/>
      <c r="U192" s="31"/>
      <c r="V192" s="31"/>
      <c r="W192" s="31"/>
      <c r="X192" s="31"/>
      <c r="Y192" s="31"/>
      <c r="Z192" s="31"/>
      <c r="AA192" s="31"/>
      <c r="AB192" s="31"/>
      <c r="AC192" s="31"/>
      <c r="AD192" s="31"/>
      <c r="AE192" s="31"/>
      <c r="AF192" s="31"/>
      <c r="AG192" s="31"/>
    </row>
    <row r="193" spans="2:33" ht="15.6">
      <c r="B193" s="32"/>
      <c r="C193" s="31"/>
      <c r="D193" s="31"/>
      <c r="E193" s="31"/>
      <c r="F193" s="31"/>
      <c r="G193" s="30"/>
      <c r="H193" s="31"/>
      <c r="I193" s="31"/>
      <c r="J193" s="31"/>
      <c r="K193" s="31"/>
      <c r="L193" s="31"/>
      <c r="M193" s="31"/>
      <c r="N193" s="31"/>
      <c r="O193" s="31"/>
      <c r="P193" s="31"/>
      <c r="Q193" s="31"/>
      <c r="R193" s="31"/>
      <c r="S193" s="31"/>
      <c r="T193" s="31"/>
      <c r="U193" s="31"/>
      <c r="V193" s="31"/>
      <c r="W193" s="31"/>
      <c r="X193" s="31"/>
      <c r="Y193" s="31"/>
      <c r="Z193" s="31"/>
      <c r="AA193" s="31"/>
      <c r="AB193" s="31"/>
      <c r="AC193" s="31"/>
      <c r="AD193" s="31"/>
      <c r="AE193" s="31"/>
      <c r="AF193" s="31"/>
      <c r="AG193" s="31"/>
    </row>
    <row r="194" spans="2:33" ht="15.6">
      <c r="B194" s="32"/>
      <c r="C194" s="31"/>
      <c r="D194" s="31"/>
      <c r="E194" s="31"/>
      <c r="F194" s="31"/>
      <c r="G194" s="30"/>
      <c r="H194" s="31"/>
      <c r="I194" s="31"/>
      <c r="J194" s="31"/>
      <c r="K194" s="31"/>
      <c r="L194" s="31"/>
      <c r="M194" s="31"/>
      <c r="N194" s="31"/>
      <c r="O194" s="31"/>
      <c r="P194" s="31"/>
      <c r="Q194" s="31"/>
      <c r="R194" s="31"/>
      <c r="S194" s="31"/>
      <c r="T194" s="31"/>
      <c r="U194" s="31"/>
      <c r="V194" s="31"/>
      <c r="W194" s="31"/>
      <c r="X194" s="31"/>
      <c r="Y194" s="31"/>
      <c r="Z194" s="31"/>
      <c r="AA194" s="31"/>
      <c r="AB194" s="31"/>
      <c r="AC194" s="31"/>
      <c r="AD194" s="31"/>
      <c r="AE194" s="31"/>
      <c r="AF194" s="31"/>
      <c r="AG194" s="31"/>
    </row>
    <row r="195" spans="2:33" ht="15.6">
      <c r="B195" s="32"/>
      <c r="C195" s="31"/>
      <c r="D195" s="31"/>
      <c r="E195" s="31"/>
      <c r="F195" s="31"/>
      <c r="G195" s="30"/>
      <c r="H195" s="31"/>
      <c r="I195" s="31"/>
      <c r="J195" s="31"/>
      <c r="K195" s="31"/>
      <c r="L195" s="31"/>
      <c r="M195" s="31"/>
      <c r="N195" s="31"/>
      <c r="O195" s="31"/>
      <c r="P195" s="31"/>
      <c r="Q195" s="31"/>
      <c r="R195" s="31"/>
      <c r="S195" s="31"/>
      <c r="T195" s="31"/>
      <c r="U195" s="31"/>
      <c r="V195" s="31"/>
      <c r="W195" s="31"/>
      <c r="X195" s="31"/>
      <c r="Y195" s="31"/>
      <c r="Z195" s="31"/>
      <c r="AA195" s="31"/>
      <c r="AB195" s="31"/>
      <c r="AC195" s="31"/>
      <c r="AD195" s="31"/>
      <c r="AE195" s="31"/>
      <c r="AF195" s="31"/>
      <c r="AG195" s="31"/>
    </row>
    <row r="196" spans="2:33" ht="15.6">
      <c r="B196" s="32"/>
      <c r="C196" s="31"/>
      <c r="D196" s="31"/>
      <c r="E196" s="31"/>
      <c r="F196" s="31"/>
      <c r="G196" s="30"/>
      <c r="H196" s="31"/>
      <c r="I196" s="31"/>
      <c r="J196" s="31"/>
      <c r="K196" s="31"/>
      <c r="L196" s="31"/>
      <c r="M196" s="31"/>
      <c r="N196" s="31"/>
      <c r="O196" s="31"/>
      <c r="P196" s="31"/>
      <c r="Q196" s="31"/>
      <c r="R196" s="31"/>
      <c r="S196" s="31"/>
      <c r="T196" s="31"/>
      <c r="U196" s="31"/>
      <c r="V196" s="31"/>
      <c r="W196" s="31"/>
      <c r="X196" s="31"/>
      <c r="Y196" s="31"/>
      <c r="Z196" s="31"/>
      <c r="AA196" s="31"/>
      <c r="AB196" s="31"/>
      <c r="AC196" s="31"/>
      <c r="AD196" s="31"/>
      <c r="AE196" s="31"/>
      <c r="AF196" s="31"/>
      <c r="AG196" s="31"/>
    </row>
    <row r="197" spans="2:33" ht="15.6">
      <c r="B197" s="32"/>
      <c r="C197" s="31"/>
      <c r="D197" s="31"/>
      <c r="E197" s="31"/>
      <c r="F197" s="31"/>
      <c r="G197" s="30"/>
      <c r="H197" s="31"/>
      <c r="I197" s="31"/>
      <c r="J197" s="31"/>
      <c r="K197" s="31"/>
      <c r="L197" s="31"/>
      <c r="M197" s="31"/>
      <c r="N197" s="31"/>
      <c r="O197" s="31"/>
      <c r="P197" s="31"/>
      <c r="Q197" s="31"/>
      <c r="R197" s="31"/>
      <c r="S197" s="31"/>
      <c r="T197" s="31"/>
      <c r="U197" s="31"/>
      <c r="V197" s="31"/>
      <c r="W197" s="31"/>
      <c r="X197" s="31"/>
      <c r="Y197" s="31"/>
      <c r="Z197" s="31"/>
      <c r="AA197" s="31"/>
      <c r="AB197" s="31"/>
      <c r="AC197" s="31"/>
      <c r="AD197" s="31"/>
      <c r="AE197" s="31"/>
      <c r="AF197" s="31"/>
      <c r="AG197" s="31"/>
    </row>
    <row r="198" spans="2:33" ht="15.6">
      <c r="B198" s="32"/>
      <c r="C198" s="31"/>
      <c r="D198" s="31"/>
      <c r="E198" s="31"/>
      <c r="F198" s="31"/>
      <c r="G198" s="30"/>
      <c r="H198" s="31"/>
      <c r="I198" s="31"/>
      <c r="J198" s="31"/>
      <c r="K198" s="31"/>
      <c r="L198" s="31"/>
      <c r="M198" s="31"/>
      <c r="N198" s="31"/>
      <c r="O198" s="31"/>
      <c r="P198" s="31"/>
      <c r="Q198" s="31"/>
      <c r="R198" s="31"/>
      <c r="S198" s="31"/>
      <c r="T198" s="31"/>
      <c r="U198" s="31"/>
      <c r="V198" s="31"/>
      <c r="W198" s="31"/>
      <c r="X198" s="31"/>
      <c r="Y198" s="31"/>
      <c r="Z198" s="31"/>
      <c r="AA198" s="31"/>
      <c r="AB198" s="31"/>
      <c r="AC198" s="31"/>
      <c r="AD198" s="31"/>
      <c r="AE198" s="31"/>
      <c r="AF198" s="31"/>
      <c r="AG198" s="31"/>
    </row>
    <row r="199" spans="2:33" ht="15.6">
      <c r="B199" s="32"/>
      <c r="C199" s="31"/>
      <c r="D199" s="31"/>
      <c r="E199" s="31"/>
      <c r="F199" s="31"/>
      <c r="G199" s="30"/>
      <c r="H199" s="31"/>
      <c r="I199" s="31"/>
      <c r="J199" s="31"/>
      <c r="K199" s="31"/>
      <c r="L199" s="31"/>
      <c r="M199" s="31"/>
      <c r="N199" s="31"/>
      <c r="O199" s="31"/>
      <c r="P199" s="31"/>
      <c r="Q199" s="31"/>
      <c r="R199" s="31"/>
      <c r="S199" s="31"/>
      <c r="T199" s="31"/>
      <c r="U199" s="31"/>
      <c r="V199" s="31"/>
      <c r="W199" s="31"/>
      <c r="X199" s="31"/>
      <c r="Y199" s="31"/>
      <c r="Z199" s="31"/>
      <c r="AA199" s="31"/>
      <c r="AB199" s="31"/>
      <c r="AC199" s="31"/>
      <c r="AD199" s="31"/>
      <c r="AE199" s="31"/>
      <c r="AF199" s="31"/>
      <c r="AG199" s="31"/>
    </row>
    <row r="200" spans="2:33" ht="15.6">
      <c r="B200" s="32"/>
      <c r="C200" s="31"/>
      <c r="D200" s="31"/>
      <c r="E200" s="31"/>
      <c r="F200" s="31"/>
      <c r="G200" s="30"/>
      <c r="H200" s="31"/>
      <c r="I200" s="31"/>
      <c r="J200" s="31"/>
      <c r="K200" s="31"/>
      <c r="L200" s="31"/>
      <c r="M200" s="31"/>
      <c r="N200" s="31"/>
      <c r="O200" s="31"/>
      <c r="P200" s="31"/>
      <c r="Q200" s="31"/>
      <c r="R200" s="31"/>
      <c r="S200" s="31"/>
      <c r="T200" s="31"/>
      <c r="U200" s="31"/>
      <c r="V200" s="31"/>
      <c r="W200" s="31"/>
      <c r="X200" s="31"/>
      <c r="Y200" s="31"/>
      <c r="Z200" s="31"/>
      <c r="AA200" s="31"/>
      <c r="AB200" s="31"/>
      <c r="AC200" s="31"/>
      <c r="AD200" s="31"/>
      <c r="AE200" s="31"/>
      <c r="AF200" s="31"/>
      <c r="AG200" s="31"/>
    </row>
    <row r="201" spans="2:33" ht="15.6">
      <c r="B201" s="32"/>
      <c r="C201" s="31"/>
      <c r="D201" s="31"/>
      <c r="E201" s="31"/>
      <c r="F201" s="31"/>
      <c r="G201" s="30"/>
      <c r="H201" s="31"/>
      <c r="I201" s="31"/>
      <c r="J201" s="31"/>
      <c r="K201" s="31"/>
      <c r="L201" s="31"/>
      <c r="M201" s="31"/>
      <c r="N201" s="31"/>
      <c r="O201" s="31"/>
      <c r="P201" s="31"/>
      <c r="Q201" s="31"/>
      <c r="R201" s="31"/>
      <c r="S201" s="31"/>
      <c r="T201" s="31"/>
      <c r="U201" s="31"/>
      <c r="V201" s="31"/>
      <c r="W201" s="31"/>
      <c r="X201" s="31"/>
      <c r="Y201" s="31"/>
      <c r="Z201" s="31"/>
      <c r="AA201" s="31"/>
      <c r="AB201" s="31"/>
      <c r="AC201" s="31"/>
      <c r="AD201" s="31"/>
      <c r="AE201" s="31"/>
      <c r="AF201" s="31"/>
      <c r="AG201" s="31"/>
    </row>
    <row r="202" spans="2:33" ht="15.6">
      <c r="B202" s="32"/>
      <c r="C202" s="31"/>
      <c r="D202" s="31"/>
      <c r="E202" s="31"/>
      <c r="F202" s="31"/>
      <c r="G202" s="30"/>
      <c r="H202" s="31"/>
      <c r="I202" s="31"/>
      <c r="J202" s="31"/>
      <c r="K202" s="31"/>
      <c r="L202" s="31"/>
      <c r="M202" s="31"/>
      <c r="N202" s="31"/>
      <c r="O202" s="31"/>
      <c r="P202" s="31"/>
      <c r="Q202" s="31"/>
      <c r="R202" s="31"/>
      <c r="S202" s="31"/>
      <c r="T202" s="31"/>
      <c r="U202" s="31"/>
      <c r="V202" s="31"/>
      <c r="W202" s="31"/>
      <c r="X202" s="31"/>
      <c r="Y202" s="31"/>
      <c r="Z202" s="31"/>
      <c r="AA202" s="31"/>
      <c r="AB202" s="31"/>
      <c r="AC202" s="31"/>
      <c r="AD202" s="31"/>
      <c r="AE202" s="31"/>
      <c r="AF202" s="31"/>
      <c r="AG202" s="31"/>
    </row>
    <row r="203" spans="2:33" ht="15.6">
      <c r="B203" s="32"/>
      <c r="C203" s="31"/>
      <c r="D203" s="31"/>
      <c r="E203" s="31"/>
      <c r="F203" s="31"/>
      <c r="G203" s="30"/>
      <c r="H203" s="31"/>
      <c r="I203" s="31"/>
      <c r="J203" s="31"/>
      <c r="K203" s="31"/>
      <c r="L203" s="31"/>
      <c r="M203" s="31"/>
      <c r="N203" s="31"/>
      <c r="O203" s="31"/>
      <c r="P203" s="31"/>
      <c r="Q203" s="31"/>
      <c r="R203" s="31"/>
      <c r="S203" s="31"/>
      <c r="T203" s="31"/>
      <c r="U203" s="31"/>
      <c r="V203" s="31"/>
      <c r="W203" s="31"/>
      <c r="X203" s="31"/>
      <c r="Y203" s="31"/>
      <c r="Z203" s="31"/>
      <c r="AA203" s="31"/>
      <c r="AB203" s="31"/>
      <c r="AC203" s="31"/>
      <c r="AD203" s="31"/>
      <c r="AE203" s="31"/>
      <c r="AF203" s="31"/>
      <c r="AG203" s="31"/>
    </row>
    <row r="204" spans="2:33" ht="15.6">
      <c r="B204" s="32"/>
      <c r="C204" s="31"/>
      <c r="D204" s="31"/>
      <c r="E204" s="31"/>
      <c r="F204" s="31"/>
      <c r="G204" s="30"/>
      <c r="H204" s="31"/>
      <c r="I204" s="31"/>
      <c r="J204" s="31"/>
      <c r="K204" s="31"/>
      <c r="L204" s="31"/>
      <c r="M204" s="31"/>
      <c r="N204" s="31"/>
      <c r="O204" s="31"/>
      <c r="P204" s="31"/>
      <c r="Q204" s="31"/>
      <c r="R204" s="31"/>
      <c r="S204" s="31"/>
      <c r="T204" s="31"/>
      <c r="U204" s="31"/>
      <c r="V204" s="31"/>
      <c r="W204" s="31"/>
      <c r="X204" s="31"/>
      <c r="Y204" s="31"/>
      <c r="Z204" s="31"/>
      <c r="AA204" s="31"/>
      <c r="AB204" s="31"/>
      <c r="AC204" s="31"/>
      <c r="AD204" s="31"/>
      <c r="AE204" s="31"/>
      <c r="AF204" s="31"/>
      <c r="AG204" s="31"/>
    </row>
    <row r="205" spans="2:33" ht="15.6">
      <c r="B205" s="32"/>
      <c r="C205" s="31"/>
      <c r="D205" s="31"/>
      <c r="E205" s="31"/>
      <c r="F205" s="31"/>
      <c r="G205" s="30"/>
      <c r="H205" s="31"/>
      <c r="I205" s="31"/>
      <c r="J205" s="31"/>
      <c r="K205" s="31"/>
      <c r="L205" s="31"/>
      <c r="M205" s="31"/>
      <c r="N205" s="31"/>
      <c r="O205" s="31"/>
      <c r="P205" s="31"/>
      <c r="Q205" s="31"/>
      <c r="R205" s="31"/>
      <c r="S205" s="31"/>
      <c r="T205" s="31"/>
      <c r="U205" s="31"/>
      <c r="V205" s="31"/>
      <c r="W205" s="31"/>
      <c r="X205" s="31"/>
      <c r="Y205" s="31"/>
      <c r="Z205" s="31"/>
      <c r="AA205" s="31"/>
      <c r="AB205" s="31"/>
      <c r="AC205" s="31"/>
      <c r="AD205" s="31"/>
      <c r="AE205" s="31"/>
      <c r="AF205" s="31"/>
      <c r="AG205" s="31"/>
    </row>
    <row r="206" spans="2:33" ht="15.6">
      <c r="B206" s="32"/>
      <c r="C206" s="31"/>
      <c r="D206" s="31"/>
      <c r="E206" s="31"/>
      <c r="F206" s="31"/>
      <c r="G206" s="30"/>
      <c r="H206" s="31"/>
      <c r="I206" s="31"/>
      <c r="J206" s="31"/>
      <c r="K206" s="31"/>
      <c r="L206" s="31"/>
      <c r="M206" s="31"/>
      <c r="N206" s="31"/>
      <c r="O206" s="31"/>
      <c r="P206" s="31"/>
      <c r="Q206" s="31"/>
      <c r="R206" s="31"/>
      <c r="S206" s="31"/>
      <c r="T206" s="31"/>
      <c r="U206" s="31"/>
      <c r="V206" s="31"/>
      <c r="W206" s="31"/>
      <c r="X206" s="31"/>
      <c r="Y206" s="31"/>
      <c r="Z206" s="31"/>
      <c r="AA206" s="31"/>
      <c r="AB206" s="31"/>
      <c r="AC206" s="31"/>
      <c r="AD206" s="31"/>
      <c r="AE206" s="31"/>
      <c r="AF206" s="31"/>
      <c r="AG206" s="31"/>
    </row>
    <row r="207" spans="2:33" ht="15.6">
      <c r="B207" s="32"/>
      <c r="C207" s="31"/>
      <c r="D207" s="31"/>
      <c r="E207" s="31"/>
      <c r="F207" s="31"/>
      <c r="G207" s="30"/>
      <c r="H207" s="31"/>
      <c r="I207" s="31"/>
      <c r="J207" s="31"/>
      <c r="K207" s="31"/>
      <c r="L207" s="31"/>
      <c r="M207" s="31"/>
      <c r="N207" s="31"/>
      <c r="O207" s="31"/>
      <c r="P207" s="31"/>
      <c r="Q207" s="31"/>
      <c r="R207" s="31"/>
      <c r="S207" s="31"/>
      <c r="T207" s="31"/>
      <c r="U207" s="31"/>
      <c r="V207" s="31"/>
      <c r="W207" s="31"/>
      <c r="X207" s="31"/>
      <c r="Y207" s="31"/>
      <c r="Z207" s="31"/>
      <c r="AA207" s="31"/>
      <c r="AB207" s="31"/>
      <c r="AC207" s="31"/>
      <c r="AD207" s="31"/>
      <c r="AE207" s="31"/>
      <c r="AF207" s="31"/>
      <c r="AG207" s="31"/>
    </row>
    <row r="208" spans="2:33" ht="15.6">
      <c r="B208" s="32"/>
      <c r="C208" s="31"/>
      <c r="D208" s="31"/>
      <c r="E208" s="31"/>
      <c r="F208" s="31"/>
      <c r="G208" s="30"/>
      <c r="H208" s="31"/>
      <c r="I208" s="31"/>
      <c r="J208" s="31"/>
      <c r="K208" s="31"/>
      <c r="L208" s="31"/>
      <c r="M208" s="31"/>
      <c r="N208" s="31"/>
      <c r="O208" s="31"/>
      <c r="P208" s="31"/>
      <c r="Q208" s="31"/>
      <c r="R208" s="31"/>
      <c r="S208" s="31"/>
      <c r="T208" s="31"/>
      <c r="U208" s="31"/>
      <c r="V208" s="31"/>
      <c r="W208" s="31"/>
      <c r="X208" s="31"/>
      <c r="Y208" s="31"/>
      <c r="Z208" s="31"/>
      <c r="AA208" s="31"/>
      <c r="AB208" s="31"/>
      <c r="AC208" s="31"/>
      <c r="AD208" s="31"/>
      <c r="AE208" s="31"/>
      <c r="AF208" s="31"/>
      <c r="AG208" s="31"/>
    </row>
    <row r="209" spans="2:33" ht="15.6">
      <c r="B209" s="32"/>
      <c r="C209" s="31"/>
      <c r="D209" s="31"/>
      <c r="E209" s="31"/>
      <c r="F209" s="31"/>
      <c r="G209" s="30"/>
      <c r="H209" s="31"/>
      <c r="I209" s="31"/>
      <c r="J209" s="31"/>
      <c r="K209" s="31"/>
      <c r="L209" s="31"/>
      <c r="M209" s="31"/>
      <c r="N209" s="31"/>
      <c r="O209" s="31"/>
      <c r="P209" s="31"/>
      <c r="Q209" s="31"/>
      <c r="R209" s="31"/>
      <c r="S209" s="31"/>
      <c r="T209" s="31"/>
      <c r="U209" s="31"/>
      <c r="V209" s="31"/>
      <c r="W209" s="31"/>
      <c r="X209" s="31"/>
      <c r="Y209" s="31"/>
      <c r="Z209" s="31"/>
      <c r="AA209" s="31"/>
      <c r="AB209" s="31"/>
      <c r="AC209" s="31"/>
      <c r="AD209" s="31"/>
      <c r="AE209" s="31"/>
      <c r="AF209" s="31"/>
      <c r="AG209" s="31"/>
    </row>
    <row r="210" spans="2:33" ht="15.6">
      <c r="B210" s="32"/>
      <c r="C210" s="31"/>
      <c r="D210" s="31"/>
      <c r="E210" s="31"/>
      <c r="F210" s="31"/>
      <c r="G210" s="30"/>
      <c r="H210" s="31"/>
      <c r="I210" s="31"/>
      <c r="J210" s="31"/>
      <c r="K210" s="31"/>
      <c r="L210" s="31"/>
      <c r="M210" s="31"/>
      <c r="N210" s="31"/>
      <c r="O210" s="31"/>
      <c r="P210" s="31"/>
      <c r="Q210" s="31"/>
      <c r="R210" s="31"/>
      <c r="S210" s="31"/>
      <c r="T210" s="31"/>
      <c r="U210" s="31"/>
      <c r="V210" s="31"/>
      <c r="W210" s="31"/>
      <c r="X210" s="31"/>
      <c r="Y210" s="31"/>
      <c r="Z210" s="31"/>
      <c r="AA210" s="31"/>
      <c r="AB210" s="31"/>
      <c r="AC210" s="31"/>
      <c r="AD210" s="31"/>
      <c r="AE210" s="31"/>
      <c r="AF210" s="31"/>
      <c r="AG210" s="31"/>
    </row>
    <row r="211" spans="2:33" ht="15.6">
      <c r="B211" s="32"/>
      <c r="C211" s="31"/>
      <c r="D211" s="31"/>
      <c r="E211" s="31"/>
      <c r="F211" s="31"/>
      <c r="G211" s="30"/>
      <c r="H211" s="31"/>
      <c r="I211" s="31"/>
      <c r="J211" s="31"/>
      <c r="K211" s="31"/>
      <c r="L211" s="31"/>
      <c r="M211" s="31"/>
      <c r="N211" s="31"/>
      <c r="O211" s="31"/>
      <c r="P211" s="31"/>
      <c r="Q211" s="31"/>
      <c r="R211" s="31"/>
      <c r="S211" s="31"/>
      <c r="T211" s="31"/>
      <c r="U211" s="31"/>
      <c r="V211" s="31"/>
      <c r="W211" s="31"/>
      <c r="X211" s="31"/>
      <c r="Y211" s="31"/>
      <c r="Z211" s="31"/>
      <c r="AA211" s="31"/>
      <c r="AB211" s="31"/>
      <c r="AC211" s="31"/>
      <c r="AD211" s="31"/>
      <c r="AE211" s="31"/>
      <c r="AF211" s="31"/>
      <c r="AG211" s="31"/>
    </row>
    <row r="212" spans="2:33" ht="15.6">
      <c r="B212" s="32"/>
      <c r="C212" s="31"/>
      <c r="D212" s="31"/>
      <c r="E212" s="31"/>
      <c r="F212" s="31"/>
      <c r="G212" s="30"/>
      <c r="H212" s="31"/>
      <c r="I212" s="31"/>
      <c r="J212" s="31"/>
      <c r="K212" s="31"/>
      <c r="L212" s="31"/>
      <c r="M212" s="31"/>
      <c r="N212" s="31"/>
      <c r="O212" s="31"/>
      <c r="P212" s="31"/>
      <c r="Q212" s="31"/>
      <c r="R212" s="31"/>
      <c r="S212" s="31"/>
      <c r="T212" s="31"/>
      <c r="U212" s="31"/>
      <c r="V212" s="31"/>
      <c r="W212" s="31"/>
      <c r="X212" s="31"/>
      <c r="Y212" s="31"/>
      <c r="Z212" s="31"/>
      <c r="AA212" s="31"/>
      <c r="AB212" s="31"/>
      <c r="AC212" s="31"/>
      <c r="AD212" s="31"/>
      <c r="AE212" s="31"/>
      <c r="AF212" s="31"/>
      <c r="AG212" s="31"/>
    </row>
    <row r="213" spans="2:33" ht="15.6">
      <c r="B213" s="32"/>
      <c r="C213" s="31"/>
      <c r="D213" s="31"/>
      <c r="E213" s="31"/>
      <c r="F213" s="31"/>
      <c r="G213" s="30"/>
      <c r="H213" s="31"/>
      <c r="I213" s="31"/>
      <c r="J213" s="31"/>
      <c r="K213" s="31"/>
      <c r="L213" s="31"/>
      <c r="M213" s="31"/>
      <c r="N213" s="31"/>
      <c r="O213" s="31"/>
      <c r="P213" s="31"/>
      <c r="Q213" s="31"/>
      <c r="R213" s="31"/>
      <c r="S213" s="31"/>
      <c r="T213" s="31"/>
      <c r="U213" s="31"/>
      <c r="V213" s="31"/>
      <c r="W213" s="31"/>
      <c r="X213" s="31"/>
      <c r="Y213" s="31"/>
      <c r="Z213" s="31"/>
      <c r="AA213" s="31"/>
      <c r="AB213" s="31"/>
      <c r="AC213" s="31"/>
      <c r="AD213" s="31"/>
      <c r="AE213" s="31"/>
      <c r="AF213" s="31"/>
      <c r="AG213" s="31"/>
    </row>
    <row r="214" spans="2:33" ht="15.6">
      <c r="B214" s="32"/>
      <c r="C214" s="31"/>
      <c r="D214" s="31"/>
      <c r="E214" s="31"/>
      <c r="F214" s="31"/>
      <c r="G214" s="30"/>
      <c r="H214" s="31"/>
      <c r="I214" s="31"/>
      <c r="J214" s="31"/>
      <c r="K214" s="31"/>
      <c r="L214" s="31"/>
      <c r="M214" s="31"/>
      <c r="N214" s="31"/>
      <c r="O214" s="31"/>
      <c r="P214" s="31"/>
      <c r="Q214" s="31"/>
      <c r="R214" s="31"/>
      <c r="S214" s="31"/>
      <c r="T214" s="31"/>
      <c r="U214" s="31"/>
      <c r="V214" s="31"/>
      <c r="W214" s="31"/>
      <c r="X214" s="31"/>
      <c r="Y214" s="31"/>
      <c r="Z214" s="31"/>
      <c r="AA214" s="31"/>
      <c r="AB214" s="31"/>
      <c r="AC214" s="31"/>
      <c r="AD214" s="31"/>
      <c r="AE214" s="31"/>
      <c r="AF214" s="31"/>
      <c r="AG214" s="31"/>
    </row>
    <row r="215" spans="2:33" ht="15.6">
      <c r="B215" s="32"/>
      <c r="C215" s="31"/>
      <c r="D215" s="31"/>
      <c r="E215" s="31"/>
      <c r="F215" s="31"/>
      <c r="G215" s="30"/>
      <c r="H215" s="31"/>
      <c r="I215" s="31"/>
      <c r="J215" s="31"/>
      <c r="K215" s="31"/>
      <c r="L215" s="31"/>
      <c r="M215" s="31"/>
      <c r="N215" s="31"/>
      <c r="O215" s="31"/>
      <c r="P215" s="31"/>
      <c r="Q215" s="31"/>
      <c r="R215" s="31"/>
      <c r="S215" s="31"/>
      <c r="T215" s="31"/>
      <c r="U215" s="31"/>
      <c r="V215" s="31"/>
      <c r="W215" s="31"/>
      <c r="X215" s="31"/>
      <c r="Y215" s="31"/>
      <c r="Z215" s="31"/>
      <c r="AA215" s="31"/>
      <c r="AB215" s="31"/>
      <c r="AC215" s="31"/>
      <c r="AD215" s="31"/>
      <c r="AE215" s="31"/>
      <c r="AF215" s="31"/>
      <c r="AG215" s="31"/>
    </row>
    <row r="216" spans="2:33" ht="15.6">
      <c r="B216" s="32"/>
      <c r="C216" s="31"/>
      <c r="D216" s="31"/>
      <c r="E216" s="31"/>
      <c r="F216" s="31"/>
      <c r="G216" s="30"/>
      <c r="H216" s="31"/>
      <c r="I216" s="31"/>
      <c r="J216" s="31"/>
      <c r="K216" s="31"/>
      <c r="L216" s="31"/>
      <c r="M216" s="31"/>
      <c r="N216" s="31"/>
      <c r="O216" s="31"/>
      <c r="P216" s="31"/>
      <c r="Q216" s="31"/>
      <c r="R216" s="31"/>
      <c r="S216" s="31"/>
      <c r="T216" s="31"/>
      <c r="U216" s="31"/>
      <c r="V216" s="31"/>
      <c r="W216" s="31"/>
      <c r="X216" s="31"/>
      <c r="Y216" s="31"/>
      <c r="Z216" s="31"/>
      <c r="AA216" s="31"/>
      <c r="AB216" s="31"/>
      <c r="AC216" s="31"/>
      <c r="AD216" s="31"/>
      <c r="AE216" s="31"/>
      <c r="AF216" s="31"/>
      <c r="AG216" s="31"/>
    </row>
    <row r="217" spans="2:33" ht="15.6">
      <c r="B217" s="32"/>
      <c r="C217" s="31"/>
      <c r="D217" s="31"/>
      <c r="E217" s="31"/>
      <c r="F217" s="31"/>
      <c r="G217" s="30"/>
      <c r="H217" s="31"/>
      <c r="I217" s="31"/>
      <c r="J217" s="31"/>
      <c r="K217" s="31"/>
      <c r="L217" s="31"/>
      <c r="M217" s="31"/>
      <c r="N217" s="31"/>
      <c r="O217" s="31"/>
      <c r="P217" s="31"/>
      <c r="Q217" s="31"/>
      <c r="R217" s="31"/>
      <c r="S217" s="31"/>
      <c r="T217" s="31"/>
      <c r="U217" s="31"/>
      <c r="V217" s="31"/>
      <c r="W217" s="31"/>
      <c r="X217" s="31"/>
      <c r="Y217" s="31"/>
      <c r="Z217" s="31"/>
      <c r="AA217" s="31"/>
      <c r="AB217" s="31"/>
      <c r="AC217" s="31"/>
      <c r="AD217" s="31"/>
      <c r="AE217" s="31"/>
      <c r="AF217" s="31"/>
      <c r="AG217" s="31"/>
    </row>
    <row r="218" spans="2:33" ht="15.6">
      <c r="B218" s="32"/>
      <c r="C218" s="31"/>
      <c r="D218" s="31"/>
      <c r="E218" s="31"/>
      <c r="F218" s="31"/>
      <c r="G218" s="30"/>
      <c r="H218" s="31"/>
      <c r="I218" s="31"/>
      <c r="J218" s="31"/>
      <c r="K218" s="31"/>
      <c r="L218" s="31"/>
      <c r="M218" s="31"/>
      <c r="N218" s="31"/>
      <c r="O218" s="31"/>
      <c r="P218" s="31"/>
      <c r="Q218" s="31"/>
      <c r="R218" s="31"/>
      <c r="S218" s="31"/>
      <c r="T218" s="31"/>
      <c r="U218" s="31"/>
      <c r="V218" s="31"/>
      <c r="W218" s="31"/>
      <c r="X218" s="31"/>
      <c r="Y218" s="31"/>
      <c r="Z218" s="31"/>
      <c r="AA218" s="31"/>
      <c r="AB218" s="31"/>
      <c r="AC218" s="31"/>
      <c r="AD218" s="31"/>
      <c r="AE218" s="31"/>
      <c r="AF218" s="31"/>
      <c r="AG218" s="31"/>
    </row>
    <row r="219" spans="2:33" ht="15.6">
      <c r="B219" s="32"/>
      <c r="C219" s="31"/>
      <c r="D219" s="31"/>
      <c r="E219" s="31"/>
      <c r="F219" s="31"/>
      <c r="G219" s="30"/>
      <c r="H219" s="31"/>
      <c r="I219" s="31"/>
      <c r="J219" s="31"/>
      <c r="K219" s="31"/>
      <c r="L219" s="31"/>
      <c r="M219" s="31"/>
      <c r="N219" s="31"/>
      <c r="O219" s="31"/>
      <c r="P219" s="31"/>
      <c r="Q219" s="31"/>
      <c r="R219" s="31"/>
      <c r="S219" s="31"/>
      <c r="T219" s="31"/>
      <c r="U219" s="31"/>
      <c r="V219" s="31"/>
      <c r="W219" s="31"/>
      <c r="X219" s="31"/>
      <c r="Y219" s="31"/>
      <c r="Z219" s="31"/>
      <c r="AA219" s="31"/>
      <c r="AB219" s="31"/>
      <c r="AC219" s="31"/>
      <c r="AD219" s="31"/>
      <c r="AE219" s="31"/>
      <c r="AF219" s="31"/>
      <c r="AG219" s="31"/>
    </row>
    <row r="220" spans="2:33" ht="15.6">
      <c r="B220" s="32"/>
      <c r="C220" s="31"/>
      <c r="D220" s="31"/>
      <c r="E220" s="31"/>
      <c r="F220" s="31"/>
      <c r="G220" s="30"/>
      <c r="H220" s="31"/>
      <c r="I220" s="31"/>
      <c r="J220" s="31"/>
      <c r="K220" s="31"/>
      <c r="L220" s="31"/>
      <c r="M220" s="31"/>
      <c r="N220" s="31"/>
      <c r="O220" s="31"/>
      <c r="P220" s="31"/>
      <c r="Q220" s="31"/>
      <c r="R220" s="31"/>
      <c r="S220" s="31"/>
      <c r="T220" s="31"/>
      <c r="U220" s="31"/>
      <c r="V220" s="31"/>
      <c r="W220" s="31"/>
      <c r="X220" s="31"/>
      <c r="Y220" s="31"/>
      <c r="Z220" s="31"/>
      <c r="AA220" s="31"/>
      <c r="AB220" s="31"/>
      <c r="AC220" s="31"/>
      <c r="AD220" s="31"/>
      <c r="AE220" s="31"/>
      <c r="AF220" s="31"/>
      <c r="AG220" s="31"/>
    </row>
    <row r="221" spans="2:33" ht="15.6">
      <c r="B221" s="32"/>
      <c r="C221" s="31"/>
      <c r="D221" s="31"/>
      <c r="E221" s="31"/>
      <c r="F221" s="31"/>
      <c r="G221" s="30"/>
      <c r="H221" s="31"/>
      <c r="I221" s="31"/>
      <c r="J221" s="31"/>
      <c r="K221" s="31"/>
      <c r="L221" s="31"/>
      <c r="M221" s="31"/>
      <c r="N221" s="31"/>
      <c r="O221" s="31"/>
      <c r="P221" s="31"/>
      <c r="Q221" s="31"/>
      <c r="R221" s="31"/>
      <c r="S221" s="31"/>
      <c r="T221" s="31"/>
      <c r="U221" s="31"/>
      <c r="V221" s="31"/>
      <c r="W221" s="31"/>
      <c r="X221" s="31"/>
      <c r="Y221" s="31"/>
      <c r="Z221" s="31"/>
      <c r="AA221" s="31"/>
      <c r="AB221" s="31"/>
      <c r="AC221" s="31"/>
      <c r="AD221" s="31"/>
      <c r="AE221" s="31"/>
      <c r="AF221" s="31"/>
      <c r="AG221" s="31"/>
    </row>
    <row r="222" spans="2:33" ht="15.6">
      <c r="B222" s="32"/>
      <c r="C222" s="31"/>
      <c r="D222" s="31"/>
      <c r="E222" s="31"/>
      <c r="F222" s="31"/>
      <c r="G222" s="30"/>
      <c r="H222" s="31"/>
      <c r="I222" s="31"/>
      <c r="J222" s="31"/>
      <c r="K222" s="31"/>
      <c r="L222" s="31"/>
      <c r="M222" s="31"/>
      <c r="N222" s="31"/>
      <c r="O222" s="31"/>
      <c r="P222" s="31"/>
      <c r="Q222" s="31"/>
      <c r="R222" s="31"/>
      <c r="S222" s="31"/>
      <c r="T222" s="31"/>
      <c r="U222" s="31"/>
      <c r="V222" s="31"/>
      <c r="W222" s="31"/>
      <c r="X222" s="31"/>
      <c r="Y222" s="31"/>
      <c r="Z222" s="31"/>
      <c r="AA222" s="31"/>
      <c r="AB222" s="31"/>
      <c r="AC222" s="31"/>
      <c r="AD222" s="31"/>
      <c r="AE222" s="31"/>
      <c r="AF222" s="31"/>
      <c r="AG222" s="31"/>
    </row>
    <row r="223" spans="2:33" ht="15.6">
      <c r="B223" s="32"/>
      <c r="C223" s="31"/>
      <c r="D223" s="31"/>
      <c r="E223" s="31"/>
      <c r="F223" s="31"/>
      <c r="G223" s="30"/>
      <c r="H223" s="31"/>
      <c r="I223" s="31"/>
      <c r="J223" s="31"/>
      <c r="K223" s="31"/>
      <c r="L223" s="31"/>
      <c r="M223" s="31"/>
      <c r="N223" s="31"/>
      <c r="O223" s="31"/>
      <c r="P223" s="31"/>
      <c r="Q223" s="31"/>
      <c r="R223" s="31"/>
      <c r="S223" s="31"/>
      <c r="T223" s="31"/>
      <c r="U223" s="31"/>
      <c r="V223" s="31"/>
      <c r="W223" s="31"/>
      <c r="X223" s="31"/>
      <c r="Y223" s="31"/>
      <c r="Z223" s="31"/>
      <c r="AA223" s="31"/>
      <c r="AB223" s="31"/>
      <c r="AC223" s="31"/>
      <c r="AD223" s="31"/>
      <c r="AE223" s="31"/>
      <c r="AF223" s="31"/>
      <c r="AG223" s="31"/>
    </row>
    <row r="224" spans="2:33" ht="15.6">
      <c r="B224" s="32"/>
      <c r="C224" s="31"/>
      <c r="D224" s="31"/>
      <c r="E224" s="31"/>
      <c r="F224" s="31"/>
      <c r="G224" s="30"/>
      <c r="H224" s="31"/>
      <c r="I224" s="31"/>
      <c r="J224" s="31"/>
      <c r="K224" s="31"/>
      <c r="L224" s="31"/>
      <c r="M224" s="31"/>
      <c r="N224" s="31"/>
      <c r="O224" s="31"/>
      <c r="P224" s="31"/>
      <c r="Q224" s="31"/>
      <c r="R224" s="31"/>
      <c r="S224" s="31"/>
      <c r="T224" s="31"/>
      <c r="U224" s="31"/>
      <c r="V224" s="31"/>
      <c r="W224" s="31"/>
      <c r="X224" s="31"/>
      <c r="Y224" s="31"/>
      <c r="Z224" s="31"/>
      <c r="AA224" s="31"/>
      <c r="AB224" s="31"/>
      <c r="AC224" s="31"/>
      <c r="AD224" s="31"/>
      <c r="AE224" s="31"/>
      <c r="AF224" s="31"/>
      <c r="AG224" s="31"/>
    </row>
    <row r="225" spans="2:33" ht="15.6">
      <c r="B225" s="32"/>
      <c r="C225" s="31"/>
      <c r="D225" s="31"/>
      <c r="E225" s="31"/>
      <c r="F225" s="31"/>
      <c r="G225" s="30"/>
      <c r="H225" s="31"/>
      <c r="I225" s="31"/>
      <c r="J225" s="31"/>
      <c r="K225" s="31"/>
      <c r="L225" s="31"/>
      <c r="M225" s="31"/>
      <c r="N225" s="31"/>
      <c r="O225" s="31"/>
      <c r="P225" s="31"/>
      <c r="Q225" s="31"/>
      <c r="R225" s="31"/>
      <c r="S225" s="31"/>
      <c r="T225" s="31"/>
      <c r="U225" s="31"/>
      <c r="V225" s="31"/>
      <c r="W225" s="31"/>
      <c r="X225" s="31"/>
      <c r="Y225" s="31"/>
      <c r="Z225" s="31"/>
      <c r="AA225" s="31"/>
      <c r="AB225" s="31"/>
      <c r="AC225" s="31"/>
      <c r="AD225" s="31"/>
      <c r="AE225" s="31"/>
      <c r="AF225" s="31"/>
      <c r="AG225" s="31"/>
    </row>
    <row r="226" spans="2:33" ht="15.6">
      <c r="B226" s="32"/>
      <c r="C226" s="31"/>
      <c r="D226" s="31"/>
      <c r="E226" s="31"/>
      <c r="F226" s="31"/>
      <c r="G226" s="30"/>
      <c r="H226" s="31"/>
      <c r="I226" s="31"/>
      <c r="J226" s="31"/>
      <c r="K226" s="31"/>
      <c r="L226" s="31"/>
      <c r="M226" s="31"/>
      <c r="N226" s="31"/>
      <c r="O226" s="31"/>
      <c r="P226" s="31"/>
      <c r="Q226" s="31"/>
      <c r="R226" s="31"/>
      <c r="S226" s="31"/>
      <c r="T226" s="31"/>
      <c r="U226" s="31"/>
      <c r="V226" s="31"/>
      <c r="W226" s="31"/>
      <c r="X226" s="31"/>
      <c r="Y226" s="31"/>
      <c r="Z226" s="31"/>
      <c r="AA226" s="31"/>
      <c r="AB226" s="31"/>
      <c r="AC226" s="31"/>
      <c r="AD226" s="31"/>
      <c r="AE226" s="31"/>
      <c r="AF226" s="31"/>
      <c r="AG226" s="31"/>
    </row>
    <row r="227" spans="2:33" ht="15.6">
      <c r="B227" s="32"/>
      <c r="C227" s="31"/>
      <c r="D227" s="31"/>
      <c r="E227" s="31"/>
      <c r="F227" s="31"/>
      <c r="G227" s="30"/>
      <c r="H227" s="31"/>
      <c r="I227" s="31"/>
      <c r="J227" s="31"/>
      <c r="K227" s="31"/>
      <c r="L227" s="31"/>
      <c r="M227" s="31"/>
      <c r="N227" s="31"/>
      <c r="O227" s="31"/>
      <c r="P227" s="31"/>
      <c r="Q227" s="31"/>
      <c r="R227" s="31"/>
      <c r="S227" s="31"/>
      <c r="T227" s="31"/>
      <c r="U227" s="31"/>
      <c r="V227" s="31"/>
      <c r="W227" s="31"/>
      <c r="X227" s="31"/>
      <c r="Y227" s="31"/>
      <c r="Z227" s="31"/>
      <c r="AA227" s="31"/>
      <c r="AB227" s="31"/>
      <c r="AC227" s="31"/>
      <c r="AD227" s="31"/>
      <c r="AE227" s="31"/>
      <c r="AF227" s="31"/>
      <c r="AG227" s="31"/>
    </row>
    <row r="228" spans="2:33" ht="15.6">
      <c r="B228" s="32"/>
      <c r="C228" s="31"/>
      <c r="D228" s="31"/>
      <c r="E228" s="31"/>
      <c r="F228" s="31"/>
      <c r="G228" s="30"/>
      <c r="H228" s="31"/>
      <c r="I228" s="31"/>
      <c r="J228" s="31"/>
      <c r="K228" s="31"/>
      <c r="L228" s="31"/>
      <c r="M228" s="31"/>
      <c r="N228" s="31"/>
      <c r="O228" s="31"/>
      <c r="P228" s="31"/>
      <c r="Q228" s="31"/>
      <c r="R228" s="31"/>
      <c r="S228" s="31"/>
      <c r="T228" s="31"/>
      <c r="U228" s="31"/>
      <c r="V228" s="31"/>
      <c r="W228" s="31"/>
      <c r="X228" s="31"/>
      <c r="Y228" s="31"/>
      <c r="Z228" s="31"/>
      <c r="AA228" s="31"/>
      <c r="AB228" s="31"/>
      <c r="AC228" s="31"/>
      <c r="AD228" s="31"/>
      <c r="AE228" s="31"/>
      <c r="AF228" s="31"/>
      <c r="AG228" s="31"/>
    </row>
    <row r="229" spans="2:33" ht="15.6">
      <c r="B229" s="32"/>
      <c r="C229" s="31"/>
      <c r="D229" s="31"/>
      <c r="E229" s="31"/>
      <c r="F229" s="31"/>
      <c r="G229" s="30"/>
      <c r="H229" s="31"/>
      <c r="I229" s="31"/>
      <c r="J229" s="31"/>
      <c r="K229" s="31"/>
      <c r="L229" s="31"/>
      <c r="M229" s="31"/>
      <c r="N229" s="31"/>
      <c r="O229" s="31"/>
      <c r="P229" s="31"/>
      <c r="Q229" s="31"/>
      <c r="R229" s="31"/>
      <c r="S229" s="31"/>
      <c r="T229" s="31"/>
      <c r="U229" s="31"/>
      <c r="V229" s="31"/>
      <c r="W229" s="31"/>
      <c r="X229" s="31"/>
      <c r="Y229" s="31"/>
      <c r="Z229" s="31"/>
      <c r="AA229" s="31"/>
      <c r="AB229" s="31"/>
      <c r="AC229" s="31"/>
      <c r="AD229" s="31"/>
      <c r="AE229" s="31"/>
      <c r="AF229" s="31"/>
      <c r="AG229" s="31"/>
    </row>
    <row r="230" spans="2:33" ht="15.6">
      <c r="B230" s="32"/>
      <c r="C230" s="31"/>
      <c r="D230" s="31"/>
      <c r="E230" s="31"/>
      <c r="F230" s="31"/>
      <c r="G230" s="30"/>
      <c r="H230" s="31"/>
      <c r="I230" s="31"/>
      <c r="J230" s="31"/>
      <c r="K230" s="31"/>
      <c r="L230" s="31"/>
      <c r="M230" s="31"/>
      <c r="N230" s="31"/>
      <c r="O230" s="31"/>
      <c r="P230" s="31"/>
      <c r="Q230" s="31"/>
      <c r="R230" s="31"/>
      <c r="S230" s="31"/>
      <c r="T230" s="31"/>
      <c r="U230" s="31"/>
      <c r="V230" s="31"/>
      <c r="W230" s="31"/>
      <c r="X230" s="31"/>
      <c r="Y230" s="31"/>
      <c r="Z230" s="31"/>
      <c r="AA230" s="31"/>
      <c r="AB230" s="31"/>
      <c r="AC230" s="31"/>
      <c r="AD230" s="31"/>
      <c r="AE230" s="31"/>
      <c r="AF230" s="31"/>
      <c r="AG230" s="31"/>
    </row>
    <row r="231" spans="2:33" ht="15.6">
      <c r="B231" s="32"/>
      <c r="C231" s="31"/>
      <c r="D231" s="31"/>
      <c r="E231" s="31"/>
      <c r="F231" s="31"/>
      <c r="G231" s="30"/>
      <c r="H231" s="31"/>
      <c r="I231" s="31"/>
      <c r="J231" s="31"/>
      <c r="K231" s="31"/>
      <c r="L231" s="31"/>
      <c r="M231" s="31"/>
      <c r="N231" s="31"/>
      <c r="O231" s="31"/>
      <c r="P231" s="31"/>
      <c r="Q231" s="31"/>
      <c r="R231" s="31"/>
      <c r="S231" s="31"/>
      <c r="T231" s="31"/>
      <c r="U231" s="31"/>
      <c r="V231" s="31"/>
      <c r="W231" s="31"/>
      <c r="X231" s="31"/>
      <c r="Y231" s="31"/>
      <c r="Z231" s="31"/>
      <c r="AA231" s="31"/>
      <c r="AB231" s="31"/>
      <c r="AC231" s="31"/>
      <c r="AD231" s="31"/>
      <c r="AE231" s="31"/>
      <c r="AF231" s="31"/>
      <c r="AG231" s="31"/>
    </row>
    <row r="232" spans="2:33" ht="15.6">
      <c r="B232" s="32"/>
      <c r="C232" s="31"/>
      <c r="D232" s="31"/>
      <c r="E232" s="31"/>
      <c r="F232" s="31"/>
      <c r="G232" s="30"/>
      <c r="H232" s="31"/>
      <c r="I232" s="31"/>
      <c r="J232" s="31"/>
      <c r="K232" s="31"/>
      <c r="L232" s="31"/>
      <c r="M232" s="31"/>
      <c r="N232" s="31"/>
      <c r="O232" s="31"/>
      <c r="P232" s="31"/>
      <c r="Q232" s="31"/>
      <c r="R232" s="31"/>
      <c r="S232" s="31"/>
      <c r="T232" s="31"/>
      <c r="U232" s="31"/>
      <c r="V232" s="31"/>
      <c r="W232" s="31"/>
      <c r="X232" s="31"/>
      <c r="Y232" s="31"/>
      <c r="Z232" s="31"/>
      <c r="AA232" s="31"/>
      <c r="AB232" s="31"/>
      <c r="AC232" s="31"/>
      <c r="AD232" s="31"/>
      <c r="AE232" s="31"/>
      <c r="AF232" s="31"/>
      <c r="AG232" s="31"/>
    </row>
    <row r="233" spans="2:33" ht="15.6">
      <c r="B233" s="32"/>
      <c r="C233" s="31"/>
      <c r="D233" s="31"/>
      <c r="E233" s="31"/>
      <c r="F233" s="31"/>
      <c r="G233" s="30"/>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31"/>
      <c r="AF233" s="31"/>
      <c r="AG233" s="31"/>
    </row>
    <row r="234" spans="2:33" ht="15.6">
      <c r="B234" s="32"/>
      <c r="C234" s="31"/>
      <c r="D234" s="31"/>
      <c r="E234" s="31"/>
      <c r="F234" s="31"/>
      <c r="G234" s="30"/>
      <c r="H234" s="31"/>
      <c r="I234" s="31"/>
      <c r="J234" s="31"/>
      <c r="K234" s="31"/>
      <c r="L234" s="31"/>
      <c r="M234" s="31"/>
      <c r="N234" s="31"/>
      <c r="O234" s="31"/>
      <c r="P234" s="31"/>
      <c r="Q234" s="31"/>
      <c r="R234" s="31"/>
      <c r="S234" s="31"/>
      <c r="T234" s="31"/>
      <c r="U234" s="31"/>
      <c r="V234" s="31"/>
      <c r="W234" s="31"/>
      <c r="X234" s="31"/>
      <c r="Y234" s="31"/>
      <c r="Z234" s="31"/>
      <c r="AA234" s="31"/>
      <c r="AB234" s="31"/>
      <c r="AC234" s="31"/>
      <c r="AD234" s="31"/>
      <c r="AE234" s="31"/>
      <c r="AF234" s="31"/>
      <c r="AG234" s="31"/>
    </row>
    <row r="235" spans="2:33" ht="15.6">
      <c r="B235" s="32"/>
      <c r="C235" s="31"/>
      <c r="D235" s="31"/>
      <c r="E235" s="31"/>
      <c r="F235" s="31"/>
      <c r="G235" s="30"/>
      <c r="H235" s="31"/>
      <c r="I235" s="31"/>
      <c r="J235" s="31"/>
      <c r="K235" s="31"/>
      <c r="L235" s="31"/>
      <c r="M235" s="31"/>
      <c r="N235" s="31"/>
      <c r="O235" s="31"/>
      <c r="P235" s="31"/>
      <c r="Q235" s="31"/>
      <c r="R235" s="31"/>
      <c r="S235" s="31"/>
      <c r="T235" s="31"/>
      <c r="U235" s="31"/>
      <c r="V235" s="31"/>
      <c r="W235" s="31"/>
      <c r="X235" s="31"/>
      <c r="Y235" s="31"/>
      <c r="Z235" s="31"/>
      <c r="AA235" s="31"/>
      <c r="AB235" s="31"/>
      <c r="AC235" s="31"/>
      <c r="AD235" s="31"/>
      <c r="AE235" s="31"/>
      <c r="AF235" s="31"/>
      <c r="AG235" s="31"/>
    </row>
    <row r="236" spans="2:33" ht="15.6">
      <c r="B236" s="32"/>
      <c r="C236" s="31"/>
      <c r="D236" s="31"/>
      <c r="E236" s="31"/>
      <c r="F236" s="31"/>
      <c r="G236" s="30"/>
      <c r="H236" s="31"/>
      <c r="I236" s="31"/>
      <c r="J236" s="31"/>
      <c r="K236" s="31"/>
      <c r="L236" s="31"/>
      <c r="M236" s="31"/>
      <c r="N236" s="31"/>
      <c r="O236" s="31"/>
      <c r="P236" s="31"/>
      <c r="Q236" s="31"/>
      <c r="R236" s="31"/>
      <c r="S236" s="31"/>
      <c r="T236" s="31"/>
      <c r="U236" s="31"/>
      <c r="V236" s="31"/>
      <c r="W236" s="31"/>
      <c r="X236" s="31"/>
      <c r="Y236" s="31"/>
      <c r="Z236" s="31"/>
      <c r="AA236" s="31"/>
      <c r="AB236" s="31"/>
      <c r="AC236" s="31"/>
      <c r="AD236" s="31"/>
      <c r="AE236" s="31"/>
      <c r="AF236" s="31"/>
      <c r="AG236" s="31"/>
    </row>
    <row r="237" spans="2:33" ht="15.6">
      <c r="B237" s="32"/>
      <c r="C237" s="31"/>
      <c r="D237" s="31"/>
      <c r="E237" s="31"/>
      <c r="F237" s="31"/>
      <c r="G237" s="30"/>
      <c r="H237" s="31"/>
      <c r="I237" s="31"/>
      <c r="J237" s="31"/>
      <c r="K237" s="31"/>
      <c r="L237" s="31"/>
      <c r="M237" s="31"/>
      <c r="N237" s="31"/>
      <c r="O237" s="31"/>
      <c r="P237" s="31"/>
      <c r="Q237" s="31"/>
      <c r="R237" s="31"/>
      <c r="S237" s="31"/>
      <c r="T237" s="31"/>
      <c r="U237" s="31"/>
      <c r="V237" s="31"/>
      <c r="W237" s="31"/>
      <c r="X237" s="31"/>
      <c r="Y237" s="31"/>
      <c r="Z237" s="31"/>
      <c r="AA237" s="31"/>
      <c r="AB237" s="31"/>
      <c r="AC237" s="31"/>
      <c r="AD237" s="31"/>
      <c r="AE237" s="31"/>
      <c r="AF237" s="31"/>
      <c r="AG237" s="31"/>
    </row>
    <row r="238" spans="2:33" ht="15.6">
      <c r="B238" s="32"/>
      <c r="C238" s="31"/>
      <c r="D238" s="31"/>
      <c r="E238" s="31"/>
      <c r="F238" s="31"/>
      <c r="G238" s="30"/>
      <c r="H238" s="31"/>
      <c r="I238" s="31"/>
      <c r="J238" s="31"/>
      <c r="K238" s="31"/>
      <c r="L238" s="31"/>
      <c r="M238" s="31"/>
      <c r="N238" s="31"/>
      <c r="O238" s="31"/>
      <c r="P238" s="31"/>
      <c r="Q238" s="31"/>
      <c r="R238" s="31"/>
      <c r="S238" s="31"/>
      <c r="T238" s="31"/>
      <c r="U238" s="31"/>
      <c r="V238" s="31"/>
      <c r="W238" s="31"/>
      <c r="X238" s="31"/>
      <c r="Y238" s="31"/>
      <c r="Z238" s="31"/>
      <c r="AA238" s="31"/>
      <c r="AB238" s="31"/>
      <c r="AC238" s="31"/>
      <c r="AD238" s="31"/>
      <c r="AE238" s="31"/>
      <c r="AF238" s="31"/>
      <c r="AG238" s="31"/>
    </row>
    <row r="239" spans="2:33" ht="15.6">
      <c r="B239" s="32"/>
      <c r="C239" s="31"/>
      <c r="D239" s="31"/>
      <c r="E239" s="31"/>
      <c r="F239" s="31"/>
      <c r="G239" s="30"/>
      <c r="H239" s="31"/>
      <c r="I239" s="31"/>
      <c r="J239" s="31"/>
      <c r="K239" s="31"/>
      <c r="L239" s="31"/>
      <c r="M239" s="31"/>
      <c r="N239" s="31"/>
      <c r="O239" s="31"/>
      <c r="P239" s="31"/>
      <c r="Q239" s="31"/>
      <c r="R239" s="31"/>
      <c r="S239" s="31"/>
      <c r="T239" s="31"/>
      <c r="U239" s="31"/>
      <c r="V239" s="31"/>
      <c r="W239" s="31"/>
      <c r="X239" s="31"/>
      <c r="Y239" s="31"/>
      <c r="Z239" s="31"/>
      <c r="AA239" s="31"/>
      <c r="AB239" s="31"/>
      <c r="AC239" s="31"/>
      <c r="AD239" s="31"/>
      <c r="AE239" s="31"/>
      <c r="AF239" s="31"/>
      <c r="AG239" s="31"/>
    </row>
    <row r="240" spans="2:33" ht="15.6">
      <c r="B240" s="32"/>
      <c r="C240" s="31"/>
      <c r="D240" s="31"/>
      <c r="E240" s="31"/>
      <c r="F240" s="31"/>
      <c r="G240" s="30"/>
      <c r="H240" s="31"/>
      <c r="I240" s="31"/>
      <c r="J240" s="31"/>
      <c r="K240" s="31"/>
      <c r="L240" s="31"/>
      <c r="M240" s="31"/>
      <c r="N240" s="31"/>
      <c r="O240" s="31"/>
      <c r="P240" s="31"/>
      <c r="Q240" s="31"/>
      <c r="R240" s="31"/>
      <c r="S240" s="31"/>
      <c r="T240" s="31"/>
      <c r="U240" s="31"/>
      <c r="V240" s="31"/>
      <c r="W240" s="31"/>
      <c r="X240" s="31"/>
      <c r="Y240" s="31"/>
      <c r="Z240" s="31"/>
      <c r="AA240" s="31"/>
      <c r="AB240" s="31"/>
      <c r="AC240" s="31"/>
      <c r="AD240" s="31"/>
      <c r="AE240" s="31"/>
      <c r="AF240" s="31"/>
      <c r="AG240" s="31"/>
    </row>
    <row r="241" spans="2:33" ht="15.6">
      <c r="B241" s="32"/>
      <c r="C241" s="31"/>
      <c r="D241" s="31"/>
      <c r="E241" s="31"/>
      <c r="F241" s="31"/>
      <c r="G241" s="30"/>
      <c r="H241" s="31"/>
      <c r="I241" s="31"/>
      <c r="J241" s="31"/>
      <c r="K241" s="31"/>
      <c r="L241" s="31"/>
      <c r="M241" s="31"/>
      <c r="N241" s="31"/>
      <c r="O241" s="31"/>
      <c r="P241" s="31"/>
      <c r="Q241" s="31"/>
      <c r="R241" s="31"/>
      <c r="S241" s="31"/>
      <c r="T241" s="31"/>
      <c r="U241" s="31"/>
      <c r="V241" s="31"/>
      <c r="W241" s="31"/>
      <c r="X241" s="31"/>
      <c r="Y241" s="31"/>
      <c r="Z241" s="31"/>
      <c r="AA241" s="31"/>
      <c r="AB241" s="31"/>
      <c r="AC241" s="31"/>
      <c r="AD241" s="31"/>
      <c r="AE241" s="31"/>
      <c r="AF241" s="31"/>
      <c r="AG241" s="31"/>
    </row>
    <row r="242" spans="2:33" ht="15.6">
      <c r="B242" s="32"/>
      <c r="C242" s="31"/>
      <c r="D242" s="31"/>
      <c r="E242" s="31"/>
      <c r="F242" s="31"/>
      <c r="G242" s="30"/>
      <c r="H242" s="31"/>
      <c r="I242" s="31"/>
      <c r="J242" s="31"/>
      <c r="K242" s="31"/>
      <c r="L242" s="31"/>
      <c r="M242" s="31"/>
      <c r="N242" s="31"/>
      <c r="O242" s="31"/>
      <c r="P242" s="31"/>
      <c r="Q242" s="31"/>
      <c r="R242" s="31"/>
      <c r="S242" s="31"/>
      <c r="T242" s="31"/>
      <c r="U242" s="31"/>
      <c r="V242" s="31"/>
      <c r="W242" s="31"/>
      <c r="X242" s="31"/>
      <c r="Y242" s="31"/>
      <c r="Z242" s="31"/>
      <c r="AA242" s="31"/>
      <c r="AB242" s="31"/>
      <c r="AC242" s="31"/>
      <c r="AD242" s="31"/>
      <c r="AE242" s="31"/>
      <c r="AF242" s="31"/>
      <c r="AG242" s="31"/>
    </row>
    <row r="243" spans="2:33" ht="15.6">
      <c r="B243" s="32"/>
      <c r="C243" s="31"/>
      <c r="D243" s="31"/>
      <c r="E243" s="31"/>
      <c r="F243" s="31"/>
      <c r="G243" s="30"/>
      <c r="H243" s="31"/>
      <c r="I243" s="31"/>
      <c r="J243" s="31"/>
      <c r="K243" s="31"/>
      <c r="L243" s="31"/>
      <c r="M243" s="31"/>
      <c r="N243" s="31"/>
      <c r="O243" s="31"/>
      <c r="P243" s="31"/>
      <c r="Q243" s="31"/>
      <c r="R243" s="31"/>
      <c r="S243" s="31"/>
      <c r="T243" s="31"/>
      <c r="U243" s="31"/>
      <c r="V243" s="31"/>
      <c r="W243" s="31"/>
      <c r="X243" s="31"/>
      <c r="Y243" s="31"/>
      <c r="Z243" s="31"/>
      <c r="AA243" s="31"/>
      <c r="AB243" s="31"/>
      <c r="AC243" s="31"/>
      <c r="AD243" s="31"/>
      <c r="AE243" s="31"/>
      <c r="AF243" s="31"/>
      <c r="AG243" s="31"/>
    </row>
    <row r="244" spans="2:33" ht="15.6">
      <c r="B244" s="32"/>
      <c r="C244" s="31"/>
      <c r="D244" s="31"/>
      <c r="E244" s="31"/>
      <c r="F244" s="31"/>
      <c r="G244" s="30"/>
      <c r="H244" s="31"/>
      <c r="I244" s="31"/>
      <c r="J244" s="31"/>
      <c r="K244" s="31"/>
      <c r="L244" s="31"/>
      <c r="M244" s="31"/>
      <c r="N244" s="31"/>
      <c r="O244" s="31"/>
      <c r="P244" s="31"/>
      <c r="Q244" s="31"/>
      <c r="R244" s="31"/>
      <c r="S244" s="31"/>
      <c r="T244" s="31"/>
      <c r="U244" s="31"/>
      <c r="V244" s="31"/>
      <c r="W244" s="31"/>
      <c r="X244" s="31"/>
      <c r="Y244" s="31"/>
      <c r="Z244" s="31"/>
      <c r="AA244" s="31"/>
      <c r="AB244" s="31"/>
      <c r="AC244" s="31"/>
      <c r="AD244" s="31"/>
      <c r="AE244" s="31"/>
      <c r="AF244" s="31"/>
      <c r="AG244" s="31"/>
    </row>
    <row r="245" spans="2:33" ht="15.6">
      <c r="B245" s="32"/>
      <c r="C245" s="31"/>
      <c r="D245" s="31"/>
      <c r="E245" s="31"/>
      <c r="F245" s="31"/>
      <c r="G245" s="30"/>
      <c r="H245" s="31"/>
      <c r="I245" s="31"/>
      <c r="J245" s="31"/>
      <c r="K245" s="31"/>
      <c r="L245" s="31"/>
      <c r="M245" s="31"/>
      <c r="N245" s="31"/>
      <c r="O245" s="31"/>
      <c r="P245" s="31"/>
      <c r="Q245" s="31"/>
      <c r="R245" s="31"/>
      <c r="S245" s="31"/>
      <c r="T245" s="31"/>
      <c r="U245" s="31"/>
      <c r="V245" s="31"/>
      <c r="W245" s="31"/>
      <c r="X245" s="31"/>
      <c r="Y245" s="31"/>
      <c r="Z245" s="31"/>
      <c r="AA245" s="31"/>
      <c r="AB245" s="31"/>
      <c r="AC245" s="31"/>
      <c r="AD245" s="31"/>
      <c r="AE245" s="31"/>
      <c r="AF245" s="31"/>
      <c r="AG245" s="31"/>
    </row>
    <row r="246" spans="2:33" ht="15.6">
      <c r="B246" s="32"/>
      <c r="C246" s="31"/>
      <c r="D246" s="31"/>
      <c r="E246" s="31"/>
      <c r="F246" s="31"/>
      <c r="G246" s="30"/>
      <c r="H246" s="31"/>
      <c r="I246" s="31"/>
      <c r="J246" s="31"/>
      <c r="K246" s="31"/>
      <c r="L246" s="31"/>
      <c r="M246" s="31"/>
      <c r="N246" s="31"/>
      <c r="O246" s="31"/>
      <c r="P246" s="31"/>
      <c r="Q246" s="31"/>
      <c r="R246" s="31"/>
      <c r="S246" s="31"/>
      <c r="T246" s="31"/>
      <c r="U246" s="31"/>
      <c r="V246" s="31"/>
      <c r="W246" s="31"/>
      <c r="X246" s="31"/>
      <c r="Y246" s="31"/>
      <c r="Z246" s="31"/>
      <c r="AA246" s="31"/>
      <c r="AB246" s="31"/>
      <c r="AC246" s="31"/>
      <c r="AD246" s="31"/>
      <c r="AE246" s="31"/>
      <c r="AF246" s="31"/>
      <c r="AG246" s="31"/>
    </row>
    <row r="247" spans="2:33" ht="15.6">
      <c r="B247" s="32"/>
      <c r="C247" s="31"/>
      <c r="D247" s="31"/>
      <c r="E247" s="31"/>
      <c r="F247" s="31"/>
      <c r="G247" s="30"/>
      <c r="H247" s="31"/>
      <c r="I247" s="31"/>
      <c r="J247" s="31"/>
      <c r="K247" s="31"/>
      <c r="L247" s="31"/>
      <c r="M247" s="31"/>
      <c r="N247" s="31"/>
      <c r="O247" s="31"/>
      <c r="P247" s="31"/>
      <c r="Q247" s="31"/>
      <c r="R247" s="31"/>
      <c r="S247" s="31"/>
      <c r="T247" s="31"/>
      <c r="U247" s="31"/>
      <c r="V247" s="31"/>
      <c r="W247" s="31"/>
      <c r="X247" s="31"/>
      <c r="Y247" s="31"/>
      <c r="Z247" s="31"/>
      <c r="AA247" s="31"/>
      <c r="AB247" s="31"/>
      <c r="AC247" s="31"/>
      <c r="AD247" s="31"/>
      <c r="AE247" s="31"/>
      <c r="AF247" s="31"/>
      <c r="AG247" s="31"/>
    </row>
    <row r="248" spans="2:33" ht="15.6">
      <c r="B248" s="32"/>
      <c r="C248" s="31"/>
      <c r="D248" s="31"/>
      <c r="E248" s="31"/>
      <c r="F248" s="31"/>
      <c r="G248" s="30"/>
      <c r="H248" s="31"/>
      <c r="I248" s="31"/>
      <c r="J248" s="31"/>
      <c r="K248" s="31"/>
      <c r="L248" s="31"/>
      <c r="M248" s="31"/>
      <c r="N248" s="31"/>
      <c r="O248" s="31"/>
      <c r="P248" s="31"/>
      <c r="Q248" s="31"/>
      <c r="R248" s="31"/>
      <c r="S248" s="31"/>
      <c r="T248" s="31"/>
      <c r="U248" s="31"/>
      <c r="V248" s="31"/>
      <c r="W248" s="31"/>
      <c r="X248" s="31"/>
      <c r="Y248" s="31"/>
      <c r="Z248" s="31"/>
      <c r="AA248" s="31"/>
      <c r="AB248" s="31"/>
      <c r="AC248" s="31"/>
      <c r="AD248" s="31"/>
      <c r="AE248" s="31"/>
      <c r="AF248" s="31"/>
      <c r="AG248" s="31"/>
    </row>
    <row r="249" spans="2:33" ht="15.6">
      <c r="B249" s="32"/>
      <c r="C249" s="31"/>
      <c r="D249" s="31"/>
      <c r="E249" s="31"/>
      <c r="F249" s="31"/>
      <c r="G249" s="30"/>
      <c r="H249" s="31"/>
      <c r="I249" s="31"/>
      <c r="J249" s="31"/>
      <c r="K249" s="31"/>
      <c r="L249" s="31"/>
      <c r="M249" s="31"/>
      <c r="N249" s="31"/>
      <c r="O249" s="31"/>
      <c r="P249" s="31"/>
      <c r="Q249" s="31"/>
      <c r="R249" s="31"/>
      <c r="S249" s="31"/>
      <c r="T249" s="31"/>
      <c r="U249" s="31"/>
      <c r="V249" s="31"/>
      <c r="W249" s="31"/>
      <c r="X249" s="31"/>
      <c r="Y249" s="31"/>
      <c r="Z249" s="31"/>
      <c r="AA249" s="31"/>
      <c r="AB249" s="31"/>
      <c r="AC249" s="31"/>
      <c r="AD249" s="31"/>
      <c r="AE249" s="31"/>
      <c r="AF249" s="31"/>
      <c r="AG249" s="31"/>
    </row>
    <row r="250" spans="2:33" ht="15.6">
      <c r="B250" s="32"/>
      <c r="C250" s="31"/>
      <c r="D250" s="31"/>
      <c r="E250" s="31"/>
      <c r="F250" s="31"/>
      <c r="G250" s="30"/>
      <c r="H250" s="31"/>
      <c r="I250" s="31"/>
      <c r="J250" s="31"/>
      <c r="K250" s="31"/>
      <c r="L250" s="31"/>
      <c r="M250" s="31"/>
      <c r="N250" s="31"/>
      <c r="O250" s="31"/>
      <c r="P250" s="31"/>
      <c r="Q250" s="31"/>
      <c r="R250" s="31"/>
      <c r="S250" s="31"/>
      <c r="T250" s="31"/>
      <c r="U250" s="31"/>
      <c r="V250" s="31"/>
      <c r="W250" s="31"/>
      <c r="X250" s="31"/>
      <c r="Y250" s="31"/>
      <c r="Z250" s="31"/>
      <c r="AA250" s="31"/>
      <c r="AB250" s="31"/>
      <c r="AC250" s="31"/>
      <c r="AD250" s="31"/>
      <c r="AE250" s="31"/>
      <c r="AF250" s="31"/>
      <c r="AG250" s="31"/>
    </row>
    <row r="251" spans="2:33" ht="15.6">
      <c r="B251" s="32"/>
      <c r="C251" s="31"/>
      <c r="D251" s="31"/>
      <c r="E251" s="31"/>
      <c r="F251" s="31"/>
      <c r="G251" s="30"/>
      <c r="H251" s="31"/>
      <c r="I251" s="31"/>
      <c r="J251" s="31"/>
      <c r="K251" s="31"/>
      <c r="L251" s="31"/>
      <c r="M251" s="31"/>
      <c r="N251" s="31"/>
      <c r="O251" s="31"/>
      <c r="P251" s="31"/>
      <c r="Q251" s="31"/>
      <c r="R251" s="31"/>
      <c r="S251" s="31"/>
      <c r="T251" s="31"/>
      <c r="U251" s="31"/>
      <c r="V251" s="31"/>
      <c r="W251" s="31"/>
      <c r="X251" s="31"/>
      <c r="Y251" s="31"/>
      <c r="Z251" s="31"/>
      <c r="AA251" s="31"/>
      <c r="AB251" s="31"/>
      <c r="AC251" s="31"/>
      <c r="AD251" s="31"/>
      <c r="AE251" s="31"/>
      <c r="AF251" s="31"/>
      <c r="AG251" s="31"/>
    </row>
    <row r="252" spans="2:33" ht="15.6">
      <c r="B252" s="32"/>
      <c r="C252" s="31"/>
      <c r="D252" s="31"/>
      <c r="E252" s="31"/>
      <c r="F252" s="31"/>
      <c r="G252" s="30"/>
      <c r="H252" s="31"/>
      <c r="I252" s="31"/>
      <c r="J252" s="31"/>
      <c r="K252" s="31"/>
      <c r="L252" s="31"/>
      <c r="M252" s="31"/>
      <c r="N252" s="31"/>
      <c r="O252" s="31"/>
      <c r="P252" s="31"/>
      <c r="Q252" s="31"/>
      <c r="R252" s="31"/>
      <c r="S252" s="31"/>
      <c r="T252" s="31"/>
      <c r="U252" s="31"/>
      <c r="V252" s="31"/>
      <c r="W252" s="31"/>
      <c r="X252" s="31"/>
      <c r="Y252" s="31"/>
      <c r="Z252" s="31"/>
      <c r="AA252" s="31"/>
      <c r="AB252" s="31"/>
      <c r="AC252" s="31"/>
      <c r="AD252" s="31"/>
      <c r="AE252" s="31"/>
      <c r="AF252" s="31"/>
      <c r="AG252" s="31"/>
    </row>
    <row r="253" spans="2:33" ht="15.6">
      <c r="B253" s="32"/>
      <c r="C253" s="31"/>
      <c r="D253" s="31"/>
      <c r="E253" s="31"/>
      <c r="F253" s="31"/>
      <c r="G253" s="30"/>
      <c r="H253" s="31"/>
      <c r="I253" s="31"/>
      <c r="J253" s="31"/>
      <c r="K253" s="31"/>
      <c r="L253" s="31"/>
      <c r="M253" s="31"/>
      <c r="N253" s="31"/>
      <c r="O253" s="31"/>
      <c r="P253" s="31"/>
      <c r="Q253" s="31"/>
      <c r="R253" s="31"/>
      <c r="S253" s="31"/>
      <c r="T253" s="31"/>
      <c r="U253" s="31"/>
      <c r="V253" s="31"/>
      <c r="W253" s="31"/>
      <c r="X253" s="31"/>
      <c r="Y253" s="31"/>
      <c r="Z253" s="31"/>
      <c r="AA253" s="31"/>
      <c r="AB253" s="31"/>
      <c r="AC253" s="31"/>
      <c r="AD253" s="31"/>
      <c r="AE253" s="31"/>
      <c r="AF253" s="31"/>
      <c r="AG253" s="31"/>
    </row>
    <row r="254" spans="2:33" ht="15.6">
      <c r="B254" s="32"/>
      <c r="C254" s="31"/>
      <c r="D254" s="31"/>
      <c r="E254" s="31"/>
      <c r="F254" s="31"/>
      <c r="G254" s="30"/>
      <c r="H254" s="31"/>
      <c r="I254" s="31"/>
      <c r="J254" s="31"/>
      <c r="K254" s="31"/>
      <c r="L254" s="31"/>
      <c r="M254" s="31"/>
      <c r="N254" s="31"/>
      <c r="O254" s="31"/>
      <c r="P254" s="31"/>
      <c r="Q254" s="31"/>
      <c r="R254" s="31"/>
      <c r="S254" s="31"/>
      <c r="T254" s="31"/>
      <c r="U254" s="31"/>
      <c r="V254" s="31"/>
      <c r="W254" s="31"/>
      <c r="X254" s="31"/>
      <c r="Y254" s="31"/>
      <c r="Z254" s="31"/>
      <c r="AA254" s="31"/>
      <c r="AB254" s="31"/>
      <c r="AC254" s="31"/>
      <c r="AD254" s="31"/>
      <c r="AE254" s="31"/>
      <c r="AF254" s="31"/>
      <c r="AG254" s="31"/>
    </row>
    <row r="255" spans="2:33" ht="15.6">
      <c r="B255" s="32"/>
      <c r="C255" s="31"/>
      <c r="D255" s="31"/>
      <c r="E255" s="31"/>
      <c r="F255" s="31"/>
      <c r="G255" s="30"/>
      <c r="H255" s="31"/>
      <c r="I255" s="31"/>
      <c r="J255" s="31"/>
      <c r="K255" s="31"/>
      <c r="L255" s="31"/>
      <c r="M255" s="31"/>
      <c r="N255" s="31"/>
      <c r="O255" s="31"/>
      <c r="P255" s="31"/>
      <c r="Q255" s="31"/>
      <c r="R255" s="31"/>
      <c r="S255" s="31"/>
      <c r="T255" s="31"/>
      <c r="U255" s="31"/>
      <c r="V255" s="31"/>
      <c r="W255" s="31"/>
      <c r="X255" s="31"/>
      <c r="Y255" s="31"/>
      <c r="Z255" s="31"/>
      <c r="AA255" s="31"/>
      <c r="AB255" s="31"/>
      <c r="AC255" s="31"/>
      <c r="AD255" s="31"/>
      <c r="AE255" s="31"/>
      <c r="AF255" s="31"/>
      <c r="AG255" s="31"/>
    </row>
    <row r="256" spans="2:33" ht="14.45">
      <c r="B256" s="33"/>
      <c r="C256" s="31"/>
      <c r="D256" s="31"/>
      <c r="E256" s="31"/>
      <c r="F256" s="31"/>
      <c r="G256" s="30"/>
      <c r="H256" s="31"/>
      <c r="I256" s="31"/>
      <c r="J256" s="31"/>
      <c r="K256" s="31"/>
      <c r="L256" s="31"/>
      <c r="M256" s="31"/>
      <c r="N256" s="31"/>
      <c r="O256" s="31"/>
      <c r="P256" s="31"/>
      <c r="Q256" s="31"/>
      <c r="R256" s="31"/>
      <c r="S256" s="31"/>
      <c r="T256" s="31"/>
      <c r="U256" s="31"/>
      <c r="V256" s="31"/>
      <c r="W256" s="31"/>
      <c r="X256" s="31"/>
      <c r="Y256" s="31"/>
      <c r="Z256" s="31"/>
      <c r="AA256" s="31"/>
      <c r="AB256" s="31"/>
      <c r="AC256" s="31"/>
      <c r="AD256" s="31"/>
      <c r="AE256" s="31"/>
      <c r="AF256" s="31"/>
      <c r="AG256" s="31"/>
    </row>
    <row r="257" spans="2:33" ht="14.45">
      <c r="B257" s="33"/>
      <c r="C257" s="31"/>
      <c r="D257" s="31"/>
      <c r="E257" s="31"/>
      <c r="F257" s="31"/>
      <c r="G257" s="30"/>
      <c r="H257" s="31"/>
      <c r="I257" s="31"/>
      <c r="J257" s="31"/>
      <c r="K257" s="31"/>
      <c r="L257" s="31"/>
      <c r="M257" s="31"/>
      <c r="N257" s="31"/>
      <c r="O257" s="31"/>
      <c r="P257" s="31"/>
      <c r="Q257" s="31"/>
      <c r="R257" s="31"/>
      <c r="S257" s="31"/>
      <c r="T257" s="31"/>
      <c r="U257" s="31"/>
      <c r="V257" s="31"/>
      <c r="W257" s="31"/>
      <c r="X257" s="31"/>
      <c r="Y257" s="31"/>
      <c r="Z257" s="31"/>
      <c r="AA257" s="31"/>
      <c r="AB257" s="31"/>
      <c r="AC257" s="31"/>
      <c r="AD257" s="31"/>
      <c r="AE257" s="31"/>
      <c r="AF257" s="31"/>
      <c r="AG257" s="31"/>
    </row>
    <row r="258" spans="2:33" ht="14.45">
      <c r="B258" s="33"/>
      <c r="C258" s="31"/>
      <c r="D258" s="31"/>
      <c r="E258" s="31"/>
      <c r="F258" s="31"/>
      <c r="G258" s="30"/>
      <c r="H258" s="31"/>
      <c r="I258" s="31"/>
      <c r="J258" s="31"/>
      <c r="K258" s="31"/>
      <c r="L258" s="31"/>
      <c r="M258" s="31"/>
      <c r="N258" s="31"/>
      <c r="O258" s="31"/>
      <c r="P258" s="31"/>
      <c r="Q258" s="31"/>
      <c r="R258" s="31"/>
      <c r="S258" s="31"/>
      <c r="T258" s="31"/>
      <c r="U258" s="31"/>
      <c r="V258" s="31"/>
      <c r="W258" s="31"/>
      <c r="X258" s="31"/>
      <c r="Y258" s="31"/>
      <c r="Z258" s="31"/>
      <c r="AA258" s="31"/>
      <c r="AB258" s="31"/>
      <c r="AC258" s="31"/>
      <c r="AD258" s="31"/>
      <c r="AE258" s="31"/>
      <c r="AF258" s="31"/>
      <c r="AG258" s="31"/>
    </row>
    <row r="259" spans="2:33" ht="14.45">
      <c r="B259" s="33"/>
      <c r="C259" s="31"/>
      <c r="D259" s="31"/>
      <c r="E259" s="31"/>
      <c r="F259" s="31"/>
      <c r="G259" s="30"/>
      <c r="H259" s="31"/>
      <c r="I259" s="31"/>
      <c r="J259" s="31"/>
      <c r="K259" s="31"/>
      <c r="L259" s="31"/>
      <c r="M259" s="31"/>
      <c r="N259" s="31"/>
      <c r="O259" s="31"/>
      <c r="P259" s="31"/>
      <c r="Q259" s="31"/>
      <c r="R259" s="31"/>
      <c r="S259" s="31"/>
      <c r="T259" s="31"/>
      <c r="U259" s="31"/>
      <c r="V259" s="31"/>
      <c r="W259" s="31"/>
      <c r="X259" s="31"/>
      <c r="Y259" s="31"/>
      <c r="Z259" s="31"/>
      <c r="AA259" s="31"/>
      <c r="AB259" s="31"/>
      <c r="AC259" s="31"/>
      <c r="AD259" s="31"/>
      <c r="AE259" s="31"/>
      <c r="AF259" s="31"/>
      <c r="AG259" s="31"/>
    </row>
    <row r="260" spans="2:33" ht="14.45">
      <c r="B260" s="33"/>
      <c r="C260" s="31"/>
      <c r="D260" s="31"/>
      <c r="E260" s="31"/>
      <c r="F260" s="31"/>
      <c r="G260" s="30"/>
      <c r="H260" s="31"/>
      <c r="I260" s="31"/>
      <c r="J260" s="31"/>
      <c r="K260" s="31"/>
      <c r="L260" s="31"/>
      <c r="M260" s="31"/>
      <c r="N260" s="31"/>
      <c r="O260" s="31"/>
      <c r="P260" s="31"/>
      <c r="Q260" s="31"/>
      <c r="R260" s="31"/>
      <c r="S260" s="31"/>
      <c r="T260" s="31"/>
      <c r="U260" s="31"/>
      <c r="V260" s="31"/>
      <c r="W260" s="31"/>
      <c r="X260" s="31"/>
      <c r="Y260" s="31"/>
      <c r="Z260" s="31"/>
      <c r="AA260" s="31"/>
      <c r="AB260" s="31"/>
      <c r="AC260" s="31"/>
      <c r="AD260" s="31"/>
      <c r="AE260" s="31"/>
      <c r="AF260" s="31"/>
      <c r="AG260" s="31"/>
    </row>
    <row r="261" spans="2:33" ht="14.45">
      <c r="B261" s="33"/>
      <c r="C261" s="31"/>
      <c r="D261" s="31"/>
      <c r="E261" s="31"/>
      <c r="F261" s="31"/>
      <c r="G261" s="30"/>
      <c r="H261" s="31"/>
      <c r="I261" s="31"/>
      <c r="J261" s="31"/>
      <c r="K261" s="31"/>
      <c r="L261" s="31"/>
      <c r="M261" s="31"/>
      <c r="N261" s="31"/>
      <c r="O261" s="31"/>
      <c r="P261" s="31"/>
      <c r="Q261" s="31"/>
      <c r="R261" s="31"/>
      <c r="S261" s="31"/>
      <c r="T261" s="31"/>
      <c r="U261" s="31"/>
      <c r="V261" s="31"/>
      <c r="W261" s="31"/>
      <c r="X261" s="31"/>
      <c r="Y261" s="31"/>
      <c r="Z261" s="31"/>
      <c r="AA261" s="31"/>
      <c r="AB261" s="31"/>
      <c r="AC261" s="31"/>
      <c r="AD261" s="31"/>
      <c r="AE261" s="31"/>
      <c r="AF261" s="31"/>
      <c r="AG261" s="31"/>
    </row>
    <row r="262" spans="2:33" ht="14.45">
      <c r="B262" s="33"/>
      <c r="C262" s="31"/>
      <c r="D262" s="31"/>
      <c r="E262" s="31"/>
      <c r="F262" s="31"/>
      <c r="G262" s="30"/>
      <c r="H262" s="31"/>
      <c r="I262" s="31"/>
      <c r="J262" s="31"/>
      <c r="K262" s="31"/>
      <c r="L262" s="31"/>
      <c r="M262" s="31"/>
      <c r="N262" s="31"/>
      <c r="O262" s="31"/>
      <c r="P262" s="31"/>
      <c r="Q262" s="31"/>
      <c r="R262" s="31"/>
      <c r="S262" s="31"/>
      <c r="T262" s="31"/>
      <c r="U262" s="31"/>
      <c r="V262" s="31"/>
      <c r="W262" s="31"/>
      <c r="X262" s="31"/>
      <c r="Y262" s="31"/>
      <c r="Z262" s="31"/>
      <c r="AA262" s="31"/>
      <c r="AB262" s="31"/>
      <c r="AC262" s="31"/>
      <c r="AD262" s="31"/>
      <c r="AE262" s="31"/>
      <c r="AF262" s="31"/>
      <c r="AG262" s="31"/>
    </row>
    <row r="263" spans="2:33" ht="14.45">
      <c r="B263" s="33"/>
      <c r="C263" s="31"/>
      <c r="D263" s="31"/>
      <c r="E263" s="31"/>
      <c r="F263" s="31"/>
      <c r="G263" s="30"/>
      <c r="H263" s="31"/>
      <c r="I263" s="31"/>
      <c r="J263" s="31"/>
      <c r="K263" s="31"/>
      <c r="L263" s="31"/>
      <c r="M263" s="31"/>
      <c r="N263" s="31"/>
      <c r="O263" s="31"/>
      <c r="P263" s="31"/>
      <c r="Q263" s="31"/>
      <c r="R263" s="31"/>
      <c r="S263" s="31"/>
      <c r="T263" s="31"/>
      <c r="U263" s="31"/>
      <c r="V263" s="31"/>
      <c r="W263" s="31"/>
      <c r="X263" s="31"/>
      <c r="Y263" s="31"/>
      <c r="Z263" s="31"/>
      <c r="AA263" s="31"/>
      <c r="AB263" s="31"/>
      <c r="AC263" s="31"/>
      <c r="AD263" s="31"/>
      <c r="AE263" s="31"/>
      <c r="AF263" s="31"/>
      <c r="AG263" s="31"/>
    </row>
    <row r="264" spans="2:33" ht="14.45">
      <c r="B264" s="33"/>
      <c r="C264" s="31"/>
      <c r="D264" s="31"/>
      <c r="E264" s="31"/>
      <c r="F264" s="31"/>
      <c r="G264" s="30"/>
      <c r="H264" s="31"/>
      <c r="I264" s="31"/>
      <c r="J264" s="31"/>
      <c r="K264" s="31"/>
      <c r="L264" s="31"/>
      <c r="M264" s="31"/>
      <c r="N264" s="31"/>
      <c r="O264" s="31"/>
      <c r="P264" s="31"/>
      <c r="Q264" s="31"/>
      <c r="R264" s="31"/>
      <c r="S264" s="31"/>
      <c r="T264" s="31"/>
      <c r="U264" s="31"/>
      <c r="V264" s="31"/>
      <c r="W264" s="31"/>
      <c r="X264" s="31"/>
      <c r="Y264" s="31"/>
      <c r="Z264" s="31"/>
      <c r="AA264" s="31"/>
      <c r="AB264" s="31"/>
      <c r="AC264" s="31"/>
      <c r="AD264" s="31"/>
      <c r="AE264" s="31"/>
      <c r="AF264" s="31"/>
      <c r="AG264" s="31"/>
    </row>
    <row r="265" spans="2:33" ht="14.45">
      <c r="B265" s="33"/>
      <c r="C265" s="31"/>
      <c r="D265" s="31"/>
      <c r="E265" s="31"/>
      <c r="F265" s="31"/>
      <c r="G265" s="30"/>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c r="AE265" s="31"/>
      <c r="AF265" s="31"/>
      <c r="AG265" s="31"/>
    </row>
    <row r="266" spans="2:33" ht="14.45">
      <c r="B266" s="33"/>
      <c r="C266" s="31"/>
      <c r="D266" s="31"/>
      <c r="E266" s="31"/>
      <c r="F266" s="31"/>
      <c r="G266" s="30"/>
      <c r="H266" s="31"/>
      <c r="I266" s="31"/>
      <c r="J266" s="31"/>
      <c r="K266" s="31"/>
      <c r="L266" s="31"/>
      <c r="M266" s="31"/>
      <c r="N266" s="31"/>
      <c r="O266" s="31"/>
      <c r="P266" s="31"/>
      <c r="Q266" s="31"/>
      <c r="R266" s="31"/>
      <c r="S266" s="31"/>
      <c r="T266" s="31"/>
      <c r="U266" s="31"/>
      <c r="V266" s="31"/>
      <c r="W266" s="31"/>
      <c r="X266" s="31"/>
      <c r="Y266" s="31"/>
      <c r="Z266" s="31"/>
      <c r="AA266" s="31"/>
      <c r="AB266" s="31"/>
      <c r="AC266" s="31"/>
      <c r="AD266" s="31"/>
      <c r="AE266" s="31"/>
      <c r="AF266" s="31"/>
      <c r="AG266" s="31"/>
    </row>
    <row r="267" spans="2:33" ht="14.45">
      <c r="B267" s="33"/>
      <c r="C267" s="31"/>
      <c r="D267" s="31"/>
      <c r="E267" s="31"/>
      <c r="F267" s="31"/>
      <c r="G267" s="30"/>
      <c r="H267" s="31"/>
      <c r="I267" s="31"/>
      <c r="J267" s="31"/>
      <c r="K267" s="31"/>
      <c r="L267" s="31"/>
      <c r="M267" s="31"/>
      <c r="N267" s="31"/>
      <c r="O267" s="31"/>
      <c r="P267" s="31"/>
      <c r="Q267" s="31"/>
      <c r="R267" s="31"/>
      <c r="S267" s="31"/>
      <c r="T267" s="31"/>
      <c r="U267" s="31"/>
      <c r="V267" s="31"/>
      <c r="W267" s="31"/>
      <c r="X267" s="31"/>
      <c r="Y267" s="31"/>
      <c r="Z267" s="31"/>
      <c r="AA267" s="31"/>
      <c r="AB267" s="31"/>
      <c r="AC267" s="31"/>
      <c r="AD267" s="31"/>
      <c r="AE267" s="31"/>
      <c r="AF267" s="31"/>
      <c r="AG267" s="31"/>
    </row>
    <row r="268" spans="2:33" ht="14.45">
      <c r="B268" s="33"/>
      <c r="C268" s="31"/>
      <c r="D268" s="31"/>
      <c r="E268" s="31"/>
      <c r="F268" s="31"/>
      <c r="G268" s="30"/>
      <c r="H268" s="31"/>
      <c r="I268" s="31"/>
      <c r="J268" s="31"/>
      <c r="K268" s="31"/>
      <c r="L268" s="31"/>
      <c r="M268" s="31"/>
      <c r="N268" s="31"/>
      <c r="O268" s="31"/>
      <c r="P268" s="31"/>
      <c r="Q268" s="31"/>
      <c r="R268" s="31"/>
      <c r="S268" s="31"/>
      <c r="T268" s="31"/>
      <c r="U268" s="31"/>
      <c r="V268" s="31"/>
      <c r="W268" s="31"/>
      <c r="X268" s="31"/>
      <c r="Y268" s="31"/>
      <c r="Z268" s="31"/>
      <c r="AA268" s="31"/>
      <c r="AB268" s="31"/>
      <c r="AC268" s="31"/>
      <c r="AD268" s="31"/>
      <c r="AE268" s="31"/>
      <c r="AF268" s="31"/>
      <c r="AG268" s="31"/>
    </row>
    <row r="269" spans="2:33" ht="14.45">
      <c r="B269" s="33"/>
      <c r="C269" s="31"/>
      <c r="D269" s="31"/>
      <c r="E269" s="31"/>
      <c r="F269" s="31"/>
      <c r="G269" s="30"/>
      <c r="H269" s="31"/>
      <c r="I269" s="31"/>
      <c r="J269" s="31"/>
      <c r="K269" s="31"/>
      <c r="L269" s="31"/>
      <c r="M269" s="31"/>
      <c r="N269" s="31"/>
      <c r="O269" s="31"/>
      <c r="P269" s="31"/>
      <c r="Q269" s="31"/>
      <c r="R269" s="31"/>
      <c r="S269" s="31"/>
      <c r="T269" s="31"/>
      <c r="U269" s="31"/>
      <c r="V269" s="31"/>
      <c r="W269" s="31"/>
      <c r="X269" s="31"/>
      <c r="Y269" s="31"/>
      <c r="Z269" s="31"/>
      <c r="AA269" s="31"/>
      <c r="AB269" s="31"/>
      <c r="AC269" s="31"/>
      <c r="AD269" s="31"/>
      <c r="AE269" s="31"/>
      <c r="AF269" s="31"/>
      <c r="AG269" s="31"/>
    </row>
    <row r="270" spans="2:33" ht="14.45">
      <c r="B270" s="33"/>
      <c r="C270" s="31"/>
      <c r="D270" s="31"/>
      <c r="E270" s="31"/>
      <c r="F270" s="31"/>
      <c r="G270" s="30"/>
      <c r="H270" s="31"/>
      <c r="I270" s="31"/>
      <c r="J270" s="31"/>
      <c r="K270" s="31"/>
      <c r="L270" s="31"/>
      <c r="M270" s="31"/>
      <c r="N270" s="31"/>
      <c r="O270" s="31"/>
      <c r="P270" s="31"/>
      <c r="Q270" s="31"/>
      <c r="R270" s="31"/>
      <c r="S270" s="31"/>
      <c r="T270" s="31"/>
      <c r="U270" s="31"/>
      <c r="V270" s="31"/>
      <c r="W270" s="31"/>
      <c r="X270" s="31"/>
      <c r="Y270" s="31"/>
      <c r="Z270" s="31"/>
      <c r="AA270" s="31"/>
      <c r="AB270" s="31"/>
      <c r="AC270" s="31"/>
      <c r="AD270" s="31"/>
      <c r="AE270" s="31"/>
      <c r="AF270" s="31"/>
      <c r="AG270" s="31"/>
    </row>
    <row r="271" spans="2:33" ht="14.45">
      <c r="B271" s="33"/>
      <c r="C271" s="31"/>
      <c r="D271" s="31"/>
      <c r="E271" s="31"/>
      <c r="F271" s="31"/>
      <c r="G271" s="30"/>
      <c r="H271" s="31"/>
      <c r="I271" s="31"/>
      <c r="J271" s="31"/>
      <c r="K271" s="31"/>
      <c r="L271" s="31"/>
      <c r="M271" s="31"/>
      <c r="N271" s="31"/>
      <c r="O271" s="31"/>
      <c r="P271" s="31"/>
      <c r="Q271" s="31"/>
      <c r="R271" s="31"/>
      <c r="S271" s="31"/>
      <c r="T271" s="31"/>
      <c r="U271" s="31"/>
      <c r="V271" s="31"/>
      <c r="W271" s="31"/>
      <c r="X271" s="31"/>
      <c r="Y271" s="31"/>
      <c r="Z271" s="31"/>
      <c r="AA271" s="31"/>
      <c r="AB271" s="31"/>
      <c r="AC271" s="31"/>
      <c r="AD271" s="31"/>
      <c r="AE271" s="31"/>
      <c r="AF271" s="31"/>
      <c r="AG271" s="31"/>
    </row>
    <row r="272" spans="2:33" ht="14.45">
      <c r="B272" s="33"/>
      <c r="C272" s="31"/>
      <c r="D272" s="31"/>
      <c r="E272" s="31"/>
      <c r="F272" s="31"/>
      <c r="G272" s="30"/>
      <c r="H272" s="31"/>
      <c r="I272" s="31"/>
      <c r="J272" s="31"/>
      <c r="K272" s="31"/>
      <c r="L272" s="31"/>
      <c r="M272" s="31"/>
      <c r="N272" s="31"/>
      <c r="O272" s="31"/>
      <c r="P272" s="31"/>
      <c r="Q272" s="31"/>
      <c r="R272" s="31"/>
      <c r="S272" s="31"/>
      <c r="T272" s="31"/>
      <c r="U272" s="31"/>
      <c r="V272" s="31"/>
      <c r="W272" s="31"/>
      <c r="X272" s="31"/>
      <c r="Y272" s="31"/>
      <c r="Z272" s="31"/>
      <c r="AA272" s="31"/>
      <c r="AB272" s="31"/>
      <c r="AC272" s="31"/>
      <c r="AD272" s="31"/>
      <c r="AE272" s="31"/>
      <c r="AF272" s="31"/>
      <c r="AG272" s="31"/>
    </row>
    <row r="273" spans="2:33" ht="14.45">
      <c r="B273" s="33"/>
      <c r="C273" s="31"/>
      <c r="D273" s="31"/>
      <c r="E273" s="31"/>
      <c r="F273" s="31"/>
      <c r="G273" s="30"/>
      <c r="H273" s="31"/>
      <c r="I273" s="31"/>
      <c r="J273" s="31"/>
      <c r="K273" s="31"/>
      <c r="L273" s="31"/>
      <c r="M273" s="31"/>
      <c r="N273" s="31"/>
      <c r="O273" s="31"/>
      <c r="P273" s="31"/>
      <c r="Q273" s="31"/>
      <c r="R273" s="31"/>
      <c r="S273" s="31"/>
      <c r="T273" s="31"/>
      <c r="U273" s="31"/>
      <c r="V273" s="31"/>
      <c r="W273" s="31"/>
      <c r="X273" s="31"/>
      <c r="Y273" s="31"/>
      <c r="Z273" s="31"/>
      <c r="AA273" s="31"/>
      <c r="AB273" s="31"/>
      <c r="AC273" s="31"/>
      <c r="AD273" s="31"/>
      <c r="AE273" s="31"/>
      <c r="AF273" s="31"/>
      <c r="AG273" s="31"/>
    </row>
    <row r="274" spans="2:33" ht="14.45">
      <c r="B274" s="33"/>
      <c r="C274" s="31"/>
      <c r="D274" s="31"/>
      <c r="E274" s="31"/>
      <c r="F274" s="31"/>
      <c r="G274" s="30"/>
      <c r="H274" s="31"/>
      <c r="I274" s="31"/>
      <c r="J274" s="31"/>
      <c r="K274" s="31"/>
      <c r="L274" s="31"/>
      <c r="M274" s="31"/>
      <c r="N274" s="31"/>
      <c r="O274" s="31"/>
      <c r="P274" s="31"/>
      <c r="Q274" s="31"/>
      <c r="R274" s="31"/>
      <c r="S274" s="31"/>
      <c r="T274" s="31"/>
      <c r="U274" s="31"/>
      <c r="V274" s="31"/>
      <c r="W274" s="31"/>
      <c r="X274" s="31"/>
      <c r="Y274" s="31"/>
      <c r="Z274" s="31"/>
      <c r="AA274" s="31"/>
      <c r="AB274" s="31"/>
      <c r="AC274" s="31"/>
      <c r="AD274" s="31"/>
      <c r="AE274" s="31"/>
      <c r="AF274" s="31"/>
      <c r="AG274" s="31"/>
    </row>
    <row r="275" spans="2:33" ht="14.45">
      <c r="B275" s="33"/>
      <c r="C275" s="31"/>
      <c r="D275" s="31"/>
      <c r="E275" s="31"/>
      <c r="F275" s="31"/>
      <c r="G275" s="30"/>
      <c r="H275" s="31"/>
      <c r="I275" s="31"/>
      <c r="J275" s="31"/>
      <c r="K275" s="31"/>
      <c r="L275" s="31"/>
      <c r="M275" s="31"/>
      <c r="N275" s="31"/>
      <c r="O275" s="31"/>
      <c r="P275" s="31"/>
      <c r="Q275" s="31"/>
      <c r="R275" s="31"/>
      <c r="S275" s="31"/>
      <c r="T275" s="31"/>
      <c r="U275" s="31"/>
      <c r="V275" s="31"/>
      <c r="W275" s="31"/>
      <c r="X275" s="31"/>
      <c r="Y275" s="31"/>
      <c r="Z275" s="31"/>
      <c r="AA275" s="31"/>
      <c r="AB275" s="31"/>
      <c r="AC275" s="31"/>
      <c r="AD275" s="31"/>
      <c r="AE275" s="31"/>
      <c r="AF275" s="31"/>
      <c r="AG275" s="31"/>
    </row>
    <row r="276" spans="2:33" ht="14.45">
      <c r="B276" s="33"/>
      <c r="C276" s="31"/>
      <c r="D276" s="31"/>
      <c r="E276" s="31"/>
      <c r="F276" s="31"/>
      <c r="G276" s="30"/>
      <c r="H276" s="31"/>
      <c r="I276" s="31"/>
      <c r="J276" s="31"/>
      <c r="K276" s="31"/>
      <c r="L276" s="31"/>
      <c r="M276" s="31"/>
      <c r="N276" s="31"/>
      <c r="O276" s="31"/>
      <c r="P276" s="31"/>
      <c r="Q276" s="31"/>
      <c r="R276" s="31"/>
      <c r="S276" s="31"/>
      <c r="T276" s="31"/>
      <c r="U276" s="31"/>
      <c r="V276" s="31"/>
      <c r="W276" s="31"/>
      <c r="X276" s="31"/>
      <c r="Y276" s="31"/>
      <c r="Z276" s="31"/>
      <c r="AA276" s="31"/>
      <c r="AB276" s="31"/>
      <c r="AC276" s="31"/>
      <c r="AD276" s="31"/>
      <c r="AE276" s="31"/>
      <c r="AF276" s="31"/>
      <c r="AG276" s="31"/>
    </row>
    <row r="277" spans="2:33" ht="14.45">
      <c r="B277" s="33"/>
      <c r="C277" s="31"/>
      <c r="D277" s="31"/>
      <c r="E277" s="31"/>
      <c r="F277" s="31"/>
      <c r="G277" s="30"/>
      <c r="H277" s="31"/>
      <c r="I277" s="31"/>
      <c r="J277" s="31"/>
      <c r="K277" s="31"/>
      <c r="L277" s="31"/>
      <c r="M277" s="31"/>
      <c r="N277" s="31"/>
      <c r="O277" s="31"/>
      <c r="P277" s="31"/>
      <c r="Q277" s="31"/>
      <c r="R277" s="31"/>
      <c r="S277" s="31"/>
      <c r="T277" s="31"/>
      <c r="U277" s="31"/>
      <c r="V277" s="31"/>
      <c r="W277" s="31"/>
      <c r="X277" s="31"/>
      <c r="Y277" s="31"/>
      <c r="Z277" s="31"/>
      <c r="AA277" s="31"/>
      <c r="AB277" s="31"/>
      <c r="AC277" s="31"/>
      <c r="AD277" s="31"/>
      <c r="AE277" s="31"/>
      <c r="AF277" s="31"/>
      <c r="AG277" s="31"/>
    </row>
    <row r="278" spans="2:33" ht="14.45">
      <c r="B278" s="33"/>
      <c r="C278" s="31"/>
      <c r="D278" s="31"/>
      <c r="E278" s="31"/>
      <c r="F278" s="31"/>
      <c r="G278" s="30"/>
      <c r="H278" s="31"/>
      <c r="I278" s="31"/>
      <c r="J278" s="31"/>
      <c r="K278" s="31"/>
      <c r="L278" s="31"/>
      <c r="M278" s="31"/>
      <c r="N278" s="31"/>
      <c r="O278" s="31"/>
      <c r="P278" s="31"/>
      <c r="Q278" s="31"/>
      <c r="R278" s="31"/>
      <c r="S278" s="31"/>
      <c r="T278" s="31"/>
      <c r="U278" s="31"/>
      <c r="V278" s="31"/>
      <c r="W278" s="31"/>
      <c r="X278" s="31"/>
      <c r="Y278" s="31"/>
      <c r="Z278" s="31"/>
      <c r="AA278" s="31"/>
      <c r="AB278" s="31"/>
      <c r="AC278" s="31"/>
      <c r="AD278" s="31"/>
      <c r="AE278" s="31"/>
      <c r="AF278" s="31"/>
      <c r="AG278" s="31"/>
    </row>
    <row r="279" spans="2:33" ht="14.45">
      <c r="B279" s="33"/>
      <c r="C279" s="31"/>
      <c r="D279" s="31"/>
      <c r="E279" s="31"/>
      <c r="F279" s="31"/>
      <c r="G279" s="30"/>
      <c r="H279" s="31"/>
      <c r="I279" s="31"/>
      <c r="J279" s="31"/>
      <c r="K279" s="31"/>
      <c r="L279" s="31"/>
      <c r="M279" s="31"/>
      <c r="N279" s="31"/>
      <c r="O279" s="31"/>
      <c r="P279" s="31"/>
      <c r="Q279" s="31"/>
      <c r="R279" s="31"/>
      <c r="S279" s="31"/>
      <c r="T279" s="31"/>
      <c r="U279" s="31"/>
      <c r="V279" s="31"/>
      <c r="W279" s="31"/>
      <c r="X279" s="31"/>
      <c r="Y279" s="31"/>
      <c r="Z279" s="31"/>
      <c r="AA279" s="31"/>
      <c r="AB279" s="31"/>
      <c r="AC279" s="31"/>
      <c r="AD279" s="31"/>
      <c r="AE279" s="31"/>
      <c r="AF279" s="31"/>
      <c r="AG279" s="31"/>
    </row>
    <row r="280" spans="2:33" ht="14.45">
      <c r="B280" s="33"/>
      <c r="C280" s="31"/>
      <c r="D280" s="31"/>
      <c r="E280" s="31"/>
      <c r="F280" s="31"/>
      <c r="G280" s="30"/>
      <c r="H280" s="31"/>
      <c r="I280" s="31"/>
      <c r="J280" s="31"/>
      <c r="K280" s="31"/>
      <c r="L280" s="31"/>
      <c r="M280" s="31"/>
      <c r="N280" s="31"/>
      <c r="O280" s="31"/>
      <c r="P280" s="31"/>
      <c r="Q280" s="31"/>
      <c r="R280" s="31"/>
      <c r="S280" s="31"/>
      <c r="T280" s="31"/>
      <c r="U280" s="31"/>
      <c r="V280" s="31"/>
      <c r="W280" s="31"/>
      <c r="X280" s="31"/>
      <c r="Y280" s="31"/>
      <c r="Z280" s="31"/>
      <c r="AA280" s="31"/>
      <c r="AB280" s="31"/>
      <c r="AC280" s="31"/>
      <c r="AD280" s="31"/>
      <c r="AE280" s="31"/>
      <c r="AF280" s="31"/>
      <c r="AG280" s="31"/>
    </row>
    <row r="281" spans="2:33" ht="14.45">
      <c r="B281" s="33"/>
      <c r="C281" s="31"/>
      <c r="D281" s="31"/>
      <c r="E281" s="31"/>
      <c r="F281" s="31"/>
      <c r="G281" s="30"/>
      <c r="H281" s="31"/>
      <c r="I281" s="31"/>
      <c r="J281" s="31"/>
      <c r="K281" s="31"/>
      <c r="L281" s="31"/>
      <c r="M281" s="31"/>
      <c r="N281" s="31"/>
      <c r="O281" s="31"/>
      <c r="P281" s="31"/>
      <c r="Q281" s="31"/>
      <c r="R281" s="31"/>
      <c r="S281" s="31"/>
      <c r="T281" s="31"/>
      <c r="U281" s="31"/>
      <c r="V281" s="31"/>
      <c r="W281" s="31"/>
      <c r="X281" s="31"/>
      <c r="Y281" s="31"/>
      <c r="Z281" s="31"/>
      <c r="AA281" s="31"/>
      <c r="AB281" s="31"/>
      <c r="AC281" s="31"/>
      <c r="AD281" s="31"/>
      <c r="AE281" s="31"/>
      <c r="AF281" s="31"/>
      <c r="AG281" s="31"/>
    </row>
    <row r="282" spans="2:33" ht="14.45">
      <c r="B282" s="33"/>
      <c r="C282" s="31"/>
      <c r="D282" s="31"/>
      <c r="E282" s="31"/>
      <c r="F282" s="31"/>
      <c r="G282" s="30"/>
      <c r="H282" s="31"/>
      <c r="I282" s="31"/>
      <c r="J282" s="31"/>
      <c r="K282" s="31"/>
      <c r="L282" s="31"/>
      <c r="M282" s="31"/>
      <c r="N282" s="31"/>
      <c r="O282" s="31"/>
      <c r="P282" s="31"/>
      <c r="Q282" s="31"/>
      <c r="R282" s="31"/>
      <c r="S282" s="31"/>
      <c r="T282" s="31"/>
      <c r="U282" s="31"/>
      <c r="V282" s="31"/>
      <c r="W282" s="31"/>
      <c r="X282" s="31"/>
      <c r="Y282" s="31"/>
      <c r="Z282" s="31"/>
      <c r="AA282" s="31"/>
      <c r="AB282" s="31"/>
      <c r="AC282" s="31"/>
      <c r="AD282" s="31"/>
      <c r="AE282" s="31"/>
      <c r="AF282" s="31"/>
      <c r="AG282" s="31"/>
    </row>
    <row r="283" spans="2:33" ht="14.45">
      <c r="B283" s="33"/>
      <c r="C283" s="31"/>
      <c r="D283" s="31"/>
      <c r="E283" s="31"/>
      <c r="F283" s="31"/>
      <c r="G283" s="30"/>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c r="AE283" s="31"/>
      <c r="AF283" s="31"/>
      <c r="AG283" s="31"/>
    </row>
    <row r="284" spans="2:33" ht="14.45">
      <c r="B284" s="33"/>
      <c r="C284" s="31"/>
      <c r="D284" s="31"/>
      <c r="E284" s="31"/>
      <c r="F284" s="31"/>
      <c r="G284" s="30"/>
      <c r="H284" s="31"/>
      <c r="I284" s="31"/>
      <c r="J284" s="31"/>
      <c r="K284" s="31"/>
      <c r="L284" s="31"/>
      <c r="M284" s="31"/>
      <c r="N284" s="31"/>
      <c r="O284" s="31"/>
      <c r="P284" s="31"/>
      <c r="Q284" s="31"/>
      <c r="R284" s="31"/>
      <c r="S284" s="31"/>
      <c r="T284" s="31"/>
      <c r="U284" s="31"/>
      <c r="V284" s="31"/>
      <c r="W284" s="31"/>
      <c r="X284" s="31"/>
      <c r="Y284" s="31"/>
      <c r="Z284" s="31"/>
      <c r="AA284" s="31"/>
      <c r="AB284" s="31"/>
      <c r="AC284" s="31"/>
      <c r="AD284" s="31"/>
      <c r="AE284" s="31"/>
      <c r="AF284" s="31"/>
      <c r="AG284" s="31"/>
    </row>
    <row r="285" spans="2:33" ht="14.45">
      <c r="B285" s="33"/>
      <c r="C285" s="31"/>
      <c r="D285" s="31"/>
      <c r="E285" s="31"/>
      <c r="F285" s="31"/>
      <c r="G285" s="30"/>
      <c r="H285" s="31"/>
      <c r="I285" s="31"/>
      <c r="J285" s="31"/>
      <c r="K285" s="31"/>
      <c r="L285" s="31"/>
      <c r="M285" s="31"/>
      <c r="N285" s="31"/>
      <c r="O285" s="31"/>
      <c r="P285" s="31"/>
      <c r="Q285" s="31"/>
      <c r="R285" s="31"/>
      <c r="S285" s="31"/>
      <c r="T285" s="31"/>
      <c r="U285" s="31"/>
      <c r="V285" s="31"/>
      <c r="W285" s="31"/>
      <c r="X285" s="31"/>
      <c r="Y285" s="31"/>
      <c r="Z285" s="31"/>
      <c r="AA285" s="31"/>
      <c r="AB285" s="31"/>
      <c r="AC285" s="31"/>
      <c r="AD285" s="31"/>
      <c r="AE285" s="31"/>
      <c r="AF285" s="31"/>
      <c r="AG285" s="31"/>
    </row>
    <row r="286" spans="2:33" ht="14.45">
      <c r="B286" s="33"/>
      <c r="C286" s="31"/>
      <c r="D286" s="31"/>
      <c r="E286" s="31"/>
      <c r="F286" s="31"/>
      <c r="G286" s="30"/>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c r="AE286" s="31"/>
      <c r="AF286" s="31"/>
      <c r="AG286" s="31"/>
    </row>
    <row r="287" spans="2:33" ht="14.45">
      <c r="B287" s="33"/>
      <c r="C287" s="31"/>
      <c r="D287" s="31"/>
      <c r="E287" s="31"/>
      <c r="F287" s="31"/>
      <c r="G287" s="30"/>
      <c r="H287" s="31"/>
      <c r="I287" s="31"/>
      <c r="J287" s="31"/>
      <c r="K287" s="31"/>
      <c r="L287" s="31"/>
      <c r="M287" s="31"/>
      <c r="N287" s="31"/>
      <c r="O287" s="31"/>
      <c r="P287" s="31"/>
      <c r="Q287" s="31"/>
      <c r="R287" s="31"/>
      <c r="S287" s="31"/>
      <c r="T287" s="31"/>
      <c r="U287" s="31"/>
      <c r="V287" s="31"/>
      <c r="W287" s="31"/>
      <c r="X287" s="31"/>
      <c r="Y287" s="31"/>
      <c r="Z287" s="31"/>
      <c r="AA287" s="31"/>
      <c r="AB287" s="31"/>
      <c r="AC287" s="31"/>
      <c r="AD287" s="31"/>
      <c r="AE287" s="31"/>
      <c r="AF287" s="31"/>
      <c r="AG287" s="31"/>
    </row>
    <row r="288" spans="2:33" ht="14.45">
      <c r="B288" s="33"/>
      <c r="C288" s="31"/>
      <c r="D288" s="31"/>
      <c r="E288" s="31"/>
      <c r="F288" s="31"/>
      <c r="G288" s="30"/>
      <c r="H288" s="31"/>
      <c r="I288" s="31"/>
      <c r="J288" s="31"/>
      <c r="K288" s="31"/>
      <c r="L288" s="31"/>
      <c r="M288" s="31"/>
      <c r="N288" s="31"/>
      <c r="O288" s="31"/>
      <c r="P288" s="31"/>
      <c r="Q288" s="31"/>
      <c r="R288" s="31"/>
      <c r="S288" s="31"/>
      <c r="T288" s="31"/>
      <c r="U288" s="31"/>
      <c r="V288" s="31"/>
      <c r="W288" s="31"/>
      <c r="X288" s="31"/>
      <c r="Y288" s="31"/>
      <c r="Z288" s="31"/>
      <c r="AA288" s="31"/>
      <c r="AB288" s="31"/>
      <c r="AC288" s="31"/>
      <c r="AD288" s="31"/>
      <c r="AE288" s="31"/>
      <c r="AF288" s="31"/>
      <c r="AG288" s="31"/>
    </row>
    <row r="289" spans="2:33" ht="14.45">
      <c r="B289" s="33"/>
      <c r="C289" s="31"/>
      <c r="D289" s="31"/>
      <c r="E289" s="31"/>
      <c r="F289" s="31"/>
      <c r="G289" s="30"/>
      <c r="H289" s="31"/>
      <c r="I289" s="31"/>
      <c r="J289" s="31"/>
      <c r="K289" s="31"/>
      <c r="L289" s="31"/>
      <c r="M289" s="31"/>
      <c r="N289" s="31"/>
      <c r="O289" s="31"/>
      <c r="P289" s="31"/>
      <c r="Q289" s="31"/>
      <c r="R289" s="31"/>
      <c r="S289" s="31"/>
      <c r="T289" s="31"/>
      <c r="U289" s="31"/>
      <c r="V289" s="31"/>
      <c r="W289" s="31"/>
      <c r="X289" s="31"/>
      <c r="Y289" s="31"/>
      <c r="Z289" s="31"/>
      <c r="AA289" s="31"/>
      <c r="AB289" s="31"/>
      <c r="AC289" s="31"/>
      <c r="AD289" s="31"/>
      <c r="AE289" s="31"/>
      <c r="AF289" s="31"/>
      <c r="AG289" s="31"/>
    </row>
    <row r="290" spans="2:33" ht="14.45">
      <c r="B290" s="33"/>
      <c r="C290" s="31"/>
      <c r="D290" s="31"/>
      <c r="E290" s="31"/>
      <c r="F290" s="31"/>
      <c r="G290" s="30"/>
      <c r="H290" s="31"/>
      <c r="I290" s="31"/>
      <c r="J290" s="31"/>
      <c r="K290" s="31"/>
      <c r="L290" s="31"/>
      <c r="M290" s="31"/>
      <c r="N290" s="31"/>
      <c r="O290" s="31"/>
      <c r="P290" s="31"/>
      <c r="Q290" s="31"/>
      <c r="R290" s="31"/>
      <c r="S290" s="31"/>
      <c r="T290" s="31"/>
      <c r="U290" s="31"/>
      <c r="V290" s="31"/>
      <c r="W290" s="31"/>
      <c r="X290" s="31"/>
      <c r="Y290" s="31"/>
      <c r="Z290" s="31"/>
      <c r="AA290" s="31"/>
      <c r="AB290" s="31"/>
      <c r="AC290" s="31"/>
      <c r="AD290" s="31"/>
      <c r="AE290" s="31"/>
      <c r="AF290" s="31"/>
      <c r="AG290" s="31"/>
    </row>
    <row r="291" spans="2:33" ht="14.45">
      <c r="B291" s="33"/>
      <c r="C291" s="31"/>
      <c r="D291" s="31"/>
      <c r="E291" s="31"/>
      <c r="F291" s="31"/>
      <c r="G291" s="30"/>
      <c r="H291" s="31"/>
      <c r="I291" s="31"/>
      <c r="J291" s="31"/>
      <c r="K291" s="31"/>
      <c r="L291" s="31"/>
      <c r="M291" s="31"/>
      <c r="N291" s="31"/>
      <c r="O291" s="31"/>
      <c r="P291" s="31"/>
      <c r="Q291" s="31"/>
      <c r="R291" s="31"/>
      <c r="S291" s="31"/>
      <c r="T291" s="31"/>
      <c r="U291" s="31"/>
      <c r="V291" s="31"/>
      <c r="W291" s="31"/>
      <c r="X291" s="31"/>
      <c r="Y291" s="31"/>
      <c r="Z291" s="31"/>
      <c r="AA291" s="31"/>
      <c r="AB291" s="31"/>
      <c r="AC291" s="31"/>
      <c r="AD291" s="31"/>
      <c r="AE291" s="31"/>
      <c r="AF291" s="31"/>
      <c r="AG291" s="31"/>
    </row>
    <row r="292" spans="2:33" ht="14.45">
      <c r="B292" s="33"/>
      <c r="C292" s="31"/>
      <c r="D292" s="31"/>
      <c r="E292" s="31"/>
      <c r="F292" s="31"/>
      <c r="G292" s="30"/>
      <c r="H292" s="31"/>
      <c r="I292" s="31"/>
      <c r="J292" s="31"/>
      <c r="K292" s="31"/>
      <c r="L292" s="31"/>
      <c r="M292" s="31"/>
      <c r="N292" s="31"/>
      <c r="O292" s="31"/>
      <c r="P292" s="31"/>
      <c r="Q292" s="31"/>
      <c r="R292" s="31"/>
      <c r="S292" s="31"/>
      <c r="T292" s="31"/>
      <c r="U292" s="31"/>
      <c r="V292" s="31"/>
      <c r="W292" s="31"/>
      <c r="X292" s="31"/>
      <c r="Y292" s="31"/>
      <c r="Z292" s="31"/>
      <c r="AA292" s="31"/>
      <c r="AB292" s="31"/>
      <c r="AC292" s="31"/>
      <c r="AD292" s="31"/>
      <c r="AE292" s="31"/>
      <c r="AF292" s="31"/>
      <c r="AG292" s="31"/>
    </row>
    <row r="293" spans="2:33" ht="14.45">
      <c r="B293" s="33"/>
      <c r="C293" s="31"/>
      <c r="D293" s="31"/>
      <c r="E293" s="31"/>
      <c r="F293" s="31"/>
      <c r="G293" s="30"/>
      <c r="H293" s="31"/>
      <c r="I293" s="31"/>
      <c r="J293" s="31"/>
      <c r="K293" s="31"/>
      <c r="L293" s="31"/>
      <c r="M293" s="31"/>
      <c r="N293" s="31"/>
      <c r="O293" s="31"/>
      <c r="P293" s="31"/>
      <c r="Q293" s="31"/>
      <c r="R293" s="31"/>
      <c r="S293" s="31"/>
      <c r="T293" s="31"/>
      <c r="U293" s="31"/>
      <c r="V293" s="31"/>
      <c r="W293" s="31"/>
      <c r="X293" s="31"/>
      <c r="Y293" s="31"/>
      <c r="Z293" s="31"/>
      <c r="AA293" s="31"/>
      <c r="AB293" s="31"/>
      <c r="AC293" s="31"/>
      <c r="AD293" s="31"/>
      <c r="AE293" s="31"/>
      <c r="AF293" s="31"/>
      <c r="AG293" s="31"/>
    </row>
    <row r="294" spans="2:33" ht="14.45">
      <c r="B294" s="33"/>
      <c r="C294" s="31"/>
      <c r="D294" s="31"/>
      <c r="E294" s="31"/>
      <c r="F294" s="31"/>
      <c r="G294" s="30"/>
      <c r="H294" s="31"/>
      <c r="I294" s="31"/>
      <c r="J294" s="31"/>
      <c r="K294" s="31"/>
      <c r="L294" s="31"/>
      <c r="M294" s="31"/>
      <c r="N294" s="31"/>
      <c r="O294" s="31"/>
      <c r="P294" s="31"/>
      <c r="Q294" s="31"/>
      <c r="R294" s="31"/>
      <c r="S294" s="31"/>
      <c r="T294" s="31"/>
      <c r="U294" s="31"/>
      <c r="V294" s="31"/>
      <c r="W294" s="31"/>
      <c r="X294" s="31"/>
      <c r="Y294" s="31"/>
      <c r="Z294" s="31"/>
      <c r="AA294" s="31"/>
      <c r="AB294" s="31"/>
      <c r="AC294" s="31"/>
      <c r="AD294" s="31"/>
      <c r="AE294" s="31"/>
      <c r="AF294" s="31"/>
      <c r="AG294" s="31"/>
    </row>
    <row r="295" spans="2:33" ht="14.45">
      <c r="B295" s="33"/>
      <c r="C295" s="31"/>
      <c r="D295" s="31"/>
      <c r="E295" s="31"/>
      <c r="F295" s="31"/>
      <c r="G295" s="30"/>
      <c r="H295" s="31"/>
      <c r="I295" s="31"/>
      <c r="J295" s="31"/>
      <c r="K295" s="31"/>
      <c r="L295" s="31"/>
      <c r="M295" s="31"/>
      <c r="N295" s="31"/>
      <c r="O295" s="31"/>
      <c r="P295" s="31"/>
      <c r="Q295" s="31"/>
      <c r="R295" s="31"/>
      <c r="S295" s="31"/>
      <c r="T295" s="31"/>
      <c r="U295" s="31"/>
      <c r="V295" s="31"/>
      <c r="W295" s="31"/>
      <c r="X295" s="31"/>
      <c r="Y295" s="31"/>
      <c r="Z295" s="31"/>
      <c r="AA295" s="31"/>
      <c r="AB295" s="31"/>
      <c r="AC295" s="31"/>
      <c r="AD295" s="31"/>
      <c r="AE295" s="31"/>
      <c r="AF295" s="31"/>
      <c r="AG295" s="31"/>
    </row>
    <row r="296" spans="2:33" ht="14.45">
      <c r="B296" s="33"/>
      <c r="C296" s="31"/>
      <c r="D296" s="31"/>
      <c r="E296" s="31"/>
      <c r="F296" s="31"/>
      <c r="G296" s="30"/>
      <c r="H296" s="31"/>
      <c r="I296" s="31"/>
      <c r="J296" s="31"/>
      <c r="K296" s="31"/>
      <c r="L296" s="31"/>
      <c r="M296" s="31"/>
      <c r="N296" s="31"/>
      <c r="O296" s="31"/>
      <c r="P296" s="31"/>
      <c r="Q296" s="31"/>
      <c r="R296" s="31"/>
      <c r="S296" s="31"/>
      <c r="T296" s="31"/>
      <c r="U296" s="31"/>
      <c r="V296" s="31"/>
      <c r="W296" s="31"/>
      <c r="X296" s="31"/>
      <c r="Y296" s="31"/>
      <c r="Z296" s="31"/>
      <c r="AA296" s="31"/>
      <c r="AB296" s="31"/>
      <c r="AC296" s="31"/>
      <c r="AD296" s="31"/>
      <c r="AE296" s="31"/>
      <c r="AF296" s="31"/>
      <c r="AG296" s="31"/>
    </row>
    <row r="297" spans="2:33" ht="14.45">
      <c r="B297" s="33"/>
      <c r="C297" s="31"/>
      <c r="D297" s="31"/>
      <c r="E297" s="31"/>
      <c r="F297" s="31"/>
      <c r="G297" s="30"/>
      <c r="H297" s="31"/>
      <c r="I297" s="31"/>
      <c r="J297" s="31"/>
      <c r="K297" s="31"/>
      <c r="L297" s="31"/>
      <c r="M297" s="31"/>
      <c r="N297" s="31"/>
      <c r="O297" s="31"/>
      <c r="P297" s="31"/>
      <c r="Q297" s="31"/>
      <c r="R297" s="31"/>
      <c r="S297" s="31"/>
      <c r="T297" s="31"/>
      <c r="U297" s="31"/>
      <c r="V297" s="31"/>
      <c r="W297" s="31"/>
      <c r="X297" s="31"/>
      <c r="Y297" s="31"/>
      <c r="Z297" s="31"/>
      <c r="AA297" s="31"/>
      <c r="AB297" s="31"/>
      <c r="AC297" s="31"/>
      <c r="AD297" s="31"/>
      <c r="AE297" s="31"/>
      <c r="AF297" s="31"/>
      <c r="AG297" s="31"/>
    </row>
    <row r="298" spans="2:33" ht="14.45">
      <c r="B298" s="33"/>
      <c r="C298" s="31"/>
      <c r="D298" s="31"/>
      <c r="E298" s="31"/>
      <c r="F298" s="31"/>
      <c r="G298" s="30"/>
      <c r="H298" s="31"/>
      <c r="I298" s="31"/>
      <c r="J298" s="31"/>
      <c r="K298" s="31"/>
      <c r="L298" s="31"/>
      <c r="M298" s="31"/>
      <c r="N298" s="31"/>
      <c r="O298" s="31"/>
      <c r="P298" s="31"/>
      <c r="Q298" s="31"/>
      <c r="R298" s="31"/>
      <c r="S298" s="31"/>
      <c r="T298" s="31"/>
      <c r="U298" s="31"/>
      <c r="V298" s="31"/>
      <c r="W298" s="31"/>
      <c r="X298" s="31"/>
      <c r="Y298" s="31"/>
      <c r="Z298" s="31"/>
      <c r="AA298" s="31"/>
      <c r="AB298" s="31"/>
      <c r="AC298" s="31"/>
      <c r="AD298" s="31"/>
      <c r="AE298" s="31"/>
      <c r="AF298" s="31"/>
      <c r="AG298" s="31"/>
    </row>
    <row r="299" spans="2:33" ht="14.45">
      <c r="B299" s="33"/>
      <c r="C299" s="31"/>
      <c r="D299" s="31"/>
      <c r="E299" s="31"/>
      <c r="F299" s="31"/>
      <c r="G299" s="30"/>
      <c r="H299" s="31"/>
      <c r="I299" s="31"/>
      <c r="J299" s="31"/>
      <c r="K299" s="31"/>
      <c r="L299" s="31"/>
      <c r="M299" s="31"/>
      <c r="N299" s="31"/>
      <c r="O299" s="31"/>
      <c r="P299" s="31"/>
      <c r="Q299" s="31"/>
      <c r="R299" s="31"/>
      <c r="S299" s="31"/>
      <c r="T299" s="31"/>
      <c r="U299" s="31"/>
      <c r="V299" s="31"/>
      <c r="W299" s="31"/>
      <c r="X299" s="31"/>
      <c r="Y299" s="31"/>
      <c r="Z299" s="31"/>
      <c r="AA299" s="31"/>
      <c r="AB299" s="31"/>
      <c r="AC299" s="31"/>
      <c r="AD299" s="31"/>
      <c r="AE299" s="31"/>
      <c r="AF299" s="31"/>
      <c r="AG299" s="31"/>
    </row>
    <row r="300" spans="2:33" ht="14.45">
      <c r="B300" s="33"/>
      <c r="C300" s="31"/>
      <c r="D300" s="31"/>
      <c r="E300" s="31"/>
      <c r="F300" s="31"/>
      <c r="G300" s="30"/>
      <c r="H300" s="31"/>
      <c r="I300" s="31"/>
      <c r="J300" s="31"/>
      <c r="K300" s="31"/>
      <c r="L300" s="31"/>
      <c r="M300" s="31"/>
      <c r="N300" s="31"/>
      <c r="O300" s="31"/>
      <c r="P300" s="31"/>
      <c r="Q300" s="31"/>
      <c r="R300" s="31"/>
      <c r="S300" s="31"/>
      <c r="T300" s="31"/>
      <c r="U300" s="31"/>
      <c r="V300" s="31"/>
      <c r="W300" s="31"/>
      <c r="X300" s="31"/>
      <c r="Y300" s="31"/>
      <c r="Z300" s="31"/>
      <c r="AA300" s="31"/>
      <c r="AB300" s="31"/>
      <c r="AC300" s="31"/>
      <c r="AD300" s="31"/>
      <c r="AE300" s="31"/>
      <c r="AF300" s="31"/>
      <c r="AG300" s="31"/>
    </row>
    <row r="301" spans="2:33" ht="14.45">
      <c r="B301" s="33"/>
      <c r="C301" s="31"/>
      <c r="D301" s="31"/>
      <c r="E301" s="31"/>
      <c r="F301" s="31"/>
      <c r="G301" s="30"/>
      <c r="H301" s="31"/>
      <c r="I301" s="31"/>
      <c r="J301" s="31"/>
      <c r="K301" s="31"/>
      <c r="L301" s="31"/>
      <c r="M301" s="31"/>
      <c r="N301" s="31"/>
      <c r="O301" s="31"/>
      <c r="P301" s="31"/>
      <c r="Q301" s="31"/>
      <c r="R301" s="31"/>
      <c r="S301" s="31"/>
      <c r="T301" s="31"/>
      <c r="U301" s="31"/>
      <c r="V301" s="31"/>
      <c r="W301" s="31"/>
      <c r="X301" s="31"/>
      <c r="Y301" s="31"/>
      <c r="Z301" s="31"/>
      <c r="AA301" s="31"/>
      <c r="AB301" s="31"/>
      <c r="AC301" s="31"/>
      <c r="AD301" s="31"/>
      <c r="AE301" s="31"/>
      <c r="AF301" s="31"/>
      <c r="AG301" s="31"/>
    </row>
    <row r="302" spans="2:33" ht="14.45">
      <c r="B302" s="33"/>
      <c r="C302" s="31"/>
      <c r="D302" s="31"/>
      <c r="E302" s="31"/>
      <c r="F302" s="31"/>
      <c r="G302" s="30"/>
      <c r="H302" s="31"/>
      <c r="I302" s="31"/>
      <c r="J302" s="31"/>
      <c r="K302" s="31"/>
      <c r="L302" s="31"/>
      <c r="M302" s="31"/>
      <c r="N302" s="31"/>
      <c r="O302" s="31"/>
      <c r="P302" s="31"/>
      <c r="Q302" s="31"/>
      <c r="R302" s="31"/>
      <c r="S302" s="31"/>
      <c r="T302" s="31"/>
      <c r="U302" s="31"/>
      <c r="V302" s="31"/>
      <c r="W302" s="31"/>
      <c r="X302" s="31"/>
      <c r="Y302" s="31"/>
      <c r="Z302" s="31"/>
      <c r="AA302" s="31"/>
      <c r="AB302" s="31"/>
      <c r="AC302" s="31"/>
      <c r="AD302" s="31"/>
      <c r="AE302" s="31"/>
      <c r="AF302" s="31"/>
      <c r="AG302" s="31"/>
    </row>
    <row r="303" spans="2:33" ht="14.45">
      <c r="B303" s="33"/>
      <c r="C303" s="31"/>
      <c r="D303" s="31"/>
      <c r="E303" s="31"/>
      <c r="F303" s="31"/>
      <c r="G303" s="30"/>
      <c r="H303" s="31"/>
      <c r="I303" s="31"/>
      <c r="J303" s="31"/>
      <c r="K303" s="31"/>
      <c r="L303" s="31"/>
      <c r="M303" s="31"/>
      <c r="N303" s="31"/>
      <c r="O303" s="31"/>
      <c r="P303" s="31"/>
      <c r="Q303" s="31"/>
      <c r="R303" s="31"/>
      <c r="S303" s="31"/>
      <c r="T303" s="31"/>
      <c r="U303" s="31"/>
      <c r="V303" s="31"/>
      <c r="W303" s="31"/>
      <c r="X303" s="31"/>
      <c r="Y303" s="31"/>
      <c r="Z303" s="31"/>
      <c r="AA303" s="31"/>
      <c r="AB303" s="31"/>
      <c r="AC303" s="31"/>
      <c r="AD303" s="31"/>
      <c r="AE303" s="31"/>
      <c r="AF303" s="31"/>
      <c r="AG303" s="31"/>
    </row>
    <row r="304" spans="2:33" ht="14.45">
      <c r="B304" s="33"/>
      <c r="C304" s="31"/>
      <c r="D304" s="31"/>
      <c r="E304" s="31"/>
      <c r="F304" s="31"/>
      <c r="G304" s="30"/>
      <c r="H304" s="31"/>
      <c r="I304" s="31"/>
      <c r="J304" s="31"/>
      <c r="K304" s="31"/>
      <c r="L304" s="31"/>
      <c r="M304" s="31"/>
      <c r="N304" s="31"/>
      <c r="O304" s="31"/>
      <c r="P304" s="31"/>
      <c r="Q304" s="31"/>
      <c r="R304" s="31"/>
      <c r="S304" s="31"/>
      <c r="T304" s="31"/>
      <c r="U304" s="31"/>
      <c r="V304" s="31"/>
      <c r="W304" s="31"/>
      <c r="X304" s="31"/>
      <c r="Y304" s="31"/>
      <c r="Z304" s="31"/>
      <c r="AA304" s="31"/>
      <c r="AB304" s="31"/>
      <c r="AC304" s="31"/>
      <c r="AD304" s="31"/>
      <c r="AE304" s="31"/>
      <c r="AF304" s="31"/>
      <c r="AG304" s="31"/>
    </row>
    <row r="305" spans="2:33" ht="14.45">
      <c r="B305" s="33"/>
      <c r="C305" s="31"/>
      <c r="D305" s="31"/>
      <c r="E305" s="31"/>
      <c r="F305" s="31"/>
      <c r="G305" s="30"/>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c r="AE305" s="31"/>
      <c r="AF305" s="31"/>
      <c r="AG305" s="31"/>
    </row>
    <row r="306" spans="2:33" ht="14.45">
      <c r="B306" s="33"/>
      <c r="C306" s="31"/>
      <c r="D306" s="31"/>
      <c r="E306" s="31"/>
      <c r="F306" s="31"/>
      <c r="G306" s="30"/>
      <c r="H306" s="31"/>
      <c r="I306" s="31"/>
      <c r="J306" s="31"/>
      <c r="K306" s="31"/>
      <c r="L306" s="31"/>
      <c r="M306" s="31"/>
      <c r="N306" s="31"/>
      <c r="O306" s="31"/>
      <c r="P306" s="31"/>
      <c r="Q306" s="31"/>
      <c r="R306" s="31"/>
      <c r="S306" s="31"/>
      <c r="T306" s="31"/>
      <c r="U306" s="31"/>
      <c r="V306" s="31"/>
      <c r="W306" s="31"/>
      <c r="X306" s="31"/>
      <c r="Y306" s="31"/>
      <c r="Z306" s="31"/>
      <c r="AA306" s="31"/>
      <c r="AB306" s="31"/>
      <c r="AC306" s="31"/>
      <c r="AD306" s="31"/>
      <c r="AE306" s="31"/>
      <c r="AF306" s="31"/>
      <c r="AG306" s="31"/>
    </row>
    <row r="307" spans="2:33" ht="14.45">
      <c r="B307" s="33"/>
      <c r="C307" s="31"/>
      <c r="D307" s="31"/>
      <c r="E307" s="31"/>
      <c r="F307" s="31"/>
      <c r="G307" s="30"/>
      <c r="H307" s="31"/>
      <c r="I307" s="31"/>
      <c r="J307" s="31"/>
      <c r="K307" s="31"/>
      <c r="L307" s="31"/>
      <c r="M307" s="31"/>
      <c r="N307" s="31"/>
      <c r="O307" s="31"/>
      <c r="P307" s="31"/>
      <c r="Q307" s="31"/>
      <c r="R307" s="31"/>
      <c r="S307" s="31"/>
      <c r="T307" s="31"/>
      <c r="U307" s="31"/>
      <c r="V307" s="31"/>
      <c r="W307" s="31"/>
      <c r="X307" s="31"/>
      <c r="Y307" s="31"/>
      <c r="Z307" s="31"/>
      <c r="AA307" s="31"/>
      <c r="AB307" s="31"/>
      <c r="AC307" s="31"/>
      <c r="AD307" s="31"/>
      <c r="AE307" s="31"/>
      <c r="AF307" s="31"/>
      <c r="AG307" s="31"/>
    </row>
    <row r="308" spans="2:33" ht="14.45">
      <c r="B308" s="33"/>
      <c r="C308" s="31"/>
      <c r="D308" s="31"/>
      <c r="E308" s="31"/>
      <c r="F308" s="31"/>
      <c r="G308" s="30"/>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c r="AE308" s="31"/>
      <c r="AF308" s="31"/>
      <c r="AG308" s="31"/>
    </row>
    <row r="309" spans="2:33" ht="14.45">
      <c r="B309" s="33"/>
      <c r="C309" s="31"/>
      <c r="D309" s="31"/>
      <c r="E309" s="31"/>
      <c r="F309" s="31"/>
      <c r="G309" s="30"/>
      <c r="H309" s="31"/>
      <c r="I309" s="31"/>
      <c r="J309" s="31"/>
      <c r="K309" s="31"/>
      <c r="L309" s="31"/>
      <c r="M309" s="31"/>
      <c r="N309" s="31"/>
      <c r="O309" s="31"/>
      <c r="P309" s="31"/>
      <c r="Q309" s="31"/>
      <c r="R309" s="31"/>
      <c r="S309" s="31"/>
      <c r="T309" s="31"/>
      <c r="U309" s="31"/>
      <c r="V309" s="31"/>
      <c r="W309" s="31"/>
      <c r="X309" s="31"/>
      <c r="Y309" s="31"/>
      <c r="Z309" s="31"/>
      <c r="AA309" s="31"/>
      <c r="AB309" s="31"/>
      <c r="AC309" s="31"/>
      <c r="AD309" s="31"/>
      <c r="AE309" s="31"/>
      <c r="AF309" s="31"/>
      <c r="AG309" s="31"/>
    </row>
    <row r="310" spans="2:33" ht="14.45">
      <c r="B310" s="33"/>
      <c r="C310" s="31"/>
      <c r="D310" s="31"/>
      <c r="E310" s="31"/>
      <c r="F310" s="31"/>
      <c r="G310" s="30"/>
      <c r="H310" s="31"/>
      <c r="I310" s="31"/>
      <c r="J310" s="31"/>
      <c r="K310" s="31"/>
      <c r="L310" s="31"/>
      <c r="M310" s="31"/>
      <c r="N310" s="31"/>
      <c r="O310" s="31"/>
      <c r="P310" s="31"/>
      <c r="Q310" s="31"/>
      <c r="R310" s="31"/>
      <c r="S310" s="31"/>
      <c r="T310" s="31"/>
      <c r="U310" s="31"/>
      <c r="V310" s="31"/>
      <c r="W310" s="31"/>
      <c r="X310" s="31"/>
      <c r="Y310" s="31"/>
      <c r="Z310" s="31"/>
      <c r="AA310" s="31"/>
      <c r="AB310" s="31"/>
      <c r="AC310" s="31"/>
      <c r="AD310" s="31"/>
      <c r="AE310" s="31"/>
      <c r="AF310" s="31"/>
      <c r="AG310" s="31"/>
    </row>
    <row r="311" spans="2:33" ht="14.45">
      <c r="B311" s="33"/>
      <c r="C311" s="31"/>
      <c r="D311" s="31"/>
      <c r="E311" s="31"/>
      <c r="F311" s="31"/>
      <c r="G311" s="30"/>
      <c r="H311" s="31"/>
      <c r="I311" s="31"/>
      <c r="J311" s="31"/>
      <c r="K311" s="31"/>
      <c r="L311" s="31"/>
      <c r="M311" s="31"/>
      <c r="N311" s="31"/>
      <c r="O311" s="31"/>
      <c r="P311" s="31"/>
      <c r="Q311" s="31"/>
      <c r="R311" s="31"/>
      <c r="S311" s="31"/>
      <c r="T311" s="31"/>
      <c r="U311" s="31"/>
      <c r="V311" s="31"/>
      <c r="W311" s="31"/>
      <c r="X311" s="31"/>
      <c r="Y311" s="31"/>
      <c r="Z311" s="31"/>
      <c r="AA311" s="31"/>
      <c r="AB311" s="31"/>
      <c r="AC311" s="31"/>
      <c r="AD311" s="31"/>
      <c r="AE311" s="31"/>
      <c r="AF311" s="31"/>
      <c r="AG311" s="31"/>
    </row>
    <row r="312" spans="2:33" ht="14.45">
      <c r="B312" s="33"/>
      <c r="C312" s="31"/>
      <c r="D312" s="31"/>
      <c r="E312" s="31"/>
      <c r="F312" s="31"/>
      <c r="G312" s="30"/>
      <c r="H312" s="31"/>
      <c r="I312" s="31"/>
      <c r="J312" s="31"/>
      <c r="K312" s="31"/>
      <c r="L312" s="31"/>
      <c r="M312" s="31"/>
      <c r="N312" s="31"/>
      <c r="O312" s="31"/>
      <c r="P312" s="31"/>
      <c r="Q312" s="31"/>
      <c r="R312" s="31"/>
      <c r="S312" s="31"/>
      <c r="T312" s="31"/>
      <c r="U312" s="31"/>
      <c r="V312" s="31"/>
      <c r="W312" s="31"/>
      <c r="X312" s="31"/>
      <c r="Y312" s="31"/>
      <c r="Z312" s="31"/>
      <c r="AA312" s="31"/>
      <c r="AB312" s="31"/>
      <c r="AC312" s="31"/>
      <c r="AD312" s="31"/>
      <c r="AE312" s="31"/>
      <c r="AF312" s="31"/>
      <c r="AG312" s="31"/>
    </row>
    <row r="313" spans="2:33" ht="14.45">
      <c r="B313" s="33"/>
      <c r="C313" s="31"/>
      <c r="D313" s="31"/>
      <c r="E313" s="31"/>
      <c r="F313" s="31"/>
      <c r="G313" s="30"/>
      <c r="H313" s="31"/>
      <c r="I313" s="31"/>
      <c r="J313" s="31"/>
      <c r="K313" s="31"/>
      <c r="L313" s="31"/>
      <c r="M313" s="31"/>
      <c r="N313" s="31"/>
      <c r="O313" s="31"/>
      <c r="P313" s="31"/>
      <c r="Q313" s="31"/>
      <c r="R313" s="31"/>
      <c r="S313" s="31"/>
      <c r="T313" s="31"/>
      <c r="U313" s="31"/>
      <c r="V313" s="31"/>
      <c r="W313" s="31"/>
      <c r="X313" s="31"/>
      <c r="Y313" s="31"/>
      <c r="Z313" s="31"/>
      <c r="AA313" s="31"/>
      <c r="AB313" s="31"/>
      <c r="AC313" s="31"/>
      <c r="AD313" s="31"/>
      <c r="AE313" s="31"/>
      <c r="AF313" s="31"/>
      <c r="AG313" s="31"/>
    </row>
    <row r="314" spans="2:33" ht="14.45">
      <c r="B314" s="33"/>
      <c r="C314" s="31"/>
      <c r="D314" s="31"/>
      <c r="E314" s="31"/>
      <c r="F314" s="31"/>
      <c r="G314" s="30"/>
      <c r="H314" s="31"/>
      <c r="I314" s="31"/>
      <c r="J314" s="31"/>
      <c r="K314" s="31"/>
      <c r="L314" s="31"/>
      <c r="M314" s="31"/>
      <c r="N314" s="31"/>
      <c r="O314" s="31"/>
      <c r="P314" s="31"/>
      <c r="Q314" s="31"/>
      <c r="R314" s="31"/>
      <c r="S314" s="31"/>
      <c r="T314" s="31"/>
      <c r="U314" s="31"/>
      <c r="V314" s="31"/>
      <c r="W314" s="31"/>
      <c r="X314" s="31"/>
      <c r="Y314" s="31"/>
      <c r="Z314" s="31"/>
      <c r="AA314" s="31"/>
      <c r="AB314" s="31"/>
      <c r="AC314" s="31"/>
      <c r="AD314" s="31"/>
      <c r="AE314" s="31"/>
      <c r="AF314" s="31"/>
      <c r="AG314" s="31"/>
    </row>
    <row r="315" spans="2:33" ht="14.45">
      <c r="B315" s="33"/>
      <c r="C315" s="31"/>
      <c r="D315" s="31"/>
      <c r="E315" s="31"/>
      <c r="F315" s="31"/>
      <c r="G315" s="30"/>
      <c r="H315" s="31"/>
      <c r="I315" s="31"/>
      <c r="J315" s="31"/>
      <c r="K315" s="31"/>
      <c r="L315" s="31"/>
      <c r="M315" s="31"/>
      <c r="N315" s="31"/>
      <c r="O315" s="31"/>
      <c r="P315" s="31"/>
      <c r="Q315" s="31"/>
      <c r="R315" s="31"/>
      <c r="S315" s="31"/>
      <c r="T315" s="31"/>
      <c r="U315" s="31"/>
      <c r="V315" s="31"/>
      <c r="W315" s="31"/>
      <c r="X315" s="31"/>
      <c r="Y315" s="31"/>
      <c r="Z315" s="31"/>
      <c r="AA315" s="31"/>
      <c r="AB315" s="31"/>
      <c r="AC315" s="31"/>
      <c r="AD315" s="31"/>
      <c r="AE315" s="31"/>
      <c r="AF315" s="31"/>
      <c r="AG315" s="31"/>
    </row>
    <row r="316" spans="2:33" ht="14.45">
      <c r="B316" s="33"/>
      <c r="C316" s="31"/>
      <c r="D316" s="31"/>
      <c r="E316" s="31"/>
      <c r="F316" s="31"/>
      <c r="G316" s="30"/>
      <c r="H316" s="31"/>
      <c r="I316" s="31"/>
      <c r="J316" s="31"/>
      <c r="K316" s="31"/>
      <c r="L316" s="31"/>
      <c r="M316" s="31"/>
      <c r="N316" s="31"/>
      <c r="O316" s="31"/>
      <c r="P316" s="31"/>
      <c r="Q316" s="31"/>
      <c r="R316" s="31"/>
      <c r="S316" s="31"/>
      <c r="T316" s="31"/>
      <c r="U316" s="31"/>
      <c r="V316" s="31"/>
      <c r="W316" s="31"/>
      <c r="X316" s="31"/>
      <c r="Y316" s="31"/>
      <c r="Z316" s="31"/>
      <c r="AA316" s="31"/>
      <c r="AB316" s="31"/>
      <c r="AC316" s="31"/>
      <c r="AD316" s="31"/>
      <c r="AE316" s="31"/>
      <c r="AF316" s="31"/>
      <c r="AG316" s="31"/>
    </row>
    <row r="317" spans="2:33" ht="14.45">
      <c r="B317" s="33"/>
      <c r="C317" s="31"/>
      <c r="D317" s="31"/>
      <c r="E317" s="31"/>
      <c r="F317" s="31"/>
      <c r="G317" s="30"/>
      <c r="H317" s="31"/>
      <c r="I317" s="31"/>
      <c r="J317" s="31"/>
      <c r="K317" s="31"/>
      <c r="L317" s="31"/>
      <c r="M317" s="31"/>
      <c r="N317" s="31"/>
      <c r="O317" s="31"/>
      <c r="P317" s="31"/>
      <c r="Q317" s="31"/>
      <c r="R317" s="31"/>
      <c r="S317" s="31"/>
      <c r="T317" s="31"/>
      <c r="U317" s="31"/>
      <c r="V317" s="31"/>
      <c r="W317" s="31"/>
      <c r="X317" s="31"/>
      <c r="Y317" s="31"/>
      <c r="Z317" s="31"/>
      <c r="AA317" s="31"/>
      <c r="AB317" s="31"/>
      <c r="AC317" s="31"/>
      <c r="AD317" s="31"/>
      <c r="AE317" s="31"/>
      <c r="AF317" s="31"/>
      <c r="AG317" s="31"/>
    </row>
    <row r="318" spans="2:33" ht="14.45">
      <c r="B318" s="33"/>
      <c r="C318" s="31"/>
      <c r="D318" s="31"/>
      <c r="E318" s="31"/>
      <c r="F318" s="31"/>
      <c r="G318" s="30"/>
      <c r="H318" s="31"/>
      <c r="I318" s="31"/>
      <c r="J318" s="31"/>
      <c r="K318" s="31"/>
      <c r="L318" s="31"/>
      <c r="M318" s="31"/>
      <c r="N318" s="31"/>
      <c r="O318" s="31"/>
      <c r="P318" s="31"/>
      <c r="Q318" s="31"/>
      <c r="R318" s="31"/>
      <c r="S318" s="31"/>
      <c r="T318" s="31"/>
      <c r="U318" s="31"/>
      <c r="V318" s="31"/>
      <c r="W318" s="31"/>
      <c r="X318" s="31"/>
      <c r="Y318" s="31"/>
      <c r="Z318" s="31"/>
      <c r="AA318" s="31"/>
      <c r="AB318" s="31"/>
      <c r="AC318" s="31"/>
      <c r="AD318" s="31"/>
      <c r="AE318" s="31"/>
      <c r="AF318" s="31"/>
      <c r="AG318" s="31"/>
    </row>
    <row r="319" spans="2:33" ht="14.45">
      <c r="B319" s="33"/>
      <c r="C319" s="31"/>
      <c r="D319" s="31"/>
      <c r="E319" s="31"/>
      <c r="F319" s="31"/>
      <c r="G319" s="30"/>
      <c r="H319" s="31"/>
      <c r="I319" s="31"/>
      <c r="J319" s="31"/>
      <c r="K319" s="31"/>
      <c r="L319" s="31"/>
      <c r="M319" s="31"/>
      <c r="N319" s="31"/>
      <c r="O319" s="31"/>
      <c r="P319" s="31"/>
      <c r="Q319" s="31"/>
      <c r="R319" s="31"/>
      <c r="S319" s="31"/>
      <c r="T319" s="31"/>
      <c r="U319" s="31"/>
      <c r="V319" s="31"/>
      <c r="W319" s="31"/>
      <c r="X319" s="31"/>
      <c r="Y319" s="31"/>
      <c r="Z319" s="31"/>
      <c r="AA319" s="31"/>
      <c r="AB319" s="31"/>
      <c r="AC319" s="31"/>
      <c r="AD319" s="31"/>
      <c r="AE319" s="31"/>
      <c r="AF319" s="31"/>
      <c r="AG319" s="31"/>
    </row>
    <row r="320" spans="2:33" ht="14.45">
      <c r="B320" s="33"/>
      <c r="C320" s="31"/>
      <c r="D320" s="31"/>
      <c r="E320" s="31"/>
      <c r="F320" s="31"/>
      <c r="G320" s="30"/>
      <c r="H320" s="31"/>
      <c r="I320" s="31"/>
      <c r="J320" s="31"/>
      <c r="K320" s="31"/>
      <c r="L320" s="31"/>
      <c r="M320" s="31"/>
      <c r="N320" s="31"/>
      <c r="O320" s="31"/>
      <c r="P320" s="31"/>
      <c r="Q320" s="31"/>
      <c r="R320" s="31"/>
      <c r="S320" s="31"/>
      <c r="T320" s="31"/>
      <c r="U320" s="31"/>
      <c r="V320" s="31"/>
      <c r="W320" s="31"/>
      <c r="X320" s="31"/>
      <c r="Y320" s="31"/>
      <c r="Z320" s="31"/>
      <c r="AA320" s="31"/>
      <c r="AB320" s="31"/>
      <c r="AC320" s="31"/>
      <c r="AD320" s="31"/>
      <c r="AE320" s="31"/>
      <c r="AF320" s="31"/>
      <c r="AG320" s="31"/>
    </row>
    <row r="321" spans="2:33" ht="14.45">
      <c r="B321" s="33"/>
      <c r="C321" s="31"/>
      <c r="D321" s="31"/>
      <c r="E321" s="31"/>
      <c r="F321" s="31"/>
      <c r="G321" s="30"/>
      <c r="H321" s="31"/>
      <c r="I321" s="31"/>
      <c r="J321" s="31"/>
      <c r="K321" s="31"/>
      <c r="L321" s="31"/>
      <c r="M321" s="31"/>
      <c r="N321" s="31"/>
      <c r="O321" s="31"/>
      <c r="P321" s="31"/>
      <c r="Q321" s="31"/>
      <c r="R321" s="31"/>
      <c r="S321" s="31"/>
      <c r="T321" s="31"/>
      <c r="U321" s="31"/>
      <c r="V321" s="31"/>
      <c r="W321" s="31"/>
      <c r="X321" s="31"/>
      <c r="Y321" s="31"/>
      <c r="Z321" s="31"/>
      <c r="AA321" s="31"/>
      <c r="AB321" s="31"/>
      <c r="AC321" s="31"/>
      <c r="AD321" s="31"/>
      <c r="AE321" s="31"/>
      <c r="AF321" s="31"/>
      <c r="AG321" s="31"/>
    </row>
    <row r="322" spans="2:33" ht="14.45">
      <c r="B322" s="33"/>
      <c r="C322" s="31"/>
      <c r="D322" s="31"/>
      <c r="E322" s="31"/>
      <c r="F322" s="31"/>
      <c r="G322" s="30"/>
      <c r="H322" s="31"/>
      <c r="I322" s="31"/>
      <c r="J322" s="31"/>
      <c r="K322" s="31"/>
      <c r="L322" s="31"/>
      <c r="M322" s="31"/>
      <c r="N322" s="31"/>
      <c r="O322" s="31"/>
      <c r="P322" s="31"/>
      <c r="Q322" s="31"/>
      <c r="R322" s="31"/>
      <c r="S322" s="31"/>
      <c r="T322" s="31"/>
      <c r="U322" s="31"/>
      <c r="V322" s="31"/>
      <c r="W322" s="31"/>
      <c r="X322" s="31"/>
      <c r="Y322" s="31"/>
      <c r="Z322" s="31"/>
      <c r="AA322" s="31"/>
      <c r="AB322" s="31"/>
      <c r="AC322" s="31"/>
      <c r="AD322" s="31"/>
      <c r="AE322" s="31"/>
      <c r="AF322" s="31"/>
      <c r="AG322" s="31"/>
    </row>
    <row r="323" spans="2:33" ht="14.45">
      <c r="B323" s="33"/>
      <c r="C323" s="31"/>
      <c r="D323" s="31"/>
      <c r="E323" s="31"/>
      <c r="F323" s="31"/>
      <c r="G323" s="30"/>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c r="AE323" s="31"/>
      <c r="AF323" s="31"/>
      <c r="AG323" s="31"/>
    </row>
    <row r="324" spans="2:33" ht="14.45">
      <c r="B324" s="33"/>
      <c r="C324" s="31"/>
      <c r="D324" s="31"/>
      <c r="E324" s="31"/>
      <c r="F324" s="31"/>
      <c r="G324" s="30"/>
      <c r="H324" s="31"/>
      <c r="I324" s="31"/>
      <c r="J324" s="31"/>
      <c r="K324" s="31"/>
      <c r="L324" s="31"/>
      <c r="M324" s="31"/>
      <c r="N324" s="31"/>
      <c r="O324" s="31"/>
      <c r="P324" s="31"/>
      <c r="Q324" s="31"/>
      <c r="R324" s="31"/>
      <c r="S324" s="31"/>
      <c r="T324" s="31"/>
      <c r="U324" s="31"/>
      <c r="V324" s="31"/>
      <c r="W324" s="31"/>
      <c r="X324" s="31"/>
      <c r="Y324" s="31"/>
      <c r="Z324" s="31"/>
      <c r="AA324" s="31"/>
      <c r="AB324" s="31"/>
      <c r="AC324" s="31"/>
      <c r="AD324" s="31"/>
      <c r="AE324" s="31"/>
      <c r="AF324" s="31"/>
      <c r="AG324" s="31"/>
    </row>
    <row r="325" spans="2:33" ht="14.45">
      <c r="B325" s="33"/>
      <c r="C325" s="31"/>
      <c r="D325" s="31"/>
      <c r="E325" s="31"/>
      <c r="F325" s="31"/>
      <c r="G325" s="30"/>
      <c r="H325" s="31"/>
      <c r="I325" s="31"/>
      <c r="J325" s="31"/>
      <c r="K325" s="31"/>
      <c r="L325" s="31"/>
      <c r="M325" s="31"/>
      <c r="N325" s="31"/>
      <c r="O325" s="31"/>
      <c r="P325" s="31"/>
      <c r="Q325" s="31"/>
      <c r="R325" s="31"/>
      <c r="S325" s="31"/>
      <c r="T325" s="31"/>
      <c r="U325" s="31"/>
      <c r="V325" s="31"/>
      <c r="W325" s="31"/>
      <c r="X325" s="31"/>
      <c r="Y325" s="31"/>
      <c r="Z325" s="31"/>
      <c r="AA325" s="31"/>
      <c r="AB325" s="31"/>
      <c r="AC325" s="31"/>
      <c r="AD325" s="31"/>
      <c r="AE325" s="31"/>
      <c r="AF325" s="31"/>
      <c r="AG325" s="31"/>
    </row>
    <row r="326" spans="2:33" ht="14.45">
      <c r="B326" s="33"/>
      <c r="C326" s="31"/>
      <c r="D326" s="31"/>
      <c r="E326" s="31"/>
      <c r="F326" s="31"/>
      <c r="G326" s="30"/>
      <c r="H326" s="31"/>
      <c r="I326" s="31"/>
      <c r="J326" s="31"/>
      <c r="K326" s="31"/>
      <c r="L326" s="31"/>
      <c r="M326" s="31"/>
      <c r="N326" s="31"/>
      <c r="O326" s="31"/>
      <c r="P326" s="31"/>
      <c r="Q326" s="31"/>
      <c r="R326" s="31"/>
      <c r="S326" s="31"/>
      <c r="T326" s="31"/>
      <c r="U326" s="31"/>
      <c r="V326" s="31"/>
      <c r="W326" s="31"/>
      <c r="X326" s="31"/>
      <c r="Y326" s="31"/>
      <c r="Z326" s="31"/>
      <c r="AA326" s="31"/>
      <c r="AB326" s="31"/>
      <c r="AC326" s="31"/>
      <c r="AD326" s="31"/>
      <c r="AE326" s="31"/>
      <c r="AF326" s="31"/>
      <c r="AG326" s="31"/>
    </row>
    <row r="327" spans="2:33" ht="14.45">
      <c r="B327" s="33"/>
      <c r="C327" s="31"/>
      <c r="D327" s="31"/>
      <c r="E327" s="31"/>
      <c r="F327" s="31"/>
      <c r="G327" s="30"/>
      <c r="H327" s="31"/>
      <c r="I327" s="31"/>
      <c r="J327" s="31"/>
      <c r="K327" s="31"/>
      <c r="L327" s="31"/>
      <c r="M327" s="31"/>
      <c r="N327" s="31"/>
      <c r="O327" s="31"/>
      <c r="P327" s="31"/>
      <c r="Q327" s="31"/>
      <c r="R327" s="31"/>
      <c r="S327" s="31"/>
      <c r="T327" s="31"/>
      <c r="U327" s="31"/>
      <c r="V327" s="31"/>
      <c r="W327" s="31"/>
      <c r="X327" s="31"/>
      <c r="Y327" s="31"/>
      <c r="Z327" s="31"/>
      <c r="AA327" s="31"/>
      <c r="AB327" s="31"/>
      <c r="AC327" s="31"/>
      <c r="AD327" s="31"/>
      <c r="AE327" s="31"/>
      <c r="AF327" s="31"/>
      <c r="AG327" s="31"/>
    </row>
    <row r="328" spans="2:33" ht="14.45">
      <c r="B328" s="33"/>
      <c r="C328" s="31"/>
      <c r="D328" s="31"/>
      <c r="E328" s="31"/>
      <c r="F328" s="31"/>
      <c r="G328" s="30"/>
      <c r="H328" s="31"/>
      <c r="I328" s="31"/>
      <c r="J328" s="31"/>
      <c r="K328" s="31"/>
      <c r="L328" s="31"/>
      <c r="M328" s="31"/>
      <c r="N328" s="31"/>
      <c r="O328" s="31"/>
      <c r="P328" s="31"/>
      <c r="Q328" s="31"/>
      <c r="R328" s="31"/>
      <c r="S328" s="31"/>
      <c r="T328" s="31"/>
      <c r="U328" s="31"/>
      <c r="V328" s="31"/>
      <c r="W328" s="31"/>
      <c r="X328" s="31"/>
      <c r="Y328" s="31"/>
      <c r="Z328" s="31"/>
      <c r="AA328" s="31"/>
      <c r="AB328" s="31"/>
      <c r="AC328" s="31"/>
      <c r="AD328" s="31"/>
      <c r="AE328" s="31"/>
      <c r="AF328" s="31"/>
      <c r="AG328" s="31"/>
    </row>
    <row r="329" spans="2:33" ht="14.45">
      <c r="B329" s="33"/>
      <c r="C329" s="31"/>
      <c r="D329" s="31"/>
      <c r="E329" s="31"/>
      <c r="F329" s="31"/>
      <c r="G329" s="30"/>
      <c r="H329" s="31"/>
      <c r="I329" s="31"/>
      <c r="J329" s="31"/>
      <c r="K329" s="31"/>
      <c r="L329" s="31"/>
      <c r="M329" s="31"/>
      <c r="N329" s="31"/>
      <c r="O329" s="31"/>
      <c r="P329" s="31"/>
      <c r="Q329" s="31"/>
      <c r="R329" s="31"/>
      <c r="S329" s="31"/>
      <c r="T329" s="31"/>
      <c r="U329" s="31"/>
      <c r="V329" s="31"/>
      <c r="W329" s="31"/>
      <c r="X329" s="31"/>
      <c r="Y329" s="31"/>
      <c r="Z329" s="31"/>
      <c r="AA329" s="31"/>
      <c r="AB329" s="31"/>
      <c r="AC329" s="31"/>
      <c r="AD329" s="31"/>
      <c r="AE329" s="31"/>
      <c r="AF329" s="31"/>
      <c r="AG329" s="31"/>
    </row>
    <row r="330" spans="2:33" ht="14.45">
      <c r="B330" s="33"/>
      <c r="C330" s="31"/>
      <c r="D330" s="31"/>
      <c r="E330" s="31"/>
      <c r="F330" s="31"/>
      <c r="G330" s="30"/>
      <c r="H330" s="31"/>
      <c r="I330" s="31"/>
      <c r="J330" s="31"/>
      <c r="K330" s="31"/>
      <c r="L330" s="31"/>
      <c r="M330" s="31"/>
      <c r="N330" s="31"/>
      <c r="O330" s="31"/>
      <c r="P330" s="31"/>
      <c r="Q330" s="31"/>
      <c r="R330" s="31"/>
      <c r="S330" s="31"/>
      <c r="T330" s="31"/>
      <c r="U330" s="31"/>
      <c r="V330" s="31"/>
      <c r="W330" s="31"/>
      <c r="X330" s="31"/>
      <c r="Y330" s="31"/>
      <c r="Z330" s="31"/>
      <c r="AA330" s="31"/>
      <c r="AB330" s="31"/>
      <c r="AC330" s="31"/>
      <c r="AD330" s="31"/>
      <c r="AE330" s="31"/>
      <c r="AF330" s="31"/>
      <c r="AG330" s="31"/>
    </row>
    <row r="331" spans="2:33" ht="14.45">
      <c r="B331" s="33"/>
      <c r="C331" s="31"/>
      <c r="D331" s="31"/>
      <c r="E331" s="31"/>
      <c r="F331" s="31"/>
      <c r="G331" s="30"/>
      <c r="H331" s="31"/>
      <c r="I331" s="31"/>
      <c r="J331" s="31"/>
      <c r="K331" s="31"/>
      <c r="L331" s="31"/>
      <c r="M331" s="31"/>
      <c r="N331" s="31"/>
      <c r="O331" s="31"/>
      <c r="P331" s="31"/>
      <c r="Q331" s="31"/>
      <c r="R331" s="31"/>
      <c r="S331" s="31"/>
      <c r="T331" s="31"/>
      <c r="U331" s="31"/>
      <c r="V331" s="31"/>
      <c r="W331" s="31"/>
      <c r="X331" s="31"/>
      <c r="Y331" s="31"/>
      <c r="Z331" s="31"/>
      <c r="AA331" s="31"/>
      <c r="AB331" s="31"/>
      <c r="AC331" s="31"/>
      <c r="AD331" s="31"/>
      <c r="AE331" s="31"/>
      <c r="AF331" s="31"/>
      <c r="AG331" s="31"/>
    </row>
    <row r="332" spans="2:33" ht="14.45">
      <c r="B332" s="33"/>
      <c r="C332" s="31"/>
      <c r="D332" s="31"/>
      <c r="E332" s="31"/>
      <c r="F332" s="31"/>
      <c r="G332" s="30"/>
      <c r="H332" s="31"/>
      <c r="I332" s="31"/>
      <c r="J332" s="31"/>
      <c r="K332" s="31"/>
      <c r="L332" s="31"/>
      <c r="M332" s="31"/>
      <c r="N332" s="31"/>
      <c r="O332" s="31"/>
      <c r="P332" s="31"/>
      <c r="Q332" s="31"/>
      <c r="R332" s="31"/>
      <c r="S332" s="31"/>
      <c r="T332" s="31"/>
      <c r="U332" s="31"/>
      <c r="V332" s="31"/>
      <c r="W332" s="31"/>
      <c r="X332" s="31"/>
      <c r="Y332" s="31"/>
      <c r="Z332" s="31"/>
      <c r="AA332" s="31"/>
      <c r="AB332" s="31"/>
      <c r="AC332" s="31"/>
      <c r="AD332" s="31"/>
      <c r="AE332" s="31"/>
      <c r="AF332" s="31"/>
      <c r="AG332" s="31"/>
    </row>
    <row r="333" spans="2:33" ht="14.45">
      <c r="B333" s="33"/>
      <c r="C333" s="31"/>
      <c r="D333" s="31"/>
      <c r="E333" s="31"/>
      <c r="F333" s="31"/>
      <c r="G333" s="30"/>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31"/>
      <c r="AF333" s="31"/>
      <c r="AG333" s="31"/>
    </row>
    <row r="334" spans="2:33" ht="14.45">
      <c r="B334" s="33"/>
      <c r="C334" s="31"/>
      <c r="D334" s="31"/>
      <c r="E334" s="31"/>
      <c r="F334" s="31"/>
      <c r="G334" s="30"/>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c r="AE334" s="31"/>
      <c r="AF334" s="31"/>
      <c r="AG334" s="31"/>
    </row>
    <row r="335" spans="2:33" ht="14.45">
      <c r="B335" s="33"/>
      <c r="C335" s="31"/>
      <c r="D335" s="31"/>
      <c r="E335" s="31"/>
      <c r="F335" s="31"/>
      <c r="G335" s="30"/>
      <c r="H335" s="31"/>
      <c r="I335" s="31"/>
      <c r="J335" s="31"/>
      <c r="K335" s="31"/>
      <c r="L335" s="31"/>
      <c r="M335" s="31"/>
      <c r="N335" s="31"/>
      <c r="O335" s="31"/>
      <c r="P335" s="31"/>
      <c r="Q335" s="31"/>
      <c r="R335" s="31"/>
      <c r="S335" s="31"/>
      <c r="T335" s="31"/>
      <c r="U335" s="31"/>
      <c r="V335" s="31"/>
      <c r="W335" s="31"/>
      <c r="X335" s="31"/>
      <c r="Y335" s="31"/>
      <c r="Z335" s="31"/>
      <c r="AA335" s="31"/>
      <c r="AB335" s="31"/>
      <c r="AC335" s="31"/>
      <c r="AD335" s="31"/>
      <c r="AE335" s="31"/>
      <c r="AF335" s="31"/>
      <c r="AG335" s="31"/>
    </row>
    <row r="336" spans="2:33" ht="14.45">
      <c r="B336" s="33"/>
      <c r="C336" s="31"/>
      <c r="D336" s="31"/>
      <c r="E336" s="31"/>
      <c r="F336" s="31"/>
      <c r="G336" s="30"/>
      <c r="H336" s="31"/>
      <c r="I336" s="31"/>
      <c r="J336" s="31"/>
      <c r="K336" s="31"/>
      <c r="L336" s="31"/>
      <c r="M336" s="31"/>
      <c r="N336" s="31"/>
      <c r="O336" s="31"/>
      <c r="P336" s="31"/>
      <c r="Q336" s="31"/>
      <c r="R336" s="31"/>
      <c r="S336" s="31"/>
      <c r="T336" s="31"/>
      <c r="U336" s="31"/>
      <c r="V336" s="31"/>
      <c r="W336" s="31"/>
      <c r="X336" s="31"/>
      <c r="Y336" s="31"/>
      <c r="Z336" s="31"/>
      <c r="AA336" s="31"/>
      <c r="AB336" s="31"/>
      <c r="AC336" s="31"/>
      <c r="AD336" s="31"/>
      <c r="AE336" s="31"/>
      <c r="AF336" s="31"/>
      <c r="AG336" s="31"/>
    </row>
    <row r="337" spans="2:33" ht="14.45">
      <c r="B337" s="33"/>
      <c r="C337" s="31"/>
      <c r="D337" s="31"/>
      <c r="E337" s="31"/>
      <c r="F337" s="31"/>
      <c r="G337" s="30"/>
      <c r="H337" s="31"/>
      <c r="I337" s="31"/>
      <c r="J337" s="31"/>
      <c r="K337" s="31"/>
      <c r="L337" s="31"/>
      <c r="M337" s="31"/>
      <c r="N337" s="31"/>
      <c r="O337" s="31"/>
      <c r="P337" s="31"/>
      <c r="Q337" s="31"/>
      <c r="R337" s="31"/>
      <c r="S337" s="31"/>
      <c r="T337" s="31"/>
      <c r="U337" s="31"/>
      <c r="V337" s="31"/>
      <c r="W337" s="31"/>
      <c r="X337" s="31"/>
      <c r="Y337" s="31"/>
      <c r="Z337" s="31"/>
      <c r="AA337" s="31"/>
      <c r="AB337" s="31"/>
      <c r="AC337" s="31"/>
      <c r="AD337" s="31"/>
      <c r="AE337" s="31"/>
      <c r="AF337" s="31"/>
      <c r="AG337" s="31"/>
    </row>
    <row r="338" spans="2:33" ht="14.45">
      <c r="B338" s="33"/>
      <c r="C338" s="31"/>
      <c r="D338" s="31"/>
      <c r="E338" s="31"/>
      <c r="F338" s="31"/>
      <c r="G338" s="30"/>
      <c r="H338" s="31"/>
      <c r="I338" s="31"/>
      <c r="J338" s="31"/>
      <c r="K338" s="31"/>
      <c r="L338" s="31"/>
      <c r="M338" s="31"/>
      <c r="N338" s="31"/>
      <c r="O338" s="31"/>
      <c r="P338" s="31"/>
      <c r="Q338" s="31"/>
      <c r="R338" s="31"/>
      <c r="S338" s="31"/>
      <c r="T338" s="31"/>
      <c r="U338" s="31"/>
      <c r="V338" s="31"/>
      <c r="W338" s="31"/>
      <c r="X338" s="31"/>
      <c r="Y338" s="31"/>
      <c r="Z338" s="31"/>
      <c r="AA338" s="31"/>
      <c r="AB338" s="31"/>
      <c r="AC338" s="31"/>
      <c r="AD338" s="31"/>
      <c r="AE338" s="31"/>
      <c r="AF338" s="31"/>
      <c r="AG338" s="31"/>
    </row>
    <row r="339" spans="2:33" ht="14.45">
      <c r="B339" s="33"/>
      <c r="C339" s="31"/>
      <c r="D339" s="31"/>
      <c r="E339" s="31"/>
      <c r="F339" s="31"/>
      <c r="G339" s="30"/>
      <c r="H339" s="31"/>
      <c r="I339" s="31"/>
      <c r="J339" s="31"/>
      <c r="K339" s="31"/>
      <c r="L339" s="31"/>
      <c r="M339" s="31"/>
      <c r="N339" s="31"/>
      <c r="O339" s="31"/>
      <c r="P339" s="31"/>
      <c r="Q339" s="31"/>
      <c r="R339" s="31"/>
      <c r="S339" s="31"/>
      <c r="T339" s="31"/>
      <c r="U339" s="31"/>
      <c r="V339" s="31"/>
      <c r="W339" s="31"/>
      <c r="X339" s="31"/>
      <c r="Y339" s="31"/>
      <c r="Z339" s="31"/>
      <c r="AA339" s="31"/>
      <c r="AB339" s="31"/>
      <c r="AC339" s="31"/>
      <c r="AD339" s="31"/>
      <c r="AE339" s="31"/>
      <c r="AF339" s="31"/>
      <c r="AG339" s="31"/>
    </row>
    <row r="340" spans="2:33" ht="14.45">
      <c r="B340" s="33"/>
      <c r="C340" s="31"/>
      <c r="D340" s="31"/>
      <c r="E340" s="31"/>
      <c r="F340" s="31"/>
      <c r="G340" s="30"/>
      <c r="H340" s="31"/>
      <c r="I340" s="31"/>
      <c r="J340" s="31"/>
      <c r="K340" s="31"/>
      <c r="L340" s="31"/>
      <c r="M340" s="31"/>
      <c r="N340" s="31"/>
      <c r="O340" s="31"/>
      <c r="P340" s="31"/>
      <c r="Q340" s="31"/>
      <c r="R340" s="31"/>
      <c r="S340" s="31"/>
      <c r="T340" s="31"/>
      <c r="U340" s="31"/>
      <c r="V340" s="31"/>
      <c r="W340" s="31"/>
      <c r="X340" s="31"/>
      <c r="Y340" s="31"/>
      <c r="Z340" s="31"/>
      <c r="AA340" s="31"/>
      <c r="AB340" s="31"/>
      <c r="AC340" s="31"/>
      <c r="AD340" s="31"/>
      <c r="AE340" s="31"/>
      <c r="AF340" s="31"/>
      <c r="AG340" s="31"/>
    </row>
    <row r="341" spans="2:33" ht="14.45">
      <c r="B341" s="33"/>
      <c r="C341" s="31"/>
      <c r="D341" s="31"/>
      <c r="E341" s="31"/>
      <c r="F341" s="31"/>
      <c r="G341" s="30"/>
      <c r="H341" s="31"/>
      <c r="I341" s="31"/>
      <c r="J341" s="31"/>
      <c r="K341" s="31"/>
      <c r="L341" s="31"/>
      <c r="M341" s="31"/>
      <c r="N341" s="31"/>
      <c r="O341" s="31"/>
      <c r="P341" s="31"/>
      <c r="Q341" s="31"/>
      <c r="R341" s="31"/>
      <c r="S341" s="31"/>
      <c r="T341" s="31"/>
      <c r="U341" s="31"/>
      <c r="V341" s="31"/>
      <c r="W341" s="31"/>
      <c r="X341" s="31"/>
      <c r="Y341" s="31"/>
      <c r="Z341" s="31"/>
      <c r="AA341" s="31"/>
      <c r="AB341" s="31"/>
      <c r="AC341" s="31"/>
      <c r="AD341" s="31"/>
      <c r="AE341" s="31"/>
      <c r="AF341" s="31"/>
      <c r="AG341" s="31"/>
    </row>
    <row r="342" spans="2:33" ht="14.45">
      <c r="B342" s="33"/>
      <c r="C342" s="31"/>
      <c r="D342" s="31"/>
      <c r="E342" s="31"/>
      <c r="F342" s="31"/>
      <c r="G342" s="30"/>
      <c r="H342" s="31"/>
      <c r="I342" s="31"/>
      <c r="J342" s="31"/>
      <c r="K342" s="31"/>
      <c r="L342" s="31"/>
      <c r="M342" s="31"/>
      <c r="N342" s="31"/>
      <c r="O342" s="31"/>
      <c r="P342" s="31"/>
      <c r="Q342" s="31"/>
      <c r="R342" s="31"/>
      <c r="S342" s="31"/>
      <c r="T342" s="31"/>
      <c r="U342" s="31"/>
      <c r="V342" s="31"/>
      <c r="W342" s="31"/>
      <c r="X342" s="31"/>
      <c r="Y342" s="31"/>
      <c r="Z342" s="31"/>
      <c r="AA342" s="31"/>
      <c r="AB342" s="31"/>
      <c r="AC342" s="31"/>
      <c r="AD342" s="31"/>
      <c r="AE342" s="31"/>
      <c r="AF342" s="31"/>
      <c r="AG342" s="31"/>
    </row>
    <row r="343" spans="2:33" ht="14.45">
      <c r="B343" s="33"/>
      <c r="C343" s="31"/>
      <c r="D343" s="31"/>
      <c r="E343" s="31"/>
      <c r="F343" s="31"/>
      <c r="G343" s="30"/>
      <c r="H343" s="31"/>
      <c r="I343" s="31"/>
      <c r="J343" s="31"/>
      <c r="K343" s="31"/>
      <c r="L343" s="31"/>
      <c r="M343" s="31"/>
      <c r="N343" s="31"/>
      <c r="O343" s="31"/>
      <c r="P343" s="31"/>
      <c r="Q343" s="31"/>
      <c r="R343" s="31"/>
      <c r="S343" s="31"/>
      <c r="T343" s="31"/>
      <c r="U343" s="31"/>
      <c r="V343" s="31"/>
      <c r="W343" s="31"/>
      <c r="X343" s="31"/>
      <c r="Y343" s="31"/>
      <c r="Z343" s="31"/>
      <c r="AA343" s="31"/>
      <c r="AB343" s="31"/>
      <c r="AC343" s="31"/>
      <c r="AD343" s="31"/>
      <c r="AE343" s="31"/>
      <c r="AF343" s="31"/>
      <c r="AG343" s="31"/>
    </row>
    <row r="344" spans="2:33" ht="14.45">
      <c r="B344" s="33"/>
      <c r="C344" s="31"/>
      <c r="D344" s="31"/>
      <c r="E344" s="31"/>
      <c r="F344" s="31"/>
      <c r="G344" s="30"/>
      <c r="H344" s="31"/>
      <c r="I344" s="31"/>
      <c r="J344" s="31"/>
      <c r="K344" s="31"/>
      <c r="L344" s="31"/>
      <c r="M344" s="31"/>
      <c r="N344" s="31"/>
      <c r="O344" s="31"/>
      <c r="P344" s="31"/>
      <c r="Q344" s="31"/>
      <c r="R344" s="31"/>
      <c r="S344" s="31"/>
      <c r="T344" s="31"/>
      <c r="U344" s="31"/>
      <c r="V344" s="31"/>
      <c r="W344" s="31"/>
      <c r="X344" s="31"/>
      <c r="Y344" s="31"/>
      <c r="Z344" s="31"/>
      <c r="AA344" s="31"/>
      <c r="AB344" s="31"/>
      <c r="AC344" s="31"/>
      <c r="AD344" s="31"/>
      <c r="AE344" s="31"/>
      <c r="AF344" s="31"/>
      <c r="AG344" s="31"/>
    </row>
    <row r="345" spans="2:33" ht="14.45">
      <c r="B345" s="33"/>
      <c r="C345" s="31"/>
      <c r="D345" s="31"/>
      <c r="E345" s="31"/>
      <c r="F345" s="31"/>
      <c r="G345" s="30"/>
      <c r="H345" s="31"/>
      <c r="I345" s="31"/>
      <c r="J345" s="31"/>
      <c r="K345" s="31"/>
      <c r="L345" s="31"/>
      <c r="M345" s="31"/>
      <c r="N345" s="31"/>
      <c r="O345" s="31"/>
      <c r="P345" s="31"/>
      <c r="Q345" s="31"/>
      <c r="R345" s="31"/>
      <c r="S345" s="31"/>
      <c r="T345" s="31"/>
      <c r="U345" s="31"/>
      <c r="V345" s="31"/>
      <c r="W345" s="31"/>
      <c r="X345" s="31"/>
      <c r="Y345" s="31"/>
      <c r="Z345" s="31"/>
      <c r="AA345" s="31"/>
      <c r="AB345" s="31"/>
      <c r="AC345" s="31"/>
      <c r="AD345" s="31"/>
      <c r="AE345" s="31"/>
      <c r="AF345" s="31"/>
      <c r="AG345" s="31"/>
    </row>
    <row r="346" spans="2:33" ht="14.45">
      <c r="B346" s="33"/>
      <c r="C346" s="31"/>
      <c r="D346" s="31"/>
      <c r="E346" s="31"/>
      <c r="F346" s="31"/>
      <c r="G346" s="30"/>
      <c r="H346" s="31"/>
      <c r="I346" s="31"/>
      <c r="J346" s="31"/>
      <c r="K346" s="31"/>
      <c r="L346" s="31"/>
      <c r="M346" s="31"/>
      <c r="N346" s="31"/>
      <c r="O346" s="31"/>
      <c r="P346" s="31"/>
      <c r="Q346" s="31"/>
      <c r="R346" s="31"/>
      <c r="S346" s="31"/>
      <c r="T346" s="31"/>
      <c r="U346" s="31"/>
      <c r="V346" s="31"/>
      <c r="W346" s="31"/>
      <c r="X346" s="31"/>
      <c r="Y346" s="31"/>
      <c r="Z346" s="31"/>
      <c r="AA346" s="31"/>
      <c r="AB346" s="31"/>
      <c r="AC346" s="31"/>
      <c r="AD346" s="31"/>
      <c r="AE346" s="31"/>
      <c r="AF346" s="31"/>
      <c r="AG346" s="31"/>
    </row>
    <row r="347" spans="2:33" ht="14.45">
      <c r="B347" s="33"/>
      <c r="C347" s="31"/>
      <c r="D347" s="31"/>
      <c r="E347" s="31"/>
      <c r="F347" s="31"/>
      <c r="G347" s="30"/>
      <c r="H347" s="31"/>
      <c r="I347" s="31"/>
      <c r="J347" s="31"/>
      <c r="K347" s="31"/>
      <c r="L347" s="31"/>
      <c r="M347" s="31"/>
      <c r="N347" s="31"/>
      <c r="O347" s="31"/>
      <c r="P347" s="31"/>
      <c r="Q347" s="31"/>
      <c r="R347" s="31"/>
      <c r="S347" s="31"/>
      <c r="T347" s="31"/>
      <c r="U347" s="31"/>
      <c r="V347" s="31"/>
      <c r="W347" s="31"/>
      <c r="X347" s="31"/>
      <c r="Y347" s="31"/>
      <c r="Z347" s="31"/>
      <c r="AA347" s="31"/>
      <c r="AB347" s="31"/>
      <c r="AC347" s="31"/>
      <c r="AD347" s="31"/>
      <c r="AE347" s="31"/>
      <c r="AF347" s="31"/>
      <c r="AG347" s="31"/>
    </row>
    <row r="348" spans="2:33" ht="14.45">
      <c r="B348" s="33"/>
      <c r="C348" s="31"/>
      <c r="D348" s="31"/>
      <c r="E348" s="31"/>
      <c r="F348" s="31"/>
      <c r="G348" s="30"/>
      <c r="H348" s="31"/>
      <c r="I348" s="31"/>
      <c r="J348" s="31"/>
      <c r="K348" s="31"/>
      <c r="L348" s="31"/>
      <c r="M348" s="31"/>
      <c r="N348" s="31"/>
      <c r="O348" s="31"/>
      <c r="P348" s="31"/>
      <c r="Q348" s="31"/>
      <c r="R348" s="31"/>
      <c r="S348" s="31"/>
      <c r="T348" s="31"/>
      <c r="U348" s="31"/>
      <c r="V348" s="31"/>
      <c r="W348" s="31"/>
      <c r="X348" s="31"/>
      <c r="Y348" s="31"/>
      <c r="Z348" s="31"/>
      <c r="AA348" s="31"/>
      <c r="AB348" s="31"/>
      <c r="AC348" s="31"/>
      <c r="AD348" s="31"/>
      <c r="AE348" s="31"/>
      <c r="AF348" s="31"/>
      <c r="AG348" s="31"/>
    </row>
    <row r="349" spans="2:33" ht="14.45">
      <c r="B349" s="33"/>
      <c r="C349" s="31"/>
      <c r="D349" s="31"/>
      <c r="E349" s="31"/>
      <c r="F349" s="31"/>
      <c r="G349" s="30"/>
      <c r="H349" s="31"/>
      <c r="I349" s="31"/>
      <c r="J349" s="31"/>
      <c r="K349" s="31"/>
      <c r="L349" s="31"/>
      <c r="M349" s="31"/>
      <c r="N349" s="31"/>
      <c r="O349" s="31"/>
      <c r="P349" s="31"/>
      <c r="Q349" s="31"/>
      <c r="R349" s="31"/>
      <c r="S349" s="31"/>
      <c r="T349" s="31"/>
      <c r="U349" s="31"/>
      <c r="V349" s="31"/>
      <c r="W349" s="31"/>
      <c r="X349" s="31"/>
      <c r="Y349" s="31"/>
      <c r="Z349" s="31"/>
      <c r="AA349" s="31"/>
      <c r="AB349" s="31"/>
      <c r="AC349" s="31"/>
      <c r="AD349" s="31"/>
      <c r="AE349" s="31"/>
      <c r="AF349" s="31"/>
      <c r="AG349" s="31"/>
    </row>
    <row r="350" spans="2:33" ht="14.45">
      <c r="B350" s="33"/>
      <c r="C350" s="31"/>
      <c r="D350" s="31"/>
      <c r="E350" s="31"/>
      <c r="F350" s="31"/>
      <c r="G350" s="30"/>
      <c r="H350" s="31"/>
      <c r="I350" s="31"/>
      <c r="J350" s="31"/>
      <c r="K350" s="31"/>
      <c r="L350" s="31"/>
      <c r="M350" s="31"/>
      <c r="N350" s="31"/>
      <c r="O350" s="31"/>
      <c r="P350" s="31"/>
      <c r="Q350" s="31"/>
      <c r="R350" s="31"/>
      <c r="S350" s="31"/>
      <c r="T350" s="31"/>
      <c r="U350" s="31"/>
      <c r="V350" s="31"/>
      <c r="W350" s="31"/>
      <c r="X350" s="31"/>
      <c r="Y350" s="31"/>
      <c r="Z350" s="31"/>
      <c r="AA350" s="31"/>
      <c r="AB350" s="31"/>
      <c r="AC350" s="31"/>
      <c r="AD350" s="31"/>
      <c r="AE350" s="31"/>
      <c r="AF350" s="31"/>
      <c r="AG350" s="31"/>
    </row>
    <row r="351" spans="2:33" ht="14.45">
      <c r="B351" s="33"/>
      <c r="C351" s="31"/>
      <c r="D351" s="31"/>
      <c r="E351" s="31"/>
      <c r="F351" s="31"/>
      <c r="G351" s="30"/>
      <c r="H351" s="31"/>
      <c r="I351" s="31"/>
      <c r="J351" s="31"/>
      <c r="K351" s="31"/>
      <c r="L351" s="31"/>
      <c r="M351" s="31"/>
      <c r="N351" s="31"/>
      <c r="O351" s="31"/>
      <c r="P351" s="31"/>
      <c r="Q351" s="31"/>
      <c r="R351" s="31"/>
      <c r="S351" s="31"/>
      <c r="T351" s="31"/>
      <c r="U351" s="31"/>
      <c r="V351" s="31"/>
      <c r="W351" s="31"/>
      <c r="X351" s="31"/>
      <c r="Y351" s="31"/>
      <c r="Z351" s="31"/>
      <c r="AA351" s="31"/>
      <c r="AB351" s="31"/>
      <c r="AC351" s="31"/>
      <c r="AD351" s="31"/>
      <c r="AE351" s="31"/>
      <c r="AF351" s="31"/>
      <c r="AG351" s="31"/>
    </row>
    <row r="352" spans="2:33" ht="14.45">
      <c r="B352" s="33"/>
      <c r="C352" s="31"/>
      <c r="D352" s="31"/>
      <c r="E352" s="31"/>
      <c r="F352" s="31"/>
      <c r="G352" s="30"/>
      <c r="H352" s="31"/>
      <c r="I352" s="31"/>
      <c r="J352" s="31"/>
      <c r="K352" s="31"/>
      <c r="L352" s="31"/>
      <c r="M352" s="31"/>
      <c r="N352" s="31"/>
      <c r="O352" s="31"/>
      <c r="P352" s="31"/>
      <c r="Q352" s="31"/>
      <c r="R352" s="31"/>
      <c r="S352" s="31"/>
      <c r="T352" s="31"/>
      <c r="U352" s="31"/>
      <c r="V352" s="31"/>
      <c r="W352" s="31"/>
      <c r="X352" s="31"/>
      <c r="Y352" s="31"/>
      <c r="Z352" s="31"/>
      <c r="AA352" s="31"/>
      <c r="AB352" s="31"/>
      <c r="AC352" s="31"/>
      <c r="AD352" s="31"/>
      <c r="AE352" s="31"/>
      <c r="AF352" s="31"/>
      <c r="AG352" s="31"/>
    </row>
    <row r="353" spans="2:33" ht="14.45">
      <c r="B353" s="33"/>
      <c r="C353" s="31"/>
      <c r="D353" s="31"/>
      <c r="E353" s="31"/>
      <c r="F353" s="31"/>
      <c r="G353" s="30"/>
      <c r="H353" s="31"/>
      <c r="I353" s="31"/>
      <c r="J353" s="31"/>
      <c r="K353" s="31"/>
      <c r="L353" s="31"/>
      <c r="M353" s="31"/>
      <c r="N353" s="31"/>
      <c r="O353" s="31"/>
      <c r="P353" s="31"/>
      <c r="Q353" s="31"/>
      <c r="R353" s="31"/>
      <c r="S353" s="31"/>
      <c r="T353" s="31"/>
      <c r="U353" s="31"/>
      <c r="V353" s="31"/>
      <c r="W353" s="31"/>
      <c r="X353" s="31"/>
      <c r="Y353" s="31"/>
      <c r="Z353" s="31"/>
      <c r="AA353" s="31"/>
      <c r="AB353" s="31"/>
      <c r="AC353" s="31"/>
      <c r="AD353" s="31"/>
      <c r="AE353" s="31"/>
      <c r="AF353" s="31"/>
      <c r="AG353" s="31"/>
    </row>
    <row r="354" spans="2:33" ht="14.45">
      <c r="B354" s="33"/>
      <c r="C354" s="31"/>
      <c r="D354" s="31"/>
      <c r="E354" s="31"/>
      <c r="F354" s="31"/>
      <c r="G354" s="30"/>
      <c r="H354" s="31"/>
      <c r="I354" s="31"/>
      <c r="J354" s="31"/>
      <c r="K354" s="31"/>
      <c r="L354" s="31"/>
      <c r="M354" s="31"/>
      <c r="N354" s="31"/>
      <c r="O354" s="31"/>
      <c r="P354" s="31"/>
      <c r="Q354" s="31"/>
      <c r="R354" s="31"/>
      <c r="S354" s="31"/>
      <c r="T354" s="31"/>
      <c r="U354" s="31"/>
      <c r="V354" s="31"/>
      <c r="W354" s="31"/>
      <c r="X354" s="31"/>
      <c r="Y354" s="31"/>
      <c r="Z354" s="31"/>
      <c r="AA354" s="31"/>
      <c r="AB354" s="31"/>
      <c r="AC354" s="31"/>
      <c r="AD354" s="31"/>
      <c r="AE354" s="31"/>
      <c r="AF354" s="31"/>
      <c r="AG354" s="31"/>
    </row>
    <row r="355" spans="2:33" ht="14.45">
      <c r="B355" s="33"/>
      <c r="C355" s="31"/>
      <c r="D355" s="31"/>
      <c r="E355" s="31"/>
      <c r="F355" s="31"/>
      <c r="G355" s="30"/>
      <c r="H355" s="31"/>
      <c r="I355" s="31"/>
      <c r="J355" s="31"/>
      <c r="K355" s="31"/>
      <c r="L355" s="31"/>
      <c r="M355" s="31"/>
      <c r="N355" s="31"/>
      <c r="O355" s="31"/>
      <c r="P355" s="31"/>
      <c r="Q355" s="31"/>
      <c r="R355" s="31"/>
      <c r="S355" s="31"/>
      <c r="T355" s="31"/>
      <c r="U355" s="31"/>
      <c r="V355" s="31"/>
      <c r="W355" s="31"/>
      <c r="X355" s="31"/>
      <c r="Y355" s="31"/>
      <c r="Z355" s="31"/>
      <c r="AA355" s="31"/>
      <c r="AB355" s="31"/>
      <c r="AC355" s="31"/>
      <c r="AD355" s="31"/>
      <c r="AE355" s="31"/>
      <c r="AF355" s="31"/>
      <c r="AG355" s="31"/>
    </row>
    <row r="356" spans="2:33" ht="14.45">
      <c r="B356" s="33"/>
      <c r="C356" s="31"/>
      <c r="D356" s="31"/>
      <c r="E356" s="31"/>
      <c r="F356" s="31"/>
      <c r="G356" s="30"/>
      <c r="H356" s="31"/>
      <c r="I356" s="31"/>
      <c r="J356" s="31"/>
      <c r="K356" s="31"/>
      <c r="L356" s="31"/>
      <c r="M356" s="31"/>
      <c r="N356" s="31"/>
      <c r="O356" s="31"/>
      <c r="P356" s="31"/>
      <c r="Q356" s="31"/>
      <c r="R356" s="31"/>
      <c r="S356" s="31"/>
      <c r="T356" s="31"/>
      <c r="U356" s="31"/>
      <c r="V356" s="31"/>
      <c r="W356" s="31"/>
      <c r="X356" s="31"/>
      <c r="Y356" s="31"/>
      <c r="Z356" s="31"/>
      <c r="AA356" s="31"/>
      <c r="AB356" s="31"/>
      <c r="AC356" s="31"/>
      <c r="AD356" s="31"/>
      <c r="AE356" s="31"/>
      <c r="AF356" s="31"/>
      <c r="AG356" s="31"/>
    </row>
    <row r="357" spans="2:33">
      <c r="C357" s="31"/>
      <c r="D357" s="31"/>
      <c r="E357" s="31"/>
      <c r="F357" s="31"/>
      <c r="G357" s="30"/>
      <c r="H357" s="31"/>
      <c r="I357" s="31"/>
      <c r="J357" s="31"/>
      <c r="K357" s="31"/>
      <c r="L357" s="31"/>
      <c r="M357" s="31"/>
      <c r="N357" s="31"/>
      <c r="O357" s="31"/>
      <c r="P357" s="31"/>
      <c r="Q357" s="31"/>
      <c r="R357" s="31"/>
      <c r="S357" s="31"/>
      <c r="T357" s="31"/>
      <c r="U357" s="31"/>
      <c r="V357" s="31"/>
      <c r="W357" s="31"/>
      <c r="X357" s="31"/>
      <c r="Y357" s="31"/>
      <c r="Z357" s="31"/>
      <c r="AA357" s="31"/>
      <c r="AB357" s="31"/>
      <c r="AC357" s="31"/>
      <c r="AD357" s="31"/>
      <c r="AE357" s="31"/>
      <c r="AF357" s="31"/>
      <c r="AG357" s="31"/>
    </row>
    <row r="358" spans="2:33">
      <c r="C358" s="31"/>
      <c r="D358" s="31"/>
      <c r="E358" s="31"/>
      <c r="F358" s="31"/>
      <c r="G358" s="30"/>
      <c r="H358" s="31"/>
      <c r="I358" s="31"/>
      <c r="J358" s="31"/>
      <c r="K358" s="31"/>
      <c r="L358" s="31"/>
      <c r="M358" s="31"/>
      <c r="N358" s="31"/>
      <c r="O358" s="31"/>
      <c r="P358" s="31"/>
      <c r="Q358" s="31"/>
      <c r="R358" s="31"/>
      <c r="S358" s="31"/>
      <c r="T358" s="31"/>
      <c r="U358" s="31"/>
      <c r="V358" s="31"/>
      <c r="W358" s="31"/>
      <c r="X358" s="31"/>
      <c r="Y358" s="31"/>
      <c r="Z358" s="31"/>
      <c r="AA358" s="31"/>
      <c r="AB358" s="31"/>
      <c r="AC358" s="31"/>
      <c r="AD358" s="31"/>
      <c r="AE358" s="31"/>
      <c r="AF358" s="31"/>
      <c r="AG358" s="31"/>
    </row>
    <row r="359" spans="2:33">
      <c r="C359" s="31"/>
      <c r="D359" s="31"/>
      <c r="E359" s="31"/>
      <c r="F359" s="31"/>
      <c r="G359" s="30"/>
      <c r="H359" s="31"/>
      <c r="I359" s="31"/>
      <c r="J359" s="31"/>
      <c r="K359" s="31"/>
      <c r="L359" s="31"/>
      <c r="M359" s="31"/>
      <c r="N359" s="31"/>
      <c r="O359" s="31"/>
      <c r="P359" s="31"/>
      <c r="Q359" s="31"/>
      <c r="R359" s="31"/>
      <c r="S359" s="31"/>
      <c r="T359" s="31"/>
      <c r="U359" s="31"/>
      <c r="V359" s="31"/>
      <c r="W359" s="31"/>
      <c r="X359" s="31"/>
      <c r="Y359" s="31"/>
      <c r="Z359" s="31"/>
      <c r="AA359" s="31"/>
      <c r="AB359" s="31"/>
      <c r="AC359" s="31"/>
      <c r="AD359" s="31"/>
      <c r="AE359" s="31"/>
      <c r="AF359" s="31"/>
      <c r="AG359" s="31"/>
    </row>
    <row r="360" spans="2:33">
      <c r="C360" s="31"/>
      <c r="D360" s="31"/>
      <c r="E360" s="31"/>
      <c r="F360" s="31"/>
      <c r="G360" s="30"/>
      <c r="H360" s="31"/>
      <c r="I360" s="31"/>
      <c r="J360" s="31"/>
      <c r="K360" s="31"/>
      <c r="L360" s="31"/>
      <c r="M360" s="31"/>
      <c r="N360" s="31"/>
      <c r="O360" s="31"/>
      <c r="P360" s="31"/>
      <c r="Q360" s="31"/>
      <c r="R360" s="31"/>
      <c r="S360" s="31"/>
      <c r="T360" s="31"/>
      <c r="U360" s="31"/>
      <c r="V360" s="31"/>
      <c r="W360" s="31"/>
      <c r="X360" s="31"/>
      <c r="Y360" s="31"/>
      <c r="Z360" s="31"/>
      <c r="AA360" s="31"/>
      <c r="AB360" s="31"/>
      <c r="AC360" s="31"/>
      <c r="AD360" s="31"/>
      <c r="AE360" s="31"/>
      <c r="AF360" s="31"/>
      <c r="AG360" s="31"/>
    </row>
    <row r="361" spans="2:33">
      <c r="C361" s="31"/>
      <c r="D361" s="31"/>
      <c r="E361" s="31"/>
      <c r="F361" s="31"/>
      <c r="G361" s="30"/>
      <c r="H361" s="31"/>
      <c r="I361" s="31"/>
      <c r="J361" s="31"/>
      <c r="K361" s="31"/>
      <c r="L361" s="31"/>
      <c r="M361" s="31"/>
      <c r="N361" s="31"/>
      <c r="O361" s="31"/>
      <c r="P361" s="31"/>
      <c r="Q361" s="31"/>
      <c r="R361" s="31"/>
      <c r="S361" s="31"/>
      <c r="T361" s="31"/>
      <c r="U361" s="31"/>
      <c r="V361" s="31"/>
      <c r="W361" s="31"/>
      <c r="X361" s="31"/>
      <c r="Y361" s="31"/>
      <c r="Z361" s="31"/>
      <c r="AA361" s="31"/>
      <c r="AB361" s="31"/>
      <c r="AC361" s="31"/>
      <c r="AD361" s="31"/>
      <c r="AE361" s="31"/>
      <c r="AF361" s="31"/>
      <c r="AG361" s="31"/>
    </row>
    <row r="362" spans="2:33">
      <c r="C362" s="31"/>
      <c r="D362" s="31"/>
      <c r="E362" s="31"/>
      <c r="F362" s="31"/>
      <c r="G362" s="30"/>
      <c r="H362" s="31"/>
      <c r="I362" s="31"/>
      <c r="J362" s="31"/>
      <c r="K362" s="31"/>
      <c r="L362" s="31"/>
      <c r="M362" s="31"/>
      <c r="N362" s="31"/>
      <c r="O362" s="31"/>
      <c r="P362" s="31"/>
      <c r="Q362" s="31"/>
      <c r="R362" s="31"/>
      <c r="S362" s="31"/>
      <c r="T362" s="31"/>
      <c r="U362" s="31"/>
      <c r="V362" s="31"/>
      <c r="W362" s="31"/>
      <c r="X362" s="31"/>
      <c r="Y362" s="31"/>
      <c r="Z362" s="31"/>
      <c r="AA362" s="31"/>
      <c r="AB362" s="31"/>
      <c r="AC362" s="31"/>
      <c r="AD362" s="31"/>
      <c r="AE362" s="31"/>
      <c r="AF362" s="31"/>
      <c r="AG362" s="31"/>
    </row>
    <row r="363" spans="2:33">
      <c r="C363" s="31"/>
      <c r="D363" s="31"/>
      <c r="E363" s="31"/>
      <c r="F363" s="31"/>
      <c r="G363" s="30"/>
      <c r="H363" s="31"/>
      <c r="I363" s="31"/>
      <c r="J363" s="31"/>
      <c r="K363" s="31"/>
      <c r="L363" s="31"/>
      <c r="M363" s="31"/>
      <c r="N363" s="31"/>
      <c r="O363" s="31"/>
      <c r="P363" s="31"/>
      <c r="Q363" s="31"/>
      <c r="R363" s="31"/>
      <c r="S363" s="31"/>
      <c r="T363" s="31"/>
      <c r="U363" s="31"/>
      <c r="V363" s="31"/>
      <c r="W363" s="31"/>
      <c r="X363" s="31"/>
      <c r="Y363" s="31"/>
      <c r="Z363" s="31"/>
      <c r="AA363" s="31"/>
      <c r="AB363" s="31"/>
      <c r="AC363" s="31"/>
      <c r="AD363" s="31"/>
      <c r="AE363" s="31"/>
      <c r="AF363" s="31"/>
      <c r="AG363" s="31"/>
    </row>
    <row r="364" spans="2:33">
      <c r="C364" s="31"/>
      <c r="D364" s="31"/>
      <c r="E364" s="31"/>
      <c r="F364" s="31"/>
      <c r="G364" s="30"/>
      <c r="H364" s="31"/>
      <c r="I364" s="31"/>
      <c r="J364" s="31"/>
      <c r="K364" s="31"/>
      <c r="L364" s="31"/>
      <c r="M364" s="31"/>
      <c r="N364" s="31"/>
      <c r="O364" s="31"/>
      <c r="P364" s="31"/>
      <c r="Q364" s="31"/>
      <c r="R364" s="31"/>
      <c r="S364" s="31"/>
      <c r="T364" s="31"/>
      <c r="U364" s="31"/>
      <c r="V364" s="31"/>
      <c r="W364" s="31"/>
      <c r="X364" s="31"/>
      <c r="Y364" s="31"/>
      <c r="Z364" s="31"/>
      <c r="AA364" s="31"/>
      <c r="AB364" s="31"/>
      <c r="AC364" s="31"/>
      <c r="AD364" s="31"/>
      <c r="AE364" s="31"/>
      <c r="AF364" s="31"/>
      <c r="AG364" s="31"/>
    </row>
    <row r="365" spans="2:33">
      <c r="C365" s="31"/>
      <c r="D365" s="31"/>
      <c r="E365" s="31"/>
      <c r="F365" s="31"/>
      <c r="G365" s="30"/>
      <c r="H365" s="31"/>
      <c r="I365" s="31"/>
      <c r="J365" s="31"/>
      <c r="K365" s="31"/>
      <c r="L365" s="31"/>
      <c r="M365" s="31"/>
      <c r="N365" s="31"/>
      <c r="O365" s="31"/>
      <c r="P365" s="31"/>
      <c r="Q365" s="31"/>
      <c r="R365" s="31"/>
      <c r="S365" s="31"/>
      <c r="T365" s="31"/>
      <c r="U365" s="31"/>
      <c r="V365" s="31"/>
      <c r="W365" s="31"/>
      <c r="X365" s="31"/>
      <c r="Y365" s="31"/>
      <c r="Z365" s="31"/>
      <c r="AA365" s="31"/>
      <c r="AB365" s="31"/>
      <c r="AC365" s="31"/>
      <c r="AD365" s="31"/>
      <c r="AE365" s="31"/>
      <c r="AF365" s="31"/>
      <c r="AG365" s="31"/>
    </row>
    <row r="366" spans="2:33">
      <c r="C366" s="31"/>
      <c r="D366" s="31"/>
      <c r="E366" s="31"/>
      <c r="F366" s="31"/>
      <c r="G366" s="30"/>
      <c r="H366" s="31"/>
      <c r="I366" s="31"/>
      <c r="J366" s="31"/>
      <c r="K366" s="31"/>
      <c r="L366" s="31"/>
      <c r="M366" s="31"/>
      <c r="N366" s="31"/>
      <c r="O366" s="31"/>
      <c r="P366" s="31"/>
      <c r="Q366" s="31"/>
      <c r="R366" s="31"/>
      <c r="S366" s="31"/>
      <c r="T366" s="31"/>
      <c r="U366" s="31"/>
      <c r="V366" s="31"/>
      <c r="W366" s="31"/>
      <c r="X366" s="31"/>
      <c r="Y366" s="31"/>
      <c r="Z366" s="31"/>
      <c r="AA366" s="31"/>
      <c r="AB366" s="31"/>
      <c r="AC366" s="31"/>
      <c r="AD366" s="31"/>
      <c r="AE366" s="31"/>
      <c r="AF366" s="31"/>
      <c r="AG366" s="31"/>
    </row>
    <row r="367" spans="2:33">
      <c r="C367" s="31"/>
      <c r="D367" s="31"/>
      <c r="E367" s="31"/>
      <c r="F367" s="31"/>
      <c r="G367" s="30"/>
      <c r="H367" s="31"/>
      <c r="I367" s="31"/>
      <c r="J367" s="31"/>
      <c r="K367" s="31"/>
      <c r="L367" s="31"/>
      <c r="M367" s="31"/>
      <c r="N367" s="31"/>
      <c r="O367" s="31"/>
      <c r="P367" s="31"/>
      <c r="Q367" s="31"/>
      <c r="R367" s="31"/>
      <c r="S367" s="31"/>
      <c r="T367" s="31"/>
      <c r="U367" s="31"/>
      <c r="V367" s="31"/>
      <c r="W367" s="31"/>
      <c r="X367" s="31"/>
      <c r="Y367" s="31"/>
      <c r="Z367" s="31"/>
      <c r="AA367" s="31"/>
      <c r="AB367" s="31"/>
      <c r="AC367" s="31"/>
      <c r="AD367" s="31"/>
      <c r="AE367" s="31"/>
      <c r="AF367" s="31"/>
      <c r="AG367" s="31"/>
    </row>
    <row r="368" spans="2:33">
      <c r="C368" s="31"/>
      <c r="D368" s="31"/>
      <c r="E368" s="31"/>
      <c r="F368" s="31"/>
      <c r="G368" s="30"/>
      <c r="H368" s="31"/>
      <c r="I368" s="31"/>
      <c r="J368" s="31"/>
      <c r="K368" s="31"/>
      <c r="L368" s="31"/>
      <c r="M368" s="31"/>
      <c r="N368" s="31"/>
      <c r="O368" s="31"/>
      <c r="P368" s="31"/>
      <c r="Q368" s="31"/>
      <c r="R368" s="31"/>
      <c r="S368" s="31"/>
      <c r="T368" s="31"/>
      <c r="U368" s="31"/>
      <c r="V368" s="31"/>
      <c r="W368" s="31"/>
      <c r="X368" s="31"/>
      <c r="Y368" s="31"/>
      <c r="Z368" s="31"/>
      <c r="AA368" s="31"/>
      <c r="AB368" s="31"/>
      <c r="AC368" s="31"/>
      <c r="AD368" s="31"/>
      <c r="AE368" s="31"/>
      <c r="AF368" s="31"/>
      <c r="AG368" s="31"/>
    </row>
    <row r="369" spans="3:33">
      <c r="C369" s="31"/>
      <c r="D369" s="31"/>
      <c r="E369" s="31"/>
      <c r="F369" s="31"/>
      <c r="G369" s="30"/>
      <c r="H369" s="31"/>
      <c r="I369" s="31"/>
      <c r="J369" s="31"/>
      <c r="K369" s="31"/>
      <c r="L369" s="31"/>
      <c r="M369" s="31"/>
      <c r="N369" s="31"/>
      <c r="O369" s="31"/>
      <c r="P369" s="31"/>
      <c r="Q369" s="31"/>
      <c r="R369" s="31"/>
      <c r="S369" s="31"/>
      <c r="T369" s="31"/>
      <c r="U369" s="31"/>
      <c r="V369" s="31"/>
      <c r="W369" s="31"/>
      <c r="X369" s="31"/>
      <c r="Y369" s="31"/>
      <c r="Z369" s="31"/>
      <c r="AA369" s="31"/>
      <c r="AB369" s="31"/>
      <c r="AC369" s="31"/>
      <c r="AD369" s="31"/>
      <c r="AE369" s="31"/>
      <c r="AF369" s="31"/>
      <c r="AG369" s="31"/>
    </row>
    <row r="370" spans="3:33">
      <c r="C370" s="31"/>
      <c r="D370" s="31"/>
      <c r="E370" s="31"/>
      <c r="F370" s="31"/>
      <c r="G370" s="30"/>
      <c r="H370" s="31"/>
      <c r="I370" s="31"/>
      <c r="J370" s="31"/>
      <c r="K370" s="31"/>
      <c r="L370" s="31"/>
      <c r="M370" s="31"/>
      <c r="N370" s="31"/>
      <c r="O370" s="31"/>
      <c r="P370" s="31"/>
      <c r="Q370" s="31"/>
      <c r="R370" s="31"/>
      <c r="S370" s="31"/>
      <c r="T370" s="31"/>
      <c r="U370" s="31"/>
      <c r="V370" s="31"/>
      <c r="W370" s="31"/>
      <c r="X370" s="31"/>
      <c r="Y370" s="31"/>
      <c r="Z370" s="31"/>
      <c r="AA370" s="31"/>
      <c r="AB370" s="31"/>
      <c r="AC370" s="31"/>
      <c r="AD370" s="31"/>
      <c r="AE370" s="31"/>
      <c r="AF370" s="31"/>
      <c r="AG370" s="31"/>
    </row>
    <row r="371" spans="3:33">
      <c r="C371" s="31"/>
      <c r="D371" s="31"/>
      <c r="E371" s="31"/>
      <c r="F371" s="31"/>
      <c r="G371" s="30"/>
      <c r="H371" s="31"/>
      <c r="I371" s="31"/>
      <c r="J371" s="31"/>
      <c r="K371" s="31"/>
      <c r="L371" s="31"/>
      <c r="M371" s="31"/>
      <c r="N371" s="31"/>
      <c r="O371" s="31"/>
      <c r="P371" s="31"/>
      <c r="Q371" s="31"/>
      <c r="R371" s="31"/>
      <c r="S371" s="31"/>
      <c r="T371" s="31"/>
      <c r="U371" s="31"/>
      <c r="V371" s="31"/>
      <c r="W371" s="31"/>
      <c r="X371" s="31"/>
      <c r="Y371" s="31"/>
      <c r="Z371" s="31"/>
      <c r="AA371" s="31"/>
      <c r="AB371" s="31"/>
      <c r="AC371" s="31"/>
      <c r="AD371" s="31"/>
      <c r="AE371" s="31"/>
      <c r="AF371" s="31"/>
      <c r="AG371" s="31"/>
    </row>
    <row r="372" spans="3:33">
      <c r="C372" s="31"/>
      <c r="D372" s="31"/>
      <c r="E372" s="31"/>
      <c r="F372" s="31"/>
      <c r="G372" s="30"/>
      <c r="H372" s="31"/>
      <c r="I372" s="31"/>
      <c r="J372" s="31"/>
      <c r="K372" s="31"/>
      <c r="L372" s="31"/>
      <c r="M372" s="31"/>
      <c r="N372" s="31"/>
      <c r="O372" s="31"/>
      <c r="P372" s="31"/>
      <c r="Q372" s="31"/>
      <c r="R372" s="31"/>
      <c r="S372" s="31"/>
      <c r="T372" s="31"/>
      <c r="U372" s="31"/>
      <c r="V372" s="31"/>
      <c r="W372" s="31"/>
      <c r="X372" s="31"/>
      <c r="Y372" s="31"/>
      <c r="Z372" s="31"/>
      <c r="AA372" s="31"/>
      <c r="AB372" s="31"/>
      <c r="AC372" s="31"/>
      <c r="AD372" s="31"/>
      <c r="AE372" s="31"/>
      <c r="AF372" s="31"/>
      <c r="AG372" s="31"/>
    </row>
    <row r="373" spans="3:33">
      <c r="C373" s="31"/>
      <c r="D373" s="31"/>
      <c r="E373" s="31"/>
      <c r="F373" s="31"/>
      <c r="G373" s="30"/>
      <c r="H373" s="31"/>
      <c r="I373" s="31"/>
      <c r="J373" s="31"/>
      <c r="K373" s="31"/>
      <c r="L373" s="31"/>
      <c r="M373" s="31"/>
      <c r="N373" s="31"/>
      <c r="O373" s="31"/>
      <c r="P373" s="31"/>
      <c r="Q373" s="31"/>
      <c r="R373" s="31"/>
      <c r="S373" s="31"/>
      <c r="T373" s="31"/>
      <c r="U373" s="31"/>
      <c r="V373" s="31"/>
      <c r="W373" s="31"/>
      <c r="X373" s="31"/>
      <c r="Y373" s="31"/>
      <c r="Z373" s="31"/>
      <c r="AA373" s="31"/>
      <c r="AB373" s="31"/>
      <c r="AC373" s="31"/>
      <c r="AD373" s="31"/>
      <c r="AE373" s="31"/>
      <c r="AF373" s="31"/>
      <c r="AG373" s="31"/>
    </row>
    <row r="374" spans="3:33">
      <c r="C374" s="31"/>
      <c r="D374" s="31"/>
      <c r="E374" s="31"/>
      <c r="F374" s="31"/>
      <c r="G374" s="30"/>
      <c r="H374" s="31"/>
      <c r="I374" s="31"/>
      <c r="J374" s="31"/>
      <c r="K374" s="31"/>
      <c r="L374" s="31"/>
      <c r="M374" s="31"/>
      <c r="N374" s="31"/>
      <c r="O374" s="31"/>
      <c r="P374" s="31"/>
      <c r="Q374" s="31"/>
      <c r="R374" s="31"/>
      <c r="S374" s="31"/>
      <c r="T374" s="31"/>
      <c r="U374" s="31"/>
      <c r="V374" s="31"/>
      <c r="W374" s="31"/>
      <c r="X374" s="31"/>
      <c r="Y374" s="31"/>
      <c r="Z374" s="31"/>
      <c r="AA374" s="31"/>
      <c r="AB374" s="31"/>
      <c r="AC374" s="31"/>
      <c r="AD374" s="31"/>
      <c r="AE374" s="31"/>
      <c r="AF374" s="31"/>
      <c r="AG374" s="31"/>
    </row>
    <row r="375" spans="3:33">
      <c r="C375" s="31"/>
      <c r="D375" s="31"/>
      <c r="E375" s="31"/>
      <c r="F375" s="31"/>
      <c r="G375" s="30"/>
      <c r="H375" s="31"/>
      <c r="I375" s="31"/>
      <c r="J375" s="31"/>
      <c r="K375" s="31"/>
      <c r="L375" s="31"/>
      <c r="M375" s="31"/>
      <c r="N375" s="31"/>
      <c r="O375" s="31"/>
      <c r="P375" s="31"/>
      <c r="Q375" s="31"/>
      <c r="R375" s="31"/>
      <c r="S375" s="31"/>
      <c r="T375" s="31"/>
      <c r="U375" s="31"/>
      <c r="V375" s="31"/>
      <c r="W375" s="31"/>
      <c r="X375" s="31"/>
      <c r="Y375" s="31"/>
      <c r="Z375" s="31"/>
      <c r="AA375" s="31"/>
      <c r="AB375" s="31"/>
      <c r="AC375" s="31"/>
      <c r="AD375" s="31"/>
      <c r="AE375" s="31"/>
      <c r="AF375" s="31"/>
      <c r="AG375" s="31"/>
    </row>
    <row r="376" spans="3:33">
      <c r="C376" s="31"/>
      <c r="D376" s="31"/>
      <c r="E376" s="31"/>
      <c r="F376" s="31"/>
      <c r="G376" s="30"/>
      <c r="H376" s="31"/>
      <c r="I376" s="31"/>
      <c r="J376" s="31"/>
      <c r="K376" s="31"/>
      <c r="L376" s="31"/>
      <c r="M376" s="31"/>
      <c r="N376" s="31"/>
      <c r="O376" s="31"/>
      <c r="P376" s="31"/>
      <c r="Q376" s="31"/>
      <c r="R376" s="31"/>
      <c r="S376" s="31"/>
      <c r="T376" s="31"/>
      <c r="U376" s="31"/>
      <c r="V376" s="31"/>
      <c r="W376" s="31"/>
      <c r="X376" s="31"/>
      <c r="Y376" s="31"/>
      <c r="Z376" s="31"/>
      <c r="AA376" s="31"/>
      <c r="AB376" s="31"/>
      <c r="AC376" s="31"/>
      <c r="AD376" s="31"/>
      <c r="AE376" s="31"/>
      <c r="AF376" s="31"/>
      <c r="AG376" s="31"/>
    </row>
    <row r="377" spans="3:33">
      <c r="C377" s="31"/>
      <c r="D377" s="31"/>
      <c r="E377" s="31"/>
      <c r="F377" s="31"/>
      <c r="G377" s="30"/>
      <c r="H377" s="31"/>
      <c r="I377" s="31"/>
      <c r="J377" s="31"/>
      <c r="K377" s="31"/>
      <c r="L377" s="31"/>
      <c r="M377" s="31"/>
      <c r="N377" s="31"/>
      <c r="O377" s="31"/>
      <c r="P377" s="31"/>
      <c r="Q377" s="31"/>
      <c r="R377" s="31"/>
      <c r="S377" s="31"/>
      <c r="T377" s="31"/>
      <c r="U377" s="31"/>
      <c r="V377" s="31"/>
      <c r="W377" s="31"/>
      <c r="X377" s="31"/>
      <c r="Y377" s="31"/>
      <c r="Z377" s="31"/>
      <c r="AA377" s="31"/>
      <c r="AB377" s="31"/>
      <c r="AC377" s="31"/>
      <c r="AD377" s="31"/>
      <c r="AE377" s="31"/>
      <c r="AF377" s="31"/>
      <c r="AG377" s="31"/>
    </row>
    <row r="378" spans="3:33">
      <c r="C378" s="31"/>
      <c r="D378" s="31"/>
      <c r="E378" s="31"/>
      <c r="F378" s="31"/>
      <c r="G378" s="30"/>
      <c r="H378" s="31"/>
      <c r="I378" s="31"/>
      <c r="J378" s="31"/>
      <c r="K378" s="31"/>
      <c r="L378" s="31"/>
      <c r="M378" s="31"/>
      <c r="N378" s="31"/>
      <c r="O378" s="31"/>
      <c r="P378" s="31"/>
      <c r="Q378" s="31"/>
      <c r="R378" s="31"/>
      <c r="S378" s="31"/>
      <c r="T378" s="31"/>
      <c r="U378" s="31"/>
      <c r="V378" s="31"/>
      <c r="W378" s="31"/>
      <c r="X378" s="31"/>
      <c r="Y378" s="31"/>
      <c r="Z378" s="31"/>
      <c r="AA378" s="31"/>
      <c r="AB378" s="31"/>
      <c r="AC378" s="31"/>
      <c r="AD378" s="31"/>
      <c r="AE378" s="31"/>
      <c r="AF378" s="31"/>
      <c r="AG378" s="31"/>
    </row>
    <row r="379" spans="3:33">
      <c r="C379" s="31"/>
      <c r="D379" s="31"/>
      <c r="E379" s="31"/>
      <c r="F379" s="31"/>
      <c r="G379" s="30"/>
      <c r="H379" s="31"/>
      <c r="I379" s="31"/>
      <c r="J379" s="31"/>
      <c r="K379" s="31"/>
      <c r="L379" s="31"/>
      <c r="M379" s="31"/>
      <c r="N379" s="31"/>
      <c r="O379" s="31"/>
      <c r="P379" s="31"/>
      <c r="Q379" s="31"/>
      <c r="R379" s="31"/>
      <c r="S379" s="31"/>
      <c r="T379" s="31"/>
      <c r="U379" s="31"/>
      <c r="V379" s="31"/>
      <c r="W379" s="31"/>
      <c r="X379" s="31"/>
      <c r="Y379" s="31"/>
      <c r="Z379" s="31"/>
      <c r="AA379" s="31"/>
      <c r="AB379" s="31"/>
      <c r="AC379" s="31"/>
      <c r="AD379" s="31"/>
      <c r="AE379" s="31"/>
      <c r="AF379" s="31"/>
      <c r="AG379" s="31"/>
    </row>
    <row r="380" spans="3:33">
      <c r="C380" s="31"/>
      <c r="D380" s="31"/>
      <c r="E380" s="31"/>
      <c r="F380" s="31"/>
      <c r="G380" s="30"/>
      <c r="H380" s="31"/>
      <c r="I380" s="31"/>
      <c r="J380" s="31"/>
      <c r="K380" s="31"/>
      <c r="L380" s="31"/>
      <c r="M380" s="31"/>
      <c r="N380" s="31"/>
      <c r="O380" s="31"/>
      <c r="P380" s="31"/>
      <c r="Q380" s="31"/>
      <c r="R380" s="31"/>
      <c r="S380" s="31"/>
      <c r="T380" s="31"/>
      <c r="U380" s="31"/>
      <c r="V380" s="31"/>
      <c r="W380" s="31"/>
      <c r="X380" s="31"/>
      <c r="Y380" s="31"/>
      <c r="Z380" s="31"/>
      <c r="AA380" s="31"/>
      <c r="AB380" s="31"/>
      <c r="AC380" s="31"/>
      <c r="AD380" s="31"/>
      <c r="AE380" s="31"/>
      <c r="AF380" s="31"/>
      <c r="AG380" s="31"/>
    </row>
    <row r="381" spans="3:33">
      <c r="C381" s="31"/>
      <c r="D381" s="31"/>
      <c r="E381" s="31"/>
      <c r="F381" s="31"/>
      <c r="G381" s="30"/>
      <c r="H381" s="31"/>
      <c r="I381" s="31"/>
      <c r="J381" s="31"/>
      <c r="K381" s="31"/>
      <c r="L381" s="31"/>
      <c r="M381" s="31"/>
      <c r="N381" s="31"/>
      <c r="O381" s="31"/>
      <c r="P381" s="31"/>
      <c r="Q381" s="31"/>
      <c r="R381" s="31"/>
      <c r="S381" s="31"/>
      <c r="T381" s="31"/>
      <c r="U381" s="31"/>
      <c r="V381" s="31"/>
      <c r="W381" s="31"/>
      <c r="X381" s="31"/>
      <c r="Y381" s="31"/>
      <c r="Z381" s="31"/>
      <c r="AA381" s="31"/>
      <c r="AB381" s="31"/>
      <c r="AC381" s="31"/>
      <c r="AD381" s="31"/>
      <c r="AE381" s="31"/>
      <c r="AF381" s="31"/>
      <c r="AG381" s="31"/>
    </row>
    <row r="382" spans="3:33">
      <c r="C382" s="31"/>
      <c r="D382" s="31"/>
      <c r="E382" s="31"/>
      <c r="F382" s="31"/>
      <c r="G382" s="30"/>
      <c r="H382" s="31"/>
      <c r="I382" s="31"/>
      <c r="J382" s="31"/>
      <c r="K382" s="31"/>
      <c r="L382" s="31"/>
      <c r="M382" s="31"/>
      <c r="N382" s="31"/>
      <c r="O382" s="31"/>
      <c r="P382" s="31"/>
      <c r="Q382" s="31"/>
      <c r="R382" s="31"/>
      <c r="S382" s="31"/>
      <c r="T382" s="31"/>
      <c r="U382" s="31"/>
      <c r="V382" s="31"/>
      <c r="W382" s="31"/>
      <c r="X382" s="31"/>
      <c r="Y382" s="31"/>
      <c r="Z382" s="31"/>
      <c r="AA382" s="31"/>
      <c r="AB382" s="31"/>
      <c r="AC382" s="31"/>
      <c r="AD382" s="31"/>
      <c r="AE382" s="31"/>
      <c r="AF382" s="31"/>
      <c r="AG382" s="31"/>
    </row>
    <row r="383" spans="3:33">
      <c r="C383" s="31"/>
      <c r="D383" s="31"/>
      <c r="E383" s="31"/>
      <c r="F383" s="31"/>
      <c r="G383" s="30"/>
      <c r="H383" s="31"/>
      <c r="I383" s="31"/>
      <c r="J383" s="31"/>
      <c r="K383" s="31"/>
      <c r="L383" s="31"/>
      <c r="M383" s="31"/>
      <c r="N383" s="31"/>
      <c r="O383" s="31"/>
      <c r="P383" s="31"/>
      <c r="Q383" s="31"/>
      <c r="R383" s="31"/>
      <c r="S383" s="31"/>
      <c r="T383" s="31"/>
      <c r="U383" s="31"/>
      <c r="V383" s="31"/>
      <c r="W383" s="31"/>
      <c r="X383" s="31"/>
      <c r="Y383" s="31"/>
      <c r="Z383" s="31"/>
      <c r="AA383" s="31"/>
      <c r="AB383" s="31"/>
      <c r="AC383" s="31"/>
      <c r="AD383" s="31"/>
      <c r="AE383" s="31"/>
      <c r="AF383" s="31"/>
      <c r="AG383" s="31"/>
    </row>
    <row r="384" spans="3:33">
      <c r="C384" s="31"/>
      <c r="D384" s="31"/>
      <c r="E384" s="31"/>
      <c r="F384" s="31"/>
      <c r="G384" s="30"/>
      <c r="H384" s="31"/>
      <c r="I384" s="31"/>
      <c r="J384" s="31"/>
      <c r="K384" s="31"/>
      <c r="L384" s="31"/>
      <c r="M384" s="31"/>
      <c r="N384" s="31"/>
      <c r="O384" s="31"/>
      <c r="P384" s="31"/>
      <c r="Q384" s="31"/>
      <c r="R384" s="31"/>
      <c r="S384" s="31"/>
      <c r="T384" s="31"/>
      <c r="U384" s="31"/>
      <c r="V384" s="31"/>
      <c r="W384" s="31"/>
      <c r="X384" s="31"/>
      <c r="Y384" s="31"/>
      <c r="Z384" s="31"/>
      <c r="AA384" s="31"/>
      <c r="AB384" s="31"/>
      <c r="AC384" s="31"/>
      <c r="AD384" s="31"/>
      <c r="AE384" s="31"/>
      <c r="AF384" s="31"/>
      <c r="AG384" s="31"/>
    </row>
    <row r="385" spans="3:33">
      <c r="C385" s="31"/>
      <c r="D385" s="31"/>
      <c r="E385" s="31"/>
      <c r="F385" s="31"/>
      <c r="G385" s="30"/>
      <c r="H385" s="31"/>
      <c r="I385" s="31"/>
      <c r="J385" s="31"/>
      <c r="K385" s="31"/>
      <c r="L385" s="31"/>
      <c r="M385" s="31"/>
      <c r="N385" s="31"/>
      <c r="O385" s="31"/>
      <c r="P385" s="31"/>
      <c r="Q385" s="31"/>
      <c r="R385" s="31"/>
      <c r="S385" s="31"/>
      <c r="T385" s="31"/>
      <c r="U385" s="31"/>
      <c r="V385" s="31"/>
      <c r="W385" s="31"/>
      <c r="X385" s="31"/>
      <c r="Y385" s="31"/>
      <c r="Z385" s="31"/>
      <c r="AA385" s="31"/>
      <c r="AB385" s="31"/>
      <c r="AC385" s="31"/>
      <c r="AD385" s="31"/>
      <c r="AE385" s="31"/>
      <c r="AF385" s="31"/>
      <c r="AG385" s="31"/>
    </row>
    <row r="386" spans="3:33">
      <c r="C386" s="31"/>
      <c r="D386" s="31"/>
      <c r="E386" s="31"/>
      <c r="F386" s="31"/>
      <c r="G386" s="30"/>
      <c r="H386" s="31"/>
      <c r="I386" s="31"/>
      <c r="J386" s="31"/>
      <c r="K386" s="31"/>
      <c r="L386" s="31"/>
      <c r="M386" s="31"/>
      <c r="N386" s="31"/>
      <c r="O386" s="31"/>
      <c r="P386" s="31"/>
      <c r="Q386" s="31"/>
      <c r="R386" s="31"/>
      <c r="S386" s="31"/>
      <c r="T386" s="31"/>
      <c r="U386" s="31"/>
      <c r="V386" s="31"/>
      <c r="W386" s="31"/>
      <c r="X386" s="31"/>
      <c r="Y386" s="31"/>
      <c r="Z386" s="31"/>
      <c r="AA386" s="31"/>
      <c r="AB386" s="31"/>
      <c r="AC386" s="31"/>
      <c r="AD386" s="31"/>
      <c r="AE386" s="31"/>
      <c r="AF386" s="31"/>
      <c r="AG386" s="31"/>
    </row>
    <row r="387" spans="3:33">
      <c r="C387" s="31"/>
      <c r="D387" s="31"/>
      <c r="E387" s="31"/>
      <c r="F387" s="31"/>
      <c r="G387" s="30"/>
      <c r="H387" s="31"/>
      <c r="I387" s="31"/>
      <c r="J387" s="31"/>
      <c r="K387" s="31"/>
      <c r="L387" s="31"/>
      <c r="M387" s="31"/>
      <c r="N387" s="31"/>
      <c r="O387" s="31"/>
      <c r="P387" s="31"/>
      <c r="Q387" s="31"/>
      <c r="R387" s="31"/>
      <c r="S387" s="31"/>
      <c r="T387" s="31"/>
      <c r="U387" s="31"/>
      <c r="V387" s="31"/>
      <c r="W387" s="31"/>
      <c r="X387" s="31"/>
      <c r="Y387" s="31"/>
      <c r="Z387" s="31"/>
      <c r="AA387" s="31"/>
      <c r="AB387" s="31"/>
      <c r="AC387" s="31"/>
      <c r="AD387" s="31"/>
      <c r="AE387" s="31"/>
      <c r="AF387" s="31"/>
      <c r="AG387" s="31"/>
    </row>
    <row r="388" spans="3:33">
      <c r="C388" s="31"/>
      <c r="D388" s="31"/>
      <c r="E388" s="31"/>
      <c r="F388" s="31"/>
      <c r="G388" s="30"/>
      <c r="H388" s="31"/>
      <c r="I388" s="31"/>
      <c r="J388" s="31"/>
      <c r="K388" s="31"/>
      <c r="L388" s="31"/>
      <c r="M388" s="31"/>
      <c r="N388" s="31"/>
      <c r="O388" s="31"/>
      <c r="P388" s="31"/>
      <c r="Q388" s="31"/>
      <c r="R388" s="31"/>
      <c r="S388" s="31"/>
      <c r="T388" s="31"/>
      <c r="U388" s="31"/>
      <c r="V388" s="31"/>
      <c r="W388" s="31"/>
      <c r="X388" s="31"/>
      <c r="Y388" s="31"/>
      <c r="Z388" s="31"/>
      <c r="AA388" s="31"/>
      <c r="AB388" s="31"/>
      <c r="AC388" s="31"/>
      <c r="AD388" s="31"/>
      <c r="AE388" s="31"/>
      <c r="AF388" s="31"/>
      <c r="AG388" s="31"/>
    </row>
    <row r="389" spans="3:33">
      <c r="C389" s="31"/>
      <c r="D389" s="31"/>
      <c r="E389" s="31"/>
      <c r="F389" s="31"/>
      <c r="G389" s="30"/>
      <c r="H389" s="31"/>
      <c r="I389" s="31"/>
      <c r="J389" s="31"/>
      <c r="K389" s="31"/>
      <c r="L389" s="31"/>
      <c r="M389" s="31"/>
      <c r="N389" s="31"/>
      <c r="O389" s="31"/>
      <c r="P389" s="31"/>
      <c r="Q389" s="31"/>
      <c r="R389" s="31"/>
      <c r="S389" s="31"/>
      <c r="T389" s="31"/>
      <c r="U389" s="31"/>
      <c r="V389" s="31"/>
      <c r="W389" s="31"/>
      <c r="X389" s="31"/>
      <c r="Y389" s="31"/>
      <c r="Z389" s="31"/>
      <c r="AA389" s="31"/>
      <c r="AB389" s="31"/>
      <c r="AC389" s="31"/>
      <c r="AD389" s="31"/>
      <c r="AE389" s="31"/>
      <c r="AF389" s="31"/>
      <c r="AG389" s="31"/>
    </row>
    <row r="390" spans="3:33">
      <c r="C390" s="31"/>
      <c r="D390" s="31"/>
      <c r="E390" s="31"/>
      <c r="F390" s="31"/>
      <c r="G390" s="30"/>
      <c r="H390" s="31"/>
      <c r="I390" s="31"/>
      <c r="J390" s="31"/>
      <c r="K390" s="31"/>
      <c r="L390" s="31"/>
      <c r="M390" s="31"/>
      <c r="N390" s="31"/>
      <c r="O390" s="31"/>
      <c r="P390" s="31"/>
      <c r="Q390" s="31"/>
      <c r="R390" s="31"/>
      <c r="S390" s="31"/>
      <c r="T390" s="31"/>
      <c r="U390" s="31"/>
      <c r="V390" s="31"/>
      <c r="W390" s="31"/>
      <c r="X390" s="31"/>
      <c r="Y390" s="31"/>
      <c r="Z390" s="31"/>
      <c r="AA390" s="31"/>
      <c r="AB390" s="31"/>
      <c r="AC390" s="31"/>
      <c r="AD390" s="31"/>
      <c r="AE390" s="31"/>
      <c r="AF390" s="31"/>
      <c r="AG390" s="31"/>
    </row>
    <row r="391" spans="3:33">
      <c r="C391" s="31"/>
      <c r="D391" s="31"/>
      <c r="E391" s="31"/>
      <c r="F391" s="31"/>
      <c r="G391" s="30"/>
      <c r="H391" s="31"/>
      <c r="I391" s="31"/>
      <c r="J391" s="31"/>
      <c r="K391" s="31"/>
      <c r="L391" s="31"/>
      <c r="M391" s="31"/>
      <c r="N391" s="31"/>
      <c r="O391" s="31"/>
      <c r="P391" s="31"/>
      <c r="Q391" s="31"/>
      <c r="R391" s="31"/>
      <c r="S391" s="31"/>
      <c r="T391" s="31"/>
      <c r="U391" s="31"/>
      <c r="V391" s="31"/>
      <c r="W391" s="31"/>
      <c r="X391" s="31"/>
      <c r="Y391" s="31"/>
      <c r="Z391" s="31"/>
      <c r="AA391" s="31"/>
      <c r="AB391" s="31"/>
      <c r="AC391" s="31"/>
      <c r="AD391" s="31"/>
      <c r="AE391" s="31"/>
      <c r="AF391" s="31"/>
      <c r="AG391" s="31"/>
    </row>
    <row r="392" spans="3:33">
      <c r="C392" s="31"/>
      <c r="D392" s="31"/>
      <c r="E392" s="31"/>
      <c r="F392" s="31"/>
      <c r="G392" s="30"/>
      <c r="H392" s="31"/>
      <c r="I392" s="31"/>
      <c r="J392" s="31"/>
      <c r="K392" s="31"/>
      <c r="L392" s="31"/>
      <c r="M392" s="31"/>
      <c r="N392" s="31"/>
      <c r="O392" s="31"/>
      <c r="P392" s="31"/>
      <c r="Q392" s="31"/>
      <c r="R392" s="31"/>
      <c r="S392" s="31"/>
      <c r="T392" s="31"/>
      <c r="U392" s="31"/>
      <c r="V392" s="31"/>
      <c r="W392" s="31"/>
      <c r="X392" s="31"/>
      <c r="Y392" s="31"/>
      <c r="Z392" s="31"/>
      <c r="AA392" s="31"/>
      <c r="AB392" s="31"/>
      <c r="AC392" s="31"/>
      <c r="AD392" s="31"/>
      <c r="AE392" s="31"/>
      <c r="AF392" s="31"/>
      <c r="AG392" s="31"/>
    </row>
    <row r="393" spans="3:33">
      <c r="C393" s="31"/>
      <c r="D393" s="31"/>
      <c r="E393" s="31"/>
      <c r="F393" s="31"/>
      <c r="G393" s="30"/>
      <c r="H393" s="31"/>
      <c r="I393" s="31"/>
      <c r="J393" s="31"/>
      <c r="K393" s="31"/>
      <c r="L393" s="31"/>
      <c r="M393" s="31"/>
      <c r="N393" s="31"/>
      <c r="O393" s="31"/>
      <c r="P393" s="31"/>
      <c r="Q393" s="31"/>
      <c r="R393" s="31"/>
      <c r="S393" s="31"/>
      <c r="T393" s="31"/>
      <c r="U393" s="31"/>
      <c r="V393" s="31"/>
      <c r="W393" s="31"/>
      <c r="X393" s="31"/>
      <c r="Y393" s="31"/>
      <c r="Z393" s="31"/>
      <c r="AA393" s="31"/>
      <c r="AB393" s="31"/>
      <c r="AC393" s="31"/>
      <c r="AD393" s="31"/>
      <c r="AE393" s="31"/>
      <c r="AF393" s="31"/>
      <c r="AG393" s="31"/>
    </row>
    <row r="394" spans="3:33">
      <c r="C394" s="31"/>
      <c r="D394" s="31"/>
      <c r="E394" s="31"/>
      <c r="F394" s="31"/>
      <c r="G394" s="30"/>
      <c r="H394" s="31"/>
      <c r="I394" s="31"/>
      <c r="J394" s="31"/>
      <c r="K394" s="31"/>
      <c r="L394" s="31"/>
      <c r="M394" s="31"/>
      <c r="N394" s="31"/>
      <c r="O394" s="31"/>
      <c r="P394" s="31"/>
      <c r="Q394" s="31"/>
      <c r="R394" s="31"/>
      <c r="S394" s="31"/>
      <c r="T394" s="31"/>
      <c r="U394" s="31"/>
      <c r="V394" s="31"/>
      <c r="W394" s="31"/>
      <c r="X394" s="31"/>
      <c r="Y394" s="31"/>
      <c r="Z394" s="31"/>
      <c r="AA394" s="31"/>
      <c r="AB394" s="31"/>
      <c r="AC394" s="31"/>
      <c r="AD394" s="31"/>
      <c r="AE394" s="31"/>
      <c r="AF394" s="31"/>
      <c r="AG394" s="31"/>
    </row>
    <row r="395" spans="3:33">
      <c r="C395" s="31"/>
      <c r="D395" s="31"/>
      <c r="E395" s="31"/>
      <c r="F395" s="31"/>
      <c r="G395" s="30"/>
      <c r="H395" s="31"/>
      <c r="I395" s="31"/>
      <c r="J395" s="31"/>
      <c r="K395" s="31"/>
      <c r="L395" s="31"/>
      <c r="M395" s="31"/>
      <c r="N395" s="31"/>
      <c r="O395" s="31"/>
      <c r="P395" s="31"/>
      <c r="Q395" s="31"/>
      <c r="R395" s="31"/>
      <c r="S395" s="31"/>
      <c r="T395" s="31"/>
      <c r="U395" s="31"/>
      <c r="V395" s="31"/>
      <c r="W395" s="31"/>
      <c r="X395" s="31"/>
      <c r="Y395" s="31"/>
      <c r="Z395" s="31"/>
      <c r="AA395" s="31"/>
      <c r="AB395" s="31"/>
      <c r="AC395" s="31"/>
      <c r="AD395" s="31"/>
      <c r="AE395" s="31"/>
      <c r="AF395" s="31"/>
      <c r="AG395" s="31"/>
    </row>
    <row r="396" spans="3:33">
      <c r="C396" s="31"/>
      <c r="D396" s="31"/>
      <c r="E396" s="31"/>
      <c r="F396" s="31"/>
      <c r="G396" s="30"/>
      <c r="H396" s="31"/>
      <c r="I396" s="31"/>
      <c r="J396" s="31"/>
      <c r="K396" s="31"/>
      <c r="L396" s="31"/>
      <c r="M396" s="31"/>
      <c r="N396" s="31"/>
      <c r="O396" s="31"/>
      <c r="P396" s="31"/>
      <c r="Q396" s="31"/>
      <c r="R396" s="31"/>
      <c r="S396" s="31"/>
      <c r="T396" s="31"/>
      <c r="U396" s="31"/>
      <c r="V396" s="31"/>
      <c r="W396" s="31"/>
      <c r="X396" s="31"/>
      <c r="Y396" s="31"/>
      <c r="Z396" s="31"/>
      <c r="AA396" s="31"/>
      <c r="AB396" s="31"/>
      <c r="AC396" s="31"/>
      <c r="AD396" s="31"/>
      <c r="AE396" s="31"/>
      <c r="AF396" s="31"/>
      <c r="AG396" s="31"/>
    </row>
    <row r="397" spans="3:33">
      <c r="C397" s="31"/>
      <c r="D397" s="31"/>
      <c r="E397" s="31"/>
      <c r="F397" s="31"/>
      <c r="G397" s="30"/>
      <c r="H397" s="31"/>
      <c r="I397" s="31"/>
      <c r="J397" s="31"/>
      <c r="K397" s="31"/>
      <c r="L397" s="31"/>
      <c r="M397" s="31"/>
      <c r="N397" s="31"/>
      <c r="O397" s="31"/>
      <c r="P397" s="31"/>
      <c r="Q397" s="31"/>
      <c r="R397" s="31"/>
      <c r="S397" s="31"/>
      <c r="T397" s="31"/>
      <c r="U397" s="31"/>
      <c r="V397" s="31"/>
      <c r="W397" s="31"/>
      <c r="X397" s="31"/>
      <c r="Y397" s="31"/>
      <c r="Z397" s="31"/>
      <c r="AA397" s="31"/>
      <c r="AB397" s="31"/>
      <c r="AC397" s="31"/>
      <c r="AD397" s="31"/>
      <c r="AE397" s="31"/>
      <c r="AF397" s="31"/>
      <c r="AG397" s="31"/>
    </row>
    <row r="398" spans="3:33">
      <c r="C398" s="31"/>
      <c r="D398" s="31"/>
      <c r="E398" s="31"/>
      <c r="F398" s="31"/>
      <c r="G398" s="30"/>
      <c r="H398" s="31"/>
      <c r="I398" s="31"/>
      <c r="J398" s="31"/>
      <c r="K398" s="31"/>
      <c r="L398" s="31"/>
      <c r="M398" s="31"/>
      <c r="N398" s="31"/>
      <c r="O398" s="31"/>
      <c r="P398" s="31"/>
      <c r="Q398" s="31"/>
      <c r="R398" s="31"/>
      <c r="S398" s="31"/>
      <c r="T398" s="31"/>
      <c r="U398" s="31"/>
      <c r="V398" s="31"/>
      <c r="W398" s="31"/>
      <c r="X398" s="31"/>
      <c r="Y398" s="31"/>
      <c r="Z398" s="31"/>
      <c r="AA398" s="31"/>
      <c r="AB398" s="31"/>
      <c r="AC398" s="31"/>
      <c r="AD398" s="31"/>
      <c r="AE398" s="31"/>
      <c r="AF398" s="31"/>
      <c r="AG398" s="31"/>
    </row>
    <row r="399" spans="3:33">
      <c r="C399" s="31"/>
      <c r="D399" s="31"/>
      <c r="E399" s="31"/>
      <c r="F399" s="31"/>
      <c r="G399" s="30"/>
      <c r="H399" s="31"/>
      <c r="I399" s="31"/>
      <c r="J399" s="31"/>
      <c r="K399" s="31"/>
      <c r="L399" s="31"/>
      <c r="M399" s="31"/>
      <c r="N399" s="31"/>
      <c r="O399" s="31"/>
      <c r="P399" s="31"/>
      <c r="Q399" s="31"/>
      <c r="R399" s="31"/>
      <c r="S399" s="31"/>
      <c r="T399" s="31"/>
      <c r="U399" s="31"/>
      <c r="V399" s="31"/>
      <c r="W399" s="31"/>
      <c r="X399" s="31"/>
      <c r="Y399" s="31"/>
      <c r="Z399" s="31"/>
      <c r="AA399" s="31"/>
      <c r="AB399" s="31"/>
      <c r="AC399" s="31"/>
      <c r="AD399" s="31"/>
      <c r="AE399" s="31"/>
      <c r="AF399" s="31"/>
      <c r="AG399" s="31"/>
    </row>
    <row r="400" spans="3:33">
      <c r="C400" s="31"/>
      <c r="D400" s="31"/>
      <c r="E400" s="31"/>
      <c r="F400" s="31"/>
      <c r="G400" s="30"/>
      <c r="H400" s="31"/>
      <c r="I400" s="31"/>
      <c r="J400" s="31"/>
      <c r="K400" s="31"/>
      <c r="L400" s="31"/>
      <c r="M400" s="31"/>
      <c r="N400" s="31"/>
      <c r="O400" s="31"/>
      <c r="P400" s="31"/>
      <c r="Q400" s="31"/>
      <c r="R400" s="31"/>
      <c r="S400" s="31"/>
      <c r="T400" s="31"/>
      <c r="U400" s="31"/>
      <c r="V400" s="31"/>
      <c r="W400" s="31"/>
      <c r="X400" s="31"/>
      <c r="Y400" s="31"/>
      <c r="Z400" s="31"/>
      <c r="AA400" s="31"/>
      <c r="AB400" s="31"/>
      <c r="AC400" s="31"/>
      <c r="AD400" s="31"/>
      <c r="AE400" s="31"/>
      <c r="AF400" s="31"/>
      <c r="AG400" s="31"/>
    </row>
    <row r="401" spans="3:33">
      <c r="C401" s="31"/>
      <c r="D401" s="31"/>
      <c r="E401" s="31"/>
      <c r="F401" s="31"/>
      <c r="G401" s="30"/>
      <c r="H401" s="31"/>
      <c r="I401" s="31"/>
      <c r="J401" s="31"/>
      <c r="K401" s="31"/>
      <c r="L401" s="31"/>
      <c r="M401" s="31"/>
      <c r="N401" s="31"/>
      <c r="O401" s="31"/>
      <c r="P401" s="31"/>
      <c r="Q401" s="31"/>
      <c r="R401" s="31"/>
      <c r="S401" s="31"/>
      <c r="T401" s="31"/>
      <c r="U401" s="31"/>
      <c r="V401" s="31"/>
      <c r="W401" s="31"/>
      <c r="X401" s="31"/>
      <c r="Y401" s="31"/>
      <c r="Z401" s="31"/>
      <c r="AA401" s="31"/>
      <c r="AB401" s="31"/>
      <c r="AC401" s="31"/>
      <c r="AD401" s="31"/>
      <c r="AE401" s="31"/>
      <c r="AF401" s="31"/>
      <c r="AG401" s="31"/>
    </row>
    <row r="402" spans="3:33">
      <c r="C402" s="31"/>
      <c r="D402" s="31"/>
      <c r="E402" s="31"/>
      <c r="F402" s="31"/>
      <c r="G402" s="30"/>
      <c r="H402" s="31"/>
      <c r="I402" s="31"/>
      <c r="J402" s="31"/>
      <c r="K402" s="31"/>
      <c r="L402" s="31"/>
      <c r="M402" s="31"/>
      <c r="N402" s="31"/>
      <c r="O402" s="31"/>
      <c r="P402" s="31"/>
      <c r="Q402" s="31"/>
      <c r="R402" s="31"/>
      <c r="S402" s="31"/>
      <c r="T402" s="31"/>
      <c r="U402" s="31"/>
      <c r="V402" s="31"/>
      <c r="W402" s="31"/>
      <c r="X402" s="31"/>
      <c r="Y402" s="31"/>
      <c r="Z402" s="31"/>
      <c r="AA402" s="31"/>
      <c r="AB402" s="31"/>
      <c r="AC402" s="31"/>
      <c r="AD402" s="31"/>
      <c r="AE402" s="31"/>
      <c r="AF402" s="31"/>
      <c r="AG402" s="31"/>
    </row>
    <row r="403" spans="3:33">
      <c r="C403" s="31"/>
      <c r="D403" s="31"/>
      <c r="E403" s="31"/>
      <c r="F403" s="31"/>
      <c r="G403" s="30"/>
      <c r="H403" s="31"/>
      <c r="I403" s="31"/>
      <c r="J403" s="31"/>
      <c r="K403" s="31"/>
      <c r="L403" s="31"/>
      <c r="M403" s="31"/>
      <c r="N403" s="31"/>
      <c r="O403" s="31"/>
      <c r="P403" s="31"/>
      <c r="Q403" s="31"/>
      <c r="R403" s="31"/>
      <c r="S403" s="31"/>
      <c r="T403" s="31"/>
      <c r="U403" s="31"/>
      <c r="V403" s="31"/>
      <c r="W403" s="31"/>
      <c r="X403" s="31"/>
      <c r="Y403" s="31"/>
      <c r="Z403" s="31"/>
      <c r="AA403" s="31"/>
      <c r="AB403" s="31"/>
      <c r="AC403" s="31"/>
      <c r="AD403" s="31"/>
      <c r="AE403" s="31"/>
      <c r="AF403" s="31"/>
      <c r="AG403" s="31"/>
    </row>
    <row r="404" spans="3:33">
      <c r="C404" s="31"/>
      <c r="D404" s="31"/>
      <c r="E404" s="31"/>
      <c r="F404" s="31"/>
      <c r="G404" s="30"/>
      <c r="H404" s="31"/>
      <c r="I404" s="31"/>
      <c r="J404" s="31"/>
      <c r="K404" s="31"/>
      <c r="L404" s="31"/>
      <c r="M404" s="31"/>
      <c r="N404" s="31"/>
      <c r="O404" s="31"/>
      <c r="P404" s="31"/>
      <c r="Q404" s="31"/>
      <c r="R404" s="31"/>
      <c r="S404" s="31"/>
      <c r="T404" s="31"/>
      <c r="U404" s="31"/>
      <c r="V404" s="31"/>
      <c r="W404" s="31"/>
      <c r="X404" s="31"/>
      <c r="Y404" s="31"/>
      <c r="Z404" s="31"/>
      <c r="AA404" s="31"/>
      <c r="AB404" s="31"/>
      <c r="AC404" s="31"/>
      <c r="AD404" s="31"/>
      <c r="AE404" s="31"/>
      <c r="AF404" s="31"/>
      <c r="AG404" s="31"/>
    </row>
    <row r="405" spans="3:33">
      <c r="C405" s="31"/>
      <c r="D405" s="31"/>
      <c r="E405" s="31"/>
      <c r="F405" s="31"/>
      <c r="G405" s="30"/>
      <c r="H405" s="31"/>
      <c r="I405" s="31"/>
      <c r="J405" s="31"/>
      <c r="K405" s="31"/>
      <c r="L405" s="31"/>
      <c r="M405" s="31"/>
      <c r="N405" s="31"/>
      <c r="O405" s="31"/>
      <c r="P405" s="31"/>
      <c r="Q405" s="31"/>
      <c r="R405" s="31"/>
      <c r="S405" s="31"/>
      <c r="T405" s="31"/>
      <c r="U405" s="31"/>
      <c r="V405" s="31"/>
      <c r="W405" s="31"/>
      <c r="X405" s="31"/>
      <c r="Y405" s="31"/>
      <c r="Z405" s="31"/>
      <c r="AA405" s="31"/>
      <c r="AB405" s="31"/>
      <c r="AC405" s="31"/>
      <c r="AD405" s="31"/>
      <c r="AE405" s="31"/>
      <c r="AF405" s="31"/>
      <c r="AG405" s="31"/>
    </row>
    <row r="406" spans="3:33">
      <c r="C406" s="31"/>
      <c r="D406" s="31"/>
      <c r="E406" s="31"/>
      <c r="F406" s="31"/>
      <c r="G406" s="30"/>
      <c r="H406" s="31"/>
      <c r="I406" s="31"/>
      <c r="J406" s="31"/>
      <c r="K406" s="31"/>
      <c r="L406" s="31"/>
      <c r="M406" s="31"/>
      <c r="N406" s="31"/>
      <c r="O406" s="31"/>
      <c r="P406" s="31"/>
      <c r="Q406" s="31"/>
      <c r="R406" s="31"/>
      <c r="S406" s="31"/>
      <c r="T406" s="31"/>
      <c r="U406" s="31"/>
      <c r="V406" s="31"/>
      <c r="W406" s="31"/>
      <c r="X406" s="31"/>
      <c r="Y406" s="31"/>
      <c r="Z406" s="31"/>
      <c r="AA406" s="31"/>
      <c r="AB406" s="31"/>
      <c r="AC406" s="31"/>
      <c r="AD406" s="31"/>
      <c r="AE406" s="31"/>
      <c r="AF406" s="31"/>
      <c r="AG406" s="31"/>
    </row>
    <row r="407" spans="3:33">
      <c r="C407" s="31"/>
      <c r="D407" s="31"/>
      <c r="E407" s="31"/>
      <c r="F407" s="31"/>
      <c r="G407" s="30"/>
      <c r="H407" s="31"/>
      <c r="I407" s="31"/>
      <c r="J407" s="31"/>
      <c r="K407" s="31"/>
      <c r="L407" s="31"/>
      <c r="M407" s="31"/>
      <c r="N407" s="31"/>
      <c r="O407" s="31"/>
      <c r="P407" s="31"/>
      <c r="Q407" s="31"/>
      <c r="R407" s="31"/>
      <c r="S407" s="31"/>
      <c r="T407" s="31"/>
      <c r="U407" s="31"/>
      <c r="V407" s="31"/>
      <c r="W407" s="31"/>
      <c r="X407" s="31"/>
      <c r="Y407" s="31"/>
      <c r="Z407" s="31"/>
      <c r="AA407" s="31"/>
      <c r="AB407" s="31"/>
      <c r="AC407" s="31"/>
      <c r="AD407" s="31"/>
      <c r="AE407" s="31"/>
      <c r="AF407" s="31"/>
      <c r="AG407" s="31"/>
    </row>
    <row r="408" spans="3:33">
      <c r="C408" s="31"/>
      <c r="D408" s="31"/>
      <c r="E408" s="31"/>
      <c r="F408" s="31"/>
      <c r="G408" s="30"/>
      <c r="H408" s="31"/>
      <c r="I408" s="31"/>
      <c r="J408" s="31"/>
      <c r="K408" s="31"/>
      <c r="L408" s="31"/>
      <c r="M408" s="31"/>
      <c r="N408" s="31"/>
      <c r="O408" s="31"/>
      <c r="P408" s="31"/>
      <c r="Q408" s="31"/>
      <c r="R408" s="31"/>
      <c r="S408" s="31"/>
      <c r="T408" s="31"/>
      <c r="U408" s="31"/>
      <c r="V408" s="31"/>
      <c r="W408" s="31"/>
      <c r="X408" s="31"/>
      <c r="Y408" s="31"/>
      <c r="Z408" s="31"/>
      <c r="AA408" s="31"/>
      <c r="AB408" s="31"/>
      <c r="AC408" s="31"/>
      <c r="AD408" s="31"/>
      <c r="AE408" s="31"/>
      <c r="AF408" s="31"/>
      <c r="AG408" s="31"/>
    </row>
    <row r="409" spans="3:33">
      <c r="C409" s="31"/>
      <c r="D409" s="31"/>
      <c r="E409" s="31"/>
      <c r="F409" s="31"/>
      <c r="G409" s="30"/>
      <c r="H409" s="31"/>
      <c r="I409" s="31"/>
      <c r="J409" s="31"/>
      <c r="K409" s="31"/>
      <c r="L409" s="31"/>
      <c r="M409" s="31"/>
      <c r="N409" s="31"/>
      <c r="O409" s="31"/>
      <c r="P409" s="31"/>
      <c r="Q409" s="31"/>
      <c r="R409" s="31"/>
      <c r="S409" s="31"/>
      <c r="T409" s="31"/>
      <c r="U409" s="31"/>
      <c r="V409" s="31"/>
      <c r="W409" s="31"/>
      <c r="X409" s="31"/>
      <c r="Y409" s="31"/>
      <c r="Z409" s="31"/>
      <c r="AA409" s="31"/>
      <c r="AB409" s="31"/>
      <c r="AC409" s="31"/>
      <c r="AD409" s="31"/>
      <c r="AE409" s="31"/>
      <c r="AF409" s="31"/>
      <c r="AG409" s="31"/>
    </row>
    <row r="410" spans="3:33">
      <c r="C410" s="31"/>
      <c r="D410" s="31"/>
      <c r="E410" s="31"/>
      <c r="F410" s="31"/>
      <c r="G410" s="30"/>
      <c r="H410" s="31"/>
      <c r="I410" s="31"/>
      <c r="J410" s="31"/>
      <c r="K410" s="31"/>
      <c r="L410" s="31"/>
      <c r="M410" s="31"/>
      <c r="N410" s="31"/>
      <c r="O410" s="31"/>
      <c r="P410" s="31"/>
      <c r="Q410" s="31"/>
      <c r="R410" s="31"/>
      <c r="S410" s="31"/>
      <c r="T410" s="31"/>
      <c r="U410" s="31"/>
      <c r="V410" s="31"/>
      <c r="W410" s="31"/>
      <c r="X410" s="31"/>
      <c r="Y410" s="31"/>
      <c r="Z410" s="31"/>
      <c r="AA410" s="31"/>
      <c r="AB410" s="31"/>
      <c r="AC410" s="31"/>
      <c r="AD410" s="31"/>
      <c r="AE410" s="31"/>
      <c r="AF410" s="31"/>
      <c r="AG410" s="31"/>
    </row>
    <row r="411" spans="3:33">
      <c r="C411" s="31"/>
      <c r="D411" s="31"/>
      <c r="E411" s="31"/>
      <c r="F411" s="31"/>
      <c r="G411" s="30"/>
      <c r="H411" s="31"/>
      <c r="I411" s="31"/>
      <c r="J411" s="31"/>
      <c r="K411" s="31"/>
      <c r="L411" s="31"/>
      <c r="M411" s="31"/>
      <c r="N411" s="31"/>
      <c r="O411" s="31"/>
      <c r="P411" s="31"/>
      <c r="Q411" s="31"/>
      <c r="R411" s="31"/>
      <c r="S411" s="31"/>
      <c r="T411" s="31"/>
      <c r="U411" s="31"/>
      <c r="V411" s="31"/>
      <c r="W411" s="31"/>
      <c r="X411" s="31"/>
      <c r="Y411" s="31"/>
      <c r="Z411" s="31"/>
      <c r="AA411" s="31"/>
      <c r="AB411" s="31"/>
      <c r="AC411" s="31"/>
      <c r="AD411" s="31"/>
      <c r="AE411" s="31"/>
      <c r="AF411" s="31"/>
      <c r="AG411" s="31"/>
    </row>
    <row r="412" spans="3:33">
      <c r="C412" s="31"/>
      <c r="D412" s="31"/>
      <c r="E412" s="31"/>
      <c r="F412" s="31"/>
      <c r="G412" s="30"/>
      <c r="H412" s="31"/>
      <c r="I412" s="31"/>
      <c r="J412" s="31"/>
      <c r="K412" s="31"/>
      <c r="L412" s="31"/>
      <c r="M412" s="31"/>
      <c r="N412" s="31"/>
      <c r="O412" s="31"/>
      <c r="P412" s="31"/>
      <c r="Q412" s="31"/>
      <c r="R412" s="31"/>
      <c r="S412" s="31"/>
      <c r="T412" s="31"/>
      <c r="U412" s="31"/>
      <c r="V412" s="31"/>
      <c r="W412" s="31"/>
      <c r="X412" s="31"/>
      <c r="Y412" s="31"/>
      <c r="Z412" s="31"/>
      <c r="AA412" s="31"/>
      <c r="AB412" s="31"/>
      <c r="AC412" s="31"/>
      <c r="AD412" s="31"/>
      <c r="AE412" s="31"/>
      <c r="AF412" s="31"/>
      <c r="AG412" s="31"/>
    </row>
    <row r="413" spans="3:33">
      <c r="C413" s="31"/>
      <c r="D413" s="31"/>
      <c r="E413" s="31"/>
      <c r="F413" s="31"/>
      <c r="G413" s="30"/>
      <c r="H413" s="31"/>
      <c r="I413" s="31"/>
      <c r="J413" s="31"/>
      <c r="K413" s="31"/>
      <c r="L413" s="31"/>
      <c r="M413" s="31"/>
      <c r="N413" s="31"/>
      <c r="O413" s="31"/>
      <c r="P413" s="31"/>
      <c r="Q413" s="31"/>
      <c r="R413" s="31"/>
      <c r="S413" s="31"/>
      <c r="T413" s="31"/>
      <c r="U413" s="31"/>
      <c r="V413" s="31"/>
      <c r="W413" s="31"/>
      <c r="X413" s="31"/>
      <c r="Y413" s="31"/>
      <c r="Z413" s="31"/>
      <c r="AA413" s="31"/>
      <c r="AB413" s="31"/>
      <c r="AC413" s="31"/>
      <c r="AD413" s="31"/>
      <c r="AE413" s="31"/>
      <c r="AF413" s="31"/>
      <c r="AG413" s="31"/>
    </row>
    <row r="414" spans="3:33">
      <c r="C414" s="31"/>
      <c r="D414" s="31"/>
      <c r="E414" s="31"/>
      <c r="F414" s="31"/>
      <c r="G414" s="30"/>
      <c r="H414" s="31"/>
      <c r="I414" s="31"/>
      <c r="J414" s="31"/>
      <c r="K414" s="31"/>
      <c r="L414" s="31"/>
      <c r="M414" s="31"/>
      <c r="N414" s="31"/>
      <c r="O414" s="31"/>
      <c r="P414" s="31"/>
      <c r="Q414" s="31"/>
      <c r="R414" s="31"/>
      <c r="S414" s="31"/>
      <c r="T414" s="31"/>
      <c r="U414" s="31"/>
      <c r="V414" s="31"/>
      <c r="W414" s="31"/>
      <c r="X414" s="31"/>
      <c r="Y414" s="31"/>
      <c r="Z414" s="31"/>
      <c r="AA414" s="31"/>
      <c r="AB414" s="31"/>
      <c r="AC414" s="31"/>
      <c r="AD414" s="31"/>
      <c r="AE414" s="31"/>
      <c r="AF414" s="31"/>
      <c r="AG414" s="31"/>
    </row>
    <row r="415" spans="3:33">
      <c r="C415" s="31"/>
      <c r="D415" s="31"/>
      <c r="E415" s="31"/>
      <c r="F415" s="31"/>
      <c r="G415" s="30"/>
      <c r="H415" s="31"/>
      <c r="I415" s="31"/>
      <c r="J415" s="31"/>
      <c r="K415" s="31"/>
      <c r="L415" s="31"/>
      <c r="M415" s="31"/>
      <c r="N415" s="31"/>
      <c r="O415" s="31"/>
      <c r="P415" s="31"/>
      <c r="Q415" s="31"/>
      <c r="R415" s="31"/>
      <c r="S415" s="31"/>
      <c r="T415" s="31"/>
      <c r="U415" s="31"/>
      <c r="V415" s="31"/>
      <c r="W415" s="31"/>
      <c r="X415" s="31"/>
      <c r="Y415" s="31"/>
      <c r="Z415" s="31"/>
      <c r="AA415" s="31"/>
      <c r="AB415" s="31"/>
      <c r="AC415" s="31"/>
      <c r="AD415" s="31"/>
      <c r="AE415" s="31"/>
      <c r="AF415" s="31"/>
      <c r="AG415" s="31"/>
    </row>
    <row r="416" spans="3:33">
      <c r="C416" s="31"/>
      <c r="D416" s="31"/>
      <c r="E416" s="31"/>
      <c r="F416" s="31"/>
      <c r="G416" s="30"/>
      <c r="H416" s="31"/>
      <c r="I416" s="31"/>
      <c r="J416" s="31"/>
      <c r="K416" s="31"/>
      <c r="L416" s="31"/>
      <c r="M416" s="31"/>
      <c r="N416" s="31"/>
      <c r="O416" s="31"/>
      <c r="P416" s="31"/>
      <c r="Q416" s="31"/>
      <c r="R416" s="31"/>
      <c r="S416" s="31"/>
      <c r="T416" s="31"/>
      <c r="U416" s="31"/>
      <c r="V416" s="31"/>
      <c r="W416" s="31"/>
      <c r="X416" s="31"/>
      <c r="Y416" s="31"/>
      <c r="Z416" s="31"/>
      <c r="AA416" s="31"/>
      <c r="AB416" s="31"/>
      <c r="AC416" s="31"/>
      <c r="AD416" s="31"/>
      <c r="AE416" s="31"/>
      <c r="AF416" s="31"/>
      <c r="AG416" s="31"/>
    </row>
    <row r="417" spans="3:33">
      <c r="C417" s="31"/>
      <c r="D417" s="31"/>
      <c r="E417" s="31"/>
      <c r="F417" s="31"/>
      <c r="G417" s="30"/>
      <c r="H417" s="31"/>
      <c r="I417" s="31"/>
      <c r="J417" s="31"/>
      <c r="K417" s="31"/>
      <c r="L417" s="31"/>
      <c r="M417" s="31"/>
      <c r="N417" s="31"/>
      <c r="O417" s="31"/>
      <c r="P417" s="31"/>
      <c r="Q417" s="31"/>
      <c r="R417" s="31"/>
      <c r="S417" s="31"/>
      <c r="T417" s="31"/>
      <c r="U417" s="31"/>
      <c r="V417" s="31"/>
      <c r="W417" s="31"/>
      <c r="AD417" s="31"/>
      <c r="AE417" s="31"/>
      <c r="AF417" s="31"/>
      <c r="AG417" s="31"/>
    </row>
    <row r="418" spans="3:33">
      <c r="C418" s="31"/>
      <c r="D418" s="31"/>
      <c r="E418" s="31"/>
      <c r="F418" s="31"/>
      <c r="G418" s="30"/>
      <c r="H418" s="31"/>
      <c r="I418" s="31"/>
      <c r="J418" s="31"/>
      <c r="K418" s="31"/>
      <c r="L418" s="31"/>
      <c r="M418" s="31"/>
      <c r="N418" s="31"/>
      <c r="O418" s="31"/>
      <c r="P418" s="31"/>
    </row>
    <row r="419" spans="3:33">
      <c r="C419" s="31"/>
      <c r="D419" s="31"/>
      <c r="E419" s="31"/>
      <c r="F419" s="31"/>
      <c r="G419" s="30"/>
      <c r="H419" s="31"/>
      <c r="I419" s="31"/>
      <c r="J419" s="31"/>
      <c r="K419" s="31"/>
      <c r="L419" s="31"/>
    </row>
    <row r="420" spans="3:33">
      <c r="C420" s="31"/>
      <c r="D420" s="31"/>
      <c r="E420" s="31"/>
      <c r="F420" s="31"/>
      <c r="G420" s="30"/>
      <c r="H420" s="31"/>
      <c r="I420" s="31"/>
      <c r="J420" s="31"/>
      <c r="K420" s="31"/>
      <c r="L420" s="31"/>
    </row>
    <row r="421" spans="3:33">
      <c r="C421" s="31"/>
      <c r="D421" s="31"/>
      <c r="E421" s="31"/>
      <c r="F421" s="31"/>
      <c r="G421" s="30"/>
      <c r="H421" s="31"/>
      <c r="I421" s="31"/>
      <c r="J421" s="31"/>
      <c r="K421" s="31"/>
      <c r="L421" s="31"/>
    </row>
    <row r="422" spans="3:33">
      <c r="C422" s="31"/>
      <c r="D422" s="31"/>
      <c r="E422" s="31"/>
      <c r="F422" s="31"/>
      <c r="G422" s="30"/>
      <c r="H422" s="31"/>
      <c r="I422" s="31"/>
      <c r="J422" s="31"/>
    </row>
  </sheetData>
  <autoFilter ref="C16:AG166" xr:uid="{00000000-0009-0000-0000-000022000000}"/>
  <sortState xmlns:xlrd2="http://schemas.microsoft.com/office/spreadsheetml/2017/richdata2" ref="A16:AM166">
    <sortCondition ref="B36"/>
  </sortState>
  <mergeCells count="35">
    <mergeCell ref="AL141:AM141"/>
    <mergeCell ref="AK29:AM29"/>
    <mergeCell ref="AK30:AM30"/>
    <mergeCell ref="AK31:AM31"/>
    <mergeCell ref="AL140:AM140"/>
    <mergeCell ref="AK44:AM44"/>
    <mergeCell ref="AK45:AM45"/>
    <mergeCell ref="AK51:AM51"/>
    <mergeCell ref="AK50:AM50"/>
    <mergeCell ref="AK48:AM48"/>
    <mergeCell ref="AL120:AM120"/>
    <mergeCell ref="AK46:AM46"/>
    <mergeCell ref="AK43:AM43"/>
    <mergeCell ref="AK49:AM49"/>
    <mergeCell ref="AK25:AM25"/>
    <mergeCell ref="AH6:AH7"/>
    <mergeCell ref="AK27:AM27"/>
    <mergeCell ref="AK28:AM28"/>
    <mergeCell ref="AL119:AM119"/>
    <mergeCell ref="J1:K2"/>
    <mergeCell ref="AI42:AM42"/>
    <mergeCell ref="O1:P2"/>
    <mergeCell ref="AC4:AD4"/>
    <mergeCell ref="AE1:AG2"/>
    <mergeCell ref="AI17:AM17"/>
    <mergeCell ref="AK26:AM26"/>
    <mergeCell ref="T4:V4"/>
    <mergeCell ref="C4:S4"/>
    <mergeCell ref="C1:H2"/>
    <mergeCell ref="Q1:Q2"/>
    <mergeCell ref="AB1:AD2"/>
    <mergeCell ref="Z4:AB4"/>
    <mergeCell ref="L1:M2"/>
    <mergeCell ref="N1:N2"/>
    <mergeCell ref="W4:X4"/>
  </mergeCells>
  <phoneticPr fontId="34"/>
  <conditionalFormatting sqref="C17:AG166">
    <cfRule type="cellIs" dxfId="84" priority="85" stopIfTrue="1" operator="equal">
      <formula>"応援"</formula>
    </cfRule>
  </conditionalFormatting>
  <conditionalFormatting sqref="B17:B19">
    <cfRule type="cellIs" dxfId="83" priority="73" operator="equal">
      <formula>"本社宿直"</formula>
    </cfRule>
    <cfRule type="cellIs" dxfId="82" priority="74" operator="equal">
      <formula>"隊長会議"</formula>
    </cfRule>
    <cfRule type="cellIs" dxfId="81" priority="75" operator="equal">
      <formula>"立川"</formula>
    </cfRule>
    <cfRule type="cellIs" dxfId="80" priority="76" operator="equal">
      <formula>"舞浜"</formula>
    </cfRule>
    <cfRule type="cellIs" dxfId="79" priority="77" operator="equal">
      <formula>"豊洲"</formula>
    </cfRule>
    <cfRule type="cellIs" dxfId="78" priority="78" operator="equal">
      <formula>"南大沢"</formula>
    </cfRule>
    <cfRule type="cellIs" dxfId="77" priority="79" operator="equal">
      <formula>"入間"</formula>
    </cfRule>
    <cfRule type="cellIs" dxfId="76" priority="80" operator="equal">
      <formula>"宿直研修"</formula>
    </cfRule>
    <cfRule type="cellIs" dxfId="75" priority="81" operator="equal">
      <formula>"現任済"</formula>
    </cfRule>
    <cfRule type="cellIs" dxfId="74" priority="82" operator="equal">
      <formula>"新任"</formula>
    </cfRule>
    <cfRule type="cellIs" dxfId="73" priority="83" operator="equal">
      <formula>"現任"</formula>
    </cfRule>
    <cfRule type="cellIs" dxfId="72" priority="84" operator="equal">
      <formula>"施設"</formula>
    </cfRule>
  </conditionalFormatting>
  <conditionalFormatting sqref="B30:B31">
    <cfRule type="cellIs" dxfId="71" priority="49" operator="equal">
      <formula>"本社宿直"</formula>
    </cfRule>
    <cfRule type="cellIs" dxfId="70" priority="50" operator="equal">
      <formula>"隊長会議"</formula>
    </cfRule>
    <cfRule type="cellIs" dxfId="69" priority="51" operator="equal">
      <formula>"立川"</formula>
    </cfRule>
    <cfRule type="cellIs" dxfId="68" priority="52" operator="equal">
      <formula>"舞浜"</formula>
    </cfRule>
    <cfRule type="cellIs" dxfId="67" priority="53" operator="equal">
      <formula>"豊洲"</formula>
    </cfRule>
    <cfRule type="cellIs" dxfId="66" priority="54" operator="equal">
      <formula>"南大沢"</formula>
    </cfRule>
    <cfRule type="cellIs" dxfId="65" priority="55" operator="equal">
      <formula>"入間"</formula>
    </cfRule>
    <cfRule type="cellIs" dxfId="64" priority="56" operator="equal">
      <formula>"宿直研修"</formula>
    </cfRule>
    <cfRule type="cellIs" dxfId="63" priority="57" operator="equal">
      <formula>"現任済"</formula>
    </cfRule>
    <cfRule type="cellIs" dxfId="62" priority="58" operator="equal">
      <formula>"新任"</formula>
    </cfRule>
    <cfRule type="cellIs" dxfId="61" priority="59" operator="equal">
      <formula>"現任"</formula>
    </cfRule>
    <cfRule type="cellIs" dxfId="60" priority="60" operator="equal">
      <formula>"施設"</formula>
    </cfRule>
  </conditionalFormatting>
  <conditionalFormatting sqref="B22:B29 B32 B20">
    <cfRule type="cellIs" dxfId="59" priority="37" operator="equal">
      <formula>"本社宿直"</formula>
    </cfRule>
    <cfRule type="cellIs" dxfId="58" priority="38" operator="equal">
      <formula>"隊長会議"</formula>
    </cfRule>
    <cfRule type="cellIs" dxfId="57" priority="39" operator="equal">
      <formula>"立川"</formula>
    </cfRule>
    <cfRule type="cellIs" dxfId="56" priority="40" operator="equal">
      <formula>"舞浜"</formula>
    </cfRule>
    <cfRule type="cellIs" dxfId="55" priority="41" operator="equal">
      <formula>"豊洲"</formula>
    </cfRule>
    <cfRule type="cellIs" dxfId="54" priority="42" operator="equal">
      <formula>"南大沢"</formula>
    </cfRule>
    <cfRule type="cellIs" dxfId="53" priority="43" operator="equal">
      <formula>"入間"</formula>
    </cfRule>
    <cfRule type="cellIs" dxfId="52" priority="44" operator="equal">
      <formula>"宿直研修"</formula>
    </cfRule>
    <cfRule type="cellIs" dxfId="51" priority="45" operator="equal">
      <formula>"現任済"</formula>
    </cfRule>
    <cfRule type="cellIs" dxfId="50" priority="46" operator="equal">
      <formula>"新任"</formula>
    </cfRule>
    <cfRule type="cellIs" dxfId="49" priority="47" operator="equal">
      <formula>"現任"</formula>
    </cfRule>
    <cfRule type="cellIs" dxfId="48" priority="48" operator="equal">
      <formula>"施設"</formula>
    </cfRule>
  </conditionalFormatting>
  <conditionalFormatting sqref="B33">
    <cfRule type="cellIs" dxfId="47" priority="61" operator="equal">
      <formula>"本社宿直"</formula>
    </cfRule>
    <cfRule type="cellIs" dxfId="46" priority="62" operator="equal">
      <formula>"隊長会議"</formula>
    </cfRule>
    <cfRule type="cellIs" dxfId="45" priority="63" operator="equal">
      <formula>"立川"</formula>
    </cfRule>
    <cfRule type="cellIs" dxfId="44" priority="64" operator="equal">
      <formula>"舞浜"</formula>
    </cfRule>
    <cfRule type="cellIs" dxfId="43" priority="65" operator="equal">
      <formula>"豊洲"</formula>
    </cfRule>
    <cfRule type="cellIs" dxfId="42" priority="66" operator="equal">
      <formula>"南大沢"</formula>
    </cfRule>
    <cfRule type="cellIs" dxfId="41" priority="67" operator="equal">
      <formula>"入間"</formula>
    </cfRule>
    <cfRule type="cellIs" dxfId="40" priority="68" operator="equal">
      <formula>"宿直研修"</formula>
    </cfRule>
    <cfRule type="cellIs" dxfId="39" priority="69" operator="equal">
      <formula>"現任済"</formula>
    </cfRule>
    <cfRule type="cellIs" dxfId="38" priority="70" operator="equal">
      <formula>"新任"</formula>
    </cfRule>
    <cfRule type="cellIs" dxfId="37" priority="71" operator="equal">
      <formula>"現任"</formula>
    </cfRule>
    <cfRule type="cellIs" dxfId="36" priority="72" operator="equal">
      <formula>"施設"</formula>
    </cfRule>
  </conditionalFormatting>
  <conditionalFormatting sqref="B21">
    <cfRule type="cellIs" dxfId="35" priority="25" operator="equal">
      <formula>"本社宿直"</formula>
    </cfRule>
    <cfRule type="cellIs" dxfId="34" priority="26" operator="equal">
      <formula>"隊長会議"</formula>
    </cfRule>
    <cfRule type="cellIs" dxfId="33" priority="27" operator="equal">
      <formula>"立川"</formula>
    </cfRule>
    <cfRule type="cellIs" dxfId="32" priority="28" operator="equal">
      <formula>"舞浜"</formula>
    </cfRule>
    <cfRule type="cellIs" dxfId="31" priority="29" operator="equal">
      <formula>"豊洲"</formula>
    </cfRule>
    <cfRule type="cellIs" dxfId="30" priority="30" operator="equal">
      <formula>"南大沢"</formula>
    </cfRule>
    <cfRule type="cellIs" dxfId="29" priority="31" operator="equal">
      <formula>"入間"</formula>
    </cfRule>
    <cfRule type="cellIs" dxfId="28" priority="32" operator="equal">
      <formula>"宿直研修"</formula>
    </cfRule>
    <cfRule type="cellIs" dxfId="27" priority="33" operator="equal">
      <formula>"現任済"</formula>
    </cfRule>
    <cfRule type="cellIs" dxfId="26" priority="34" operator="equal">
      <formula>"新任"</formula>
    </cfRule>
    <cfRule type="cellIs" dxfId="25" priority="35" operator="equal">
      <formula>"現任"</formula>
    </cfRule>
    <cfRule type="cellIs" dxfId="24" priority="36" operator="equal">
      <formula>"施設"</formula>
    </cfRule>
  </conditionalFormatting>
  <conditionalFormatting sqref="B34">
    <cfRule type="cellIs" dxfId="23" priority="13" operator="equal">
      <formula>"本社宿直"</formula>
    </cfRule>
    <cfRule type="cellIs" dxfId="22" priority="14" operator="equal">
      <formula>"隊長会議"</formula>
    </cfRule>
    <cfRule type="cellIs" dxfId="21" priority="15" operator="equal">
      <formula>"立川"</formula>
    </cfRule>
    <cfRule type="cellIs" dxfId="20" priority="16" operator="equal">
      <formula>"舞浜"</formula>
    </cfRule>
    <cfRule type="cellIs" dxfId="19" priority="17" operator="equal">
      <formula>"豊洲"</formula>
    </cfRule>
    <cfRule type="cellIs" dxfId="18" priority="18" operator="equal">
      <formula>"南大沢"</formula>
    </cfRule>
    <cfRule type="cellIs" dxfId="17" priority="19" operator="equal">
      <formula>"入間"</formula>
    </cfRule>
    <cfRule type="cellIs" dxfId="16" priority="20" operator="equal">
      <formula>"宿直研修"</formula>
    </cfRule>
    <cfRule type="cellIs" dxfId="15" priority="21" operator="equal">
      <formula>"現任済"</formula>
    </cfRule>
    <cfRule type="cellIs" dxfId="14" priority="22" operator="equal">
      <formula>"新任"</formula>
    </cfRule>
    <cfRule type="cellIs" dxfId="13" priority="23" operator="equal">
      <formula>"現任"</formula>
    </cfRule>
    <cfRule type="cellIs" dxfId="12" priority="24" operator="equal">
      <formula>"施設"</formula>
    </cfRule>
  </conditionalFormatting>
  <conditionalFormatting sqref="B35:B36">
    <cfRule type="cellIs" dxfId="11" priority="1" operator="equal">
      <formula>"本社宿直"</formula>
    </cfRule>
    <cfRule type="cellIs" dxfId="10" priority="2" operator="equal">
      <formula>"隊長会議"</formula>
    </cfRule>
    <cfRule type="cellIs" dxfId="9" priority="3" operator="equal">
      <formula>"立川"</formula>
    </cfRule>
    <cfRule type="cellIs" dxfId="8" priority="4" operator="equal">
      <formula>"舞浜"</formula>
    </cfRule>
    <cfRule type="cellIs" dxfId="7" priority="5" operator="equal">
      <formula>"豊洲"</formula>
    </cfRule>
    <cfRule type="cellIs" dxfId="6" priority="6" operator="equal">
      <formula>"南大沢"</formula>
    </cfRule>
    <cfRule type="cellIs" dxfId="5" priority="7" operator="equal">
      <formula>"入間"</formula>
    </cfRule>
    <cfRule type="cellIs" dxfId="4" priority="8" operator="equal">
      <formula>"宿直研修"</formula>
    </cfRule>
    <cfRule type="cellIs" dxfId="3" priority="9" operator="equal">
      <formula>"現任済"</formula>
    </cfRule>
    <cfRule type="cellIs" dxfId="2" priority="10" operator="equal">
      <formula>"新任"</formula>
    </cfRule>
    <cfRule type="cellIs" dxfId="1" priority="11" operator="equal">
      <formula>"現任"</formula>
    </cfRule>
    <cfRule type="cellIs" dxfId="0" priority="12" operator="equal">
      <formula>"施設"</formula>
    </cfRule>
  </conditionalFormatting>
  <printOptions horizontalCentered="1" verticalCentered="1"/>
  <pageMargins left="0.78740157480314965" right="0.78740157480314965" top="0.78740157480314965" bottom="0.59055118110236227" header="0.51181102362204722" footer="0.39370078740157483"/>
  <pageSetup paperSize="8" scale="90" fitToWidth="0" orientation="landscape" horizontalDpi="4294967292" r:id="rId1"/>
  <headerFooter alignWithMargins="0">
    <oddFooter>&amp;C&amp;A　　&amp;P／&amp;N</oddFooter>
  </headerFooter>
  <rowBreaks count="5" manualBreakCount="5">
    <brk id="41" max="38" man="1"/>
    <brk id="66" max="38" man="1"/>
    <brk id="91" max="38" man="1"/>
    <brk id="116" max="38" man="1"/>
    <brk id="141" max="38" man="1"/>
  </rowBreaks>
  <drawing r:id="rId2"/>
  <legacy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dimension ref="A1:AO427"/>
  <sheetViews>
    <sheetView view="pageBreakPreview" zoomScale="70" zoomScaleNormal="100" zoomScaleSheetLayoutView="70" workbookViewId="0">
      <pane xSplit="2" ySplit="7" topLeftCell="C18" activePane="bottomRight" state="frozen"/>
      <selection pane="bottomRight" activeCell="AH16" sqref="AH16"/>
      <selection pane="bottomLeft" activeCell="F37" sqref="F37"/>
      <selection pane="topRight" activeCell="F37" sqref="F37"/>
    </sheetView>
  </sheetViews>
  <sheetFormatPr defaultColWidth="5" defaultRowHeight="13.15"/>
  <cols>
    <col min="1" max="1" width="5.42578125" style="1" customWidth="1"/>
    <col min="2" max="2" width="14.7109375" style="1" customWidth="1"/>
    <col min="3" max="6" width="4.28515625" style="1" customWidth="1"/>
    <col min="7" max="7" width="4.28515625" style="6" customWidth="1"/>
    <col min="8" max="33" width="4.28515625" style="1" customWidth="1"/>
    <col min="34" max="34" width="16.140625" style="1" customWidth="1"/>
    <col min="35" max="35" width="10" style="1" customWidth="1"/>
    <col min="36" max="36" width="8.42578125" style="1" customWidth="1"/>
    <col min="37" max="37" width="1.85546875" style="56" customWidth="1"/>
    <col min="38" max="38" width="4.7109375" style="24" customWidth="1"/>
    <col min="39" max="39" width="7.7109375" style="24" customWidth="1"/>
    <col min="40" max="40" width="11.7109375" style="24" customWidth="1"/>
    <col min="41" max="41" width="20" style="24" bestFit="1" customWidth="1"/>
    <col min="42" max="16384" width="5" style="1"/>
  </cols>
  <sheetData>
    <row r="1" spans="1:41" ht="23.1" customHeight="1">
      <c r="C1" s="762" t="s">
        <v>698</v>
      </c>
      <c r="D1" s="762"/>
      <c r="E1" s="762"/>
      <c r="F1" s="762"/>
      <c r="G1" s="762"/>
      <c r="H1" s="762"/>
      <c r="I1" s="2"/>
      <c r="J1" s="753" t="s">
        <v>637</v>
      </c>
      <c r="K1" s="753"/>
      <c r="L1" s="764" t="e">
        <f ca="1">+C7</f>
        <v>#VALUE!</v>
      </c>
      <c r="M1" s="764"/>
      <c r="N1" s="753" t="s">
        <v>638</v>
      </c>
      <c r="O1" s="756" t="e">
        <f ca="1">+L1</f>
        <v>#VALUE!</v>
      </c>
      <c r="P1" s="756"/>
      <c r="Q1" s="753" t="s">
        <v>66</v>
      </c>
      <c r="S1" s="4"/>
      <c r="T1" s="1" t="s">
        <v>639</v>
      </c>
      <c r="U1" s="35" t="e">
        <f ca="1">+O1</f>
        <v>#VALUE!</v>
      </c>
      <c r="V1" s="4" t="s">
        <v>640</v>
      </c>
      <c r="W1" s="1">
        <v>1</v>
      </c>
      <c r="X1" s="4" t="s">
        <v>635</v>
      </c>
      <c r="Y1" s="4"/>
      <c r="AA1" s="4"/>
      <c r="AB1" s="763" t="s">
        <v>641</v>
      </c>
      <c r="AC1" s="763"/>
      <c r="AD1" s="763"/>
      <c r="AE1" s="656" t="s">
        <v>642</v>
      </c>
      <c r="AF1" s="656"/>
      <c r="AG1" s="656"/>
    </row>
    <row r="2" spans="1:41" ht="23.1" customHeight="1">
      <c r="C2" s="762"/>
      <c r="D2" s="762"/>
      <c r="E2" s="762"/>
      <c r="F2" s="762"/>
      <c r="G2" s="762"/>
      <c r="H2" s="762"/>
      <c r="I2" s="2"/>
      <c r="J2" s="753"/>
      <c r="K2" s="753"/>
      <c r="L2" s="764"/>
      <c r="M2" s="764"/>
      <c r="N2" s="656"/>
      <c r="O2" s="756"/>
      <c r="P2" s="756"/>
      <c r="Q2" s="753"/>
      <c r="S2" s="4"/>
      <c r="T2" s="1" t="s">
        <v>643</v>
      </c>
      <c r="U2" s="35" t="e">
        <f ca="1">+U1</f>
        <v>#VALUE!</v>
      </c>
      <c r="V2" s="4" t="s">
        <v>640</v>
      </c>
      <c r="W2" s="8" t="e">
        <f ca="1">DAY(DATE(YEAR(C7),MONTH(C7)+1,0))</f>
        <v>#VALUE!</v>
      </c>
      <c r="X2" s="4" t="s">
        <v>635</v>
      </c>
      <c r="Y2" s="4"/>
      <c r="AA2" s="4"/>
      <c r="AB2" s="763"/>
      <c r="AC2" s="763"/>
      <c r="AD2" s="763"/>
      <c r="AE2" s="656"/>
      <c r="AF2" s="656"/>
      <c r="AG2" s="656"/>
    </row>
    <row r="3" spans="1:41" ht="6" customHeight="1">
      <c r="J3" s="3"/>
      <c r="K3" s="3"/>
      <c r="L3" s="3"/>
      <c r="M3" s="3"/>
      <c r="N3" s="6"/>
      <c r="O3" s="3"/>
      <c r="P3" s="3"/>
      <c r="Q3" s="3"/>
      <c r="S3" s="4"/>
      <c r="V3" s="4"/>
      <c r="X3" s="4"/>
      <c r="Y3" s="4"/>
      <c r="AA3" s="4"/>
    </row>
    <row r="4" spans="1:41" ht="27.75" customHeight="1">
      <c r="A4" s="9"/>
      <c r="B4" s="10" t="s">
        <v>644</v>
      </c>
      <c r="C4" s="761" t="s">
        <v>645</v>
      </c>
      <c r="D4" s="761"/>
      <c r="E4" s="761"/>
      <c r="F4" s="761"/>
      <c r="G4" s="761"/>
      <c r="H4" s="761"/>
      <c r="I4" s="761"/>
      <c r="J4" s="761"/>
      <c r="K4" s="761"/>
      <c r="L4" s="761"/>
      <c r="M4" s="761"/>
      <c r="N4" s="761"/>
      <c r="O4" s="761"/>
      <c r="P4" s="761"/>
      <c r="Q4" s="761"/>
      <c r="R4" s="761"/>
      <c r="S4" s="761"/>
      <c r="T4" s="760" t="s">
        <v>646</v>
      </c>
      <c r="U4" s="760"/>
      <c r="V4" s="760"/>
      <c r="W4" s="757" t="s">
        <v>647</v>
      </c>
      <c r="X4" s="757"/>
      <c r="Z4" s="760" t="s">
        <v>648</v>
      </c>
      <c r="AA4" s="760"/>
      <c r="AB4" s="760"/>
      <c r="AC4" s="757" t="s">
        <v>649</v>
      </c>
      <c r="AD4" s="757"/>
      <c r="AE4" s="5"/>
      <c r="AF4" s="5"/>
      <c r="AG4" s="5"/>
    </row>
    <row r="5" spans="1:41" ht="6" customHeight="1"/>
    <row r="6" spans="1:41" ht="25.7" customHeight="1">
      <c r="A6" s="11"/>
      <c r="B6" s="12" t="s">
        <v>650</v>
      </c>
      <c r="C6" s="13">
        <v>1</v>
      </c>
      <c r="D6" s="13">
        <v>2</v>
      </c>
      <c r="E6" s="13">
        <v>3</v>
      </c>
      <c r="F6" s="13">
        <v>4</v>
      </c>
      <c r="G6" s="13">
        <v>5</v>
      </c>
      <c r="H6" s="13">
        <v>6</v>
      </c>
      <c r="I6" s="13">
        <v>7</v>
      </c>
      <c r="J6" s="13">
        <v>8</v>
      </c>
      <c r="K6" s="13">
        <v>9</v>
      </c>
      <c r="L6" s="13">
        <v>10</v>
      </c>
      <c r="M6" s="13">
        <v>11</v>
      </c>
      <c r="N6" s="13">
        <v>12</v>
      </c>
      <c r="O6" s="13">
        <v>13</v>
      </c>
      <c r="P6" s="13">
        <v>14</v>
      </c>
      <c r="Q6" s="13">
        <v>15</v>
      </c>
      <c r="R6" s="13">
        <v>16</v>
      </c>
      <c r="S6" s="13">
        <v>17</v>
      </c>
      <c r="T6" s="13">
        <v>18</v>
      </c>
      <c r="U6" s="13">
        <v>19</v>
      </c>
      <c r="V6" s="13">
        <v>20</v>
      </c>
      <c r="W6" s="13">
        <v>21</v>
      </c>
      <c r="X6" s="13">
        <v>22</v>
      </c>
      <c r="Y6" s="13">
        <v>23</v>
      </c>
      <c r="Z6" s="13">
        <v>24</v>
      </c>
      <c r="AA6" s="13">
        <v>25</v>
      </c>
      <c r="AB6" s="13">
        <v>26</v>
      </c>
      <c r="AC6" s="13">
        <v>27</v>
      </c>
      <c r="AD6" s="13">
        <v>28</v>
      </c>
      <c r="AE6" s="13">
        <v>29</v>
      </c>
      <c r="AF6" s="13">
        <v>30</v>
      </c>
      <c r="AG6" s="13">
        <v>31</v>
      </c>
      <c r="AH6" s="441" t="s">
        <v>87</v>
      </c>
      <c r="AK6" s="50"/>
    </row>
    <row r="7" spans="1:41" ht="25.7" customHeight="1">
      <c r="A7" s="14"/>
      <c r="B7" s="15" t="s">
        <v>651</v>
      </c>
      <c r="C7" s="16" t="e">
        <f ca="1">'配置表（Ｈ31.01）ららぽーと立川立飛'!C7</f>
        <v>#VALUE!</v>
      </c>
      <c r="D7" s="16" t="e">
        <f ca="1">+C7+1</f>
        <v>#VALUE!</v>
      </c>
      <c r="E7" s="16" t="e">
        <f t="shared" ref="E7:AG7" ca="1" si="0">+D7+1</f>
        <v>#VALUE!</v>
      </c>
      <c r="F7" s="16" t="e">
        <f t="shared" ca="1" si="0"/>
        <v>#VALUE!</v>
      </c>
      <c r="G7" s="16" t="e">
        <f t="shared" ca="1" si="0"/>
        <v>#VALUE!</v>
      </c>
      <c r="H7" s="16" t="e">
        <f t="shared" ca="1" si="0"/>
        <v>#VALUE!</v>
      </c>
      <c r="I7" s="16" t="e">
        <f t="shared" ca="1" si="0"/>
        <v>#VALUE!</v>
      </c>
      <c r="J7" s="16" t="e">
        <f t="shared" ca="1" si="0"/>
        <v>#VALUE!</v>
      </c>
      <c r="K7" s="16" t="e">
        <f t="shared" ca="1" si="0"/>
        <v>#VALUE!</v>
      </c>
      <c r="L7" s="16" t="e">
        <f t="shared" ca="1" si="0"/>
        <v>#VALUE!</v>
      </c>
      <c r="M7" s="16" t="e">
        <f t="shared" ca="1" si="0"/>
        <v>#VALUE!</v>
      </c>
      <c r="N7" s="16" t="e">
        <f t="shared" ca="1" si="0"/>
        <v>#VALUE!</v>
      </c>
      <c r="O7" s="16" t="e">
        <f t="shared" ca="1" si="0"/>
        <v>#VALUE!</v>
      </c>
      <c r="P7" s="16" t="e">
        <f t="shared" ca="1" si="0"/>
        <v>#VALUE!</v>
      </c>
      <c r="Q7" s="16" t="e">
        <f t="shared" ca="1" si="0"/>
        <v>#VALUE!</v>
      </c>
      <c r="R7" s="16" t="e">
        <f t="shared" ca="1" si="0"/>
        <v>#VALUE!</v>
      </c>
      <c r="S7" s="16" t="e">
        <f t="shared" ca="1" si="0"/>
        <v>#VALUE!</v>
      </c>
      <c r="T7" s="16" t="e">
        <f t="shared" ca="1" si="0"/>
        <v>#VALUE!</v>
      </c>
      <c r="U7" s="16" t="e">
        <f t="shared" ca="1" si="0"/>
        <v>#VALUE!</v>
      </c>
      <c r="V7" s="16" t="e">
        <f t="shared" ca="1" si="0"/>
        <v>#VALUE!</v>
      </c>
      <c r="W7" s="16" t="e">
        <f t="shared" ca="1" si="0"/>
        <v>#VALUE!</v>
      </c>
      <c r="X7" s="16" t="e">
        <f t="shared" ca="1" si="0"/>
        <v>#VALUE!</v>
      </c>
      <c r="Y7" s="16" t="e">
        <f t="shared" ca="1" si="0"/>
        <v>#VALUE!</v>
      </c>
      <c r="Z7" s="16" t="e">
        <f t="shared" ca="1" si="0"/>
        <v>#VALUE!</v>
      </c>
      <c r="AA7" s="16" t="e">
        <f t="shared" ca="1" si="0"/>
        <v>#VALUE!</v>
      </c>
      <c r="AB7" s="16" t="e">
        <f t="shared" ca="1" si="0"/>
        <v>#VALUE!</v>
      </c>
      <c r="AC7" s="16" t="e">
        <f t="shared" ca="1" si="0"/>
        <v>#VALUE!</v>
      </c>
      <c r="AD7" s="16" t="e">
        <f t="shared" ca="1" si="0"/>
        <v>#VALUE!</v>
      </c>
      <c r="AE7" s="16" t="e">
        <f t="shared" ca="1" si="0"/>
        <v>#VALUE!</v>
      </c>
      <c r="AF7" s="16" t="e">
        <f t="shared" ca="1" si="0"/>
        <v>#VALUE!</v>
      </c>
      <c r="AG7" s="16" t="e">
        <f t="shared" ca="1" si="0"/>
        <v>#VALUE!</v>
      </c>
      <c r="AH7" s="441"/>
      <c r="AK7" s="50"/>
      <c r="AL7" s="1"/>
      <c r="AM7" s="1"/>
      <c r="AN7" s="1"/>
      <c r="AO7" s="1"/>
    </row>
    <row r="8" spans="1:41" ht="21" customHeight="1">
      <c r="A8" s="14"/>
      <c r="B8" s="15" t="s">
        <v>699</v>
      </c>
      <c r="C8" s="13">
        <v>13</v>
      </c>
      <c r="D8" s="13">
        <v>13</v>
      </c>
      <c r="E8" s="13">
        <v>13</v>
      </c>
      <c r="F8" s="13">
        <v>20</v>
      </c>
      <c r="G8" s="13">
        <v>20</v>
      </c>
      <c r="H8" s="13">
        <v>13</v>
      </c>
      <c r="I8" s="13">
        <v>13</v>
      </c>
      <c r="J8" s="13">
        <v>13</v>
      </c>
      <c r="K8" s="13">
        <v>13</v>
      </c>
      <c r="L8" s="13">
        <v>13</v>
      </c>
      <c r="M8" s="13">
        <v>20</v>
      </c>
      <c r="N8" s="13">
        <v>20</v>
      </c>
      <c r="O8" s="13">
        <v>13</v>
      </c>
      <c r="P8" s="13">
        <v>13</v>
      </c>
      <c r="Q8" s="13">
        <v>13</v>
      </c>
      <c r="R8" s="13">
        <v>13</v>
      </c>
      <c r="S8" s="13">
        <v>13</v>
      </c>
      <c r="T8" s="13">
        <v>20</v>
      </c>
      <c r="U8" s="13">
        <v>20</v>
      </c>
      <c r="V8" s="13">
        <v>20</v>
      </c>
      <c r="W8" s="13">
        <v>13</v>
      </c>
      <c r="X8" s="13">
        <v>13</v>
      </c>
      <c r="Y8" s="13">
        <v>13</v>
      </c>
      <c r="Z8" s="13">
        <v>13</v>
      </c>
      <c r="AA8" s="13">
        <v>20</v>
      </c>
      <c r="AB8" s="13">
        <v>20</v>
      </c>
      <c r="AC8" s="13">
        <v>13</v>
      </c>
      <c r="AD8" s="13">
        <v>13</v>
      </c>
      <c r="AE8" s="13">
        <v>13</v>
      </c>
      <c r="AF8" s="13">
        <v>13</v>
      </c>
      <c r="AG8" s="13">
        <v>13</v>
      </c>
      <c r="AH8" s="13"/>
      <c r="AI8" s="6"/>
      <c r="AJ8" s="6"/>
      <c r="AK8" s="50"/>
      <c r="AM8" s="6"/>
      <c r="AN8" s="6"/>
      <c r="AO8" s="6"/>
    </row>
    <row r="9" spans="1:41" ht="21.75" customHeight="1">
      <c r="A9" s="14"/>
      <c r="B9" s="15" t="s">
        <v>23</v>
      </c>
      <c r="C9" s="13">
        <f t="shared" ref="C9:L11" ca="1" si="1">COUNTIF(C$22:C$171,$B9)</f>
        <v>1</v>
      </c>
      <c r="D9" s="13">
        <f t="shared" ca="1" si="1"/>
        <v>1</v>
      </c>
      <c r="E9" s="13">
        <f t="shared" ca="1" si="1"/>
        <v>1</v>
      </c>
      <c r="F9" s="13">
        <f t="shared" ca="1" si="1"/>
        <v>1</v>
      </c>
      <c r="G9" s="13">
        <f t="shared" ca="1" si="1"/>
        <v>1</v>
      </c>
      <c r="H9" s="13">
        <f t="shared" ca="1" si="1"/>
        <v>1</v>
      </c>
      <c r="I9" s="13">
        <f t="shared" ca="1" si="1"/>
        <v>1</v>
      </c>
      <c r="J9" s="13">
        <f t="shared" ca="1" si="1"/>
        <v>1</v>
      </c>
      <c r="K9" s="13">
        <f t="shared" ca="1" si="1"/>
        <v>1</v>
      </c>
      <c r="L9" s="13">
        <f t="shared" ca="1" si="1"/>
        <v>1</v>
      </c>
      <c r="M9" s="13">
        <f t="shared" ref="M9:V11" ca="1" si="2">COUNTIF(M$22:M$171,$B9)</f>
        <v>1</v>
      </c>
      <c r="N9" s="13">
        <f t="shared" ca="1" si="2"/>
        <v>1</v>
      </c>
      <c r="O9" s="13">
        <f t="shared" ca="1" si="2"/>
        <v>1</v>
      </c>
      <c r="P9" s="13">
        <f t="shared" ca="1" si="2"/>
        <v>1</v>
      </c>
      <c r="Q9" s="13">
        <f t="shared" ca="1" si="2"/>
        <v>1</v>
      </c>
      <c r="R9" s="13">
        <f t="shared" ca="1" si="2"/>
        <v>1</v>
      </c>
      <c r="S9" s="13">
        <f t="shared" ca="1" si="2"/>
        <v>1</v>
      </c>
      <c r="T9" s="13">
        <f t="shared" ca="1" si="2"/>
        <v>1</v>
      </c>
      <c r="U9" s="13">
        <f t="shared" ca="1" si="2"/>
        <v>1</v>
      </c>
      <c r="V9" s="13">
        <f t="shared" ca="1" si="2"/>
        <v>1</v>
      </c>
      <c r="W9" s="13">
        <f t="shared" ref="W9:AG11" ca="1" si="3">COUNTIF(W$22:W$171,$B9)</f>
        <v>1</v>
      </c>
      <c r="X9" s="13">
        <f t="shared" ca="1" si="3"/>
        <v>1</v>
      </c>
      <c r="Y9" s="13">
        <f t="shared" ca="1" si="3"/>
        <v>1</v>
      </c>
      <c r="Z9" s="13">
        <f t="shared" ca="1" si="3"/>
        <v>1</v>
      </c>
      <c r="AA9" s="13">
        <f t="shared" ca="1" si="3"/>
        <v>1</v>
      </c>
      <c r="AB9" s="13">
        <f t="shared" ca="1" si="3"/>
        <v>1</v>
      </c>
      <c r="AC9" s="13">
        <f t="shared" ca="1" si="3"/>
        <v>1</v>
      </c>
      <c r="AD9" s="13">
        <f t="shared" ca="1" si="3"/>
        <v>1</v>
      </c>
      <c r="AE9" s="13">
        <f t="shared" ca="1" si="3"/>
        <v>1</v>
      </c>
      <c r="AF9" s="13">
        <f t="shared" ca="1" si="3"/>
        <v>1</v>
      </c>
      <c r="AG9" s="13">
        <f t="shared" ca="1" si="3"/>
        <v>1</v>
      </c>
      <c r="AH9" s="13"/>
      <c r="AI9" s="6"/>
      <c r="AJ9" s="6"/>
      <c r="AK9" s="50"/>
      <c r="AL9" s="1"/>
      <c r="AM9" s="51"/>
      <c r="AN9" s="1"/>
      <c r="AO9" s="31"/>
    </row>
    <row r="10" spans="1:41" ht="21.75" customHeight="1">
      <c r="A10" s="14"/>
      <c r="B10" s="15" t="s">
        <v>700</v>
      </c>
      <c r="C10" s="13">
        <f t="shared" ca="1" si="1"/>
        <v>0</v>
      </c>
      <c r="D10" s="13">
        <f t="shared" ca="1" si="1"/>
        <v>0</v>
      </c>
      <c r="E10" s="13">
        <f t="shared" ca="1" si="1"/>
        <v>0</v>
      </c>
      <c r="F10" s="13">
        <f t="shared" ca="1" si="1"/>
        <v>0</v>
      </c>
      <c r="G10" s="13">
        <f t="shared" ca="1" si="1"/>
        <v>0</v>
      </c>
      <c r="H10" s="13">
        <f t="shared" ca="1" si="1"/>
        <v>0</v>
      </c>
      <c r="I10" s="13">
        <f t="shared" ca="1" si="1"/>
        <v>0</v>
      </c>
      <c r="J10" s="13">
        <f t="shared" ca="1" si="1"/>
        <v>0</v>
      </c>
      <c r="K10" s="13">
        <f t="shared" ca="1" si="1"/>
        <v>0</v>
      </c>
      <c r="L10" s="13">
        <f t="shared" ca="1" si="1"/>
        <v>0</v>
      </c>
      <c r="M10" s="13">
        <f t="shared" ca="1" si="2"/>
        <v>0</v>
      </c>
      <c r="N10" s="13">
        <f t="shared" ca="1" si="2"/>
        <v>0</v>
      </c>
      <c r="O10" s="13">
        <f t="shared" ca="1" si="2"/>
        <v>0</v>
      </c>
      <c r="P10" s="13">
        <f t="shared" ca="1" si="2"/>
        <v>0</v>
      </c>
      <c r="Q10" s="13">
        <f t="shared" ca="1" si="2"/>
        <v>0</v>
      </c>
      <c r="R10" s="13">
        <f t="shared" ca="1" si="2"/>
        <v>0</v>
      </c>
      <c r="S10" s="13">
        <f t="shared" ca="1" si="2"/>
        <v>0</v>
      </c>
      <c r="T10" s="13">
        <f t="shared" ca="1" si="2"/>
        <v>0</v>
      </c>
      <c r="U10" s="13">
        <f t="shared" ca="1" si="2"/>
        <v>0</v>
      </c>
      <c r="V10" s="13">
        <f t="shared" ca="1" si="2"/>
        <v>0</v>
      </c>
      <c r="W10" s="13">
        <f t="shared" ca="1" si="3"/>
        <v>0</v>
      </c>
      <c r="X10" s="13">
        <f t="shared" ca="1" si="3"/>
        <v>0</v>
      </c>
      <c r="Y10" s="13">
        <f t="shared" ca="1" si="3"/>
        <v>0</v>
      </c>
      <c r="Z10" s="13">
        <f t="shared" ca="1" si="3"/>
        <v>0</v>
      </c>
      <c r="AA10" s="13">
        <f t="shared" ca="1" si="3"/>
        <v>0</v>
      </c>
      <c r="AB10" s="13">
        <f t="shared" ca="1" si="3"/>
        <v>0</v>
      </c>
      <c r="AC10" s="13">
        <f t="shared" ca="1" si="3"/>
        <v>0</v>
      </c>
      <c r="AD10" s="13">
        <f t="shared" ca="1" si="3"/>
        <v>0</v>
      </c>
      <c r="AE10" s="13">
        <f t="shared" ca="1" si="3"/>
        <v>0</v>
      </c>
      <c r="AF10" s="13">
        <f t="shared" ca="1" si="3"/>
        <v>0</v>
      </c>
      <c r="AG10" s="13">
        <f t="shared" ca="1" si="3"/>
        <v>0</v>
      </c>
      <c r="AH10" s="13"/>
      <c r="AI10" s="6"/>
      <c r="AJ10" s="6"/>
      <c r="AK10" s="50"/>
      <c r="AL10" s="1"/>
      <c r="AM10" s="51"/>
      <c r="AN10" s="1"/>
      <c r="AO10" s="31"/>
    </row>
    <row r="11" spans="1:41" ht="21.75" customHeight="1">
      <c r="A11" s="14"/>
      <c r="B11" s="15" t="s">
        <v>99</v>
      </c>
      <c r="C11" s="13">
        <f t="shared" ca="1" si="1"/>
        <v>3</v>
      </c>
      <c r="D11" s="13">
        <f t="shared" ca="1" si="1"/>
        <v>3</v>
      </c>
      <c r="E11" s="13">
        <f t="shared" ca="1" si="1"/>
        <v>3</v>
      </c>
      <c r="F11" s="13">
        <f t="shared" ca="1" si="1"/>
        <v>3</v>
      </c>
      <c r="G11" s="13">
        <f t="shared" ca="1" si="1"/>
        <v>3</v>
      </c>
      <c r="H11" s="13">
        <f t="shared" ca="1" si="1"/>
        <v>3</v>
      </c>
      <c r="I11" s="13">
        <f t="shared" ca="1" si="1"/>
        <v>3</v>
      </c>
      <c r="J11" s="13">
        <f t="shared" ca="1" si="1"/>
        <v>3</v>
      </c>
      <c r="K11" s="13">
        <f t="shared" ca="1" si="1"/>
        <v>3</v>
      </c>
      <c r="L11" s="13">
        <f t="shared" ca="1" si="1"/>
        <v>3</v>
      </c>
      <c r="M11" s="13">
        <f t="shared" ca="1" si="2"/>
        <v>3</v>
      </c>
      <c r="N11" s="13">
        <f t="shared" ca="1" si="2"/>
        <v>3</v>
      </c>
      <c r="O11" s="13">
        <f t="shared" ca="1" si="2"/>
        <v>3</v>
      </c>
      <c r="P11" s="13">
        <f t="shared" ca="1" si="2"/>
        <v>3</v>
      </c>
      <c r="Q11" s="13">
        <f t="shared" ca="1" si="2"/>
        <v>3</v>
      </c>
      <c r="R11" s="13">
        <f t="shared" ca="1" si="2"/>
        <v>3</v>
      </c>
      <c r="S11" s="13">
        <f t="shared" ca="1" si="2"/>
        <v>3</v>
      </c>
      <c r="T11" s="13">
        <f t="shared" ca="1" si="2"/>
        <v>3</v>
      </c>
      <c r="U11" s="13">
        <f t="shared" ca="1" si="2"/>
        <v>3</v>
      </c>
      <c r="V11" s="13">
        <f t="shared" ca="1" si="2"/>
        <v>3</v>
      </c>
      <c r="W11" s="13">
        <f t="shared" ca="1" si="3"/>
        <v>3</v>
      </c>
      <c r="X11" s="13">
        <f t="shared" ca="1" si="3"/>
        <v>3</v>
      </c>
      <c r="Y11" s="13">
        <f t="shared" ca="1" si="3"/>
        <v>3</v>
      </c>
      <c r="Z11" s="13">
        <f t="shared" ca="1" si="3"/>
        <v>3</v>
      </c>
      <c r="AA11" s="13">
        <f t="shared" ca="1" si="3"/>
        <v>3</v>
      </c>
      <c r="AB11" s="13">
        <f t="shared" ca="1" si="3"/>
        <v>3</v>
      </c>
      <c r="AC11" s="13">
        <f t="shared" ca="1" si="3"/>
        <v>3</v>
      </c>
      <c r="AD11" s="13">
        <f t="shared" ca="1" si="3"/>
        <v>3</v>
      </c>
      <c r="AE11" s="13">
        <f t="shared" ca="1" si="3"/>
        <v>3</v>
      </c>
      <c r="AF11" s="13">
        <f t="shared" ca="1" si="3"/>
        <v>3</v>
      </c>
      <c r="AG11" s="13">
        <f t="shared" ca="1" si="3"/>
        <v>3</v>
      </c>
      <c r="AH11" s="13"/>
      <c r="AI11" s="6"/>
      <c r="AJ11" s="6"/>
      <c r="AK11" s="50"/>
      <c r="AL11" s="1"/>
      <c r="AM11" s="51"/>
      <c r="AN11" s="1"/>
      <c r="AO11" s="31"/>
    </row>
    <row r="12" spans="1:41" ht="21.75" customHeight="1">
      <c r="A12" s="14"/>
      <c r="B12" s="15" t="s">
        <v>701</v>
      </c>
      <c r="C12" s="13">
        <f ca="1">COUNTIF(C$22:C$171,$B12)</f>
        <v>0</v>
      </c>
      <c r="D12" s="13">
        <f t="shared" ref="D12:AG12" ca="1" si="4">COUNTIF(D$22:D$171,$B12)</f>
        <v>0</v>
      </c>
      <c r="E12" s="13">
        <f t="shared" ca="1" si="4"/>
        <v>0</v>
      </c>
      <c r="F12" s="13">
        <f t="shared" ca="1" si="4"/>
        <v>0</v>
      </c>
      <c r="G12" s="13">
        <f t="shared" ca="1" si="4"/>
        <v>0</v>
      </c>
      <c r="H12" s="13">
        <f t="shared" ca="1" si="4"/>
        <v>0</v>
      </c>
      <c r="I12" s="13">
        <f t="shared" ca="1" si="4"/>
        <v>0</v>
      </c>
      <c r="J12" s="13">
        <f t="shared" ca="1" si="4"/>
        <v>0</v>
      </c>
      <c r="K12" s="13">
        <f t="shared" ca="1" si="4"/>
        <v>0</v>
      </c>
      <c r="L12" s="13">
        <f t="shared" ca="1" si="4"/>
        <v>0</v>
      </c>
      <c r="M12" s="13">
        <f t="shared" ca="1" si="4"/>
        <v>0</v>
      </c>
      <c r="N12" s="13">
        <f t="shared" ca="1" si="4"/>
        <v>0</v>
      </c>
      <c r="O12" s="13">
        <f t="shared" ca="1" si="4"/>
        <v>0</v>
      </c>
      <c r="P12" s="13">
        <f t="shared" ca="1" si="4"/>
        <v>0</v>
      </c>
      <c r="Q12" s="13">
        <f t="shared" ca="1" si="4"/>
        <v>0</v>
      </c>
      <c r="R12" s="13">
        <f t="shared" ca="1" si="4"/>
        <v>0</v>
      </c>
      <c r="S12" s="13">
        <f t="shared" ca="1" si="4"/>
        <v>0</v>
      </c>
      <c r="T12" s="13">
        <f t="shared" ca="1" si="4"/>
        <v>0</v>
      </c>
      <c r="U12" s="13">
        <f t="shared" ca="1" si="4"/>
        <v>0</v>
      </c>
      <c r="V12" s="13">
        <f t="shared" ca="1" si="4"/>
        <v>0</v>
      </c>
      <c r="W12" s="13">
        <f t="shared" ca="1" si="4"/>
        <v>0</v>
      </c>
      <c r="X12" s="13">
        <f t="shared" ca="1" si="4"/>
        <v>0</v>
      </c>
      <c r="Y12" s="13">
        <f t="shared" ca="1" si="4"/>
        <v>0</v>
      </c>
      <c r="Z12" s="13">
        <f t="shared" ca="1" si="4"/>
        <v>0</v>
      </c>
      <c r="AA12" s="13">
        <f t="shared" ca="1" si="4"/>
        <v>0</v>
      </c>
      <c r="AB12" s="13">
        <f t="shared" ca="1" si="4"/>
        <v>0</v>
      </c>
      <c r="AC12" s="13">
        <f t="shared" ca="1" si="4"/>
        <v>0</v>
      </c>
      <c r="AD12" s="13">
        <f t="shared" ca="1" si="4"/>
        <v>0</v>
      </c>
      <c r="AE12" s="13">
        <f t="shared" ca="1" si="4"/>
        <v>0</v>
      </c>
      <c r="AF12" s="13">
        <f t="shared" ca="1" si="4"/>
        <v>0</v>
      </c>
      <c r="AG12" s="13">
        <f t="shared" ca="1" si="4"/>
        <v>0</v>
      </c>
      <c r="AH12" s="13"/>
      <c r="AI12" s="6"/>
      <c r="AJ12" s="6"/>
      <c r="AK12" s="50"/>
      <c r="AL12" s="1"/>
      <c r="AM12" s="51"/>
      <c r="AN12" s="1"/>
      <c r="AO12" s="31"/>
    </row>
    <row r="13" spans="1:41" ht="21.75" customHeight="1">
      <c r="A13" s="14"/>
      <c r="B13" s="15" t="s">
        <v>106</v>
      </c>
      <c r="C13" s="13">
        <f ca="1">COUNTIF(C$22:C$171,$B13)</f>
        <v>4</v>
      </c>
      <c r="D13" s="13">
        <f t="shared" ref="D13:M14" ca="1" si="5">COUNTIF(D$22:D$171,$B13)</f>
        <v>4</v>
      </c>
      <c r="E13" s="13">
        <f t="shared" ca="1" si="5"/>
        <v>4</v>
      </c>
      <c r="F13" s="13">
        <f t="shared" ca="1" si="5"/>
        <v>4</v>
      </c>
      <c r="G13" s="13">
        <f t="shared" ca="1" si="5"/>
        <v>4</v>
      </c>
      <c r="H13" s="13">
        <f t="shared" ca="1" si="5"/>
        <v>3</v>
      </c>
      <c r="I13" s="13">
        <f t="shared" ca="1" si="5"/>
        <v>5</v>
      </c>
      <c r="J13" s="13">
        <f t="shared" ca="1" si="5"/>
        <v>4</v>
      </c>
      <c r="K13" s="13">
        <f t="shared" ca="1" si="5"/>
        <v>4</v>
      </c>
      <c r="L13" s="13">
        <f t="shared" ca="1" si="5"/>
        <v>4</v>
      </c>
      <c r="M13" s="13">
        <f t="shared" ca="1" si="5"/>
        <v>4</v>
      </c>
      <c r="N13" s="13">
        <f t="shared" ref="N13:W14" ca="1" si="6">COUNTIF(N$22:N$171,$B13)</f>
        <v>4</v>
      </c>
      <c r="O13" s="13">
        <f t="shared" ca="1" si="6"/>
        <v>3</v>
      </c>
      <c r="P13" s="13">
        <f t="shared" ca="1" si="6"/>
        <v>5</v>
      </c>
      <c r="Q13" s="13">
        <f t="shared" ca="1" si="6"/>
        <v>4</v>
      </c>
      <c r="R13" s="13">
        <f t="shared" ca="1" si="6"/>
        <v>4</v>
      </c>
      <c r="S13" s="13">
        <f t="shared" ca="1" si="6"/>
        <v>4</v>
      </c>
      <c r="T13" s="13">
        <f t="shared" ca="1" si="6"/>
        <v>4</v>
      </c>
      <c r="U13" s="13">
        <f t="shared" ca="1" si="6"/>
        <v>4</v>
      </c>
      <c r="V13" s="13">
        <f t="shared" ca="1" si="6"/>
        <v>4</v>
      </c>
      <c r="W13" s="13">
        <f t="shared" ca="1" si="6"/>
        <v>6</v>
      </c>
      <c r="X13" s="13">
        <f t="shared" ref="X13:AG14" ca="1" si="7">COUNTIF(X$22:X$171,$B13)</f>
        <v>4</v>
      </c>
      <c r="Y13" s="13">
        <f t="shared" ca="1" si="7"/>
        <v>4</v>
      </c>
      <c r="Z13" s="13">
        <f t="shared" ca="1" si="7"/>
        <v>4</v>
      </c>
      <c r="AA13" s="13">
        <f t="shared" ca="1" si="7"/>
        <v>4</v>
      </c>
      <c r="AB13" s="13">
        <f t="shared" ca="1" si="7"/>
        <v>4</v>
      </c>
      <c r="AC13" s="13">
        <f t="shared" ca="1" si="7"/>
        <v>5</v>
      </c>
      <c r="AD13" s="13">
        <f t="shared" ca="1" si="7"/>
        <v>5</v>
      </c>
      <c r="AE13" s="13">
        <f t="shared" ca="1" si="7"/>
        <v>4</v>
      </c>
      <c r="AF13" s="13">
        <f t="shared" ca="1" si="7"/>
        <v>4</v>
      </c>
      <c r="AG13" s="13">
        <f t="shared" ca="1" si="7"/>
        <v>4</v>
      </c>
      <c r="AH13" s="13"/>
      <c r="AI13" s="6"/>
      <c r="AJ13" s="6"/>
      <c r="AK13" s="50"/>
      <c r="AL13" s="1"/>
      <c r="AM13" s="51"/>
      <c r="AN13" s="1"/>
      <c r="AO13" s="31"/>
    </row>
    <row r="14" spans="1:41" ht="21.75" customHeight="1">
      <c r="A14" s="14"/>
      <c r="B14" s="15" t="s">
        <v>670</v>
      </c>
      <c r="C14" s="13">
        <f ca="1">COUNTIF(C$22:C$171,$B14)</f>
        <v>0</v>
      </c>
      <c r="D14" s="13">
        <f t="shared" ca="1" si="5"/>
        <v>0</v>
      </c>
      <c r="E14" s="13">
        <f t="shared" ca="1" si="5"/>
        <v>0</v>
      </c>
      <c r="F14" s="13">
        <f t="shared" ca="1" si="5"/>
        <v>0</v>
      </c>
      <c r="G14" s="13">
        <f t="shared" ca="1" si="5"/>
        <v>0</v>
      </c>
      <c r="H14" s="13">
        <f t="shared" ca="1" si="5"/>
        <v>4</v>
      </c>
      <c r="I14" s="13">
        <f t="shared" ca="1" si="5"/>
        <v>3</v>
      </c>
      <c r="J14" s="13">
        <f t="shared" ca="1" si="5"/>
        <v>0</v>
      </c>
      <c r="K14" s="13">
        <f t="shared" ca="1" si="5"/>
        <v>0</v>
      </c>
      <c r="L14" s="13">
        <f t="shared" ca="1" si="5"/>
        <v>0</v>
      </c>
      <c r="M14" s="13">
        <f t="shared" ca="1" si="5"/>
        <v>0</v>
      </c>
      <c r="N14" s="13">
        <f t="shared" ca="1" si="6"/>
        <v>0</v>
      </c>
      <c r="O14" s="13">
        <f t="shared" ca="1" si="6"/>
        <v>4</v>
      </c>
      <c r="P14" s="13">
        <f t="shared" ca="1" si="6"/>
        <v>3</v>
      </c>
      <c r="Q14" s="13">
        <f t="shared" ca="1" si="6"/>
        <v>0</v>
      </c>
      <c r="R14" s="13">
        <f t="shared" ca="1" si="6"/>
        <v>0</v>
      </c>
      <c r="S14" s="13">
        <f t="shared" ca="1" si="6"/>
        <v>0</v>
      </c>
      <c r="T14" s="13">
        <f t="shared" ca="1" si="6"/>
        <v>0</v>
      </c>
      <c r="U14" s="13">
        <f t="shared" ca="1" si="6"/>
        <v>0</v>
      </c>
      <c r="V14" s="13">
        <f t="shared" ca="1" si="6"/>
        <v>4</v>
      </c>
      <c r="W14" s="13">
        <f t="shared" ca="1" si="6"/>
        <v>3</v>
      </c>
      <c r="X14" s="13">
        <f t="shared" ca="1" si="7"/>
        <v>0</v>
      </c>
      <c r="Y14" s="13">
        <f t="shared" ca="1" si="7"/>
        <v>0</v>
      </c>
      <c r="Z14" s="13">
        <f t="shared" ca="1" si="7"/>
        <v>0</v>
      </c>
      <c r="AA14" s="13">
        <f t="shared" ca="1" si="7"/>
        <v>0</v>
      </c>
      <c r="AB14" s="13">
        <f t="shared" ca="1" si="7"/>
        <v>0</v>
      </c>
      <c r="AC14" s="13">
        <f t="shared" ca="1" si="7"/>
        <v>4</v>
      </c>
      <c r="AD14" s="13">
        <f t="shared" ca="1" si="7"/>
        <v>3</v>
      </c>
      <c r="AE14" s="13">
        <f t="shared" ca="1" si="7"/>
        <v>0</v>
      </c>
      <c r="AF14" s="13">
        <f t="shared" ca="1" si="7"/>
        <v>0</v>
      </c>
      <c r="AG14" s="13">
        <f t="shared" ca="1" si="7"/>
        <v>0</v>
      </c>
      <c r="AH14" s="13"/>
      <c r="AI14" s="6"/>
      <c r="AJ14" s="6"/>
      <c r="AK14" s="50"/>
      <c r="AL14" s="1"/>
      <c r="AM14" s="51"/>
      <c r="AN14" s="1"/>
      <c r="AO14" s="31"/>
    </row>
    <row r="15" spans="1:41" ht="21.75" customHeight="1">
      <c r="A15" s="14"/>
      <c r="B15" s="15" t="s">
        <v>702</v>
      </c>
      <c r="C15" s="13">
        <f ca="1">SUM(C9:C14)</f>
        <v>8</v>
      </c>
      <c r="D15" s="13">
        <f t="shared" ref="D15:AG15" ca="1" si="8">SUM(D9:D14)</f>
        <v>8</v>
      </c>
      <c r="E15" s="13">
        <f t="shared" ca="1" si="8"/>
        <v>8</v>
      </c>
      <c r="F15" s="13">
        <f t="shared" ca="1" si="8"/>
        <v>8</v>
      </c>
      <c r="G15" s="13">
        <f t="shared" ca="1" si="8"/>
        <v>8</v>
      </c>
      <c r="H15" s="13">
        <f t="shared" ca="1" si="8"/>
        <v>11</v>
      </c>
      <c r="I15" s="13">
        <f t="shared" ca="1" si="8"/>
        <v>12</v>
      </c>
      <c r="J15" s="13">
        <f t="shared" ca="1" si="8"/>
        <v>8</v>
      </c>
      <c r="K15" s="13">
        <f t="shared" ca="1" si="8"/>
        <v>8</v>
      </c>
      <c r="L15" s="13">
        <f t="shared" ca="1" si="8"/>
        <v>8</v>
      </c>
      <c r="M15" s="13">
        <f t="shared" ca="1" si="8"/>
        <v>8</v>
      </c>
      <c r="N15" s="13">
        <f t="shared" ca="1" si="8"/>
        <v>8</v>
      </c>
      <c r="O15" s="13">
        <f t="shared" ca="1" si="8"/>
        <v>11</v>
      </c>
      <c r="P15" s="13">
        <f t="shared" ca="1" si="8"/>
        <v>12</v>
      </c>
      <c r="Q15" s="13">
        <f t="shared" ca="1" si="8"/>
        <v>8</v>
      </c>
      <c r="R15" s="13">
        <f t="shared" ca="1" si="8"/>
        <v>8</v>
      </c>
      <c r="S15" s="13">
        <f t="shared" ca="1" si="8"/>
        <v>8</v>
      </c>
      <c r="T15" s="13">
        <f t="shared" ca="1" si="8"/>
        <v>8</v>
      </c>
      <c r="U15" s="13">
        <f t="shared" ca="1" si="8"/>
        <v>8</v>
      </c>
      <c r="V15" s="13">
        <f t="shared" ca="1" si="8"/>
        <v>12</v>
      </c>
      <c r="W15" s="13">
        <f t="shared" ca="1" si="8"/>
        <v>13</v>
      </c>
      <c r="X15" s="13">
        <f t="shared" ca="1" si="8"/>
        <v>8</v>
      </c>
      <c r="Y15" s="13">
        <f t="shared" ca="1" si="8"/>
        <v>8</v>
      </c>
      <c r="Z15" s="13">
        <f t="shared" ca="1" si="8"/>
        <v>8</v>
      </c>
      <c r="AA15" s="13">
        <f t="shared" ca="1" si="8"/>
        <v>8</v>
      </c>
      <c r="AB15" s="13">
        <f t="shared" ca="1" si="8"/>
        <v>8</v>
      </c>
      <c r="AC15" s="13">
        <f t="shared" ca="1" si="8"/>
        <v>13</v>
      </c>
      <c r="AD15" s="13">
        <f t="shared" ca="1" si="8"/>
        <v>12</v>
      </c>
      <c r="AE15" s="13">
        <f t="shared" ca="1" si="8"/>
        <v>8</v>
      </c>
      <c r="AF15" s="13">
        <f t="shared" ca="1" si="8"/>
        <v>8</v>
      </c>
      <c r="AG15" s="13">
        <f t="shared" ca="1" si="8"/>
        <v>8</v>
      </c>
      <c r="AH15" s="13"/>
      <c r="AI15" s="6"/>
      <c r="AJ15" s="6"/>
      <c r="AK15" s="50"/>
      <c r="AL15" s="1"/>
      <c r="AM15" s="51"/>
      <c r="AN15" s="1"/>
      <c r="AO15" s="31"/>
    </row>
    <row r="16" spans="1:41" ht="21.75" customHeight="1">
      <c r="A16" s="14"/>
      <c r="B16" s="15" t="s">
        <v>703</v>
      </c>
      <c r="C16" s="13">
        <f ca="1">+C15-C8</f>
        <v>-5</v>
      </c>
      <c r="D16" s="13">
        <f t="shared" ref="D16:AG16" ca="1" si="9">+D15-D8</f>
        <v>-5</v>
      </c>
      <c r="E16" s="13">
        <f t="shared" ca="1" si="9"/>
        <v>-5</v>
      </c>
      <c r="F16" s="13">
        <f t="shared" ca="1" si="9"/>
        <v>-12</v>
      </c>
      <c r="G16" s="13">
        <f t="shared" ca="1" si="9"/>
        <v>-12</v>
      </c>
      <c r="H16" s="13">
        <f t="shared" ca="1" si="9"/>
        <v>-2</v>
      </c>
      <c r="I16" s="13">
        <f t="shared" ca="1" si="9"/>
        <v>-1</v>
      </c>
      <c r="J16" s="13">
        <f t="shared" ca="1" si="9"/>
        <v>-5</v>
      </c>
      <c r="K16" s="13">
        <f t="shared" ca="1" si="9"/>
        <v>-5</v>
      </c>
      <c r="L16" s="13">
        <f t="shared" ca="1" si="9"/>
        <v>-5</v>
      </c>
      <c r="M16" s="13">
        <f t="shared" ca="1" si="9"/>
        <v>-12</v>
      </c>
      <c r="N16" s="13">
        <f t="shared" ca="1" si="9"/>
        <v>-12</v>
      </c>
      <c r="O16" s="13">
        <f t="shared" ca="1" si="9"/>
        <v>-2</v>
      </c>
      <c r="P16" s="13">
        <f t="shared" ca="1" si="9"/>
        <v>-1</v>
      </c>
      <c r="Q16" s="13">
        <f t="shared" ca="1" si="9"/>
        <v>-5</v>
      </c>
      <c r="R16" s="13">
        <f t="shared" ca="1" si="9"/>
        <v>-5</v>
      </c>
      <c r="S16" s="13">
        <f t="shared" ca="1" si="9"/>
        <v>-5</v>
      </c>
      <c r="T16" s="13">
        <f t="shared" ca="1" si="9"/>
        <v>-12</v>
      </c>
      <c r="U16" s="13">
        <f t="shared" ca="1" si="9"/>
        <v>-12</v>
      </c>
      <c r="V16" s="13">
        <f t="shared" ca="1" si="9"/>
        <v>-8</v>
      </c>
      <c r="W16" s="13">
        <f t="shared" ca="1" si="9"/>
        <v>0</v>
      </c>
      <c r="X16" s="13">
        <f t="shared" ca="1" si="9"/>
        <v>-5</v>
      </c>
      <c r="Y16" s="13">
        <f t="shared" ca="1" si="9"/>
        <v>-5</v>
      </c>
      <c r="Z16" s="13">
        <f t="shared" ca="1" si="9"/>
        <v>-5</v>
      </c>
      <c r="AA16" s="13">
        <f t="shared" ca="1" si="9"/>
        <v>-12</v>
      </c>
      <c r="AB16" s="13">
        <f t="shared" ca="1" si="9"/>
        <v>-12</v>
      </c>
      <c r="AC16" s="13">
        <f t="shared" ca="1" si="9"/>
        <v>0</v>
      </c>
      <c r="AD16" s="13">
        <f t="shared" ca="1" si="9"/>
        <v>-1</v>
      </c>
      <c r="AE16" s="13">
        <f t="shared" ca="1" si="9"/>
        <v>-5</v>
      </c>
      <c r="AF16" s="13">
        <f t="shared" ca="1" si="9"/>
        <v>-5</v>
      </c>
      <c r="AG16" s="13">
        <f t="shared" ca="1" si="9"/>
        <v>-5</v>
      </c>
      <c r="AH16" s="13"/>
      <c r="AI16" s="6"/>
      <c r="AJ16" s="6"/>
      <c r="AK16" s="50"/>
      <c r="AL16" s="1"/>
      <c r="AM16" s="51"/>
      <c r="AN16" s="1"/>
      <c r="AO16" s="31"/>
    </row>
    <row r="17" spans="1:41" ht="21.75" customHeight="1">
      <c r="A17" s="14"/>
      <c r="B17" s="15" t="s">
        <v>704</v>
      </c>
      <c r="C17" s="13">
        <f ca="1">COUNTIF(C$22:C$171,$AH17)</f>
        <v>0</v>
      </c>
      <c r="D17" s="13">
        <f t="shared" ref="D17:AG19" ca="1" si="10">COUNTIF(D$22:D$171,$AH17)</f>
        <v>0</v>
      </c>
      <c r="E17" s="13">
        <f t="shared" ca="1" si="10"/>
        <v>0</v>
      </c>
      <c r="F17" s="13">
        <f t="shared" ca="1" si="10"/>
        <v>0</v>
      </c>
      <c r="G17" s="13">
        <f t="shared" ca="1" si="10"/>
        <v>0</v>
      </c>
      <c r="H17" s="13">
        <f t="shared" ca="1" si="10"/>
        <v>0</v>
      </c>
      <c r="I17" s="13">
        <f t="shared" ca="1" si="10"/>
        <v>0</v>
      </c>
      <c r="J17" s="13">
        <f t="shared" ca="1" si="10"/>
        <v>0</v>
      </c>
      <c r="K17" s="13">
        <f t="shared" ca="1" si="10"/>
        <v>0</v>
      </c>
      <c r="L17" s="13">
        <f t="shared" ca="1" si="10"/>
        <v>0</v>
      </c>
      <c r="M17" s="13">
        <f t="shared" ca="1" si="10"/>
        <v>0</v>
      </c>
      <c r="N17" s="13">
        <f t="shared" ca="1" si="10"/>
        <v>0</v>
      </c>
      <c r="O17" s="13">
        <f t="shared" ca="1" si="10"/>
        <v>0</v>
      </c>
      <c r="P17" s="13">
        <f t="shared" ca="1" si="10"/>
        <v>0</v>
      </c>
      <c r="Q17" s="13">
        <f t="shared" ca="1" si="10"/>
        <v>0</v>
      </c>
      <c r="R17" s="13">
        <f t="shared" ca="1" si="10"/>
        <v>0</v>
      </c>
      <c r="S17" s="13">
        <f t="shared" ca="1" si="10"/>
        <v>0</v>
      </c>
      <c r="T17" s="13">
        <f t="shared" ca="1" si="10"/>
        <v>0</v>
      </c>
      <c r="U17" s="13">
        <f t="shared" ca="1" si="10"/>
        <v>0</v>
      </c>
      <c r="V17" s="13">
        <f t="shared" ca="1" si="10"/>
        <v>0</v>
      </c>
      <c r="W17" s="13">
        <f t="shared" ca="1" si="10"/>
        <v>0</v>
      </c>
      <c r="X17" s="13">
        <f t="shared" ca="1" si="10"/>
        <v>0</v>
      </c>
      <c r="Y17" s="13">
        <f t="shared" ca="1" si="10"/>
        <v>0</v>
      </c>
      <c r="Z17" s="13">
        <f t="shared" ca="1" si="10"/>
        <v>0</v>
      </c>
      <c r="AA17" s="13">
        <f t="shared" ca="1" si="10"/>
        <v>0</v>
      </c>
      <c r="AB17" s="13">
        <f t="shared" ca="1" si="10"/>
        <v>0</v>
      </c>
      <c r="AC17" s="13">
        <f t="shared" ca="1" si="10"/>
        <v>0</v>
      </c>
      <c r="AD17" s="13">
        <f t="shared" ca="1" si="10"/>
        <v>0</v>
      </c>
      <c r="AE17" s="13">
        <f t="shared" ca="1" si="10"/>
        <v>0</v>
      </c>
      <c r="AF17" s="13">
        <f t="shared" ca="1" si="10"/>
        <v>0</v>
      </c>
      <c r="AG17" s="13">
        <f t="shared" ca="1" si="10"/>
        <v>0</v>
      </c>
      <c r="AH17" s="63" t="s">
        <v>705</v>
      </c>
      <c r="AI17" s="6">
        <v>31</v>
      </c>
      <c r="AJ17" s="6"/>
      <c r="AK17" s="50"/>
      <c r="AL17" s="1"/>
      <c r="AM17" s="51"/>
      <c r="AN17" s="1"/>
      <c r="AO17" s="31"/>
    </row>
    <row r="18" spans="1:41" ht="21.75" customHeight="1">
      <c r="A18" s="14"/>
      <c r="B18" s="15" t="s">
        <v>706</v>
      </c>
      <c r="C18" s="13">
        <f t="shared" ref="C18:R19" ca="1" si="11">COUNTIF(C$22:C$171,$AH18)</f>
        <v>0</v>
      </c>
      <c r="D18" s="13">
        <f t="shared" ca="1" si="11"/>
        <v>0</v>
      </c>
      <c r="E18" s="13">
        <f t="shared" ca="1" si="11"/>
        <v>0</v>
      </c>
      <c r="F18" s="13">
        <f t="shared" ca="1" si="11"/>
        <v>0</v>
      </c>
      <c r="G18" s="13">
        <f t="shared" ca="1" si="11"/>
        <v>0</v>
      </c>
      <c r="H18" s="13">
        <f t="shared" ca="1" si="11"/>
        <v>0</v>
      </c>
      <c r="I18" s="13">
        <f t="shared" ca="1" si="11"/>
        <v>0</v>
      </c>
      <c r="J18" s="13">
        <f t="shared" ca="1" si="11"/>
        <v>0</v>
      </c>
      <c r="K18" s="13">
        <f t="shared" ca="1" si="11"/>
        <v>0</v>
      </c>
      <c r="L18" s="13">
        <f t="shared" ca="1" si="11"/>
        <v>0</v>
      </c>
      <c r="M18" s="13">
        <f t="shared" ca="1" si="11"/>
        <v>0</v>
      </c>
      <c r="N18" s="13">
        <f t="shared" ca="1" si="11"/>
        <v>0</v>
      </c>
      <c r="O18" s="13">
        <f t="shared" ca="1" si="11"/>
        <v>0</v>
      </c>
      <c r="P18" s="13">
        <f t="shared" ca="1" si="11"/>
        <v>0</v>
      </c>
      <c r="Q18" s="13">
        <f t="shared" ca="1" si="11"/>
        <v>0</v>
      </c>
      <c r="R18" s="13">
        <f t="shared" ca="1" si="11"/>
        <v>0</v>
      </c>
      <c r="S18" s="13">
        <f t="shared" ca="1" si="10"/>
        <v>0</v>
      </c>
      <c r="T18" s="13">
        <f t="shared" ca="1" si="10"/>
        <v>0</v>
      </c>
      <c r="U18" s="13">
        <f t="shared" ca="1" si="10"/>
        <v>0</v>
      </c>
      <c r="V18" s="13">
        <f t="shared" ca="1" si="10"/>
        <v>0</v>
      </c>
      <c r="W18" s="13">
        <f t="shared" ca="1" si="10"/>
        <v>0</v>
      </c>
      <c r="X18" s="13">
        <f t="shared" ca="1" si="10"/>
        <v>0</v>
      </c>
      <c r="Y18" s="13">
        <f t="shared" ca="1" si="10"/>
        <v>0</v>
      </c>
      <c r="Z18" s="13">
        <f t="shared" ca="1" si="10"/>
        <v>0</v>
      </c>
      <c r="AA18" s="13">
        <f t="shared" ca="1" si="10"/>
        <v>0</v>
      </c>
      <c r="AB18" s="13">
        <f t="shared" ca="1" si="10"/>
        <v>0</v>
      </c>
      <c r="AC18" s="13">
        <f t="shared" ca="1" si="10"/>
        <v>0</v>
      </c>
      <c r="AD18" s="13">
        <f t="shared" ca="1" si="10"/>
        <v>0</v>
      </c>
      <c r="AE18" s="13">
        <f t="shared" ca="1" si="10"/>
        <v>0</v>
      </c>
      <c r="AF18" s="13">
        <f t="shared" ca="1" si="10"/>
        <v>0</v>
      </c>
      <c r="AG18" s="13">
        <f t="shared" ca="1" si="10"/>
        <v>0</v>
      </c>
      <c r="AH18" s="63" t="s">
        <v>707</v>
      </c>
      <c r="AI18" s="6"/>
      <c r="AJ18" s="6"/>
      <c r="AK18" s="50"/>
      <c r="AL18" s="1"/>
      <c r="AM18" s="51"/>
      <c r="AN18" s="1"/>
      <c r="AO18" s="31"/>
    </row>
    <row r="19" spans="1:41" ht="21.75" customHeight="1">
      <c r="A19" s="14"/>
      <c r="B19" s="15" t="s">
        <v>708</v>
      </c>
      <c r="C19" s="13">
        <f t="shared" ca="1" si="11"/>
        <v>0</v>
      </c>
      <c r="D19" s="13">
        <f t="shared" ca="1" si="10"/>
        <v>0</v>
      </c>
      <c r="E19" s="13">
        <f t="shared" ca="1" si="10"/>
        <v>0</v>
      </c>
      <c r="F19" s="13">
        <f t="shared" ca="1" si="10"/>
        <v>0</v>
      </c>
      <c r="G19" s="13">
        <f t="shared" ca="1" si="10"/>
        <v>0</v>
      </c>
      <c r="H19" s="13">
        <f t="shared" ca="1" si="10"/>
        <v>0</v>
      </c>
      <c r="I19" s="13">
        <f t="shared" ca="1" si="10"/>
        <v>0</v>
      </c>
      <c r="J19" s="13">
        <f t="shared" ca="1" si="10"/>
        <v>0</v>
      </c>
      <c r="K19" s="13">
        <f t="shared" ca="1" si="10"/>
        <v>0</v>
      </c>
      <c r="L19" s="13">
        <f t="shared" ca="1" si="10"/>
        <v>0</v>
      </c>
      <c r="M19" s="13">
        <f t="shared" ca="1" si="10"/>
        <v>0</v>
      </c>
      <c r="N19" s="13">
        <f t="shared" ca="1" si="10"/>
        <v>0</v>
      </c>
      <c r="O19" s="13">
        <f t="shared" ca="1" si="10"/>
        <v>0</v>
      </c>
      <c r="P19" s="13">
        <f t="shared" ca="1" si="10"/>
        <v>0</v>
      </c>
      <c r="Q19" s="13">
        <f t="shared" ca="1" si="10"/>
        <v>0</v>
      </c>
      <c r="R19" s="13">
        <f t="shared" ca="1" si="10"/>
        <v>1</v>
      </c>
      <c r="S19" s="13">
        <f t="shared" ca="1" si="10"/>
        <v>1</v>
      </c>
      <c r="T19" s="13">
        <f t="shared" ca="1" si="10"/>
        <v>0</v>
      </c>
      <c r="U19" s="13">
        <f t="shared" ca="1" si="10"/>
        <v>0</v>
      </c>
      <c r="V19" s="13">
        <f t="shared" ca="1" si="10"/>
        <v>0</v>
      </c>
      <c r="W19" s="13">
        <f t="shared" ca="1" si="10"/>
        <v>0</v>
      </c>
      <c r="X19" s="13">
        <f t="shared" ca="1" si="10"/>
        <v>0</v>
      </c>
      <c r="Y19" s="13">
        <f t="shared" ca="1" si="10"/>
        <v>0</v>
      </c>
      <c r="Z19" s="13">
        <f t="shared" ca="1" si="10"/>
        <v>0</v>
      </c>
      <c r="AA19" s="13">
        <f t="shared" ca="1" si="10"/>
        <v>0</v>
      </c>
      <c r="AB19" s="13">
        <f t="shared" ca="1" si="10"/>
        <v>0</v>
      </c>
      <c r="AC19" s="13">
        <f t="shared" ca="1" si="10"/>
        <v>0</v>
      </c>
      <c r="AD19" s="13">
        <f t="shared" ca="1" si="10"/>
        <v>0</v>
      </c>
      <c r="AE19" s="13">
        <f t="shared" ca="1" si="10"/>
        <v>0</v>
      </c>
      <c r="AF19" s="13">
        <f t="shared" ca="1" si="10"/>
        <v>0</v>
      </c>
      <c r="AG19" s="13">
        <f t="shared" ca="1" si="10"/>
        <v>0</v>
      </c>
      <c r="AH19" s="63" t="s">
        <v>709</v>
      </c>
      <c r="AI19" s="6"/>
      <c r="AJ19" s="6"/>
      <c r="AK19" s="50"/>
      <c r="AL19" s="1"/>
      <c r="AM19" s="51"/>
      <c r="AN19" s="1"/>
      <c r="AO19" s="31"/>
    </row>
    <row r="20" spans="1:41" ht="21.75" customHeight="1">
      <c r="A20" s="14"/>
      <c r="B20" s="15" t="s">
        <v>710</v>
      </c>
      <c r="C20" s="13">
        <f ca="1">SUM(C17:C19)</f>
        <v>0</v>
      </c>
      <c r="D20" s="13">
        <f t="shared" ref="D20:AG20" ca="1" si="12">SUM(D17:D19)</f>
        <v>0</v>
      </c>
      <c r="E20" s="13">
        <f t="shared" ca="1" si="12"/>
        <v>0</v>
      </c>
      <c r="F20" s="13">
        <f t="shared" ca="1" si="12"/>
        <v>0</v>
      </c>
      <c r="G20" s="13">
        <f t="shared" ca="1" si="12"/>
        <v>0</v>
      </c>
      <c r="H20" s="13">
        <f t="shared" ca="1" si="12"/>
        <v>0</v>
      </c>
      <c r="I20" s="13">
        <f t="shared" ca="1" si="12"/>
        <v>0</v>
      </c>
      <c r="J20" s="13">
        <f t="shared" ca="1" si="12"/>
        <v>0</v>
      </c>
      <c r="K20" s="13">
        <f t="shared" ca="1" si="12"/>
        <v>0</v>
      </c>
      <c r="L20" s="13">
        <f t="shared" ca="1" si="12"/>
        <v>0</v>
      </c>
      <c r="M20" s="13">
        <f t="shared" ca="1" si="12"/>
        <v>0</v>
      </c>
      <c r="N20" s="13">
        <f t="shared" ca="1" si="12"/>
        <v>0</v>
      </c>
      <c r="O20" s="13">
        <f t="shared" ca="1" si="12"/>
        <v>0</v>
      </c>
      <c r="P20" s="13">
        <f t="shared" ca="1" si="12"/>
        <v>0</v>
      </c>
      <c r="Q20" s="13">
        <f t="shared" ca="1" si="12"/>
        <v>0</v>
      </c>
      <c r="R20" s="13">
        <f t="shared" ca="1" si="12"/>
        <v>1</v>
      </c>
      <c r="S20" s="13">
        <f t="shared" ca="1" si="12"/>
        <v>1</v>
      </c>
      <c r="T20" s="13">
        <f t="shared" ca="1" si="12"/>
        <v>0</v>
      </c>
      <c r="U20" s="13">
        <f t="shared" ca="1" si="12"/>
        <v>0</v>
      </c>
      <c r="V20" s="13">
        <f t="shared" ca="1" si="12"/>
        <v>0</v>
      </c>
      <c r="W20" s="13">
        <f t="shared" ca="1" si="12"/>
        <v>0</v>
      </c>
      <c r="X20" s="13">
        <f t="shared" ca="1" si="12"/>
        <v>0</v>
      </c>
      <c r="Y20" s="13">
        <f t="shared" ca="1" si="12"/>
        <v>0</v>
      </c>
      <c r="Z20" s="13">
        <f t="shared" ca="1" si="12"/>
        <v>0</v>
      </c>
      <c r="AA20" s="13">
        <f t="shared" ca="1" si="12"/>
        <v>0</v>
      </c>
      <c r="AB20" s="13">
        <f t="shared" ca="1" si="12"/>
        <v>0</v>
      </c>
      <c r="AC20" s="13">
        <f t="shared" ca="1" si="12"/>
        <v>0</v>
      </c>
      <c r="AD20" s="13">
        <f t="shared" ca="1" si="12"/>
        <v>0</v>
      </c>
      <c r="AE20" s="13">
        <f t="shared" ca="1" si="12"/>
        <v>0</v>
      </c>
      <c r="AF20" s="13">
        <f t="shared" ca="1" si="12"/>
        <v>0</v>
      </c>
      <c r="AG20" s="13">
        <f t="shared" ca="1" si="12"/>
        <v>0</v>
      </c>
      <c r="AH20" s="13"/>
      <c r="AI20" s="441" t="s">
        <v>711</v>
      </c>
      <c r="AJ20" s="441" t="s">
        <v>712</v>
      </c>
      <c r="AK20" s="50"/>
      <c r="AL20" s="52"/>
      <c r="AM20" s="53"/>
      <c r="AN20" s="52"/>
      <c r="AO20" s="54"/>
    </row>
    <row r="21" spans="1:41" ht="21.75" customHeight="1">
      <c r="A21" s="14"/>
      <c r="B21" s="15" t="s">
        <v>713</v>
      </c>
      <c r="C21" s="13">
        <f ca="1">COUNTIF(C$22:C$96,"三郷")+COUNTIF(C$22:C$96,"三本")+COUNTIF(C$22:C$96,"本社")+COUNTIF(C$22:C$96,"本三")</f>
        <v>0</v>
      </c>
      <c r="D21" s="13">
        <f t="shared" ref="D21:AG21" ca="1" si="13">COUNTIF(D$22:D$96,"三郷")+COUNTIF(D$22:D$96,"三本")+COUNTIF(D$22:D$96,"本社")+COUNTIF(D$22:D$96,"本三")</f>
        <v>0</v>
      </c>
      <c r="E21" s="13">
        <f t="shared" ca="1" si="13"/>
        <v>0</v>
      </c>
      <c r="F21" s="13">
        <f t="shared" ca="1" si="13"/>
        <v>0</v>
      </c>
      <c r="G21" s="13">
        <f t="shared" ca="1" si="13"/>
        <v>0</v>
      </c>
      <c r="H21" s="13">
        <f t="shared" ca="1" si="13"/>
        <v>0</v>
      </c>
      <c r="I21" s="13">
        <f t="shared" ca="1" si="13"/>
        <v>0</v>
      </c>
      <c r="J21" s="13">
        <f t="shared" ca="1" si="13"/>
        <v>0</v>
      </c>
      <c r="K21" s="13">
        <f t="shared" ca="1" si="13"/>
        <v>0</v>
      </c>
      <c r="L21" s="13">
        <f t="shared" ca="1" si="13"/>
        <v>0</v>
      </c>
      <c r="M21" s="13">
        <f t="shared" ca="1" si="13"/>
        <v>0</v>
      </c>
      <c r="N21" s="13">
        <f t="shared" ca="1" si="13"/>
        <v>0</v>
      </c>
      <c r="O21" s="13">
        <f t="shared" ca="1" si="13"/>
        <v>0</v>
      </c>
      <c r="P21" s="13">
        <f t="shared" ca="1" si="13"/>
        <v>0</v>
      </c>
      <c r="Q21" s="13">
        <f t="shared" ca="1" si="13"/>
        <v>0</v>
      </c>
      <c r="R21" s="13">
        <f t="shared" ca="1" si="13"/>
        <v>0</v>
      </c>
      <c r="S21" s="13">
        <f t="shared" ca="1" si="13"/>
        <v>0</v>
      </c>
      <c r="T21" s="13">
        <f t="shared" ca="1" si="13"/>
        <v>0</v>
      </c>
      <c r="U21" s="13">
        <f t="shared" ca="1" si="13"/>
        <v>0</v>
      </c>
      <c r="V21" s="13">
        <f t="shared" ca="1" si="13"/>
        <v>0</v>
      </c>
      <c r="W21" s="13">
        <f t="shared" ca="1" si="13"/>
        <v>0</v>
      </c>
      <c r="X21" s="13">
        <f t="shared" ca="1" si="13"/>
        <v>0</v>
      </c>
      <c r="Y21" s="13">
        <f t="shared" ca="1" si="13"/>
        <v>0</v>
      </c>
      <c r="Z21" s="13">
        <f t="shared" ca="1" si="13"/>
        <v>0</v>
      </c>
      <c r="AA21" s="13">
        <f t="shared" ca="1" si="13"/>
        <v>0</v>
      </c>
      <c r="AB21" s="13">
        <f t="shared" ca="1" si="13"/>
        <v>0</v>
      </c>
      <c r="AC21" s="13">
        <f t="shared" ca="1" si="13"/>
        <v>0</v>
      </c>
      <c r="AD21" s="13">
        <f t="shared" ca="1" si="13"/>
        <v>0</v>
      </c>
      <c r="AE21" s="13">
        <f t="shared" ca="1" si="13"/>
        <v>0</v>
      </c>
      <c r="AF21" s="13">
        <f t="shared" ca="1" si="13"/>
        <v>0</v>
      </c>
      <c r="AG21" s="13">
        <f t="shared" ca="1" si="13"/>
        <v>0</v>
      </c>
      <c r="AH21" s="13"/>
      <c r="AI21" s="441"/>
      <c r="AJ21" s="441"/>
      <c r="AK21" s="50"/>
      <c r="AL21" s="55"/>
      <c r="AM21" s="13" t="s">
        <v>80</v>
      </c>
      <c r="AN21" s="13" t="s">
        <v>76</v>
      </c>
      <c r="AO21" s="13" t="s">
        <v>714</v>
      </c>
    </row>
    <row r="22" spans="1:41" ht="25.7" customHeight="1">
      <c r="A22" s="13">
        <v>1</v>
      </c>
      <c r="B22" s="17" t="str">
        <f>IF('配置表（Ｈ31.01）ららぽーと立川立飛'!B17="","",'配置表（Ｈ31.01）ららぽーと立川立飛'!B17)</f>
        <v>長瀬賢太郎</v>
      </c>
      <c r="C22" s="18" t="str">
        <f ca="1">IF('配置表（Ｈ31.01）ららぽーと立川立飛'!C17="","休",'配置表（Ｈ31.01）ららぽーと立川立飛'!C17)</f>
        <v>休</v>
      </c>
      <c r="D22" s="18" t="str">
        <f ca="1">IF('配置表（Ｈ31.01）ららぽーと立川立飛'!D17="","休",'配置表（Ｈ31.01）ららぽーと立川立飛'!D17)</f>
        <v>隊長</v>
      </c>
      <c r="E22" s="18" t="str">
        <f ca="1">IF('配置表（Ｈ31.01）ららぽーと立川立飛'!E17="","休",'配置表（Ｈ31.01）ららぽーと立川立飛'!E17)</f>
        <v>休</v>
      </c>
      <c r="F22" s="18" t="str">
        <f ca="1">IF('配置表（Ｈ31.01）ららぽーと立川立飛'!F17="","休",'配置表（Ｈ31.01）ららぽーと立川立飛'!F17)</f>
        <v>隊長</v>
      </c>
      <c r="G22" s="18" t="str">
        <f ca="1">IF('配置表（Ｈ31.01）ららぽーと立川立飛'!G17="","休",'配置表（Ｈ31.01）ららぽーと立川立飛'!G17)</f>
        <v>休</v>
      </c>
      <c r="H22" s="18" t="str">
        <f ca="1">IF('配置表（Ｈ31.01）ららぽーと立川立飛'!H17="","休",'配置表（Ｈ31.01）ららぽーと立川立飛'!H17)</f>
        <v>隊長</v>
      </c>
      <c r="I22" s="18" t="str">
        <f ca="1">IF('配置表（Ｈ31.01）ららぽーと立川立飛'!I17="","休",'配置表（Ｈ31.01）ららぽーと立川立飛'!I17)</f>
        <v>隊長</v>
      </c>
      <c r="J22" s="18" t="str">
        <f ca="1">IF('配置表（Ｈ31.01）ららぽーと立川立飛'!J17="","休",'配置表（Ｈ31.01）ららぽーと立川立飛'!J17)</f>
        <v>休</v>
      </c>
      <c r="K22" s="18" t="str">
        <f ca="1">IF('配置表（Ｈ31.01）ららぽーと立川立飛'!K17="","休",'配置表（Ｈ31.01）ららぽーと立川立飛'!K17)</f>
        <v>隊長</v>
      </c>
      <c r="L22" s="18" t="str">
        <f ca="1">IF('配置表（Ｈ31.01）ららぽーと立川立飛'!L17="","休",'配置表（Ｈ31.01）ららぽーと立川立飛'!L17)</f>
        <v>休</v>
      </c>
      <c r="M22" s="18" t="str">
        <f ca="1">IF('配置表（Ｈ31.01）ららぽーと立川立飛'!M17="","休",'配置表（Ｈ31.01）ららぽーと立川立飛'!M17)</f>
        <v>隊長</v>
      </c>
      <c r="N22" s="18" t="str">
        <f ca="1">IF('配置表（Ｈ31.01）ららぽーと立川立飛'!N17="","休",'配置表（Ｈ31.01）ららぽーと立川立飛'!N17)</f>
        <v>休</v>
      </c>
      <c r="O22" s="18" t="str">
        <f ca="1">IF('配置表（Ｈ31.01）ららぽーと立川立飛'!O17="","休",'配置表（Ｈ31.01）ららぽーと立川立飛'!O17)</f>
        <v>隊長</v>
      </c>
      <c r="P22" s="18" t="str">
        <f ca="1">IF('配置表（Ｈ31.01）ららぽーと立川立飛'!P17="","休",'配置表（Ｈ31.01）ららぽーと立川立飛'!P17)</f>
        <v>隊長</v>
      </c>
      <c r="Q22" s="18" t="str">
        <f ca="1">IF('配置表（Ｈ31.01）ららぽーと立川立飛'!Q17="","休",'配置表（Ｈ31.01）ららぽーと立川立飛'!Q17)</f>
        <v>隊長</v>
      </c>
      <c r="R22" s="18" t="str">
        <f ca="1">IF('配置表（Ｈ31.01）ららぽーと立川立飛'!R17="","休",'配置表（Ｈ31.01）ららぽーと立川立飛'!R17)</f>
        <v>隊長</v>
      </c>
      <c r="S22" s="18" t="str">
        <f ca="1">IF('配置表（Ｈ31.01）ららぽーと立川立飛'!S17="","休",'配置表（Ｈ31.01）ららぽーと立川立飛'!S17)</f>
        <v>現業1</v>
      </c>
      <c r="T22" s="18" t="str">
        <f ca="1">IF('配置表（Ｈ31.01）ららぽーと立川立飛'!T17="","休",'配置表（Ｈ31.01）ららぽーと立川立飛'!T17)</f>
        <v>隊長</v>
      </c>
      <c r="U22" s="18" t="str">
        <f ca="1">IF('配置表（Ｈ31.01）ららぽーと立川立飛'!U17="","休",'配置表（Ｈ31.01）ららぽーと立川立飛'!U17)</f>
        <v>休</v>
      </c>
      <c r="V22" s="18" t="str">
        <f ca="1">IF('配置表（Ｈ31.01）ららぽーと立川立飛'!V17="","休",'配置表（Ｈ31.01）ららぽーと立川立飛'!V17)</f>
        <v>隊長</v>
      </c>
      <c r="W22" s="18" t="str">
        <f ca="1">IF('配置表（Ｈ31.01）ららぽーと立川立飛'!W17="","休",'配置表（Ｈ31.01）ららぽーと立川立飛'!W17)</f>
        <v>隊長</v>
      </c>
      <c r="X22" s="18" t="str">
        <f ca="1">IF('配置表（Ｈ31.01）ららぽーと立川立飛'!X17="","休",'配置表（Ｈ31.01）ららぽーと立川立飛'!X17)</f>
        <v>隊長</v>
      </c>
      <c r="Y22" s="18" t="str">
        <f ca="1">IF('配置表（Ｈ31.01）ららぽーと立川立飛'!Y17="","休",'配置表（Ｈ31.01）ららぽーと立川立飛'!Y17)</f>
        <v>休</v>
      </c>
      <c r="Z22" s="18" t="str">
        <f ca="1">IF('配置表（Ｈ31.01）ららぽーと立川立飛'!Z17="","休",'配置表（Ｈ31.01）ららぽーと立川立飛'!Z17)</f>
        <v>休</v>
      </c>
      <c r="AA22" s="18" t="str">
        <f ca="1">IF('配置表（Ｈ31.01）ららぽーと立川立飛'!AA17="","休",'配置表（Ｈ31.01）ららぽーと立川立飛'!AA17)</f>
        <v>隊長</v>
      </c>
      <c r="AB22" s="18" t="str">
        <f ca="1">IF('配置表（Ｈ31.01）ららぽーと立川立飛'!AB17="","休",'配置表（Ｈ31.01）ららぽーと立川立飛'!AB17)</f>
        <v>休</v>
      </c>
      <c r="AC22" s="18" t="str">
        <f ca="1">IF('配置表（Ｈ31.01）ららぽーと立川立飛'!AC17="","休",'配置表（Ｈ31.01）ららぽーと立川立飛'!AC17)</f>
        <v>隊長</v>
      </c>
      <c r="AD22" s="18" t="str">
        <f ca="1">IF('配置表（Ｈ31.01）ららぽーと立川立飛'!AD17="","休",'配置表（Ｈ31.01）ららぽーと立川立飛'!AD17)</f>
        <v>隊長</v>
      </c>
      <c r="AE22" s="18" t="str">
        <f ca="1">IF('配置表（Ｈ31.01）ららぽーと立川立飛'!AE17="","休",'配置表（Ｈ31.01）ららぽーと立川立飛'!AE17)</f>
        <v>休</v>
      </c>
      <c r="AF22" s="18" t="str">
        <f ca="1">IF('配置表（Ｈ31.01）ららぽーと立川立飛'!AF17="","休",'配置表（Ｈ31.01）ららぽーと立川立飛'!AF17)</f>
        <v>隊長</v>
      </c>
      <c r="AG22" s="18" t="str">
        <f ca="1">IF('配置表（Ｈ31.01）ららぽーと立川立飛'!AG17="","休",'配置表（Ｈ31.01）ららぽーと立川立飛'!AG17)</f>
        <v>休</v>
      </c>
      <c r="AH22" s="19" t="str">
        <f>IF('配置表（Ｈ31.01）ららぽーと立川立飛'!AH17="","",'配置表（Ｈ31.01）ららぽーと立川立飛'!AH17)</f>
        <v>警備部社員</v>
      </c>
      <c r="AI22" s="57">
        <f ca="1">COUNTIF(C22:AG22,"休")</f>
        <v>12</v>
      </c>
      <c r="AJ22" s="19">
        <f ca="1">($AI$17-AI22)*8+COUNTIF(C22:AG22,"荷捌")*2</f>
        <v>152</v>
      </c>
      <c r="AK22" s="50"/>
      <c r="AL22" s="19">
        <v>1</v>
      </c>
      <c r="AM22" s="58"/>
      <c r="AN22" s="19"/>
      <c r="AO22" s="27"/>
    </row>
    <row r="23" spans="1:41" ht="25.7" customHeight="1">
      <c r="A23" s="13">
        <v>2</v>
      </c>
      <c r="B23" s="17" t="str">
        <f>IF('配置表（Ｈ31.01）ららぽーと立川立飛'!B18="","",'配置表（Ｈ31.01）ららぽーと立川立飛'!B18)</f>
        <v>妹尾優</v>
      </c>
      <c r="C23" s="18" t="str">
        <f ca="1">IF('配置表（Ｈ31.01）ららぽーと立川立飛'!C18="","休",'配置表（Ｈ31.01）ららぽーと立川立飛'!C18)</f>
        <v>隊長</v>
      </c>
      <c r="D23" s="18" t="str">
        <f ca="1">IF('配置表（Ｈ31.01）ららぽーと立川立飛'!D18="","休",'配置表（Ｈ31.01）ららぽーと立川立飛'!D18)</f>
        <v>休</v>
      </c>
      <c r="E23" s="18" t="str">
        <f ca="1">IF('配置表（Ｈ31.01）ららぽーと立川立飛'!E18="","休",'配置表（Ｈ31.01）ららぽーと立川立飛'!E18)</f>
        <v>隊長</v>
      </c>
      <c r="F23" s="18" t="str">
        <f ca="1">IF('配置表（Ｈ31.01）ららぽーと立川立飛'!F18="","休",'配置表（Ｈ31.01）ららぽーと立川立飛'!F18)</f>
        <v>休</v>
      </c>
      <c r="G23" s="18" t="str">
        <f ca="1">IF('配置表（Ｈ31.01）ららぽーと立川立飛'!G18="","休",'配置表（Ｈ31.01）ららぽーと立川立飛'!G18)</f>
        <v>隊長</v>
      </c>
      <c r="H23" s="18" t="str">
        <f ca="1">IF('配置表（Ｈ31.01）ららぽーと立川立飛'!H18="","休",'配置表（Ｈ31.01）ららぽーと立川立飛'!H18)</f>
        <v>休</v>
      </c>
      <c r="I23" s="18" t="str">
        <f ca="1">IF('配置表（Ｈ31.01）ららぽーと立川立飛'!I18="","休",'配置表（Ｈ31.01）ららぽーと立川立飛'!I18)</f>
        <v>早番</v>
      </c>
      <c r="J23" s="18" t="str">
        <f ca="1">IF('配置表（Ｈ31.01）ららぽーと立川立飛'!J18="","休",'配置表（Ｈ31.01）ららぽーと立川立飛'!J18)</f>
        <v>隊長</v>
      </c>
      <c r="K23" s="18" t="str">
        <f ca="1">IF('配置表（Ｈ31.01）ららぽーと立川立飛'!K18="","休",'配置表（Ｈ31.01）ららぽーと立川立飛'!K18)</f>
        <v>休</v>
      </c>
      <c r="L23" s="18" t="str">
        <f ca="1">IF('配置表（Ｈ31.01）ららぽーと立川立飛'!L18="","休",'配置表（Ｈ31.01）ららぽーと立川立飛'!L18)</f>
        <v>休</v>
      </c>
      <c r="M23" s="18" t="str">
        <f ca="1">IF('配置表（Ｈ31.01）ららぽーと立川立飛'!M18="","休",'配置表（Ｈ31.01）ららぽーと立川立飛'!M18)</f>
        <v>休</v>
      </c>
      <c r="N23" s="18" t="str">
        <f ca="1">IF('配置表（Ｈ31.01）ららぽーと立川立飛'!N18="","休",'配置表（Ｈ31.01）ららぽーと立川立飛'!N18)</f>
        <v>隊長</v>
      </c>
      <c r="O23" s="18" t="str">
        <f ca="1">IF('配置表（Ｈ31.01）ららぽーと立川立飛'!O18="","休",'配置表（Ｈ31.01）ららぽーと立川立飛'!O18)</f>
        <v>休</v>
      </c>
      <c r="P23" s="18" t="str">
        <f ca="1">IF('配置表（Ｈ31.01）ららぽーと立川立飛'!P18="","休",'配置表（Ｈ31.01）ららぽーと立川立飛'!P18)</f>
        <v>早番</v>
      </c>
      <c r="Q23" s="18" t="str">
        <f ca="1">IF('配置表（Ｈ31.01）ららぽーと立川立飛'!Q18="","休",'配置表（Ｈ31.01）ららぽーと立川立飛'!Q18)</f>
        <v>休</v>
      </c>
      <c r="R23" s="18" t="str">
        <f ca="1">IF('配置表（Ｈ31.01）ららぽーと立川立飛'!R18="","休",'配置表（Ｈ31.01）ららぽーと立川立飛'!R18)</f>
        <v>現業1</v>
      </c>
      <c r="S23" s="18" t="str">
        <f ca="1">IF('配置表（Ｈ31.01）ららぽーと立川立飛'!S18="","休",'配置表（Ｈ31.01）ららぽーと立川立飛'!S18)</f>
        <v>隊長</v>
      </c>
      <c r="T23" s="18" t="str">
        <f ca="1">IF('配置表（Ｈ31.01）ららぽーと立川立飛'!T18="","休",'配置表（Ｈ31.01）ららぽーと立川立飛'!T18)</f>
        <v>休</v>
      </c>
      <c r="U23" s="18" t="str">
        <f ca="1">IF('配置表（Ｈ31.01）ららぽーと立川立飛'!U18="","休",'配置表（Ｈ31.01）ららぽーと立川立飛'!U18)</f>
        <v>隊長</v>
      </c>
      <c r="V23" s="18" t="str">
        <f ca="1">IF('配置表（Ｈ31.01）ららぽーと立川立飛'!V18="","休",'配置表（Ｈ31.01）ららぽーと立川立飛'!V18)</f>
        <v>遅番</v>
      </c>
      <c r="W23" s="18" t="str">
        <f ca="1">IF('配置表（Ｈ31.01）ららぽーと立川立飛'!W18="","休",'配置表（Ｈ31.01）ららぽーと立川立飛'!W18)</f>
        <v>臨時</v>
      </c>
      <c r="X23" s="18" t="str">
        <f ca="1">IF('配置表（Ｈ31.01）ららぽーと立川立飛'!X18="","休",'配置表（Ｈ31.01）ららぽーと立川立飛'!X18)</f>
        <v>休</v>
      </c>
      <c r="Y23" s="18" t="str">
        <f ca="1">IF('配置表（Ｈ31.01）ららぽーと立川立飛'!Y18="","休",'配置表（Ｈ31.01）ららぽーと立川立飛'!Y18)</f>
        <v>隊長</v>
      </c>
      <c r="Z23" s="18" t="str">
        <f ca="1">IF('配置表（Ｈ31.01）ららぽーと立川立飛'!Z18="","休",'配置表（Ｈ31.01）ららぽーと立川立飛'!Z18)</f>
        <v>隊長</v>
      </c>
      <c r="AA23" s="18" t="str">
        <f ca="1">IF('配置表（Ｈ31.01）ららぽーと立川立飛'!AA18="","休",'配置表（Ｈ31.01）ららぽーと立川立飛'!AA18)</f>
        <v>休</v>
      </c>
      <c r="AB23" s="18" t="str">
        <f ca="1">IF('配置表（Ｈ31.01）ららぽーと立川立飛'!AB18="","休",'配置表（Ｈ31.01）ららぽーと立川立飛'!AB18)</f>
        <v>隊長</v>
      </c>
      <c r="AC23" s="18" t="str">
        <f ca="1">IF('配置表（Ｈ31.01）ららぽーと立川立飛'!AC18="","休",'配置表（Ｈ31.01）ららぽーと立川立飛'!AC18)</f>
        <v>遅番</v>
      </c>
      <c r="AD23" s="18" t="str">
        <f ca="1">IF('配置表（Ｈ31.01）ららぽーと立川立飛'!AD18="","休",'配置表（Ｈ31.01）ららぽーと立川立飛'!AD18)</f>
        <v>臨時</v>
      </c>
      <c r="AE23" s="18" t="str">
        <f ca="1">IF('配置表（Ｈ31.01）ららぽーと立川立飛'!AE18="","休",'配置表（Ｈ31.01）ららぽーと立川立飛'!AE18)</f>
        <v>隊長</v>
      </c>
      <c r="AF23" s="18" t="str">
        <f ca="1">IF('配置表（Ｈ31.01）ららぽーと立川立飛'!AF18="","休",'配置表（Ｈ31.01）ららぽーと立川立飛'!AF18)</f>
        <v>休</v>
      </c>
      <c r="AG23" s="18" t="str">
        <f ca="1">IF('配置表（Ｈ31.01）ららぽーと立川立飛'!AG18="","休",'配置表（Ｈ31.01）ららぽーと立川立飛'!AG18)</f>
        <v>隊長</v>
      </c>
      <c r="AH23" s="19" t="str">
        <f>IF('配置表（Ｈ31.01）ららぽーと立川立飛'!AH18="","",'配置表（Ｈ31.01）ららぽーと立川立飛'!AH18)</f>
        <v>警備部社員</v>
      </c>
      <c r="AI23" s="57">
        <f t="shared" ref="AI23:AI86" ca="1" si="14">COUNTIF(C23:AG23,"休")</f>
        <v>12</v>
      </c>
      <c r="AJ23" s="19">
        <f t="shared" ref="AJ23:AJ53" ca="1" si="15">($AI$17-AI23)*8+COUNTIF(C23:AG23,"荷捌")*2</f>
        <v>152</v>
      </c>
      <c r="AK23" s="50"/>
      <c r="AL23" s="19">
        <v>2</v>
      </c>
      <c r="AM23" s="58"/>
      <c r="AN23" s="19"/>
      <c r="AO23" s="27"/>
    </row>
    <row r="24" spans="1:41" ht="25.7" customHeight="1">
      <c r="A24" s="13">
        <v>3</v>
      </c>
      <c r="B24" s="17" t="str">
        <f>IF('配置表（Ｈ31.01）ららぽーと立川立飛'!B19="","",'配置表（Ｈ31.01）ららぽーと立川立飛'!B19)</f>
        <v>石井秀幸</v>
      </c>
      <c r="C24" s="18" t="str">
        <f ca="1">IF('配置表（Ｈ31.01）ららぽーと立川立飛'!C19="","休",'配置表（Ｈ31.01）ららぽーと立川立飛'!C19)</f>
        <v>休</v>
      </c>
      <c r="D24" s="18" t="str">
        <f ca="1">IF('配置表（Ｈ31.01）ららぽーと立川立飛'!D19="","休",'配置表（Ｈ31.01）ららぽーと立川立飛'!D19)</f>
        <v>休</v>
      </c>
      <c r="E24" s="18" t="str">
        <f ca="1">IF('配置表（Ｈ31.01）ららぽーと立川立飛'!E19="","休",'配置表（Ｈ31.01）ららぽーと立川立飛'!E19)</f>
        <v>休</v>
      </c>
      <c r="F24" s="18" t="str">
        <f ca="1">IF('配置表（Ｈ31.01）ららぽーと立川立飛'!F19="","休",'配置表（Ｈ31.01）ららぽーと立川立飛'!F19)</f>
        <v>休</v>
      </c>
      <c r="G24" s="18" t="str">
        <f ca="1">IF('配置表（Ｈ31.01）ららぽーと立川立飛'!G19="","休",'配置表（Ｈ31.01）ららぽーと立川立飛'!G19)</f>
        <v>休</v>
      </c>
      <c r="H24" s="18" t="str">
        <f ca="1">IF('配置表（Ｈ31.01）ららぽーと立川立飛'!H19="","休",'配置表（Ｈ31.01）ららぽーと立川立飛'!H19)</f>
        <v>遅番</v>
      </c>
      <c r="I24" s="18" t="str">
        <f ca="1">IF('配置表（Ｈ31.01）ららぽーと立川立飛'!I19="","休",'配置表（Ｈ31.01）ららぽーと立川立飛'!I19)</f>
        <v>休</v>
      </c>
      <c r="J24" s="18" t="str">
        <f ca="1">IF('配置表（Ｈ31.01）ららぽーと立川立飛'!J19="","休",'配置表（Ｈ31.01）ららぽーと立川立飛'!J19)</f>
        <v>休</v>
      </c>
      <c r="K24" s="18" t="str">
        <f ca="1">IF('配置表（Ｈ31.01）ららぽーと立川立飛'!K19="","休",'配置表（Ｈ31.01）ららぽーと立川立飛'!K19)</f>
        <v>休</v>
      </c>
      <c r="L24" s="18" t="str">
        <f ca="1">IF('配置表（Ｈ31.01）ららぽーと立川立飛'!L19="","休",'配置表（Ｈ31.01）ららぽーと立川立飛'!L19)</f>
        <v>隊長</v>
      </c>
      <c r="M24" s="18" t="str">
        <f ca="1">IF('配置表（Ｈ31.01）ららぽーと立川立飛'!M19="","休",'配置表（Ｈ31.01）ららぽーと立川立飛'!M19)</f>
        <v>休</v>
      </c>
      <c r="N24" s="18" t="str">
        <f ca="1">IF('配置表（Ｈ31.01）ららぽーと立川立飛'!N19="","休",'配置表（Ｈ31.01）ららぽーと立川立飛'!N19)</f>
        <v>休</v>
      </c>
      <c r="O24" s="18" t="str">
        <f ca="1">IF('配置表（Ｈ31.01）ららぽーと立川立飛'!O19="","休",'配置表（Ｈ31.01）ららぽーと立川立飛'!O19)</f>
        <v>遅番</v>
      </c>
      <c r="P24" s="18" t="str">
        <f ca="1">IF('配置表（Ｈ31.01）ららぽーと立川立飛'!P19="","休",'配置表（Ｈ31.01）ららぽーと立川立飛'!P19)</f>
        <v>休</v>
      </c>
      <c r="Q24" s="18" t="str">
        <f ca="1">IF('配置表（Ｈ31.01）ららぽーと立川立飛'!Q19="","休",'配置表（Ｈ31.01）ららぽーと立川立飛'!Q19)</f>
        <v>休</v>
      </c>
      <c r="R24" s="18" t="str">
        <f ca="1">IF('配置表（Ｈ31.01）ららぽーと立川立飛'!R19="","休",'配置表（Ｈ31.01）ららぽーと立川立飛'!R19)</f>
        <v>休</v>
      </c>
      <c r="S24" s="18" t="str">
        <f ca="1">IF('配置表（Ｈ31.01）ららぽーと立川立飛'!S19="","休",'配置表（Ｈ31.01）ららぽーと立川立飛'!S19)</f>
        <v>休</v>
      </c>
      <c r="T24" s="18" t="str">
        <f ca="1">IF('配置表（Ｈ31.01）ららぽーと立川立飛'!T19="","休",'配置表（Ｈ31.01）ららぽーと立川立飛'!T19)</f>
        <v>休</v>
      </c>
      <c r="U24" s="18" t="str">
        <f ca="1">IF('配置表（Ｈ31.01）ららぽーと立川立飛'!U19="","休",'配置表（Ｈ31.01）ららぽーと立川立飛'!U19)</f>
        <v>休</v>
      </c>
      <c r="V24" s="18" t="str">
        <f ca="1">IF('配置表（Ｈ31.01）ららぽーと立川立飛'!V19="","休",'配置表（Ｈ31.01）ららぽーと立川立飛'!V19)</f>
        <v>休</v>
      </c>
      <c r="W24" s="18" t="str">
        <f ca="1">IF('配置表（Ｈ31.01）ららぽーと立川立飛'!W19="","休",'配置表（Ｈ31.01）ららぽーと立川立飛'!W19)</f>
        <v>休</v>
      </c>
      <c r="X24" s="18" t="str">
        <f ca="1">IF('配置表（Ｈ31.01）ららぽーと立川立飛'!X19="","休",'配置表（Ｈ31.01）ららぽーと立川立飛'!X19)</f>
        <v>休</v>
      </c>
      <c r="Y24" s="18" t="str">
        <f ca="1">IF('配置表（Ｈ31.01）ららぽーと立川立飛'!Y19="","休",'配置表（Ｈ31.01）ららぽーと立川立飛'!Y19)</f>
        <v>休</v>
      </c>
      <c r="Z24" s="18" t="str">
        <f ca="1">IF('配置表（Ｈ31.01）ららぽーと立川立飛'!Z19="","休",'配置表（Ｈ31.01）ららぽーと立川立飛'!Z19)</f>
        <v>休</v>
      </c>
      <c r="AA24" s="18" t="str">
        <f ca="1">IF('配置表（Ｈ31.01）ららぽーと立川立飛'!AA19="","休",'配置表（Ｈ31.01）ららぽーと立川立飛'!AA19)</f>
        <v>休</v>
      </c>
      <c r="AB24" s="18" t="str">
        <f ca="1">IF('配置表（Ｈ31.01）ららぽーと立川立飛'!AB19="","休",'配置表（Ｈ31.01）ららぽーと立川立飛'!AB19)</f>
        <v>休</v>
      </c>
      <c r="AC24" s="18" t="str">
        <f ca="1">IF('配置表（Ｈ31.01）ららぽーと立川立飛'!AC19="","休",'配置表（Ｈ31.01）ららぽーと立川立飛'!AC19)</f>
        <v>休</v>
      </c>
      <c r="AD24" s="18" t="str">
        <f ca="1">IF('配置表（Ｈ31.01）ららぽーと立川立飛'!AD19="","休",'配置表（Ｈ31.01）ららぽーと立川立飛'!AD19)</f>
        <v>休</v>
      </c>
      <c r="AE24" s="18" t="str">
        <f ca="1">IF('配置表（Ｈ31.01）ららぽーと立川立飛'!AE19="","休",'配置表（Ｈ31.01）ららぽーと立川立飛'!AE19)</f>
        <v>休</v>
      </c>
      <c r="AF24" s="18" t="str">
        <f ca="1">IF('配置表（Ｈ31.01）ららぽーと立川立飛'!AF19="","休",'配置表（Ｈ31.01）ららぽーと立川立飛'!AF19)</f>
        <v>休</v>
      </c>
      <c r="AG24" s="18" t="str">
        <f ca="1">IF('配置表（Ｈ31.01）ららぽーと立川立飛'!AG19="","休",'配置表（Ｈ31.01）ららぽーと立川立飛'!AG19)</f>
        <v>休</v>
      </c>
      <c r="AH24" s="19" t="str">
        <f>IF('配置表（Ｈ31.01）ららぽーと立川立飛'!AH19="","",'配置表（Ｈ31.01）ららぽーと立川立飛'!AH19)</f>
        <v>警備部社員</v>
      </c>
      <c r="AI24" s="57">
        <f t="shared" ca="1" si="14"/>
        <v>28</v>
      </c>
      <c r="AJ24" s="19">
        <f t="shared" ca="1" si="15"/>
        <v>24</v>
      </c>
      <c r="AK24" s="50"/>
      <c r="AL24" s="19">
        <v>3</v>
      </c>
      <c r="AM24" s="58"/>
      <c r="AN24" s="19"/>
      <c r="AO24" s="27"/>
    </row>
    <row r="25" spans="1:41" ht="25.7" customHeight="1">
      <c r="A25" s="13">
        <v>4</v>
      </c>
      <c r="B25" s="17" t="str">
        <f>IF('配置表（Ｈ31.01）ららぽーと立川立飛'!B20="","",'配置表（Ｈ31.01）ららぽーと立川立飛'!B20)</f>
        <v>浅田裕史</v>
      </c>
      <c r="C25" s="18" t="str">
        <f ca="1">IF('配置表（Ｈ31.01）ららぽーと立川立飛'!C20="","休",'配置表（Ｈ31.01）ららぽーと立川立飛'!C20)</f>
        <v>休</v>
      </c>
      <c r="D25" s="18" t="str">
        <f ca="1">IF('配置表（Ｈ31.01）ららぽーと立川立飛'!D20="","休",'配置表（Ｈ31.01）ららぽーと立川立飛'!D20)</f>
        <v>休</v>
      </c>
      <c r="E25" s="18" t="str">
        <f ca="1">IF('配置表（Ｈ31.01）ららぽーと立川立飛'!E20="","休",'配置表（Ｈ31.01）ららぽーと立川立飛'!E20)</f>
        <v>休</v>
      </c>
      <c r="F25" s="18" t="str">
        <f ca="1">IF('配置表（Ｈ31.01）ららぽーと立川立飛'!F20="","休",'配置表（Ｈ31.01）ららぽーと立川立飛'!F20)</f>
        <v>休</v>
      </c>
      <c r="G25" s="18" t="str">
        <f ca="1">IF('配置表（Ｈ31.01）ららぽーと立川立飛'!G20="","休",'配置表（Ｈ31.01）ららぽーと立川立飛'!G20)</f>
        <v>休</v>
      </c>
      <c r="H25" s="18" t="str">
        <f ca="1">IF('配置表（Ｈ31.01）ららぽーと立川立飛'!H20="","休",'配置表（Ｈ31.01）ららぽーと立川立飛'!H20)</f>
        <v>休</v>
      </c>
      <c r="I25" s="18" t="str">
        <f ca="1">IF('配置表（Ｈ31.01）ららぽーと立川立飛'!I20="","休",'配置表（Ｈ31.01）ららぽーと立川立飛'!I20)</f>
        <v>休</v>
      </c>
      <c r="J25" s="18" t="str">
        <f ca="1">IF('配置表（Ｈ31.01）ららぽーと立川立飛'!J20="","休",'配置表（Ｈ31.01）ららぽーと立川立飛'!J20)</f>
        <v>休</v>
      </c>
      <c r="K25" s="18" t="str">
        <f ca="1">IF('配置表（Ｈ31.01）ららぽーと立川立飛'!K20="","休",'配置表（Ｈ31.01）ららぽーと立川立飛'!K20)</f>
        <v>休</v>
      </c>
      <c r="L25" s="18" t="str">
        <f ca="1">IF('配置表（Ｈ31.01）ららぽーと立川立飛'!L20="","休",'配置表（Ｈ31.01）ららぽーと立川立飛'!L20)</f>
        <v>休</v>
      </c>
      <c r="M25" s="18" t="str">
        <f ca="1">IF('配置表（Ｈ31.01）ららぽーと立川立飛'!M20="","休",'配置表（Ｈ31.01）ららぽーと立川立飛'!M20)</f>
        <v>休</v>
      </c>
      <c r="N25" s="18" t="str">
        <f ca="1">IF('配置表（Ｈ31.01）ららぽーと立川立飛'!N20="","休",'配置表（Ｈ31.01）ららぽーと立川立飛'!N20)</f>
        <v>休</v>
      </c>
      <c r="O25" s="18" t="str">
        <f ca="1">IF('配置表（Ｈ31.01）ららぽーと立川立飛'!O20="","休",'配置表（Ｈ31.01）ららぽーと立川立飛'!O20)</f>
        <v>休</v>
      </c>
      <c r="P25" s="18" t="str">
        <f ca="1">IF('配置表（Ｈ31.01）ららぽーと立川立飛'!P20="","休",'配置表（Ｈ31.01）ららぽーと立川立飛'!P20)</f>
        <v>休</v>
      </c>
      <c r="Q25" s="18" t="str">
        <f ca="1">IF('配置表（Ｈ31.01）ららぽーと立川立飛'!Q20="","休",'配置表（Ｈ31.01）ららぽーと立川立飛'!Q20)</f>
        <v>休</v>
      </c>
      <c r="R25" s="18" t="str">
        <f ca="1">IF('配置表（Ｈ31.01）ららぽーと立川立飛'!R20="","休",'配置表（Ｈ31.01）ららぽーと立川立飛'!R20)</f>
        <v>休</v>
      </c>
      <c r="S25" s="18" t="str">
        <f ca="1">IF('配置表（Ｈ31.01）ららぽーと立川立飛'!S20="","休",'配置表（Ｈ31.01）ららぽーと立川立飛'!S20)</f>
        <v>休</v>
      </c>
      <c r="T25" s="18" t="str">
        <f ca="1">IF('配置表（Ｈ31.01）ららぽーと立川立飛'!T20="","休",'配置表（Ｈ31.01）ららぽーと立川立飛'!T20)</f>
        <v>休</v>
      </c>
      <c r="U25" s="18" t="str">
        <f ca="1">IF('配置表（Ｈ31.01）ららぽーと立川立飛'!U20="","休",'配置表（Ｈ31.01）ららぽーと立川立飛'!U20)</f>
        <v>休</v>
      </c>
      <c r="V25" s="18" t="str">
        <f ca="1">IF('配置表（Ｈ31.01）ららぽーと立川立飛'!V20="","休",'配置表（Ｈ31.01）ららぽーと立川立飛'!V20)</f>
        <v>休</v>
      </c>
      <c r="W25" s="18" t="str">
        <f ca="1">IF('配置表（Ｈ31.01）ららぽーと立川立飛'!W20="","休",'配置表（Ｈ31.01）ららぽーと立川立飛'!W20)</f>
        <v>休</v>
      </c>
      <c r="X25" s="18" t="str">
        <f ca="1">IF('配置表（Ｈ31.01）ららぽーと立川立飛'!X20="","休",'配置表（Ｈ31.01）ららぽーと立川立飛'!X20)</f>
        <v>休</v>
      </c>
      <c r="Y25" s="18" t="str">
        <f ca="1">IF('配置表（Ｈ31.01）ららぽーと立川立飛'!Y20="","休",'配置表（Ｈ31.01）ららぽーと立川立飛'!Y20)</f>
        <v>休</v>
      </c>
      <c r="Z25" s="18" t="str">
        <f ca="1">IF('配置表（Ｈ31.01）ららぽーと立川立飛'!Z20="","休",'配置表（Ｈ31.01）ららぽーと立川立飛'!Z20)</f>
        <v>休</v>
      </c>
      <c r="AA25" s="18" t="str">
        <f ca="1">IF('配置表（Ｈ31.01）ららぽーと立川立飛'!AA20="","休",'配置表（Ｈ31.01）ららぽーと立川立飛'!AA20)</f>
        <v>休</v>
      </c>
      <c r="AB25" s="18" t="str">
        <f ca="1">IF('配置表（Ｈ31.01）ららぽーと立川立飛'!AB20="","休",'配置表（Ｈ31.01）ららぽーと立川立飛'!AB20)</f>
        <v>休</v>
      </c>
      <c r="AC25" s="18" t="str">
        <f ca="1">IF('配置表（Ｈ31.01）ららぽーと立川立飛'!AC20="","休",'配置表（Ｈ31.01）ららぽーと立川立飛'!AC20)</f>
        <v>休</v>
      </c>
      <c r="AD25" s="18" t="str">
        <f ca="1">IF('配置表（Ｈ31.01）ららぽーと立川立飛'!AD20="","休",'配置表（Ｈ31.01）ららぽーと立川立飛'!AD20)</f>
        <v>休</v>
      </c>
      <c r="AE25" s="18" t="str">
        <f ca="1">IF('配置表（Ｈ31.01）ららぽーと立川立飛'!AE20="","休",'配置表（Ｈ31.01）ららぽーと立川立飛'!AE20)</f>
        <v>休</v>
      </c>
      <c r="AF25" s="18" t="str">
        <f ca="1">IF('配置表（Ｈ31.01）ららぽーと立川立飛'!AF20="","休",'配置表（Ｈ31.01）ららぽーと立川立飛'!AF20)</f>
        <v>休</v>
      </c>
      <c r="AG25" s="18" t="str">
        <f ca="1">IF('配置表（Ｈ31.01）ららぽーと立川立飛'!AG20="","休",'配置表（Ｈ31.01）ららぽーと立川立飛'!AG20)</f>
        <v>休</v>
      </c>
      <c r="AH25" s="19" t="str">
        <f>IF('配置表（Ｈ31.01）ららぽーと立川立飛'!AH20="","",'配置表（Ｈ31.01）ららぽーと立川立飛'!AH20)</f>
        <v>警備部社員</v>
      </c>
      <c r="AI25" s="57">
        <f t="shared" ca="1" si="14"/>
        <v>31</v>
      </c>
      <c r="AJ25" s="19">
        <f t="shared" ca="1" si="15"/>
        <v>0</v>
      </c>
      <c r="AK25" s="50"/>
      <c r="AL25" s="19">
        <v>4</v>
      </c>
      <c r="AM25" s="58"/>
      <c r="AN25" s="19"/>
      <c r="AO25" s="27"/>
    </row>
    <row r="26" spans="1:41" ht="25.7" customHeight="1">
      <c r="A26" s="13">
        <v>5</v>
      </c>
      <c r="B26" s="17" t="str">
        <f>IF('配置表（Ｈ31.01）ららぽーと立川立飛'!B21="","",'配置表（Ｈ31.01）ららぽーと立川立飛'!B21)</f>
        <v>清水直人</v>
      </c>
      <c r="C26" s="18" t="str">
        <f ca="1">IF('配置表（Ｈ31.01）ららぽーと立川立飛'!C21="","休",'配置表（Ｈ31.01）ららぽーと立川立飛'!C21)</f>
        <v>荷捌</v>
      </c>
      <c r="D26" s="18" t="str">
        <f ca="1">IF('配置表（Ｈ31.01）ららぽーと立川立飛'!D21="","休",'配置表（Ｈ31.01）ららぽーと立川立飛'!D21)</f>
        <v>休</v>
      </c>
      <c r="E26" s="18" t="str">
        <f ca="1">IF('配置表（Ｈ31.01）ららぽーと立川立飛'!E21="","休",'配置表（Ｈ31.01）ららぽーと立川立飛'!E21)</f>
        <v>休</v>
      </c>
      <c r="F26" s="18" t="str">
        <f ca="1">IF('配置表（Ｈ31.01）ららぽーと立川立飛'!F21="","休",'配置表（Ｈ31.01）ららぽーと立川立飛'!F21)</f>
        <v>休</v>
      </c>
      <c r="G26" s="18" t="str">
        <f ca="1">IF('配置表（Ｈ31.01）ららぽーと立川立飛'!G21="","休",'配置表（Ｈ31.01）ららぽーと立川立飛'!G21)</f>
        <v>休</v>
      </c>
      <c r="H26" s="18" t="str">
        <f ca="1">IF('配置表（Ｈ31.01）ららぽーと立川立飛'!H21="","休",'配置表（Ｈ31.01）ららぽーと立川立飛'!H21)</f>
        <v>休</v>
      </c>
      <c r="I26" s="18" t="str">
        <f ca="1">IF('配置表（Ｈ31.01）ららぽーと立川立飛'!I21="","休",'配置表（Ｈ31.01）ららぽーと立川立飛'!I21)</f>
        <v>荷捌</v>
      </c>
      <c r="J26" s="18" t="str">
        <f ca="1">IF('配置表（Ｈ31.01）ららぽーと立川立飛'!J21="","休",'配置表（Ｈ31.01）ららぽーと立川立飛'!J21)</f>
        <v>休</v>
      </c>
      <c r="K26" s="18" t="str">
        <f ca="1">IF('配置表（Ｈ31.01）ららぽーと立川立飛'!K21="","休",'配置表（Ｈ31.01）ららぽーと立川立飛'!K21)</f>
        <v>荷捌</v>
      </c>
      <c r="L26" s="18" t="str">
        <f ca="1">IF('配置表（Ｈ31.01）ららぽーと立川立飛'!L21="","休",'配置表（Ｈ31.01）ららぽーと立川立飛'!L21)</f>
        <v>休</v>
      </c>
      <c r="M26" s="18" t="str">
        <f ca="1">IF('配置表（Ｈ31.01）ららぽーと立川立飛'!M21="","休",'配置表（Ｈ31.01）ららぽーと立川立飛'!M21)</f>
        <v>休</v>
      </c>
      <c r="N26" s="18" t="str">
        <f ca="1">IF('配置表（Ｈ31.01）ららぽーと立川立飛'!N21="","休",'配置表（Ｈ31.01）ららぽーと立川立飛'!N21)</f>
        <v>荷捌</v>
      </c>
      <c r="O26" s="18" t="str">
        <f ca="1">IF('配置表（Ｈ31.01）ららぽーと立川立飛'!O21="","休",'配置表（Ｈ31.01）ららぽーと立川立飛'!O21)</f>
        <v>休</v>
      </c>
      <c r="P26" s="18" t="str">
        <f ca="1">IF('配置表（Ｈ31.01）ららぽーと立川立飛'!P21="","休",'配置表（Ｈ31.01）ららぽーと立川立飛'!P21)</f>
        <v>荷捌</v>
      </c>
      <c r="Q26" s="18" t="str">
        <f ca="1">IF('配置表（Ｈ31.01）ららぽーと立川立飛'!Q21="","休",'配置表（Ｈ31.01）ららぽーと立川立飛'!Q21)</f>
        <v>荷捌</v>
      </c>
      <c r="R26" s="18" t="str">
        <f ca="1">IF('配置表（Ｈ31.01）ららぽーと立川立飛'!R21="","休",'配置表（Ｈ31.01）ららぽーと立川立飛'!R21)</f>
        <v>休</v>
      </c>
      <c r="S26" s="18" t="str">
        <f ca="1">IF('配置表（Ｈ31.01）ららぽーと立川立飛'!S21="","休",'配置表（Ｈ31.01）ららぽーと立川立飛'!S21)</f>
        <v>休</v>
      </c>
      <c r="T26" s="18" t="str">
        <f ca="1">IF('配置表（Ｈ31.01）ららぽーと立川立飛'!T21="","休",'配置表（Ｈ31.01）ららぽーと立川立飛'!T21)</f>
        <v>休</v>
      </c>
      <c r="U26" s="18" t="str">
        <f ca="1">IF('配置表（Ｈ31.01）ららぽーと立川立飛'!U21="","休",'配置表（Ｈ31.01）ららぽーと立川立飛'!U21)</f>
        <v>荷捌</v>
      </c>
      <c r="V26" s="18" t="str">
        <f ca="1">IF('配置表（Ｈ31.01）ららぽーと立川立飛'!V21="","休",'配置表（Ｈ31.01）ららぽーと立川立飛'!V21)</f>
        <v>休</v>
      </c>
      <c r="W26" s="18" t="str">
        <f ca="1">IF('配置表（Ｈ31.01）ららぽーと立川立飛'!W21="","休",'配置表（Ｈ31.01）ららぽーと立川立飛'!W21)</f>
        <v>荷捌</v>
      </c>
      <c r="X26" s="18" t="str">
        <f ca="1">IF('配置表（Ｈ31.01）ららぽーと立川立飛'!X21="","休",'配置表（Ｈ31.01）ららぽーと立川立飛'!X21)</f>
        <v>休</v>
      </c>
      <c r="Y26" s="18" t="str">
        <f ca="1">IF('配置表（Ｈ31.01）ららぽーと立川立飛'!Y21="","休",'配置表（Ｈ31.01）ららぽーと立川立飛'!Y21)</f>
        <v>休</v>
      </c>
      <c r="Z26" s="18" t="str">
        <f ca="1">IF('配置表（Ｈ31.01）ららぽーと立川立飛'!Z21="","休",'配置表（Ｈ31.01）ららぽーと立川立飛'!Z21)</f>
        <v>休</v>
      </c>
      <c r="AA26" s="18" t="str">
        <f ca="1">IF('配置表（Ｈ31.01）ららぽーと立川立飛'!AA21="","休",'配置表（Ｈ31.01）ららぽーと立川立飛'!AA21)</f>
        <v>休</v>
      </c>
      <c r="AB26" s="18" t="str">
        <f ca="1">IF('配置表（Ｈ31.01）ららぽーと立川立飛'!AB21="","休",'配置表（Ｈ31.01）ららぽーと立川立飛'!AB21)</f>
        <v>荷捌</v>
      </c>
      <c r="AC26" s="18" t="str">
        <f ca="1">IF('配置表（Ｈ31.01）ららぽーと立川立飛'!AC21="","休",'配置表（Ｈ31.01）ららぽーと立川立飛'!AC21)</f>
        <v>休</v>
      </c>
      <c r="AD26" s="18" t="str">
        <f ca="1">IF('配置表（Ｈ31.01）ららぽーと立川立飛'!AD21="","休",'配置表（Ｈ31.01）ららぽーと立川立飛'!AD21)</f>
        <v>休</v>
      </c>
      <c r="AE26" s="18" t="str">
        <f ca="1">IF('配置表（Ｈ31.01）ららぽーと立川立飛'!AE21="","休",'配置表（Ｈ31.01）ららぽーと立川立飛'!AE21)</f>
        <v>荷捌</v>
      </c>
      <c r="AF26" s="18" t="str">
        <f ca="1">IF('配置表（Ｈ31.01）ららぽーと立川立飛'!AF21="","休",'配置表（Ｈ31.01）ららぽーと立川立飛'!AF21)</f>
        <v>臨時</v>
      </c>
      <c r="AG26" s="18" t="str">
        <f ca="1">IF('配置表（Ｈ31.01）ららぽーと立川立飛'!AG21="","休",'配置表（Ｈ31.01）ららぽーと立川立飛'!AG21)</f>
        <v>休</v>
      </c>
      <c r="AH26" s="19" t="str">
        <f>IF('配置表（Ｈ31.01）ららぽーと立川立飛'!AH21="","",'配置表（Ｈ31.01）ららぽーと立川立飛'!AH21)</f>
        <v/>
      </c>
      <c r="AI26" s="57">
        <f t="shared" ca="1" si="14"/>
        <v>20</v>
      </c>
      <c r="AJ26" s="19">
        <f t="shared" ca="1" si="15"/>
        <v>108</v>
      </c>
      <c r="AK26" s="59"/>
      <c r="AL26" s="19">
        <v>5</v>
      </c>
      <c r="AM26" s="58"/>
      <c r="AN26" s="19"/>
      <c r="AO26" s="27"/>
    </row>
    <row r="27" spans="1:41" ht="25.7" customHeight="1">
      <c r="A27" s="13">
        <v>6</v>
      </c>
      <c r="B27" s="17" t="str">
        <f>IF('配置表（Ｈ31.01）ららぽーと立川立飛'!B22="","",'配置表（Ｈ31.01）ららぽーと立川立飛'!B22)</f>
        <v>鈴木孝</v>
      </c>
      <c r="C27" s="18" t="str">
        <f ca="1">IF('配置表（Ｈ31.01）ららぽーと立川立飛'!C22="","休",'配置表（Ｈ31.01）ららぽーと立川立飛'!C22)</f>
        <v>早番</v>
      </c>
      <c r="D27" s="18" t="str">
        <f ca="1">IF('配置表（Ｈ31.01）ららぽーと立川立飛'!D22="","休",'配置表（Ｈ31.01）ららぽーと立川立飛'!D22)</f>
        <v>早番</v>
      </c>
      <c r="E27" s="18" t="str">
        <f ca="1">IF('配置表（Ｈ31.01）ららぽーと立川立飛'!E22="","休",'配置表（Ｈ31.01）ららぽーと立川立飛'!E22)</f>
        <v>休</v>
      </c>
      <c r="F27" s="18" t="str">
        <f ca="1">IF('配置表（Ｈ31.01）ららぽーと立川立飛'!F22="","休",'配置表（Ｈ31.01）ららぽーと立川立飛'!F22)</f>
        <v>早番</v>
      </c>
      <c r="G27" s="18" t="str">
        <f ca="1">IF('配置表（Ｈ31.01）ららぽーと立川立飛'!G22="","休",'配置表（Ｈ31.01）ららぽーと立川立飛'!G22)</f>
        <v>早番</v>
      </c>
      <c r="H27" s="18" t="str">
        <f ca="1">IF('配置表（Ｈ31.01）ららぽーと立川立飛'!H22="","休",'配置表（Ｈ31.01）ららぽーと立川立飛'!H22)</f>
        <v>休</v>
      </c>
      <c r="I27" s="18" t="str">
        <f ca="1">IF('配置表（Ｈ31.01）ららぽーと立川立飛'!I22="","休",'配置表（Ｈ31.01）ららぽーと立川立飛'!I22)</f>
        <v>休</v>
      </c>
      <c r="J27" s="18" t="str">
        <f ca="1">IF('配置表（Ｈ31.01）ららぽーと立川立飛'!J22="","休",'配置表（Ｈ31.01）ららぽーと立川立飛'!J22)</f>
        <v>休</v>
      </c>
      <c r="K27" s="18" t="str">
        <f ca="1">IF('配置表（Ｈ31.01）ららぽーと立川立飛'!K22="","休",'配置表（Ｈ31.01）ららぽーと立川立飛'!K22)</f>
        <v>休</v>
      </c>
      <c r="L27" s="18" t="str">
        <f ca="1">IF('配置表（Ｈ31.01）ららぽーと立川立飛'!L22="","休",'配置表（Ｈ31.01）ららぽーと立川立飛'!L22)</f>
        <v>休</v>
      </c>
      <c r="M27" s="18" t="str">
        <f ca="1">IF('配置表（Ｈ31.01）ららぽーと立川立飛'!M22="","休",'配置表（Ｈ31.01）ららぽーと立川立飛'!M22)</f>
        <v>早番</v>
      </c>
      <c r="N27" s="18" t="str">
        <f ca="1">IF('配置表（Ｈ31.01）ららぽーと立川立飛'!N22="","休",'配置表（Ｈ31.01）ららぽーと立川立飛'!N22)</f>
        <v>早番</v>
      </c>
      <c r="O27" s="18" t="str">
        <f ca="1">IF('配置表（Ｈ31.01）ららぽーと立川立飛'!O22="","休",'配置表（Ｈ31.01）ららぽーと立川立飛'!O22)</f>
        <v>休</v>
      </c>
      <c r="P27" s="18" t="str">
        <f ca="1">IF('配置表（Ｈ31.01）ららぽーと立川立飛'!P22="","休",'配置表（Ｈ31.01）ららぽーと立川立飛'!P22)</f>
        <v>休</v>
      </c>
      <c r="Q27" s="18" t="str">
        <f ca="1">IF('配置表（Ｈ31.01）ららぽーと立川立飛'!Q22="","休",'配置表（Ｈ31.01）ららぽーと立川立飛'!Q22)</f>
        <v>早番</v>
      </c>
      <c r="R27" s="18" t="str">
        <f ca="1">IF('配置表（Ｈ31.01）ららぽーと立川立飛'!R22="","休",'配置表（Ｈ31.01）ららぽーと立川立飛'!R22)</f>
        <v>早番</v>
      </c>
      <c r="S27" s="18" t="str">
        <f ca="1">IF('配置表（Ｈ31.01）ららぽーと立川立飛'!S22="","休",'配置表（Ｈ31.01）ららぽーと立川立飛'!S22)</f>
        <v>休</v>
      </c>
      <c r="T27" s="18" t="str">
        <f ca="1">IF('配置表（Ｈ31.01）ららぽーと立川立飛'!T22="","休",'配置表（Ｈ31.01）ららぽーと立川立飛'!T22)</f>
        <v>休</v>
      </c>
      <c r="U27" s="18" t="str">
        <f ca="1">IF('配置表（Ｈ31.01）ららぽーと立川立飛'!U22="","休",'配置表（Ｈ31.01）ららぽーと立川立飛'!U22)</f>
        <v>早番</v>
      </c>
      <c r="V27" s="18" t="str">
        <f ca="1">IF('配置表（Ｈ31.01）ららぽーと立川立飛'!V22="","休",'配置表（Ｈ31.01）ららぽーと立川立飛'!V22)</f>
        <v>遅番</v>
      </c>
      <c r="W27" s="18" t="str">
        <f ca="1">IF('配置表（Ｈ31.01）ららぽーと立川立飛'!W22="","休",'配置表（Ｈ31.01）ららぽーと立川立飛'!W22)</f>
        <v>早番</v>
      </c>
      <c r="X27" s="18" t="str">
        <f ca="1">IF('配置表（Ｈ31.01）ららぽーと立川立飛'!X22="","休",'配置表（Ｈ31.01）ららぽーと立川立飛'!X22)</f>
        <v>休</v>
      </c>
      <c r="Y27" s="18" t="str">
        <f ca="1">IF('配置表（Ｈ31.01）ららぽーと立川立飛'!Y22="","休",'配置表（Ｈ31.01）ららぽーと立川立飛'!Y22)</f>
        <v>早番</v>
      </c>
      <c r="Z27" s="18" t="str">
        <f ca="1">IF('配置表（Ｈ31.01）ららぽーと立川立飛'!Z22="","休",'配置表（Ｈ31.01）ららぽーと立川立飛'!Z22)</f>
        <v>休</v>
      </c>
      <c r="AA27" s="18" t="str">
        <f ca="1">IF('配置表（Ｈ31.01）ららぽーと立川立飛'!AA22="","休",'配置表（Ｈ31.01）ららぽーと立川立飛'!AA22)</f>
        <v>休</v>
      </c>
      <c r="AB27" s="18" t="str">
        <f ca="1">IF('配置表（Ｈ31.01）ららぽーと立川立飛'!AB22="","休",'配置表（Ｈ31.01）ららぽーと立川立飛'!AB22)</f>
        <v>早番</v>
      </c>
      <c r="AC27" s="18" t="str">
        <f ca="1">IF('配置表（Ｈ31.01）ららぽーと立川立飛'!AC22="","休",'配置表（Ｈ31.01）ららぽーと立川立飛'!AC22)</f>
        <v>早番</v>
      </c>
      <c r="AD27" s="18" t="str">
        <f ca="1">IF('配置表（Ｈ31.01）ららぽーと立川立飛'!AD22="","休",'配置表（Ｈ31.01）ららぽーと立川立飛'!AD22)</f>
        <v>早番</v>
      </c>
      <c r="AE27" s="18" t="str">
        <f ca="1">IF('配置表（Ｈ31.01）ららぽーと立川立飛'!AE22="","休",'配置表（Ｈ31.01）ららぽーと立川立飛'!AE22)</f>
        <v>休</v>
      </c>
      <c r="AF27" s="18" t="str">
        <f ca="1">IF('配置表（Ｈ31.01）ららぽーと立川立飛'!AF22="","休",'配置表（Ｈ31.01）ららぽーと立川立飛'!AF22)</f>
        <v>臨時</v>
      </c>
      <c r="AG27" s="18" t="str">
        <f ca="1">IF('配置表（Ｈ31.01）ららぽーと立川立飛'!AG22="","休",'配置表（Ｈ31.01）ららぽーと立川立飛'!AG22)</f>
        <v>早番</v>
      </c>
      <c r="AH27" s="19" t="str">
        <f>IF('配置表（Ｈ31.01）ららぽーと立川立飛'!AH22="","",'配置表（Ｈ31.01）ららぽーと立川立飛'!AH22)</f>
        <v/>
      </c>
      <c r="AI27" s="57">
        <f t="shared" ca="1" si="14"/>
        <v>14</v>
      </c>
      <c r="AJ27" s="19">
        <f t="shared" ca="1" si="15"/>
        <v>136</v>
      </c>
      <c r="AK27" s="59"/>
      <c r="AL27" s="19">
        <v>6</v>
      </c>
      <c r="AM27" s="58"/>
      <c r="AN27" s="19"/>
      <c r="AO27" s="27"/>
    </row>
    <row r="28" spans="1:41" ht="25.7" customHeight="1">
      <c r="A28" s="13">
        <v>7</v>
      </c>
      <c r="B28" s="17" t="str">
        <f>IF('配置表（Ｈ31.01）ららぽーと立川立飛'!B23="","",'配置表（Ｈ31.01）ららぽーと立川立飛'!B23)</f>
        <v>髙橋勝彦</v>
      </c>
      <c r="C28" s="18" t="str">
        <f ca="1">IF('配置表（Ｈ31.01）ららぽーと立川立飛'!C23="","休",'配置表（Ｈ31.01）ららぽーと立川立飛'!C23)</f>
        <v>早番</v>
      </c>
      <c r="D28" s="18" t="str">
        <f ca="1">IF('配置表（Ｈ31.01）ららぽーと立川立飛'!D23="","休",'配置表（Ｈ31.01）ららぽーと立川立飛'!D23)</f>
        <v>休</v>
      </c>
      <c r="E28" s="18" t="str">
        <f ca="1">IF('配置表（Ｈ31.01）ららぽーと立川立飛'!E23="","休",'配置表（Ｈ31.01）ららぽーと立川立飛'!E23)</f>
        <v>荷捌</v>
      </c>
      <c r="F28" s="18" t="str">
        <f ca="1">IF('配置表（Ｈ31.01）ららぽーと立川立飛'!F23="","休",'配置表（Ｈ31.01）ららぽーと立川立飛'!F23)</f>
        <v>休</v>
      </c>
      <c r="G28" s="18" t="str">
        <f ca="1">IF('配置表（Ｈ31.01）ららぽーと立川立飛'!G23="","休",'配置表（Ｈ31.01）ららぽーと立川立飛'!G23)</f>
        <v>早番</v>
      </c>
      <c r="H28" s="18" t="str">
        <f ca="1">IF('配置表（Ｈ31.01）ららぽーと立川立飛'!H23="","休",'配置表（Ｈ31.01）ららぽーと立川立飛'!H23)</f>
        <v>休</v>
      </c>
      <c r="I28" s="18" t="str">
        <f ca="1">IF('配置表（Ｈ31.01）ららぽーと立川立飛'!I23="","休",'配置表（Ｈ31.01）ららぽーと立川立飛'!I23)</f>
        <v>休</v>
      </c>
      <c r="J28" s="18" t="str">
        <f ca="1">IF('配置表（Ｈ31.01）ららぽーと立川立飛'!J23="","休",'配置表（Ｈ31.01）ららぽーと立川立飛'!J23)</f>
        <v>荷捌</v>
      </c>
      <c r="K28" s="18" t="str">
        <f ca="1">IF('配置表（Ｈ31.01）ららぽーと立川立飛'!K23="","休",'配置表（Ｈ31.01）ららぽーと立川立飛'!K23)</f>
        <v>休</v>
      </c>
      <c r="L28" s="18" t="str">
        <f ca="1">IF('配置表（Ｈ31.01）ららぽーと立川立飛'!L23="","休",'配置表（Ｈ31.01）ららぽーと立川立飛'!L23)</f>
        <v>休</v>
      </c>
      <c r="M28" s="18" t="str">
        <f ca="1">IF('配置表（Ｈ31.01）ららぽーと立川立飛'!M23="","休",'配置表（Ｈ31.01）ららぽーと立川立飛'!M23)</f>
        <v>休</v>
      </c>
      <c r="N28" s="18" t="str">
        <f ca="1">IF('配置表（Ｈ31.01）ららぽーと立川立飛'!N23="","休",'配置表（Ｈ31.01）ららぽーと立川立飛'!N23)</f>
        <v>早番</v>
      </c>
      <c r="O28" s="18" t="str">
        <f ca="1">IF('配置表（Ｈ31.01）ららぽーと立川立飛'!O23="","休",'配置表（Ｈ31.01）ららぽーと立川立飛'!O23)</f>
        <v>休</v>
      </c>
      <c r="P28" s="18" t="str">
        <f ca="1">IF('配置表（Ｈ31.01）ららぽーと立川立飛'!P23="","休",'配置表（Ｈ31.01）ららぽーと立川立飛'!P23)</f>
        <v>休</v>
      </c>
      <c r="Q28" s="18" t="str">
        <f ca="1">IF('配置表（Ｈ31.01）ららぽーと立川立飛'!Q23="","休",'配置表（Ｈ31.01）ららぽーと立川立飛'!Q23)</f>
        <v>早番</v>
      </c>
      <c r="R28" s="18" t="str">
        <f ca="1">IF('配置表（Ｈ31.01）ららぽーと立川立飛'!R23="","休",'配置表（Ｈ31.01）ららぽーと立川立飛'!R23)</f>
        <v>休</v>
      </c>
      <c r="S28" s="18" t="str">
        <f ca="1">IF('配置表（Ｈ31.01）ららぽーと立川立飛'!S23="","休",'配置表（Ｈ31.01）ららぽーと立川立飛'!S23)</f>
        <v>荷捌</v>
      </c>
      <c r="T28" s="18" t="str">
        <f ca="1">IF('配置表（Ｈ31.01）ららぽーと立川立飛'!T23="","休",'配置表（Ｈ31.01）ららぽーと立川立飛'!T23)</f>
        <v>休</v>
      </c>
      <c r="U28" s="18" t="str">
        <f ca="1">IF('配置表（Ｈ31.01）ららぽーと立川立飛'!U23="","休",'配置表（Ｈ31.01）ららぽーと立川立飛'!U23)</f>
        <v>早番</v>
      </c>
      <c r="V28" s="18" t="str">
        <f ca="1">IF('配置表（Ｈ31.01）ららぽーと立川立飛'!V23="","休",'配置表（Ｈ31.01）ららぽーと立川立飛'!V23)</f>
        <v>休</v>
      </c>
      <c r="W28" s="18" t="str">
        <f ca="1">IF('配置表（Ｈ31.01）ららぽーと立川立飛'!W23="","休",'配置表（Ｈ31.01）ららぽーと立川立飛'!W23)</f>
        <v>休</v>
      </c>
      <c r="X28" s="18" t="str">
        <f ca="1">IF('配置表（Ｈ31.01）ららぽーと立川立飛'!X23="","休",'配置表（Ｈ31.01）ららぽーと立川立飛'!X23)</f>
        <v>荷捌</v>
      </c>
      <c r="Y28" s="18" t="str">
        <f ca="1">IF('配置表（Ｈ31.01）ららぽーと立川立飛'!Y23="","休",'配置表（Ｈ31.01）ららぽーと立川立飛'!Y23)</f>
        <v>休</v>
      </c>
      <c r="Z28" s="18" t="str">
        <f ca="1">IF('配置表（Ｈ31.01）ららぽーと立川立飛'!Z23="","休",'配置表（Ｈ31.01）ららぽーと立川立飛'!Z23)</f>
        <v>荷捌</v>
      </c>
      <c r="AA28" s="18" t="str">
        <f ca="1">IF('配置表（Ｈ31.01）ららぽーと立川立飛'!AA23="","休",'配置表（Ｈ31.01）ららぽーと立川立飛'!AA23)</f>
        <v>休</v>
      </c>
      <c r="AB28" s="18" t="str">
        <f ca="1">IF('配置表（Ｈ31.01）ららぽーと立川立飛'!AB23="","休",'配置表（Ｈ31.01）ららぽーと立川立飛'!AB23)</f>
        <v>早番</v>
      </c>
      <c r="AC28" s="18" t="str">
        <f ca="1">IF('配置表（Ｈ31.01）ららぽーと立川立飛'!AC23="","休",'配置表（Ｈ31.01）ららぽーと立川立飛'!AC23)</f>
        <v>休</v>
      </c>
      <c r="AD28" s="18" t="str">
        <f ca="1">IF('配置表（Ｈ31.01）ららぽーと立川立飛'!AD23="","休",'配置表（Ｈ31.01）ららぽーと立川立飛'!AD23)</f>
        <v>休</v>
      </c>
      <c r="AE28" s="18" t="str">
        <f ca="1">IF('配置表（Ｈ31.01）ららぽーと立川立飛'!AE23="","休",'配置表（Ｈ31.01）ららぽーと立川立飛'!AE23)</f>
        <v>休</v>
      </c>
      <c r="AF28" s="18" t="str">
        <f ca="1">IF('配置表（Ｈ31.01）ららぽーと立川立飛'!AF23="","休",'配置表（Ｈ31.01）ららぽーと立川立飛'!AF23)</f>
        <v>休</v>
      </c>
      <c r="AG28" s="18" t="str">
        <f ca="1">IF('配置表（Ｈ31.01）ららぽーと立川立飛'!AG23="","休",'配置表（Ｈ31.01）ららぽーと立川立飛'!AG23)</f>
        <v>休</v>
      </c>
      <c r="AH28" s="19" t="str">
        <f>IF('配置表（Ｈ31.01）ららぽーと立川立飛'!AH23="","",'配置表（Ｈ31.01）ららぽーと立川立飛'!AH23)</f>
        <v/>
      </c>
      <c r="AI28" s="57">
        <f t="shared" ca="1" si="14"/>
        <v>20</v>
      </c>
      <c r="AJ28" s="19">
        <f t="shared" ca="1" si="15"/>
        <v>98</v>
      </c>
      <c r="AK28" s="59"/>
      <c r="AL28" s="19">
        <v>7</v>
      </c>
      <c r="AM28" s="58"/>
      <c r="AN28" s="19"/>
      <c r="AO28" s="27"/>
    </row>
    <row r="29" spans="1:41" ht="25.7" customHeight="1">
      <c r="A29" s="13">
        <v>8</v>
      </c>
      <c r="B29" s="17" t="str">
        <f>IF('配置表（Ｈ31.01）ららぽーと立川立飛'!B24="","",'配置表（Ｈ31.01）ららぽーと立川立飛'!B24)</f>
        <v>田村勝行</v>
      </c>
      <c r="C29" s="18" t="str">
        <f ca="1">IF('配置表（Ｈ31.01）ららぽーと立川立飛'!C24="","休",'配置表（Ｈ31.01）ららぽーと立川立飛'!C24)</f>
        <v>休</v>
      </c>
      <c r="D29" s="18" t="str">
        <f ca="1">IF('配置表（Ｈ31.01）ららぽーと立川立飛'!D24="","休",'配置表（Ｈ31.01）ららぽーと立川立飛'!D24)</f>
        <v>荷捌</v>
      </c>
      <c r="E29" s="18" t="str">
        <f ca="1">IF('配置表（Ｈ31.01）ららぽーと立川立飛'!E24="","休",'配置表（Ｈ31.01）ららぽーと立川立飛'!E24)</f>
        <v>荷捌</v>
      </c>
      <c r="F29" s="18" t="str">
        <f ca="1">IF('配置表（Ｈ31.01）ららぽーと立川立飛'!F24="","休",'配置表（Ｈ31.01）ららぽーと立川立飛'!F24)</f>
        <v>休</v>
      </c>
      <c r="G29" s="18" t="str">
        <f ca="1">IF('配置表（Ｈ31.01）ららぽーと立川立飛'!G24="","休",'配置表（Ｈ31.01）ららぽーと立川立飛'!G24)</f>
        <v>荷捌</v>
      </c>
      <c r="H29" s="18" t="str">
        <f ca="1">IF('配置表（Ｈ31.01）ららぽーと立川立飛'!H24="","休",'配置表（Ｈ31.01）ららぽーと立川立飛'!H24)</f>
        <v>遅番</v>
      </c>
      <c r="I29" s="18" t="str">
        <f ca="1">IF('配置表（Ｈ31.01）ららぽーと立川立飛'!I24="","休",'配置表（Ｈ31.01）ららぽーと立川立飛'!I24)</f>
        <v>遅番</v>
      </c>
      <c r="J29" s="18" t="str">
        <f ca="1">IF('配置表（Ｈ31.01）ららぽーと立川立飛'!J24="","休",'配置表（Ｈ31.01）ららぽーと立川立飛'!J24)</f>
        <v>休</v>
      </c>
      <c r="K29" s="18" t="str">
        <f ca="1">IF('配置表（Ｈ31.01）ららぽーと立川立飛'!K24="","休",'配置表（Ｈ31.01）ららぽーと立川立飛'!K24)</f>
        <v>荷捌</v>
      </c>
      <c r="L29" s="18" t="str">
        <f ca="1">IF('配置表（Ｈ31.01）ららぽーと立川立飛'!L24="","休",'配置表（Ｈ31.01）ららぽーと立川立飛'!L24)</f>
        <v>荷捌</v>
      </c>
      <c r="M29" s="18" t="str">
        <f ca="1">IF('配置表（Ｈ31.01）ららぽーと立川立飛'!M24="","休",'配置表（Ｈ31.01）ららぽーと立川立飛'!M24)</f>
        <v>休</v>
      </c>
      <c r="N29" s="18" t="str">
        <f ca="1">IF('配置表（Ｈ31.01）ららぽーと立川立飛'!N24="","休",'配置表（Ｈ31.01）ららぽーと立川立飛'!N24)</f>
        <v>荷捌</v>
      </c>
      <c r="O29" s="18" t="str">
        <f ca="1">IF('配置表（Ｈ31.01）ららぽーと立川立飛'!O24="","休",'配置表（Ｈ31.01）ららぽーと立川立飛'!O24)</f>
        <v>遅番</v>
      </c>
      <c r="P29" s="18" t="str">
        <f ca="1">IF('配置表（Ｈ31.01）ららぽーと立川立飛'!P24="","休",'配置表（Ｈ31.01）ららぽーと立川立飛'!P24)</f>
        <v>休</v>
      </c>
      <c r="Q29" s="18" t="str">
        <f ca="1">IF('配置表（Ｈ31.01）ららぽーと立川立飛'!Q24="","休",'配置表（Ｈ31.01）ららぽーと立川立飛'!Q24)</f>
        <v>休</v>
      </c>
      <c r="R29" s="18" t="str">
        <f ca="1">IF('配置表（Ｈ31.01）ららぽーと立川立飛'!R24="","休",'配置表（Ｈ31.01）ららぽーと立川立飛'!R24)</f>
        <v>荷捌</v>
      </c>
      <c r="S29" s="18" t="str">
        <f ca="1">IF('配置表（Ｈ31.01）ららぽーと立川立飛'!S24="","休",'配置表（Ｈ31.01）ららぽーと立川立飛'!S24)</f>
        <v>荷捌</v>
      </c>
      <c r="T29" s="18" t="str">
        <f ca="1">IF('配置表（Ｈ31.01）ららぽーと立川立飛'!T24="","休",'配置表（Ｈ31.01）ららぽーと立川立飛'!T24)</f>
        <v>休</v>
      </c>
      <c r="U29" s="18" t="str">
        <f ca="1">IF('配置表（Ｈ31.01）ららぽーと立川立飛'!U24="","休",'配置表（Ｈ31.01）ららぽーと立川立飛'!U24)</f>
        <v>荷捌</v>
      </c>
      <c r="V29" s="18" t="str">
        <f ca="1">IF('配置表（Ｈ31.01）ららぽーと立川立飛'!V24="","休",'配置表（Ｈ31.01）ららぽーと立川立飛'!V24)</f>
        <v>遅番</v>
      </c>
      <c r="W29" s="18" t="str">
        <f ca="1">IF('配置表（Ｈ31.01）ららぽーと立川立飛'!W24="","休",'配置表（Ｈ31.01）ららぽーと立川立飛'!W24)</f>
        <v>遅番</v>
      </c>
      <c r="X29" s="18" t="str">
        <f ca="1">IF('配置表（Ｈ31.01）ららぽーと立川立飛'!X24="","休",'配置表（Ｈ31.01）ららぽーと立川立飛'!X24)</f>
        <v>休</v>
      </c>
      <c r="Y29" s="18" t="str">
        <f ca="1">IF('配置表（Ｈ31.01）ららぽーと立川立飛'!Y24="","休",'配置表（Ｈ31.01）ららぽーと立川立飛'!Y24)</f>
        <v>荷捌</v>
      </c>
      <c r="Z29" s="18" t="str">
        <f ca="1">IF('配置表（Ｈ31.01）ららぽーと立川立飛'!Z24="","休",'配置表（Ｈ31.01）ららぽーと立川立飛'!Z24)</f>
        <v>荷捌</v>
      </c>
      <c r="AA29" s="18" t="str">
        <f ca="1">IF('配置表（Ｈ31.01）ららぽーと立川立飛'!AA24="","休",'配置表（Ｈ31.01）ららぽーと立川立飛'!AA24)</f>
        <v>休</v>
      </c>
      <c r="AB29" s="18" t="str">
        <f ca="1">IF('配置表（Ｈ31.01）ららぽーと立川立飛'!AB24="","休",'配置表（Ｈ31.01）ららぽーと立川立飛'!AB24)</f>
        <v>荷捌</v>
      </c>
      <c r="AC29" s="18" t="str">
        <f ca="1">IF('配置表（Ｈ31.01）ららぽーと立川立飛'!AC24="","休",'配置表（Ｈ31.01）ららぽーと立川立飛'!AC24)</f>
        <v>遅番</v>
      </c>
      <c r="AD29" s="18" t="str">
        <f ca="1">IF('配置表（Ｈ31.01）ららぽーと立川立飛'!AD24="","休",'配置表（Ｈ31.01）ららぽーと立川立飛'!AD24)</f>
        <v>遅番</v>
      </c>
      <c r="AE29" s="18" t="str">
        <f ca="1">IF('配置表（Ｈ31.01）ららぽーと立川立飛'!AE24="","休",'配置表（Ｈ31.01）ららぽーと立川立飛'!AE24)</f>
        <v>休</v>
      </c>
      <c r="AF29" s="18" t="str">
        <f ca="1">IF('配置表（Ｈ31.01）ららぽーと立川立飛'!AF24="","休",'配置表（Ｈ31.01）ららぽーと立川立飛'!AF24)</f>
        <v>荷捌</v>
      </c>
      <c r="AG29" s="18" t="str">
        <f ca="1">IF('配置表（Ｈ31.01）ららぽーと立川立飛'!AG24="","休",'配置表（Ｈ31.01）ららぽーと立川立飛'!AG24)</f>
        <v>荷捌</v>
      </c>
      <c r="AH29" s="19" t="str">
        <f>IF('配置表（Ｈ31.01）ららぽーと立川立飛'!AH24="","",'配置表（Ｈ31.01）ららぽーと立川立飛'!AH24)</f>
        <v/>
      </c>
      <c r="AI29" s="57">
        <f t="shared" ca="1" si="14"/>
        <v>10</v>
      </c>
      <c r="AJ29" s="19">
        <f t="shared" ca="1" si="15"/>
        <v>196</v>
      </c>
      <c r="AK29" s="59"/>
      <c r="AL29" s="19">
        <v>8</v>
      </c>
      <c r="AM29" s="58"/>
      <c r="AN29" s="19"/>
      <c r="AO29" s="27"/>
    </row>
    <row r="30" spans="1:41" ht="25.7" customHeight="1">
      <c r="A30" s="13">
        <v>9</v>
      </c>
      <c r="B30" s="17" t="str">
        <f>IF('配置表（Ｈ31.01）ららぽーと立川立飛'!B25="","",'配置表（Ｈ31.01）ららぽーと立川立飛'!B25)</f>
        <v>田村諭</v>
      </c>
      <c r="C30" s="18" t="str">
        <f ca="1">IF('配置表（Ｈ31.01）ららぽーと立川立飛'!C25="","休",'配置表（Ｈ31.01）ららぽーと立川立飛'!C25)</f>
        <v>休</v>
      </c>
      <c r="D30" s="18" t="str">
        <f ca="1">IF('配置表（Ｈ31.01）ららぽーと立川立飛'!D25="","休",'配置表（Ｈ31.01）ららぽーと立川立飛'!D25)</f>
        <v>荷捌</v>
      </c>
      <c r="E30" s="18" t="str">
        <f ca="1">IF('配置表（Ｈ31.01）ららぽーと立川立飛'!E25="","休",'配置表（Ｈ31.01）ららぽーと立川立飛'!E25)</f>
        <v>早番</v>
      </c>
      <c r="F30" s="18" t="str">
        <f ca="1">IF('配置表（Ｈ31.01）ららぽーと立川立飛'!F25="","休",'配置表（Ｈ31.01）ららぽーと立川立飛'!F25)</f>
        <v>休</v>
      </c>
      <c r="G30" s="18" t="str">
        <f ca="1">IF('配置表（Ｈ31.01）ららぽーと立川立飛'!G25="","休",'配置表（Ｈ31.01）ららぽーと立川立飛'!G25)</f>
        <v>早番</v>
      </c>
      <c r="H30" s="18" t="str">
        <f ca="1">IF('配置表（Ｈ31.01）ららぽーと立川立飛'!H25="","休",'配置表（Ｈ31.01）ららぽーと立川立飛'!H25)</f>
        <v>休</v>
      </c>
      <c r="I30" s="18" t="str">
        <f ca="1">IF('配置表（Ｈ31.01）ららぽーと立川立飛'!I25="","休",'配置表（Ｈ31.01）ららぽーと立川立飛'!I25)</f>
        <v>遅番</v>
      </c>
      <c r="J30" s="18" t="str">
        <f ca="1">IF('配置表（Ｈ31.01）ららぽーと立川立飛'!J25="","休",'配置表（Ｈ31.01）ららぽーと立川立飛'!J25)</f>
        <v>早番</v>
      </c>
      <c r="K30" s="18" t="str">
        <f ca="1">IF('配置表（Ｈ31.01）ららぽーと立川立飛'!K25="","休",'配置表（Ｈ31.01）ららぽーと立川立飛'!K25)</f>
        <v>休</v>
      </c>
      <c r="L30" s="18" t="str">
        <f ca="1">IF('配置表（Ｈ31.01）ららぽーと立川立飛'!L25="","休",'配置表（Ｈ31.01）ららぽーと立川立飛'!L25)</f>
        <v>荷捌</v>
      </c>
      <c r="M30" s="18" t="str">
        <f ca="1">IF('配置表（Ｈ31.01）ららぽーと立川立飛'!M25="","休",'配置表（Ｈ31.01）ららぽーと立川立飛'!M25)</f>
        <v>荷捌</v>
      </c>
      <c r="N30" s="18" t="str">
        <f ca="1">IF('配置表（Ｈ31.01）ららぽーと立川立飛'!N25="","休",'配置表（Ｈ31.01）ららぽーと立川立飛'!N25)</f>
        <v>早番</v>
      </c>
      <c r="O30" s="18" t="str">
        <f ca="1">IF('配置表（Ｈ31.01）ららぽーと立川立飛'!O25="","休",'配置表（Ｈ31.01）ららぽーと立川立飛'!O25)</f>
        <v>休</v>
      </c>
      <c r="P30" s="18" t="str">
        <f ca="1">IF('配置表（Ｈ31.01）ららぽーと立川立飛'!P25="","休",'配置表（Ｈ31.01）ららぽーと立川立飛'!P25)</f>
        <v>遅番</v>
      </c>
      <c r="Q30" s="18" t="str">
        <f ca="1">IF('配置表（Ｈ31.01）ららぽーと立川立飛'!Q25="","休",'配置表（Ｈ31.01）ららぽーと立川立飛'!Q25)</f>
        <v>休</v>
      </c>
      <c r="R30" s="18" t="str">
        <f ca="1">IF('配置表（Ｈ31.01）ららぽーと立川立飛'!R25="","休",'配置表（Ｈ31.01）ららぽーと立川立飛'!R25)</f>
        <v>休</v>
      </c>
      <c r="S30" s="18" t="str">
        <f ca="1">IF('配置表（Ｈ31.01）ららぽーと立川立飛'!S25="","休",'配置表（Ｈ31.01）ららぽーと立川立飛'!S25)</f>
        <v>早番</v>
      </c>
      <c r="T30" s="18" t="str">
        <f ca="1">IF('配置表（Ｈ31.01）ららぽーと立川立飛'!T25="","休",'配置表（Ｈ31.01）ららぽーと立川立飛'!T25)</f>
        <v>早番</v>
      </c>
      <c r="U30" s="18" t="str">
        <f ca="1">IF('配置表（Ｈ31.01）ららぽーと立川立飛'!U25="","休",'配置表（Ｈ31.01）ららぽーと立川立飛'!U25)</f>
        <v>休</v>
      </c>
      <c r="V30" s="18" t="str">
        <f ca="1">IF('配置表（Ｈ31.01）ららぽーと立川立飛'!V25="","休",'配置表（Ｈ31.01）ららぽーと立川立飛'!V25)</f>
        <v>早番</v>
      </c>
      <c r="W30" s="18" t="str">
        <f ca="1">IF('配置表（Ｈ31.01）ららぽーと立川立飛'!W25="","休",'配置表（Ｈ31.01）ららぽーと立川立飛'!W25)</f>
        <v>遅番</v>
      </c>
      <c r="X30" s="18" t="str">
        <f ca="1">IF('配置表（Ｈ31.01）ららぽーと立川立飛'!X25="","休",'配置表（Ｈ31.01）ららぽーと立川立飛'!X25)</f>
        <v>休</v>
      </c>
      <c r="Y30" s="18" t="str">
        <f ca="1">IF('配置表（Ｈ31.01）ららぽーと立川立飛'!Y25="","休",'配置表（Ｈ31.01）ららぽーと立川立飛'!Y25)</f>
        <v>荷捌</v>
      </c>
      <c r="Z30" s="18" t="str">
        <f ca="1">IF('配置表（Ｈ31.01）ららぽーと立川立飛'!Z25="","休",'配置表（Ｈ31.01）ららぽーと立川立飛'!Z25)</f>
        <v>早番</v>
      </c>
      <c r="AA30" s="18" t="str">
        <f ca="1">IF('配置表（Ｈ31.01）ららぽーと立川立飛'!AA25="","休",'配置表（Ｈ31.01）ららぽーと立川立飛'!AA25)</f>
        <v>休</v>
      </c>
      <c r="AB30" s="18" t="str">
        <f ca="1">IF('配置表（Ｈ31.01）ららぽーと立川立飛'!AB25="","休",'配置表（Ｈ31.01）ららぽーと立川立飛'!AB25)</f>
        <v>休</v>
      </c>
      <c r="AC30" s="18" t="str">
        <f ca="1">IF('配置表（Ｈ31.01）ららぽーと立川立飛'!AC25="","休",'配置表（Ｈ31.01）ららぽーと立川立飛'!AC25)</f>
        <v>早番</v>
      </c>
      <c r="AD30" s="18" t="str">
        <f ca="1">IF('配置表（Ｈ31.01）ららぽーと立川立飛'!AD25="","休",'配置表（Ｈ31.01）ららぽーと立川立飛'!AD25)</f>
        <v>早番</v>
      </c>
      <c r="AE30" s="18" t="str">
        <f ca="1">IF('配置表（Ｈ31.01）ららぽーと立川立飛'!AE25="","休",'配置表（Ｈ31.01）ららぽーと立川立飛'!AE25)</f>
        <v>休</v>
      </c>
      <c r="AF30" s="18" t="str">
        <f ca="1">IF('配置表（Ｈ31.01）ららぽーと立川立飛'!AF25="","休",'配置表（Ｈ31.01）ららぽーと立川立飛'!AF25)</f>
        <v>早番</v>
      </c>
      <c r="AG30" s="18" t="str">
        <f ca="1">IF('配置表（Ｈ31.01）ららぽーと立川立飛'!AG25="","休",'配置表（Ｈ31.01）ららぽーと立川立飛'!AG25)</f>
        <v>休</v>
      </c>
      <c r="AH30" s="19" t="str">
        <f>IF('配置表（Ｈ31.01）ららぽーと立川立飛'!AH25="","",'配置表（Ｈ31.01）ららぽーと立川立飛'!AH25)</f>
        <v/>
      </c>
      <c r="AI30" s="57">
        <f t="shared" ca="1" si="14"/>
        <v>13</v>
      </c>
      <c r="AJ30" s="19">
        <f t="shared" ca="1" si="15"/>
        <v>152</v>
      </c>
      <c r="AK30" s="59"/>
      <c r="AL30" s="19">
        <v>9</v>
      </c>
      <c r="AM30" s="58"/>
      <c r="AN30" s="19"/>
      <c r="AO30" s="27"/>
    </row>
    <row r="31" spans="1:41" ht="25.7" customHeight="1">
      <c r="A31" s="13">
        <v>10</v>
      </c>
      <c r="B31" s="17" t="str">
        <f>IF('配置表（Ｈ31.01）ららぽーと立川立飛'!B26="","",'配置表（Ｈ31.01）ららぽーと立川立飛'!B26)</f>
        <v>長岡順一</v>
      </c>
      <c r="C31" s="18" t="str">
        <f ca="1">IF('配置表（Ｈ31.01）ららぽーと立川立飛'!C26="","休",'配置表（Ｈ31.01）ららぽーと立川立飛'!C26)</f>
        <v>休</v>
      </c>
      <c r="D31" s="18" t="str">
        <f ca="1">IF('配置表（Ｈ31.01）ららぽーと立川立飛'!D26="","休",'配置表（Ｈ31.01）ららぽーと立川立飛'!D26)</f>
        <v>休</v>
      </c>
      <c r="E31" s="18" t="str">
        <f ca="1">IF('配置表（Ｈ31.01）ららぽーと立川立飛'!E26="","休",'配置表（Ｈ31.01）ららぽーと立川立飛'!E26)</f>
        <v>休</v>
      </c>
      <c r="F31" s="18" t="str">
        <f ca="1">IF('配置表（Ｈ31.01）ららぽーと立川立飛'!F26="","休",'配置表（Ｈ31.01）ららぽーと立川立飛'!F26)</f>
        <v>休</v>
      </c>
      <c r="G31" s="18" t="str">
        <f ca="1">IF('配置表（Ｈ31.01）ららぽーと立川立飛'!G26="","休",'配置表（Ｈ31.01）ららぽーと立川立飛'!G26)</f>
        <v>荷捌</v>
      </c>
      <c r="H31" s="18" t="str">
        <f ca="1">IF('配置表（Ｈ31.01）ららぽーと立川立飛'!H26="","休",'配置表（Ｈ31.01）ららぽーと立川立飛'!H26)</f>
        <v>荷捌</v>
      </c>
      <c r="I31" s="18" t="str">
        <f ca="1">IF('配置表（Ｈ31.01）ららぽーと立川立飛'!I26="","休",'配置表（Ｈ31.01）ららぽーと立川立飛'!I26)</f>
        <v>荷捌</v>
      </c>
      <c r="J31" s="18" t="str">
        <f ca="1">IF('配置表（Ｈ31.01）ららぽーと立川立飛'!J26="","休",'配置表（Ｈ31.01）ららぽーと立川立飛'!J26)</f>
        <v>休</v>
      </c>
      <c r="K31" s="18" t="str">
        <f ca="1">IF('配置表（Ｈ31.01）ららぽーと立川立飛'!K26="","休",'配置表（Ｈ31.01）ららぽーと立川立飛'!K26)</f>
        <v>休</v>
      </c>
      <c r="L31" s="18" t="str">
        <f ca="1">IF('配置表（Ｈ31.01）ららぽーと立川立飛'!L26="","休",'配置表（Ｈ31.01）ららぽーと立川立飛'!L26)</f>
        <v>休</v>
      </c>
      <c r="M31" s="18" t="str">
        <f ca="1">IF('配置表（Ｈ31.01）ららぽーと立川立飛'!M26="","休",'配置表（Ｈ31.01）ららぽーと立川立飛'!M26)</f>
        <v>休</v>
      </c>
      <c r="N31" s="18" t="str">
        <f ca="1">IF('配置表（Ｈ31.01）ららぽーと立川立飛'!N26="","休",'配置表（Ｈ31.01）ららぽーと立川立飛'!N26)</f>
        <v>荷捌</v>
      </c>
      <c r="O31" s="18" t="str">
        <f ca="1">IF('配置表（Ｈ31.01）ららぽーと立川立飛'!O26="","休",'配置表（Ｈ31.01）ららぽーと立川立飛'!O26)</f>
        <v>荷捌</v>
      </c>
      <c r="P31" s="18" t="str">
        <f ca="1">IF('配置表（Ｈ31.01）ららぽーと立川立飛'!P26="","休",'配置表（Ｈ31.01）ららぽーと立川立飛'!P26)</f>
        <v>荷捌</v>
      </c>
      <c r="Q31" s="18" t="str">
        <f ca="1">IF('配置表（Ｈ31.01）ららぽーと立川立飛'!Q26="","休",'配置表（Ｈ31.01）ららぽーと立川立飛'!Q26)</f>
        <v>休</v>
      </c>
      <c r="R31" s="18" t="str">
        <f ca="1">IF('配置表（Ｈ31.01）ららぽーと立川立飛'!R26="","休",'配置表（Ｈ31.01）ららぽーと立川立飛'!R26)</f>
        <v>休</v>
      </c>
      <c r="S31" s="18" t="str">
        <f ca="1">IF('配置表（Ｈ31.01）ららぽーと立川立飛'!S26="","休",'配置表（Ｈ31.01）ららぽーと立川立飛'!S26)</f>
        <v>休</v>
      </c>
      <c r="T31" s="18" t="str">
        <f ca="1">IF('配置表（Ｈ31.01）ららぽーと立川立飛'!T26="","休",'配置表（Ｈ31.01）ららぽーと立川立飛'!T26)</f>
        <v>休</v>
      </c>
      <c r="U31" s="18" t="str">
        <f ca="1">IF('配置表（Ｈ31.01）ららぽーと立川立飛'!U26="","休",'配置表（Ｈ31.01）ららぽーと立川立飛'!U26)</f>
        <v>荷捌</v>
      </c>
      <c r="V31" s="18" t="str">
        <f ca="1">IF('配置表（Ｈ31.01）ららぽーと立川立飛'!V26="","休",'配置表（Ｈ31.01）ららぽーと立川立飛'!V26)</f>
        <v>荷捌</v>
      </c>
      <c r="W31" s="18" t="str">
        <f ca="1">IF('配置表（Ｈ31.01）ららぽーと立川立飛'!W26="","休",'配置表（Ｈ31.01）ららぽーと立川立飛'!W26)</f>
        <v>荷捌</v>
      </c>
      <c r="X31" s="18" t="str">
        <f ca="1">IF('配置表（Ｈ31.01）ららぽーと立川立飛'!X26="","休",'配置表（Ｈ31.01）ららぽーと立川立飛'!X26)</f>
        <v>休</v>
      </c>
      <c r="Y31" s="18" t="str">
        <f ca="1">IF('配置表（Ｈ31.01）ららぽーと立川立飛'!Y26="","休",'配置表（Ｈ31.01）ららぽーと立川立飛'!Y26)</f>
        <v>休</v>
      </c>
      <c r="Z31" s="18" t="str">
        <f ca="1">IF('配置表（Ｈ31.01）ららぽーと立川立飛'!Z26="","休",'配置表（Ｈ31.01）ららぽーと立川立飛'!Z26)</f>
        <v>休</v>
      </c>
      <c r="AA31" s="18" t="str">
        <f ca="1">IF('配置表（Ｈ31.01）ららぽーと立川立飛'!AA26="","休",'配置表（Ｈ31.01）ららぽーと立川立飛'!AA26)</f>
        <v>休</v>
      </c>
      <c r="AB31" s="18" t="str">
        <f ca="1">IF('配置表（Ｈ31.01）ららぽーと立川立飛'!AB26="","休",'配置表（Ｈ31.01）ららぽーと立川立飛'!AB26)</f>
        <v>荷捌</v>
      </c>
      <c r="AC31" s="18" t="str">
        <f ca="1">IF('配置表（Ｈ31.01）ららぽーと立川立飛'!AC26="","休",'配置表（Ｈ31.01）ららぽーと立川立飛'!AC26)</f>
        <v>荷捌</v>
      </c>
      <c r="AD31" s="18" t="str">
        <f ca="1">IF('配置表（Ｈ31.01）ららぽーと立川立飛'!AD26="","休",'配置表（Ｈ31.01）ららぽーと立川立飛'!AD26)</f>
        <v>荷捌</v>
      </c>
      <c r="AE31" s="18" t="str">
        <f ca="1">IF('配置表（Ｈ31.01）ららぽーと立川立飛'!AE26="","休",'配置表（Ｈ31.01）ららぽーと立川立飛'!AE26)</f>
        <v>荷捌</v>
      </c>
      <c r="AF31" s="18" t="str">
        <f ca="1">IF('配置表（Ｈ31.01）ららぽーと立川立飛'!AF26="","休",'配置表（Ｈ31.01）ららぽーと立川立飛'!AF26)</f>
        <v>荷捌</v>
      </c>
      <c r="AG31" s="18" t="str">
        <f ca="1">IF('配置表（Ｈ31.01）ららぽーと立川立飛'!AG26="","休",'配置表（Ｈ31.01）ららぽーと立川立飛'!AG26)</f>
        <v>荷捌</v>
      </c>
      <c r="AH31" s="19" t="str">
        <f>IF('配置表（Ｈ31.01）ららぽーと立川立飛'!AH26="","",'配置表（Ｈ31.01）ららぽーと立川立飛'!AH26)</f>
        <v/>
      </c>
      <c r="AI31" s="57">
        <f t="shared" ca="1" si="14"/>
        <v>16</v>
      </c>
      <c r="AJ31" s="19">
        <f t="shared" ca="1" si="15"/>
        <v>150</v>
      </c>
      <c r="AK31" s="59"/>
      <c r="AL31" s="19">
        <v>10</v>
      </c>
      <c r="AM31" s="58"/>
      <c r="AN31" s="19"/>
      <c r="AO31" s="27"/>
    </row>
    <row r="32" spans="1:41" ht="25.7" customHeight="1">
      <c r="A32" s="13">
        <v>11</v>
      </c>
      <c r="B32" s="17" t="str">
        <f>IF('配置表（Ｈ31.01）ららぽーと立川立飛'!B27="","",'配置表（Ｈ31.01）ららぽーと立川立飛'!B27)</f>
        <v>萩原光彦</v>
      </c>
      <c r="C32" s="18" t="str">
        <f ca="1">IF('配置表（Ｈ31.01）ららぽーと立川立飛'!C27="","休",'配置表（Ｈ31.01）ららぽーと立川立飛'!C27)</f>
        <v>荷捌</v>
      </c>
      <c r="D32" s="18" t="str">
        <f ca="1">IF('配置表（Ｈ31.01）ららぽーと立川立飛'!D27="","休",'配置表（Ｈ31.01）ららぽーと立川立飛'!D27)</f>
        <v>休</v>
      </c>
      <c r="E32" s="18" t="str">
        <f ca="1">IF('配置表（Ｈ31.01）ららぽーと立川立飛'!E27="","休",'配置表（Ｈ31.01）ららぽーと立川立飛'!E27)</f>
        <v>荷捌</v>
      </c>
      <c r="F32" s="18" t="str">
        <f ca="1">IF('配置表（Ｈ31.01）ららぽーと立川立飛'!F27="","休",'配置表（Ｈ31.01）ららぽーと立川立飛'!F27)</f>
        <v>荷捌</v>
      </c>
      <c r="G32" s="18" t="str">
        <f ca="1">IF('配置表（Ｈ31.01）ららぽーと立川立飛'!G27="","休",'配置表（Ｈ31.01）ららぽーと立川立飛'!G27)</f>
        <v>荷捌</v>
      </c>
      <c r="H32" s="18" t="str">
        <f ca="1">IF('配置表（Ｈ31.01）ららぽーと立川立飛'!H27="","休",'配置表（Ｈ31.01）ららぽーと立川立飛'!H27)</f>
        <v>休</v>
      </c>
      <c r="I32" s="18" t="str">
        <f ca="1">IF('配置表（Ｈ31.01）ららぽーと立川立飛'!I27="","休",'配置表（Ｈ31.01）ららぽーと立川立飛'!I27)</f>
        <v>荷捌</v>
      </c>
      <c r="J32" s="18" t="str">
        <f ca="1">IF('配置表（Ｈ31.01）ららぽーと立川立飛'!J27="","休",'配置表（Ｈ31.01）ららぽーと立川立飛'!J27)</f>
        <v>荷捌</v>
      </c>
      <c r="K32" s="18" t="str">
        <f ca="1">IF('配置表（Ｈ31.01）ららぽーと立川立飛'!K27="","休",'配置表（Ｈ31.01）ららぽーと立川立飛'!K27)</f>
        <v>休</v>
      </c>
      <c r="L32" s="18" t="str">
        <f ca="1">IF('配置表（Ｈ31.01）ららぽーと立川立飛'!L27="","休",'配置表（Ｈ31.01）ららぽーと立川立飛'!L27)</f>
        <v>荷捌</v>
      </c>
      <c r="M32" s="18" t="str">
        <f ca="1">IF('配置表（Ｈ31.01）ららぽーと立川立飛'!M27="","休",'配置表（Ｈ31.01）ららぽーと立川立飛'!M27)</f>
        <v>荷捌</v>
      </c>
      <c r="N32" s="18" t="str">
        <f ca="1">IF('配置表（Ｈ31.01）ららぽーと立川立飛'!N27="","休",'配置表（Ｈ31.01）ららぽーと立川立飛'!N27)</f>
        <v>早番</v>
      </c>
      <c r="O32" s="18" t="str">
        <f ca="1">IF('配置表（Ｈ31.01）ららぽーと立川立飛'!O27="","休",'配置表（Ｈ31.01）ららぽーと立川立飛'!O27)</f>
        <v>休</v>
      </c>
      <c r="P32" s="18" t="str">
        <f ca="1">IF('配置表（Ｈ31.01）ららぽーと立川立飛'!P27="","休",'配置表（Ｈ31.01）ららぽーと立川立飛'!P27)</f>
        <v>荷捌</v>
      </c>
      <c r="Q32" s="18" t="str">
        <f ca="1">IF('配置表（Ｈ31.01）ららぽーと立川立飛'!Q27="","休",'配置表（Ｈ31.01）ららぽーと立川立飛'!Q27)</f>
        <v>荷捌</v>
      </c>
      <c r="R32" s="18" t="str">
        <f ca="1">IF('配置表（Ｈ31.01）ららぽーと立川立飛'!R27="","休",'配置表（Ｈ31.01）ららぽーと立川立飛'!R27)</f>
        <v>休</v>
      </c>
      <c r="S32" s="18" t="str">
        <f ca="1">IF('配置表（Ｈ31.01）ららぽーと立川立飛'!S27="","休",'配置表（Ｈ31.01）ららぽーと立川立飛'!S27)</f>
        <v>荷捌</v>
      </c>
      <c r="T32" s="18" t="str">
        <f ca="1">IF('配置表（Ｈ31.01）ららぽーと立川立飛'!T27="","休",'配置表（Ｈ31.01）ららぽーと立川立飛'!T27)</f>
        <v>荷捌</v>
      </c>
      <c r="U32" s="18" t="str">
        <f ca="1">IF('配置表（Ｈ31.01）ららぽーと立川立飛'!U27="","休",'配置表（Ｈ31.01）ららぽーと立川立飛'!U27)</f>
        <v>早番</v>
      </c>
      <c r="V32" s="18" t="str">
        <f ca="1">IF('配置表（Ｈ31.01）ららぽーと立川立飛'!V27="","休",'配置表（Ｈ31.01）ららぽーと立川立飛'!V27)</f>
        <v>休</v>
      </c>
      <c r="W32" s="18" t="str">
        <f ca="1">IF('配置表（Ｈ31.01）ららぽーと立川立飛'!W27="","休",'配置表（Ｈ31.01）ららぽーと立川立飛'!W27)</f>
        <v>早番</v>
      </c>
      <c r="X32" s="18" t="str">
        <f ca="1">IF('配置表（Ｈ31.01）ららぽーと立川立飛'!X27="","休",'配置表（Ｈ31.01）ららぽーと立川立飛'!X27)</f>
        <v>荷捌</v>
      </c>
      <c r="Y32" s="18" t="str">
        <f ca="1">IF('配置表（Ｈ31.01）ららぽーと立川立飛'!Y27="","休",'配置表（Ｈ31.01）ららぽーと立川立飛'!Y27)</f>
        <v>休</v>
      </c>
      <c r="Z32" s="18" t="str">
        <f ca="1">IF('配置表（Ｈ31.01）ららぽーと立川立飛'!Z27="","休",'配置表（Ｈ31.01）ららぽーと立川立飛'!Z27)</f>
        <v>荷捌</v>
      </c>
      <c r="AA32" s="18" t="str">
        <f ca="1">IF('配置表（Ｈ31.01）ららぽーと立川立飛'!AA27="","休",'配置表（Ｈ31.01）ららぽーと立川立飛'!AA27)</f>
        <v>荷捌</v>
      </c>
      <c r="AB32" s="18" t="str">
        <f ca="1">IF('配置表（Ｈ31.01）ららぽーと立川立飛'!AB27="","休",'配置表（Ｈ31.01）ららぽーと立川立飛'!AB27)</f>
        <v>早番</v>
      </c>
      <c r="AC32" s="18" t="str">
        <f ca="1">IF('配置表（Ｈ31.01）ららぽーと立川立飛'!AC27="","休",'配置表（Ｈ31.01）ららぽーと立川立飛'!AC27)</f>
        <v>休</v>
      </c>
      <c r="AD32" s="18" t="str">
        <f ca="1">IF('配置表（Ｈ31.01）ららぽーと立川立飛'!AD27="","休",'配置表（Ｈ31.01）ららぽーと立川立飛'!AD27)</f>
        <v>早番</v>
      </c>
      <c r="AE32" s="18" t="str">
        <f ca="1">IF('配置表（Ｈ31.01）ららぽーと立川立飛'!AE27="","休",'配置表（Ｈ31.01）ららぽーと立川立飛'!AE27)</f>
        <v>早番</v>
      </c>
      <c r="AF32" s="18" t="str">
        <f ca="1">IF('配置表（Ｈ31.01）ららぽーと立川立飛'!AF27="","休",'配置表（Ｈ31.01）ららぽーと立川立飛'!AF27)</f>
        <v>早番</v>
      </c>
      <c r="AG32" s="18" t="str">
        <f ca="1">IF('配置表（Ｈ31.01）ららぽーと立川立飛'!AG27="","休",'配置表（Ｈ31.01）ららぽーと立川立飛'!AG27)</f>
        <v>休</v>
      </c>
      <c r="AH32" s="19" t="str">
        <f>IF('配置表（Ｈ31.01）ららぽーと立川立飛'!AH27="","",'配置表（Ｈ31.01）ららぽーと立川立飛'!AH27)</f>
        <v/>
      </c>
      <c r="AI32" s="57">
        <f t="shared" ca="1" si="14"/>
        <v>9</v>
      </c>
      <c r="AJ32" s="19">
        <f t="shared" ca="1" si="15"/>
        <v>206</v>
      </c>
      <c r="AK32" s="59"/>
      <c r="AL32" s="19">
        <v>11</v>
      </c>
      <c r="AM32" s="58"/>
      <c r="AN32" s="19"/>
      <c r="AO32" s="27"/>
    </row>
    <row r="33" spans="1:41" ht="25.7" customHeight="1">
      <c r="A33" s="13">
        <v>12</v>
      </c>
      <c r="B33" s="17" t="str">
        <f>IF('配置表（Ｈ31.01）ららぽーと立川立飛'!B28="","",'配置表（Ｈ31.01）ららぽーと立川立飛'!B28)</f>
        <v>福田敦</v>
      </c>
      <c r="C33" s="18" t="str">
        <f ca="1">IF('配置表（Ｈ31.01）ららぽーと立川立飛'!C28="","休",'配置表（Ｈ31.01）ららぽーと立川立飛'!C28)</f>
        <v>荷捌</v>
      </c>
      <c r="D33" s="18" t="str">
        <f ca="1">IF('配置表（Ｈ31.01）ららぽーと立川立飛'!D28="","休",'配置表（Ｈ31.01）ららぽーと立川立飛'!D28)</f>
        <v>荷捌</v>
      </c>
      <c r="E33" s="18" t="str">
        <f ca="1">IF('配置表（Ｈ31.01）ららぽーと立川立飛'!E28="","休",'配置表（Ｈ31.01）ららぽーと立川立飛'!E28)</f>
        <v>休</v>
      </c>
      <c r="F33" s="18" t="str">
        <f ca="1">IF('配置表（Ｈ31.01）ららぽーと立川立飛'!F28="","休",'配置表（Ｈ31.01）ららぽーと立川立飛'!F28)</f>
        <v>休</v>
      </c>
      <c r="G33" s="18" t="str">
        <f ca="1">IF('配置表（Ｈ31.01）ららぽーと立川立飛'!G28="","休",'配置表（Ｈ31.01）ららぽーと立川立飛'!G28)</f>
        <v>休</v>
      </c>
      <c r="H33" s="18" t="str">
        <f ca="1">IF('配置表（Ｈ31.01）ららぽーと立川立飛'!H28="","休",'配置表（Ｈ31.01）ららぽーと立川立飛'!H28)</f>
        <v>荷捌</v>
      </c>
      <c r="I33" s="18" t="str">
        <f ca="1">IF('配置表（Ｈ31.01）ららぽーと立川立飛'!I28="","休",'配置表（Ｈ31.01）ららぽーと立川立飛'!I28)</f>
        <v>休</v>
      </c>
      <c r="J33" s="18" t="str">
        <f ca="1">IF('配置表（Ｈ31.01）ららぽーと立川立飛'!J28="","休",'配置表（Ｈ31.01）ららぽーと立川立飛'!J28)</f>
        <v>荷捌</v>
      </c>
      <c r="K33" s="18" t="str">
        <f ca="1">IF('配置表（Ｈ31.01）ららぽーと立川立飛'!K28="","休",'配置表（Ｈ31.01）ららぽーと立川立飛'!K28)</f>
        <v>荷捌</v>
      </c>
      <c r="L33" s="18" t="str">
        <f ca="1">IF('配置表（Ｈ31.01）ららぽーと立川立飛'!L28="","休",'配置表（Ｈ31.01）ららぽーと立川立飛'!L28)</f>
        <v>休</v>
      </c>
      <c r="M33" s="18" t="str">
        <f ca="1">IF('配置表（Ｈ31.01）ららぽーと立川立飛'!M28="","休",'配置表（Ｈ31.01）ららぽーと立川立飛'!M28)</f>
        <v>休</v>
      </c>
      <c r="N33" s="18" t="str">
        <f ca="1">IF('配置表（Ｈ31.01）ららぽーと立川立飛'!N28="","休",'配置表（Ｈ31.01）ららぽーと立川立飛'!N28)</f>
        <v>休</v>
      </c>
      <c r="O33" s="18" t="str">
        <f ca="1">IF('配置表（Ｈ31.01）ららぽーと立川立飛'!O28="","休",'配置表（Ｈ31.01）ららぽーと立川立飛'!O28)</f>
        <v>休</v>
      </c>
      <c r="P33" s="18" t="str">
        <f ca="1">IF('配置表（Ｈ31.01）ららぽーと立川立飛'!P28="","休",'配置表（Ｈ31.01）ららぽーと立川立飛'!P28)</f>
        <v>休</v>
      </c>
      <c r="Q33" s="18" t="str">
        <f ca="1">IF('配置表（Ｈ31.01）ららぽーと立川立飛'!Q28="","休",'配置表（Ｈ31.01）ららぽーと立川立飛'!Q28)</f>
        <v>荷捌</v>
      </c>
      <c r="R33" s="18" t="str">
        <f ca="1">IF('配置表（Ｈ31.01）ららぽーと立川立飛'!R28="","休",'配置表（Ｈ31.01）ららぽーと立川立飛'!R28)</f>
        <v>荷捌</v>
      </c>
      <c r="S33" s="18" t="str">
        <f ca="1">IF('配置表（Ｈ31.01）ららぽーと立川立飛'!S28="","休",'配置表（Ｈ31.01）ららぽーと立川立飛'!S28)</f>
        <v>休</v>
      </c>
      <c r="T33" s="18" t="str">
        <f ca="1">IF('配置表（Ｈ31.01）ららぽーと立川立飛'!T28="","休",'配置表（Ｈ31.01）ららぽーと立川立飛'!T28)</f>
        <v>休</v>
      </c>
      <c r="U33" s="18" t="str">
        <f ca="1">IF('配置表（Ｈ31.01）ららぽーと立川立飛'!U28="","休",'配置表（Ｈ31.01）ららぽーと立川立飛'!U28)</f>
        <v>休</v>
      </c>
      <c r="V33" s="18" t="str">
        <f ca="1">IF('配置表（Ｈ31.01）ららぽーと立川立飛'!V28="","休",'配置表（Ｈ31.01）ららぽーと立川立飛'!V28)</f>
        <v>荷捌</v>
      </c>
      <c r="W33" s="18" t="str">
        <f ca="1">IF('配置表（Ｈ31.01）ららぽーと立川立飛'!W28="","休",'配置表（Ｈ31.01）ららぽーと立川立飛'!W28)</f>
        <v>荷捌</v>
      </c>
      <c r="X33" s="18" t="str">
        <f ca="1">IF('配置表（Ｈ31.01）ららぽーと立川立飛'!X28="","休",'配置表（Ｈ31.01）ららぽーと立川立飛'!X28)</f>
        <v>荷捌</v>
      </c>
      <c r="Y33" s="18" t="str">
        <f ca="1">IF('配置表（Ｈ31.01）ららぽーと立川立飛'!Y28="","休",'配置表（Ｈ31.01）ららぽーと立川立飛'!Y28)</f>
        <v>荷捌</v>
      </c>
      <c r="Z33" s="18" t="str">
        <f ca="1">IF('配置表（Ｈ31.01）ららぽーと立川立飛'!Z28="","休",'配置表（Ｈ31.01）ららぽーと立川立飛'!Z28)</f>
        <v>休</v>
      </c>
      <c r="AA33" s="18" t="str">
        <f ca="1">IF('配置表（Ｈ31.01）ららぽーと立川立飛'!AA28="","休",'配置表（Ｈ31.01）ららぽーと立川立飛'!AA28)</f>
        <v>休</v>
      </c>
      <c r="AB33" s="18" t="str">
        <f ca="1">IF('配置表（Ｈ31.01）ららぽーと立川立飛'!AB28="","休",'配置表（Ｈ31.01）ららぽーと立川立飛'!AB28)</f>
        <v>休</v>
      </c>
      <c r="AC33" s="18" t="str">
        <f ca="1">IF('配置表（Ｈ31.01）ららぽーと立川立飛'!AC28="","休",'配置表（Ｈ31.01）ららぽーと立川立飛'!AC28)</f>
        <v>荷捌</v>
      </c>
      <c r="AD33" s="18" t="str">
        <f ca="1">IF('配置表（Ｈ31.01）ららぽーと立川立飛'!AD28="","休",'配置表（Ｈ31.01）ららぽーと立川立飛'!AD28)</f>
        <v>荷捌</v>
      </c>
      <c r="AE33" s="18" t="str">
        <f ca="1">IF('配置表（Ｈ31.01）ららぽーと立川立飛'!AE28="","休",'配置表（Ｈ31.01）ららぽーと立川立飛'!AE28)</f>
        <v>荷捌</v>
      </c>
      <c r="AF33" s="18" t="str">
        <f ca="1">IF('配置表（Ｈ31.01）ららぽーと立川立飛'!AF28="","休",'配置表（Ｈ31.01）ららぽーと立川立飛'!AF28)</f>
        <v>荷捌</v>
      </c>
      <c r="AG33" s="18" t="str">
        <f ca="1">IF('配置表（Ｈ31.01）ららぽーと立川立飛'!AG28="","休",'配置表（Ｈ31.01）ららぽーと立川立飛'!AG28)</f>
        <v>休</v>
      </c>
      <c r="AH33" s="19" t="str">
        <f>IF('配置表（Ｈ31.01）ららぽーと立川立飛'!AH28="","",'配置表（Ｈ31.01）ららぽーと立川立飛'!AH28)</f>
        <v/>
      </c>
      <c r="AI33" s="57">
        <f t="shared" ca="1" si="14"/>
        <v>16</v>
      </c>
      <c r="AJ33" s="19">
        <f t="shared" ca="1" si="15"/>
        <v>150</v>
      </c>
      <c r="AK33" s="59"/>
      <c r="AL33" s="19">
        <v>12</v>
      </c>
      <c r="AM33" s="58"/>
      <c r="AN33" s="19"/>
      <c r="AO33" s="27"/>
    </row>
    <row r="34" spans="1:41" ht="25.7" customHeight="1">
      <c r="A34" s="13">
        <v>13</v>
      </c>
      <c r="B34" s="17" t="str">
        <f>IF('配置表（Ｈ31.01）ららぽーと立川立飛'!B29="","",'配置表（Ｈ31.01）ららぽーと立川立飛'!B29)</f>
        <v>幕内秀夫</v>
      </c>
      <c r="C34" s="18" t="str">
        <f ca="1">IF('配置表（Ｈ31.01）ららぽーと立川立飛'!C29="","休",'配置表（Ｈ31.01）ららぽーと立川立飛'!C29)</f>
        <v>休</v>
      </c>
      <c r="D34" s="18" t="str">
        <f ca="1">IF('配置表（Ｈ31.01）ららぽーと立川立飛'!D29="","休",'配置表（Ｈ31.01）ららぽーと立川立飛'!D29)</f>
        <v>早番</v>
      </c>
      <c r="E34" s="18" t="str">
        <f ca="1">IF('配置表（Ｈ31.01）ららぽーと立川立飛'!E29="","休",'配置表（Ｈ31.01）ららぽーと立川立飛'!E29)</f>
        <v>休</v>
      </c>
      <c r="F34" s="18" t="str">
        <f ca="1">IF('配置表（Ｈ31.01）ららぽーと立川立飛'!F29="","休",'配置表（Ｈ31.01）ららぽーと立川立飛'!F29)</f>
        <v>荷捌</v>
      </c>
      <c r="G34" s="18" t="str">
        <f ca="1">IF('配置表（Ｈ31.01）ららぽーと立川立飛'!G29="","休",'配置表（Ｈ31.01）ららぽーと立川立飛'!G29)</f>
        <v>休</v>
      </c>
      <c r="H34" s="18" t="str">
        <f ca="1">IF('配置表（Ｈ31.01）ららぽーと立川立飛'!H29="","休",'配置表（Ｈ31.01）ららぽーと立川立飛'!H29)</f>
        <v>荷捌</v>
      </c>
      <c r="I34" s="18" t="str">
        <f ca="1">IF('配置表（Ｈ31.01）ららぽーと立川立飛'!I29="","休",'配置表（Ｈ31.01）ららぽーと立川立飛'!I29)</f>
        <v>休</v>
      </c>
      <c r="J34" s="18" t="str">
        <f ca="1">IF('配置表（Ｈ31.01）ららぽーと立川立飛'!J29="","休",'配置表（Ｈ31.01）ららぽーと立川立飛'!J29)</f>
        <v>早番</v>
      </c>
      <c r="K34" s="18" t="str">
        <f ca="1">IF('配置表（Ｈ31.01）ららぽーと立川立飛'!K29="","休",'配置表（Ｈ31.01）ららぽーと立川立飛'!K29)</f>
        <v>早番</v>
      </c>
      <c r="L34" s="18" t="str">
        <f ca="1">IF('配置表（Ｈ31.01）ららぽーと立川立飛'!L29="","休",'配置表（Ｈ31.01）ららぽーと立川立飛'!L29)</f>
        <v>休</v>
      </c>
      <c r="M34" s="18" t="str">
        <f ca="1">IF('配置表（Ｈ31.01）ららぽーと立川立飛'!M29="","休",'配置表（Ｈ31.01）ららぽーと立川立飛'!M29)</f>
        <v>早番</v>
      </c>
      <c r="N34" s="18" t="str">
        <f ca="1">IF('配置表（Ｈ31.01）ららぽーと立川立飛'!N29="","休",'配置表（Ｈ31.01）ららぽーと立川立飛'!N29)</f>
        <v>休</v>
      </c>
      <c r="O34" s="18" t="str">
        <f ca="1">IF('配置表（Ｈ31.01）ららぽーと立川立飛'!O29="","休",'配置表（Ｈ31.01）ららぽーと立川立飛'!O29)</f>
        <v>荷捌</v>
      </c>
      <c r="P34" s="18" t="str">
        <f ca="1">IF('配置表（Ｈ31.01）ららぽーと立川立飛'!P29="","休",'配置表（Ｈ31.01）ららぽーと立川立飛'!P29)</f>
        <v>休</v>
      </c>
      <c r="Q34" s="18" t="str">
        <f ca="1">IF('配置表（Ｈ31.01）ららぽーと立川立飛'!Q29="","休",'配置表（Ｈ31.01）ららぽーと立川立飛'!Q29)</f>
        <v>早番</v>
      </c>
      <c r="R34" s="18" t="str">
        <f ca="1">IF('配置表（Ｈ31.01）ららぽーと立川立飛'!R29="","休",'配置表（Ｈ31.01）ららぽーと立川立飛'!R29)</f>
        <v>早番</v>
      </c>
      <c r="S34" s="18" t="str">
        <f ca="1">IF('配置表（Ｈ31.01）ららぽーと立川立飛'!S29="","休",'配置表（Ｈ31.01）ららぽーと立川立飛'!S29)</f>
        <v>休</v>
      </c>
      <c r="T34" s="18" t="str">
        <f ca="1">IF('配置表（Ｈ31.01）ららぽーと立川立飛'!T29="","休",'配置表（Ｈ31.01）ららぽーと立川立飛'!T29)</f>
        <v>荷捌</v>
      </c>
      <c r="U34" s="18" t="str">
        <f ca="1">IF('配置表（Ｈ31.01）ららぽーと立川立飛'!U29="","休",'配置表（Ｈ31.01）ららぽーと立川立飛'!U29)</f>
        <v>休</v>
      </c>
      <c r="V34" s="18" t="str">
        <f ca="1">IF('配置表（Ｈ31.01）ららぽーと立川立飛'!V29="","休",'配置表（Ｈ31.01）ららぽーと立川立飛'!V29)</f>
        <v>荷捌</v>
      </c>
      <c r="W34" s="18" t="str">
        <f ca="1">IF('配置表（Ｈ31.01）ららぽーと立川立飛'!W29="","休",'配置表（Ｈ31.01）ららぽーと立川立飛'!W29)</f>
        <v>休</v>
      </c>
      <c r="X34" s="18" t="str">
        <f ca="1">IF('配置表（Ｈ31.01）ららぽーと立川立飛'!X29="","休",'配置表（Ｈ31.01）ららぽーと立川立飛'!X29)</f>
        <v>早番</v>
      </c>
      <c r="Y34" s="18" t="str">
        <f ca="1">IF('配置表（Ｈ31.01）ららぽーと立川立飛'!Y29="","休",'配置表（Ｈ31.01）ららぽーと立川立飛'!Y29)</f>
        <v>休</v>
      </c>
      <c r="Z34" s="18" t="str">
        <f ca="1">IF('配置表（Ｈ31.01）ららぽーと立川立飛'!Z29="","休",'配置表（Ｈ31.01）ららぽーと立川立飛'!Z29)</f>
        <v>早番</v>
      </c>
      <c r="AA34" s="18" t="str">
        <f ca="1">IF('配置表（Ｈ31.01）ららぽーと立川立飛'!AA29="","休",'配置表（Ｈ31.01）ららぽーと立川立飛'!AA29)</f>
        <v>早番</v>
      </c>
      <c r="AB34" s="18" t="str">
        <f ca="1">IF('配置表（Ｈ31.01）ららぽーと立川立飛'!AB29="","休",'配置表（Ｈ31.01）ららぽーと立川立飛'!AB29)</f>
        <v>休</v>
      </c>
      <c r="AC34" s="18" t="str">
        <f ca="1">IF('配置表（Ｈ31.01）ららぽーと立川立飛'!AC29="","休",'配置表（Ｈ31.01）ららぽーと立川立飛'!AC29)</f>
        <v>荷捌</v>
      </c>
      <c r="AD34" s="18" t="str">
        <f ca="1">IF('配置表（Ｈ31.01）ららぽーと立川立飛'!AD29="","休",'配置表（Ｈ31.01）ららぽーと立川立飛'!AD29)</f>
        <v>休</v>
      </c>
      <c r="AE34" s="18" t="str">
        <f ca="1">IF('配置表（Ｈ31.01）ららぽーと立川立飛'!AE29="","休",'配置表（Ｈ31.01）ららぽーと立川立飛'!AE29)</f>
        <v>早番</v>
      </c>
      <c r="AF34" s="18" t="str">
        <f ca="1">IF('配置表（Ｈ31.01）ららぽーと立川立飛'!AF29="","休",'配置表（Ｈ31.01）ららぽーと立川立飛'!AF29)</f>
        <v>休</v>
      </c>
      <c r="AG34" s="18" t="str">
        <f ca="1">IF('配置表（Ｈ31.01）ららぽーと立川立飛'!AG29="","休",'配置表（Ｈ31.01）ららぽーと立川立飛'!AG29)</f>
        <v>早番</v>
      </c>
      <c r="AH34" s="19" t="str">
        <f>IF('配置表（Ｈ31.01）ららぽーと立川立飛'!AH29="","",'配置表（Ｈ31.01）ららぽーと立川立飛'!AH29)</f>
        <v/>
      </c>
      <c r="AI34" s="57">
        <f t="shared" ca="1" si="14"/>
        <v>14</v>
      </c>
      <c r="AJ34" s="19">
        <f t="shared" ca="1" si="15"/>
        <v>148</v>
      </c>
      <c r="AK34" s="59"/>
      <c r="AL34" s="19">
        <v>13</v>
      </c>
      <c r="AM34" s="58"/>
      <c r="AN34" s="19"/>
      <c r="AO34" s="27"/>
    </row>
    <row r="35" spans="1:41" ht="25.7" customHeight="1">
      <c r="A35" s="13">
        <v>14</v>
      </c>
      <c r="B35" s="17" t="str">
        <f>IF('配置表（Ｈ31.01）ららぽーと立川立飛'!B30="","",'配置表（Ｈ31.01）ららぽーと立川立飛'!B30)</f>
        <v>松本豊</v>
      </c>
      <c r="C35" s="18" t="str">
        <f ca="1">IF('配置表（Ｈ31.01）ららぽーと立川立飛'!C30="","休",'配置表（Ｈ31.01）ららぽーと立川立飛'!C30)</f>
        <v>早番</v>
      </c>
      <c r="D35" s="18" t="str">
        <f ca="1">IF('配置表（Ｈ31.01）ららぽーと立川立飛'!D30="","休",'配置表（Ｈ31.01）ららぽーと立川立飛'!D30)</f>
        <v>休</v>
      </c>
      <c r="E35" s="18" t="str">
        <f ca="1">IF('配置表（Ｈ31.01）ららぽーと立川立飛'!E30="","休",'配置表（Ｈ31.01）ららぽーと立川立飛'!E30)</f>
        <v>休</v>
      </c>
      <c r="F35" s="18" t="str">
        <f ca="1">IF('配置表（Ｈ31.01）ららぽーと立川立飛'!F30="","休",'配置表（Ｈ31.01）ららぽーと立川立飛'!F30)</f>
        <v>早番</v>
      </c>
      <c r="G35" s="18" t="str">
        <f ca="1">IF('配置表（Ｈ31.01）ららぽーと立川立飛'!G30="","休",'配置表（Ｈ31.01）ららぽーと立川立飛'!G30)</f>
        <v>休</v>
      </c>
      <c r="H35" s="18" t="str">
        <f ca="1">IF('配置表（Ｈ31.01）ららぽーと立川立飛'!H30="","休",'配置表（Ｈ31.01）ららぽーと立川立飛'!H30)</f>
        <v>遅番</v>
      </c>
      <c r="I35" s="18" t="str">
        <f ca="1">IF('配置表（Ｈ31.01）ららぽーと立川立飛'!I30="","休",'配置表（Ｈ31.01）ららぽーと立川立飛'!I30)</f>
        <v>休</v>
      </c>
      <c r="J35" s="18" t="str">
        <f ca="1">IF('配置表（Ｈ31.01）ららぽーと立川立飛'!J30="","休",'配置表（Ｈ31.01）ららぽーと立川立飛'!J30)</f>
        <v>休</v>
      </c>
      <c r="K35" s="18" t="str">
        <f ca="1">IF('配置表（Ｈ31.01）ららぽーと立川立飛'!K30="","休",'配置表（Ｈ31.01）ららぽーと立川立飛'!K30)</f>
        <v>早番</v>
      </c>
      <c r="L35" s="18" t="str">
        <f ca="1">IF('配置表（Ｈ31.01）ららぽーと立川立飛'!L30="","休",'配置表（Ｈ31.01）ららぽーと立川立飛'!L30)</f>
        <v>早番</v>
      </c>
      <c r="M35" s="18" t="str">
        <f ca="1">IF('配置表（Ｈ31.01）ららぽーと立川立飛'!M30="","休",'配置表（Ｈ31.01）ららぽーと立川立飛'!M30)</f>
        <v>休</v>
      </c>
      <c r="N35" s="18" t="str">
        <f ca="1">IF('配置表（Ｈ31.01）ららぽーと立川立飛'!N30="","休",'配置表（Ｈ31.01）ららぽーと立川立飛'!N30)</f>
        <v>休</v>
      </c>
      <c r="O35" s="18" t="str">
        <f ca="1">IF('配置表（Ｈ31.01）ららぽーと立川立飛'!O30="","休",'配置表（Ｈ31.01）ららぽーと立川立飛'!O30)</f>
        <v>遅番</v>
      </c>
      <c r="P35" s="18" t="str">
        <f ca="1">IF('配置表（Ｈ31.01）ららぽーと立川立飛'!P30="","休",'配置表（Ｈ31.01）ららぽーと立川立飛'!P30)</f>
        <v>遅番</v>
      </c>
      <c r="Q35" s="18" t="str">
        <f ca="1">IF('配置表（Ｈ31.01）ららぽーと立川立飛'!Q30="","休",'配置表（Ｈ31.01）ららぽーと立川立飛'!Q30)</f>
        <v>休</v>
      </c>
      <c r="R35" s="18" t="str">
        <f ca="1">IF('配置表（Ｈ31.01）ららぽーと立川立飛'!R30="","休",'配置表（Ｈ31.01）ららぽーと立川立飛'!R30)</f>
        <v>休</v>
      </c>
      <c r="S35" s="18" t="str">
        <f ca="1">IF('配置表（Ｈ31.01）ららぽーと立川立飛'!S30="","休",'配置表（Ｈ31.01）ららぽーと立川立飛'!S30)</f>
        <v>早番</v>
      </c>
      <c r="T35" s="18" t="str">
        <f ca="1">IF('配置表（Ｈ31.01）ららぽーと立川立飛'!T30="","休",'配置表（Ｈ31.01）ららぽーと立川立飛'!T30)</f>
        <v>早番</v>
      </c>
      <c r="U35" s="18" t="str">
        <f ca="1">IF('配置表（Ｈ31.01）ららぽーと立川立飛'!U30="","休",'配置表（Ｈ31.01）ららぽーと立川立飛'!U30)</f>
        <v>早番</v>
      </c>
      <c r="V35" s="18" t="str">
        <f ca="1">IF('配置表（Ｈ31.01）ららぽーと立川立飛'!V30="","休",'配置表（Ｈ31.01）ららぽーと立川立飛'!V30)</f>
        <v>遅番</v>
      </c>
      <c r="W35" s="18" t="str">
        <f ca="1">IF('配置表（Ｈ31.01）ららぽーと立川立飛'!W30="","休",'配置表（Ｈ31.01）ららぽーと立川立飛'!W30)</f>
        <v>休</v>
      </c>
      <c r="X35" s="18" t="str">
        <f ca="1">IF('配置表（Ｈ31.01）ららぽーと立川立飛'!X30="","休",'配置表（Ｈ31.01）ららぽーと立川立飛'!X30)</f>
        <v>早番</v>
      </c>
      <c r="Y35" s="18" t="str">
        <f ca="1">IF('配置表（Ｈ31.01）ららぽーと立川立飛'!Y30="","休",'配置表（Ｈ31.01）ららぽーと立川立飛'!Y30)</f>
        <v>休</v>
      </c>
      <c r="Z35" s="18" t="str">
        <f ca="1">IF('配置表（Ｈ31.01）ららぽーと立川立飛'!Z30="","休",'配置表（Ｈ31.01）ららぽーと立川立飛'!Z30)</f>
        <v>休</v>
      </c>
      <c r="AA35" s="18" t="str">
        <f ca="1">IF('配置表（Ｈ31.01）ららぽーと立川立飛'!AA30="","休",'配置表（Ｈ31.01）ららぽーと立川立飛'!AA30)</f>
        <v>荷捌</v>
      </c>
      <c r="AB35" s="18" t="str">
        <f ca="1">IF('配置表（Ｈ31.01）ららぽーと立川立飛'!AB30="","休",'配置表（Ｈ31.01）ららぽーと立川立飛'!AB30)</f>
        <v>休</v>
      </c>
      <c r="AC35" s="18" t="str">
        <f ca="1">IF('配置表（Ｈ31.01）ららぽーと立川立飛'!AC30="","休",'配置表（Ｈ31.01）ららぽーと立川立飛'!AC30)</f>
        <v>遅番</v>
      </c>
      <c r="AD35" s="18" t="str">
        <f ca="1">IF('配置表（Ｈ31.01）ららぽーと立川立飛'!AD30="","休",'配置表（Ｈ31.01）ららぽーと立川立飛'!AD30)</f>
        <v>遅番</v>
      </c>
      <c r="AE35" s="18" t="str">
        <f ca="1">IF('配置表（Ｈ31.01）ららぽーと立川立飛'!AE30="","休",'配置表（Ｈ31.01）ららぽーと立川立飛'!AE30)</f>
        <v>休</v>
      </c>
      <c r="AF35" s="18" t="str">
        <f ca="1">IF('配置表（Ｈ31.01）ららぽーと立川立飛'!AF30="","休",'配置表（Ｈ31.01）ららぽーと立川立飛'!AF30)</f>
        <v>早番</v>
      </c>
      <c r="AG35" s="18" t="str">
        <f ca="1">IF('配置表（Ｈ31.01）ららぽーと立川立飛'!AG30="","休",'配置表（Ｈ31.01）ららぽーと立川立飛'!AG30)</f>
        <v>休</v>
      </c>
      <c r="AH35" s="19" t="str">
        <f>IF('配置表（Ｈ31.01）ららぽーと立川立飛'!AH30="","",'配置表（Ｈ31.01）ららぽーと立川立飛'!AH30)</f>
        <v/>
      </c>
      <c r="AI35" s="57">
        <f t="shared" ca="1" si="14"/>
        <v>15</v>
      </c>
      <c r="AJ35" s="19">
        <f t="shared" ca="1" si="15"/>
        <v>130</v>
      </c>
      <c r="AK35" s="59"/>
      <c r="AL35" s="19">
        <v>14</v>
      </c>
      <c r="AM35" s="58"/>
      <c r="AN35" s="19"/>
      <c r="AO35" s="27"/>
    </row>
    <row r="36" spans="1:41" ht="25.7" customHeight="1">
      <c r="A36" s="13">
        <v>15</v>
      </c>
      <c r="B36" s="17" t="str">
        <f>IF('配置表（Ｈ31.01）ららぽーと立川立飛'!B31="","",'配置表（Ｈ31.01）ららぽーと立川立飛'!B31)</f>
        <v>望月英明</v>
      </c>
      <c r="C36" s="18" t="str">
        <f ca="1">IF('配置表（Ｈ31.01）ららぽーと立川立飛'!C31="","休",'配置表（Ｈ31.01）ららぽーと立川立飛'!C31)</f>
        <v>休</v>
      </c>
      <c r="D36" s="18" t="str">
        <f ca="1">IF('配置表（Ｈ31.01）ららぽーと立川立飛'!D31="","休",'配置表（Ｈ31.01）ららぽーと立川立飛'!D31)</f>
        <v>早番</v>
      </c>
      <c r="E36" s="18" t="str">
        <f ca="1">IF('配置表（Ｈ31.01）ららぽーと立川立飛'!E31="","休",'配置表（Ｈ31.01）ららぽーと立川立飛'!E31)</f>
        <v>早番</v>
      </c>
      <c r="F36" s="18" t="str">
        <f ca="1">IF('配置表（Ｈ31.01）ららぽーと立川立飛'!F31="","休",'配置表（Ｈ31.01）ららぽーと立川立飛'!F31)</f>
        <v>早番</v>
      </c>
      <c r="G36" s="18" t="str">
        <f ca="1">IF('配置表（Ｈ31.01）ららぽーと立川立飛'!G31="","休",'配置表（Ｈ31.01）ららぽーと立川立飛'!G31)</f>
        <v>休</v>
      </c>
      <c r="H36" s="18" t="str">
        <f ca="1">IF('配置表（Ｈ31.01）ららぽーと立川立飛'!H31="","休",'配置表（Ｈ31.01）ららぽーと立川立飛'!H31)</f>
        <v>遅番</v>
      </c>
      <c r="I36" s="18" t="str">
        <f ca="1">IF('配置表（Ｈ31.01）ららぽーと立川立飛'!I31="","休",'配置表（Ｈ31.01）ららぽーと立川立飛'!I31)</f>
        <v>遅番</v>
      </c>
      <c r="J36" s="18" t="str">
        <f ca="1">IF('配置表（Ｈ31.01）ららぽーと立川立飛'!J31="","休",'配置表（Ｈ31.01）ららぽーと立川立飛'!J31)</f>
        <v>早番</v>
      </c>
      <c r="K36" s="18" t="str">
        <f ca="1">IF('配置表（Ｈ31.01）ららぽーと立川立飛'!K31="","休",'配置表（Ｈ31.01）ららぽーと立川立飛'!K31)</f>
        <v>休</v>
      </c>
      <c r="L36" s="18" t="str">
        <f ca="1">IF('配置表（Ｈ31.01）ららぽーと立川立飛'!L31="","休",'配置表（Ｈ31.01）ららぽーと立川立飛'!L31)</f>
        <v>早番</v>
      </c>
      <c r="M36" s="18" t="str">
        <f ca="1">IF('配置表（Ｈ31.01）ららぽーと立川立飛'!M31="","休",'配置表（Ｈ31.01）ららぽーと立川立飛'!M31)</f>
        <v>早番</v>
      </c>
      <c r="N36" s="18" t="str">
        <f ca="1">IF('配置表（Ｈ31.01）ららぽーと立川立飛'!N31="","休",'配置表（Ｈ31.01）ららぽーと立川立飛'!N31)</f>
        <v>休</v>
      </c>
      <c r="O36" s="18" t="str">
        <f ca="1">IF('配置表（Ｈ31.01）ららぽーと立川立飛'!O31="","休",'配置表（Ｈ31.01）ららぽーと立川立飛'!O31)</f>
        <v>遅番</v>
      </c>
      <c r="P36" s="18" t="str">
        <f ca="1">IF('配置表（Ｈ31.01）ららぽーと立川立飛'!P31="","休",'配置表（Ｈ31.01）ららぽーと立川立飛'!P31)</f>
        <v>遅番</v>
      </c>
      <c r="Q36" s="18" t="str">
        <f ca="1">IF('配置表（Ｈ31.01）ららぽーと立川立飛'!Q31="","休",'配置表（Ｈ31.01）ららぽーと立川立飛'!Q31)</f>
        <v>早番</v>
      </c>
      <c r="R36" s="18" t="str">
        <f ca="1">IF('配置表（Ｈ31.01）ららぽーと立川立飛'!R31="","休",'配置表（Ｈ31.01）ららぽーと立川立飛'!R31)</f>
        <v>早番</v>
      </c>
      <c r="S36" s="18" t="str">
        <f ca="1">IF('配置表（Ｈ31.01）ららぽーと立川立飛'!S31="","休",'配置表（Ｈ31.01）ららぽーと立川立飛'!S31)</f>
        <v>早番</v>
      </c>
      <c r="T36" s="18" t="str">
        <f ca="1">IF('配置表（Ｈ31.01）ららぽーと立川立飛'!T31="","休",'配置表（Ｈ31.01）ららぽーと立川立飛'!T31)</f>
        <v>休</v>
      </c>
      <c r="U36" s="18" t="str">
        <f ca="1">IF('配置表（Ｈ31.01）ららぽーと立川立飛'!U31="","休",'配置表（Ｈ31.01）ららぽーと立川立飛'!U31)</f>
        <v>休</v>
      </c>
      <c r="V36" s="18" t="str">
        <f ca="1">IF('配置表（Ｈ31.01）ららぽーと立川立飛'!V31="","休",'配置表（Ｈ31.01）ららぽーと立川立飛'!V31)</f>
        <v>休</v>
      </c>
      <c r="W36" s="18" t="str">
        <f ca="1">IF('配置表（Ｈ31.01）ららぽーと立川立飛'!W31="","休",'配置表（Ｈ31.01）ららぽーと立川立飛'!W31)</f>
        <v>遅番</v>
      </c>
      <c r="X36" s="18" t="str">
        <f ca="1">IF('配置表（Ｈ31.01）ららぽーと立川立飛'!X31="","休",'配置表（Ｈ31.01）ららぽーと立川立飛'!X31)</f>
        <v>休</v>
      </c>
      <c r="Y36" s="18" t="str">
        <f ca="1">IF('配置表（Ｈ31.01）ららぽーと立川立飛'!Y31="","休",'配置表（Ｈ31.01）ららぽーと立川立飛'!Y31)</f>
        <v>早番</v>
      </c>
      <c r="Z36" s="18" t="str">
        <f ca="1">IF('配置表（Ｈ31.01）ららぽーと立川立飛'!Z31="","休",'配置表（Ｈ31.01）ららぽーと立川立飛'!Z31)</f>
        <v>休</v>
      </c>
      <c r="AA36" s="18" t="str">
        <f ca="1">IF('配置表（Ｈ31.01）ららぽーと立川立飛'!AA31="","休",'配置表（Ｈ31.01）ららぽーと立川立飛'!AA31)</f>
        <v>早番</v>
      </c>
      <c r="AB36" s="18" t="str">
        <f ca="1">IF('配置表（Ｈ31.01）ららぽーと立川立飛'!AB31="","休",'配置表（Ｈ31.01）ららぽーと立川立飛'!AB31)</f>
        <v>早番</v>
      </c>
      <c r="AC36" s="18" t="str">
        <f ca="1">IF('配置表（Ｈ31.01）ららぽーと立川立飛'!AC31="","休",'配置表（Ｈ31.01）ららぽーと立川立飛'!AC31)</f>
        <v>遅番</v>
      </c>
      <c r="AD36" s="18" t="str">
        <f ca="1">IF('配置表（Ｈ31.01）ららぽーと立川立飛'!AD31="","休",'配置表（Ｈ31.01）ららぽーと立川立飛'!AD31)</f>
        <v>遅番</v>
      </c>
      <c r="AE36" s="18" t="str">
        <f ca="1">IF('配置表（Ｈ31.01）ららぽーと立川立飛'!AE31="","休",'配置表（Ｈ31.01）ららぽーと立川立飛'!AE31)</f>
        <v>早番</v>
      </c>
      <c r="AF36" s="18" t="str">
        <f ca="1">IF('配置表（Ｈ31.01）ららぽーと立川立飛'!AF31="","休",'配置表（Ｈ31.01）ららぽーと立川立飛'!AF31)</f>
        <v>休</v>
      </c>
      <c r="AG36" s="18" t="str">
        <f ca="1">IF('配置表（Ｈ31.01）ららぽーと立川立飛'!AG31="","休",'配置表（Ｈ31.01）ららぽーと立川立飛'!AG31)</f>
        <v>早番</v>
      </c>
      <c r="AH36" s="19" t="str">
        <f>IF('配置表（Ｈ31.01）ららぽーと立川立飛'!AH31="","",'配置表（Ｈ31.01）ららぽーと立川立飛'!AH31)</f>
        <v/>
      </c>
      <c r="AI36" s="57">
        <f t="shared" ca="1" si="14"/>
        <v>10</v>
      </c>
      <c r="AJ36" s="19">
        <f t="shared" ca="1" si="15"/>
        <v>168</v>
      </c>
      <c r="AK36" s="59"/>
      <c r="AL36" s="19">
        <v>15</v>
      </c>
      <c r="AM36" s="58"/>
      <c r="AN36" s="19"/>
      <c r="AO36" s="27"/>
    </row>
    <row r="37" spans="1:41" ht="25.7" customHeight="1">
      <c r="A37" s="13">
        <v>16</v>
      </c>
      <c r="B37" s="17" t="str">
        <f>IF('配置表（Ｈ31.01）ららぽーと立川立飛'!B32="","",'配置表（Ｈ31.01）ららぽーと立川立飛'!B32)</f>
        <v>森口忠</v>
      </c>
      <c r="C37" s="18" t="str">
        <f ca="1">IF('配置表（Ｈ31.01）ららぽーと立川立飛'!C32="","休",'配置表（Ｈ31.01）ららぽーと立川立飛'!C32)</f>
        <v>休</v>
      </c>
      <c r="D37" s="18" t="str">
        <f ca="1">IF('配置表（Ｈ31.01）ららぽーと立川立飛'!D32="","休",'配置表（Ｈ31.01）ららぽーと立川立飛'!D32)</f>
        <v>休</v>
      </c>
      <c r="E37" s="18" t="str">
        <f ca="1">IF('配置表（Ｈ31.01）ららぽーと立川立飛'!E32="","休",'配置表（Ｈ31.01）ららぽーと立川立飛'!E32)</f>
        <v>休</v>
      </c>
      <c r="F37" s="18" t="str">
        <f ca="1">IF('配置表（Ｈ31.01）ららぽーと立川立飛'!F32="","休",'配置表（Ｈ31.01）ららぽーと立川立飛'!F32)</f>
        <v>休</v>
      </c>
      <c r="G37" s="18" t="str">
        <f ca="1">IF('配置表（Ｈ31.01）ららぽーと立川立飛'!G32="","休",'配置表（Ｈ31.01）ららぽーと立川立飛'!G32)</f>
        <v>休</v>
      </c>
      <c r="H37" s="18" t="str">
        <f ca="1">IF('配置表（Ｈ31.01）ららぽーと立川立飛'!H32="","休",'配置表（Ｈ31.01）ららぽーと立川立飛'!H32)</f>
        <v>早番</v>
      </c>
      <c r="I37" s="18" t="str">
        <f ca="1">IF('配置表（Ｈ31.01）ららぽーと立川立飛'!I32="","休",'配置表（Ｈ31.01）ららぽーと立川立飛'!I32)</f>
        <v>早番</v>
      </c>
      <c r="J37" s="18" t="str">
        <f ca="1">IF('配置表（Ｈ31.01）ららぽーと立川立飛'!J32="","休",'配置表（Ｈ31.01）ららぽーと立川立飛'!J32)</f>
        <v>休</v>
      </c>
      <c r="K37" s="18" t="str">
        <f ca="1">IF('配置表（Ｈ31.01）ららぽーと立川立飛'!K32="","休",'配置表（Ｈ31.01）ららぽーと立川立飛'!K32)</f>
        <v>休</v>
      </c>
      <c r="L37" s="18" t="str">
        <f ca="1">IF('配置表（Ｈ31.01）ららぽーと立川立飛'!L32="","休",'配置表（Ｈ31.01）ららぽーと立川立飛'!L32)</f>
        <v>休</v>
      </c>
      <c r="M37" s="18" t="str">
        <f ca="1">IF('配置表（Ｈ31.01）ららぽーと立川立飛'!M32="","休",'配置表（Ｈ31.01）ららぽーと立川立飛'!M32)</f>
        <v>休</v>
      </c>
      <c r="N37" s="18" t="str">
        <f ca="1">IF('配置表（Ｈ31.01）ららぽーと立川立飛'!N32="","休",'配置表（Ｈ31.01）ららぽーと立川立飛'!N32)</f>
        <v>休</v>
      </c>
      <c r="O37" s="18" t="str">
        <f ca="1">IF('配置表（Ｈ31.01）ららぽーと立川立飛'!O32="","休",'配置表（Ｈ31.01）ららぽーと立川立飛'!O32)</f>
        <v>早番</v>
      </c>
      <c r="P37" s="18" t="str">
        <f ca="1">IF('配置表（Ｈ31.01）ららぽーと立川立飛'!P32="","休",'配置表（Ｈ31.01）ららぽーと立川立飛'!P32)</f>
        <v>休</v>
      </c>
      <c r="Q37" s="18" t="str">
        <f ca="1">IF('配置表（Ｈ31.01）ららぽーと立川立飛'!Q32="","休",'配置表（Ｈ31.01）ららぽーと立川立飛'!Q32)</f>
        <v>休</v>
      </c>
      <c r="R37" s="18" t="str">
        <f ca="1">IF('配置表（Ｈ31.01）ららぽーと立川立飛'!R32="","休",'配置表（Ｈ31.01）ららぽーと立川立飛'!R32)</f>
        <v>休</v>
      </c>
      <c r="S37" s="18" t="str">
        <f ca="1">IF('配置表（Ｈ31.01）ららぽーと立川立飛'!S32="","休",'配置表（Ｈ31.01）ららぽーと立川立飛'!S32)</f>
        <v>休</v>
      </c>
      <c r="T37" s="18" t="str">
        <f ca="1">IF('配置表（Ｈ31.01）ららぽーと立川立飛'!T32="","休",'配置表（Ｈ31.01）ららぽーと立川立飛'!T32)</f>
        <v>早番</v>
      </c>
      <c r="U37" s="18" t="str">
        <f ca="1">IF('配置表（Ｈ31.01）ららぽーと立川立飛'!U32="","休",'配置表（Ｈ31.01）ららぽーと立川立飛'!U32)</f>
        <v>休</v>
      </c>
      <c r="V37" s="18" t="str">
        <f ca="1">IF('配置表（Ｈ31.01）ららぽーと立川立飛'!V32="","休",'配置表（Ｈ31.01）ららぽーと立川立飛'!V32)</f>
        <v>休</v>
      </c>
      <c r="W37" s="18" t="str">
        <f ca="1">IF('配置表（Ｈ31.01）ららぽーと立川立飛'!W32="","休",'配置表（Ｈ31.01）ららぽーと立川立飛'!W32)</f>
        <v>休</v>
      </c>
      <c r="X37" s="18" t="str">
        <f ca="1">IF('配置表（Ｈ31.01）ららぽーと立川立飛'!X32="","休",'配置表（Ｈ31.01）ららぽーと立川立飛'!X32)</f>
        <v>休</v>
      </c>
      <c r="Y37" s="18" t="str">
        <f ca="1">IF('配置表（Ｈ31.01）ららぽーと立川立飛'!Y32="","休",'配置表（Ｈ31.01）ららぽーと立川立飛'!Y32)</f>
        <v>早番</v>
      </c>
      <c r="Z37" s="18" t="str">
        <f ca="1">IF('配置表（Ｈ31.01）ららぽーと立川立飛'!Z32="","休",'配置表（Ｈ31.01）ららぽーと立川立飛'!Z32)</f>
        <v>休</v>
      </c>
      <c r="AA37" s="18" t="str">
        <f ca="1">IF('配置表（Ｈ31.01）ららぽーと立川立飛'!AA32="","休",'配置表（Ｈ31.01）ららぽーと立川立飛'!AA32)</f>
        <v>休</v>
      </c>
      <c r="AB37" s="18" t="str">
        <f ca="1">IF('配置表（Ｈ31.01）ららぽーと立川立飛'!AB32="","休",'配置表（Ｈ31.01）ららぽーと立川立飛'!AB32)</f>
        <v>休</v>
      </c>
      <c r="AC37" s="18" t="str">
        <f ca="1">IF('配置表（Ｈ31.01）ららぽーと立川立飛'!AC32="","休",'配置表（Ｈ31.01）ららぽーと立川立飛'!AC32)</f>
        <v>早番</v>
      </c>
      <c r="AD37" s="18" t="str">
        <f ca="1">IF('配置表（Ｈ31.01）ららぽーと立川立飛'!AD32="","休",'配置表（Ｈ31.01）ららぽーと立川立飛'!AD32)</f>
        <v>休</v>
      </c>
      <c r="AE37" s="18" t="str">
        <f ca="1">IF('配置表（Ｈ31.01）ららぽーと立川立飛'!AE32="","休",'配置表（Ｈ31.01）ららぽーと立川立飛'!AE32)</f>
        <v>休</v>
      </c>
      <c r="AF37" s="18" t="str">
        <f ca="1">IF('配置表（Ｈ31.01）ららぽーと立川立飛'!AF32="","休",'配置表（Ｈ31.01）ららぽーと立川立飛'!AF32)</f>
        <v>休</v>
      </c>
      <c r="AG37" s="18" t="str">
        <f ca="1">IF('配置表（Ｈ31.01）ららぽーと立川立飛'!AG32="","休",'配置表（Ｈ31.01）ららぽーと立川立飛'!AG32)</f>
        <v>休</v>
      </c>
      <c r="AH37" s="19" t="str">
        <f>IF('配置表（Ｈ31.01）ららぽーと立川立飛'!AH32="","",'配置表（Ｈ31.01）ららぽーと立川立飛'!AH32)</f>
        <v/>
      </c>
      <c r="AI37" s="57">
        <f t="shared" ca="1" si="14"/>
        <v>25</v>
      </c>
      <c r="AJ37" s="19">
        <f t="shared" ca="1" si="15"/>
        <v>48</v>
      </c>
      <c r="AK37" s="59"/>
      <c r="AL37" s="19">
        <v>16</v>
      </c>
      <c r="AM37" s="58"/>
      <c r="AN37" s="19"/>
      <c r="AO37" s="27"/>
    </row>
    <row r="38" spans="1:41" ht="25.7" customHeight="1">
      <c r="A38" s="13">
        <v>17</v>
      </c>
      <c r="B38" s="17" t="str">
        <f>IF('配置表（Ｈ31.01）ららぽーと立川立飛'!B33="","",'配置表（Ｈ31.01）ららぽーと立川立飛'!B33)</f>
        <v>山田保</v>
      </c>
      <c r="C38" s="18" t="str">
        <f ca="1">IF('配置表（Ｈ31.01）ららぽーと立川立飛'!C33="","休",'配置表（Ｈ31.01）ららぽーと立川立飛'!C33)</f>
        <v>休</v>
      </c>
      <c r="D38" s="18" t="str">
        <f ca="1">IF('配置表（Ｈ31.01）ららぽーと立川立飛'!D33="","休",'配置表（Ｈ31.01）ららぽーと立川立飛'!D33)</f>
        <v>早番</v>
      </c>
      <c r="E38" s="18" t="str">
        <f ca="1">IF('配置表（Ｈ31.01）ららぽーと立川立飛'!E33="","休",'配置表（Ｈ31.01）ららぽーと立川立飛'!E33)</f>
        <v>早番</v>
      </c>
      <c r="F38" s="18" t="str">
        <f ca="1">IF('配置表（Ｈ31.01）ららぽーと立川立飛'!F33="","休",'配置表（Ｈ31.01）ららぽーと立川立飛'!F33)</f>
        <v>荷捌</v>
      </c>
      <c r="G38" s="18" t="str">
        <f ca="1">IF('配置表（Ｈ31.01）ららぽーと立川立飛'!G33="","休",'配置表（Ｈ31.01）ららぽーと立川立飛'!G33)</f>
        <v>早番</v>
      </c>
      <c r="H38" s="18" t="str">
        <f ca="1">IF('配置表（Ｈ31.01）ららぽーと立川立飛'!H33="","休",'配置表（Ｈ31.01）ららぽーと立川立飛'!H33)</f>
        <v>休</v>
      </c>
      <c r="I38" s="18" t="str">
        <f ca="1">IF('配置表（Ｈ31.01）ららぽーと立川立飛'!I33="","休",'配置表（Ｈ31.01）ららぽーと立川立飛'!I33)</f>
        <v>早番</v>
      </c>
      <c r="J38" s="18" t="str">
        <f ca="1">IF('配置表（Ｈ31.01）ららぽーと立川立飛'!J33="","休",'配置表（Ｈ31.01）ららぽーと立川立飛'!J33)</f>
        <v>早番</v>
      </c>
      <c r="K38" s="18" t="str">
        <f ca="1">IF('配置表（Ｈ31.01）ららぽーと立川立飛'!K33="","休",'配置表（Ｈ31.01）ららぽーと立川立飛'!K33)</f>
        <v>早番</v>
      </c>
      <c r="L38" s="18" t="str">
        <f ca="1">IF('配置表（Ｈ31.01）ららぽーと立川立飛'!L33="","休",'配置表（Ｈ31.01）ららぽーと立川立飛'!L33)</f>
        <v>早番</v>
      </c>
      <c r="M38" s="18" t="str">
        <f ca="1">IF('配置表（Ｈ31.01）ららぽーと立川立飛'!M33="","休",'配置表（Ｈ31.01）ららぽーと立川立飛'!M33)</f>
        <v>荷捌</v>
      </c>
      <c r="N38" s="18" t="str">
        <f ca="1">IF('配置表（Ｈ31.01）ららぽーと立川立飛'!N33="","休",'配置表（Ｈ31.01）ららぽーと立川立飛'!N33)</f>
        <v>休</v>
      </c>
      <c r="O38" s="18" t="str">
        <f ca="1">IF('配置表（Ｈ31.01）ららぽーと立川立飛'!O33="","休",'配置表（Ｈ31.01）ららぽーと立川立飛'!O33)</f>
        <v>荷捌</v>
      </c>
      <c r="P38" s="18" t="str">
        <f ca="1">IF('配置表（Ｈ31.01）ららぽーと立川立飛'!P33="","休",'配置表（Ｈ31.01）ららぽーと立川立飛'!P33)</f>
        <v>早番</v>
      </c>
      <c r="Q38" s="18" t="str">
        <f ca="1">IF('配置表（Ｈ31.01）ららぽーと立川立飛'!Q33="","休",'配置表（Ｈ31.01）ららぽーと立川立飛'!Q33)</f>
        <v>休</v>
      </c>
      <c r="R38" s="18" t="str">
        <f ca="1">IF('配置表（Ｈ31.01）ららぽーと立川立飛'!R33="","休",'配置表（Ｈ31.01）ららぽーと立川立飛'!R33)</f>
        <v>荷捌</v>
      </c>
      <c r="S38" s="18" t="str">
        <f ca="1">IF('配置表（Ｈ31.01）ららぽーと立川立飛'!S33="","休",'配置表（Ｈ31.01）ららぽーと立川立飛'!S33)</f>
        <v>早番</v>
      </c>
      <c r="T38" s="18" t="str">
        <f ca="1">IF('配置表（Ｈ31.01）ららぽーと立川立飛'!T33="","休",'配置表（Ｈ31.01）ららぽーと立川立飛'!T33)</f>
        <v>荷捌</v>
      </c>
      <c r="U38" s="18" t="str">
        <f ca="1">IF('配置表（Ｈ31.01）ららぽーと立川立飛'!U33="","休",'配置表（Ｈ31.01）ららぽーと立川立飛'!U33)</f>
        <v>休</v>
      </c>
      <c r="V38" s="18" t="str">
        <f ca="1">IF('配置表（Ｈ31.01）ららぽーと立川立飛'!V33="","休",'配置表（Ｈ31.01）ららぽーと立川立飛'!V33)</f>
        <v>早番</v>
      </c>
      <c r="W38" s="18" t="str">
        <f ca="1">IF('配置表（Ｈ31.01）ららぽーと立川立飛'!W33="","休",'配置表（Ｈ31.01）ららぽーと立川立飛'!W33)</f>
        <v>早番</v>
      </c>
      <c r="X38" s="18" t="str">
        <f ca="1">IF('配置表（Ｈ31.01）ららぽーと立川立飛'!X33="","休",'配置表（Ｈ31.01）ららぽーと立川立飛'!X33)</f>
        <v>早番</v>
      </c>
      <c r="Y38" s="18" t="str">
        <f ca="1">IF('配置表（Ｈ31.01）ららぽーと立川立飛'!Y33="","休",'配置表（Ｈ31.01）ららぽーと立川立飛'!Y33)</f>
        <v>早番</v>
      </c>
      <c r="Z38" s="18" t="str">
        <f ca="1">IF('配置表（Ｈ31.01）ららぽーと立川立飛'!Z33="","休",'配置表（Ｈ31.01）ららぽーと立川立飛'!Z33)</f>
        <v>早番</v>
      </c>
      <c r="AA38" s="18" t="str">
        <f ca="1">IF('配置表（Ｈ31.01）ららぽーと立川立飛'!AA33="","休",'配置表（Ｈ31.01）ららぽーと立川立飛'!AA33)</f>
        <v>荷捌</v>
      </c>
      <c r="AB38" s="18" t="str">
        <f ca="1">IF('配置表（Ｈ31.01）ららぽーと立川立飛'!AB33="","休",'配置表（Ｈ31.01）ららぽーと立川立飛'!AB33)</f>
        <v>休</v>
      </c>
      <c r="AC38" s="18" t="str">
        <f ca="1">IF('配置表（Ｈ31.01）ららぽーと立川立飛'!AC33="","休",'配置表（Ｈ31.01）ららぽーと立川立飛'!AC33)</f>
        <v>早番</v>
      </c>
      <c r="AD38" s="18" t="str">
        <f ca="1">IF('配置表（Ｈ31.01）ららぽーと立川立飛'!AD33="","休",'配置表（Ｈ31.01）ららぽーと立川立飛'!AD33)</f>
        <v>荷捌</v>
      </c>
      <c r="AE38" s="18" t="str">
        <f ca="1">IF('配置表（Ｈ31.01）ららぽーと立川立飛'!AE33="","休",'配置表（Ｈ31.01）ららぽーと立川立飛'!AE33)</f>
        <v>休</v>
      </c>
      <c r="AF38" s="18" t="str">
        <f ca="1">IF('配置表（Ｈ31.01）ららぽーと立川立飛'!AF33="","休",'配置表（Ｈ31.01）ららぽーと立川立飛'!AF33)</f>
        <v>臨時</v>
      </c>
      <c r="AG38" s="18" t="str">
        <f ca="1">IF('配置表（Ｈ31.01）ららぽーと立川立飛'!AG33="","休",'配置表（Ｈ31.01）ららぽーと立川立飛'!AG33)</f>
        <v>荷捌</v>
      </c>
      <c r="AH38" s="19" t="str">
        <f>IF('配置表（Ｈ31.01）ららぽーと立川立飛'!AH33="","",'配置表（Ｈ31.01）ららぽーと立川立飛'!AH33)</f>
        <v/>
      </c>
      <c r="AI38" s="57">
        <f t="shared" ca="1" si="14"/>
        <v>7</v>
      </c>
      <c r="AJ38" s="19">
        <f t="shared" ca="1" si="15"/>
        <v>208</v>
      </c>
      <c r="AK38" s="59"/>
      <c r="AL38" s="19">
        <v>17</v>
      </c>
      <c r="AM38" s="58"/>
      <c r="AN38" s="19"/>
      <c r="AO38" s="27"/>
    </row>
    <row r="39" spans="1:41" ht="25.7" customHeight="1">
      <c r="A39" s="13">
        <v>18</v>
      </c>
      <c r="B39" s="17" t="str">
        <f>IF('配置表（Ｈ31.01）ららぽーと立川立飛'!B34="","",'配置表（Ｈ31.01）ららぽーと立川立飛'!B34)</f>
        <v>横尾一義</v>
      </c>
      <c r="C39" s="18" t="str">
        <f ca="1">IF('配置表（Ｈ31.01）ららぽーと立川立飛'!C34="","休",'配置表（Ｈ31.01）ららぽーと立川立飛'!C34)</f>
        <v>早番</v>
      </c>
      <c r="D39" s="18" t="str">
        <f ca="1">IF('配置表（Ｈ31.01）ららぽーと立川立飛'!D34="","休",'配置表（Ｈ31.01）ららぽーと立川立飛'!D34)</f>
        <v>休</v>
      </c>
      <c r="E39" s="18" t="str">
        <f ca="1">IF('配置表（Ｈ31.01）ららぽーと立川立飛'!E34="","休",'配置表（Ｈ31.01）ららぽーと立川立飛'!E34)</f>
        <v>休</v>
      </c>
      <c r="F39" s="18" t="str">
        <f ca="1">IF('配置表（Ｈ31.01）ららぽーと立川立飛'!F34="","休",'配置表（Ｈ31.01）ららぽーと立川立飛'!F34)</f>
        <v>休</v>
      </c>
      <c r="G39" s="18" t="str">
        <f ca="1">IF('配置表（Ｈ31.01）ららぽーと立川立飛'!G34="","休",'配置表（Ｈ31.01）ららぽーと立川立飛'!G34)</f>
        <v>休</v>
      </c>
      <c r="H39" s="18" t="str">
        <f ca="1">IF('配置表（Ｈ31.01）ららぽーと立川立飛'!H34="","休",'配置表（Ｈ31.01）ららぽーと立川立飛'!H34)</f>
        <v>休</v>
      </c>
      <c r="I39" s="18" t="str">
        <f ca="1">IF('配置表（Ｈ31.01）ららぽーと立川立飛'!I34="","休",'配置表（Ｈ31.01）ららぽーと立川立飛'!I34)</f>
        <v>休</v>
      </c>
      <c r="J39" s="18" t="str">
        <f ca="1">IF('配置表（Ｈ31.01）ららぽーと立川立飛'!J34="","休",'配置表（Ｈ31.01）ららぽーと立川立飛'!J34)</f>
        <v>休</v>
      </c>
      <c r="K39" s="18" t="str">
        <f ca="1">IF('配置表（Ｈ31.01）ららぽーと立川立飛'!K34="","休",'配置表（Ｈ31.01）ららぽーと立川立飛'!K34)</f>
        <v>早番</v>
      </c>
      <c r="L39" s="18" t="str">
        <f ca="1">IF('配置表（Ｈ31.01）ららぽーと立川立飛'!L34="","休",'配置表（Ｈ31.01）ららぽーと立川立飛'!L34)</f>
        <v>休</v>
      </c>
      <c r="M39" s="18" t="str">
        <f ca="1">IF('配置表（Ｈ31.01）ららぽーと立川立飛'!M34="","休",'配置表（Ｈ31.01）ららぽーと立川立飛'!M34)</f>
        <v>休</v>
      </c>
      <c r="N39" s="18" t="str">
        <f ca="1">IF('配置表（Ｈ31.01）ららぽーと立川立飛'!N34="","休",'配置表（Ｈ31.01）ららぽーと立川立飛'!N34)</f>
        <v>休</v>
      </c>
      <c r="O39" s="18" t="str">
        <f ca="1">IF('配置表（Ｈ31.01）ららぽーと立川立飛'!O34="","休",'配置表（Ｈ31.01）ららぽーと立川立飛'!O34)</f>
        <v>休</v>
      </c>
      <c r="P39" s="18" t="str">
        <f ca="1">IF('配置表（Ｈ31.01）ららぽーと立川立飛'!P34="","休",'配置表（Ｈ31.01）ららぽーと立川立飛'!P34)</f>
        <v>早番</v>
      </c>
      <c r="Q39" s="18" t="str">
        <f ca="1">IF('配置表（Ｈ31.01）ららぽーと立川立飛'!Q34="","休",'配置表（Ｈ31.01）ららぽーと立川立飛'!Q34)</f>
        <v>休</v>
      </c>
      <c r="R39" s="18" t="str">
        <f ca="1">IF('配置表（Ｈ31.01）ららぽーと立川立飛'!R34="","休",'配置表（Ｈ31.01）ららぽーと立川立飛'!R34)</f>
        <v>休</v>
      </c>
      <c r="S39" s="18" t="str">
        <f ca="1">IF('配置表（Ｈ31.01）ららぽーと立川立飛'!S34="","休",'配置表（Ｈ31.01）ららぽーと立川立飛'!S34)</f>
        <v>休</v>
      </c>
      <c r="T39" s="18" t="str">
        <f ca="1">IF('配置表（Ｈ31.01）ららぽーと立川立飛'!T34="","休",'配置表（Ｈ31.01）ららぽーと立川立飛'!T34)</f>
        <v>休</v>
      </c>
      <c r="U39" s="18" t="str">
        <f ca="1">IF('配置表（Ｈ31.01）ららぽーと立川立飛'!U34="","休",'配置表（Ｈ31.01）ららぽーと立川立飛'!U34)</f>
        <v>休</v>
      </c>
      <c r="V39" s="18" t="str">
        <f ca="1">IF('配置表（Ｈ31.01）ららぽーと立川立飛'!V34="","休",'配置表（Ｈ31.01）ららぽーと立川立飛'!V34)</f>
        <v>休</v>
      </c>
      <c r="W39" s="18" t="str">
        <f ca="1">IF('配置表（Ｈ31.01）ららぽーと立川立飛'!W34="","休",'配置表（Ｈ31.01）ららぽーと立川立飛'!W34)</f>
        <v>早番</v>
      </c>
      <c r="X39" s="18" t="str">
        <f ca="1">IF('配置表（Ｈ31.01）ららぽーと立川立飛'!X34="","休",'配置表（Ｈ31.01）ららぽーと立川立飛'!X34)</f>
        <v>休</v>
      </c>
      <c r="Y39" s="18" t="str">
        <f ca="1">IF('配置表（Ｈ31.01）ららぽーと立川立飛'!Y34="","休",'配置表（Ｈ31.01）ららぽーと立川立飛'!Y34)</f>
        <v>休</v>
      </c>
      <c r="Z39" s="18" t="str">
        <f ca="1">IF('配置表（Ｈ31.01）ららぽーと立川立飛'!Z34="","休",'配置表（Ｈ31.01）ららぽーと立川立飛'!Z34)</f>
        <v>休</v>
      </c>
      <c r="AA39" s="18" t="str">
        <f ca="1">IF('配置表（Ｈ31.01）ららぽーと立川立飛'!AA34="","休",'配置表（Ｈ31.01）ららぽーと立川立飛'!AA34)</f>
        <v>早番</v>
      </c>
      <c r="AB39" s="18" t="str">
        <f ca="1">IF('配置表（Ｈ31.01）ららぽーと立川立飛'!AB34="","休",'配置表（Ｈ31.01）ららぽーと立川立飛'!AB34)</f>
        <v>休</v>
      </c>
      <c r="AC39" s="18" t="str">
        <f ca="1">IF('配置表（Ｈ31.01）ららぽーと立川立飛'!AC34="","休",'配置表（Ｈ31.01）ららぽーと立川立飛'!AC34)</f>
        <v>休</v>
      </c>
      <c r="AD39" s="18" t="str">
        <f ca="1">IF('配置表（Ｈ31.01）ららぽーと立川立飛'!AD34="","休",'配置表（Ｈ31.01）ららぽーと立川立飛'!AD34)</f>
        <v>休</v>
      </c>
      <c r="AE39" s="18" t="str">
        <f ca="1">IF('配置表（Ｈ31.01）ららぽーと立川立飛'!AE34="","休",'配置表（Ｈ31.01）ららぽーと立川立飛'!AE34)</f>
        <v>休</v>
      </c>
      <c r="AF39" s="18" t="str">
        <f ca="1">IF('配置表（Ｈ31.01）ららぽーと立川立飛'!AF34="","休",'配置表（Ｈ31.01）ららぽーと立川立飛'!AF34)</f>
        <v>休</v>
      </c>
      <c r="AG39" s="18" t="str">
        <f ca="1">IF('配置表（Ｈ31.01）ららぽーと立川立飛'!AG34="","休",'配置表（Ｈ31.01）ららぽーと立川立飛'!AG34)</f>
        <v>休</v>
      </c>
      <c r="AH39" s="19" t="str">
        <f>IF('配置表（Ｈ31.01）ららぽーと立川立飛'!AH34="","",'配置表（Ｈ31.01）ららぽーと立川立飛'!AH34)</f>
        <v/>
      </c>
      <c r="AI39" s="57">
        <f t="shared" ca="1" si="14"/>
        <v>26</v>
      </c>
      <c r="AJ39" s="19">
        <f t="shared" ca="1" si="15"/>
        <v>40</v>
      </c>
      <c r="AK39" s="59"/>
      <c r="AL39" s="19">
        <v>18</v>
      </c>
      <c r="AM39" s="58"/>
      <c r="AN39" s="19"/>
      <c r="AO39" s="27"/>
    </row>
    <row r="40" spans="1:41" ht="25.7" customHeight="1">
      <c r="A40" s="13">
        <v>19</v>
      </c>
      <c r="B40" s="17" t="str">
        <f>IF('配置表（Ｈ31.01）ららぽーと立川立飛'!B35="","",'配置表（Ｈ31.01）ららぽーと立川立飛'!B35)</f>
        <v>志村登志雄</v>
      </c>
      <c r="C40" s="18" t="str">
        <f ca="1">IF('配置表（Ｈ31.01）ららぽーと立川立飛'!C35="","休",'配置表（Ｈ31.01）ららぽーと立川立飛'!C35)</f>
        <v>休</v>
      </c>
      <c r="D40" s="18" t="str">
        <f ca="1">IF('配置表（Ｈ31.01）ららぽーと立川立飛'!D35="","休",'配置表（Ｈ31.01）ららぽーと立川立飛'!D35)</f>
        <v>休</v>
      </c>
      <c r="E40" s="18" t="str">
        <f ca="1">IF('配置表（Ｈ31.01）ららぽーと立川立飛'!E35="","休",'配置表（Ｈ31.01）ららぽーと立川立飛'!E35)</f>
        <v>休</v>
      </c>
      <c r="F40" s="18" t="str">
        <f ca="1">IF('配置表（Ｈ31.01）ららぽーと立川立飛'!F35="","休",'配置表（Ｈ31.01）ららぽーと立川立飛'!F35)</f>
        <v>休</v>
      </c>
      <c r="G40" s="18" t="str">
        <f ca="1">IF('配置表（Ｈ31.01）ららぽーと立川立飛'!G35="","休",'配置表（Ｈ31.01）ららぽーと立川立飛'!G35)</f>
        <v>休</v>
      </c>
      <c r="H40" s="18" t="str">
        <f ca="1">IF('配置表（Ｈ31.01）ららぽーと立川立飛'!H35="","休",'配置表（Ｈ31.01）ららぽーと立川立飛'!H35)</f>
        <v>早番</v>
      </c>
      <c r="I40" s="18" t="str">
        <f ca="1">IF('配置表（Ｈ31.01）ららぽーと立川立飛'!I35="","休",'配置表（Ｈ31.01）ららぽーと立川立飛'!I35)</f>
        <v>早番</v>
      </c>
      <c r="J40" s="18" t="str">
        <f ca="1">IF('配置表（Ｈ31.01）ららぽーと立川立飛'!J35="","休",'配置表（Ｈ31.01）ららぽーと立川立飛'!J35)</f>
        <v>休</v>
      </c>
      <c r="K40" s="18" t="str">
        <f ca="1">IF('配置表（Ｈ31.01）ららぽーと立川立飛'!K35="","休",'配置表（Ｈ31.01）ららぽーと立川立飛'!K35)</f>
        <v>休</v>
      </c>
      <c r="L40" s="18" t="str">
        <f ca="1">IF('配置表（Ｈ31.01）ららぽーと立川立飛'!L35="","休",'配置表（Ｈ31.01）ららぽーと立川立飛'!L35)</f>
        <v>休</v>
      </c>
      <c r="M40" s="18" t="str">
        <f ca="1">IF('配置表（Ｈ31.01）ららぽーと立川立飛'!M35="","休",'配置表（Ｈ31.01）ららぽーと立川立飛'!M35)</f>
        <v>休</v>
      </c>
      <c r="N40" s="18" t="str">
        <f ca="1">IF('配置表（Ｈ31.01）ららぽーと立川立飛'!N35="","休",'配置表（Ｈ31.01）ららぽーと立川立飛'!N35)</f>
        <v>休</v>
      </c>
      <c r="O40" s="18" t="str">
        <f ca="1">IF('配置表（Ｈ31.01）ららぽーと立川立飛'!O35="","休",'配置表（Ｈ31.01）ららぽーと立川立飛'!O35)</f>
        <v>早番</v>
      </c>
      <c r="P40" s="18" t="str">
        <f ca="1">IF('配置表（Ｈ31.01）ららぽーと立川立飛'!P35="","休",'配置表（Ｈ31.01）ららぽーと立川立飛'!P35)</f>
        <v>早番</v>
      </c>
      <c r="Q40" s="18" t="str">
        <f ca="1">IF('配置表（Ｈ31.01）ららぽーと立川立飛'!Q35="","休",'配置表（Ｈ31.01）ららぽーと立川立飛'!Q35)</f>
        <v>休</v>
      </c>
      <c r="R40" s="18" t="str">
        <f ca="1">IF('配置表（Ｈ31.01）ららぽーと立川立飛'!R35="","休",'配置表（Ｈ31.01）ららぽーと立川立飛'!R35)</f>
        <v>休</v>
      </c>
      <c r="S40" s="18" t="str">
        <f ca="1">IF('配置表（Ｈ31.01）ららぽーと立川立飛'!S35="","休",'配置表（Ｈ31.01）ららぽーと立川立飛'!S35)</f>
        <v>休</v>
      </c>
      <c r="T40" s="18" t="str">
        <f ca="1">IF('配置表（Ｈ31.01）ららぽーと立川立飛'!T35="","休",'配置表（Ｈ31.01）ららぽーと立川立飛'!T35)</f>
        <v>休</v>
      </c>
      <c r="U40" s="18" t="str">
        <f ca="1">IF('配置表（Ｈ31.01）ららぽーと立川立飛'!U35="","休",'配置表（Ｈ31.01）ららぽーと立川立飛'!U35)</f>
        <v>休</v>
      </c>
      <c r="V40" s="18" t="str">
        <f ca="1">IF('配置表（Ｈ31.01）ららぽーと立川立飛'!V35="","休",'配置表（Ｈ31.01）ららぽーと立川立飛'!V35)</f>
        <v>早番</v>
      </c>
      <c r="W40" s="18" t="str">
        <f ca="1">IF('配置表（Ｈ31.01）ららぽーと立川立飛'!W35="","休",'配置表（Ｈ31.01）ららぽーと立川立飛'!W35)</f>
        <v>早番</v>
      </c>
      <c r="X40" s="18" t="str">
        <f ca="1">IF('配置表（Ｈ31.01）ららぽーと立川立飛'!X35="","休",'配置表（Ｈ31.01）ららぽーと立川立飛'!X35)</f>
        <v>休</v>
      </c>
      <c r="Y40" s="18" t="str">
        <f ca="1">IF('配置表（Ｈ31.01）ららぽーと立川立飛'!Y35="","休",'配置表（Ｈ31.01）ららぽーと立川立飛'!Y35)</f>
        <v>休</v>
      </c>
      <c r="Z40" s="18" t="str">
        <f ca="1">IF('配置表（Ｈ31.01）ららぽーと立川立飛'!Z35="","休",'配置表（Ｈ31.01）ららぽーと立川立飛'!Z35)</f>
        <v>休</v>
      </c>
      <c r="AA40" s="18" t="str">
        <f ca="1">IF('配置表（Ｈ31.01）ららぽーと立川立飛'!AA35="","休",'配置表（Ｈ31.01）ららぽーと立川立飛'!AA35)</f>
        <v>休</v>
      </c>
      <c r="AB40" s="18" t="str">
        <f ca="1">IF('配置表（Ｈ31.01）ららぽーと立川立飛'!AB35="","休",'配置表（Ｈ31.01）ららぽーと立川立飛'!AB35)</f>
        <v>休</v>
      </c>
      <c r="AC40" s="18" t="str">
        <f ca="1">IF('配置表（Ｈ31.01）ららぽーと立川立飛'!AC35="","休",'配置表（Ｈ31.01）ららぽーと立川立飛'!AC35)</f>
        <v>早番</v>
      </c>
      <c r="AD40" s="18" t="str">
        <f ca="1">IF('配置表（Ｈ31.01）ららぽーと立川立飛'!AD35="","休",'配置表（Ｈ31.01）ららぽーと立川立飛'!AD35)</f>
        <v>早番</v>
      </c>
      <c r="AE40" s="18" t="str">
        <f ca="1">IF('配置表（Ｈ31.01）ららぽーと立川立飛'!AE35="","休",'配置表（Ｈ31.01）ららぽーと立川立飛'!AE35)</f>
        <v>休</v>
      </c>
      <c r="AF40" s="18" t="str">
        <f ca="1">IF('配置表（Ｈ31.01）ららぽーと立川立飛'!AF35="","休",'配置表（Ｈ31.01）ららぽーと立川立飛'!AF35)</f>
        <v>休</v>
      </c>
      <c r="AG40" s="18" t="str">
        <f ca="1">IF('配置表（Ｈ31.01）ららぽーと立川立飛'!AG35="","休",'配置表（Ｈ31.01）ららぽーと立川立飛'!AG35)</f>
        <v>早番</v>
      </c>
      <c r="AH40" s="19" t="str">
        <f>IF('配置表（Ｈ31.01）ららぽーと立川立飛'!AH35="","",'配置表（Ｈ31.01）ららぽーと立川立飛'!AH35)</f>
        <v/>
      </c>
      <c r="AI40" s="57">
        <f t="shared" ca="1" si="14"/>
        <v>22</v>
      </c>
      <c r="AJ40" s="19">
        <f t="shared" ca="1" si="15"/>
        <v>72</v>
      </c>
      <c r="AK40" s="59"/>
      <c r="AL40" s="19">
        <v>19</v>
      </c>
      <c r="AM40" s="58"/>
      <c r="AN40" s="19"/>
      <c r="AO40" s="27"/>
    </row>
    <row r="41" spans="1:41" ht="25.7" customHeight="1">
      <c r="A41" s="13">
        <v>20</v>
      </c>
      <c r="B41" s="17" t="str">
        <f>IF('配置表（Ｈ31.01）ららぽーと立川立飛'!B36="","",'配置表（Ｈ31.01）ららぽーと立川立飛'!B36)</f>
        <v>若月章浩</v>
      </c>
      <c r="C41" s="18" t="str">
        <f ca="1">IF('配置表（Ｈ31.01）ららぽーと立川立飛'!C36="","休",'配置表（Ｈ31.01）ららぽーと立川立飛'!C36)</f>
        <v>休</v>
      </c>
      <c r="D41" s="18" t="str">
        <f ca="1">IF('配置表（Ｈ31.01）ららぽーと立川立飛'!D36="","休",'配置表（Ｈ31.01）ららぽーと立川立飛'!D36)</f>
        <v>休</v>
      </c>
      <c r="E41" s="18" t="str">
        <f ca="1">IF('配置表（Ｈ31.01）ららぽーと立川立飛'!E36="","休",'配置表（Ｈ31.01）ららぽーと立川立飛'!E36)</f>
        <v>早番</v>
      </c>
      <c r="F41" s="18" t="str">
        <f ca="1">IF('配置表（Ｈ31.01）ららぽーと立川立飛'!F36="","休",'配置表（Ｈ31.01）ららぽーと立川立飛'!F36)</f>
        <v>早番</v>
      </c>
      <c r="G41" s="18" t="str">
        <f ca="1">IF('配置表（Ｈ31.01）ららぽーと立川立飛'!G36="","休",'配置表（Ｈ31.01）ららぽーと立川立飛'!G36)</f>
        <v>休</v>
      </c>
      <c r="H41" s="18" t="str">
        <f ca="1">IF('配置表（Ｈ31.01）ららぽーと立川立飛'!H36="","休",'配置表（Ｈ31.01）ららぽーと立川立飛'!H36)</f>
        <v>早番</v>
      </c>
      <c r="I41" s="18" t="str">
        <f ca="1">IF('配置表（Ｈ31.01）ららぽーと立川立飛'!I36="","休",'配置表（Ｈ31.01）ららぽーと立川立飛'!I36)</f>
        <v>早番</v>
      </c>
      <c r="J41" s="18" t="str">
        <f ca="1">IF('配置表（Ｈ31.01）ららぽーと立川立飛'!J36="","休",'配置表（Ｈ31.01）ららぽーと立川立飛'!J36)</f>
        <v>休</v>
      </c>
      <c r="K41" s="18" t="str">
        <f ca="1">IF('配置表（Ｈ31.01）ららぽーと立川立飛'!K36="","休",'配置表（Ｈ31.01）ららぽーと立川立飛'!K36)</f>
        <v>休</v>
      </c>
      <c r="L41" s="18" t="str">
        <f ca="1">IF('配置表（Ｈ31.01）ららぽーと立川立飛'!L36="","休",'配置表（Ｈ31.01）ららぽーと立川立飛'!L36)</f>
        <v>早番</v>
      </c>
      <c r="M41" s="18" t="str">
        <f ca="1">IF('配置表（Ｈ31.01）ららぽーと立川立飛'!M36="","休",'配置表（Ｈ31.01）ららぽーと立川立飛'!M36)</f>
        <v>早番</v>
      </c>
      <c r="N41" s="18" t="str">
        <f ca="1">IF('配置表（Ｈ31.01）ららぽーと立川立飛'!N36="","休",'配置表（Ｈ31.01）ららぽーと立川立飛'!N36)</f>
        <v>休</v>
      </c>
      <c r="O41" s="18" t="str">
        <f ca="1">IF('配置表（Ｈ31.01）ららぽーと立川立飛'!O36="","休",'配置表（Ｈ31.01）ららぽーと立川立飛'!O36)</f>
        <v>早番</v>
      </c>
      <c r="P41" s="18" t="str">
        <f ca="1">IF('配置表（Ｈ31.01）ららぽーと立川立飛'!P36="","休",'配置表（Ｈ31.01）ららぽーと立川立飛'!P36)</f>
        <v>早番</v>
      </c>
      <c r="Q41" s="18" t="str">
        <f ca="1">IF('配置表（Ｈ31.01）ららぽーと立川立飛'!Q36="","休",'配置表（Ｈ31.01）ららぽーと立川立飛'!Q36)</f>
        <v>休</v>
      </c>
      <c r="R41" s="18" t="str">
        <f ca="1">IF('配置表（Ｈ31.01）ららぽーと立川立飛'!R36="","休",'配置表（Ｈ31.01）ららぽーと立川立飛'!R36)</f>
        <v>早番</v>
      </c>
      <c r="S41" s="18" t="str">
        <f ca="1">IF('配置表（Ｈ31.01）ららぽーと立川立飛'!S36="","休",'配置表（Ｈ31.01）ららぽーと立川立飛'!S36)</f>
        <v>休</v>
      </c>
      <c r="T41" s="18" t="str">
        <f ca="1">IF('配置表（Ｈ31.01）ららぽーと立川立飛'!T36="","休",'配置表（Ｈ31.01）ららぽーと立川立飛'!T36)</f>
        <v>早番</v>
      </c>
      <c r="U41" s="18" t="str">
        <f ca="1">IF('配置表（Ｈ31.01）ららぽーと立川立飛'!U36="","休",'配置表（Ｈ31.01）ららぽーと立川立飛'!U36)</f>
        <v>休</v>
      </c>
      <c r="V41" s="18" t="str">
        <f ca="1">IF('配置表（Ｈ31.01）ららぽーと立川立飛'!V36="","休",'配置表（Ｈ31.01）ららぽーと立川立飛'!V36)</f>
        <v>早番</v>
      </c>
      <c r="W41" s="18" t="str">
        <f ca="1">IF('配置表（Ｈ31.01）ららぽーと立川立飛'!W36="","休",'配置表（Ｈ31.01）ららぽーと立川立飛'!W36)</f>
        <v>早番</v>
      </c>
      <c r="X41" s="18" t="str">
        <f ca="1">IF('配置表（Ｈ31.01）ららぽーと立川立飛'!X36="","休",'配置表（Ｈ31.01）ららぽーと立川立飛'!X36)</f>
        <v>早番</v>
      </c>
      <c r="Y41" s="18" t="str">
        <f ca="1">IF('配置表（Ｈ31.01）ららぽーと立川立飛'!Y36="","休",'配置表（Ｈ31.01）ららぽーと立川立飛'!Y36)</f>
        <v>休</v>
      </c>
      <c r="Z41" s="18" t="str">
        <f ca="1">IF('配置表（Ｈ31.01）ららぽーと立川立飛'!Z36="","休",'配置表（Ｈ31.01）ららぽーと立川立飛'!Z36)</f>
        <v>早番</v>
      </c>
      <c r="AA41" s="18" t="str">
        <f ca="1">IF('配置表（Ｈ31.01）ららぽーと立川立飛'!AA36="","休",'配置表（Ｈ31.01）ららぽーと立川立飛'!AA36)</f>
        <v>早番</v>
      </c>
      <c r="AB41" s="18" t="str">
        <f ca="1">IF('配置表（Ｈ31.01）ららぽーと立川立飛'!AB36="","休",'配置表（Ｈ31.01）ららぽーと立川立飛'!AB36)</f>
        <v>休</v>
      </c>
      <c r="AC41" s="18" t="str">
        <f ca="1">IF('配置表（Ｈ31.01）ららぽーと立川立飛'!AC36="","休",'配置表（Ｈ31.01）ららぽーと立川立飛'!AC36)</f>
        <v>休</v>
      </c>
      <c r="AD41" s="18" t="str">
        <f ca="1">IF('配置表（Ｈ31.01）ららぽーと立川立飛'!AD36="","休",'配置表（Ｈ31.01）ららぽーと立川立飛'!AD36)</f>
        <v>早番</v>
      </c>
      <c r="AE41" s="18" t="str">
        <f ca="1">IF('配置表（Ｈ31.01）ららぽーと立川立飛'!AE36="","休",'配置表（Ｈ31.01）ららぽーと立川立飛'!AE36)</f>
        <v>早番</v>
      </c>
      <c r="AF41" s="18" t="str">
        <f ca="1">IF('配置表（Ｈ31.01）ららぽーと立川立飛'!AF36="","休",'配置表（Ｈ31.01）ららぽーと立川立飛'!AF36)</f>
        <v>早番</v>
      </c>
      <c r="AG41" s="18" t="str">
        <f ca="1">IF('配置表（Ｈ31.01）ららぽーと立川立飛'!AG36="","休",'配置表（Ｈ31.01）ららぽーと立川立飛'!AG36)</f>
        <v>休</v>
      </c>
      <c r="AH41" s="19" t="str">
        <f>IF('配置表（Ｈ31.01）ららぽーと立川立飛'!AH36="","",'配置表（Ｈ31.01）ららぽーと立川立飛'!AH36)</f>
        <v/>
      </c>
      <c r="AI41" s="57">
        <f t="shared" ca="1" si="14"/>
        <v>13</v>
      </c>
      <c r="AJ41" s="19">
        <f t="shared" ca="1" si="15"/>
        <v>144</v>
      </c>
      <c r="AK41" s="59"/>
      <c r="AL41" s="19">
        <v>20</v>
      </c>
      <c r="AM41" s="58"/>
      <c r="AN41" s="19"/>
      <c r="AO41" s="27"/>
    </row>
    <row r="42" spans="1:41" ht="25.7" customHeight="1">
      <c r="A42" s="13">
        <v>21</v>
      </c>
      <c r="B42" s="17" t="str">
        <f>IF('配置表（Ｈ31.01）ららぽーと立川立飛'!B37="","",'配置表（Ｈ31.01）ららぽーと立川立飛'!B37)</f>
        <v/>
      </c>
      <c r="C42" s="18" t="str">
        <f ca="1">IF('配置表（Ｈ31.01）ららぽーと立川立飛'!C37="","休",'配置表（Ｈ31.01）ららぽーと立川立飛'!C37)</f>
        <v>休</v>
      </c>
      <c r="D42" s="18" t="str">
        <f ca="1">IF('配置表（Ｈ31.01）ららぽーと立川立飛'!D37="","休",'配置表（Ｈ31.01）ららぽーと立川立飛'!D37)</f>
        <v>休</v>
      </c>
      <c r="E42" s="18" t="str">
        <f ca="1">IF('配置表（Ｈ31.01）ららぽーと立川立飛'!E37="","休",'配置表（Ｈ31.01）ららぽーと立川立飛'!E37)</f>
        <v>休</v>
      </c>
      <c r="F42" s="18" t="str">
        <f ca="1">IF('配置表（Ｈ31.01）ららぽーと立川立飛'!F37="","休",'配置表（Ｈ31.01）ららぽーと立川立飛'!F37)</f>
        <v>休</v>
      </c>
      <c r="G42" s="18" t="str">
        <f ca="1">IF('配置表（Ｈ31.01）ららぽーと立川立飛'!G37="","休",'配置表（Ｈ31.01）ららぽーと立川立飛'!G37)</f>
        <v>休</v>
      </c>
      <c r="H42" s="18" t="str">
        <f ca="1">IF('配置表（Ｈ31.01）ららぽーと立川立飛'!H37="","休",'配置表（Ｈ31.01）ららぽーと立川立飛'!H37)</f>
        <v>休</v>
      </c>
      <c r="I42" s="18" t="str">
        <f ca="1">IF('配置表（Ｈ31.01）ららぽーと立川立飛'!I37="","休",'配置表（Ｈ31.01）ららぽーと立川立飛'!I37)</f>
        <v>休</v>
      </c>
      <c r="J42" s="18" t="str">
        <f ca="1">IF('配置表（Ｈ31.01）ららぽーと立川立飛'!J37="","休",'配置表（Ｈ31.01）ららぽーと立川立飛'!J37)</f>
        <v>休</v>
      </c>
      <c r="K42" s="18" t="str">
        <f ca="1">IF('配置表（Ｈ31.01）ららぽーと立川立飛'!K37="","休",'配置表（Ｈ31.01）ららぽーと立川立飛'!K37)</f>
        <v>休</v>
      </c>
      <c r="L42" s="18" t="str">
        <f ca="1">IF('配置表（Ｈ31.01）ららぽーと立川立飛'!L37="","休",'配置表（Ｈ31.01）ららぽーと立川立飛'!L37)</f>
        <v>休</v>
      </c>
      <c r="M42" s="18" t="str">
        <f ca="1">IF('配置表（Ｈ31.01）ららぽーと立川立飛'!M37="","休",'配置表（Ｈ31.01）ららぽーと立川立飛'!M37)</f>
        <v>休</v>
      </c>
      <c r="N42" s="18" t="str">
        <f ca="1">IF('配置表（Ｈ31.01）ららぽーと立川立飛'!N37="","休",'配置表（Ｈ31.01）ららぽーと立川立飛'!N37)</f>
        <v>休</v>
      </c>
      <c r="O42" s="18" t="str">
        <f ca="1">IF('配置表（Ｈ31.01）ららぽーと立川立飛'!O37="","休",'配置表（Ｈ31.01）ららぽーと立川立飛'!O37)</f>
        <v>休</v>
      </c>
      <c r="P42" s="18" t="str">
        <f ca="1">IF('配置表（Ｈ31.01）ららぽーと立川立飛'!P37="","休",'配置表（Ｈ31.01）ららぽーと立川立飛'!P37)</f>
        <v>休</v>
      </c>
      <c r="Q42" s="18" t="str">
        <f ca="1">IF('配置表（Ｈ31.01）ららぽーと立川立飛'!Q37="","休",'配置表（Ｈ31.01）ららぽーと立川立飛'!Q37)</f>
        <v>休</v>
      </c>
      <c r="R42" s="18" t="str">
        <f ca="1">IF('配置表（Ｈ31.01）ららぽーと立川立飛'!R37="","休",'配置表（Ｈ31.01）ららぽーと立川立飛'!R37)</f>
        <v>休</v>
      </c>
      <c r="S42" s="18" t="str">
        <f ca="1">IF('配置表（Ｈ31.01）ららぽーと立川立飛'!S37="","休",'配置表（Ｈ31.01）ららぽーと立川立飛'!S37)</f>
        <v>休</v>
      </c>
      <c r="T42" s="18" t="str">
        <f ca="1">IF('配置表（Ｈ31.01）ららぽーと立川立飛'!T37="","休",'配置表（Ｈ31.01）ららぽーと立川立飛'!T37)</f>
        <v>休</v>
      </c>
      <c r="U42" s="18" t="str">
        <f ca="1">IF('配置表（Ｈ31.01）ららぽーと立川立飛'!U37="","休",'配置表（Ｈ31.01）ららぽーと立川立飛'!U37)</f>
        <v>休</v>
      </c>
      <c r="V42" s="18" t="str">
        <f ca="1">IF('配置表（Ｈ31.01）ららぽーと立川立飛'!V37="","休",'配置表（Ｈ31.01）ららぽーと立川立飛'!V37)</f>
        <v>休</v>
      </c>
      <c r="W42" s="18" t="str">
        <f ca="1">IF('配置表（Ｈ31.01）ららぽーと立川立飛'!W37="","休",'配置表（Ｈ31.01）ららぽーと立川立飛'!W37)</f>
        <v>休</v>
      </c>
      <c r="X42" s="18" t="str">
        <f ca="1">IF('配置表（Ｈ31.01）ららぽーと立川立飛'!X37="","休",'配置表（Ｈ31.01）ららぽーと立川立飛'!X37)</f>
        <v>休</v>
      </c>
      <c r="Y42" s="18" t="str">
        <f ca="1">IF('配置表（Ｈ31.01）ららぽーと立川立飛'!Y37="","休",'配置表（Ｈ31.01）ららぽーと立川立飛'!Y37)</f>
        <v>休</v>
      </c>
      <c r="Z42" s="18" t="str">
        <f ca="1">IF('配置表（Ｈ31.01）ららぽーと立川立飛'!Z37="","休",'配置表（Ｈ31.01）ららぽーと立川立飛'!Z37)</f>
        <v>休</v>
      </c>
      <c r="AA42" s="18" t="str">
        <f ca="1">IF('配置表（Ｈ31.01）ららぽーと立川立飛'!AA37="","休",'配置表（Ｈ31.01）ららぽーと立川立飛'!AA37)</f>
        <v>休</v>
      </c>
      <c r="AB42" s="18" t="str">
        <f ca="1">IF('配置表（Ｈ31.01）ららぽーと立川立飛'!AB37="","休",'配置表（Ｈ31.01）ららぽーと立川立飛'!AB37)</f>
        <v>休</v>
      </c>
      <c r="AC42" s="18" t="str">
        <f ca="1">IF('配置表（Ｈ31.01）ららぽーと立川立飛'!AC37="","休",'配置表（Ｈ31.01）ららぽーと立川立飛'!AC37)</f>
        <v>休</v>
      </c>
      <c r="AD42" s="18" t="str">
        <f ca="1">IF('配置表（Ｈ31.01）ららぽーと立川立飛'!AD37="","休",'配置表（Ｈ31.01）ららぽーと立川立飛'!AD37)</f>
        <v>休</v>
      </c>
      <c r="AE42" s="18" t="str">
        <f ca="1">IF('配置表（Ｈ31.01）ららぽーと立川立飛'!AE37="","休",'配置表（Ｈ31.01）ららぽーと立川立飛'!AE37)</f>
        <v>休</v>
      </c>
      <c r="AF42" s="18" t="str">
        <f ca="1">IF('配置表（Ｈ31.01）ららぽーと立川立飛'!AF37="","休",'配置表（Ｈ31.01）ららぽーと立川立飛'!AF37)</f>
        <v>休</v>
      </c>
      <c r="AG42" s="18" t="str">
        <f ca="1">IF('配置表（Ｈ31.01）ららぽーと立川立飛'!AG37="","休",'配置表（Ｈ31.01）ららぽーと立川立飛'!AG37)</f>
        <v>休</v>
      </c>
      <c r="AH42" s="19" t="str">
        <f>IF('配置表（Ｈ31.01）ららぽーと立川立飛'!AH37="","",'配置表（Ｈ31.01）ららぽーと立川立飛'!AH37)</f>
        <v/>
      </c>
      <c r="AI42" s="57">
        <f t="shared" ca="1" si="14"/>
        <v>31</v>
      </c>
      <c r="AJ42" s="19">
        <f t="shared" ca="1" si="15"/>
        <v>0</v>
      </c>
      <c r="AK42" s="59"/>
      <c r="AL42" s="19">
        <v>21</v>
      </c>
      <c r="AM42" s="58"/>
      <c r="AN42" s="19"/>
      <c r="AO42" s="27"/>
    </row>
    <row r="43" spans="1:41" ht="25.7" customHeight="1">
      <c r="A43" s="13">
        <v>22</v>
      </c>
      <c r="B43" s="17" t="str">
        <f>IF('配置表（Ｈ31.01）ららぽーと立川立飛'!B38="","",'配置表（Ｈ31.01）ららぽーと立川立飛'!B38)</f>
        <v/>
      </c>
      <c r="C43" s="18" t="str">
        <f ca="1">IF('配置表（Ｈ31.01）ららぽーと立川立飛'!C38="","休",'配置表（Ｈ31.01）ららぽーと立川立飛'!C38)</f>
        <v>休</v>
      </c>
      <c r="D43" s="18" t="str">
        <f ca="1">IF('配置表（Ｈ31.01）ららぽーと立川立飛'!D38="","休",'配置表（Ｈ31.01）ららぽーと立川立飛'!D38)</f>
        <v>休</v>
      </c>
      <c r="E43" s="18" t="str">
        <f ca="1">IF('配置表（Ｈ31.01）ららぽーと立川立飛'!E38="","休",'配置表（Ｈ31.01）ららぽーと立川立飛'!E38)</f>
        <v>休</v>
      </c>
      <c r="F43" s="18" t="str">
        <f ca="1">IF('配置表（Ｈ31.01）ららぽーと立川立飛'!F38="","休",'配置表（Ｈ31.01）ららぽーと立川立飛'!F38)</f>
        <v>休</v>
      </c>
      <c r="G43" s="18" t="str">
        <f ca="1">IF('配置表（Ｈ31.01）ららぽーと立川立飛'!G38="","休",'配置表（Ｈ31.01）ららぽーと立川立飛'!G38)</f>
        <v>休</v>
      </c>
      <c r="H43" s="18" t="str">
        <f ca="1">IF('配置表（Ｈ31.01）ららぽーと立川立飛'!H38="","休",'配置表（Ｈ31.01）ららぽーと立川立飛'!H38)</f>
        <v>休</v>
      </c>
      <c r="I43" s="18" t="str">
        <f ca="1">IF('配置表（Ｈ31.01）ららぽーと立川立飛'!I38="","休",'配置表（Ｈ31.01）ららぽーと立川立飛'!I38)</f>
        <v>休</v>
      </c>
      <c r="J43" s="18" t="str">
        <f ca="1">IF('配置表（Ｈ31.01）ららぽーと立川立飛'!J38="","休",'配置表（Ｈ31.01）ららぽーと立川立飛'!J38)</f>
        <v>休</v>
      </c>
      <c r="K43" s="18" t="str">
        <f ca="1">IF('配置表（Ｈ31.01）ららぽーと立川立飛'!K38="","休",'配置表（Ｈ31.01）ららぽーと立川立飛'!K38)</f>
        <v>休</v>
      </c>
      <c r="L43" s="18" t="str">
        <f ca="1">IF('配置表（Ｈ31.01）ららぽーと立川立飛'!L38="","休",'配置表（Ｈ31.01）ららぽーと立川立飛'!L38)</f>
        <v>休</v>
      </c>
      <c r="M43" s="18" t="str">
        <f ca="1">IF('配置表（Ｈ31.01）ららぽーと立川立飛'!M38="","休",'配置表（Ｈ31.01）ららぽーと立川立飛'!M38)</f>
        <v>休</v>
      </c>
      <c r="N43" s="18" t="str">
        <f ca="1">IF('配置表（Ｈ31.01）ららぽーと立川立飛'!N38="","休",'配置表（Ｈ31.01）ららぽーと立川立飛'!N38)</f>
        <v>休</v>
      </c>
      <c r="O43" s="18" t="str">
        <f ca="1">IF('配置表（Ｈ31.01）ららぽーと立川立飛'!O38="","休",'配置表（Ｈ31.01）ららぽーと立川立飛'!O38)</f>
        <v>休</v>
      </c>
      <c r="P43" s="18" t="str">
        <f ca="1">IF('配置表（Ｈ31.01）ららぽーと立川立飛'!P38="","休",'配置表（Ｈ31.01）ららぽーと立川立飛'!P38)</f>
        <v>休</v>
      </c>
      <c r="Q43" s="18" t="str">
        <f ca="1">IF('配置表（Ｈ31.01）ららぽーと立川立飛'!Q38="","休",'配置表（Ｈ31.01）ららぽーと立川立飛'!Q38)</f>
        <v>休</v>
      </c>
      <c r="R43" s="18" t="str">
        <f ca="1">IF('配置表（Ｈ31.01）ららぽーと立川立飛'!R38="","休",'配置表（Ｈ31.01）ららぽーと立川立飛'!R38)</f>
        <v>休</v>
      </c>
      <c r="S43" s="18" t="str">
        <f ca="1">IF('配置表（Ｈ31.01）ららぽーと立川立飛'!S38="","休",'配置表（Ｈ31.01）ららぽーと立川立飛'!S38)</f>
        <v>休</v>
      </c>
      <c r="T43" s="18" t="str">
        <f ca="1">IF('配置表（Ｈ31.01）ららぽーと立川立飛'!T38="","休",'配置表（Ｈ31.01）ららぽーと立川立飛'!T38)</f>
        <v>休</v>
      </c>
      <c r="U43" s="18" t="str">
        <f ca="1">IF('配置表（Ｈ31.01）ららぽーと立川立飛'!U38="","休",'配置表（Ｈ31.01）ららぽーと立川立飛'!U38)</f>
        <v>休</v>
      </c>
      <c r="V43" s="18" t="str">
        <f ca="1">IF('配置表（Ｈ31.01）ららぽーと立川立飛'!V38="","休",'配置表（Ｈ31.01）ららぽーと立川立飛'!V38)</f>
        <v>休</v>
      </c>
      <c r="W43" s="18" t="str">
        <f ca="1">IF('配置表（Ｈ31.01）ららぽーと立川立飛'!W38="","休",'配置表（Ｈ31.01）ららぽーと立川立飛'!W38)</f>
        <v>休</v>
      </c>
      <c r="X43" s="18" t="str">
        <f ca="1">IF('配置表（Ｈ31.01）ららぽーと立川立飛'!X38="","休",'配置表（Ｈ31.01）ららぽーと立川立飛'!X38)</f>
        <v>休</v>
      </c>
      <c r="Y43" s="18" t="str">
        <f ca="1">IF('配置表（Ｈ31.01）ららぽーと立川立飛'!Y38="","休",'配置表（Ｈ31.01）ららぽーと立川立飛'!Y38)</f>
        <v>休</v>
      </c>
      <c r="Z43" s="18" t="str">
        <f ca="1">IF('配置表（Ｈ31.01）ららぽーと立川立飛'!Z38="","休",'配置表（Ｈ31.01）ららぽーと立川立飛'!Z38)</f>
        <v>休</v>
      </c>
      <c r="AA43" s="18" t="str">
        <f ca="1">IF('配置表（Ｈ31.01）ららぽーと立川立飛'!AA38="","休",'配置表（Ｈ31.01）ららぽーと立川立飛'!AA38)</f>
        <v>休</v>
      </c>
      <c r="AB43" s="18" t="str">
        <f ca="1">IF('配置表（Ｈ31.01）ららぽーと立川立飛'!AB38="","休",'配置表（Ｈ31.01）ららぽーと立川立飛'!AB38)</f>
        <v>休</v>
      </c>
      <c r="AC43" s="18" t="str">
        <f ca="1">IF('配置表（Ｈ31.01）ららぽーと立川立飛'!AC38="","休",'配置表（Ｈ31.01）ららぽーと立川立飛'!AC38)</f>
        <v>休</v>
      </c>
      <c r="AD43" s="18" t="str">
        <f ca="1">IF('配置表（Ｈ31.01）ららぽーと立川立飛'!AD38="","休",'配置表（Ｈ31.01）ららぽーと立川立飛'!AD38)</f>
        <v>休</v>
      </c>
      <c r="AE43" s="18" t="str">
        <f ca="1">IF('配置表（Ｈ31.01）ららぽーと立川立飛'!AE38="","休",'配置表（Ｈ31.01）ららぽーと立川立飛'!AE38)</f>
        <v>休</v>
      </c>
      <c r="AF43" s="18" t="str">
        <f ca="1">IF('配置表（Ｈ31.01）ららぽーと立川立飛'!AF38="","休",'配置表（Ｈ31.01）ららぽーと立川立飛'!AF38)</f>
        <v>休</v>
      </c>
      <c r="AG43" s="18" t="str">
        <f ca="1">IF('配置表（Ｈ31.01）ららぽーと立川立飛'!AG38="","休",'配置表（Ｈ31.01）ららぽーと立川立飛'!AG38)</f>
        <v>休</v>
      </c>
      <c r="AH43" s="19" t="str">
        <f>IF('配置表（Ｈ31.01）ららぽーと立川立飛'!AH38="","",'配置表（Ｈ31.01）ららぽーと立川立飛'!AH38)</f>
        <v/>
      </c>
      <c r="AI43" s="57">
        <f t="shared" ca="1" si="14"/>
        <v>31</v>
      </c>
      <c r="AJ43" s="19">
        <f t="shared" ca="1" si="15"/>
        <v>0</v>
      </c>
      <c r="AK43" s="59"/>
      <c r="AL43" s="19">
        <v>22</v>
      </c>
      <c r="AM43" s="58"/>
      <c r="AN43" s="19"/>
      <c r="AO43" s="27"/>
    </row>
    <row r="44" spans="1:41" ht="25.7" customHeight="1">
      <c r="A44" s="13">
        <v>23</v>
      </c>
      <c r="B44" s="17" t="str">
        <f>IF('配置表（Ｈ31.01）ららぽーと立川立飛'!B39="","",'配置表（Ｈ31.01）ららぽーと立川立飛'!B39)</f>
        <v/>
      </c>
      <c r="C44" s="18" t="str">
        <f ca="1">IF('配置表（Ｈ31.01）ららぽーと立川立飛'!C39="","休",'配置表（Ｈ31.01）ららぽーと立川立飛'!C39)</f>
        <v>休</v>
      </c>
      <c r="D44" s="18" t="str">
        <f ca="1">IF('配置表（Ｈ31.01）ららぽーと立川立飛'!D39="","休",'配置表（Ｈ31.01）ららぽーと立川立飛'!D39)</f>
        <v>休</v>
      </c>
      <c r="E44" s="18" t="str">
        <f ca="1">IF('配置表（Ｈ31.01）ららぽーと立川立飛'!E39="","休",'配置表（Ｈ31.01）ららぽーと立川立飛'!E39)</f>
        <v>休</v>
      </c>
      <c r="F44" s="18" t="str">
        <f ca="1">IF('配置表（Ｈ31.01）ららぽーと立川立飛'!F39="","休",'配置表（Ｈ31.01）ららぽーと立川立飛'!F39)</f>
        <v>休</v>
      </c>
      <c r="G44" s="18" t="str">
        <f ca="1">IF('配置表（Ｈ31.01）ららぽーと立川立飛'!G39="","休",'配置表（Ｈ31.01）ららぽーと立川立飛'!G39)</f>
        <v>休</v>
      </c>
      <c r="H44" s="18" t="str">
        <f ca="1">IF('配置表（Ｈ31.01）ららぽーと立川立飛'!H39="","休",'配置表（Ｈ31.01）ららぽーと立川立飛'!H39)</f>
        <v>休</v>
      </c>
      <c r="I44" s="18" t="str">
        <f ca="1">IF('配置表（Ｈ31.01）ららぽーと立川立飛'!I39="","休",'配置表（Ｈ31.01）ららぽーと立川立飛'!I39)</f>
        <v>休</v>
      </c>
      <c r="J44" s="18" t="str">
        <f ca="1">IF('配置表（Ｈ31.01）ららぽーと立川立飛'!J39="","休",'配置表（Ｈ31.01）ららぽーと立川立飛'!J39)</f>
        <v>休</v>
      </c>
      <c r="K44" s="18" t="str">
        <f ca="1">IF('配置表（Ｈ31.01）ららぽーと立川立飛'!K39="","休",'配置表（Ｈ31.01）ららぽーと立川立飛'!K39)</f>
        <v>休</v>
      </c>
      <c r="L44" s="18" t="str">
        <f ca="1">IF('配置表（Ｈ31.01）ららぽーと立川立飛'!L39="","休",'配置表（Ｈ31.01）ららぽーと立川立飛'!L39)</f>
        <v>休</v>
      </c>
      <c r="M44" s="18" t="str">
        <f ca="1">IF('配置表（Ｈ31.01）ららぽーと立川立飛'!M39="","休",'配置表（Ｈ31.01）ららぽーと立川立飛'!M39)</f>
        <v>休</v>
      </c>
      <c r="N44" s="18" t="str">
        <f ca="1">IF('配置表（Ｈ31.01）ららぽーと立川立飛'!N39="","休",'配置表（Ｈ31.01）ららぽーと立川立飛'!N39)</f>
        <v>休</v>
      </c>
      <c r="O44" s="18" t="str">
        <f ca="1">IF('配置表（Ｈ31.01）ららぽーと立川立飛'!O39="","休",'配置表（Ｈ31.01）ららぽーと立川立飛'!O39)</f>
        <v>休</v>
      </c>
      <c r="P44" s="18" t="str">
        <f ca="1">IF('配置表（Ｈ31.01）ららぽーと立川立飛'!P39="","休",'配置表（Ｈ31.01）ららぽーと立川立飛'!P39)</f>
        <v>休</v>
      </c>
      <c r="Q44" s="18" t="str">
        <f ca="1">IF('配置表（Ｈ31.01）ららぽーと立川立飛'!Q39="","休",'配置表（Ｈ31.01）ららぽーと立川立飛'!Q39)</f>
        <v>休</v>
      </c>
      <c r="R44" s="18" t="str">
        <f ca="1">IF('配置表（Ｈ31.01）ららぽーと立川立飛'!R39="","休",'配置表（Ｈ31.01）ららぽーと立川立飛'!R39)</f>
        <v>休</v>
      </c>
      <c r="S44" s="18" t="str">
        <f ca="1">IF('配置表（Ｈ31.01）ららぽーと立川立飛'!S39="","休",'配置表（Ｈ31.01）ららぽーと立川立飛'!S39)</f>
        <v>休</v>
      </c>
      <c r="T44" s="18" t="str">
        <f ca="1">IF('配置表（Ｈ31.01）ららぽーと立川立飛'!T39="","休",'配置表（Ｈ31.01）ららぽーと立川立飛'!T39)</f>
        <v>休</v>
      </c>
      <c r="U44" s="18" t="str">
        <f ca="1">IF('配置表（Ｈ31.01）ららぽーと立川立飛'!U39="","休",'配置表（Ｈ31.01）ららぽーと立川立飛'!U39)</f>
        <v>休</v>
      </c>
      <c r="V44" s="18" t="str">
        <f ca="1">IF('配置表（Ｈ31.01）ららぽーと立川立飛'!V39="","休",'配置表（Ｈ31.01）ららぽーと立川立飛'!V39)</f>
        <v>休</v>
      </c>
      <c r="W44" s="18" t="str">
        <f ca="1">IF('配置表（Ｈ31.01）ららぽーと立川立飛'!W39="","休",'配置表（Ｈ31.01）ららぽーと立川立飛'!W39)</f>
        <v>休</v>
      </c>
      <c r="X44" s="18" t="str">
        <f ca="1">IF('配置表（Ｈ31.01）ららぽーと立川立飛'!X39="","休",'配置表（Ｈ31.01）ららぽーと立川立飛'!X39)</f>
        <v>休</v>
      </c>
      <c r="Y44" s="18" t="str">
        <f ca="1">IF('配置表（Ｈ31.01）ららぽーと立川立飛'!Y39="","休",'配置表（Ｈ31.01）ららぽーと立川立飛'!Y39)</f>
        <v>休</v>
      </c>
      <c r="Z44" s="18" t="str">
        <f ca="1">IF('配置表（Ｈ31.01）ららぽーと立川立飛'!Z39="","休",'配置表（Ｈ31.01）ららぽーと立川立飛'!Z39)</f>
        <v>休</v>
      </c>
      <c r="AA44" s="18" t="str">
        <f ca="1">IF('配置表（Ｈ31.01）ららぽーと立川立飛'!AA39="","休",'配置表（Ｈ31.01）ららぽーと立川立飛'!AA39)</f>
        <v>休</v>
      </c>
      <c r="AB44" s="18" t="str">
        <f ca="1">IF('配置表（Ｈ31.01）ららぽーと立川立飛'!AB39="","休",'配置表（Ｈ31.01）ららぽーと立川立飛'!AB39)</f>
        <v>休</v>
      </c>
      <c r="AC44" s="18" t="str">
        <f ca="1">IF('配置表（Ｈ31.01）ららぽーと立川立飛'!AC39="","休",'配置表（Ｈ31.01）ららぽーと立川立飛'!AC39)</f>
        <v>休</v>
      </c>
      <c r="AD44" s="18" t="str">
        <f ca="1">IF('配置表（Ｈ31.01）ららぽーと立川立飛'!AD39="","休",'配置表（Ｈ31.01）ららぽーと立川立飛'!AD39)</f>
        <v>休</v>
      </c>
      <c r="AE44" s="18" t="str">
        <f ca="1">IF('配置表（Ｈ31.01）ららぽーと立川立飛'!AE39="","休",'配置表（Ｈ31.01）ららぽーと立川立飛'!AE39)</f>
        <v>休</v>
      </c>
      <c r="AF44" s="18" t="str">
        <f ca="1">IF('配置表（Ｈ31.01）ららぽーと立川立飛'!AF39="","休",'配置表（Ｈ31.01）ららぽーと立川立飛'!AF39)</f>
        <v>休</v>
      </c>
      <c r="AG44" s="18" t="str">
        <f ca="1">IF('配置表（Ｈ31.01）ららぽーと立川立飛'!AG39="","休",'配置表（Ｈ31.01）ららぽーと立川立飛'!AG39)</f>
        <v>休</v>
      </c>
      <c r="AH44" s="19" t="str">
        <f>IF('配置表（Ｈ31.01）ららぽーと立川立飛'!AH39="","",'配置表（Ｈ31.01）ららぽーと立川立飛'!AH39)</f>
        <v/>
      </c>
      <c r="AI44" s="57">
        <f t="shared" ca="1" si="14"/>
        <v>31</v>
      </c>
      <c r="AJ44" s="19">
        <f t="shared" ca="1" si="15"/>
        <v>0</v>
      </c>
      <c r="AK44" s="59"/>
      <c r="AL44" s="19">
        <v>23</v>
      </c>
      <c r="AM44" s="58"/>
      <c r="AN44" s="19"/>
      <c r="AO44" s="27"/>
    </row>
    <row r="45" spans="1:41" ht="25.7" customHeight="1">
      <c r="A45" s="13">
        <v>24</v>
      </c>
      <c r="B45" s="17" t="str">
        <f>IF('配置表（Ｈ31.01）ららぽーと立川立飛'!B40="","",'配置表（Ｈ31.01）ららぽーと立川立飛'!B40)</f>
        <v/>
      </c>
      <c r="C45" s="18" t="str">
        <f ca="1">IF('配置表（Ｈ31.01）ららぽーと立川立飛'!C40="","休",'配置表（Ｈ31.01）ららぽーと立川立飛'!C40)</f>
        <v>休</v>
      </c>
      <c r="D45" s="18" t="str">
        <f ca="1">IF('配置表（Ｈ31.01）ららぽーと立川立飛'!D40="","休",'配置表（Ｈ31.01）ららぽーと立川立飛'!D40)</f>
        <v>休</v>
      </c>
      <c r="E45" s="18" t="str">
        <f ca="1">IF('配置表（Ｈ31.01）ららぽーと立川立飛'!E40="","休",'配置表（Ｈ31.01）ららぽーと立川立飛'!E40)</f>
        <v>休</v>
      </c>
      <c r="F45" s="18" t="str">
        <f ca="1">IF('配置表（Ｈ31.01）ららぽーと立川立飛'!F40="","休",'配置表（Ｈ31.01）ららぽーと立川立飛'!F40)</f>
        <v>休</v>
      </c>
      <c r="G45" s="18" t="str">
        <f ca="1">IF('配置表（Ｈ31.01）ららぽーと立川立飛'!G40="","休",'配置表（Ｈ31.01）ららぽーと立川立飛'!G40)</f>
        <v>休</v>
      </c>
      <c r="H45" s="18" t="str">
        <f ca="1">IF('配置表（Ｈ31.01）ららぽーと立川立飛'!H40="","休",'配置表（Ｈ31.01）ららぽーと立川立飛'!H40)</f>
        <v>休</v>
      </c>
      <c r="I45" s="18" t="str">
        <f ca="1">IF('配置表（Ｈ31.01）ららぽーと立川立飛'!I40="","休",'配置表（Ｈ31.01）ららぽーと立川立飛'!I40)</f>
        <v>休</v>
      </c>
      <c r="J45" s="18" t="str">
        <f ca="1">IF('配置表（Ｈ31.01）ららぽーと立川立飛'!J40="","休",'配置表（Ｈ31.01）ららぽーと立川立飛'!J40)</f>
        <v>休</v>
      </c>
      <c r="K45" s="18" t="str">
        <f ca="1">IF('配置表（Ｈ31.01）ららぽーと立川立飛'!K40="","休",'配置表（Ｈ31.01）ららぽーと立川立飛'!K40)</f>
        <v>休</v>
      </c>
      <c r="L45" s="18" t="str">
        <f ca="1">IF('配置表（Ｈ31.01）ららぽーと立川立飛'!L40="","休",'配置表（Ｈ31.01）ららぽーと立川立飛'!L40)</f>
        <v>休</v>
      </c>
      <c r="M45" s="18" t="str">
        <f ca="1">IF('配置表（Ｈ31.01）ららぽーと立川立飛'!M40="","休",'配置表（Ｈ31.01）ららぽーと立川立飛'!M40)</f>
        <v>休</v>
      </c>
      <c r="N45" s="18" t="str">
        <f ca="1">IF('配置表（Ｈ31.01）ららぽーと立川立飛'!N40="","休",'配置表（Ｈ31.01）ららぽーと立川立飛'!N40)</f>
        <v>休</v>
      </c>
      <c r="O45" s="18" t="str">
        <f ca="1">IF('配置表（Ｈ31.01）ららぽーと立川立飛'!O40="","休",'配置表（Ｈ31.01）ららぽーと立川立飛'!O40)</f>
        <v>休</v>
      </c>
      <c r="P45" s="18" t="str">
        <f ca="1">IF('配置表（Ｈ31.01）ららぽーと立川立飛'!P40="","休",'配置表（Ｈ31.01）ららぽーと立川立飛'!P40)</f>
        <v>休</v>
      </c>
      <c r="Q45" s="18" t="str">
        <f ca="1">IF('配置表（Ｈ31.01）ららぽーと立川立飛'!Q40="","休",'配置表（Ｈ31.01）ららぽーと立川立飛'!Q40)</f>
        <v>休</v>
      </c>
      <c r="R45" s="18" t="str">
        <f ca="1">IF('配置表（Ｈ31.01）ららぽーと立川立飛'!R40="","休",'配置表（Ｈ31.01）ららぽーと立川立飛'!R40)</f>
        <v>休</v>
      </c>
      <c r="S45" s="18" t="str">
        <f ca="1">IF('配置表（Ｈ31.01）ららぽーと立川立飛'!S40="","休",'配置表（Ｈ31.01）ららぽーと立川立飛'!S40)</f>
        <v>休</v>
      </c>
      <c r="T45" s="18" t="str">
        <f ca="1">IF('配置表（Ｈ31.01）ららぽーと立川立飛'!T40="","休",'配置表（Ｈ31.01）ららぽーと立川立飛'!T40)</f>
        <v>休</v>
      </c>
      <c r="U45" s="18" t="str">
        <f ca="1">IF('配置表（Ｈ31.01）ららぽーと立川立飛'!U40="","休",'配置表（Ｈ31.01）ららぽーと立川立飛'!U40)</f>
        <v>休</v>
      </c>
      <c r="V45" s="18" t="str">
        <f ca="1">IF('配置表（Ｈ31.01）ららぽーと立川立飛'!V40="","休",'配置表（Ｈ31.01）ららぽーと立川立飛'!V40)</f>
        <v>休</v>
      </c>
      <c r="W45" s="18" t="str">
        <f ca="1">IF('配置表（Ｈ31.01）ららぽーと立川立飛'!W40="","休",'配置表（Ｈ31.01）ららぽーと立川立飛'!W40)</f>
        <v>休</v>
      </c>
      <c r="X45" s="18" t="str">
        <f ca="1">IF('配置表（Ｈ31.01）ららぽーと立川立飛'!X40="","休",'配置表（Ｈ31.01）ららぽーと立川立飛'!X40)</f>
        <v>休</v>
      </c>
      <c r="Y45" s="18" t="str">
        <f ca="1">IF('配置表（Ｈ31.01）ららぽーと立川立飛'!Y40="","休",'配置表（Ｈ31.01）ららぽーと立川立飛'!Y40)</f>
        <v>休</v>
      </c>
      <c r="Z45" s="18" t="str">
        <f ca="1">IF('配置表（Ｈ31.01）ららぽーと立川立飛'!Z40="","休",'配置表（Ｈ31.01）ららぽーと立川立飛'!Z40)</f>
        <v>休</v>
      </c>
      <c r="AA45" s="18" t="str">
        <f ca="1">IF('配置表（Ｈ31.01）ららぽーと立川立飛'!AA40="","休",'配置表（Ｈ31.01）ららぽーと立川立飛'!AA40)</f>
        <v>休</v>
      </c>
      <c r="AB45" s="18" t="str">
        <f ca="1">IF('配置表（Ｈ31.01）ららぽーと立川立飛'!AB40="","休",'配置表（Ｈ31.01）ららぽーと立川立飛'!AB40)</f>
        <v>休</v>
      </c>
      <c r="AC45" s="18" t="str">
        <f ca="1">IF('配置表（Ｈ31.01）ららぽーと立川立飛'!AC40="","休",'配置表（Ｈ31.01）ららぽーと立川立飛'!AC40)</f>
        <v>休</v>
      </c>
      <c r="AD45" s="18" t="str">
        <f ca="1">IF('配置表（Ｈ31.01）ららぽーと立川立飛'!AD40="","休",'配置表（Ｈ31.01）ららぽーと立川立飛'!AD40)</f>
        <v>休</v>
      </c>
      <c r="AE45" s="18" t="str">
        <f ca="1">IF('配置表（Ｈ31.01）ららぽーと立川立飛'!AE40="","休",'配置表（Ｈ31.01）ららぽーと立川立飛'!AE40)</f>
        <v>休</v>
      </c>
      <c r="AF45" s="18" t="str">
        <f ca="1">IF('配置表（Ｈ31.01）ららぽーと立川立飛'!AF40="","休",'配置表（Ｈ31.01）ららぽーと立川立飛'!AF40)</f>
        <v>休</v>
      </c>
      <c r="AG45" s="18" t="str">
        <f ca="1">IF('配置表（Ｈ31.01）ららぽーと立川立飛'!AG40="","休",'配置表（Ｈ31.01）ららぽーと立川立飛'!AG40)</f>
        <v>休</v>
      </c>
      <c r="AH45" s="19" t="str">
        <f>IF('配置表（Ｈ31.01）ららぽーと立川立飛'!AH40="","",'配置表（Ｈ31.01）ららぽーと立川立飛'!AH40)</f>
        <v/>
      </c>
      <c r="AI45" s="57">
        <f t="shared" ca="1" si="14"/>
        <v>31</v>
      </c>
      <c r="AJ45" s="19">
        <f t="shared" ca="1" si="15"/>
        <v>0</v>
      </c>
      <c r="AK45" s="59"/>
      <c r="AL45" s="19">
        <v>24</v>
      </c>
      <c r="AM45" s="58"/>
      <c r="AN45" s="19"/>
      <c r="AO45" s="27"/>
    </row>
    <row r="46" spans="1:41" ht="25.7" customHeight="1">
      <c r="A46" s="13">
        <v>25</v>
      </c>
      <c r="B46" s="17" t="str">
        <f>IF('配置表（Ｈ31.01）ららぽーと立川立飛'!B41="","",'配置表（Ｈ31.01）ららぽーと立川立飛'!B41)</f>
        <v/>
      </c>
      <c r="C46" s="18" t="str">
        <f ca="1">IF('配置表（Ｈ31.01）ららぽーと立川立飛'!C41="","休",'配置表（Ｈ31.01）ららぽーと立川立飛'!C41)</f>
        <v>休</v>
      </c>
      <c r="D46" s="18" t="str">
        <f ca="1">IF('配置表（Ｈ31.01）ららぽーと立川立飛'!D41="","休",'配置表（Ｈ31.01）ららぽーと立川立飛'!D41)</f>
        <v>休</v>
      </c>
      <c r="E46" s="18" t="str">
        <f ca="1">IF('配置表（Ｈ31.01）ららぽーと立川立飛'!E41="","休",'配置表（Ｈ31.01）ららぽーと立川立飛'!E41)</f>
        <v>休</v>
      </c>
      <c r="F46" s="18" t="str">
        <f ca="1">IF('配置表（Ｈ31.01）ららぽーと立川立飛'!F41="","休",'配置表（Ｈ31.01）ららぽーと立川立飛'!F41)</f>
        <v>休</v>
      </c>
      <c r="G46" s="18" t="str">
        <f ca="1">IF('配置表（Ｈ31.01）ららぽーと立川立飛'!G41="","休",'配置表（Ｈ31.01）ららぽーと立川立飛'!G41)</f>
        <v>休</v>
      </c>
      <c r="H46" s="18" t="str">
        <f ca="1">IF('配置表（Ｈ31.01）ららぽーと立川立飛'!H41="","休",'配置表（Ｈ31.01）ららぽーと立川立飛'!H41)</f>
        <v>休</v>
      </c>
      <c r="I46" s="18" t="str">
        <f ca="1">IF('配置表（Ｈ31.01）ららぽーと立川立飛'!I41="","休",'配置表（Ｈ31.01）ららぽーと立川立飛'!I41)</f>
        <v>休</v>
      </c>
      <c r="J46" s="18" t="str">
        <f ca="1">IF('配置表（Ｈ31.01）ららぽーと立川立飛'!J41="","休",'配置表（Ｈ31.01）ららぽーと立川立飛'!J41)</f>
        <v>休</v>
      </c>
      <c r="K46" s="18" t="str">
        <f ca="1">IF('配置表（Ｈ31.01）ららぽーと立川立飛'!K41="","休",'配置表（Ｈ31.01）ららぽーと立川立飛'!K41)</f>
        <v>休</v>
      </c>
      <c r="L46" s="18" t="str">
        <f ca="1">IF('配置表（Ｈ31.01）ららぽーと立川立飛'!L41="","休",'配置表（Ｈ31.01）ららぽーと立川立飛'!L41)</f>
        <v>休</v>
      </c>
      <c r="M46" s="18" t="str">
        <f ca="1">IF('配置表（Ｈ31.01）ららぽーと立川立飛'!M41="","休",'配置表（Ｈ31.01）ららぽーと立川立飛'!M41)</f>
        <v>休</v>
      </c>
      <c r="N46" s="18" t="str">
        <f ca="1">IF('配置表（Ｈ31.01）ららぽーと立川立飛'!N41="","休",'配置表（Ｈ31.01）ららぽーと立川立飛'!N41)</f>
        <v>休</v>
      </c>
      <c r="O46" s="18" t="str">
        <f ca="1">IF('配置表（Ｈ31.01）ららぽーと立川立飛'!O41="","休",'配置表（Ｈ31.01）ららぽーと立川立飛'!O41)</f>
        <v>休</v>
      </c>
      <c r="P46" s="18" t="str">
        <f ca="1">IF('配置表（Ｈ31.01）ららぽーと立川立飛'!P41="","休",'配置表（Ｈ31.01）ららぽーと立川立飛'!P41)</f>
        <v>休</v>
      </c>
      <c r="Q46" s="18" t="str">
        <f ca="1">IF('配置表（Ｈ31.01）ららぽーと立川立飛'!Q41="","休",'配置表（Ｈ31.01）ららぽーと立川立飛'!Q41)</f>
        <v>休</v>
      </c>
      <c r="R46" s="18" t="str">
        <f ca="1">IF('配置表（Ｈ31.01）ららぽーと立川立飛'!R41="","休",'配置表（Ｈ31.01）ららぽーと立川立飛'!R41)</f>
        <v>休</v>
      </c>
      <c r="S46" s="18" t="str">
        <f ca="1">IF('配置表（Ｈ31.01）ららぽーと立川立飛'!S41="","休",'配置表（Ｈ31.01）ららぽーと立川立飛'!S41)</f>
        <v>休</v>
      </c>
      <c r="T46" s="18" t="str">
        <f ca="1">IF('配置表（Ｈ31.01）ららぽーと立川立飛'!T41="","休",'配置表（Ｈ31.01）ららぽーと立川立飛'!T41)</f>
        <v>休</v>
      </c>
      <c r="U46" s="18" t="str">
        <f ca="1">IF('配置表（Ｈ31.01）ららぽーと立川立飛'!U41="","休",'配置表（Ｈ31.01）ららぽーと立川立飛'!U41)</f>
        <v>休</v>
      </c>
      <c r="V46" s="18" t="str">
        <f ca="1">IF('配置表（Ｈ31.01）ららぽーと立川立飛'!V41="","休",'配置表（Ｈ31.01）ららぽーと立川立飛'!V41)</f>
        <v>休</v>
      </c>
      <c r="W46" s="18" t="str">
        <f ca="1">IF('配置表（Ｈ31.01）ららぽーと立川立飛'!W41="","休",'配置表（Ｈ31.01）ららぽーと立川立飛'!W41)</f>
        <v>休</v>
      </c>
      <c r="X46" s="18" t="str">
        <f ca="1">IF('配置表（Ｈ31.01）ららぽーと立川立飛'!X41="","休",'配置表（Ｈ31.01）ららぽーと立川立飛'!X41)</f>
        <v>休</v>
      </c>
      <c r="Y46" s="18" t="str">
        <f ca="1">IF('配置表（Ｈ31.01）ららぽーと立川立飛'!Y41="","休",'配置表（Ｈ31.01）ららぽーと立川立飛'!Y41)</f>
        <v>休</v>
      </c>
      <c r="Z46" s="18" t="str">
        <f ca="1">IF('配置表（Ｈ31.01）ららぽーと立川立飛'!Z41="","休",'配置表（Ｈ31.01）ららぽーと立川立飛'!Z41)</f>
        <v>休</v>
      </c>
      <c r="AA46" s="18" t="str">
        <f ca="1">IF('配置表（Ｈ31.01）ららぽーと立川立飛'!AA41="","休",'配置表（Ｈ31.01）ららぽーと立川立飛'!AA41)</f>
        <v>休</v>
      </c>
      <c r="AB46" s="18" t="str">
        <f ca="1">IF('配置表（Ｈ31.01）ららぽーと立川立飛'!AB41="","休",'配置表（Ｈ31.01）ららぽーと立川立飛'!AB41)</f>
        <v>休</v>
      </c>
      <c r="AC46" s="18" t="str">
        <f ca="1">IF('配置表（Ｈ31.01）ららぽーと立川立飛'!AC41="","休",'配置表（Ｈ31.01）ららぽーと立川立飛'!AC41)</f>
        <v>休</v>
      </c>
      <c r="AD46" s="18" t="str">
        <f ca="1">IF('配置表（Ｈ31.01）ららぽーと立川立飛'!AD41="","休",'配置表（Ｈ31.01）ららぽーと立川立飛'!AD41)</f>
        <v>休</v>
      </c>
      <c r="AE46" s="18" t="str">
        <f ca="1">IF('配置表（Ｈ31.01）ららぽーと立川立飛'!AE41="","休",'配置表（Ｈ31.01）ららぽーと立川立飛'!AE41)</f>
        <v>休</v>
      </c>
      <c r="AF46" s="18" t="str">
        <f ca="1">IF('配置表（Ｈ31.01）ららぽーと立川立飛'!AF41="","休",'配置表（Ｈ31.01）ららぽーと立川立飛'!AF41)</f>
        <v>休</v>
      </c>
      <c r="AG46" s="18" t="str">
        <f ca="1">IF('配置表（Ｈ31.01）ららぽーと立川立飛'!AG41="","休",'配置表（Ｈ31.01）ららぽーと立川立飛'!AG41)</f>
        <v>休</v>
      </c>
      <c r="AH46" s="19" t="str">
        <f>IF('配置表（Ｈ31.01）ららぽーと立川立飛'!AH41="","",'配置表（Ｈ31.01）ららぽーと立川立飛'!AH41)</f>
        <v/>
      </c>
      <c r="AI46" s="57">
        <f t="shared" ca="1" si="14"/>
        <v>31</v>
      </c>
      <c r="AJ46" s="19">
        <f t="shared" ca="1" si="15"/>
        <v>0</v>
      </c>
      <c r="AK46" s="59"/>
      <c r="AL46" s="19">
        <v>25</v>
      </c>
      <c r="AM46" s="58"/>
      <c r="AN46" s="19"/>
      <c r="AO46" s="27"/>
    </row>
    <row r="47" spans="1:41" ht="25.7" customHeight="1">
      <c r="A47" s="13">
        <v>26</v>
      </c>
      <c r="B47" s="17" t="str">
        <f>IF('配置表（Ｈ31.01）ららぽーと立川立飛'!B42="","",'配置表（Ｈ31.01）ららぽーと立川立飛'!B42)</f>
        <v/>
      </c>
      <c r="C47" s="18" t="str">
        <f ca="1">IF('配置表（Ｈ31.01）ららぽーと立川立飛'!C42="","休",'配置表（Ｈ31.01）ららぽーと立川立飛'!C42)</f>
        <v>休</v>
      </c>
      <c r="D47" s="18" t="str">
        <f ca="1">IF('配置表（Ｈ31.01）ららぽーと立川立飛'!D42="","休",'配置表（Ｈ31.01）ららぽーと立川立飛'!D42)</f>
        <v>休</v>
      </c>
      <c r="E47" s="18" t="str">
        <f ca="1">IF('配置表（Ｈ31.01）ららぽーと立川立飛'!E42="","休",'配置表（Ｈ31.01）ららぽーと立川立飛'!E42)</f>
        <v>休</v>
      </c>
      <c r="F47" s="18" t="str">
        <f ca="1">IF('配置表（Ｈ31.01）ららぽーと立川立飛'!F42="","休",'配置表（Ｈ31.01）ららぽーと立川立飛'!F42)</f>
        <v>休</v>
      </c>
      <c r="G47" s="18" t="str">
        <f ca="1">IF('配置表（Ｈ31.01）ららぽーと立川立飛'!G42="","休",'配置表（Ｈ31.01）ららぽーと立川立飛'!G42)</f>
        <v>休</v>
      </c>
      <c r="H47" s="18" t="str">
        <f ca="1">IF('配置表（Ｈ31.01）ららぽーと立川立飛'!H42="","休",'配置表（Ｈ31.01）ららぽーと立川立飛'!H42)</f>
        <v>休</v>
      </c>
      <c r="I47" s="18" t="str">
        <f ca="1">IF('配置表（Ｈ31.01）ららぽーと立川立飛'!I42="","休",'配置表（Ｈ31.01）ららぽーと立川立飛'!I42)</f>
        <v>休</v>
      </c>
      <c r="J47" s="18" t="str">
        <f ca="1">IF('配置表（Ｈ31.01）ららぽーと立川立飛'!J42="","休",'配置表（Ｈ31.01）ららぽーと立川立飛'!J42)</f>
        <v>休</v>
      </c>
      <c r="K47" s="18" t="str">
        <f ca="1">IF('配置表（Ｈ31.01）ららぽーと立川立飛'!K42="","休",'配置表（Ｈ31.01）ららぽーと立川立飛'!K42)</f>
        <v>休</v>
      </c>
      <c r="L47" s="18" t="str">
        <f ca="1">IF('配置表（Ｈ31.01）ららぽーと立川立飛'!L42="","休",'配置表（Ｈ31.01）ららぽーと立川立飛'!L42)</f>
        <v>休</v>
      </c>
      <c r="M47" s="18" t="str">
        <f ca="1">IF('配置表（Ｈ31.01）ららぽーと立川立飛'!M42="","休",'配置表（Ｈ31.01）ららぽーと立川立飛'!M42)</f>
        <v>休</v>
      </c>
      <c r="N47" s="18" t="str">
        <f ca="1">IF('配置表（Ｈ31.01）ららぽーと立川立飛'!N42="","休",'配置表（Ｈ31.01）ららぽーと立川立飛'!N42)</f>
        <v>休</v>
      </c>
      <c r="O47" s="18" t="str">
        <f ca="1">IF('配置表（Ｈ31.01）ららぽーと立川立飛'!O42="","休",'配置表（Ｈ31.01）ららぽーと立川立飛'!O42)</f>
        <v>休</v>
      </c>
      <c r="P47" s="18" t="str">
        <f ca="1">IF('配置表（Ｈ31.01）ららぽーと立川立飛'!P42="","休",'配置表（Ｈ31.01）ららぽーと立川立飛'!P42)</f>
        <v>休</v>
      </c>
      <c r="Q47" s="18" t="str">
        <f ca="1">IF('配置表（Ｈ31.01）ららぽーと立川立飛'!Q42="","休",'配置表（Ｈ31.01）ららぽーと立川立飛'!Q42)</f>
        <v>休</v>
      </c>
      <c r="R47" s="18" t="str">
        <f ca="1">IF('配置表（Ｈ31.01）ららぽーと立川立飛'!R42="","休",'配置表（Ｈ31.01）ららぽーと立川立飛'!R42)</f>
        <v>休</v>
      </c>
      <c r="S47" s="18" t="str">
        <f ca="1">IF('配置表（Ｈ31.01）ららぽーと立川立飛'!S42="","休",'配置表（Ｈ31.01）ららぽーと立川立飛'!S42)</f>
        <v>休</v>
      </c>
      <c r="T47" s="18" t="str">
        <f ca="1">IF('配置表（Ｈ31.01）ららぽーと立川立飛'!T42="","休",'配置表（Ｈ31.01）ららぽーと立川立飛'!T42)</f>
        <v>休</v>
      </c>
      <c r="U47" s="18" t="str">
        <f ca="1">IF('配置表（Ｈ31.01）ららぽーと立川立飛'!U42="","休",'配置表（Ｈ31.01）ららぽーと立川立飛'!U42)</f>
        <v>休</v>
      </c>
      <c r="V47" s="18" t="str">
        <f ca="1">IF('配置表（Ｈ31.01）ららぽーと立川立飛'!V42="","休",'配置表（Ｈ31.01）ららぽーと立川立飛'!V42)</f>
        <v>休</v>
      </c>
      <c r="W47" s="18" t="str">
        <f ca="1">IF('配置表（Ｈ31.01）ららぽーと立川立飛'!W42="","休",'配置表（Ｈ31.01）ららぽーと立川立飛'!W42)</f>
        <v>休</v>
      </c>
      <c r="X47" s="18" t="str">
        <f ca="1">IF('配置表（Ｈ31.01）ららぽーと立川立飛'!X42="","休",'配置表（Ｈ31.01）ららぽーと立川立飛'!X42)</f>
        <v>休</v>
      </c>
      <c r="Y47" s="18" t="str">
        <f ca="1">IF('配置表（Ｈ31.01）ららぽーと立川立飛'!Y42="","休",'配置表（Ｈ31.01）ららぽーと立川立飛'!Y42)</f>
        <v>休</v>
      </c>
      <c r="Z47" s="18" t="str">
        <f ca="1">IF('配置表（Ｈ31.01）ららぽーと立川立飛'!Z42="","休",'配置表（Ｈ31.01）ららぽーと立川立飛'!Z42)</f>
        <v>休</v>
      </c>
      <c r="AA47" s="18" t="str">
        <f ca="1">IF('配置表（Ｈ31.01）ららぽーと立川立飛'!AA42="","休",'配置表（Ｈ31.01）ららぽーと立川立飛'!AA42)</f>
        <v>休</v>
      </c>
      <c r="AB47" s="18" t="str">
        <f ca="1">IF('配置表（Ｈ31.01）ららぽーと立川立飛'!AB42="","休",'配置表（Ｈ31.01）ららぽーと立川立飛'!AB42)</f>
        <v>休</v>
      </c>
      <c r="AC47" s="18" t="str">
        <f ca="1">IF('配置表（Ｈ31.01）ららぽーと立川立飛'!AC42="","休",'配置表（Ｈ31.01）ららぽーと立川立飛'!AC42)</f>
        <v>休</v>
      </c>
      <c r="AD47" s="18" t="str">
        <f ca="1">IF('配置表（Ｈ31.01）ららぽーと立川立飛'!AD42="","休",'配置表（Ｈ31.01）ららぽーと立川立飛'!AD42)</f>
        <v>休</v>
      </c>
      <c r="AE47" s="18" t="str">
        <f ca="1">IF('配置表（Ｈ31.01）ららぽーと立川立飛'!AE42="","休",'配置表（Ｈ31.01）ららぽーと立川立飛'!AE42)</f>
        <v>休</v>
      </c>
      <c r="AF47" s="18" t="str">
        <f ca="1">IF('配置表（Ｈ31.01）ららぽーと立川立飛'!AF42="","休",'配置表（Ｈ31.01）ららぽーと立川立飛'!AF42)</f>
        <v>休</v>
      </c>
      <c r="AG47" s="18" t="str">
        <f ca="1">IF('配置表（Ｈ31.01）ららぽーと立川立飛'!AG42="","休",'配置表（Ｈ31.01）ららぽーと立川立飛'!AG42)</f>
        <v>休</v>
      </c>
      <c r="AH47" s="19" t="str">
        <f>IF('配置表（Ｈ31.01）ららぽーと立川立飛'!AH42="","",'配置表（Ｈ31.01）ららぽーと立川立飛'!AH42)</f>
        <v/>
      </c>
      <c r="AI47" s="57">
        <f t="shared" ca="1" si="14"/>
        <v>31</v>
      </c>
      <c r="AJ47" s="19">
        <f t="shared" ca="1" si="15"/>
        <v>0</v>
      </c>
      <c r="AL47" s="19">
        <v>26</v>
      </c>
      <c r="AM47" s="58"/>
      <c r="AN47" s="19"/>
      <c r="AO47" s="27"/>
    </row>
    <row r="48" spans="1:41" ht="25.7" customHeight="1">
      <c r="A48" s="13">
        <v>27</v>
      </c>
      <c r="B48" s="17" t="str">
        <f>IF('配置表（Ｈ31.01）ららぽーと立川立飛'!B43="","",'配置表（Ｈ31.01）ららぽーと立川立飛'!B43)</f>
        <v/>
      </c>
      <c r="C48" s="18" t="str">
        <f ca="1">IF('配置表（Ｈ31.01）ららぽーと立川立飛'!C43="","休",'配置表（Ｈ31.01）ららぽーと立川立飛'!C43)</f>
        <v>休</v>
      </c>
      <c r="D48" s="18" t="str">
        <f ca="1">IF('配置表（Ｈ31.01）ららぽーと立川立飛'!D43="","休",'配置表（Ｈ31.01）ららぽーと立川立飛'!D43)</f>
        <v>休</v>
      </c>
      <c r="E48" s="18" t="str">
        <f ca="1">IF('配置表（Ｈ31.01）ららぽーと立川立飛'!E43="","休",'配置表（Ｈ31.01）ららぽーと立川立飛'!E43)</f>
        <v>休</v>
      </c>
      <c r="F48" s="18" t="str">
        <f ca="1">IF('配置表（Ｈ31.01）ららぽーと立川立飛'!F43="","休",'配置表（Ｈ31.01）ららぽーと立川立飛'!F43)</f>
        <v>休</v>
      </c>
      <c r="G48" s="18" t="str">
        <f ca="1">IF('配置表（Ｈ31.01）ららぽーと立川立飛'!G43="","休",'配置表（Ｈ31.01）ららぽーと立川立飛'!G43)</f>
        <v>休</v>
      </c>
      <c r="H48" s="18" t="str">
        <f ca="1">IF('配置表（Ｈ31.01）ららぽーと立川立飛'!H43="","休",'配置表（Ｈ31.01）ららぽーと立川立飛'!H43)</f>
        <v>休</v>
      </c>
      <c r="I48" s="18" t="str">
        <f ca="1">IF('配置表（Ｈ31.01）ららぽーと立川立飛'!I43="","休",'配置表（Ｈ31.01）ららぽーと立川立飛'!I43)</f>
        <v>休</v>
      </c>
      <c r="J48" s="18" t="str">
        <f ca="1">IF('配置表（Ｈ31.01）ららぽーと立川立飛'!J43="","休",'配置表（Ｈ31.01）ららぽーと立川立飛'!J43)</f>
        <v>休</v>
      </c>
      <c r="K48" s="18" t="str">
        <f ca="1">IF('配置表（Ｈ31.01）ららぽーと立川立飛'!K43="","休",'配置表（Ｈ31.01）ららぽーと立川立飛'!K43)</f>
        <v>休</v>
      </c>
      <c r="L48" s="18" t="str">
        <f ca="1">IF('配置表（Ｈ31.01）ららぽーと立川立飛'!L43="","休",'配置表（Ｈ31.01）ららぽーと立川立飛'!L43)</f>
        <v>休</v>
      </c>
      <c r="M48" s="18" t="str">
        <f ca="1">IF('配置表（Ｈ31.01）ららぽーと立川立飛'!M43="","休",'配置表（Ｈ31.01）ららぽーと立川立飛'!M43)</f>
        <v>休</v>
      </c>
      <c r="N48" s="18" t="str">
        <f ca="1">IF('配置表（Ｈ31.01）ららぽーと立川立飛'!N43="","休",'配置表（Ｈ31.01）ららぽーと立川立飛'!N43)</f>
        <v>休</v>
      </c>
      <c r="O48" s="18" t="str">
        <f ca="1">IF('配置表（Ｈ31.01）ららぽーと立川立飛'!O43="","休",'配置表（Ｈ31.01）ららぽーと立川立飛'!O43)</f>
        <v>休</v>
      </c>
      <c r="P48" s="18" t="str">
        <f ca="1">IF('配置表（Ｈ31.01）ららぽーと立川立飛'!P43="","休",'配置表（Ｈ31.01）ららぽーと立川立飛'!P43)</f>
        <v>休</v>
      </c>
      <c r="Q48" s="18" t="str">
        <f ca="1">IF('配置表（Ｈ31.01）ららぽーと立川立飛'!Q43="","休",'配置表（Ｈ31.01）ららぽーと立川立飛'!Q43)</f>
        <v>休</v>
      </c>
      <c r="R48" s="18" t="str">
        <f ca="1">IF('配置表（Ｈ31.01）ららぽーと立川立飛'!R43="","休",'配置表（Ｈ31.01）ららぽーと立川立飛'!R43)</f>
        <v>休</v>
      </c>
      <c r="S48" s="18" t="str">
        <f ca="1">IF('配置表（Ｈ31.01）ららぽーと立川立飛'!S43="","休",'配置表（Ｈ31.01）ららぽーと立川立飛'!S43)</f>
        <v>休</v>
      </c>
      <c r="T48" s="18" t="str">
        <f ca="1">IF('配置表（Ｈ31.01）ららぽーと立川立飛'!T43="","休",'配置表（Ｈ31.01）ららぽーと立川立飛'!T43)</f>
        <v>休</v>
      </c>
      <c r="U48" s="18" t="str">
        <f ca="1">IF('配置表（Ｈ31.01）ららぽーと立川立飛'!U43="","休",'配置表（Ｈ31.01）ららぽーと立川立飛'!U43)</f>
        <v>休</v>
      </c>
      <c r="V48" s="18" t="str">
        <f ca="1">IF('配置表（Ｈ31.01）ららぽーと立川立飛'!V43="","休",'配置表（Ｈ31.01）ららぽーと立川立飛'!V43)</f>
        <v>休</v>
      </c>
      <c r="W48" s="18" t="str">
        <f ca="1">IF('配置表（Ｈ31.01）ららぽーと立川立飛'!W43="","休",'配置表（Ｈ31.01）ららぽーと立川立飛'!W43)</f>
        <v>休</v>
      </c>
      <c r="X48" s="18" t="str">
        <f ca="1">IF('配置表（Ｈ31.01）ららぽーと立川立飛'!X43="","休",'配置表（Ｈ31.01）ららぽーと立川立飛'!X43)</f>
        <v>休</v>
      </c>
      <c r="Y48" s="18" t="str">
        <f ca="1">IF('配置表（Ｈ31.01）ららぽーと立川立飛'!Y43="","休",'配置表（Ｈ31.01）ららぽーと立川立飛'!Y43)</f>
        <v>休</v>
      </c>
      <c r="Z48" s="18" t="str">
        <f ca="1">IF('配置表（Ｈ31.01）ららぽーと立川立飛'!Z43="","休",'配置表（Ｈ31.01）ららぽーと立川立飛'!Z43)</f>
        <v>休</v>
      </c>
      <c r="AA48" s="18" t="str">
        <f ca="1">IF('配置表（Ｈ31.01）ららぽーと立川立飛'!AA43="","休",'配置表（Ｈ31.01）ららぽーと立川立飛'!AA43)</f>
        <v>休</v>
      </c>
      <c r="AB48" s="18" t="str">
        <f ca="1">IF('配置表（Ｈ31.01）ららぽーと立川立飛'!AB43="","休",'配置表（Ｈ31.01）ららぽーと立川立飛'!AB43)</f>
        <v>休</v>
      </c>
      <c r="AC48" s="18" t="str">
        <f ca="1">IF('配置表（Ｈ31.01）ららぽーと立川立飛'!AC43="","休",'配置表（Ｈ31.01）ららぽーと立川立飛'!AC43)</f>
        <v>休</v>
      </c>
      <c r="AD48" s="18" t="str">
        <f ca="1">IF('配置表（Ｈ31.01）ららぽーと立川立飛'!AD43="","休",'配置表（Ｈ31.01）ららぽーと立川立飛'!AD43)</f>
        <v>休</v>
      </c>
      <c r="AE48" s="18" t="str">
        <f ca="1">IF('配置表（Ｈ31.01）ららぽーと立川立飛'!AE43="","休",'配置表（Ｈ31.01）ららぽーと立川立飛'!AE43)</f>
        <v>休</v>
      </c>
      <c r="AF48" s="18" t="str">
        <f ca="1">IF('配置表（Ｈ31.01）ららぽーと立川立飛'!AF43="","休",'配置表（Ｈ31.01）ららぽーと立川立飛'!AF43)</f>
        <v>休</v>
      </c>
      <c r="AG48" s="18" t="str">
        <f ca="1">IF('配置表（Ｈ31.01）ららぽーと立川立飛'!AG43="","休",'配置表（Ｈ31.01）ららぽーと立川立飛'!AG43)</f>
        <v>休</v>
      </c>
      <c r="AH48" s="19" t="str">
        <f>IF('配置表（Ｈ31.01）ららぽーと立川立飛'!AH43="","",'配置表（Ｈ31.01）ららぽーと立川立飛'!AH43)</f>
        <v/>
      </c>
      <c r="AI48" s="57">
        <f t="shared" ca="1" si="14"/>
        <v>31</v>
      </c>
      <c r="AJ48" s="19">
        <f t="shared" ca="1" si="15"/>
        <v>0</v>
      </c>
      <c r="AL48" s="19">
        <v>27</v>
      </c>
      <c r="AM48" s="58"/>
      <c r="AN48" s="19"/>
      <c r="AO48" s="55"/>
    </row>
    <row r="49" spans="1:41" ht="25.7" customHeight="1">
      <c r="A49" s="13">
        <v>28</v>
      </c>
      <c r="B49" s="17" t="str">
        <f>IF('配置表（Ｈ31.01）ららぽーと立川立飛'!B44="","",'配置表（Ｈ31.01）ららぽーと立川立飛'!B44)</f>
        <v/>
      </c>
      <c r="C49" s="18" t="str">
        <f ca="1">IF('配置表（Ｈ31.01）ららぽーと立川立飛'!C44="","休",'配置表（Ｈ31.01）ららぽーと立川立飛'!C44)</f>
        <v>休</v>
      </c>
      <c r="D49" s="18" t="str">
        <f ca="1">IF('配置表（Ｈ31.01）ららぽーと立川立飛'!D44="","休",'配置表（Ｈ31.01）ららぽーと立川立飛'!D44)</f>
        <v>休</v>
      </c>
      <c r="E49" s="18" t="str">
        <f ca="1">IF('配置表（Ｈ31.01）ららぽーと立川立飛'!E44="","休",'配置表（Ｈ31.01）ららぽーと立川立飛'!E44)</f>
        <v>休</v>
      </c>
      <c r="F49" s="18" t="str">
        <f ca="1">IF('配置表（Ｈ31.01）ららぽーと立川立飛'!F44="","休",'配置表（Ｈ31.01）ららぽーと立川立飛'!F44)</f>
        <v>休</v>
      </c>
      <c r="G49" s="18" t="str">
        <f ca="1">IF('配置表（Ｈ31.01）ららぽーと立川立飛'!G44="","休",'配置表（Ｈ31.01）ららぽーと立川立飛'!G44)</f>
        <v>休</v>
      </c>
      <c r="H49" s="18" t="str">
        <f ca="1">IF('配置表（Ｈ31.01）ららぽーと立川立飛'!H44="","休",'配置表（Ｈ31.01）ららぽーと立川立飛'!H44)</f>
        <v>休</v>
      </c>
      <c r="I49" s="18" t="str">
        <f ca="1">IF('配置表（Ｈ31.01）ららぽーと立川立飛'!I44="","休",'配置表（Ｈ31.01）ららぽーと立川立飛'!I44)</f>
        <v>休</v>
      </c>
      <c r="J49" s="18" t="str">
        <f ca="1">IF('配置表（Ｈ31.01）ららぽーと立川立飛'!J44="","休",'配置表（Ｈ31.01）ららぽーと立川立飛'!J44)</f>
        <v>休</v>
      </c>
      <c r="K49" s="18" t="str">
        <f ca="1">IF('配置表（Ｈ31.01）ららぽーと立川立飛'!K44="","休",'配置表（Ｈ31.01）ららぽーと立川立飛'!K44)</f>
        <v>休</v>
      </c>
      <c r="L49" s="18" t="str">
        <f ca="1">IF('配置表（Ｈ31.01）ららぽーと立川立飛'!L44="","休",'配置表（Ｈ31.01）ららぽーと立川立飛'!L44)</f>
        <v>休</v>
      </c>
      <c r="M49" s="18" t="str">
        <f ca="1">IF('配置表（Ｈ31.01）ららぽーと立川立飛'!M44="","休",'配置表（Ｈ31.01）ららぽーと立川立飛'!M44)</f>
        <v>休</v>
      </c>
      <c r="N49" s="18" t="str">
        <f ca="1">IF('配置表（Ｈ31.01）ららぽーと立川立飛'!N44="","休",'配置表（Ｈ31.01）ららぽーと立川立飛'!N44)</f>
        <v>休</v>
      </c>
      <c r="O49" s="18" t="str">
        <f ca="1">IF('配置表（Ｈ31.01）ららぽーと立川立飛'!O44="","休",'配置表（Ｈ31.01）ららぽーと立川立飛'!O44)</f>
        <v>休</v>
      </c>
      <c r="P49" s="18" t="str">
        <f ca="1">IF('配置表（Ｈ31.01）ららぽーと立川立飛'!P44="","休",'配置表（Ｈ31.01）ららぽーと立川立飛'!P44)</f>
        <v>休</v>
      </c>
      <c r="Q49" s="18" t="str">
        <f ca="1">IF('配置表（Ｈ31.01）ららぽーと立川立飛'!Q44="","休",'配置表（Ｈ31.01）ららぽーと立川立飛'!Q44)</f>
        <v>休</v>
      </c>
      <c r="R49" s="18" t="str">
        <f ca="1">IF('配置表（Ｈ31.01）ららぽーと立川立飛'!R44="","休",'配置表（Ｈ31.01）ららぽーと立川立飛'!R44)</f>
        <v>休</v>
      </c>
      <c r="S49" s="18" t="str">
        <f ca="1">IF('配置表（Ｈ31.01）ららぽーと立川立飛'!S44="","休",'配置表（Ｈ31.01）ららぽーと立川立飛'!S44)</f>
        <v>休</v>
      </c>
      <c r="T49" s="18" t="str">
        <f ca="1">IF('配置表（Ｈ31.01）ららぽーと立川立飛'!T44="","休",'配置表（Ｈ31.01）ららぽーと立川立飛'!T44)</f>
        <v>休</v>
      </c>
      <c r="U49" s="18" t="str">
        <f ca="1">IF('配置表（Ｈ31.01）ららぽーと立川立飛'!U44="","休",'配置表（Ｈ31.01）ららぽーと立川立飛'!U44)</f>
        <v>休</v>
      </c>
      <c r="V49" s="18" t="str">
        <f ca="1">IF('配置表（Ｈ31.01）ららぽーと立川立飛'!V44="","休",'配置表（Ｈ31.01）ららぽーと立川立飛'!V44)</f>
        <v>休</v>
      </c>
      <c r="W49" s="18" t="str">
        <f ca="1">IF('配置表（Ｈ31.01）ららぽーと立川立飛'!W44="","休",'配置表（Ｈ31.01）ららぽーと立川立飛'!W44)</f>
        <v>休</v>
      </c>
      <c r="X49" s="18" t="str">
        <f ca="1">IF('配置表（Ｈ31.01）ららぽーと立川立飛'!X44="","休",'配置表（Ｈ31.01）ららぽーと立川立飛'!X44)</f>
        <v>休</v>
      </c>
      <c r="Y49" s="18" t="str">
        <f ca="1">IF('配置表（Ｈ31.01）ららぽーと立川立飛'!Y44="","休",'配置表（Ｈ31.01）ららぽーと立川立飛'!Y44)</f>
        <v>休</v>
      </c>
      <c r="Z49" s="18" t="str">
        <f ca="1">IF('配置表（Ｈ31.01）ららぽーと立川立飛'!Z44="","休",'配置表（Ｈ31.01）ららぽーと立川立飛'!Z44)</f>
        <v>休</v>
      </c>
      <c r="AA49" s="18" t="str">
        <f ca="1">IF('配置表（Ｈ31.01）ららぽーと立川立飛'!AA44="","休",'配置表（Ｈ31.01）ららぽーと立川立飛'!AA44)</f>
        <v>休</v>
      </c>
      <c r="AB49" s="18" t="str">
        <f ca="1">IF('配置表（Ｈ31.01）ららぽーと立川立飛'!AB44="","休",'配置表（Ｈ31.01）ららぽーと立川立飛'!AB44)</f>
        <v>休</v>
      </c>
      <c r="AC49" s="18" t="str">
        <f ca="1">IF('配置表（Ｈ31.01）ららぽーと立川立飛'!AC44="","休",'配置表（Ｈ31.01）ららぽーと立川立飛'!AC44)</f>
        <v>休</v>
      </c>
      <c r="AD49" s="18" t="str">
        <f ca="1">IF('配置表（Ｈ31.01）ららぽーと立川立飛'!AD44="","休",'配置表（Ｈ31.01）ららぽーと立川立飛'!AD44)</f>
        <v>休</v>
      </c>
      <c r="AE49" s="18" t="str">
        <f ca="1">IF('配置表（Ｈ31.01）ららぽーと立川立飛'!AE44="","休",'配置表（Ｈ31.01）ららぽーと立川立飛'!AE44)</f>
        <v>休</v>
      </c>
      <c r="AF49" s="18" t="str">
        <f ca="1">IF('配置表（Ｈ31.01）ららぽーと立川立飛'!AF44="","休",'配置表（Ｈ31.01）ららぽーと立川立飛'!AF44)</f>
        <v>休</v>
      </c>
      <c r="AG49" s="18" t="str">
        <f ca="1">IF('配置表（Ｈ31.01）ららぽーと立川立飛'!AG44="","休",'配置表（Ｈ31.01）ららぽーと立川立飛'!AG44)</f>
        <v>休</v>
      </c>
      <c r="AH49" s="27" t="str">
        <f>IF('配置表（Ｈ31.01）ららぽーと立川立飛'!AH44="","",'配置表（Ｈ31.01）ららぽーと立川立飛'!AH44)</f>
        <v/>
      </c>
      <c r="AI49" s="57">
        <f t="shared" ca="1" si="14"/>
        <v>31</v>
      </c>
      <c r="AJ49" s="19">
        <f t="shared" ca="1" si="15"/>
        <v>0</v>
      </c>
      <c r="AL49" s="19">
        <v>28</v>
      </c>
      <c r="AM49" s="58"/>
      <c r="AN49" s="19"/>
      <c r="AO49" s="55"/>
    </row>
    <row r="50" spans="1:41" ht="25.7" customHeight="1">
      <c r="A50" s="13">
        <v>29</v>
      </c>
      <c r="B50" s="49" t="str">
        <f>IF('配置表（Ｈ31.01）ららぽーと立川立飛'!B45="","",'配置表（Ｈ31.01）ららぽーと立川立飛'!B45)</f>
        <v/>
      </c>
      <c r="C50" s="18" t="str">
        <f ca="1">IF('配置表（Ｈ31.01）ららぽーと立川立飛'!C45="","休",'配置表（Ｈ31.01）ららぽーと立川立飛'!C45)</f>
        <v>休</v>
      </c>
      <c r="D50" s="18" t="str">
        <f ca="1">IF('配置表（Ｈ31.01）ららぽーと立川立飛'!D45="","休",'配置表（Ｈ31.01）ららぽーと立川立飛'!D45)</f>
        <v>休</v>
      </c>
      <c r="E50" s="18" t="str">
        <f ca="1">IF('配置表（Ｈ31.01）ららぽーと立川立飛'!E45="","休",'配置表（Ｈ31.01）ららぽーと立川立飛'!E45)</f>
        <v>休</v>
      </c>
      <c r="F50" s="18" t="str">
        <f ca="1">IF('配置表（Ｈ31.01）ららぽーと立川立飛'!F45="","休",'配置表（Ｈ31.01）ららぽーと立川立飛'!F45)</f>
        <v>休</v>
      </c>
      <c r="G50" s="18" t="str">
        <f ca="1">IF('配置表（Ｈ31.01）ららぽーと立川立飛'!G45="","休",'配置表（Ｈ31.01）ららぽーと立川立飛'!G45)</f>
        <v>休</v>
      </c>
      <c r="H50" s="18" t="str">
        <f ca="1">IF('配置表（Ｈ31.01）ららぽーと立川立飛'!H45="","休",'配置表（Ｈ31.01）ららぽーと立川立飛'!H45)</f>
        <v>休</v>
      </c>
      <c r="I50" s="18" t="str">
        <f ca="1">IF('配置表（Ｈ31.01）ららぽーと立川立飛'!I45="","休",'配置表（Ｈ31.01）ららぽーと立川立飛'!I45)</f>
        <v>休</v>
      </c>
      <c r="J50" s="18" t="str">
        <f ca="1">IF('配置表（Ｈ31.01）ららぽーと立川立飛'!J45="","休",'配置表（Ｈ31.01）ららぽーと立川立飛'!J45)</f>
        <v>休</v>
      </c>
      <c r="K50" s="18" t="str">
        <f ca="1">IF('配置表（Ｈ31.01）ららぽーと立川立飛'!K45="","休",'配置表（Ｈ31.01）ららぽーと立川立飛'!K45)</f>
        <v>休</v>
      </c>
      <c r="L50" s="18" t="str">
        <f ca="1">IF('配置表（Ｈ31.01）ららぽーと立川立飛'!L45="","休",'配置表（Ｈ31.01）ららぽーと立川立飛'!L45)</f>
        <v>休</v>
      </c>
      <c r="M50" s="18" t="str">
        <f ca="1">IF('配置表（Ｈ31.01）ららぽーと立川立飛'!M45="","休",'配置表（Ｈ31.01）ららぽーと立川立飛'!M45)</f>
        <v>休</v>
      </c>
      <c r="N50" s="18" t="str">
        <f ca="1">IF('配置表（Ｈ31.01）ららぽーと立川立飛'!N45="","休",'配置表（Ｈ31.01）ららぽーと立川立飛'!N45)</f>
        <v>休</v>
      </c>
      <c r="O50" s="18" t="str">
        <f ca="1">IF('配置表（Ｈ31.01）ららぽーと立川立飛'!O45="","休",'配置表（Ｈ31.01）ららぽーと立川立飛'!O45)</f>
        <v>休</v>
      </c>
      <c r="P50" s="18" t="str">
        <f ca="1">IF('配置表（Ｈ31.01）ららぽーと立川立飛'!P45="","休",'配置表（Ｈ31.01）ららぽーと立川立飛'!P45)</f>
        <v>休</v>
      </c>
      <c r="Q50" s="18" t="str">
        <f ca="1">IF('配置表（Ｈ31.01）ららぽーと立川立飛'!Q45="","休",'配置表（Ｈ31.01）ららぽーと立川立飛'!Q45)</f>
        <v>休</v>
      </c>
      <c r="R50" s="18" t="str">
        <f ca="1">IF('配置表（Ｈ31.01）ららぽーと立川立飛'!R45="","休",'配置表（Ｈ31.01）ららぽーと立川立飛'!R45)</f>
        <v>休</v>
      </c>
      <c r="S50" s="18" t="str">
        <f ca="1">IF('配置表（Ｈ31.01）ららぽーと立川立飛'!S45="","休",'配置表（Ｈ31.01）ららぽーと立川立飛'!S45)</f>
        <v>休</v>
      </c>
      <c r="T50" s="18" t="str">
        <f ca="1">IF('配置表（Ｈ31.01）ららぽーと立川立飛'!T45="","休",'配置表（Ｈ31.01）ららぽーと立川立飛'!T45)</f>
        <v>休</v>
      </c>
      <c r="U50" s="18" t="str">
        <f ca="1">IF('配置表（Ｈ31.01）ららぽーと立川立飛'!U45="","休",'配置表（Ｈ31.01）ららぽーと立川立飛'!U45)</f>
        <v>休</v>
      </c>
      <c r="V50" s="18" t="str">
        <f ca="1">IF('配置表（Ｈ31.01）ららぽーと立川立飛'!V45="","休",'配置表（Ｈ31.01）ららぽーと立川立飛'!V45)</f>
        <v>休</v>
      </c>
      <c r="W50" s="18" t="str">
        <f ca="1">IF('配置表（Ｈ31.01）ららぽーと立川立飛'!W45="","休",'配置表（Ｈ31.01）ららぽーと立川立飛'!W45)</f>
        <v>休</v>
      </c>
      <c r="X50" s="18" t="str">
        <f ca="1">IF('配置表（Ｈ31.01）ららぽーと立川立飛'!X45="","休",'配置表（Ｈ31.01）ららぽーと立川立飛'!X45)</f>
        <v>休</v>
      </c>
      <c r="Y50" s="18" t="str">
        <f ca="1">IF('配置表（Ｈ31.01）ららぽーと立川立飛'!Y45="","休",'配置表（Ｈ31.01）ららぽーと立川立飛'!Y45)</f>
        <v>休</v>
      </c>
      <c r="Z50" s="18" t="str">
        <f ca="1">IF('配置表（Ｈ31.01）ららぽーと立川立飛'!Z45="","休",'配置表（Ｈ31.01）ららぽーと立川立飛'!Z45)</f>
        <v>休</v>
      </c>
      <c r="AA50" s="18" t="str">
        <f ca="1">IF('配置表（Ｈ31.01）ららぽーと立川立飛'!AA45="","休",'配置表（Ｈ31.01）ららぽーと立川立飛'!AA45)</f>
        <v>休</v>
      </c>
      <c r="AB50" s="18" t="str">
        <f ca="1">IF('配置表（Ｈ31.01）ららぽーと立川立飛'!AB45="","休",'配置表（Ｈ31.01）ららぽーと立川立飛'!AB45)</f>
        <v>休</v>
      </c>
      <c r="AC50" s="18" t="str">
        <f ca="1">IF('配置表（Ｈ31.01）ららぽーと立川立飛'!AC45="","休",'配置表（Ｈ31.01）ららぽーと立川立飛'!AC45)</f>
        <v>休</v>
      </c>
      <c r="AD50" s="18" t="str">
        <f ca="1">IF('配置表（Ｈ31.01）ららぽーと立川立飛'!AD45="","休",'配置表（Ｈ31.01）ららぽーと立川立飛'!AD45)</f>
        <v>休</v>
      </c>
      <c r="AE50" s="18" t="str">
        <f ca="1">IF('配置表（Ｈ31.01）ららぽーと立川立飛'!AE45="","休",'配置表（Ｈ31.01）ららぽーと立川立飛'!AE45)</f>
        <v>休</v>
      </c>
      <c r="AF50" s="18" t="str">
        <f ca="1">IF('配置表（Ｈ31.01）ららぽーと立川立飛'!AF45="","休",'配置表（Ｈ31.01）ららぽーと立川立飛'!AF45)</f>
        <v>休</v>
      </c>
      <c r="AG50" s="18" t="str">
        <f ca="1">IF('配置表（Ｈ31.01）ららぽーと立川立飛'!AG45="","休",'配置表（Ｈ31.01）ららぽーと立川立飛'!AG45)</f>
        <v>休</v>
      </c>
      <c r="AH50" s="27" t="str">
        <f>IF('配置表（Ｈ31.01）ららぽーと立川立飛'!AH45="","",'配置表（Ｈ31.01）ららぽーと立川立飛'!AH45)</f>
        <v/>
      </c>
      <c r="AI50" s="57">
        <f t="shared" ca="1" si="14"/>
        <v>31</v>
      </c>
      <c r="AJ50" s="19">
        <f t="shared" ca="1" si="15"/>
        <v>0</v>
      </c>
      <c r="AL50" s="19">
        <v>29</v>
      </c>
      <c r="AM50" s="58"/>
      <c r="AN50" s="19"/>
      <c r="AO50" s="55"/>
    </row>
    <row r="51" spans="1:41" ht="25.7" customHeight="1">
      <c r="A51" s="13">
        <v>30</v>
      </c>
      <c r="B51" s="17" t="str">
        <f>IF('配置表（Ｈ31.01）ららぽーと立川立飛'!B46="","",'配置表（Ｈ31.01）ららぽーと立川立飛'!B46)</f>
        <v/>
      </c>
      <c r="C51" s="18" t="str">
        <f ca="1">IF('配置表（Ｈ31.01）ららぽーと立川立飛'!C46="","休",'配置表（Ｈ31.01）ららぽーと立川立飛'!C46)</f>
        <v>休</v>
      </c>
      <c r="D51" s="18" t="str">
        <f ca="1">IF('配置表（Ｈ31.01）ららぽーと立川立飛'!D46="","休",'配置表（Ｈ31.01）ららぽーと立川立飛'!D46)</f>
        <v>休</v>
      </c>
      <c r="E51" s="18" t="str">
        <f ca="1">IF('配置表（Ｈ31.01）ららぽーと立川立飛'!E46="","休",'配置表（Ｈ31.01）ららぽーと立川立飛'!E46)</f>
        <v>休</v>
      </c>
      <c r="F51" s="18" t="str">
        <f ca="1">IF('配置表（Ｈ31.01）ららぽーと立川立飛'!F46="","休",'配置表（Ｈ31.01）ららぽーと立川立飛'!F46)</f>
        <v>休</v>
      </c>
      <c r="G51" s="18" t="str">
        <f ca="1">IF('配置表（Ｈ31.01）ららぽーと立川立飛'!G46="","休",'配置表（Ｈ31.01）ららぽーと立川立飛'!G46)</f>
        <v>休</v>
      </c>
      <c r="H51" s="18" t="str">
        <f ca="1">IF('配置表（Ｈ31.01）ららぽーと立川立飛'!H46="","休",'配置表（Ｈ31.01）ららぽーと立川立飛'!H46)</f>
        <v>休</v>
      </c>
      <c r="I51" s="18" t="str">
        <f ca="1">IF('配置表（Ｈ31.01）ららぽーと立川立飛'!I46="","休",'配置表（Ｈ31.01）ららぽーと立川立飛'!I46)</f>
        <v>休</v>
      </c>
      <c r="J51" s="18" t="str">
        <f ca="1">IF('配置表（Ｈ31.01）ららぽーと立川立飛'!J46="","休",'配置表（Ｈ31.01）ららぽーと立川立飛'!J46)</f>
        <v>休</v>
      </c>
      <c r="K51" s="18" t="str">
        <f ca="1">IF('配置表（Ｈ31.01）ららぽーと立川立飛'!K46="","休",'配置表（Ｈ31.01）ららぽーと立川立飛'!K46)</f>
        <v>休</v>
      </c>
      <c r="L51" s="18" t="str">
        <f ca="1">IF('配置表（Ｈ31.01）ららぽーと立川立飛'!L46="","休",'配置表（Ｈ31.01）ららぽーと立川立飛'!L46)</f>
        <v>休</v>
      </c>
      <c r="M51" s="18" t="str">
        <f ca="1">IF('配置表（Ｈ31.01）ららぽーと立川立飛'!M46="","休",'配置表（Ｈ31.01）ららぽーと立川立飛'!M46)</f>
        <v>休</v>
      </c>
      <c r="N51" s="18" t="str">
        <f ca="1">IF('配置表（Ｈ31.01）ららぽーと立川立飛'!N46="","休",'配置表（Ｈ31.01）ららぽーと立川立飛'!N46)</f>
        <v>休</v>
      </c>
      <c r="O51" s="18" t="str">
        <f ca="1">IF('配置表（Ｈ31.01）ららぽーと立川立飛'!O46="","休",'配置表（Ｈ31.01）ららぽーと立川立飛'!O46)</f>
        <v>休</v>
      </c>
      <c r="P51" s="18" t="str">
        <f ca="1">IF('配置表（Ｈ31.01）ららぽーと立川立飛'!P46="","休",'配置表（Ｈ31.01）ららぽーと立川立飛'!P46)</f>
        <v>休</v>
      </c>
      <c r="Q51" s="18" t="str">
        <f ca="1">IF('配置表（Ｈ31.01）ららぽーと立川立飛'!Q46="","休",'配置表（Ｈ31.01）ららぽーと立川立飛'!Q46)</f>
        <v>休</v>
      </c>
      <c r="R51" s="18" t="str">
        <f ca="1">IF('配置表（Ｈ31.01）ららぽーと立川立飛'!R46="","休",'配置表（Ｈ31.01）ららぽーと立川立飛'!R46)</f>
        <v>休</v>
      </c>
      <c r="S51" s="18" t="str">
        <f ca="1">IF('配置表（Ｈ31.01）ららぽーと立川立飛'!S46="","休",'配置表（Ｈ31.01）ららぽーと立川立飛'!S46)</f>
        <v>休</v>
      </c>
      <c r="T51" s="18" t="str">
        <f ca="1">IF('配置表（Ｈ31.01）ららぽーと立川立飛'!T46="","休",'配置表（Ｈ31.01）ららぽーと立川立飛'!T46)</f>
        <v>休</v>
      </c>
      <c r="U51" s="18" t="str">
        <f ca="1">IF('配置表（Ｈ31.01）ららぽーと立川立飛'!U46="","休",'配置表（Ｈ31.01）ららぽーと立川立飛'!U46)</f>
        <v>休</v>
      </c>
      <c r="V51" s="18" t="str">
        <f ca="1">IF('配置表（Ｈ31.01）ららぽーと立川立飛'!V46="","休",'配置表（Ｈ31.01）ららぽーと立川立飛'!V46)</f>
        <v>休</v>
      </c>
      <c r="W51" s="18" t="str">
        <f ca="1">IF('配置表（Ｈ31.01）ららぽーと立川立飛'!W46="","休",'配置表（Ｈ31.01）ららぽーと立川立飛'!W46)</f>
        <v>休</v>
      </c>
      <c r="X51" s="18" t="str">
        <f ca="1">IF('配置表（Ｈ31.01）ららぽーと立川立飛'!X46="","休",'配置表（Ｈ31.01）ららぽーと立川立飛'!X46)</f>
        <v>休</v>
      </c>
      <c r="Y51" s="18" t="str">
        <f ca="1">IF('配置表（Ｈ31.01）ららぽーと立川立飛'!Y46="","休",'配置表（Ｈ31.01）ららぽーと立川立飛'!Y46)</f>
        <v>休</v>
      </c>
      <c r="Z51" s="18" t="str">
        <f ca="1">IF('配置表（Ｈ31.01）ららぽーと立川立飛'!Z46="","休",'配置表（Ｈ31.01）ららぽーと立川立飛'!Z46)</f>
        <v>休</v>
      </c>
      <c r="AA51" s="18" t="str">
        <f ca="1">IF('配置表（Ｈ31.01）ららぽーと立川立飛'!AA46="","休",'配置表（Ｈ31.01）ららぽーと立川立飛'!AA46)</f>
        <v>休</v>
      </c>
      <c r="AB51" s="18" t="str">
        <f ca="1">IF('配置表（Ｈ31.01）ららぽーと立川立飛'!AB46="","休",'配置表（Ｈ31.01）ららぽーと立川立飛'!AB46)</f>
        <v>休</v>
      </c>
      <c r="AC51" s="18" t="str">
        <f ca="1">IF('配置表（Ｈ31.01）ららぽーと立川立飛'!AC46="","休",'配置表（Ｈ31.01）ららぽーと立川立飛'!AC46)</f>
        <v>休</v>
      </c>
      <c r="AD51" s="18" t="str">
        <f ca="1">IF('配置表（Ｈ31.01）ららぽーと立川立飛'!AD46="","休",'配置表（Ｈ31.01）ららぽーと立川立飛'!AD46)</f>
        <v>休</v>
      </c>
      <c r="AE51" s="18" t="str">
        <f ca="1">IF('配置表（Ｈ31.01）ららぽーと立川立飛'!AE46="","休",'配置表（Ｈ31.01）ららぽーと立川立飛'!AE46)</f>
        <v>休</v>
      </c>
      <c r="AF51" s="18" t="str">
        <f ca="1">IF('配置表（Ｈ31.01）ららぽーと立川立飛'!AF46="","休",'配置表（Ｈ31.01）ららぽーと立川立飛'!AF46)</f>
        <v>休</v>
      </c>
      <c r="AG51" s="18" t="str">
        <f ca="1">IF('配置表（Ｈ31.01）ららぽーと立川立飛'!AG46="","休",'配置表（Ｈ31.01）ららぽーと立川立飛'!AG46)</f>
        <v>休</v>
      </c>
      <c r="AH51" s="27" t="str">
        <f>IF('配置表（Ｈ31.01）ららぽーと立川立飛'!AH46="","",'配置表（Ｈ31.01）ららぽーと立川立飛'!AH46)</f>
        <v/>
      </c>
      <c r="AI51" s="57">
        <f t="shared" ca="1" si="14"/>
        <v>31</v>
      </c>
      <c r="AJ51" s="19">
        <f t="shared" ca="1" si="15"/>
        <v>0</v>
      </c>
      <c r="AL51" s="19">
        <v>30</v>
      </c>
      <c r="AM51" s="58"/>
      <c r="AN51" s="19"/>
      <c r="AO51" s="55"/>
    </row>
    <row r="52" spans="1:41" ht="25.7" customHeight="1">
      <c r="A52" s="13">
        <v>31</v>
      </c>
      <c r="B52" s="49" t="str">
        <f>IF('配置表（Ｈ31.01）ららぽーと立川立飛'!B47="","",'配置表（Ｈ31.01）ららぽーと立川立飛'!B47)</f>
        <v/>
      </c>
      <c r="C52" s="18" t="str">
        <f ca="1">IF('配置表（Ｈ31.01）ららぽーと立川立飛'!C47="","休",'配置表（Ｈ31.01）ららぽーと立川立飛'!C47)</f>
        <v>休</v>
      </c>
      <c r="D52" s="18" t="str">
        <f ca="1">IF('配置表（Ｈ31.01）ららぽーと立川立飛'!D47="","休",'配置表（Ｈ31.01）ららぽーと立川立飛'!D47)</f>
        <v>休</v>
      </c>
      <c r="E52" s="18" t="str">
        <f ca="1">IF('配置表（Ｈ31.01）ららぽーと立川立飛'!E47="","休",'配置表（Ｈ31.01）ららぽーと立川立飛'!E47)</f>
        <v>休</v>
      </c>
      <c r="F52" s="18" t="str">
        <f ca="1">IF('配置表（Ｈ31.01）ららぽーと立川立飛'!F47="","休",'配置表（Ｈ31.01）ららぽーと立川立飛'!F47)</f>
        <v>休</v>
      </c>
      <c r="G52" s="18" t="str">
        <f ca="1">IF('配置表（Ｈ31.01）ららぽーと立川立飛'!G47="","休",'配置表（Ｈ31.01）ららぽーと立川立飛'!G47)</f>
        <v>休</v>
      </c>
      <c r="H52" s="18" t="str">
        <f ca="1">IF('配置表（Ｈ31.01）ららぽーと立川立飛'!H47="","休",'配置表（Ｈ31.01）ららぽーと立川立飛'!H47)</f>
        <v>休</v>
      </c>
      <c r="I52" s="18" t="str">
        <f ca="1">IF('配置表（Ｈ31.01）ららぽーと立川立飛'!I47="","休",'配置表（Ｈ31.01）ららぽーと立川立飛'!I47)</f>
        <v>休</v>
      </c>
      <c r="J52" s="18" t="str">
        <f ca="1">IF('配置表（Ｈ31.01）ららぽーと立川立飛'!J47="","休",'配置表（Ｈ31.01）ららぽーと立川立飛'!J47)</f>
        <v>休</v>
      </c>
      <c r="K52" s="18" t="str">
        <f ca="1">IF('配置表（Ｈ31.01）ららぽーと立川立飛'!K47="","休",'配置表（Ｈ31.01）ららぽーと立川立飛'!K47)</f>
        <v>休</v>
      </c>
      <c r="L52" s="18" t="str">
        <f ca="1">IF('配置表（Ｈ31.01）ららぽーと立川立飛'!L47="","休",'配置表（Ｈ31.01）ららぽーと立川立飛'!L47)</f>
        <v>休</v>
      </c>
      <c r="M52" s="18" t="str">
        <f ca="1">IF('配置表（Ｈ31.01）ららぽーと立川立飛'!M47="","休",'配置表（Ｈ31.01）ららぽーと立川立飛'!M47)</f>
        <v>休</v>
      </c>
      <c r="N52" s="18" t="str">
        <f ca="1">IF('配置表（Ｈ31.01）ららぽーと立川立飛'!N47="","休",'配置表（Ｈ31.01）ららぽーと立川立飛'!N47)</f>
        <v>休</v>
      </c>
      <c r="O52" s="18" t="str">
        <f ca="1">IF('配置表（Ｈ31.01）ららぽーと立川立飛'!O47="","休",'配置表（Ｈ31.01）ららぽーと立川立飛'!O47)</f>
        <v>休</v>
      </c>
      <c r="P52" s="18" t="str">
        <f ca="1">IF('配置表（Ｈ31.01）ららぽーと立川立飛'!P47="","休",'配置表（Ｈ31.01）ららぽーと立川立飛'!P47)</f>
        <v>休</v>
      </c>
      <c r="Q52" s="18" t="str">
        <f ca="1">IF('配置表（Ｈ31.01）ららぽーと立川立飛'!Q47="","休",'配置表（Ｈ31.01）ららぽーと立川立飛'!Q47)</f>
        <v>休</v>
      </c>
      <c r="R52" s="18" t="str">
        <f ca="1">IF('配置表（Ｈ31.01）ららぽーと立川立飛'!R47="","休",'配置表（Ｈ31.01）ららぽーと立川立飛'!R47)</f>
        <v>休</v>
      </c>
      <c r="S52" s="18" t="str">
        <f ca="1">IF('配置表（Ｈ31.01）ららぽーと立川立飛'!S47="","休",'配置表（Ｈ31.01）ららぽーと立川立飛'!S47)</f>
        <v>休</v>
      </c>
      <c r="T52" s="18" t="str">
        <f ca="1">IF('配置表（Ｈ31.01）ららぽーと立川立飛'!T47="","休",'配置表（Ｈ31.01）ららぽーと立川立飛'!T47)</f>
        <v>休</v>
      </c>
      <c r="U52" s="18" t="str">
        <f ca="1">IF('配置表（Ｈ31.01）ららぽーと立川立飛'!U47="","休",'配置表（Ｈ31.01）ららぽーと立川立飛'!U47)</f>
        <v>休</v>
      </c>
      <c r="V52" s="18" t="str">
        <f ca="1">IF('配置表（Ｈ31.01）ららぽーと立川立飛'!V47="","休",'配置表（Ｈ31.01）ららぽーと立川立飛'!V47)</f>
        <v>休</v>
      </c>
      <c r="W52" s="18" t="str">
        <f ca="1">IF('配置表（Ｈ31.01）ららぽーと立川立飛'!W47="","休",'配置表（Ｈ31.01）ららぽーと立川立飛'!W47)</f>
        <v>休</v>
      </c>
      <c r="X52" s="18" t="str">
        <f ca="1">IF('配置表（Ｈ31.01）ららぽーと立川立飛'!X47="","休",'配置表（Ｈ31.01）ららぽーと立川立飛'!X47)</f>
        <v>休</v>
      </c>
      <c r="Y52" s="18" t="str">
        <f ca="1">IF('配置表（Ｈ31.01）ららぽーと立川立飛'!Y47="","休",'配置表（Ｈ31.01）ららぽーと立川立飛'!Y47)</f>
        <v>休</v>
      </c>
      <c r="Z52" s="18" t="str">
        <f ca="1">IF('配置表（Ｈ31.01）ららぽーと立川立飛'!Z47="","休",'配置表（Ｈ31.01）ららぽーと立川立飛'!Z47)</f>
        <v>休</v>
      </c>
      <c r="AA52" s="18" t="str">
        <f ca="1">IF('配置表（Ｈ31.01）ららぽーと立川立飛'!AA47="","休",'配置表（Ｈ31.01）ららぽーと立川立飛'!AA47)</f>
        <v>休</v>
      </c>
      <c r="AB52" s="18" t="str">
        <f ca="1">IF('配置表（Ｈ31.01）ららぽーと立川立飛'!AB47="","休",'配置表（Ｈ31.01）ららぽーと立川立飛'!AB47)</f>
        <v>休</v>
      </c>
      <c r="AC52" s="18" t="str">
        <f ca="1">IF('配置表（Ｈ31.01）ららぽーと立川立飛'!AC47="","休",'配置表（Ｈ31.01）ららぽーと立川立飛'!AC47)</f>
        <v>休</v>
      </c>
      <c r="AD52" s="18" t="str">
        <f ca="1">IF('配置表（Ｈ31.01）ららぽーと立川立飛'!AD47="","休",'配置表（Ｈ31.01）ららぽーと立川立飛'!AD47)</f>
        <v>休</v>
      </c>
      <c r="AE52" s="18" t="str">
        <f ca="1">IF('配置表（Ｈ31.01）ららぽーと立川立飛'!AE47="","休",'配置表（Ｈ31.01）ららぽーと立川立飛'!AE47)</f>
        <v>休</v>
      </c>
      <c r="AF52" s="18" t="str">
        <f ca="1">IF('配置表（Ｈ31.01）ららぽーと立川立飛'!AF47="","休",'配置表（Ｈ31.01）ららぽーと立川立飛'!AF47)</f>
        <v>休</v>
      </c>
      <c r="AG52" s="18" t="str">
        <f ca="1">IF('配置表（Ｈ31.01）ららぽーと立川立飛'!AG47="","休",'配置表（Ｈ31.01）ららぽーと立川立飛'!AG47)</f>
        <v>休</v>
      </c>
      <c r="AH52" s="27" t="str">
        <f>IF('配置表（Ｈ31.01）ららぽーと立川立飛'!AH47="","",'配置表（Ｈ31.01）ららぽーと立川立飛'!AH47)</f>
        <v/>
      </c>
      <c r="AI52" s="57">
        <f t="shared" ca="1" si="14"/>
        <v>31</v>
      </c>
      <c r="AJ52" s="19">
        <f t="shared" ca="1" si="15"/>
        <v>0</v>
      </c>
      <c r="AL52" s="19">
        <v>31</v>
      </c>
      <c r="AM52" s="58"/>
      <c r="AN52" s="19"/>
      <c r="AO52" s="55"/>
    </row>
    <row r="53" spans="1:41" ht="25.7" customHeight="1">
      <c r="A53" s="13">
        <v>32</v>
      </c>
      <c r="B53" s="49" t="str">
        <f>IF('配置表（Ｈ31.01）ららぽーと立川立飛'!B48="","",'配置表（Ｈ31.01）ららぽーと立川立飛'!B48)</f>
        <v/>
      </c>
      <c r="C53" s="18" t="str">
        <f ca="1">IF('配置表（Ｈ31.01）ららぽーと立川立飛'!C48="","休",'配置表（Ｈ31.01）ららぽーと立川立飛'!C48)</f>
        <v>休</v>
      </c>
      <c r="D53" s="18" t="str">
        <f ca="1">IF('配置表（Ｈ31.01）ららぽーと立川立飛'!D48="","休",'配置表（Ｈ31.01）ららぽーと立川立飛'!D48)</f>
        <v>休</v>
      </c>
      <c r="E53" s="18" t="str">
        <f ca="1">IF('配置表（Ｈ31.01）ららぽーと立川立飛'!E48="","休",'配置表（Ｈ31.01）ららぽーと立川立飛'!E48)</f>
        <v>休</v>
      </c>
      <c r="F53" s="18" t="str">
        <f ca="1">IF('配置表（Ｈ31.01）ららぽーと立川立飛'!F48="","休",'配置表（Ｈ31.01）ららぽーと立川立飛'!F48)</f>
        <v>休</v>
      </c>
      <c r="G53" s="18" t="str">
        <f ca="1">IF('配置表（Ｈ31.01）ららぽーと立川立飛'!G48="","休",'配置表（Ｈ31.01）ららぽーと立川立飛'!G48)</f>
        <v>休</v>
      </c>
      <c r="H53" s="18" t="str">
        <f ca="1">IF('配置表（Ｈ31.01）ららぽーと立川立飛'!H48="","休",'配置表（Ｈ31.01）ららぽーと立川立飛'!H48)</f>
        <v>休</v>
      </c>
      <c r="I53" s="18" t="str">
        <f ca="1">IF('配置表（Ｈ31.01）ららぽーと立川立飛'!I48="","休",'配置表（Ｈ31.01）ららぽーと立川立飛'!I48)</f>
        <v>休</v>
      </c>
      <c r="J53" s="18" t="str">
        <f ca="1">IF('配置表（Ｈ31.01）ららぽーと立川立飛'!J48="","休",'配置表（Ｈ31.01）ららぽーと立川立飛'!J48)</f>
        <v>休</v>
      </c>
      <c r="K53" s="18" t="str">
        <f ca="1">IF('配置表（Ｈ31.01）ららぽーと立川立飛'!K48="","休",'配置表（Ｈ31.01）ららぽーと立川立飛'!K48)</f>
        <v>休</v>
      </c>
      <c r="L53" s="18" t="str">
        <f ca="1">IF('配置表（Ｈ31.01）ららぽーと立川立飛'!L48="","休",'配置表（Ｈ31.01）ららぽーと立川立飛'!L48)</f>
        <v>休</v>
      </c>
      <c r="M53" s="18" t="str">
        <f ca="1">IF('配置表（Ｈ31.01）ららぽーと立川立飛'!M48="","休",'配置表（Ｈ31.01）ららぽーと立川立飛'!M48)</f>
        <v>休</v>
      </c>
      <c r="N53" s="18" t="str">
        <f ca="1">IF('配置表（Ｈ31.01）ららぽーと立川立飛'!N48="","休",'配置表（Ｈ31.01）ららぽーと立川立飛'!N48)</f>
        <v>休</v>
      </c>
      <c r="O53" s="18" t="str">
        <f ca="1">IF('配置表（Ｈ31.01）ららぽーと立川立飛'!O48="","休",'配置表（Ｈ31.01）ららぽーと立川立飛'!O48)</f>
        <v>休</v>
      </c>
      <c r="P53" s="18" t="str">
        <f ca="1">IF('配置表（Ｈ31.01）ららぽーと立川立飛'!P48="","休",'配置表（Ｈ31.01）ららぽーと立川立飛'!P48)</f>
        <v>休</v>
      </c>
      <c r="Q53" s="18" t="str">
        <f ca="1">IF('配置表（Ｈ31.01）ららぽーと立川立飛'!Q48="","休",'配置表（Ｈ31.01）ららぽーと立川立飛'!Q48)</f>
        <v>休</v>
      </c>
      <c r="R53" s="18" t="str">
        <f ca="1">IF('配置表（Ｈ31.01）ららぽーと立川立飛'!R48="","休",'配置表（Ｈ31.01）ららぽーと立川立飛'!R48)</f>
        <v>休</v>
      </c>
      <c r="S53" s="18" t="str">
        <f ca="1">IF('配置表（Ｈ31.01）ららぽーと立川立飛'!S48="","休",'配置表（Ｈ31.01）ららぽーと立川立飛'!S48)</f>
        <v>休</v>
      </c>
      <c r="T53" s="18" t="str">
        <f ca="1">IF('配置表（Ｈ31.01）ららぽーと立川立飛'!T48="","休",'配置表（Ｈ31.01）ららぽーと立川立飛'!T48)</f>
        <v>休</v>
      </c>
      <c r="U53" s="18" t="str">
        <f ca="1">IF('配置表（Ｈ31.01）ららぽーと立川立飛'!U48="","休",'配置表（Ｈ31.01）ららぽーと立川立飛'!U48)</f>
        <v>休</v>
      </c>
      <c r="V53" s="18" t="str">
        <f ca="1">IF('配置表（Ｈ31.01）ららぽーと立川立飛'!V48="","休",'配置表（Ｈ31.01）ららぽーと立川立飛'!V48)</f>
        <v>休</v>
      </c>
      <c r="W53" s="18" t="str">
        <f ca="1">IF('配置表（Ｈ31.01）ららぽーと立川立飛'!W48="","休",'配置表（Ｈ31.01）ららぽーと立川立飛'!W48)</f>
        <v>休</v>
      </c>
      <c r="X53" s="18" t="str">
        <f ca="1">IF('配置表（Ｈ31.01）ららぽーと立川立飛'!X48="","休",'配置表（Ｈ31.01）ららぽーと立川立飛'!X48)</f>
        <v>休</v>
      </c>
      <c r="Y53" s="18" t="str">
        <f ca="1">IF('配置表（Ｈ31.01）ららぽーと立川立飛'!Y48="","休",'配置表（Ｈ31.01）ららぽーと立川立飛'!Y48)</f>
        <v>休</v>
      </c>
      <c r="Z53" s="18" t="str">
        <f ca="1">IF('配置表（Ｈ31.01）ららぽーと立川立飛'!Z48="","休",'配置表（Ｈ31.01）ららぽーと立川立飛'!Z48)</f>
        <v>休</v>
      </c>
      <c r="AA53" s="18" t="str">
        <f ca="1">IF('配置表（Ｈ31.01）ららぽーと立川立飛'!AA48="","休",'配置表（Ｈ31.01）ららぽーと立川立飛'!AA48)</f>
        <v>休</v>
      </c>
      <c r="AB53" s="18" t="str">
        <f ca="1">IF('配置表（Ｈ31.01）ららぽーと立川立飛'!AB48="","休",'配置表（Ｈ31.01）ららぽーと立川立飛'!AB48)</f>
        <v>休</v>
      </c>
      <c r="AC53" s="18" t="str">
        <f ca="1">IF('配置表（Ｈ31.01）ららぽーと立川立飛'!AC48="","休",'配置表（Ｈ31.01）ららぽーと立川立飛'!AC48)</f>
        <v>休</v>
      </c>
      <c r="AD53" s="18" t="str">
        <f ca="1">IF('配置表（Ｈ31.01）ららぽーと立川立飛'!AD48="","休",'配置表（Ｈ31.01）ららぽーと立川立飛'!AD48)</f>
        <v>休</v>
      </c>
      <c r="AE53" s="18" t="str">
        <f ca="1">IF('配置表（Ｈ31.01）ららぽーと立川立飛'!AE48="","休",'配置表（Ｈ31.01）ららぽーと立川立飛'!AE48)</f>
        <v>休</v>
      </c>
      <c r="AF53" s="18" t="str">
        <f ca="1">IF('配置表（Ｈ31.01）ららぽーと立川立飛'!AF48="","休",'配置表（Ｈ31.01）ららぽーと立川立飛'!AF48)</f>
        <v>休</v>
      </c>
      <c r="AG53" s="18" t="str">
        <f ca="1">IF('配置表（Ｈ31.01）ららぽーと立川立飛'!AG48="","休",'配置表（Ｈ31.01）ららぽーと立川立飛'!AG48)</f>
        <v>休</v>
      </c>
      <c r="AH53" s="27" t="str">
        <f>IF('配置表（Ｈ31.01）ららぽーと立川立飛'!AH48="","",'配置表（Ｈ31.01）ららぽーと立川立飛'!AH48)</f>
        <v/>
      </c>
      <c r="AI53" s="57">
        <f t="shared" ca="1" si="14"/>
        <v>31</v>
      </c>
      <c r="AJ53" s="19">
        <f t="shared" ca="1" si="15"/>
        <v>0</v>
      </c>
      <c r="AL53" s="19">
        <v>32</v>
      </c>
      <c r="AM53" s="58"/>
      <c r="AN53" s="19"/>
      <c r="AO53" s="27"/>
    </row>
    <row r="54" spans="1:41" ht="25.7" customHeight="1">
      <c r="A54" s="13">
        <v>33</v>
      </c>
      <c r="B54" s="49" t="str">
        <f>IF('配置表（Ｈ31.01）ららぽーと立川立飛'!B49="","",'配置表（Ｈ31.01）ららぽーと立川立飛'!B49)</f>
        <v/>
      </c>
      <c r="C54" s="18" t="str">
        <f ca="1">IF('配置表（Ｈ31.01）ららぽーと立川立飛'!C49="","休",'配置表（Ｈ31.01）ららぽーと立川立飛'!C49)</f>
        <v>休</v>
      </c>
      <c r="D54" s="18" t="str">
        <f ca="1">IF('配置表（Ｈ31.01）ららぽーと立川立飛'!D49="","休",'配置表（Ｈ31.01）ららぽーと立川立飛'!D49)</f>
        <v>休</v>
      </c>
      <c r="E54" s="18" t="str">
        <f ca="1">IF('配置表（Ｈ31.01）ららぽーと立川立飛'!E49="","休",'配置表（Ｈ31.01）ららぽーと立川立飛'!E49)</f>
        <v>休</v>
      </c>
      <c r="F54" s="18" t="str">
        <f ca="1">IF('配置表（Ｈ31.01）ららぽーと立川立飛'!F49="","休",'配置表（Ｈ31.01）ららぽーと立川立飛'!F49)</f>
        <v>休</v>
      </c>
      <c r="G54" s="18" t="str">
        <f ca="1">IF('配置表（Ｈ31.01）ららぽーと立川立飛'!G49="","休",'配置表（Ｈ31.01）ららぽーと立川立飛'!G49)</f>
        <v>休</v>
      </c>
      <c r="H54" s="18" t="str">
        <f ca="1">IF('配置表（Ｈ31.01）ららぽーと立川立飛'!H49="","休",'配置表（Ｈ31.01）ららぽーと立川立飛'!H49)</f>
        <v>休</v>
      </c>
      <c r="I54" s="18" t="str">
        <f ca="1">IF('配置表（Ｈ31.01）ららぽーと立川立飛'!I49="","休",'配置表（Ｈ31.01）ららぽーと立川立飛'!I49)</f>
        <v>休</v>
      </c>
      <c r="J54" s="18" t="str">
        <f ca="1">IF('配置表（Ｈ31.01）ららぽーと立川立飛'!J49="","休",'配置表（Ｈ31.01）ららぽーと立川立飛'!J49)</f>
        <v>休</v>
      </c>
      <c r="K54" s="18" t="str">
        <f ca="1">IF('配置表（Ｈ31.01）ららぽーと立川立飛'!K49="","休",'配置表（Ｈ31.01）ららぽーと立川立飛'!K49)</f>
        <v>休</v>
      </c>
      <c r="L54" s="18" t="str">
        <f ca="1">IF('配置表（Ｈ31.01）ららぽーと立川立飛'!L49="","休",'配置表（Ｈ31.01）ららぽーと立川立飛'!L49)</f>
        <v>休</v>
      </c>
      <c r="M54" s="18" t="str">
        <f ca="1">IF('配置表（Ｈ31.01）ららぽーと立川立飛'!M49="","休",'配置表（Ｈ31.01）ららぽーと立川立飛'!M49)</f>
        <v>休</v>
      </c>
      <c r="N54" s="18" t="str">
        <f ca="1">IF('配置表（Ｈ31.01）ららぽーと立川立飛'!N49="","休",'配置表（Ｈ31.01）ららぽーと立川立飛'!N49)</f>
        <v>休</v>
      </c>
      <c r="O54" s="18" t="str">
        <f ca="1">IF('配置表（Ｈ31.01）ららぽーと立川立飛'!O49="","休",'配置表（Ｈ31.01）ららぽーと立川立飛'!O49)</f>
        <v>休</v>
      </c>
      <c r="P54" s="18" t="str">
        <f ca="1">IF('配置表（Ｈ31.01）ららぽーと立川立飛'!P49="","休",'配置表（Ｈ31.01）ららぽーと立川立飛'!P49)</f>
        <v>休</v>
      </c>
      <c r="Q54" s="18" t="str">
        <f ca="1">IF('配置表（Ｈ31.01）ららぽーと立川立飛'!Q49="","休",'配置表（Ｈ31.01）ららぽーと立川立飛'!Q49)</f>
        <v>休</v>
      </c>
      <c r="R54" s="18" t="str">
        <f ca="1">IF('配置表（Ｈ31.01）ららぽーと立川立飛'!R49="","休",'配置表（Ｈ31.01）ららぽーと立川立飛'!R49)</f>
        <v>休</v>
      </c>
      <c r="S54" s="18" t="str">
        <f ca="1">IF('配置表（Ｈ31.01）ららぽーと立川立飛'!S49="","休",'配置表（Ｈ31.01）ららぽーと立川立飛'!S49)</f>
        <v>休</v>
      </c>
      <c r="T54" s="18" t="str">
        <f ca="1">IF('配置表（Ｈ31.01）ららぽーと立川立飛'!T49="","休",'配置表（Ｈ31.01）ららぽーと立川立飛'!T49)</f>
        <v>休</v>
      </c>
      <c r="U54" s="18" t="str">
        <f ca="1">IF('配置表（Ｈ31.01）ららぽーと立川立飛'!U49="","休",'配置表（Ｈ31.01）ららぽーと立川立飛'!U49)</f>
        <v>休</v>
      </c>
      <c r="V54" s="18" t="str">
        <f ca="1">IF('配置表（Ｈ31.01）ららぽーと立川立飛'!V49="","休",'配置表（Ｈ31.01）ららぽーと立川立飛'!V49)</f>
        <v>休</v>
      </c>
      <c r="W54" s="18" t="str">
        <f ca="1">IF('配置表（Ｈ31.01）ららぽーと立川立飛'!W49="","休",'配置表（Ｈ31.01）ららぽーと立川立飛'!W49)</f>
        <v>休</v>
      </c>
      <c r="X54" s="18" t="str">
        <f ca="1">IF('配置表（Ｈ31.01）ららぽーと立川立飛'!X49="","休",'配置表（Ｈ31.01）ららぽーと立川立飛'!X49)</f>
        <v>休</v>
      </c>
      <c r="Y54" s="18" t="str">
        <f ca="1">IF('配置表（Ｈ31.01）ららぽーと立川立飛'!Y49="","休",'配置表（Ｈ31.01）ららぽーと立川立飛'!Y49)</f>
        <v>休</v>
      </c>
      <c r="Z54" s="18" t="str">
        <f ca="1">IF('配置表（Ｈ31.01）ららぽーと立川立飛'!Z49="","休",'配置表（Ｈ31.01）ららぽーと立川立飛'!Z49)</f>
        <v>休</v>
      </c>
      <c r="AA54" s="18" t="str">
        <f ca="1">IF('配置表（Ｈ31.01）ららぽーと立川立飛'!AA49="","休",'配置表（Ｈ31.01）ららぽーと立川立飛'!AA49)</f>
        <v>休</v>
      </c>
      <c r="AB54" s="18" t="str">
        <f ca="1">IF('配置表（Ｈ31.01）ららぽーと立川立飛'!AB49="","休",'配置表（Ｈ31.01）ららぽーと立川立飛'!AB49)</f>
        <v>休</v>
      </c>
      <c r="AC54" s="18" t="str">
        <f ca="1">IF('配置表（Ｈ31.01）ららぽーと立川立飛'!AC49="","休",'配置表（Ｈ31.01）ららぽーと立川立飛'!AC49)</f>
        <v>休</v>
      </c>
      <c r="AD54" s="18" t="str">
        <f ca="1">IF('配置表（Ｈ31.01）ららぽーと立川立飛'!AD49="","休",'配置表（Ｈ31.01）ららぽーと立川立飛'!AD49)</f>
        <v>休</v>
      </c>
      <c r="AE54" s="18" t="str">
        <f ca="1">IF('配置表（Ｈ31.01）ららぽーと立川立飛'!AE49="","休",'配置表（Ｈ31.01）ららぽーと立川立飛'!AE49)</f>
        <v>休</v>
      </c>
      <c r="AF54" s="18" t="str">
        <f ca="1">IF('配置表（Ｈ31.01）ららぽーと立川立飛'!AF49="","休",'配置表（Ｈ31.01）ららぽーと立川立飛'!AF49)</f>
        <v>休</v>
      </c>
      <c r="AG54" s="18" t="str">
        <f ca="1">IF('配置表（Ｈ31.01）ららぽーと立川立飛'!AG49="","休",'配置表（Ｈ31.01）ららぽーと立川立飛'!AG49)</f>
        <v>休</v>
      </c>
      <c r="AH54" s="27" t="str">
        <f>IF('配置表（Ｈ31.01）ららぽーと立川立飛'!AH49="","",'配置表（Ｈ31.01）ららぽーと立川立飛'!AH49)</f>
        <v/>
      </c>
      <c r="AI54" s="57">
        <f t="shared" ca="1" si="14"/>
        <v>31</v>
      </c>
      <c r="AJ54" s="19">
        <f t="shared" ref="AJ54:AJ85" ca="1" si="16">($AI$17-AI54)*8+COUNTIF(C54:AG54,"荷捌")*2</f>
        <v>0</v>
      </c>
      <c r="AL54" s="19">
        <v>33</v>
      </c>
      <c r="AM54" s="58"/>
      <c r="AN54" s="19"/>
      <c r="AO54" s="27"/>
    </row>
    <row r="55" spans="1:41" ht="25.7" customHeight="1">
      <c r="A55" s="13">
        <v>34</v>
      </c>
      <c r="B55" s="49" t="str">
        <f>IF('配置表（Ｈ31.01）ららぽーと立川立飛'!B50="","",'配置表（Ｈ31.01）ららぽーと立川立飛'!B50)</f>
        <v/>
      </c>
      <c r="C55" s="18" t="str">
        <f ca="1">IF('配置表（Ｈ31.01）ららぽーと立川立飛'!C50="","休",'配置表（Ｈ31.01）ららぽーと立川立飛'!C50)</f>
        <v>休</v>
      </c>
      <c r="D55" s="18" t="str">
        <f ca="1">IF('配置表（Ｈ31.01）ららぽーと立川立飛'!D50="","休",'配置表（Ｈ31.01）ららぽーと立川立飛'!D50)</f>
        <v>休</v>
      </c>
      <c r="E55" s="18" t="str">
        <f ca="1">IF('配置表（Ｈ31.01）ららぽーと立川立飛'!E50="","休",'配置表（Ｈ31.01）ららぽーと立川立飛'!E50)</f>
        <v>休</v>
      </c>
      <c r="F55" s="18" t="str">
        <f ca="1">IF('配置表（Ｈ31.01）ららぽーと立川立飛'!F50="","休",'配置表（Ｈ31.01）ららぽーと立川立飛'!F50)</f>
        <v>休</v>
      </c>
      <c r="G55" s="18" t="str">
        <f ca="1">IF('配置表（Ｈ31.01）ららぽーと立川立飛'!G50="","休",'配置表（Ｈ31.01）ららぽーと立川立飛'!G50)</f>
        <v>休</v>
      </c>
      <c r="H55" s="18" t="str">
        <f ca="1">IF('配置表（Ｈ31.01）ららぽーと立川立飛'!H50="","休",'配置表（Ｈ31.01）ららぽーと立川立飛'!H50)</f>
        <v>休</v>
      </c>
      <c r="I55" s="18" t="str">
        <f ca="1">IF('配置表（Ｈ31.01）ららぽーと立川立飛'!I50="","休",'配置表（Ｈ31.01）ららぽーと立川立飛'!I50)</f>
        <v>休</v>
      </c>
      <c r="J55" s="18" t="str">
        <f ca="1">IF('配置表（Ｈ31.01）ららぽーと立川立飛'!J50="","休",'配置表（Ｈ31.01）ららぽーと立川立飛'!J50)</f>
        <v>休</v>
      </c>
      <c r="K55" s="18" t="str">
        <f ca="1">IF('配置表（Ｈ31.01）ららぽーと立川立飛'!K50="","休",'配置表（Ｈ31.01）ららぽーと立川立飛'!K50)</f>
        <v>休</v>
      </c>
      <c r="L55" s="18" t="str">
        <f ca="1">IF('配置表（Ｈ31.01）ららぽーと立川立飛'!L50="","休",'配置表（Ｈ31.01）ららぽーと立川立飛'!L50)</f>
        <v>休</v>
      </c>
      <c r="M55" s="18" t="str">
        <f ca="1">IF('配置表（Ｈ31.01）ららぽーと立川立飛'!M50="","休",'配置表（Ｈ31.01）ららぽーと立川立飛'!M50)</f>
        <v>休</v>
      </c>
      <c r="N55" s="18" t="str">
        <f ca="1">IF('配置表（Ｈ31.01）ららぽーと立川立飛'!N50="","休",'配置表（Ｈ31.01）ららぽーと立川立飛'!N50)</f>
        <v>休</v>
      </c>
      <c r="O55" s="18" t="str">
        <f ca="1">IF('配置表（Ｈ31.01）ららぽーと立川立飛'!O50="","休",'配置表（Ｈ31.01）ららぽーと立川立飛'!O50)</f>
        <v>休</v>
      </c>
      <c r="P55" s="18" t="str">
        <f ca="1">IF('配置表（Ｈ31.01）ららぽーと立川立飛'!P50="","休",'配置表（Ｈ31.01）ららぽーと立川立飛'!P50)</f>
        <v>休</v>
      </c>
      <c r="Q55" s="18" t="str">
        <f ca="1">IF('配置表（Ｈ31.01）ららぽーと立川立飛'!Q50="","休",'配置表（Ｈ31.01）ららぽーと立川立飛'!Q50)</f>
        <v>休</v>
      </c>
      <c r="R55" s="18" t="str">
        <f ca="1">IF('配置表（Ｈ31.01）ららぽーと立川立飛'!R50="","休",'配置表（Ｈ31.01）ららぽーと立川立飛'!R50)</f>
        <v>休</v>
      </c>
      <c r="S55" s="18" t="str">
        <f ca="1">IF('配置表（Ｈ31.01）ららぽーと立川立飛'!S50="","休",'配置表（Ｈ31.01）ららぽーと立川立飛'!S50)</f>
        <v>休</v>
      </c>
      <c r="T55" s="18" t="str">
        <f ca="1">IF('配置表（Ｈ31.01）ららぽーと立川立飛'!T50="","休",'配置表（Ｈ31.01）ららぽーと立川立飛'!T50)</f>
        <v>休</v>
      </c>
      <c r="U55" s="18" t="str">
        <f ca="1">IF('配置表（Ｈ31.01）ららぽーと立川立飛'!U50="","休",'配置表（Ｈ31.01）ららぽーと立川立飛'!U50)</f>
        <v>休</v>
      </c>
      <c r="V55" s="18" t="str">
        <f ca="1">IF('配置表（Ｈ31.01）ららぽーと立川立飛'!V50="","休",'配置表（Ｈ31.01）ららぽーと立川立飛'!V50)</f>
        <v>休</v>
      </c>
      <c r="W55" s="18" t="str">
        <f ca="1">IF('配置表（Ｈ31.01）ららぽーと立川立飛'!W50="","休",'配置表（Ｈ31.01）ららぽーと立川立飛'!W50)</f>
        <v>休</v>
      </c>
      <c r="X55" s="18" t="str">
        <f ca="1">IF('配置表（Ｈ31.01）ららぽーと立川立飛'!X50="","休",'配置表（Ｈ31.01）ららぽーと立川立飛'!X50)</f>
        <v>休</v>
      </c>
      <c r="Y55" s="18" t="str">
        <f ca="1">IF('配置表（Ｈ31.01）ららぽーと立川立飛'!Y50="","休",'配置表（Ｈ31.01）ららぽーと立川立飛'!Y50)</f>
        <v>休</v>
      </c>
      <c r="Z55" s="18" t="str">
        <f ca="1">IF('配置表（Ｈ31.01）ららぽーと立川立飛'!Z50="","休",'配置表（Ｈ31.01）ららぽーと立川立飛'!Z50)</f>
        <v>休</v>
      </c>
      <c r="AA55" s="18" t="str">
        <f ca="1">IF('配置表（Ｈ31.01）ららぽーと立川立飛'!AA50="","休",'配置表（Ｈ31.01）ららぽーと立川立飛'!AA50)</f>
        <v>休</v>
      </c>
      <c r="AB55" s="18" t="str">
        <f ca="1">IF('配置表（Ｈ31.01）ららぽーと立川立飛'!AB50="","休",'配置表（Ｈ31.01）ららぽーと立川立飛'!AB50)</f>
        <v>休</v>
      </c>
      <c r="AC55" s="18" t="str">
        <f ca="1">IF('配置表（Ｈ31.01）ららぽーと立川立飛'!AC50="","休",'配置表（Ｈ31.01）ららぽーと立川立飛'!AC50)</f>
        <v>休</v>
      </c>
      <c r="AD55" s="18" t="str">
        <f ca="1">IF('配置表（Ｈ31.01）ららぽーと立川立飛'!AD50="","休",'配置表（Ｈ31.01）ららぽーと立川立飛'!AD50)</f>
        <v>休</v>
      </c>
      <c r="AE55" s="18" t="str">
        <f ca="1">IF('配置表（Ｈ31.01）ららぽーと立川立飛'!AE50="","休",'配置表（Ｈ31.01）ららぽーと立川立飛'!AE50)</f>
        <v>休</v>
      </c>
      <c r="AF55" s="18" t="str">
        <f ca="1">IF('配置表（Ｈ31.01）ららぽーと立川立飛'!AF50="","休",'配置表（Ｈ31.01）ららぽーと立川立飛'!AF50)</f>
        <v>休</v>
      </c>
      <c r="AG55" s="18" t="str">
        <f ca="1">IF('配置表（Ｈ31.01）ららぽーと立川立飛'!AG50="","休",'配置表（Ｈ31.01）ららぽーと立川立飛'!AG50)</f>
        <v>休</v>
      </c>
      <c r="AH55" s="27" t="str">
        <f>IF('配置表（Ｈ31.01）ららぽーと立川立飛'!AH50="","",'配置表（Ｈ31.01）ららぽーと立川立飛'!AH50)</f>
        <v/>
      </c>
      <c r="AI55" s="57">
        <f t="shared" ca="1" si="14"/>
        <v>31</v>
      </c>
      <c r="AJ55" s="19">
        <f t="shared" ca="1" si="16"/>
        <v>0</v>
      </c>
      <c r="AL55" s="19">
        <v>34</v>
      </c>
      <c r="AM55" s="58"/>
      <c r="AN55" s="19"/>
      <c r="AO55" s="27"/>
    </row>
    <row r="56" spans="1:41" ht="25.7" customHeight="1">
      <c r="A56" s="13">
        <v>35</v>
      </c>
      <c r="B56" s="49" t="str">
        <f>IF('配置表（Ｈ31.01）ららぽーと立川立飛'!B51="","",'配置表（Ｈ31.01）ららぽーと立川立飛'!B51)</f>
        <v/>
      </c>
      <c r="C56" s="18" t="str">
        <f ca="1">IF('配置表（Ｈ31.01）ららぽーと立川立飛'!C51="","休",'配置表（Ｈ31.01）ららぽーと立川立飛'!C51)</f>
        <v>休</v>
      </c>
      <c r="D56" s="18" t="str">
        <f ca="1">IF('配置表（Ｈ31.01）ららぽーと立川立飛'!D51="","休",'配置表（Ｈ31.01）ららぽーと立川立飛'!D51)</f>
        <v>休</v>
      </c>
      <c r="E56" s="18" t="str">
        <f ca="1">IF('配置表（Ｈ31.01）ららぽーと立川立飛'!E51="","休",'配置表（Ｈ31.01）ららぽーと立川立飛'!E51)</f>
        <v>休</v>
      </c>
      <c r="F56" s="18" t="str">
        <f ca="1">IF('配置表（Ｈ31.01）ららぽーと立川立飛'!F51="","休",'配置表（Ｈ31.01）ららぽーと立川立飛'!F51)</f>
        <v>休</v>
      </c>
      <c r="G56" s="18" t="str">
        <f ca="1">IF('配置表（Ｈ31.01）ららぽーと立川立飛'!G51="","休",'配置表（Ｈ31.01）ららぽーと立川立飛'!G51)</f>
        <v>休</v>
      </c>
      <c r="H56" s="18" t="str">
        <f ca="1">IF('配置表（Ｈ31.01）ららぽーと立川立飛'!H51="","休",'配置表（Ｈ31.01）ららぽーと立川立飛'!H51)</f>
        <v>休</v>
      </c>
      <c r="I56" s="18" t="str">
        <f ca="1">IF('配置表（Ｈ31.01）ららぽーと立川立飛'!I51="","休",'配置表（Ｈ31.01）ららぽーと立川立飛'!I51)</f>
        <v>休</v>
      </c>
      <c r="J56" s="18" t="str">
        <f ca="1">IF('配置表（Ｈ31.01）ららぽーと立川立飛'!J51="","休",'配置表（Ｈ31.01）ららぽーと立川立飛'!J51)</f>
        <v>休</v>
      </c>
      <c r="K56" s="18" t="str">
        <f ca="1">IF('配置表（Ｈ31.01）ららぽーと立川立飛'!K51="","休",'配置表（Ｈ31.01）ららぽーと立川立飛'!K51)</f>
        <v>休</v>
      </c>
      <c r="L56" s="18" t="str">
        <f ca="1">IF('配置表（Ｈ31.01）ららぽーと立川立飛'!L51="","休",'配置表（Ｈ31.01）ららぽーと立川立飛'!L51)</f>
        <v>休</v>
      </c>
      <c r="M56" s="18" t="str">
        <f ca="1">IF('配置表（Ｈ31.01）ららぽーと立川立飛'!M51="","休",'配置表（Ｈ31.01）ららぽーと立川立飛'!M51)</f>
        <v>休</v>
      </c>
      <c r="N56" s="18" t="str">
        <f ca="1">IF('配置表（Ｈ31.01）ららぽーと立川立飛'!N51="","休",'配置表（Ｈ31.01）ららぽーと立川立飛'!N51)</f>
        <v>休</v>
      </c>
      <c r="O56" s="18" t="str">
        <f ca="1">IF('配置表（Ｈ31.01）ららぽーと立川立飛'!O51="","休",'配置表（Ｈ31.01）ららぽーと立川立飛'!O51)</f>
        <v>休</v>
      </c>
      <c r="P56" s="18" t="str">
        <f ca="1">IF('配置表（Ｈ31.01）ららぽーと立川立飛'!P51="","休",'配置表（Ｈ31.01）ららぽーと立川立飛'!P51)</f>
        <v>休</v>
      </c>
      <c r="Q56" s="18" t="str">
        <f ca="1">IF('配置表（Ｈ31.01）ららぽーと立川立飛'!Q51="","休",'配置表（Ｈ31.01）ららぽーと立川立飛'!Q51)</f>
        <v>休</v>
      </c>
      <c r="R56" s="18" t="str">
        <f ca="1">IF('配置表（Ｈ31.01）ららぽーと立川立飛'!R51="","休",'配置表（Ｈ31.01）ららぽーと立川立飛'!R51)</f>
        <v>休</v>
      </c>
      <c r="S56" s="18" t="str">
        <f ca="1">IF('配置表（Ｈ31.01）ららぽーと立川立飛'!S51="","休",'配置表（Ｈ31.01）ららぽーと立川立飛'!S51)</f>
        <v>休</v>
      </c>
      <c r="T56" s="18" t="str">
        <f ca="1">IF('配置表（Ｈ31.01）ららぽーと立川立飛'!T51="","休",'配置表（Ｈ31.01）ららぽーと立川立飛'!T51)</f>
        <v>休</v>
      </c>
      <c r="U56" s="18" t="str">
        <f ca="1">IF('配置表（Ｈ31.01）ららぽーと立川立飛'!U51="","休",'配置表（Ｈ31.01）ららぽーと立川立飛'!U51)</f>
        <v>休</v>
      </c>
      <c r="V56" s="18" t="str">
        <f ca="1">IF('配置表（Ｈ31.01）ららぽーと立川立飛'!V51="","休",'配置表（Ｈ31.01）ららぽーと立川立飛'!V51)</f>
        <v>休</v>
      </c>
      <c r="W56" s="18" t="str">
        <f ca="1">IF('配置表（Ｈ31.01）ららぽーと立川立飛'!W51="","休",'配置表（Ｈ31.01）ららぽーと立川立飛'!W51)</f>
        <v>休</v>
      </c>
      <c r="X56" s="18" t="str">
        <f ca="1">IF('配置表（Ｈ31.01）ららぽーと立川立飛'!X51="","休",'配置表（Ｈ31.01）ららぽーと立川立飛'!X51)</f>
        <v>休</v>
      </c>
      <c r="Y56" s="18" t="str">
        <f ca="1">IF('配置表（Ｈ31.01）ららぽーと立川立飛'!Y51="","休",'配置表（Ｈ31.01）ららぽーと立川立飛'!Y51)</f>
        <v>休</v>
      </c>
      <c r="Z56" s="18" t="str">
        <f ca="1">IF('配置表（Ｈ31.01）ららぽーと立川立飛'!Z51="","休",'配置表（Ｈ31.01）ららぽーと立川立飛'!Z51)</f>
        <v>休</v>
      </c>
      <c r="AA56" s="18" t="str">
        <f ca="1">IF('配置表（Ｈ31.01）ららぽーと立川立飛'!AA51="","休",'配置表（Ｈ31.01）ららぽーと立川立飛'!AA51)</f>
        <v>休</v>
      </c>
      <c r="AB56" s="18" t="str">
        <f ca="1">IF('配置表（Ｈ31.01）ららぽーと立川立飛'!AB51="","休",'配置表（Ｈ31.01）ららぽーと立川立飛'!AB51)</f>
        <v>休</v>
      </c>
      <c r="AC56" s="18" t="str">
        <f ca="1">IF('配置表（Ｈ31.01）ららぽーと立川立飛'!AC51="","休",'配置表（Ｈ31.01）ららぽーと立川立飛'!AC51)</f>
        <v>休</v>
      </c>
      <c r="AD56" s="18" t="str">
        <f ca="1">IF('配置表（Ｈ31.01）ららぽーと立川立飛'!AD51="","休",'配置表（Ｈ31.01）ららぽーと立川立飛'!AD51)</f>
        <v>休</v>
      </c>
      <c r="AE56" s="18" t="str">
        <f ca="1">IF('配置表（Ｈ31.01）ららぽーと立川立飛'!AE51="","休",'配置表（Ｈ31.01）ららぽーと立川立飛'!AE51)</f>
        <v>休</v>
      </c>
      <c r="AF56" s="18" t="str">
        <f ca="1">IF('配置表（Ｈ31.01）ららぽーと立川立飛'!AF51="","休",'配置表（Ｈ31.01）ららぽーと立川立飛'!AF51)</f>
        <v>休</v>
      </c>
      <c r="AG56" s="18" t="str">
        <f ca="1">IF('配置表（Ｈ31.01）ららぽーと立川立飛'!AG51="","休",'配置表（Ｈ31.01）ららぽーと立川立飛'!AG51)</f>
        <v>休</v>
      </c>
      <c r="AH56" s="27" t="str">
        <f>IF('配置表（Ｈ31.01）ららぽーと立川立飛'!AH51="","",'配置表（Ｈ31.01）ららぽーと立川立飛'!AH51)</f>
        <v/>
      </c>
      <c r="AI56" s="57">
        <f t="shared" ca="1" si="14"/>
        <v>31</v>
      </c>
      <c r="AJ56" s="19">
        <f t="shared" ca="1" si="16"/>
        <v>0</v>
      </c>
      <c r="AL56" s="19">
        <v>35</v>
      </c>
      <c r="AM56" s="58"/>
      <c r="AN56" s="19"/>
      <c r="AO56" s="27"/>
    </row>
    <row r="57" spans="1:41" ht="25.7" customHeight="1">
      <c r="A57" s="13">
        <v>36</v>
      </c>
      <c r="B57" s="49" t="str">
        <f>IF('配置表（Ｈ31.01）ららぽーと立川立飛'!B52="","",'配置表（Ｈ31.01）ららぽーと立川立飛'!B52)</f>
        <v/>
      </c>
      <c r="C57" s="18" t="str">
        <f ca="1">IF('配置表（Ｈ31.01）ららぽーと立川立飛'!C52="","休",'配置表（Ｈ31.01）ららぽーと立川立飛'!C52)</f>
        <v>休</v>
      </c>
      <c r="D57" s="18" t="str">
        <f ca="1">IF('配置表（Ｈ31.01）ららぽーと立川立飛'!D52="","休",'配置表（Ｈ31.01）ららぽーと立川立飛'!D52)</f>
        <v>休</v>
      </c>
      <c r="E57" s="18" t="str">
        <f ca="1">IF('配置表（Ｈ31.01）ららぽーと立川立飛'!E52="","休",'配置表（Ｈ31.01）ららぽーと立川立飛'!E52)</f>
        <v>休</v>
      </c>
      <c r="F57" s="18" t="str">
        <f ca="1">IF('配置表（Ｈ31.01）ららぽーと立川立飛'!F52="","休",'配置表（Ｈ31.01）ららぽーと立川立飛'!F52)</f>
        <v>休</v>
      </c>
      <c r="G57" s="18" t="str">
        <f ca="1">IF('配置表（Ｈ31.01）ららぽーと立川立飛'!G52="","休",'配置表（Ｈ31.01）ららぽーと立川立飛'!G52)</f>
        <v>休</v>
      </c>
      <c r="H57" s="18" t="str">
        <f ca="1">IF('配置表（Ｈ31.01）ららぽーと立川立飛'!H52="","休",'配置表（Ｈ31.01）ららぽーと立川立飛'!H52)</f>
        <v>休</v>
      </c>
      <c r="I57" s="18" t="str">
        <f ca="1">IF('配置表（Ｈ31.01）ららぽーと立川立飛'!I52="","休",'配置表（Ｈ31.01）ららぽーと立川立飛'!I52)</f>
        <v>休</v>
      </c>
      <c r="J57" s="18" t="str">
        <f ca="1">IF('配置表（Ｈ31.01）ららぽーと立川立飛'!J52="","休",'配置表（Ｈ31.01）ららぽーと立川立飛'!J52)</f>
        <v>休</v>
      </c>
      <c r="K57" s="18" t="str">
        <f ca="1">IF('配置表（Ｈ31.01）ららぽーと立川立飛'!K52="","休",'配置表（Ｈ31.01）ららぽーと立川立飛'!K52)</f>
        <v>休</v>
      </c>
      <c r="L57" s="18" t="str">
        <f ca="1">IF('配置表（Ｈ31.01）ららぽーと立川立飛'!L52="","休",'配置表（Ｈ31.01）ららぽーと立川立飛'!L52)</f>
        <v>休</v>
      </c>
      <c r="M57" s="18" t="str">
        <f ca="1">IF('配置表（Ｈ31.01）ららぽーと立川立飛'!M52="","休",'配置表（Ｈ31.01）ららぽーと立川立飛'!M52)</f>
        <v>休</v>
      </c>
      <c r="N57" s="18" t="str">
        <f ca="1">IF('配置表（Ｈ31.01）ららぽーと立川立飛'!N52="","休",'配置表（Ｈ31.01）ららぽーと立川立飛'!N52)</f>
        <v>休</v>
      </c>
      <c r="O57" s="18" t="str">
        <f ca="1">IF('配置表（Ｈ31.01）ららぽーと立川立飛'!O52="","休",'配置表（Ｈ31.01）ららぽーと立川立飛'!O52)</f>
        <v>休</v>
      </c>
      <c r="P57" s="18" t="str">
        <f ca="1">IF('配置表（Ｈ31.01）ららぽーと立川立飛'!P52="","休",'配置表（Ｈ31.01）ららぽーと立川立飛'!P52)</f>
        <v>休</v>
      </c>
      <c r="Q57" s="18" t="str">
        <f ca="1">IF('配置表（Ｈ31.01）ららぽーと立川立飛'!Q52="","休",'配置表（Ｈ31.01）ららぽーと立川立飛'!Q52)</f>
        <v>休</v>
      </c>
      <c r="R57" s="18" t="str">
        <f ca="1">IF('配置表（Ｈ31.01）ららぽーと立川立飛'!R52="","休",'配置表（Ｈ31.01）ららぽーと立川立飛'!R52)</f>
        <v>休</v>
      </c>
      <c r="S57" s="18" t="str">
        <f ca="1">IF('配置表（Ｈ31.01）ららぽーと立川立飛'!S52="","休",'配置表（Ｈ31.01）ららぽーと立川立飛'!S52)</f>
        <v>休</v>
      </c>
      <c r="T57" s="18" t="str">
        <f ca="1">IF('配置表（Ｈ31.01）ららぽーと立川立飛'!T52="","休",'配置表（Ｈ31.01）ららぽーと立川立飛'!T52)</f>
        <v>休</v>
      </c>
      <c r="U57" s="18" t="str">
        <f ca="1">IF('配置表（Ｈ31.01）ららぽーと立川立飛'!U52="","休",'配置表（Ｈ31.01）ららぽーと立川立飛'!U52)</f>
        <v>休</v>
      </c>
      <c r="V57" s="18" t="str">
        <f ca="1">IF('配置表（Ｈ31.01）ららぽーと立川立飛'!V52="","休",'配置表（Ｈ31.01）ららぽーと立川立飛'!V52)</f>
        <v>休</v>
      </c>
      <c r="W57" s="18" t="str">
        <f ca="1">IF('配置表（Ｈ31.01）ららぽーと立川立飛'!W52="","休",'配置表（Ｈ31.01）ららぽーと立川立飛'!W52)</f>
        <v>休</v>
      </c>
      <c r="X57" s="18" t="str">
        <f ca="1">IF('配置表（Ｈ31.01）ららぽーと立川立飛'!X52="","休",'配置表（Ｈ31.01）ららぽーと立川立飛'!X52)</f>
        <v>休</v>
      </c>
      <c r="Y57" s="18" t="str">
        <f ca="1">IF('配置表（Ｈ31.01）ららぽーと立川立飛'!Y52="","休",'配置表（Ｈ31.01）ららぽーと立川立飛'!Y52)</f>
        <v>休</v>
      </c>
      <c r="Z57" s="18" t="str">
        <f ca="1">IF('配置表（Ｈ31.01）ららぽーと立川立飛'!Z52="","休",'配置表（Ｈ31.01）ららぽーと立川立飛'!Z52)</f>
        <v>休</v>
      </c>
      <c r="AA57" s="18" t="str">
        <f ca="1">IF('配置表（Ｈ31.01）ららぽーと立川立飛'!AA52="","休",'配置表（Ｈ31.01）ららぽーと立川立飛'!AA52)</f>
        <v>休</v>
      </c>
      <c r="AB57" s="18" t="str">
        <f ca="1">IF('配置表（Ｈ31.01）ららぽーと立川立飛'!AB52="","休",'配置表（Ｈ31.01）ららぽーと立川立飛'!AB52)</f>
        <v>休</v>
      </c>
      <c r="AC57" s="18" t="str">
        <f ca="1">IF('配置表（Ｈ31.01）ららぽーと立川立飛'!AC52="","休",'配置表（Ｈ31.01）ららぽーと立川立飛'!AC52)</f>
        <v>休</v>
      </c>
      <c r="AD57" s="18" t="str">
        <f ca="1">IF('配置表（Ｈ31.01）ららぽーと立川立飛'!AD52="","休",'配置表（Ｈ31.01）ららぽーと立川立飛'!AD52)</f>
        <v>休</v>
      </c>
      <c r="AE57" s="18" t="str">
        <f ca="1">IF('配置表（Ｈ31.01）ららぽーと立川立飛'!AE52="","休",'配置表（Ｈ31.01）ららぽーと立川立飛'!AE52)</f>
        <v>休</v>
      </c>
      <c r="AF57" s="18" t="str">
        <f ca="1">IF('配置表（Ｈ31.01）ららぽーと立川立飛'!AF52="","休",'配置表（Ｈ31.01）ららぽーと立川立飛'!AF52)</f>
        <v>休</v>
      </c>
      <c r="AG57" s="18" t="str">
        <f ca="1">IF('配置表（Ｈ31.01）ららぽーと立川立飛'!AG52="","休",'配置表（Ｈ31.01）ららぽーと立川立飛'!AG52)</f>
        <v>休</v>
      </c>
      <c r="AH57" s="27" t="str">
        <f>IF('配置表（Ｈ31.01）ららぽーと立川立飛'!AH52="","",'配置表（Ｈ31.01）ららぽーと立川立飛'!AH52)</f>
        <v/>
      </c>
      <c r="AI57" s="57">
        <f t="shared" ca="1" si="14"/>
        <v>31</v>
      </c>
      <c r="AJ57" s="19">
        <f t="shared" ca="1" si="16"/>
        <v>0</v>
      </c>
      <c r="AL57" s="19">
        <v>36</v>
      </c>
      <c r="AM57" s="58"/>
      <c r="AN57" s="19"/>
      <c r="AO57" s="55"/>
    </row>
    <row r="58" spans="1:41" ht="25.7" customHeight="1">
      <c r="A58" s="13">
        <v>37</v>
      </c>
      <c r="B58" s="17" t="str">
        <f>IF('配置表（Ｈ31.01）ららぽーと立川立飛'!B53="","",'配置表（Ｈ31.01）ららぽーと立川立飛'!B53)</f>
        <v/>
      </c>
      <c r="C58" s="18" t="str">
        <f ca="1">IF('配置表（Ｈ31.01）ららぽーと立川立飛'!C53="","休",'配置表（Ｈ31.01）ららぽーと立川立飛'!C53)</f>
        <v>休</v>
      </c>
      <c r="D58" s="18" t="str">
        <f ca="1">IF('配置表（Ｈ31.01）ららぽーと立川立飛'!D53="","休",'配置表（Ｈ31.01）ららぽーと立川立飛'!D53)</f>
        <v>休</v>
      </c>
      <c r="E58" s="18" t="str">
        <f ca="1">IF('配置表（Ｈ31.01）ららぽーと立川立飛'!E53="","休",'配置表（Ｈ31.01）ららぽーと立川立飛'!E53)</f>
        <v>休</v>
      </c>
      <c r="F58" s="18" t="str">
        <f ca="1">IF('配置表（Ｈ31.01）ららぽーと立川立飛'!F53="","休",'配置表（Ｈ31.01）ららぽーと立川立飛'!F53)</f>
        <v>休</v>
      </c>
      <c r="G58" s="18" t="str">
        <f ca="1">IF('配置表（Ｈ31.01）ららぽーと立川立飛'!G53="","休",'配置表（Ｈ31.01）ららぽーと立川立飛'!G53)</f>
        <v>休</v>
      </c>
      <c r="H58" s="18" t="str">
        <f ca="1">IF('配置表（Ｈ31.01）ららぽーと立川立飛'!H53="","休",'配置表（Ｈ31.01）ららぽーと立川立飛'!H53)</f>
        <v>休</v>
      </c>
      <c r="I58" s="18" t="str">
        <f ca="1">IF('配置表（Ｈ31.01）ららぽーと立川立飛'!I53="","休",'配置表（Ｈ31.01）ららぽーと立川立飛'!I53)</f>
        <v>休</v>
      </c>
      <c r="J58" s="18" t="str">
        <f ca="1">IF('配置表（Ｈ31.01）ららぽーと立川立飛'!J53="","休",'配置表（Ｈ31.01）ららぽーと立川立飛'!J53)</f>
        <v>休</v>
      </c>
      <c r="K58" s="18" t="str">
        <f ca="1">IF('配置表（Ｈ31.01）ららぽーと立川立飛'!K53="","休",'配置表（Ｈ31.01）ららぽーと立川立飛'!K53)</f>
        <v>休</v>
      </c>
      <c r="L58" s="18" t="str">
        <f ca="1">IF('配置表（Ｈ31.01）ららぽーと立川立飛'!L53="","休",'配置表（Ｈ31.01）ららぽーと立川立飛'!L53)</f>
        <v>休</v>
      </c>
      <c r="M58" s="18" t="str">
        <f ca="1">IF('配置表（Ｈ31.01）ららぽーと立川立飛'!M53="","休",'配置表（Ｈ31.01）ららぽーと立川立飛'!M53)</f>
        <v>休</v>
      </c>
      <c r="N58" s="18" t="str">
        <f ca="1">IF('配置表（Ｈ31.01）ららぽーと立川立飛'!N53="","休",'配置表（Ｈ31.01）ららぽーと立川立飛'!N53)</f>
        <v>休</v>
      </c>
      <c r="O58" s="18" t="str">
        <f ca="1">IF('配置表（Ｈ31.01）ららぽーと立川立飛'!O53="","休",'配置表（Ｈ31.01）ららぽーと立川立飛'!O53)</f>
        <v>休</v>
      </c>
      <c r="P58" s="18" t="str">
        <f ca="1">IF('配置表（Ｈ31.01）ららぽーと立川立飛'!P53="","休",'配置表（Ｈ31.01）ららぽーと立川立飛'!P53)</f>
        <v>休</v>
      </c>
      <c r="Q58" s="18" t="str">
        <f ca="1">IF('配置表（Ｈ31.01）ららぽーと立川立飛'!Q53="","休",'配置表（Ｈ31.01）ららぽーと立川立飛'!Q53)</f>
        <v>休</v>
      </c>
      <c r="R58" s="18" t="str">
        <f ca="1">IF('配置表（Ｈ31.01）ららぽーと立川立飛'!R53="","休",'配置表（Ｈ31.01）ららぽーと立川立飛'!R53)</f>
        <v>休</v>
      </c>
      <c r="S58" s="18" t="str">
        <f ca="1">IF('配置表（Ｈ31.01）ららぽーと立川立飛'!S53="","休",'配置表（Ｈ31.01）ららぽーと立川立飛'!S53)</f>
        <v>休</v>
      </c>
      <c r="T58" s="18" t="str">
        <f ca="1">IF('配置表（Ｈ31.01）ららぽーと立川立飛'!T53="","休",'配置表（Ｈ31.01）ららぽーと立川立飛'!T53)</f>
        <v>休</v>
      </c>
      <c r="U58" s="18" t="str">
        <f ca="1">IF('配置表（Ｈ31.01）ららぽーと立川立飛'!U53="","休",'配置表（Ｈ31.01）ららぽーと立川立飛'!U53)</f>
        <v>休</v>
      </c>
      <c r="V58" s="18" t="str">
        <f ca="1">IF('配置表（Ｈ31.01）ららぽーと立川立飛'!V53="","休",'配置表（Ｈ31.01）ららぽーと立川立飛'!V53)</f>
        <v>休</v>
      </c>
      <c r="W58" s="18" t="str">
        <f ca="1">IF('配置表（Ｈ31.01）ららぽーと立川立飛'!W53="","休",'配置表（Ｈ31.01）ららぽーと立川立飛'!W53)</f>
        <v>休</v>
      </c>
      <c r="X58" s="18" t="str">
        <f ca="1">IF('配置表（Ｈ31.01）ららぽーと立川立飛'!X53="","休",'配置表（Ｈ31.01）ららぽーと立川立飛'!X53)</f>
        <v>休</v>
      </c>
      <c r="Y58" s="18" t="str">
        <f ca="1">IF('配置表（Ｈ31.01）ららぽーと立川立飛'!Y53="","休",'配置表（Ｈ31.01）ららぽーと立川立飛'!Y53)</f>
        <v>休</v>
      </c>
      <c r="Z58" s="18" t="str">
        <f ca="1">IF('配置表（Ｈ31.01）ららぽーと立川立飛'!Z53="","休",'配置表（Ｈ31.01）ららぽーと立川立飛'!Z53)</f>
        <v>休</v>
      </c>
      <c r="AA58" s="18" t="str">
        <f ca="1">IF('配置表（Ｈ31.01）ららぽーと立川立飛'!AA53="","休",'配置表（Ｈ31.01）ららぽーと立川立飛'!AA53)</f>
        <v>休</v>
      </c>
      <c r="AB58" s="18" t="str">
        <f ca="1">IF('配置表（Ｈ31.01）ららぽーと立川立飛'!AB53="","休",'配置表（Ｈ31.01）ららぽーと立川立飛'!AB53)</f>
        <v>休</v>
      </c>
      <c r="AC58" s="18" t="str">
        <f ca="1">IF('配置表（Ｈ31.01）ららぽーと立川立飛'!AC53="","休",'配置表（Ｈ31.01）ららぽーと立川立飛'!AC53)</f>
        <v>休</v>
      </c>
      <c r="AD58" s="18" t="str">
        <f ca="1">IF('配置表（Ｈ31.01）ららぽーと立川立飛'!AD53="","休",'配置表（Ｈ31.01）ららぽーと立川立飛'!AD53)</f>
        <v>休</v>
      </c>
      <c r="AE58" s="18" t="str">
        <f ca="1">IF('配置表（Ｈ31.01）ららぽーと立川立飛'!AE53="","休",'配置表（Ｈ31.01）ららぽーと立川立飛'!AE53)</f>
        <v>休</v>
      </c>
      <c r="AF58" s="18" t="str">
        <f ca="1">IF('配置表（Ｈ31.01）ららぽーと立川立飛'!AF53="","休",'配置表（Ｈ31.01）ららぽーと立川立飛'!AF53)</f>
        <v>休</v>
      </c>
      <c r="AG58" s="18" t="str">
        <f ca="1">IF('配置表（Ｈ31.01）ららぽーと立川立飛'!AG53="","休",'配置表（Ｈ31.01）ららぽーと立川立飛'!AG53)</f>
        <v>休</v>
      </c>
      <c r="AH58" s="27" t="str">
        <f>IF('配置表（Ｈ31.01）ららぽーと立川立飛'!AH53="","",'配置表（Ｈ31.01）ららぽーと立川立飛'!AH53)</f>
        <v/>
      </c>
      <c r="AI58" s="57">
        <f t="shared" ca="1" si="14"/>
        <v>31</v>
      </c>
      <c r="AJ58" s="19">
        <f t="shared" ca="1" si="16"/>
        <v>0</v>
      </c>
      <c r="AL58" s="19">
        <v>37</v>
      </c>
      <c r="AM58" s="58"/>
      <c r="AN58" s="19"/>
      <c r="AO58" s="55"/>
    </row>
    <row r="59" spans="1:41" ht="25.7" customHeight="1">
      <c r="A59" s="13">
        <v>38</v>
      </c>
      <c r="B59" s="17" t="str">
        <f>IF('配置表（Ｈ31.01）ららぽーと立川立飛'!B54="","",'配置表（Ｈ31.01）ららぽーと立川立飛'!B54)</f>
        <v/>
      </c>
      <c r="C59" s="18" t="str">
        <f ca="1">IF('配置表（Ｈ31.01）ららぽーと立川立飛'!C54="","休",'配置表（Ｈ31.01）ららぽーと立川立飛'!C54)</f>
        <v>休</v>
      </c>
      <c r="D59" s="18" t="str">
        <f ca="1">IF('配置表（Ｈ31.01）ららぽーと立川立飛'!D54="","休",'配置表（Ｈ31.01）ららぽーと立川立飛'!D54)</f>
        <v>休</v>
      </c>
      <c r="E59" s="18" t="str">
        <f ca="1">IF('配置表（Ｈ31.01）ららぽーと立川立飛'!E54="","休",'配置表（Ｈ31.01）ららぽーと立川立飛'!E54)</f>
        <v>休</v>
      </c>
      <c r="F59" s="18" t="str">
        <f ca="1">IF('配置表（Ｈ31.01）ららぽーと立川立飛'!F54="","休",'配置表（Ｈ31.01）ららぽーと立川立飛'!F54)</f>
        <v>休</v>
      </c>
      <c r="G59" s="18" t="str">
        <f ca="1">IF('配置表（Ｈ31.01）ららぽーと立川立飛'!G54="","休",'配置表（Ｈ31.01）ららぽーと立川立飛'!G54)</f>
        <v>休</v>
      </c>
      <c r="H59" s="18" t="str">
        <f ca="1">IF('配置表（Ｈ31.01）ららぽーと立川立飛'!H54="","休",'配置表（Ｈ31.01）ららぽーと立川立飛'!H54)</f>
        <v>休</v>
      </c>
      <c r="I59" s="18" t="str">
        <f ca="1">IF('配置表（Ｈ31.01）ららぽーと立川立飛'!I54="","休",'配置表（Ｈ31.01）ららぽーと立川立飛'!I54)</f>
        <v>休</v>
      </c>
      <c r="J59" s="18" t="str">
        <f ca="1">IF('配置表（Ｈ31.01）ららぽーと立川立飛'!J54="","休",'配置表（Ｈ31.01）ららぽーと立川立飛'!J54)</f>
        <v>休</v>
      </c>
      <c r="K59" s="18" t="str">
        <f ca="1">IF('配置表（Ｈ31.01）ららぽーと立川立飛'!K54="","休",'配置表（Ｈ31.01）ららぽーと立川立飛'!K54)</f>
        <v>休</v>
      </c>
      <c r="L59" s="18" t="str">
        <f ca="1">IF('配置表（Ｈ31.01）ららぽーと立川立飛'!L54="","休",'配置表（Ｈ31.01）ららぽーと立川立飛'!L54)</f>
        <v>休</v>
      </c>
      <c r="M59" s="18" t="str">
        <f ca="1">IF('配置表（Ｈ31.01）ららぽーと立川立飛'!M54="","休",'配置表（Ｈ31.01）ららぽーと立川立飛'!M54)</f>
        <v>休</v>
      </c>
      <c r="N59" s="18" t="str">
        <f ca="1">IF('配置表（Ｈ31.01）ららぽーと立川立飛'!N54="","休",'配置表（Ｈ31.01）ららぽーと立川立飛'!N54)</f>
        <v>休</v>
      </c>
      <c r="O59" s="18" t="str">
        <f ca="1">IF('配置表（Ｈ31.01）ららぽーと立川立飛'!O54="","休",'配置表（Ｈ31.01）ららぽーと立川立飛'!O54)</f>
        <v>休</v>
      </c>
      <c r="P59" s="18" t="str">
        <f ca="1">IF('配置表（Ｈ31.01）ららぽーと立川立飛'!P54="","休",'配置表（Ｈ31.01）ららぽーと立川立飛'!P54)</f>
        <v>休</v>
      </c>
      <c r="Q59" s="18" t="str">
        <f ca="1">IF('配置表（Ｈ31.01）ららぽーと立川立飛'!Q54="","休",'配置表（Ｈ31.01）ららぽーと立川立飛'!Q54)</f>
        <v>休</v>
      </c>
      <c r="R59" s="18" t="str">
        <f ca="1">IF('配置表（Ｈ31.01）ららぽーと立川立飛'!R54="","休",'配置表（Ｈ31.01）ららぽーと立川立飛'!R54)</f>
        <v>休</v>
      </c>
      <c r="S59" s="18" t="str">
        <f ca="1">IF('配置表（Ｈ31.01）ららぽーと立川立飛'!S54="","休",'配置表（Ｈ31.01）ららぽーと立川立飛'!S54)</f>
        <v>休</v>
      </c>
      <c r="T59" s="18" t="str">
        <f ca="1">IF('配置表（Ｈ31.01）ららぽーと立川立飛'!T54="","休",'配置表（Ｈ31.01）ららぽーと立川立飛'!T54)</f>
        <v>休</v>
      </c>
      <c r="U59" s="18" t="str">
        <f ca="1">IF('配置表（Ｈ31.01）ららぽーと立川立飛'!U54="","休",'配置表（Ｈ31.01）ららぽーと立川立飛'!U54)</f>
        <v>休</v>
      </c>
      <c r="V59" s="18" t="str">
        <f ca="1">IF('配置表（Ｈ31.01）ららぽーと立川立飛'!V54="","休",'配置表（Ｈ31.01）ららぽーと立川立飛'!V54)</f>
        <v>休</v>
      </c>
      <c r="W59" s="18" t="str">
        <f ca="1">IF('配置表（Ｈ31.01）ららぽーと立川立飛'!W54="","休",'配置表（Ｈ31.01）ららぽーと立川立飛'!W54)</f>
        <v>休</v>
      </c>
      <c r="X59" s="18" t="str">
        <f ca="1">IF('配置表（Ｈ31.01）ららぽーと立川立飛'!X54="","休",'配置表（Ｈ31.01）ららぽーと立川立飛'!X54)</f>
        <v>休</v>
      </c>
      <c r="Y59" s="18" t="str">
        <f ca="1">IF('配置表（Ｈ31.01）ららぽーと立川立飛'!Y54="","休",'配置表（Ｈ31.01）ららぽーと立川立飛'!Y54)</f>
        <v>休</v>
      </c>
      <c r="Z59" s="18" t="str">
        <f ca="1">IF('配置表（Ｈ31.01）ららぽーと立川立飛'!Z54="","休",'配置表（Ｈ31.01）ららぽーと立川立飛'!Z54)</f>
        <v>休</v>
      </c>
      <c r="AA59" s="18" t="str">
        <f ca="1">IF('配置表（Ｈ31.01）ららぽーと立川立飛'!AA54="","休",'配置表（Ｈ31.01）ららぽーと立川立飛'!AA54)</f>
        <v>休</v>
      </c>
      <c r="AB59" s="18" t="str">
        <f ca="1">IF('配置表（Ｈ31.01）ららぽーと立川立飛'!AB54="","休",'配置表（Ｈ31.01）ららぽーと立川立飛'!AB54)</f>
        <v>休</v>
      </c>
      <c r="AC59" s="18" t="str">
        <f ca="1">IF('配置表（Ｈ31.01）ららぽーと立川立飛'!AC54="","休",'配置表（Ｈ31.01）ららぽーと立川立飛'!AC54)</f>
        <v>休</v>
      </c>
      <c r="AD59" s="18" t="str">
        <f ca="1">IF('配置表（Ｈ31.01）ららぽーと立川立飛'!AD54="","休",'配置表（Ｈ31.01）ららぽーと立川立飛'!AD54)</f>
        <v>休</v>
      </c>
      <c r="AE59" s="18" t="str">
        <f ca="1">IF('配置表（Ｈ31.01）ららぽーと立川立飛'!AE54="","休",'配置表（Ｈ31.01）ららぽーと立川立飛'!AE54)</f>
        <v>休</v>
      </c>
      <c r="AF59" s="18" t="str">
        <f ca="1">IF('配置表（Ｈ31.01）ららぽーと立川立飛'!AF54="","休",'配置表（Ｈ31.01）ららぽーと立川立飛'!AF54)</f>
        <v>休</v>
      </c>
      <c r="AG59" s="18" t="str">
        <f ca="1">IF('配置表（Ｈ31.01）ららぽーと立川立飛'!AG54="","休",'配置表（Ｈ31.01）ららぽーと立川立飛'!AG54)</f>
        <v>休</v>
      </c>
      <c r="AH59" s="27" t="str">
        <f>IF('配置表（Ｈ31.01）ららぽーと立川立飛'!AH54="","",'配置表（Ｈ31.01）ららぽーと立川立飛'!AH54)</f>
        <v/>
      </c>
      <c r="AI59" s="57">
        <f t="shared" ca="1" si="14"/>
        <v>31</v>
      </c>
      <c r="AJ59" s="19">
        <f t="shared" ca="1" si="16"/>
        <v>0</v>
      </c>
      <c r="AL59" s="19">
        <v>38</v>
      </c>
      <c r="AM59" s="58"/>
      <c r="AN59" s="19"/>
      <c r="AO59" s="55"/>
    </row>
    <row r="60" spans="1:41" ht="25.7" customHeight="1">
      <c r="A60" s="13">
        <v>39</v>
      </c>
      <c r="B60" s="49" t="str">
        <f>IF('配置表（Ｈ31.01）ららぽーと立川立飛'!B55="","",'配置表（Ｈ31.01）ららぽーと立川立飛'!B55)</f>
        <v/>
      </c>
      <c r="C60" s="18" t="str">
        <f ca="1">IF('配置表（Ｈ31.01）ららぽーと立川立飛'!C55="","休",'配置表（Ｈ31.01）ららぽーと立川立飛'!C55)</f>
        <v>休</v>
      </c>
      <c r="D60" s="18" t="str">
        <f ca="1">IF('配置表（Ｈ31.01）ららぽーと立川立飛'!D55="","休",'配置表（Ｈ31.01）ららぽーと立川立飛'!D55)</f>
        <v>休</v>
      </c>
      <c r="E60" s="18" t="str">
        <f ca="1">IF('配置表（Ｈ31.01）ららぽーと立川立飛'!E55="","休",'配置表（Ｈ31.01）ららぽーと立川立飛'!E55)</f>
        <v>休</v>
      </c>
      <c r="F60" s="18" t="str">
        <f ca="1">IF('配置表（Ｈ31.01）ららぽーと立川立飛'!F55="","休",'配置表（Ｈ31.01）ららぽーと立川立飛'!F55)</f>
        <v>休</v>
      </c>
      <c r="G60" s="18" t="str">
        <f ca="1">IF('配置表（Ｈ31.01）ららぽーと立川立飛'!G55="","休",'配置表（Ｈ31.01）ららぽーと立川立飛'!G55)</f>
        <v>休</v>
      </c>
      <c r="H60" s="18" t="str">
        <f ca="1">IF('配置表（Ｈ31.01）ららぽーと立川立飛'!H55="","休",'配置表（Ｈ31.01）ららぽーと立川立飛'!H55)</f>
        <v>休</v>
      </c>
      <c r="I60" s="18" t="str">
        <f ca="1">IF('配置表（Ｈ31.01）ららぽーと立川立飛'!I55="","休",'配置表（Ｈ31.01）ららぽーと立川立飛'!I55)</f>
        <v>休</v>
      </c>
      <c r="J60" s="18" t="str">
        <f ca="1">IF('配置表（Ｈ31.01）ららぽーと立川立飛'!J55="","休",'配置表（Ｈ31.01）ららぽーと立川立飛'!J55)</f>
        <v>休</v>
      </c>
      <c r="K60" s="18" t="str">
        <f ca="1">IF('配置表（Ｈ31.01）ららぽーと立川立飛'!K55="","休",'配置表（Ｈ31.01）ららぽーと立川立飛'!K55)</f>
        <v>休</v>
      </c>
      <c r="L60" s="18" t="str">
        <f ca="1">IF('配置表（Ｈ31.01）ららぽーと立川立飛'!L55="","休",'配置表（Ｈ31.01）ららぽーと立川立飛'!L55)</f>
        <v>休</v>
      </c>
      <c r="M60" s="18" t="str">
        <f ca="1">IF('配置表（Ｈ31.01）ららぽーと立川立飛'!M55="","休",'配置表（Ｈ31.01）ららぽーと立川立飛'!M55)</f>
        <v>休</v>
      </c>
      <c r="N60" s="18" t="str">
        <f ca="1">IF('配置表（Ｈ31.01）ららぽーと立川立飛'!N55="","休",'配置表（Ｈ31.01）ららぽーと立川立飛'!N55)</f>
        <v>休</v>
      </c>
      <c r="O60" s="18" t="str">
        <f ca="1">IF('配置表（Ｈ31.01）ららぽーと立川立飛'!O55="","休",'配置表（Ｈ31.01）ららぽーと立川立飛'!O55)</f>
        <v>休</v>
      </c>
      <c r="P60" s="18" t="str">
        <f ca="1">IF('配置表（Ｈ31.01）ららぽーと立川立飛'!P55="","休",'配置表（Ｈ31.01）ららぽーと立川立飛'!P55)</f>
        <v>休</v>
      </c>
      <c r="Q60" s="18" t="str">
        <f ca="1">IF('配置表（Ｈ31.01）ららぽーと立川立飛'!Q55="","休",'配置表（Ｈ31.01）ららぽーと立川立飛'!Q55)</f>
        <v>休</v>
      </c>
      <c r="R60" s="18" t="str">
        <f ca="1">IF('配置表（Ｈ31.01）ららぽーと立川立飛'!R55="","休",'配置表（Ｈ31.01）ららぽーと立川立飛'!R55)</f>
        <v>休</v>
      </c>
      <c r="S60" s="18" t="str">
        <f ca="1">IF('配置表（Ｈ31.01）ららぽーと立川立飛'!S55="","休",'配置表（Ｈ31.01）ららぽーと立川立飛'!S55)</f>
        <v>休</v>
      </c>
      <c r="T60" s="18" t="str">
        <f ca="1">IF('配置表（Ｈ31.01）ららぽーと立川立飛'!T55="","休",'配置表（Ｈ31.01）ららぽーと立川立飛'!T55)</f>
        <v>休</v>
      </c>
      <c r="U60" s="18" t="str">
        <f ca="1">IF('配置表（Ｈ31.01）ららぽーと立川立飛'!U55="","休",'配置表（Ｈ31.01）ららぽーと立川立飛'!U55)</f>
        <v>休</v>
      </c>
      <c r="V60" s="18" t="str">
        <f ca="1">IF('配置表（Ｈ31.01）ららぽーと立川立飛'!V55="","休",'配置表（Ｈ31.01）ららぽーと立川立飛'!V55)</f>
        <v>休</v>
      </c>
      <c r="W60" s="18" t="str">
        <f ca="1">IF('配置表（Ｈ31.01）ららぽーと立川立飛'!W55="","休",'配置表（Ｈ31.01）ららぽーと立川立飛'!W55)</f>
        <v>休</v>
      </c>
      <c r="X60" s="18" t="str">
        <f ca="1">IF('配置表（Ｈ31.01）ららぽーと立川立飛'!X55="","休",'配置表（Ｈ31.01）ららぽーと立川立飛'!X55)</f>
        <v>休</v>
      </c>
      <c r="Y60" s="18" t="str">
        <f ca="1">IF('配置表（Ｈ31.01）ららぽーと立川立飛'!Y55="","休",'配置表（Ｈ31.01）ららぽーと立川立飛'!Y55)</f>
        <v>休</v>
      </c>
      <c r="Z60" s="18" t="str">
        <f ca="1">IF('配置表（Ｈ31.01）ららぽーと立川立飛'!Z55="","休",'配置表（Ｈ31.01）ららぽーと立川立飛'!Z55)</f>
        <v>休</v>
      </c>
      <c r="AA60" s="18" t="str">
        <f ca="1">IF('配置表（Ｈ31.01）ららぽーと立川立飛'!AA55="","休",'配置表（Ｈ31.01）ららぽーと立川立飛'!AA55)</f>
        <v>休</v>
      </c>
      <c r="AB60" s="18" t="str">
        <f ca="1">IF('配置表（Ｈ31.01）ららぽーと立川立飛'!AB55="","休",'配置表（Ｈ31.01）ららぽーと立川立飛'!AB55)</f>
        <v>休</v>
      </c>
      <c r="AC60" s="18" t="str">
        <f ca="1">IF('配置表（Ｈ31.01）ららぽーと立川立飛'!AC55="","休",'配置表（Ｈ31.01）ららぽーと立川立飛'!AC55)</f>
        <v>休</v>
      </c>
      <c r="AD60" s="18" t="str">
        <f ca="1">IF('配置表（Ｈ31.01）ららぽーと立川立飛'!AD55="","休",'配置表（Ｈ31.01）ららぽーと立川立飛'!AD55)</f>
        <v>休</v>
      </c>
      <c r="AE60" s="18" t="str">
        <f ca="1">IF('配置表（Ｈ31.01）ららぽーと立川立飛'!AE55="","休",'配置表（Ｈ31.01）ららぽーと立川立飛'!AE55)</f>
        <v>休</v>
      </c>
      <c r="AF60" s="18" t="str">
        <f ca="1">IF('配置表（Ｈ31.01）ららぽーと立川立飛'!AF55="","休",'配置表（Ｈ31.01）ららぽーと立川立飛'!AF55)</f>
        <v>休</v>
      </c>
      <c r="AG60" s="18" t="str">
        <f ca="1">IF('配置表（Ｈ31.01）ららぽーと立川立飛'!AG55="","休",'配置表（Ｈ31.01）ららぽーと立川立飛'!AG55)</f>
        <v>休</v>
      </c>
      <c r="AH60" s="27" t="str">
        <f>IF('配置表（Ｈ31.01）ららぽーと立川立飛'!AH55="","",'配置表（Ｈ31.01）ららぽーと立川立飛'!AH55)</f>
        <v/>
      </c>
      <c r="AI60" s="57">
        <f t="shared" ca="1" si="14"/>
        <v>31</v>
      </c>
      <c r="AJ60" s="19">
        <f t="shared" ca="1" si="16"/>
        <v>0</v>
      </c>
      <c r="AL60" s="19">
        <v>39</v>
      </c>
      <c r="AM60" s="58"/>
      <c r="AN60" s="19"/>
      <c r="AO60" s="55"/>
    </row>
    <row r="61" spans="1:41" ht="25.7" customHeight="1">
      <c r="A61" s="13">
        <v>40</v>
      </c>
      <c r="B61" s="17" t="str">
        <f>IF('配置表（Ｈ31.01）ららぽーと立川立飛'!B56="","",'配置表（Ｈ31.01）ららぽーと立川立飛'!B56)</f>
        <v/>
      </c>
      <c r="C61" s="18" t="str">
        <f ca="1">IF('配置表（Ｈ31.01）ららぽーと立川立飛'!C56="","休",'配置表（Ｈ31.01）ららぽーと立川立飛'!C56)</f>
        <v>休</v>
      </c>
      <c r="D61" s="18" t="str">
        <f ca="1">IF('配置表（Ｈ31.01）ららぽーと立川立飛'!D56="","休",'配置表（Ｈ31.01）ららぽーと立川立飛'!D56)</f>
        <v>休</v>
      </c>
      <c r="E61" s="18" t="str">
        <f ca="1">IF('配置表（Ｈ31.01）ららぽーと立川立飛'!E56="","休",'配置表（Ｈ31.01）ららぽーと立川立飛'!E56)</f>
        <v>休</v>
      </c>
      <c r="F61" s="18" t="str">
        <f ca="1">IF('配置表（Ｈ31.01）ららぽーと立川立飛'!F56="","休",'配置表（Ｈ31.01）ららぽーと立川立飛'!F56)</f>
        <v>休</v>
      </c>
      <c r="G61" s="18" t="str">
        <f ca="1">IF('配置表（Ｈ31.01）ららぽーと立川立飛'!G56="","休",'配置表（Ｈ31.01）ららぽーと立川立飛'!G56)</f>
        <v>休</v>
      </c>
      <c r="H61" s="18" t="str">
        <f ca="1">IF('配置表（Ｈ31.01）ららぽーと立川立飛'!H56="","休",'配置表（Ｈ31.01）ららぽーと立川立飛'!H56)</f>
        <v>休</v>
      </c>
      <c r="I61" s="18" t="str">
        <f ca="1">IF('配置表（Ｈ31.01）ららぽーと立川立飛'!I56="","休",'配置表（Ｈ31.01）ららぽーと立川立飛'!I56)</f>
        <v>休</v>
      </c>
      <c r="J61" s="18" t="str">
        <f ca="1">IF('配置表（Ｈ31.01）ららぽーと立川立飛'!J56="","休",'配置表（Ｈ31.01）ららぽーと立川立飛'!J56)</f>
        <v>休</v>
      </c>
      <c r="K61" s="18" t="str">
        <f ca="1">IF('配置表（Ｈ31.01）ららぽーと立川立飛'!K56="","休",'配置表（Ｈ31.01）ららぽーと立川立飛'!K56)</f>
        <v>休</v>
      </c>
      <c r="L61" s="18" t="str">
        <f ca="1">IF('配置表（Ｈ31.01）ららぽーと立川立飛'!L56="","休",'配置表（Ｈ31.01）ららぽーと立川立飛'!L56)</f>
        <v>休</v>
      </c>
      <c r="M61" s="18" t="str">
        <f ca="1">IF('配置表（Ｈ31.01）ららぽーと立川立飛'!M56="","休",'配置表（Ｈ31.01）ららぽーと立川立飛'!M56)</f>
        <v>休</v>
      </c>
      <c r="N61" s="18" t="str">
        <f ca="1">IF('配置表（Ｈ31.01）ららぽーと立川立飛'!N56="","休",'配置表（Ｈ31.01）ららぽーと立川立飛'!N56)</f>
        <v>休</v>
      </c>
      <c r="O61" s="18" t="str">
        <f ca="1">IF('配置表（Ｈ31.01）ららぽーと立川立飛'!O56="","休",'配置表（Ｈ31.01）ららぽーと立川立飛'!O56)</f>
        <v>休</v>
      </c>
      <c r="P61" s="18" t="str">
        <f ca="1">IF('配置表（Ｈ31.01）ららぽーと立川立飛'!P56="","休",'配置表（Ｈ31.01）ららぽーと立川立飛'!P56)</f>
        <v>休</v>
      </c>
      <c r="Q61" s="18" t="str">
        <f ca="1">IF('配置表（Ｈ31.01）ららぽーと立川立飛'!Q56="","休",'配置表（Ｈ31.01）ららぽーと立川立飛'!Q56)</f>
        <v>休</v>
      </c>
      <c r="R61" s="18" t="str">
        <f ca="1">IF('配置表（Ｈ31.01）ららぽーと立川立飛'!R56="","休",'配置表（Ｈ31.01）ららぽーと立川立飛'!R56)</f>
        <v>休</v>
      </c>
      <c r="S61" s="18" t="str">
        <f ca="1">IF('配置表（Ｈ31.01）ららぽーと立川立飛'!S56="","休",'配置表（Ｈ31.01）ららぽーと立川立飛'!S56)</f>
        <v>休</v>
      </c>
      <c r="T61" s="18" t="str">
        <f ca="1">IF('配置表（Ｈ31.01）ららぽーと立川立飛'!T56="","休",'配置表（Ｈ31.01）ららぽーと立川立飛'!T56)</f>
        <v>休</v>
      </c>
      <c r="U61" s="18" t="str">
        <f ca="1">IF('配置表（Ｈ31.01）ららぽーと立川立飛'!U56="","休",'配置表（Ｈ31.01）ららぽーと立川立飛'!U56)</f>
        <v>休</v>
      </c>
      <c r="V61" s="18" t="str">
        <f ca="1">IF('配置表（Ｈ31.01）ららぽーと立川立飛'!V56="","休",'配置表（Ｈ31.01）ららぽーと立川立飛'!V56)</f>
        <v>休</v>
      </c>
      <c r="W61" s="18" t="str">
        <f ca="1">IF('配置表（Ｈ31.01）ららぽーと立川立飛'!W56="","休",'配置表（Ｈ31.01）ららぽーと立川立飛'!W56)</f>
        <v>休</v>
      </c>
      <c r="X61" s="18" t="str">
        <f ca="1">IF('配置表（Ｈ31.01）ららぽーと立川立飛'!X56="","休",'配置表（Ｈ31.01）ららぽーと立川立飛'!X56)</f>
        <v>休</v>
      </c>
      <c r="Y61" s="18" t="str">
        <f ca="1">IF('配置表（Ｈ31.01）ららぽーと立川立飛'!Y56="","休",'配置表（Ｈ31.01）ららぽーと立川立飛'!Y56)</f>
        <v>休</v>
      </c>
      <c r="Z61" s="18" t="str">
        <f ca="1">IF('配置表（Ｈ31.01）ららぽーと立川立飛'!Z56="","休",'配置表（Ｈ31.01）ららぽーと立川立飛'!Z56)</f>
        <v>休</v>
      </c>
      <c r="AA61" s="18" t="str">
        <f ca="1">IF('配置表（Ｈ31.01）ららぽーと立川立飛'!AA56="","休",'配置表（Ｈ31.01）ららぽーと立川立飛'!AA56)</f>
        <v>休</v>
      </c>
      <c r="AB61" s="18" t="str">
        <f ca="1">IF('配置表（Ｈ31.01）ららぽーと立川立飛'!AB56="","休",'配置表（Ｈ31.01）ららぽーと立川立飛'!AB56)</f>
        <v>休</v>
      </c>
      <c r="AC61" s="18" t="str">
        <f ca="1">IF('配置表（Ｈ31.01）ららぽーと立川立飛'!AC56="","休",'配置表（Ｈ31.01）ららぽーと立川立飛'!AC56)</f>
        <v>休</v>
      </c>
      <c r="AD61" s="18" t="str">
        <f ca="1">IF('配置表（Ｈ31.01）ららぽーと立川立飛'!AD56="","休",'配置表（Ｈ31.01）ららぽーと立川立飛'!AD56)</f>
        <v>休</v>
      </c>
      <c r="AE61" s="18" t="str">
        <f ca="1">IF('配置表（Ｈ31.01）ららぽーと立川立飛'!AE56="","休",'配置表（Ｈ31.01）ららぽーと立川立飛'!AE56)</f>
        <v>休</v>
      </c>
      <c r="AF61" s="18" t="str">
        <f ca="1">IF('配置表（Ｈ31.01）ららぽーと立川立飛'!AF56="","休",'配置表（Ｈ31.01）ららぽーと立川立飛'!AF56)</f>
        <v>休</v>
      </c>
      <c r="AG61" s="18" t="str">
        <f ca="1">IF('配置表（Ｈ31.01）ららぽーと立川立飛'!AG56="","休",'配置表（Ｈ31.01）ららぽーと立川立飛'!AG56)</f>
        <v>休</v>
      </c>
      <c r="AH61" s="19" t="str">
        <f>IF('配置表（Ｈ31.01）ららぽーと立川立飛'!AH56="","",'配置表（Ｈ31.01）ららぽーと立川立飛'!AH56)</f>
        <v/>
      </c>
      <c r="AI61" s="57">
        <f t="shared" ca="1" si="14"/>
        <v>31</v>
      </c>
      <c r="AJ61" s="19">
        <f t="shared" ca="1" si="16"/>
        <v>0</v>
      </c>
      <c r="AL61" s="19">
        <v>40</v>
      </c>
      <c r="AM61" s="58"/>
      <c r="AN61" s="19"/>
      <c r="AO61" s="55"/>
    </row>
    <row r="62" spans="1:41" ht="25.7" customHeight="1">
      <c r="A62" s="13">
        <v>41</v>
      </c>
      <c r="B62" s="17" t="str">
        <f>IF('配置表（Ｈ31.01）ららぽーと立川立飛'!B57="","",'配置表（Ｈ31.01）ららぽーと立川立飛'!B57)</f>
        <v/>
      </c>
      <c r="C62" s="18" t="str">
        <f ca="1">IF('配置表（Ｈ31.01）ららぽーと立川立飛'!C57="","休",'配置表（Ｈ31.01）ららぽーと立川立飛'!C57)</f>
        <v>休</v>
      </c>
      <c r="D62" s="18" t="str">
        <f ca="1">IF('配置表（Ｈ31.01）ららぽーと立川立飛'!D57="","休",'配置表（Ｈ31.01）ららぽーと立川立飛'!D57)</f>
        <v>休</v>
      </c>
      <c r="E62" s="18" t="str">
        <f ca="1">IF('配置表（Ｈ31.01）ららぽーと立川立飛'!E57="","休",'配置表（Ｈ31.01）ららぽーと立川立飛'!E57)</f>
        <v>休</v>
      </c>
      <c r="F62" s="18" t="str">
        <f ca="1">IF('配置表（Ｈ31.01）ららぽーと立川立飛'!F57="","休",'配置表（Ｈ31.01）ららぽーと立川立飛'!F57)</f>
        <v>休</v>
      </c>
      <c r="G62" s="18" t="str">
        <f ca="1">IF('配置表（Ｈ31.01）ららぽーと立川立飛'!G57="","休",'配置表（Ｈ31.01）ららぽーと立川立飛'!G57)</f>
        <v>休</v>
      </c>
      <c r="H62" s="18" t="str">
        <f ca="1">IF('配置表（Ｈ31.01）ららぽーと立川立飛'!H57="","休",'配置表（Ｈ31.01）ららぽーと立川立飛'!H57)</f>
        <v>休</v>
      </c>
      <c r="I62" s="18" t="str">
        <f ca="1">IF('配置表（Ｈ31.01）ららぽーと立川立飛'!I57="","休",'配置表（Ｈ31.01）ららぽーと立川立飛'!I57)</f>
        <v>休</v>
      </c>
      <c r="J62" s="18" t="str">
        <f ca="1">IF('配置表（Ｈ31.01）ららぽーと立川立飛'!J57="","休",'配置表（Ｈ31.01）ららぽーと立川立飛'!J57)</f>
        <v>休</v>
      </c>
      <c r="K62" s="18" t="str">
        <f ca="1">IF('配置表（Ｈ31.01）ららぽーと立川立飛'!K57="","休",'配置表（Ｈ31.01）ららぽーと立川立飛'!K57)</f>
        <v>休</v>
      </c>
      <c r="L62" s="18" t="str">
        <f ca="1">IF('配置表（Ｈ31.01）ららぽーと立川立飛'!L57="","休",'配置表（Ｈ31.01）ららぽーと立川立飛'!L57)</f>
        <v>休</v>
      </c>
      <c r="M62" s="18" t="str">
        <f ca="1">IF('配置表（Ｈ31.01）ららぽーと立川立飛'!M57="","休",'配置表（Ｈ31.01）ららぽーと立川立飛'!M57)</f>
        <v>休</v>
      </c>
      <c r="N62" s="18" t="str">
        <f ca="1">IF('配置表（Ｈ31.01）ららぽーと立川立飛'!N57="","休",'配置表（Ｈ31.01）ららぽーと立川立飛'!N57)</f>
        <v>休</v>
      </c>
      <c r="O62" s="18" t="str">
        <f ca="1">IF('配置表（Ｈ31.01）ららぽーと立川立飛'!O57="","休",'配置表（Ｈ31.01）ららぽーと立川立飛'!O57)</f>
        <v>休</v>
      </c>
      <c r="P62" s="18" t="str">
        <f ca="1">IF('配置表（Ｈ31.01）ららぽーと立川立飛'!P57="","休",'配置表（Ｈ31.01）ららぽーと立川立飛'!P57)</f>
        <v>休</v>
      </c>
      <c r="Q62" s="18" t="str">
        <f ca="1">IF('配置表（Ｈ31.01）ららぽーと立川立飛'!Q57="","休",'配置表（Ｈ31.01）ららぽーと立川立飛'!Q57)</f>
        <v>休</v>
      </c>
      <c r="R62" s="18" t="str">
        <f ca="1">IF('配置表（Ｈ31.01）ららぽーと立川立飛'!R57="","休",'配置表（Ｈ31.01）ららぽーと立川立飛'!R57)</f>
        <v>休</v>
      </c>
      <c r="S62" s="18" t="str">
        <f ca="1">IF('配置表（Ｈ31.01）ららぽーと立川立飛'!S57="","休",'配置表（Ｈ31.01）ららぽーと立川立飛'!S57)</f>
        <v>休</v>
      </c>
      <c r="T62" s="18" t="str">
        <f ca="1">IF('配置表（Ｈ31.01）ららぽーと立川立飛'!T57="","休",'配置表（Ｈ31.01）ららぽーと立川立飛'!T57)</f>
        <v>休</v>
      </c>
      <c r="U62" s="18" t="str">
        <f ca="1">IF('配置表（Ｈ31.01）ららぽーと立川立飛'!U57="","休",'配置表（Ｈ31.01）ららぽーと立川立飛'!U57)</f>
        <v>休</v>
      </c>
      <c r="V62" s="18" t="str">
        <f ca="1">IF('配置表（Ｈ31.01）ららぽーと立川立飛'!V57="","休",'配置表（Ｈ31.01）ららぽーと立川立飛'!V57)</f>
        <v>休</v>
      </c>
      <c r="W62" s="18" t="str">
        <f ca="1">IF('配置表（Ｈ31.01）ららぽーと立川立飛'!W57="","休",'配置表（Ｈ31.01）ららぽーと立川立飛'!W57)</f>
        <v>休</v>
      </c>
      <c r="X62" s="18" t="str">
        <f ca="1">IF('配置表（Ｈ31.01）ららぽーと立川立飛'!X57="","休",'配置表（Ｈ31.01）ららぽーと立川立飛'!X57)</f>
        <v>休</v>
      </c>
      <c r="Y62" s="18" t="str">
        <f ca="1">IF('配置表（Ｈ31.01）ららぽーと立川立飛'!Y57="","休",'配置表（Ｈ31.01）ららぽーと立川立飛'!Y57)</f>
        <v>休</v>
      </c>
      <c r="Z62" s="18" t="str">
        <f ca="1">IF('配置表（Ｈ31.01）ららぽーと立川立飛'!Z57="","休",'配置表（Ｈ31.01）ららぽーと立川立飛'!Z57)</f>
        <v>休</v>
      </c>
      <c r="AA62" s="18" t="str">
        <f ca="1">IF('配置表（Ｈ31.01）ららぽーと立川立飛'!AA57="","休",'配置表（Ｈ31.01）ららぽーと立川立飛'!AA57)</f>
        <v>休</v>
      </c>
      <c r="AB62" s="18" t="str">
        <f ca="1">IF('配置表（Ｈ31.01）ららぽーと立川立飛'!AB57="","休",'配置表（Ｈ31.01）ららぽーと立川立飛'!AB57)</f>
        <v>休</v>
      </c>
      <c r="AC62" s="18" t="str">
        <f ca="1">IF('配置表（Ｈ31.01）ららぽーと立川立飛'!AC57="","休",'配置表（Ｈ31.01）ららぽーと立川立飛'!AC57)</f>
        <v>休</v>
      </c>
      <c r="AD62" s="18" t="str">
        <f ca="1">IF('配置表（Ｈ31.01）ららぽーと立川立飛'!AD57="","休",'配置表（Ｈ31.01）ららぽーと立川立飛'!AD57)</f>
        <v>休</v>
      </c>
      <c r="AE62" s="18" t="str">
        <f ca="1">IF('配置表（Ｈ31.01）ららぽーと立川立飛'!AE57="","休",'配置表（Ｈ31.01）ららぽーと立川立飛'!AE57)</f>
        <v>休</v>
      </c>
      <c r="AF62" s="18" t="str">
        <f ca="1">IF('配置表（Ｈ31.01）ららぽーと立川立飛'!AF57="","休",'配置表（Ｈ31.01）ららぽーと立川立飛'!AF57)</f>
        <v>休</v>
      </c>
      <c r="AG62" s="18" t="str">
        <f ca="1">IF('配置表（Ｈ31.01）ららぽーと立川立飛'!AG57="","休",'配置表（Ｈ31.01）ららぽーと立川立飛'!AG57)</f>
        <v>休</v>
      </c>
      <c r="AH62" s="19" t="str">
        <f>IF('配置表（Ｈ31.01）ららぽーと立川立飛'!AH57="","",'配置表（Ｈ31.01）ららぽーと立川立飛'!AH57)</f>
        <v/>
      </c>
      <c r="AI62" s="57">
        <f t="shared" ca="1" si="14"/>
        <v>31</v>
      </c>
      <c r="AJ62" s="19">
        <f t="shared" ca="1" si="16"/>
        <v>0</v>
      </c>
      <c r="AL62" s="19">
        <v>41</v>
      </c>
      <c r="AM62" s="58"/>
      <c r="AN62" s="19"/>
      <c r="AO62" s="55"/>
    </row>
    <row r="63" spans="1:41" ht="25.7" customHeight="1">
      <c r="A63" s="13">
        <v>42</v>
      </c>
      <c r="B63" s="17" t="str">
        <f>IF('配置表（Ｈ31.01）ららぽーと立川立飛'!B58="","",'配置表（Ｈ31.01）ららぽーと立川立飛'!B58)</f>
        <v/>
      </c>
      <c r="C63" s="18" t="str">
        <f ca="1">IF('配置表（Ｈ31.01）ららぽーと立川立飛'!C58="","休",'配置表（Ｈ31.01）ららぽーと立川立飛'!C58)</f>
        <v>休</v>
      </c>
      <c r="D63" s="18" t="str">
        <f ca="1">IF('配置表（Ｈ31.01）ららぽーと立川立飛'!D58="","休",'配置表（Ｈ31.01）ららぽーと立川立飛'!D58)</f>
        <v>休</v>
      </c>
      <c r="E63" s="18" t="str">
        <f ca="1">IF('配置表（Ｈ31.01）ららぽーと立川立飛'!E58="","休",'配置表（Ｈ31.01）ららぽーと立川立飛'!E58)</f>
        <v>休</v>
      </c>
      <c r="F63" s="18" t="str">
        <f ca="1">IF('配置表（Ｈ31.01）ららぽーと立川立飛'!F58="","休",'配置表（Ｈ31.01）ららぽーと立川立飛'!F58)</f>
        <v>休</v>
      </c>
      <c r="G63" s="18" t="str">
        <f ca="1">IF('配置表（Ｈ31.01）ららぽーと立川立飛'!G58="","休",'配置表（Ｈ31.01）ららぽーと立川立飛'!G58)</f>
        <v>休</v>
      </c>
      <c r="H63" s="18" t="str">
        <f ca="1">IF('配置表（Ｈ31.01）ららぽーと立川立飛'!H58="","休",'配置表（Ｈ31.01）ららぽーと立川立飛'!H58)</f>
        <v>休</v>
      </c>
      <c r="I63" s="18" t="str">
        <f ca="1">IF('配置表（Ｈ31.01）ららぽーと立川立飛'!I58="","休",'配置表（Ｈ31.01）ららぽーと立川立飛'!I58)</f>
        <v>休</v>
      </c>
      <c r="J63" s="18" t="str">
        <f ca="1">IF('配置表（Ｈ31.01）ららぽーと立川立飛'!J58="","休",'配置表（Ｈ31.01）ららぽーと立川立飛'!J58)</f>
        <v>休</v>
      </c>
      <c r="K63" s="18" t="str">
        <f ca="1">IF('配置表（Ｈ31.01）ららぽーと立川立飛'!K58="","休",'配置表（Ｈ31.01）ららぽーと立川立飛'!K58)</f>
        <v>休</v>
      </c>
      <c r="L63" s="18" t="str">
        <f ca="1">IF('配置表（Ｈ31.01）ららぽーと立川立飛'!L58="","休",'配置表（Ｈ31.01）ららぽーと立川立飛'!L58)</f>
        <v>休</v>
      </c>
      <c r="M63" s="18" t="str">
        <f ca="1">IF('配置表（Ｈ31.01）ららぽーと立川立飛'!M58="","休",'配置表（Ｈ31.01）ららぽーと立川立飛'!M58)</f>
        <v>休</v>
      </c>
      <c r="N63" s="18" t="str">
        <f ca="1">IF('配置表（Ｈ31.01）ららぽーと立川立飛'!N58="","休",'配置表（Ｈ31.01）ららぽーと立川立飛'!N58)</f>
        <v>休</v>
      </c>
      <c r="O63" s="18" t="str">
        <f ca="1">IF('配置表（Ｈ31.01）ららぽーと立川立飛'!O58="","休",'配置表（Ｈ31.01）ららぽーと立川立飛'!O58)</f>
        <v>休</v>
      </c>
      <c r="P63" s="18" t="str">
        <f ca="1">IF('配置表（Ｈ31.01）ららぽーと立川立飛'!P58="","休",'配置表（Ｈ31.01）ららぽーと立川立飛'!P58)</f>
        <v>休</v>
      </c>
      <c r="Q63" s="18" t="str">
        <f ca="1">IF('配置表（Ｈ31.01）ららぽーと立川立飛'!Q58="","休",'配置表（Ｈ31.01）ららぽーと立川立飛'!Q58)</f>
        <v>休</v>
      </c>
      <c r="R63" s="18" t="str">
        <f ca="1">IF('配置表（Ｈ31.01）ららぽーと立川立飛'!R58="","休",'配置表（Ｈ31.01）ららぽーと立川立飛'!R58)</f>
        <v>休</v>
      </c>
      <c r="S63" s="18" t="str">
        <f ca="1">IF('配置表（Ｈ31.01）ららぽーと立川立飛'!S58="","休",'配置表（Ｈ31.01）ららぽーと立川立飛'!S58)</f>
        <v>休</v>
      </c>
      <c r="T63" s="18" t="str">
        <f ca="1">IF('配置表（Ｈ31.01）ららぽーと立川立飛'!T58="","休",'配置表（Ｈ31.01）ららぽーと立川立飛'!T58)</f>
        <v>休</v>
      </c>
      <c r="U63" s="18" t="str">
        <f ca="1">IF('配置表（Ｈ31.01）ららぽーと立川立飛'!U58="","休",'配置表（Ｈ31.01）ららぽーと立川立飛'!U58)</f>
        <v>休</v>
      </c>
      <c r="V63" s="18" t="str">
        <f ca="1">IF('配置表（Ｈ31.01）ららぽーと立川立飛'!V58="","休",'配置表（Ｈ31.01）ららぽーと立川立飛'!V58)</f>
        <v>休</v>
      </c>
      <c r="W63" s="18" t="str">
        <f ca="1">IF('配置表（Ｈ31.01）ららぽーと立川立飛'!W58="","休",'配置表（Ｈ31.01）ららぽーと立川立飛'!W58)</f>
        <v>休</v>
      </c>
      <c r="X63" s="18" t="str">
        <f ca="1">IF('配置表（Ｈ31.01）ららぽーと立川立飛'!X58="","休",'配置表（Ｈ31.01）ららぽーと立川立飛'!X58)</f>
        <v>休</v>
      </c>
      <c r="Y63" s="18" t="str">
        <f ca="1">IF('配置表（Ｈ31.01）ららぽーと立川立飛'!Y58="","休",'配置表（Ｈ31.01）ららぽーと立川立飛'!Y58)</f>
        <v>休</v>
      </c>
      <c r="Z63" s="18" t="str">
        <f ca="1">IF('配置表（Ｈ31.01）ららぽーと立川立飛'!Z58="","休",'配置表（Ｈ31.01）ららぽーと立川立飛'!Z58)</f>
        <v>休</v>
      </c>
      <c r="AA63" s="18" t="str">
        <f ca="1">IF('配置表（Ｈ31.01）ららぽーと立川立飛'!AA58="","休",'配置表（Ｈ31.01）ららぽーと立川立飛'!AA58)</f>
        <v>休</v>
      </c>
      <c r="AB63" s="18" t="str">
        <f ca="1">IF('配置表（Ｈ31.01）ららぽーと立川立飛'!AB58="","休",'配置表（Ｈ31.01）ららぽーと立川立飛'!AB58)</f>
        <v>休</v>
      </c>
      <c r="AC63" s="18" t="str">
        <f ca="1">IF('配置表（Ｈ31.01）ららぽーと立川立飛'!AC58="","休",'配置表（Ｈ31.01）ららぽーと立川立飛'!AC58)</f>
        <v>休</v>
      </c>
      <c r="AD63" s="18" t="str">
        <f ca="1">IF('配置表（Ｈ31.01）ららぽーと立川立飛'!AD58="","休",'配置表（Ｈ31.01）ららぽーと立川立飛'!AD58)</f>
        <v>休</v>
      </c>
      <c r="AE63" s="18" t="str">
        <f ca="1">IF('配置表（Ｈ31.01）ららぽーと立川立飛'!AE58="","休",'配置表（Ｈ31.01）ららぽーと立川立飛'!AE58)</f>
        <v>休</v>
      </c>
      <c r="AF63" s="18" t="str">
        <f ca="1">IF('配置表（Ｈ31.01）ららぽーと立川立飛'!AF58="","休",'配置表（Ｈ31.01）ららぽーと立川立飛'!AF58)</f>
        <v>休</v>
      </c>
      <c r="AG63" s="18" t="str">
        <f ca="1">IF('配置表（Ｈ31.01）ららぽーと立川立飛'!AG58="","休",'配置表（Ｈ31.01）ららぽーと立川立飛'!AG58)</f>
        <v>休</v>
      </c>
      <c r="AH63" s="19" t="str">
        <f>IF('配置表（Ｈ31.01）ららぽーと立川立飛'!AH58="","",'配置表（Ｈ31.01）ららぽーと立川立飛'!AH58)</f>
        <v/>
      </c>
      <c r="AI63" s="57">
        <f t="shared" ca="1" si="14"/>
        <v>31</v>
      </c>
      <c r="AJ63" s="19">
        <f t="shared" ca="1" si="16"/>
        <v>0</v>
      </c>
      <c r="AL63" s="19">
        <v>42</v>
      </c>
      <c r="AM63" s="58"/>
      <c r="AN63" s="19"/>
      <c r="AO63" s="55"/>
    </row>
    <row r="64" spans="1:41" ht="25.7" customHeight="1">
      <c r="A64" s="13">
        <v>43</v>
      </c>
      <c r="B64" s="49" t="str">
        <f>IF('配置表（Ｈ31.01）ららぽーと立川立飛'!B59="","",'配置表（Ｈ31.01）ららぽーと立川立飛'!B59)</f>
        <v/>
      </c>
      <c r="C64" s="18" t="str">
        <f ca="1">IF('配置表（Ｈ31.01）ららぽーと立川立飛'!C59="","休",'配置表（Ｈ31.01）ららぽーと立川立飛'!C59)</f>
        <v>休</v>
      </c>
      <c r="D64" s="18" t="str">
        <f ca="1">IF('配置表（Ｈ31.01）ららぽーと立川立飛'!D59="","休",'配置表（Ｈ31.01）ららぽーと立川立飛'!D59)</f>
        <v>休</v>
      </c>
      <c r="E64" s="18" t="str">
        <f ca="1">IF('配置表（Ｈ31.01）ららぽーと立川立飛'!E59="","休",'配置表（Ｈ31.01）ららぽーと立川立飛'!E59)</f>
        <v>休</v>
      </c>
      <c r="F64" s="18" t="str">
        <f ca="1">IF('配置表（Ｈ31.01）ららぽーと立川立飛'!F59="","休",'配置表（Ｈ31.01）ららぽーと立川立飛'!F59)</f>
        <v>休</v>
      </c>
      <c r="G64" s="18" t="str">
        <f ca="1">IF('配置表（Ｈ31.01）ららぽーと立川立飛'!G59="","休",'配置表（Ｈ31.01）ららぽーと立川立飛'!G59)</f>
        <v>休</v>
      </c>
      <c r="H64" s="18" t="str">
        <f ca="1">IF('配置表（Ｈ31.01）ららぽーと立川立飛'!H59="","休",'配置表（Ｈ31.01）ららぽーと立川立飛'!H59)</f>
        <v>休</v>
      </c>
      <c r="I64" s="18" t="str">
        <f ca="1">IF('配置表（Ｈ31.01）ららぽーと立川立飛'!I59="","休",'配置表（Ｈ31.01）ららぽーと立川立飛'!I59)</f>
        <v>休</v>
      </c>
      <c r="J64" s="18" t="str">
        <f ca="1">IF('配置表（Ｈ31.01）ららぽーと立川立飛'!J59="","休",'配置表（Ｈ31.01）ららぽーと立川立飛'!J59)</f>
        <v>休</v>
      </c>
      <c r="K64" s="18" t="str">
        <f ca="1">IF('配置表（Ｈ31.01）ららぽーと立川立飛'!K59="","休",'配置表（Ｈ31.01）ららぽーと立川立飛'!K59)</f>
        <v>休</v>
      </c>
      <c r="L64" s="18" t="str">
        <f ca="1">IF('配置表（Ｈ31.01）ららぽーと立川立飛'!L59="","休",'配置表（Ｈ31.01）ららぽーと立川立飛'!L59)</f>
        <v>休</v>
      </c>
      <c r="M64" s="18" t="str">
        <f ca="1">IF('配置表（Ｈ31.01）ららぽーと立川立飛'!M59="","休",'配置表（Ｈ31.01）ららぽーと立川立飛'!M59)</f>
        <v>休</v>
      </c>
      <c r="N64" s="18" t="str">
        <f ca="1">IF('配置表（Ｈ31.01）ららぽーと立川立飛'!N59="","休",'配置表（Ｈ31.01）ららぽーと立川立飛'!N59)</f>
        <v>休</v>
      </c>
      <c r="O64" s="18" t="str">
        <f ca="1">IF('配置表（Ｈ31.01）ららぽーと立川立飛'!O59="","休",'配置表（Ｈ31.01）ららぽーと立川立飛'!O59)</f>
        <v>休</v>
      </c>
      <c r="P64" s="18" t="str">
        <f ca="1">IF('配置表（Ｈ31.01）ららぽーと立川立飛'!P59="","休",'配置表（Ｈ31.01）ららぽーと立川立飛'!P59)</f>
        <v>休</v>
      </c>
      <c r="Q64" s="18" t="str">
        <f ca="1">IF('配置表（Ｈ31.01）ららぽーと立川立飛'!Q59="","休",'配置表（Ｈ31.01）ららぽーと立川立飛'!Q59)</f>
        <v>休</v>
      </c>
      <c r="R64" s="18" t="str">
        <f ca="1">IF('配置表（Ｈ31.01）ららぽーと立川立飛'!R59="","休",'配置表（Ｈ31.01）ららぽーと立川立飛'!R59)</f>
        <v>休</v>
      </c>
      <c r="S64" s="18" t="str">
        <f ca="1">IF('配置表（Ｈ31.01）ららぽーと立川立飛'!S59="","休",'配置表（Ｈ31.01）ららぽーと立川立飛'!S59)</f>
        <v>休</v>
      </c>
      <c r="T64" s="18" t="str">
        <f ca="1">IF('配置表（Ｈ31.01）ららぽーと立川立飛'!T59="","休",'配置表（Ｈ31.01）ららぽーと立川立飛'!T59)</f>
        <v>休</v>
      </c>
      <c r="U64" s="18" t="str">
        <f ca="1">IF('配置表（Ｈ31.01）ららぽーと立川立飛'!U59="","休",'配置表（Ｈ31.01）ららぽーと立川立飛'!U59)</f>
        <v>休</v>
      </c>
      <c r="V64" s="18" t="str">
        <f ca="1">IF('配置表（Ｈ31.01）ららぽーと立川立飛'!V59="","休",'配置表（Ｈ31.01）ららぽーと立川立飛'!V59)</f>
        <v>休</v>
      </c>
      <c r="W64" s="18" t="str">
        <f ca="1">IF('配置表（Ｈ31.01）ららぽーと立川立飛'!W59="","休",'配置表（Ｈ31.01）ららぽーと立川立飛'!W59)</f>
        <v>休</v>
      </c>
      <c r="X64" s="18" t="str">
        <f ca="1">IF('配置表（Ｈ31.01）ららぽーと立川立飛'!X59="","休",'配置表（Ｈ31.01）ららぽーと立川立飛'!X59)</f>
        <v>休</v>
      </c>
      <c r="Y64" s="18" t="str">
        <f ca="1">IF('配置表（Ｈ31.01）ららぽーと立川立飛'!Y59="","休",'配置表（Ｈ31.01）ららぽーと立川立飛'!Y59)</f>
        <v>休</v>
      </c>
      <c r="Z64" s="18" t="str">
        <f ca="1">IF('配置表（Ｈ31.01）ららぽーと立川立飛'!Z59="","休",'配置表（Ｈ31.01）ららぽーと立川立飛'!Z59)</f>
        <v>休</v>
      </c>
      <c r="AA64" s="18" t="str">
        <f ca="1">IF('配置表（Ｈ31.01）ららぽーと立川立飛'!AA59="","休",'配置表（Ｈ31.01）ららぽーと立川立飛'!AA59)</f>
        <v>休</v>
      </c>
      <c r="AB64" s="18" t="str">
        <f ca="1">IF('配置表（Ｈ31.01）ららぽーと立川立飛'!AB59="","休",'配置表（Ｈ31.01）ららぽーと立川立飛'!AB59)</f>
        <v>休</v>
      </c>
      <c r="AC64" s="18" t="str">
        <f ca="1">IF('配置表（Ｈ31.01）ららぽーと立川立飛'!AC59="","休",'配置表（Ｈ31.01）ららぽーと立川立飛'!AC59)</f>
        <v>休</v>
      </c>
      <c r="AD64" s="18" t="str">
        <f ca="1">IF('配置表（Ｈ31.01）ららぽーと立川立飛'!AD59="","休",'配置表（Ｈ31.01）ららぽーと立川立飛'!AD59)</f>
        <v>休</v>
      </c>
      <c r="AE64" s="18" t="str">
        <f ca="1">IF('配置表（Ｈ31.01）ららぽーと立川立飛'!AE59="","休",'配置表（Ｈ31.01）ららぽーと立川立飛'!AE59)</f>
        <v>休</v>
      </c>
      <c r="AF64" s="18" t="str">
        <f ca="1">IF('配置表（Ｈ31.01）ららぽーと立川立飛'!AF59="","休",'配置表（Ｈ31.01）ららぽーと立川立飛'!AF59)</f>
        <v>休</v>
      </c>
      <c r="AG64" s="18" t="str">
        <f ca="1">IF('配置表（Ｈ31.01）ららぽーと立川立飛'!AG59="","休",'配置表（Ｈ31.01）ららぽーと立川立飛'!AG59)</f>
        <v>休</v>
      </c>
      <c r="AH64" s="19" t="str">
        <f>IF('配置表（Ｈ31.01）ららぽーと立川立飛'!AH59="","",'配置表（Ｈ31.01）ららぽーと立川立飛'!AH59)</f>
        <v/>
      </c>
      <c r="AI64" s="57">
        <f t="shared" ca="1" si="14"/>
        <v>31</v>
      </c>
      <c r="AJ64" s="19">
        <f t="shared" ca="1" si="16"/>
        <v>0</v>
      </c>
      <c r="AL64" s="19">
        <v>43</v>
      </c>
      <c r="AM64" s="58"/>
      <c r="AN64" s="19"/>
      <c r="AO64" s="55"/>
    </row>
    <row r="65" spans="1:41" ht="25.7" customHeight="1">
      <c r="A65" s="13">
        <v>44</v>
      </c>
      <c r="B65" s="49" t="str">
        <f>IF('配置表（Ｈ31.01）ららぽーと立川立飛'!B60="","",'配置表（Ｈ31.01）ららぽーと立川立飛'!B60)</f>
        <v/>
      </c>
      <c r="C65" s="18" t="str">
        <f ca="1">IF('配置表（Ｈ31.01）ららぽーと立川立飛'!C60="","休",'配置表（Ｈ31.01）ららぽーと立川立飛'!C60)</f>
        <v>休</v>
      </c>
      <c r="D65" s="18" t="str">
        <f ca="1">IF('配置表（Ｈ31.01）ららぽーと立川立飛'!D60="","休",'配置表（Ｈ31.01）ららぽーと立川立飛'!D60)</f>
        <v>休</v>
      </c>
      <c r="E65" s="18" t="str">
        <f ca="1">IF('配置表（Ｈ31.01）ららぽーと立川立飛'!E60="","休",'配置表（Ｈ31.01）ららぽーと立川立飛'!E60)</f>
        <v>休</v>
      </c>
      <c r="F65" s="18" t="str">
        <f ca="1">IF('配置表（Ｈ31.01）ららぽーと立川立飛'!F60="","休",'配置表（Ｈ31.01）ららぽーと立川立飛'!F60)</f>
        <v>休</v>
      </c>
      <c r="G65" s="18" t="str">
        <f ca="1">IF('配置表（Ｈ31.01）ららぽーと立川立飛'!G60="","休",'配置表（Ｈ31.01）ららぽーと立川立飛'!G60)</f>
        <v>休</v>
      </c>
      <c r="H65" s="18" t="str">
        <f ca="1">IF('配置表（Ｈ31.01）ららぽーと立川立飛'!H60="","休",'配置表（Ｈ31.01）ららぽーと立川立飛'!H60)</f>
        <v>休</v>
      </c>
      <c r="I65" s="18" t="str">
        <f ca="1">IF('配置表（Ｈ31.01）ららぽーと立川立飛'!I60="","休",'配置表（Ｈ31.01）ららぽーと立川立飛'!I60)</f>
        <v>休</v>
      </c>
      <c r="J65" s="18" t="str">
        <f ca="1">IF('配置表（Ｈ31.01）ららぽーと立川立飛'!J60="","休",'配置表（Ｈ31.01）ららぽーと立川立飛'!J60)</f>
        <v>休</v>
      </c>
      <c r="K65" s="18" t="str">
        <f ca="1">IF('配置表（Ｈ31.01）ららぽーと立川立飛'!K60="","休",'配置表（Ｈ31.01）ららぽーと立川立飛'!K60)</f>
        <v>休</v>
      </c>
      <c r="L65" s="18" t="str">
        <f ca="1">IF('配置表（Ｈ31.01）ららぽーと立川立飛'!L60="","休",'配置表（Ｈ31.01）ららぽーと立川立飛'!L60)</f>
        <v>休</v>
      </c>
      <c r="M65" s="18" t="str">
        <f ca="1">IF('配置表（Ｈ31.01）ららぽーと立川立飛'!M60="","休",'配置表（Ｈ31.01）ららぽーと立川立飛'!M60)</f>
        <v>休</v>
      </c>
      <c r="N65" s="18" t="str">
        <f ca="1">IF('配置表（Ｈ31.01）ららぽーと立川立飛'!N60="","休",'配置表（Ｈ31.01）ららぽーと立川立飛'!N60)</f>
        <v>休</v>
      </c>
      <c r="O65" s="18" t="str">
        <f ca="1">IF('配置表（Ｈ31.01）ららぽーと立川立飛'!O60="","休",'配置表（Ｈ31.01）ららぽーと立川立飛'!O60)</f>
        <v>休</v>
      </c>
      <c r="P65" s="18" t="str">
        <f ca="1">IF('配置表（Ｈ31.01）ららぽーと立川立飛'!P60="","休",'配置表（Ｈ31.01）ららぽーと立川立飛'!P60)</f>
        <v>休</v>
      </c>
      <c r="Q65" s="18" t="str">
        <f ca="1">IF('配置表（Ｈ31.01）ららぽーと立川立飛'!Q60="","休",'配置表（Ｈ31.01）ららぽーと立川立飛'!Q60)</f>
        <v>休</v>
      </c>
      <c r="R65" s="18" t="str">
        <f ca="1">IF('配置表（Ｈ31.01）ららぽーと立川立飛'!R60="","休",'配置表（Ｈ31.01）ららぽーと立川立飛'!R60)</f>
        <v>休</v>
      </c>
      <c r="S65" s="18" t="str">
        <f ca="1">IF('配置表（Ｈ31.01）ららぽーと立川立飛'!S60="","休",'配置表（Ｈ31.01）ららぽーと立川立飛'!S60)</f>
        <v>休</v>
      </c>
      <c r="T65" s="18" t="str">
        <f ca="1">IF('配置表（Ｈ31.01）ららぽーと立川立飛'!T60="","休",'配置表（Ｈ31.01）ららぽーと立川立飛'!T60)</f>
        <v>休</v>
      </c>
      <c r="U65" s="18" t="str">
        <f ca="1">IF('配置表（Ｈ31.01）ららぽーと立川立飛'!U60="","休",'配置表（Ｈ31.01）ららぽーと立川立飛'!U60)</f>
        <v>休</v>
      </c>
      <c r="V65" s="18" t="str">
        <f ca="1">IF('配置表（Ｈ31.01）ららぽーと立川立飛'!V60="","休",'配置表（Ｈ31.01）ららぽーと立川立飛'!V60)</f>
        <v>休</v>
      </c>
      <c r="W65" s="18" t="str">
        <f ca="1">IF('配置表（Ｈ31.01）ららぽーと立川立飛'!W60="","休",'配置表（Ｈ31.01）ららぽーと立川立飛'!W60)</f>
        <v>休</v>
      </c>
      <c r="X65" s="18" t="str">
        <f ca="1">IF('配置表（Ｈ31.01）ららぽーと立川立飛'!X60="","休",'配置表（Ｈ31.01）ららぽーと立川立飛'!X60)</f>
        <v>休</v>
      </c>
      <c r="Y65" s="18" t="str">
        <f ca="1">IF('配置表（Ｈ31.01）ららぽーと立川立飛'!Y60="","休",'配置表（Ｈ31.01）ららぽーと立川立飛'!Y60)</f>
        <v>休</v>
      </c>
      <c r="Z65" s="18" t="str">
        <f ca="1">IF('配置表（Ｈ31.01）ららぽーと立川立飛'!Z60="","休",'配置表（Ｈ31.01）ららぽーと立川立飛'!Z60)</f>
        <v>休</v>
      </c>
      <c r="AA65" s="18" t="str">
        <f ca="1">IF('配置表（Ｈ31.01）ららぽーと立川立飛'!AA60="","休",'配置表（Ｈ31.01）ららぽーと立川立飛'!AA60)</f>
        <v>休</v>
      </c>
      <c r="AB65" s="18" t="str">
        <f ca="1">IF('配置表（Ｈ31.01）ららぽーと立川立飛'!AB60="","休",'配置表（Ｈ31.01）ららぽーと立川立飛'!AB60)</f>
        <v>休</v>
      </c>
      <c r="AC65" s="18" t="str">
        <f ca="1">IF('配置表（Ｈ31.01）ららぽーと立川立飛'!AC60="","休",'配置表（Ｈ31.01）ららぽーと立川立飛'!AC60)</f>
        <v>休</v>
      </c>
      <c r="AD65" s="18" t="str">
        <f ca="1">IF('配置表（Ｈ31.01）ららぽーと立川立飛'!AD60="","休",'配置表（Ｈ31.01）ららぽーと立川立飛'!AD60)</f>
        <v>休</v>
      </c>
      <c r="AE65" s="18" t="str">
        <f ca="1">IF('配置表（Ｈ31.01）ららぽーと立川立飛'!AE60="","休",'配置表（Ｈ31.01）ららぽーと立川立飛'!AE60)</f>
        <v>休</v>
      </c>
      <c r="AF65" s="18" t="str">
        <f ca="1">IF('配置表（Ｈ31.01）ららぽーと立川立飛'!AF60="","休",'配置表（Ｈ31.01）ららぽーと立川立飛'!AF60)</f>
        <v>休</v>
      </c>
      <c r="AG65" s="18" t="str">
        <f ca="1">IF('配置表（Ｈ31.01）ららぽーと立川立飛'!AG60="","休",'配置表（Ｈ31.01）ららぽーと立川立飛'!AG60)</f>
        <v>休</v>
      </c>
      <c r="AH65" s="19" t="str">
        <f>IF('配置表（Ｈ31.01）ららぽーと立川立飛'!AH60="","",'配置表（Ｈ31.01）ららぽーと立川立飛'!AH60)</f>
        <v/>
      </c>
      <c r="AI65" s="57">
        <f t="shared" ca="1" si="14"/>
        <v>31</v>
      </c>
      <c r="AJ65" s="19">
        <f t="shared" ca="1" si="16"/>
        <v>0</v>
      </c>
      <c r="AL65" s="19">
        <v>44</v>
      </c>
      <c r="AM65" s="58"/>
      <c r="AN65" s="19"/>
      <c r="AO65" s="19"/>
    </row>
    <row r="66" spans="1:41" ht="25.7" customHeight="1">
      <c r="A66" s="13">
        <v>45</v>
      </c>
      <c r="B66" s="49" t="str">
        <f>IF('配置表（Ｈ31.01）ららぽーと立川立飛'!B61="","",'配置表（Ｈ31.01）ららぽーと立川立飛'!B61)</f>
        <v/>
      </c>
      <c r="C66" s="18" t="str">
        <f ca="1">IF('配置表（Ｈ31.01）ららぽーと立川立飛'!C61="","休",'配置表（Ｈ31.01）ららぽーと立川立飛'!C61)</f>
        <v>休</v>
      </c>
      <c r="D66" s="18" t="str">
        <f ca="1">IF('配置表（Ｈ31.01）ららぽーと立川立飛'!D61="","休",'配置表（Ｈ31.01）ららぽーと立川立飛'!D61)</f>
        <v>休</v>
      </c>
      <c r="E66" s="18" t="str">
        <f ca="1">IF('配置表（Ｈ31.01）ららぽーと立川立飛'!E61="","休",'配置表（Ｈ31.01）ららぽーと立川立飛'!E61)</f>
        <v>休</v>
      </c>
      <c r="F66" s="18" t="str">
        <f ca="1">IF('配置表（Ｈ31.01）ららぽーと立川立飛'!F61="","休",'配置表（Ｈ31.01）ららぽーと立川立飛'!F61)</f>
        <v>休</v>
      </c>
      <c r="G66" s="18" t="str">
        <f ca="1">IF('配置表（Ｈ31.01）ららぽーと立川立飛'!G61="","休",'配置表（Ｈ31.01）ららぽーと立川立飛'!G61)</f>
        <v>休</v>
      </c>
      <c r="H66" s="18" t="str">
        <f ca="1">IF('配置表（Ｈ31.01）ららぽーと立川立飛'!H61="","休",'配置表（Ｈ31.01）ららぽーと立川立飛'!H61)</f>
        <v>休</v>
      </c>
      <c r="I66" s="18" t="str">
        <f ca="1">IF('配置表（Ｈ31.01）ららぽーと立川立飛'!I61="","休",'配置表（Ｈ31.01）ららぽーと立川立飛'!I61)</f>
        <v>休</v>
      </c>
      <c r="J66" s="18" t="str">
        <f ca="1">IF('配置表（Ｈ31.01）ららぽーと立川立飛'!J61="","休",'配置表（Ｈ31.01）ららぽーと立川立飛'!J61)</f>
        <v>休</v>
      </c>
      <c r="K66" s="18" t="str">
        <f ca="1">IF('配置表（Ｈ31.01）ららぽーと立川立飛'!K61="","休",'配置表（Ｈ31.01）ららぽーと立川立飛'!K61)</f>
        <v>休</v>
      </c>
      <c r="L66" s="18" t="str">
        <f ca="1">IF('配置表（Ｈ31.01）ららぽーと立川立飛'!L61="","休",'配置表（Ｈ31.01）ららぽーと立川立飛'!L61)</f>
        <v>休</v>
      </c>
      <c r="M66" s="18" t="str">
        <f ca="1">IF('配置表（Ｈ31.01）ららぽーと立川立飛'!M61="","休",'配置表（Ｈ31.01）ららぽーと立川立飛'!M61)</f>
        <v>休</v>
      </c>
      <c r="N66" s="18" t="str">
        <f ca="1">IF('配置表（Ｈ31.01）ららぽーと立川立飛'!N61="","休",'配置表（Ｈ31.01）ららぽーと立川立飛'!N61)</f>
        <v>休</v>
      </c>
      <c r="O66" s="18" t="str">
        <f ca="1">IF('配置表（Ｈ31.01）ららぽーと立川立飛'!O61="","休",'配置表（Ｈ31.01）ららぽーと立川立飛'!O61)</f>
        <v>休</v>
      </c>
      <c r="P66" s="18" t="str">
        <f ca="1">IF('配置表（Ｈ31.01）ららぽーと立川立飛'!P61="","休",'配置表（Ｈ31.01）ららぽーと立川立飛'!P61)</f>
        <v>休</v>
      </c>
      <c r="Q66" s="18" t="str">
        <f ca="1">IF('配置表（Ｈ31.01）ららぽーと立川立飛'!Q61="","休",'配置表（Ｈ31.01）ららぽーと立川立飛'!Q61)</f>
        <v>休</v>
      </c>
      <c r="R66" s="18" t="str">
        <f ca="1">IF('配置表（Ｈ31.01）ららぽーと立川立飛'!R61="","休",'配置表（Ｈ31.01）ららぽーと立川立飛'!R61)</f>
        <v>休</v>
      </c>
      <c r="S66" s="18" t="str">
        <f ca="1">IF('配置表（Ｈ31.01）ららぽーと立川立飛'!S61="","休",'配置表（Ｈ31.01）ららぽーと立川立飛'!S61)</f>
        <v>休</v>
      </c>
      <c r="T66" s="18" t="str">
        <f ca="1">IF('配置表（Ｈ31.01）ららぽーと立川立飛'!T61="","休",'配置表（Ｈ31.01）ららぽーと立川立飛'!T61)</f>
        <v>休</v>
      </c>
      <c r="U66" s="18" t="str">
        <f ca="1">IF('配置表（Ｈ31.01）ららぽーと立川立飛'!U61="","休",'配置表（Ｈ31.01）ららぽーと立川立飛'!U61)</f>
        <v>休</v>
      </c>
      <c r="V66" s="18" t="str">
        <f ca="1">IF('配置表（Ｈ31.01）ららぽーと立川立飛'!V61="","休",'配置表（Ｈ31.01）ららぽーと立川立飛'!V61)</f>
        <v>休</v>
      </c>
      <c r="W66" s="18" t="str">
        <f ca="1">IF('配置表（Ｈ31.01）ららぽーと立川立飛'!W61="","休",'配置表（Ｈ31.01）ららぽーと立川立飛'!W61)</f>
        <v>休</v>
      </c>
      <c r="X66" s="18" t="str">
        <f ca="1">IF('配置表（Ｈ31.01）ららぽーと立川立飛'!X61="","休",'配置表（Ｈ31.01）ららぽーと立川立飛'!X61)</f>
        <v>休</v>
      </c>
      <c r="Y66" s="18" t="str">
        <f ca="1">IF('配置表（Ｈ31.01）ららぽーと立川立飛'!Y61="","休",'配置表（Ｈ31.01）ららぽーと立川立飛'!Y61)</f>
        <v>休</v>
      </c>
      <c r="Z66" s="18" t="str">
        <f ca="1">IF('配置表（Ｈ31.01）ららぽーと立川立飛'!Z61="","休",'配置表（Ｈ31.01）ららぽーと立川立飛'!Z61)</f>
        <v>休</v>
      </c>
      <c r="AA66" s="18" t="str">
        <f ca="1">IF('配置表（Ｈ31.01）ららぽーと立川立飛'!AA61="","休",'配置表（Ｈ31.01）ららぽーと立川立飛'!AA61)</f>
        <v>休</v>
      </c>
      <c r="AB66" s="18" t="str">
        <f ca="1">IF('配置表（Ｈ31.01）ららぽーと立川立飛'!AB61="","休",'配置表（Ｈ31.01）ららぽーと立川立飛'!AB61)</f>
        <v>休</v>
      </c>
      <c r="AC66" s="18" t="str">
        <f ca="1">IF('配置表（Ｈ31.01）ららぽーと立川立飛'!AC61="","休",'配置表（Ｈ31.01）ららぽーと立川立飛'!AC61)</f>
        <v>休</v>
      </c>
      <c r="AD66" s="18" t="str">
        <f ca="1">IF('配置表（Ｈ31.01）ららぽーと立川立飛'!AD61="","休",'配置表（Ｈ31.01）ららぽーと立川立飛'!AD61)</f>
        <v>休</v>
      </c>
      <c r="AE66" s="18" t="str">
        <f ca="1">IF('配置表（Ｈ31.01）ららぽーと立川立飛'!AE61="","休",'配置表（Ｈ31.01）ららぽーと立川立飛'!AE61)</f>
        <v>休</v>
      </c>
      <c r="AF66" s="18" t="str">
        <f ca="1">IF('配置表（Ｈ31.01）ららぽーと立川立飛'!AF61="","休",'配置表（Ｈ31.01）ららぽーと立川立飛'!AF61)</f>
        <v>休</v>
      </c>
      <c r="AG66" s="18" t="str">
        <f ca="1">IF('配置表（Ｈ31.01）ららぽーと立川立飛'!AG61="","休",'配置表（Ｈ31.01）ららぽーと立川立飛'!AG61)</f>
        <v>休</v>
      </c>
      <c r="AH66" s="19" t="str">
        <f>IF('配置表（Ｈ31.01）ららぽーと立川立飛'!AH61="","",'配置表（Ｈ31.01）ららぽーと立川立飛'!AH61)</f>
        <v/>
      </c>
      <c r="AI66" s="57">
        <f t="shared" ca="1" si="14"/>
        <v>31</v>
      </c>
      <c r="AJ66" s="19">
        <f t="shared" ca="1" si="16"/>
        <v>0</v>
      </c>
      <c r="AL66" s="19">
        <v>45</v>
      </c>
      <c r="AM66" s="58"/>
      <c r="AN66" s="19"/>
      <c r="AO66" s="19"/>
    </row>
    <row r="67" spans="1:41" ht="25.7" customHeight="1">
      <c r="A67" s="13">
        <v>46</v>
      </c>
      <c r="B67" s="49" t="str">
        <f>IF('配置表（Ｈ31.01）ららぽーと立川立飛'!B62="","",'配置表（Ｈ31.01）ららぽーと立川立飛'!B62)</f>
        <v/>
      </c>
      <c r="C67" s="18" t="str">
        <f ca="1">IF('配置表（Ｈ31.01）ららぽーと立川立飛'!C62="","休",'配置表（Ｈ31.01）ららぽーと立川立飛'!C62)</f>
        <v>休</v>
      </c>
      <c r="D67" s="18" t="str">
        <f ca="1">IF('配置表（Ｈ31.01）ららぽーと立川立飛'!D62="","休",'配置表（Ｈ31.01）ららぽーと立川立飛'!D62)</f>
        <v>休</v>
      </c>
      <c r="E67" s="18" t="str">
        <f ca="1">IF('配置表（Ｈ31.01）ららぽーと立川立飛'!E62="","休",'配置表（Ｈ31.01）ららぽーと立川立飛'!E62)</f>
        <v>休</v>
      </c>
      <c r="F67" s="18" t="str">
        <f ca="1">IF('配置表（Ｈ31.01）ららぽーと立川立飛'!F62="","休",'配置表（Ｈ31.01）ららぽーと立川立飛'!F62)</f>
        <v>休</v>
      </c>
      <c r="G67" s="18" t="str">
        <f ca="1">IF('配置表（Ｈ31.01）ららぽーと立川立飛'!G62="","休",'配置表（Ｈ31.01）ららぽーと立川立飛'!G62)</f>
        <v>休</v>
      </c>
      <c r="H67" s="18" t="str">
        <f ca="1">IF('配置表（Ｈ31.01）ららぽーと立川立飛'!H62="","休",'配置表（Ｈ31.01）ららぽーと立川立飛'!H62)</f>
        <v>休</v>
      </c>
      <c r="I67" s="18" t="str">
        <f ca="1">IF('配置表（Ｈ31.01）ららぽーと立川立飛'!I62="","休",'配置表（Ｈ31.01）ららぽーと立川立飛'!I62)</f>
        <v>休</v>
      </c>
      <c r="J67" s="18" t="str">
        <f ca="1">IF('配置表（Ｈ31.01）ららぽーと立川立飛'!J62="","休",'配置表（Ｈ31.01）ららぽーと立川立飛'!J62)</f>
        <v>休</v>
      </c>
      <c r="K67" s="18" t="str">
        <f ca="1">IF('配置表（Ｈ31.01）ららぽーと立川立飛'!K62="","休",'配置表（Ｈ31.01）ららぽーと立川立飛'!K62)</f>
        <v>休</v>
      </c>
      <c r="L67" s="18" t="str">
        <f ca="1">IF('配置表（Ｈ31.01）ららぽーと立川立飛'!L62="","休",'配置表（Ｈ31.01）ららぽーと立川立飛'!L62)</f>
        <v>休</v>
      </c>
      <c r="M67" s="18" t="str">
        <f ca="1">IF('配置表（Ｈ31.01）ららぽーと立川立飛'!M62="","休",'配置表（Ｈ31.01）ららぽーと立川立飛'!M62)</f>
        <v>休</v>
      </c>
      <c r="N67" s="18" t="str">
        <f ca="1">IF('配置表（Ｈ31.01）ららぽーと立川立飛'!N62="","休",'配置表（Ｈ31.01）ららぽーと立川立飛'!N62)</f>
        <v>休</v>
      </c>
      <c r="O67" s="18" t="str">
        <f ca="1">IF('配置表（Ｈ31.01）ららぽーと立川立飛'!O62="","休",'配置表（Ｈ31.01）ららぽーと立川立飛'!O62)</f>
        <v>休</v>
      </c>
      <c r="P67" s="18" t="str">
        <f ca="1">IF('配置表（Ｈ31.01）ららぽーと立川立飛'!P62="","休",'配置表（Ｈ31.01）ららぽーと立川立飛'!P62)</f>
        <v>休</v>
      </c>
      <c r="Q67" s="18" t="str">
        <f ca="1">IF('配置表（Ｈ31.01）ららぽーと立川立飛'!Q62="","休",'配置表（Ｈ31.01）ららぽーと立川立飛'!Q62)</f>
        <v>休</v>
      </c>
      <c r="R67" s="18" t="str">
        <f ca="1">IF('配置表（Ｈ31.01）ららぽーと立川立飛'!R62="","休",'配置表（Ｈ31.01）ららぽーと立川立飛'!R62)</f>
        <v>休</v>
      </c>
      <c r="S67" s="18" t="str">
        <f ca="1">IF('配置表（Ｈ31.01）ららぽーと立川立飛'!S62="","休",'配置表（Ｈ31.01）ららぽーと立川立飛'!S62)</f>
        <v>休</v>
      </c>
      <c r="T67" s="18" t="str">
        <f ca="1">IF('配置表（Ｈ31.01）ららぽーと立川立飛'!T62="","休",'配置表（Ｈ31.01）ららぽーと立川立飛'!T62)</f>
        <v>休</v>
      </c>
      <c r="U67" s="18" t="str">
        <f ca="1">IF('配置表（Ｈ31.01）ららぽーと立川立飛'!U62="","休",'配置表（Ｈ31.01）ららぽーと立川立飛'!U62)</f>
        <v>休</v>
      </c>
      <c r="V67" s="18" t="str">
        <f ca="1">IF('配置表（Ｈ31.01）ららぽーと立川立飛'!V62="","休",'配置表（Ｈ31.01）ららぽーと立川立飛'!V62)</f>
        <v>休</v>
      </c>
      <c r="W67" s="18" t="str">
        <f ca="1">IF('配置表（Ｈ31.01）ららぽーと立川立飛'!W62="","休",'配置表（Ｈ31.01）ららぽーと立川立飛'!W62)</f>
        <v>休</v>
      </c>
      <c r="X67" s="18" t="str">
        <f ca="1">IF('配置表（Ｈ31.01）ららぽーと立川立飛'!X62="","休",'配置表（Ｈ31.01）ららぽーと立川立飛'!X62)</f>
        <v>休</v>
      </c>
      <c r="Y67" s="18" t="str">
        <f ca="1">IF('配置表（Ｈ31.01）ららぽーと立川立飛'!Y62="","休",'配置表（Ｈ31.01）ららぽーと立川立飛'!Y62)</f>
        <v>休</v>
      </c>
      <c r="Z67" s="18" t="str">
        <f ca="1">IF('配置表（Ｈ31.01）ららぽーと立川立飛'!Z62="","休",'配置表（Ｈ31.01）ららぽーと立川立飛'!Z62)</f>
        <v>休</v>
      </c>
      <c r="AA67" s="18" t="str">
        <f ca="1">IF('配置表（Ｈ31.01）ららぽーと立川立飛'!AA62="","休",'配置表（Ｈ31.01）ららぽーと立川立飛'!AA62)</f>
        <v>休</v>
      </c>
      <c r="AB67" s="18" t="str">
        <f ca="1">IF('配置表（Ｈ31.01）ららぽーと立川立飛'!AB62="","休",'配置表（Ｈ31.01）ららぽーと立川立飛'!AB62)</f>
        <v>休</v>
      </c>
      <c r="AC67" s="18" t="str">
        <f ca="1">IF('配置表（Ｈ31.01）ららぽーと立川立飛'!AC62="","休",'配置表（Ｈ31.01）ららぽーと立川立飛'!AC62)</f>
        <v>休</v>
      </c>
      <c r="AD67" s="18" t="str">
        <f ca="1">IF('配置表（Ｈ31.01）ららぽーと立川立飛'!AD62="","休",'配置表（Ｈ31.01）ららぽーと立川立飛'!AD62)</f>
        <v>休</v>
      </c>
      <c r="AE67" s="18" t="str">
        <f ca="1">IF('配置表（Ｈ31.01）ららぽーと立川立飛'!AE62="","休",'配置表（Ｈ31.01）ららぽーと立川立飛'!AE62)</f>
        <v>休</v>
      </c>
      <c r="AF67" s="18" t="str">
        <f ca="1">IF('配置表（Ｈ31.01）ららぽーと立川立飛'!AF62="","休",'配置表（Ｈ31.01）ららぽーと立川立飛'!AF62)</f>
        <v>休</v>
      </c>
      <c r="AG67" s="18" t="str">
        <f ca="1">IF('配置表（Ｈ31.01）ららぽーと立川立飛'!AG62="","休",'配置表（Ｈ31.01）ららぽーと立川立飛'!AG62)</f>
        <v>休</v>
      </c>
      <c r="AH67" s="19" t="str">
        <f>IF('配置表（Ｈ31.01）ららぽーと立川立飛'!AH62="","",'配置表（Ｈ31.01）ららぽーと立川立飛'!AH62)</f>
        <v/>
      </c>
      <c r="AI67" s="57">
        <f t="shared" ca="1" si="14"/>
        <v>31</v>
      </c>
      <c r="AJ67" s="19">
        <f t="shared" ca="1" si="16"/>
        <v>0</v>
      </c>
      <c r="AL67" s="19">
        <v>46</v>
      </c>
      <c r="AM67" s="58"/>
      <c r="AN67" s="55"/>
      <c r="AO67" s="55"/>
    </row>
    <row r="68" spans="1:41" ht="25.7" customHeight="1">
      <c r="A68" s="13">
        <v>47</v>
      </c>
      <c r="B68" s="49" t="str">
        <f>IF('配置表（Ｈ31.01）ららぽーと立川立飛'!B63="","",'配置表（Ｈ31.01）ららぽーと立川立飛'!B63)</f>
        <v/>
      </c>
      <c r="C68" s="18" t="str">
        <f ca="1">IF('配置表（Ｈ31.01）ららぽーと立川立飛'!C63="","休",'配置表（Ｈ31.01）ららぽーと立川立飛'!C63)</f>
        <v>休</v>
      </c>
      <c r="D68" s="18" t="str">
        <f ca="1">IF('配置表（Ｈ31.01）ららぽーと立川立飛'!D63="","休",'配置表（Ｈ31.01）ららぽーと立川立飛'!D63)</f>
        <v>休</v>
      </c>
      <c r="E68" s="18" t="str">
        <f ca="1">IF('配置表（Ｈ31.01）ららぽーと立川立飛'!E63="","休",'配置表（Ｈ31.01）ららぽーと立川立飛'!E63)</f>
        <v>休</v>
      </c>
      <c r="F68" s="18" t="str">
        <f ca="1">IF('配置表（Ｈ31.01）ららぽーと立川立飛'!F63="","休",'配置表（Ｈ31.01）ららぽーと立川立飛'!F63)</f>
        <v>休</v>
      </c>
      <c r="G68" s="18" t="str">
        <f ca="1">IF('配置表（Ｈ31.01）ららぽーと立川立飛'!G63="","休",'配置表（Ｈ31.01）ららぽーと立川立飛'!G63)</f>
        <v>休</v>
      </c>
      <c r="H68" s="18" t="str">
        <f ca="1">IF('配置表（Ｈ31.01）ららぽーと立川立飛'!H63="","休",'配置表（Ｈ31.01）ららぽーと立川立飛'!H63)</f>
        <v>休</v>
      </c>
      <c r="I68" s="18" t="str">
        <f ca="1">IF('配置表（Ｈ31.01）ららぽーと立川立飛'!I63="","休",'配置表（Ｈ31.01）ららぽーと立川立飛'!I63)</f>
        <v>休</v>
      </c>
      <c r="J68" s="18" t="str">
        <f ca="1">IF('配置表（Ｈ31.01）ららぽーと立川立飛'!J63="","休",'配置表（Ｈ31.01）ららぽーと立川立飛'!J63)</f>
        <v>休</v>
      </c>
      <c r="K68" s="18" t="str">
        <f ca="1">IF('配置表（Ｈ31.01）ららぽーと立川立飛'!K63="","休",'配置表（Ｈ31.01）ららぽーと立川立飛'!K63)</f>
        <v>休</v>
      </c>
      <c r="L68" s="18" t="str">
        <f ca="1">IF('配置表（Ｈ31.01）ららぽーと立川立飛'!L63="","休",'配置表（Ｈ31.01）ららぽーと立川立飛'!L63)</f>
        <v>休</v>
      </c>
      <c r="M68" s="18" t="str">
        <f ca="1">IF('配置表（Ｈ31.01）ららぽーと立川立飛'!M63="","休",'配置表（Ｈ31.01）ららぽーと立川立飛'!M63)</f>
        <v>休</v>
      </c>
      <c r="N68" s="18" t="str">
        <f ca="1">IF('配置表（Ｈ31.01）ららぽーと立川立飛'!N63="","休",'配置表（Ｈ31.01）ららぽーと立川立飛'!N63)</f>
        <v>休</v>
      </c>
      <c r="O68" s="18" t="str">
        <f ca="1">IF('配置表（Ｈ31.01）ららぽーと立川立飛'!O63="","休",'配置表（Ｈ31.01）ららぽーと立川立飛'!O63)</f>
        <v>休</v>
      </c>
      <c r="P68" s="18" t="str">
        <f ca="1">IF('配置表（Ｈ31.01）ららぽーと立川立飛'!P63="","休",'配置表（Ｈ31.01）ららぽーと立川立飛'!P63)</f>
        <v>休</v>
      </c>
      <c r="Q68" s="18" t="str">
        <f ca="1">IF('配置表（Ｈ31.01）ららぽーと立川立飛'!Q63="","休",'配置表（Ｈ31.01）ららぽーと立川立飛'!Q63)</f>
        <v>休</v>
      </c>
      <c r="R68" s="18" t="str">
        <f ca="1">IF('配置表（Ｈ31.01）ららぽーと立川立飛'!R63="","休",'配置表（Ｈ31.01）ららぽーと立川立飛'!R63)</f>
        <v>休</v>
      </c>
      <c r="S68" s="18" t="str">
        <f ca="1">IF('配置表（Ｈ31.01）ららぽーと立川立飛'!S63="","休",'配置表（Ｈ31.01）ららぽーと立川立飛'!S63)</f>
        <v>休</v>
      </c>
      <c r="T68" s="18" t="str">
        <f ca="1">IF('配置表（Ｈ31.01）ららぽーと立川立飛'!T63="","休",'配置表（Ｈ31.01）ららぽーと立川立飛'!T63)</f>
        <v>休</v>
      </c>
      <c r="U68" s="18" t="str">
        <f ca="1">IF('配置表（Ｈ31.01）ららぽーと立川立飛'!U63="","休",'配置表（Ｈ31.01）ららぽーと立川立飛'!U63)</f>
        <v>休</v>
      </c>
      <c r="V68" s="18" t="str">
        <f ca="1">IF('配置表（Ｈ31.01）ららぽーと立川立飛'!V63="","休",'配置表（Ｈ31.01）ららぽーと立川立飛'!V63)</f>
        <v>休</v>
      </c>
      <c r="W68" s="18" t="str">
        <f ca="1">IF('配置表（Ｈ31.01）ららぽーと立川立飛'!W63="","休",'配置表（Ｈ31.01）ららぽーと立川立飛'!W63)</f>
        <v>休</v>
      </c>
      <c r="X68" s="18" t="str">
        <f ca="1">IF('配置表（Ｈ31.01）ららぽーと立川立飛'!X63="","休",'配置表（Ｈ31.01）ららぽーと立川立飛'!X63)</f>
        <v>休</v>
      </c>
      <c r="Y68" s="18" t="str">
        <f ca="1">IF('配置表（Ｈ31.01）ららぽーと立川立飛'!Y63="","休",'配置表（Ｈ31.01）ららぽーと立川立飛'!Y63)</f>
        <v>休</v>
      </c>
      <c r="Z68" s="18" t="str">
        <f ca="1">IF('配置表（Ｈ31.01）ららぽーと立川立飛'!Z63="","休",'配置表（Ｈ31.01）ららぽーと立川立飛'!Z63)</f>
        <v>休</v>
      </c>
      <c r="AA68" s="18" t="str">
        <f ca="1">IF('配置表（Ｈ31.01）ららぽーと立川立飛'!AA63="","休",'配置表（Ｈ31.01）ららぽーと立川立飛'!AA63)</f>
        <v>休</v>
      </c>
      <c r="AB68" s="18" t="str">
        <f ca="1">IF('配置表（Ｈ31.01）ららぽーと立川立飛'!AB63="","休",'配置表（Ｈ31.01）ららぽーと立川立飛'!AB63)</f>
        <v>休</v>
      </c>
      <c r="AC68" s="18" t="str">
        <f ca="1">IF('配置表（Ｈ31.01）ららぽーと立川立飛'!AC63="","休",'配置表（Ｈ31.01）ららぽーと立川立飛'!AC63)</f>
        <v>休</v>
      </c>
      <c r="AD68" s="18" t="str">
        <f ca="1">IF('配置表（Ｈ31.01）ららぽーと立川立飛'!AD63="","休",'配置表（Ｈ31.01）ららぽーと立川立飛'!AD63)</f>
        <v>休</v>
      </c>
      <c r="AE68" s="18" t="str">
        <f ca="1">IF('配置表（Ｈ31.01）ららぽーと立川立飛'!AE63="","休",'配置表（Ｈ31.01）ららぽーと立川立飛'!AE63)</f>
        <v>休</v>
      </c>
      <c r="AF68" s="18" t="str">
        <f ca="1">IF('配置表（Ｈ31.01）ららぽーと立川立飛'!AF63="","休",'配置表（Ｈ31.01）ららぽーと立川立飛'!AF63)</f>
        <v>休</v>
      </c>
      <c r="AG68" s="18" t="str">
        <f ca="1">IF('配置表（Ｈ31.01）ららぽーと立川立飛'!AG63="","休",'配置表（Ｈ31.01）ららぽーと立川立飛'!AG63)</f>
        <v>休</v>
      </c>
      <c r="AH68" s="19" t="str">
        <f>IF('配置表（Ｈ31.01）ららぽーと立川立飛'!AH63="","",'配置表（Ｈ31.01）ららぽーと立川立飛'!AH63)</f>
        <v/>
      </c>
      <c r="AI68" s="57">
        <f t="shared" ca="1" si="14"/>
        <v>31</v>
      </c>
      <c r="AJ68" s="19">
        <f t="shared" ca="1" si="16"/>
        <v>0</v>
      </c>
      <c r="AL68" s="19">
        <v>47</v>
      </c>
      <c r="AM68" s="58"/>
      <c r="AN68" s="55"/>
      <c r="AO68" s="55"/>
    </row>
    <row r="69" spans="1:41" ht="25.7" customHeight="1">
      <c r="A69" s="13">
        <v>48</v>
      </c>
      <c r="B69" s="49" t="str">
        <f>IF('配置表（Ｈ31.01）ららぽーと立川立飛'!B64="","",'配置表（Ｈ31.01）ららぽーと立川立飛'!B64)</f>
        <v/>
      </c>
      <c r="C69" s="18" t="str">
        <f ca="1">IF('配置表（Ｈ31.01）ららぽーと立川立飛'!C64="","休",'配置表（Ｈ31.01）ららぽーと立川立飛'!C64)</f>
        <v>休</v>
      </c>
      <c r="D69" s="18" t="str">
        <f ca="1">IF('配置表（Ｈ31.01）ららぽーと立川立飛'!D64="","休",'配置表（Ｈ31.01）ららぽーと立川立飛'!D64)</f>
        <v>休</v>
      </c>
      <c r="E69" s="18" t="str">
        <f ca="1">IF('配置表（Ｈ31.01）ららぽーと立川立飛'!E64="","休",'配置表（Ｈ31.01）ららぽーと立川立飛'!E64)</f>
        <v>休</v>
      </c>
      <c r="F69" s="18" t="str">
        <f ca="1">IF('配置表（Ｈ31.01）ららぽーと立川立飛'!F64="","休",'配置表（Ｈ31.01）ららぽーと立川立飛'!F64)</f>
        <v>休</v>
      </c>
      <c r="G69" s="18" t="str">
        <f ca="1">IF('配置表（Ｈ31.01）ららぽーと立川立飛'!G64="","休",'配置表（Ｈ31.01）ららぽーと立川立飛'!G64)</f>
        <v>休</v>
      </c>
      <c r="H69" s="18" t="str">
        <f ca="1">IF('配置表（Ｈ31.01）ららぽーと立川立飛'!H64="","休",'配置表（Ｈ31.01）ららぽーと立川立飛'!H64)</f>
        <v>休</v>
      </c>
      <c r="I69" s="18" t="str">
        <f ca="1">IF('配置表（Ｈ31.01）ららぽーと立川立飛'!I64="","休",'配置表（Ｈ31.01）ららぽーと立川立飛'!I64)</f>
        <v>休</v>
      </c>
      <c r="J69" s="18" t="str">
        <f ca="1">IF('配置表（Ｈ31.01）ららぽーと立川立飛'!J64="","休",'配置表（Ｈ31.01）ららぽーと立川立飛'!J64)</f>
        <v>休</v>
      </c>
      <c r="K69" s="18" t="str">
        <f ca="1">IF('配置表（Ｈ31.01）ららぽーと立川立飛'!K64="","休",'配置表（Ｈ31.01）ららぽーと立川立飛'!K64)</f>
        <v>休</v>
      </c>
      <c r="L69" s="18" t="str">
        <f ca="1">IF('配置表（Ｈ31.01）ららぽーと立川立飛'!L64="","休",'配置表（Ｈ31.01）ららぽーと立川立飛'!L64)</f>
        <v>休</v>
      </c>
      <c r="M69" s="18" t="str">
        <f ca="1">IF('配置表（Ｈ31.01）ららぽーと立川立飛'!M64="","休",'配置表（Ｈ31.01）ららぽーと立川立飛'!M64)</f>
        <v>休</v>
      </c>
      <c r="N69" s="18" t="str">
        <f ca="1">IF('配置表（Ｈ31.01）ららぽーと立川立飛'!N64="","休",'配置表（Ｈ31.01）ららぽーと立川立飛'!N64)</f>
        <v>休</v>
      </c>
      <c r="O69" s="18" t="str">
        <f ca="1">IF('配置表（Ｈ31.01）ららぽーと立川立飛'!O64="","休",'配置表（Ｈ31.01）ららぽーと立川立飛'!O64)</f>
        <v>休</v>
      </c>
      <c r="P69" s="18" t="str">
        <f ca="1">IF('配置表（Ｈ31.01）ららぽーと立川立飛'!P64="","休",'配置表（Ｈ31.01）ららぽーと立川立飛'!P64)</f>
        <v>休</v>
      </c>
      <c r="Q69" s="18" t="str">
        <f ca="1">IF('配置表（Ｈ31.01）ららぽーと立川立飛'!Q64="","休",'配置表（Ｈ31.01）ららぽーと立川立飛'!Q64)</f>
        <v>休</v>
      </c>
      <c r="R69" s="18" t="str">
        <f ca="1">IF('配置表（Ｈ31.01）ららぽーと立川立飛'!R64="","休",'配置表（Ｈ31.01）ららぽーと立川立飛'!R64)</f>
        <v>休</v>
      </c>
      <c r="S69" s="18" t="str">
        <f ca="1">IF('配置表（Ｈ31.01）ららぽーと立川立飛'!S64="","休",'配置表（Ｈ31.01）ららぽーと立川立飛'!S64)</f>
        <v>休</v>
      </c>
      <c r="T69" s="18" t="str">
        <f ca="1">IF('配置表（Ｈ31.01）ららぽーと立川立飛'!T64="","休",'配置表（Ｈ31.01）ららぽーと立川立飛'!T64)</f>
        <v>休</v>
      </c>
      <c r="U69" s="18" t="str">
        <f ca="1">IF('配置表（Ｈ31.01）ららぽーと立川立飛'!U64="","休",'配置表（Ｈ31.01）ららぽーと立川立飛'!U64)</f>
        <v>休</v>
      </c>
      <c r="V69" s="18" t="str">
        <f ca="1">IF('配置表（Ｈ31.01）ららぽーと立川立飛'!V64="","休",'配置表（Ｈ31.01）ららぽーと立川立飛'!V64)</f>
        <v>休</v>
      </c>
      <c r="W69" s="18" t="str">
        <f ca="1">IF('配置表（Ｈ31.01）ららぽーと立川立飛'!W64="","休",'配置表（Ｈ31.01）ららぽーと立川立飛'!W64)</f>
        <v>休</v>
      </c>
      <c r="X69" s="18" t="str">
        <f ca="1">IF('配置表（Ｈ31.01）ららぽーと立川立飛'!X64="","休",'配置表（Ｈ31.01）ららぽーと立川立飛'!X64)</f>
        <v>休</v>
      </c>
      <c r="Y69" s="18" t="str">
        <f ca="1">IF('配置表（Ｈ31.01）ららぽーと立川立飛'!Y64="","休",'配置表（Ｈ31.01）ららぽーと立川立飛'!Y64)</f>
        <v>休</v>
      </c>
      <c r="Z69" s="18" t="str">
        <f ca="1">IF('配置表（Ｈ31.01）ららぽーと立川立飛'!Z64="","休",'配置表（Ｈ31.01）ららぽーと立川立飛'!Z64)</f>
        <v>休</v>
      </c>
      <c r="AA69" s="18" t="str">
        <f ca="1">IF('配置表（Ｈ31.01）ららぽーと立川立飛'!AA64="","休",'配置表（Ｈ31.01）ららぽーと立川立飛'!AA64)</f>
        <v>休</v>
      </c>
      <c r="AB69" s="18" t="str">
        <f ca="1">IF('配置表（Ｈ31.01）ららぽーと立川立飛'!AB64="","休",'配置表（Ｈ31.01）ららぽーと立川立飛'!AB64)</f>
        <v>休</v>
      </c>
      <c r="AC69" s="18" t="str">
        <f ca="1">IF('配置表（Ｈ31.01）ららぽーと立川立飛'!AC64="","休",'配置表（Ｈ31.01）ららぽーと立川立飛'!AC64)</f>
        <v>休</v>
      </c>
      <c r="AD69" s="18" t="str">
        <f ca="1">IF('配置表（Ｈ31.01）ららぽーと立川立飛'!AD64="","休",'配置表（Ｈ31.01）ららぽーと立川立飛'!AD64)</f>
        <v>休</v>
      </c>
      <c r="AE69" s="18" t="str">
        <f ca="1">IF('配置表（Ｈ31.01）ららぽーと立川立飛'!AE64="","休",'配置表（Ｈ31.01）ららぽーと立川立飛'!AE64)</f>
        <v>休</v>
      </c>
      <c r="AF69" s="18" t="str">
        <f ca="1">IF('配置表（Ｈ31.01）ららぽーと立川立飛'!AF64="","休",'配置表（Ｈ31.01）ららぽーと立川立飛'!AF64)</f>
        <v>休</v>
      </c>
      <c r="AG69" s="18" t="str">
        <f ca="1">IF('配置表（Ｈ31.01）ららぽーと立川立飛'!AG64="","休",'配置表（Ｈ31.01）ららぽーと立川立飛'!AG64)</f>
        <v>休</v>
      </c>
      <c r="AH69" s="19" t="str">
        <f>IF('配置表（Ｈ31.01）ららぽーと立川立飛'!AH64="","",'配置表（Ｈ31.01）ららぽーと立川立飛'!AH64)</f>
        <v/>
      </c>
      <c r="AI69" s="57">
        <f t="shared" ca="1" si="14"/>
        <v>31</v>
      </c>
      <c r="AJ69" s="19">
        <f t="shared" ca="1" si="16"/>
        <v>0</v>
      </c>
      <c r="AL69" s="19">
        <v>48</v>
      </c>
      <c r="AM69" s="58"/>
      <c r="AN69" s="55"/>
      <c r="AO69" s="55"/>
    </row>
    <row r="70" spans="1:41" ht="25.7" customHeight="1">
      <c r="A70" s="13">
        <v>49</v>
      </c>
      <c r="B70" s="17" t="str">
        <f>IF('配置表（Ｈ31.01）ららぽーと立川立飛'!B65="","",'配置表（Ｈ31.01）ららぽーと立川立飛'!B65)</f>
        <v/>
      </c>
      <c r="C70" s="18" t="str">
        <f ca="1">IF('配置表（Ｈ31.01）ららぽーと立川立飛'!C65="","休",'配置表（Ｈ31.01）ららぽーと立川立飛'!C65)</f>
        <v>休</v>
      </c>
      <c r="D70" s="18" t="str">
        <f ca="1">IF('配置表（Ｈ31.01）ららぽーと立川立飛'!D65="","休",'配置表（Ｈ31.01）ららぽーと立川立飛'!D65)</f>
        <v>休</v>
      </c>
      <c r="E70" s="18" t="str">
        <f ca="1">IF('配置表（Ｈ31.01）ららぽーと立川立飛'!E65="","休",'配置表（Ｈ31.01）ららぽーと立川立飛'!E65)</f>
        <v>休</v>
      </c>
      <c r="F70" s="18" t="str">
        <f ca="1">IF('配置表（Ｈ31.01）ららぽーと立川立飛'!F65="","休",'配置表（Ｈ31.01）ららぽーと立川立飛'!F65)</f>
        <v>休</v>
      </c>
      <c r="G70" s="18" t="str">
        <f ca="1">IF('配置表（Ｈ31.01）ららぽーと立川立飛'!G65="","休",'配置表（Ｈ31.01）ららぽーと立川立飛'!G65)</f>
        <v>休</v>
      </c>
      <c r="H70" s="18" t="str">
        <f ca="1">IF('配置表（Ｈ31.01）ららぽーと立川立飛'!H65="","休",'配置表（Ｈ31.01）ららぽーと立川立飛'!H65)</f>
        <v>休</v>
      </c>
      <c r="I70" s="18" t="str">
        <f ca="1">IF('配置表（Ｈ31.01）ららぽーと立川立飛'!I65="","休",'配置表（Ｈ31.01）ららぽーと立川立飛'!I65)</f>
        <v>休</v>
      </c>
      <c r="J70" s="18" t="str">
        <f ca="1">IF('配置表（Ｈ31.01）ららぽーと立川立飛'!J65="","休",'配置表（Ｈ31.01）ららぽーと立川立飛'!J65)</f>
        <v>休</v>
      </c>
      <c r="K70" s="18" t="str">
        <f ca="1">IF('配置表（Ｈ31.01）ららぽーと立川立飛'!K65="","休",'配置表（Ｈ31.01）ららぽーと立川立飛'!K65)</f>
        <v>休</v>
      </c>
      <c r="L70" s="18" t="str">
        <f ca="1">IF('配置表（Ｈ31.01）ららぽーと立川立飛'!L65="","休",'配置表（Ｈ31.01）ららぽーと立川立飛'!L65)</f>
        <v>休</v>
      </c>
      <c r="M70" s="18" t="str">
        <f ca="1">IF('配置表（Ｈ31.01）ららぽーと立川立飛'!M65="","休",'配置表（Ｈ31.01）ららぽーと立川立飛'!M65)</f>
        <v>休</v>
      </c>
      <c r="N70" s="18" t="str">
        <f ca="1">IF('配置表（Ｈ31.01）ららぽーと立川立飛'!N65="","休",'配置表（Ｈ31.01）ららぽーと立川立飛'!N65)</f>
        <v>休</v>
      </c>
      <c r="O70" s="18" t="str">
        <f ca="1">IF('配置表（Ｈ31.01）ららぽーと立川立飛'!O65="","休",'配置表（Ｈ31.01）ららぽーと立川立飛'!O65)</f>
        <v>休</v>
      </c>
      <c r="P70" s="18" t="str">
        <f ca="1">IF('配置表（Ｈ31.01）ららぽーと立川立飛'!P65="","休",'配置表（Ｈ31.01）ららぽーと立川立飛'!P65)</f>
        <v>休</v>
      </c>
      <c r="Q70" s="18" t="str">
        <f ca="1">IF('配置表（Ｈ31.01）ららぽーと立川立飛'!Q65="","休",'配置表（Ｈ31.01）ららぽーと立川立飛'!Q65)</f>
        <v>休</v>
      </c>
      <c r="R70" s="18" t="str">
        <f ca="1">IF('配置表（Ｈ31.01）ららぽーと立川立飛'!R65="","休",'配置表（Ｈ31.01）ららぽーと立川立飛'!R65)</f>
        <v>休</v>
      </c>
      <c r="S70" s="18" t="str">
        <f ca="1">IF('配置表（Ｈ31.01）ららぽーと立川立飛'!S65="","休",'配置表（Ｈ31.01）ららぽーと立川立飛'!S65)</f>
        <v>休</v>
      </c>
      <c r="T70" s="18" t="str">
        <f ca="1">IF('配置表（Ｈ31.01）ららぽーと立川立飛'!T65="","休",'配置表（Ｈ31.01）ららぽーと立川立飛'!T65)</f>
        <v>休</v>
      </c>
      <c r="U70" s="18" t="str">
        <f ca="1">IF('配置表（Ｈ31.01）ららぽーと立川立飛'!U65="","休",'配置表（Ｈ31.01）ららぽーと立川立飛'!U65)</f>
        <v>休</v>
      </c>
      <c r="V70" s="18" t="str">
        <f ca="1">IF('配置表（Ｈ31.01）ららぽーと立川立飛'!V65="","休",'配置表（Ｈ31.01）ららぽーと立川立飛'!V65)</f>
        <v>休</v>
      </c>
      <c r="W70" s="18" t="str">
        <f ca="1">IF('配置表（Ｈ31.01）ららぽーと立川立飛'!W65="","休",'配置表（Ｈ31.01）ららぽーと立川立飛'!W65)</f>
        <v>休</v>
      </c>
      <c r="X70" s="18" t="str">
        <f ca="1">IF('配置表（Ｈ31.01）ららぽーと立川立飛'!X65="","休",'配置表（Ｈ31.01）ららぽーと立川立飛'!X65)</f>
        <v>休</v>
      </c>
      <c r="Y70" s="18" t="str">
        <f ca="1">IF('配置表（Ｈ31.01）ららぽーと立川立飛'!Y65="","休",'配置表（Ｈ31.01）ららぽーと立川立飛'!Y65)</f>
        <v>休</v>
      </c>
      <c r="Z70" s="18" t="str">
        <f ca="1">IF('配置表（Ｈ31.01）ららぽーと立川立飛'!Z65="","休",'配置表（Ｈ31.01）ららぽーと立川立飛'!Z65)</f>
        <v>休</v>
      </c>
      <c r="AA70" s="18" t="str">
        <f ca="1">IF('配置表（Ｈ31.01）ららぽーと立川立飛'!AA65="","休",'配置表（Ｈ31.01）ららぽーと立川立飛'!AA65)</f>
        <v>休</v>
      </c>
      <c r="AB70" s="18" t="str">
        <f ca="1">IF('配置表（Ｈ31.01）ららぽーと立川立飛'!AB65="","休",'配置表（Ｈ31.01）ららぽーと立川立飛'!AB65)</f>
        <v>休</v>
      </c>
      <c r="AC70" s="18" t="str">
        <f ca="1">IF('配置表（Ｈ31.01）ららぽーと立川立飛'!AC65="","休",'配置表（Ｈ31.01）ららぽーと立川立飛'!AC65)</f>
        <v>休</v>
      </c>
      <c r="AD70" s="18" t="str">
        <f ca="1">IF('配置表（Ｈ31.01）ららぽーと立川立飛'!AD65="","休",'配置表（Ｈ31.01）ららぽーと立川立飛'!AD65)</f>
        <v>休</v>
      </c>
      <c r="AE70" s="18" t="str">
        <f ca="1">IF('配置表（Ｈ31.01）ららぽーと立川立飛'!AE65="","休",'配置表（Ｈ31.01）ららぽーと立川立飛'!AE65)</f>
        <v>休</v>
      </c>
      <c r="AF70" s="18" t="str">
        <f ca="1">IF('配置表（Ｈ31.01）ららぽーと立川立飛'!AF65="","休",'配置表（Ｈ31.01）ららぽーと立川立飛'!AF65)</f>
        <v>休</v>
      </c>
      <c r="AG70" s="18" t="str">
        <f ca="1">IF('配置表（Ｈ31.01）ららぽーと立川立飛'!AG65="","休",'配置表（Ｈ31.01）ららぽーと立川立飛'!AG65)</f>
        <v>休</v>
      </c>
      <c r="AH70" s="19" t="str">
        <f>IF('配置表（Ｈ31.01）ららぽーと立川立飛'!AH65="","",'配置表（Ｈ31.01）ららぽーと立川立飛'!AH65)</f>
        <v/>
      </c>
      <c r="AI70" s="57">
        <f t="shared" ca="1" si="14"/>
        <v>31</v>
      </c>
      <c r="AJ70" s="19">
        <f t="shared" ca="1" si="16"/>
        <v>0</v>
      </c>
      <c r="AL70" s="19">
        <v>49</v>
      </c>
      <c r="AM70" s="58"/>
      <c r="AN70" s="55"/>
      <c r="AO70" s="55"/>
    </row>
    <row r="71" spans="1:41" ht="25.7" customHeight="1">
      <c r="A71" s="13">
        <v>50</v>
      </c>
      <c r="B71" s="17" t="str">
        <f>IF('配置表（Ｈ31.01）ららぽーと立川立飛'!B66="","",'配置表（Ｈ31.01）ららぽーと立川立飛'!B66)</f>
        <v/>
      </c>
      <c r="C71" s="18" t="str">
        <f ca="1">IF('配置表（Ｈ31.01）ららぽーと立川立飛'!C66="","休",'配置表（Ｈ31.01）ららぽーと立川立飛'!C66)</f>
        <v>休</v>
      </c>
      <c r="D71" s="18" t="str">
        <f ca="1">IF('配置表（Ｈ31.01）ららぽーと立川立飛'!D66="","休",'配置表（Ｈ31.01）ららぽーと立川立飛'!D66)</f>
        <v>休</v>
      </c>
      <c r="E71" s="18" t="str">
        <f ca="1">IF('配置表（Ｈ31.01）ららぽーと立川立飛'!E66="","休",'配置表（Ｈ31.01）ららぽーと立川立飛'!E66)</f>
        <v>休</v>
      </c>
      <c r="F71" s="18" t="str">
        <f ca="1">IF('配置表（Ｈ31.01）ららぽーと立川立飛'!F66="","休",'配置表（Ｈ31.01）ららぽーと立川立飛'!F66)</f>
        <v>休</v>
      </c>
      <c r="G71" s="18" t="str">
        <f ca="1">IF('配置表（Ｈ31.01）ららぽーと立川立飛'!G66="","休",'配置表（Ｈ31.01）ららぽーと立川立飛'!G66)</f>
        <v>休</v>
      </c>
      <c r="H71" s="18" t="str">
        <f ca="1">IF('配置表（Ｈ31.01）ららぽーと立川立飛'!H66="","休",'配置表（Ｈ31.01）ららぽーと立川立飛'!H66)</f>
        <v>休</v>
      </c>
      <c r="I71" s="18" t="str">
        <f ca="1">IF('配置表（Ｈ31.01）ららぽーと立川立飛'!I66="","休",'配置表（Ｈ31.01）ららぽーと立川立飛'!I66)</f>
        <v>休</v>
      </c>
      <c r="J71" s="18" t="str">
        <f ca="1">IF('配置表（Ｈ31.01）ららぽーと立川立飛'!J66="","休",'配置表（Ｈ31.01）ららぽーと立川立飛'!J66)</f>
        <v>休</v>
      </c>
      <c r="K71" s="18" t="str">
        <f ca="1">IF('配置表（Ｈ31.01）ららぽーと立川立飛'!K66="","休",'配置表（Ｈ31.01）ららぽーと立川立飛'!K66)</f>
        <v>休</v>
      </c>
      <c r="L71" s="18" t="str">
        <f ca="1">IF('配置表（Ｈ31.01）ららぽーと立川立飛'!L66="","休",'配置表（Ｈ31.01）ららぽーと立川立飛'!L66)</f>
        <v>休</v>
      </c>
      <c r="M71" s="18" t="str">
        <f ca="1">IF('配置表（Ｈ31.01）ららぽーと立川立飛'!M66="","休",'配置表（Ｈ31.01）ららぽーと立川立飛'!M66)</f>
        <v>休</v>
      </c>
      <c r="N71" s="18" t="str">
        <f ca="1">IF('配置表（Ｈ31.01）ららぽーと立川立飛'!N66="","休",'配置表（Ｈ31.01）ららぽーと立川立飛'!N66)</f>
        <v>休</v>
      </c>
      <c r="O71" s="18" t="str">
        <f ca="1">IF('配置表（Ｈ31.01）ららぽーと立川立飛'!O66="","休",'配置表（Ｈ31.01）ららぽーと立川立飛'!O66)</f>
        <v>休</v>
      </c>
      <c r="P71" s="18" t="str">
        <f ca="1">IF('配置表（Ｈ31.01）ららぽーと立川立飛'!P66="","休",'配置表（Ｈ31.01）ららぽーと立川立飛'!P66)</f>
        <v>休</v>
      </c>
      <c r="Q71" s="18" t="str">
        <f ca="1">IF('配置表（Ｈ31.01）ららぽーと立川立飛'!Q66="","休",'配置表（Ｈ31.01）ららぽーと立川立飛'!Q66)</f>
        <v>休</v>
      </c>
      <c r="R71" s="18" t="str">
        <f ca="1">IF('配置表（Ｈ31.01）ららぽーと立川立飛'!R66="","休",'配置表（Ｈ31.01）ららぽーと立川立飛'!R66)</f>
        <v>休</v>
      </c>
      <c r="S71" s="18" t="str">
        <f ca="1">IF('配置表（Ｈ31.01）ららぽーと立川立飛'!S66="","休",'配置表（Ｈ31.01）ららぽーと立川立飛'!S66)</f>
        <v>休</v>
      </c>
      <c r="T71" s="18" t="str">
        <f ca="1">IF('配置表（Ｈ31.01）ららぽーと立川立飛'!T66="","休",'配置表（Ｈ31.01）ららぽーと立川立飛'!T66)</f>
        <v>休</v>
      </c>
      <c r="U71" s="18" t="str">
        <f ca="1">IF('配置表（Ｈ31.01）ららぽーと立川立飛'!U66="","休",'配置表（Ｈ31.01）ららぽーと立川立飛'!U66)</f>
        <v>休</v>
      </c>
      <c r="V71" s="18" t="str">
        <f ca="1">IF('配置表（Ｈ31.01）ららぽーと立川立飛'!V66="","休",'配置表（Ｈ31.01）ららぽーと立川立飛'!V66)</f>
        <v>休</v>
      </c>
      <c r="W71" s="18" t="str">
        <f ca="1">IF('配置表（Ｈ31.01）ららぽーと立川立飛'!W66="","休",'配置表（Ｈ31.01）ららぽーと立川立飛'!W66)</f>
        <v>休</v>
      </c>
      <c r="X71" s="18" t="str">
        <f ca="1">IF('配置表（Ｈ31.01）ららぽーと立川立飛'!X66="","休",'配置表（Ｈ31.01）ららぽーと立川立飛'!X66)</f>
        <v>休</v>
      </c>
      <c r="Y71" s="18" t="str">
        <f ca="1">IF('配置表（Ｈ31.01）ららぽーと立川立飛'!Y66="","休",'配置表（Ｈ31.01）ららぽーと立川立飛'!Y66)</f>
        <v>休</v>
      </c>
      <c r="Z71" s="18" t="str">
        <f ca="1">IF('配置表（Ｈ31.01）ららぽーと立川立飛'!Z66="","休",'配置表（Ｈ31.01）ららぽーと立川立飛'!Z66)</f>
        <v>休</v>
      </c>
      <c r="AA71" s="18" t="str">
        <f ca="1">IF('配置表（Ｈ31.01）ららぽーと立川立飛'!AA66="","休",'配置表（Ｈ31.01）ららぽーと立川立飛'!AA66)</f>
        <v>休</v>
      </c>
      <c r="AB71" s="18" t="str">
        <f ca="1">IF('配置表（Ｈ31.01）ららぽーと立川立飛'!AB66="","休",'配置表（Ｈ31.01）ららぽーと立川立飛'!AB66)</f>
        <v>休</v>
      </c>
      <c r="AC71" s="18" t="str">
        <f ca="1">IF('配置表（Ｈ31.01）ららぽーと立川立飛'!AC66="","休",'配置表（Ｈ31.01）ららぽーと立川立飛'!AC66)</f>
        <v>休</v>
      </c>
      <c r="AD71" s="18" t="str">
        <f ca="1">IF('配置表（Ｈ31.01）ららぽーと立川立飛'!AD66="","休",'配置表（Ｈ31.01）ららぽーと立川立飛'!AD66)</f>
        <v>休</v>
      </c>
      <c r="AE71" s="18" t="str">
        <f ca="1">IF('配置表（Ｈ31.01）ららぽーと立川立飛'!AE66="","休",'配置表（Ｈ31.01）ららぽーと立川立飛'!AE66)</f>
        <v>休</v>
      </c>
      <c r="AF71" s="18" t="str">
        <f ca="1">IF('配置表（Ｈ31.01）ららぽーと立川立飛'!AF66="","休",'配置表（Ｈ31.01）ららぽーと立川立飛'!AF66)</f>
        <v>休</v>
      </c>
      <c r="AG71" s="18" t="str">
        <f ca="1">IF('配置表（Ｈ31.01）ららぽーと立川立飛'!AG66="","休",'配置表（Ｈ31.01）ららぽーと立川立飛'!AG66)</f>
        <v>休</v>
      </c>
      <c r="AH71" s="19" t="str">
        <f>IF('配置表（Ｈ31.01）ららぽーと立川立飛'!AH66="","",'配置表（Ｈ31.01）ららぽーと立川立飛'!AH66)</f>
        <v/>
      </c>
      <c r="AI71" s="57">
        <f t="shared" ca="1" si="14"/>
        <v>31</v>
      </c>
      <c r="AJ71" s="19">
        <f t="shared" ca="1" si="16"/>
        <v>0</v>
      </c>
      <c r="AL71" s="19">
        <v>50</v>
      </c>
      <c r="AM71" s="58"/>
      <c r="AN71" s="55"/>
      <c r="AO71" s="55"/>
    </row>
    <row r="72" spans="1:41" ht="25.7" customHeight="1">
      <c r="A72" s="13">
        <v>51</v>
      </c>
      <c r="B72" s="17" t="str">
        <f>IF('配置表（Ｈ31.01）ららぽーと立川立飛'!B67="","",'配置表（Ｈ31.01）ららぽーと立川立飛'!B67)</f>
        <v/>
      </c>
      <c r="C72" s="18" t="str">
        <f ca="1">IF('配置表（Ｈ31.01）ららぽーと立川立飛'!C67="","休",'配置表（Ｈ31.01）ららぽーと立川立飛'!C67)</f>
        <v>休</v>
      </c>
      <c r="D72" s="18" t="str">
        <f ca="1">IF('配置表（Ｈ31.01）ららぽーと立川立飛'!D67="","休",'配置表（Ｈ31.01）ららぽーと立川立飛'!D67)</f>
        <v>休</v>
      </c>
      <c r="E72" s="18" t="str">
        <f ca="1">IF('配置表（Ｈ31.01）ららぽーと立川立飛'!E67="","休",'配置表（Ｈ31.01）ららぽーと立川立飛'!E67)</f>
        <v>休</v>
      </c>
      <c r="F72" s="18" t="str">
        <f ca="1">IF('配置表（Ｈ31.01）ららぽーと立川立飛'!F67="","休",'配置表（Ｈ31.01）ららぽーと立川立飛'!F67)</f>
        <v>休</v>
      </c>
      <c r="G72" s="18" t="str">
        <f ca="1">IF('配置表（Ｈ31.01）ららぽーと立川立飛'!G67="","休",'配置表（Ｈ31.01）ららぽーと立川立飛'!G67)</f>
        <v>休</v>
      </c>
      <c r="H72" s="18" t="str">
        <f ca="1">IF('配置表（Ｈ31.01）ららぽーと立川立飛'!H67="","休",'配置表（Ｈ31.01）ららぽーと立川立飛'!H67)</f>
        <v>休</v>
      </c>
      <c r="I72" s="18" t="str">
        <f ca="1">IF('配置表（Ｈ31.01）ららぽーと立川立飛'!I67="","休",'配置表（Ｈ31.01）ららぽーと立川立飛'!I67)</f>
        <v>休</v>
      </c>
      <c r="J72" s="18" t="str">
        <f ca="1">IF('配置表（Ｈ31.01）ららぽーと立川立飛'!J67="","休",'配置表（Ｈ31.01）ららぽーと立川立飛'!J67)</f>
        <v>休</v>
      </c>
      <c r="K72" s="18" t="str">
        <f ca="1">IF('配置表（Ｈ31.01）ららぽーと立川立飛'!K67="","休",'配置表（Ｈ31.01）ららぽーと立川立飛'!K67)</f>
        <v>休</v>
      </c>
      <c r="L72" s="18" t="str">
        <f ca="1">IF('配置表（Ｈ31.01）ららぽーと立川立飛'!L67="","休",'配置表（Ｈ31.01）ららぽーと立川立飛'!L67)</f>
        <v>休</v>
      </c>
      <c r="M72" s="18" t="str">
        <f ca="1">IF('配置表（Ｈ31.01）ららぽーと立川立飛'!M67="","休",'配置表（Ｈ31.01）ららぽーと立川立飛'!M67)</f>
        <v>休</v>
      </c>
      <c r="N72" s="18" t="str">
        <f ca="1">IF('配置表（Ｈ31.01）ららぽーと立川立飛'!N67="","休",'配置表（Ｈ31.01）ららぽーと立川立飛'!N67)</f>
        <v>休</v>
      </c>
      <c r="O72" s="18" t="str">
        <f ca="1">IF('配置表（Ｈ31.01）ららぽーと立川立飛'!O67="","休",'配置表（Ｈ31.01）ららぽーと立川立飛'!O67)</f>
        <v>休</v>
      </c>
      <c r="P72" s="18" t="str">
        <f ca="1">IF('配置表（Ｈ31.01）ららぽーと立川立飛'!P67="","休",'配置表（Ｈ31.01）ららぽーと立川立飛'!P67)</f>
        <v>休</v>
      </c>
      <c r="Q72" s="18" t="str">
        <f ca="1">IF('配置表（Ｈ31.01）ららぽーと立川立飛'!Q67="","休",'配置表（Ｈ31.01）ららぽーと立川立飛'!Q67)</f>
        <v>休</v>
      </c>
      <c r="R72" s="18" t="str">
        <f ca="1">IF('配置表（Ｈ31.01）ららぽーと立川立飛'!R67="","休",'配置表（Ｈ31.01）ららぽーと立川立飛'!R67)</f>
        <v>休</v>
      </c>
      <c r="S72" s="18" t="str">
        <f ca="1">IF('配置表（Ｈ31.01）ららぽーと立川立飛'!S67="","休",'配置表（Ｈ31.01）ららぽーと立川立飛'!S67)</f>
        <v>休</v>
      </c>
      <c r="T72" s="18" t="str">
        <f ca="1">IF('配置表（Ｈ31.01）ららぽーと立川立飛'!T67="","休",'配置表（Ｈ31.01）ららぽーと立川立飛'!T67)</f>
        <v>休</v>
      </c>
      <c r="U72" s="18" t="str">
        <f ca="1">IF('配置表（Ｈ31.01）ららぽーと立川立飛'!U67="","休",'配置表（Ｈ31.01）ららぽーと立川立飛'!U67)</f>
        <v>休</v>
      </c>
      <c r="V72" s="18" t="str">
        <f ca="1">IF('配置表（Ｈ31.01）ららぽーと立川立飛'!V67="","休",'配置表（Ｈ31.01）ららぽーと立川立飛'!V67)</f>
        <v>休</v>
      </c>
      <c r="W72" s="18" t="str">
        <f ca="1">IF('配置表（Ｈ31.01）ららぽーと立川立飛'!W67="","休",'配置表（Ｈ31.01）ららぽーと立川立飛'!W67)</f>
        <v>休</v>
      </c>
      <c r="X72" s="18" t="str">
        <f ca="1">IF('配置表（Ｈ31.01）ららぽーと立川立飛'!X67="","休",'配置表（Ｈ31.01）ららぽーと立川立飛'!X67)</f>
        <v>休</v>
      </c>
      <c r="Y72" s="18" t="str">
        <f ca="1">IF('配置表（Ｈ31.01）ららぽーと立川立飛'!Y67="","休",'配置表（Ｈ31.01）ららぽーと立川立飛'!Y67)</f>
        <v>休</v>
      </c>
      <c r="Z72" s="18" t="str">
        <f ca="1">IF('配置表（Ｈ31.01）ららぽーと立川立飛'!Z67="","休",'配置表（Ｈ31.01）ららぽーと立川立飛'!Z67)</f>
        <v>休</v>
      </c>
      <c r="AA72" s="18" t="str">
        <f ca="1">IF('配置表（Ｈ31.01）ららぽーと立川立飛'!AA67="","休",'配置表（Ｈ31.01）ららぽーと立川立飛'!AA67)</f>
        <v>休</v>
      </c>
      <c r="AB72" s="18" t="str">
        <f ca="1">IF('配置表（Ｈ31.01）ららぽーと立川立飛'!AB67="","休",'配置表（Ｈ31.01）ららぽーと立川立飛'!AB67)</f>
        <v>休</v>
      </c>
      <c r="AC72" s="18" t="str">
        <f ca="1">IF('配置表（Ｈ31.01）ららぽーと立川立飛'!AC67="","休",'配置表（Ｈ31.01）ららぽーと立川立飛'!AC67)</f>
        <v>休</v>
      </c>
      <c r="AD72" s="18" t="str">
        <f ca="1">IF('配置表（Ｈ31.01）ららぽーと立川立飛'!AD67="","休",'配置表（Ｈ31.01）ららぽーと立川立飛'!AD67)</f>
        <v>休</v>
      </c>
      <c r="AE72" s="18" t="str">
        <f ca="1">IF('配置表（Ｈ31.01）ららぽーと立川立飛'!AE67="","休",'配置表（Ｈ31.01）ららぽーと立川立飛'!AE67)</f>
        <v>休</v>
      </c>
      <c r="AF72" s="18" t="str">
        <f ca="1">IF('配置表（Ｈ31.01）ららぽーと立川立飛'!AF67="","休",'配置表（Ｈ31.01）ららぽーと立川立飛'!AF67)</f>
        <v>休</v>
      </c>
      <c r="AG72" s="18" t="str">
        <f ca="1">IF('配置表（Ｈ31.01）ららぽーと立川立飛'!AG67="","休",'配置表（Ｈ31.01）ららぽーと立川立飛'!AG67)</f>
        <v>休</v>
      </c>
      <c r="AH72" s="19" t="str">
        <f>IF('配置表（Ｈ31.01）ららぽーと立川立飛'!AH67="","",'配置表（Ｈ31.01）ららぽーと立川立飛'!AH67)</f>
        <v/>
      </c>
      <c r="AI72" s="57">
        <f t="shared" ca="1" si="14"/>
        <v>31</v>
      </c>
      <c r="AJ72" s="19">
        <f t="shared" ca="1" si="16"/>
        <v>0</v>
      </c>
      <c r="AL72" s="60"/>
      <c r="AM72" s="61"/>
      <c r="AN72" s="62"/>
      <c r="AO72" s="62"/>
    </row>
    <row r="73" spans="1:41" ht="25.7" customHeight="1">
      <c r="A73" s="13">
        <v>52</v>
      </c>
      <c r="B73" s="17" t="str">
        <f>IF('配置表（Ｈ31.01）ららぽーと立川立飛'!B68="","",'配置表（Ｈ31.01）ららぽーと立川立飛'!B68)</f>
        <v/>
      </c>
      <c r="C73" s="18" t="str">
        <f ca="1">IF('配置表（Ｈ31.01）ららぽーと立川立飛'!C68="","休",'配置表（Ｈ31.01）ららぽーと立川立飛'!C68)</f>
        <v>休</v>
      </c>
      <c r="D73" s="18" t="str">
        <f ca="1">IF('配置表（Ｈ31.01）ららぽーと立川立飛'!D68="","休",'配置表（Ｈ31.01）ららぽーと立川立飛'!D68)</f>
        <v>休</v>
      </c>
      <c r="E73" s="18" t="str">
        <f ca="1">IF('配置表（Ｈ31.01）ららぽーと立川立飛'!E68="","休",'配置表（Ｈ31.01）ららぽーと立川立飛'!E68)</f>
        <v>休</v>
      </c>
      <c r="F73" s="18" t="str">
        <f ca="1">IF('配置表（Ｈ31.01）ららぽーと立川立飛'!F68="","休",'配置表（Ｈ31.01）ららぽーと立川立飛'!F68)</f>
        <v>休</v>
      </c>
      <c r="G73" s="18" t="str">
        <f ca="1">IF('配置表（Ｈ31.01）ららぽーと立川立飛'!G68="","休",'配置表（Ｈ31.01）ららぽーと立川立飛'!G68)</f>
        <v>休</v>
      </c>
      <c r="H73" s="18" t="str">
        <f ca="1">IF('配置表（Ｈ31.01）ららぽーと立川立飛'!H68="","休",'配置表（Ｈ31.01）ららぽーと立川立飛'!H68)</f>
        <v>休</v>
      </c>
      <c r="I73" s="18" t="str">
        <f ca="1">IF('配置表（Ｈ31.01）ららぽーと立川立飛'!I68="","休",'配置表（Ｈ31.01）ららぽーと立川立飛'!I68)</f>
        <v>休</v>
      </c>
      <c r="J73" s="18" t="str">
        <f ca="1">IF('配置表（Ｈ31.01）ららぽーと立川立飛'!J68="","休",'配置表（Ｈ31.01）ららぽーと立川立飛'!J68)</f>
        <v>休</v>
      </c>
      <c r="K73" s="18" t="str">
        <f ca="1">IF('配置表（Ｈ31.01）ららぽーと立川立飛'!K68="","休",'配置表（Ｈ31.01）ららぽーと立川立飛'!K68)</f>
        <v>休</v>
      </c>
      <c r="L73" s="18" t="str">
        <f ca="1">IF('配置表（Ｈ31.01）ららぽーと立川立飛'!L68="","休",'配置表（Ｈ31.01）ららぽーと立川立飛'!L68)</f>
        <v>休</v>
      </c>
      <c r="M73" s="18" t="str">
        <f ca="1">IF('配置表（Ｈ31.01）ららぽーと立川立飛'!M68="","休",'配置表（Ｈ31.01）ららぽーと立川立飛'!M68)</f>
        <v>休</v>
      </c>
      <c r="N73" s="18" t="str">
        <f ca="1">IF('配置表（Ｈ31.01）ららぽーと立川立飛'!N68="","休",'配置表（Ｈ31.01）ららぽーと立川立飛'!N68)</f>
        <v>休</v>
      </c>
      <c r="O73" s="18" t="str">
        <f ca="1">IF('配置表（Ｈ31.01）ららぽーと立川立飛'!O68="","休",'配置表（Ｈ31.01）ららぽーと立川立飛'!O68)</f>
        <v>休</v>
      </c>
      <c r="P73" s="18" t="str">
        <f ca="1">IF('配置表（Ｈ31.01）ららぽーと立川立飛'!P68="","休",'配置表（Ｈ31.01）ららぽーと立川立飛'!P68)</f>
        <v>休</v>
      </c>
      <c r="Q73" s="18" t="str">
        <f ca="1">IF('配置表（Ｈ31.01）ららぽーと立川立飛'!Q68="","休",'配置表（Ｈ31.01）ららぽーと立川立飛'!Q68)</f>
        <v>休</v>
      </c>
      <c r="R73" s="18" t="str">
        <f ca="1">IF('配置表（Ｈ31.01）ららぽーと立川立飛'!R68="","休",'配置表（Ｈ31.01）ららぽーと立川立飛'!R68)</f>
        <v>休</v>
      </c>
      <c r="S73" s="18" t="str">
        <f ca="1">IF('配置表（Ｈ31.01）ららぽーと立川立飛'!S68="","休",'配置表（Ｈ31.01）ららぽーと立川立飛'!S68)</f>
        <v>休</v>
      </c>
      <c r="T73" s="18" t="str">
        <f ca="1">IF('配置表（Ｈ31.01）ららぽーと立川立飛'!T68="","休",'配置表（Ｈ31.01）ららぽーと立川立飛'!T68)</f>
        <v>休</v>
      </c>
      <c r="U73" s="18" t="str">
        <f ca="1">IF('配置表（Ｈ31.01）ららぽーと立川立飛'!U68="","休",'配置表（Ｈ31.01）ららぽーと立川立飛'!U68)</f>
        <v>休</v>
      </c>
      <c r="V73" s="18" t="str">
        <f ca="1">IF('配置表（Ｈ31.01）ららぽーと立川立飛'!V68="","休",'配置表（Ｈ31.01）ららぽーと立川立飛'!V68)</f>
        <v>休</v>
      </c>
      <c r="W73" s="18" t="str">
        <f ca="1">IF('配置表（Ｈ31.01）ららぽーと立川立飛'!W68="","休",'配置表（Ｈ31.01）ららぽーと立川立飛'!W68)</f>
        <v>休</v>
      </c>
      <c r="X73" s="18" t="str">
        <f ca="1">IF('配置表（Ｈ31.01）ららぽーと立川立飛'!X68="","休",'配置表（Ｈ31.01）ららぽーと立川立飛'!X68)</f>
        <v>休</v>
      </c>
      <c r="Y73" s="18" t="str">
        <f ca="1">IF('配置表（Ｈ31.01）ららぽーと立川立飛'!Y68="","休",'配置表（Ｈ31.01）ららぽーと立川立飛'!Y68)</f>
        <v>休</v>
      </c>
      <c r="Z73" s="18" t="str">
        <f ca="1">IF('配置表（Ｈ31.01）ららぽーと立川立飛'!Z68="","休",'配置表（Ｈ31.01）ららぽーと立川立飛'!Z68)</f>
        <v>休</v>
      </c>
      <c r="AA73" s="18" t="str">
        <f ca="1">IF('配置表（Ｈ31.01）ららぽーと立川立飛'!AA68="","休",'配置表（Ｈ31.01）ららぽーと立川立飛'!AA68)</f>
        <v>休</v>
      </c>
      <c r="AB73" s="18" t="str">
        <f ca="1">IF('配置表（Ｈ31.01）ららぽーと立川立飛'!AB68="","休",'配置表（Ｈ31.01）ららぽーと立川立飛'!AB68)</f>
        <v>休</v>
      </c>
      <c r="AC73" s="18" t="str">
        <f ca="1">IF('配置表（Ｈ31.01）ららぽーと立川立飛'!AC68="","休",'配置表（Ｈ31.01）ららぽーと立川立飛'!AC68)</f>
        <v>休</v>
      </c>
      <c r="AD73" s="18" t="str">
        <f ca="1">IF('配置表（Ｈ31.01）ららぽーと立川立飛'!AD68="","休",'配置表（Ｈ31.01）ららぽーと立川立飛'!AD68)</f>
        <v>休</v>
      </c>
      <c r="AE73" s="18" t="str">
        <f ca="1">IF('配置表（Ｈ31.01）ららぽーと立川立飛'!AE68="","休",'配置表（Ｈ31.01）ららぽーと立川立飛'!AE68)</f>
        <v>休</v>
      </c>
      <c r="AF73" s="18" t="str">
        <f ca="1">IF('配置表（Ｈ31.01）ららぽーと立川立飛'!AF68="","休",'配置表（Ｈ31.01）ららぽーと立川立飛'!AF68)</f>
        <v>休</v>
      </c>
      <c r="AG73" s="18" t="str">
        <f ca="1">IF('配置表（Ｈ31.01）ららぽーと立川立飛'!AG68="","休",'配置表（Ｈ31.01）ららぽーと立川立飛'!AG68)</f>
        <v>休</v>
      </c>
      <c r="AH73" s="19" t="str">
        <f>IF('配置表（Ｈ31.01）ららぽーと立川立飛'!AH68="","",'配置表（Ｈ31.01）ららぽーと立川立飛'!AH68)</f>
        <v/>
      </c>
      <c r="AI73" s="57">
        <f t="shared" ca="1" si="14"/>
        <v>31</v>
      </c>
      <c r="AJ73" s="19">
        <f t="shared" ca="1" si="16"/>
        <v>0</v>
      </c>
      <c r="AL73" s="1"/>
      <c r="AM73" s="51"/>
      <c r="AO73" s="1"/>
    </row>
    <row r="74" spans="1:41" ht="25.7" customHeight="1">
      <c r="A74" s="13">
        <v>53</v>
      </c>
      <c r="B74" s="17" t="str">
        <f>IF('配置表（Ｈ31.01）ららぽーと立川立飛'!B69="","",'配置表（Ｈ31.01）ららぽーと立川立飛'!B69)</f>
        <v/>
      </c>
      <c r="C74" s="18" t="str">
        <f ca="1">IF('配置表（Ｈ31.01）ららぽーと立川立飛'!C69="","休",'配置表（Ｈ31.01）ららぽーと立川立飛'!C69)</f>
        <v>休</v>
      </c>
      <c r="D74" s="18" t="str">
        <f ca="1">IF('配置表（Ｈ31.01）ららぽーと立川立飛'!D69="","休",'配置表（Ｈ31.01）ららぽーと立川立飛'!D69)</f>
        <v>休</v>
      </c>
      <c r="E74" s="18" t="str">
        <f ca="1">IF('配置表（Ｈ31.01）ららぽーと立川立飛'!E69="","休",'配置表（Ｈ31.01）ららぽーと立川立飛'!E69)</f>
        <v>休</v>
      </c>
      <c r="F74" s="18" t="str">
        <f ca="1">IF('配置表（Ｈ31.01）ららぽーと立川立飛'!F69="","休",'配置表（Ｈ31.01）ららぽーと立川立飛'!F69)</f>
        <v>休</v>
      </c>
      <c r="G74" s="18" t="str">
        <f ca="1">IF('配置表（Ｈ31.01）ららぽーと立川立飛'!G69="","休",'配置表（Ｈ31.01）ららぽーと立川立飛'!G69)</f>
        <v>休</v>
      </c>
      <c r="H74" s="18" t="str">
        <f ca="1">IF('配置表（Ｈ31.01）ららぽーと立川立飛'!H69="","休",'配置表（Ｈ31.01）ららぽーと立川立飛'!H69)</f>
        <v>休</v>
      </c>
      <c r="I74" s="18" t="str">
        <f ca="1">IF('配置表（Ｈ31.01）ららぽーと立川立飛'!I69="","休",'配置表（Ｈ31.01）ららぽーと立川立飛'!I69)</f>
        <v>休</v>
      </c>
      <c r="J74" s="18" t="str">
        <f ca="1">IF('配置表（Ｈ31.01）ららぽーと立川立飛'!J69="","休",'配置表（Ｈ31.01）ららぽーと立川立飛'!J69)</f>
        <v>休</v>
      </c>
      <c r="K74" s="18" t="str">
        <f ca="1">IF('配置表（Ｈ31.01）ららぽーと立川立飛'!K69="","休",'配置表（Ｈ31.01）ららぽーと立川立飛'!K69)</f>
        <v>休</v>
      </c>
      <c r="L74" s="18" t="str">
        <f ca="1">IF('配置表（Ｈ31.01）ららぽーと立川立飛'!L69="","休",'配置表（Ｈ31.01）ららぽーと立川立飛'!L69)</f>
        <v>休</v>
      </c>
      <c r="M74" s="18" t="str">
        <f ca="1">IF('配置表（Ｈ31.01）ららぽーと立川立飛'!M69="","休",'配置表（Ｈ31.01）ららぽーと立川立飛'!M69)</f>
        <v>休</v>
      </c>
      <c r="N74" s="18" t="str">
        <f ca="1">IF('配置表（Ｈ31.01）ららぽーと立川立飛'!N69="","休",'配置表（Ｈ31.01）ららぽーと立川立飛'!N69)</f>
        <v>休</v>
      </c>
      <c r="O74" s="18" t="str">
        <f ca="1">IF('配置表（Ｈ31.01）ららぽーと立川立飛'!O69="","休",'配置表（Ｈ31.01）ららぽーと立川立飛'!O69)</f>
        <v>休</v>
      </c>
      <c r="P74" s="18" t="str">
        <f ca="1">IF('配置表（Ｈ31.01）ららぽーと立川立飛'!P69="","休",'配置表（Ｈ31.01）ららぽーと立川立飛'!P69)</f>
        <v>休</v>
      </c>
      <c r="Q74" s="18" t="str">
        <f ca="1">IF('配置表（Ｈ31.01）ららぽーと立川立飛'!Q69="","休",'配置表（Ｈ31.01）ららぽーと立川立飛'!Q69)</f>
        <v>休</v>
      </c>
      <c r="R74" s="18" t="str">
        <f ca="1">IF('配置表（Ｈ31.01）ららぽーと立川立飛'!R69="","休",'配置表（Ｈ31.01）ららぽーと立川立飛'!R69)</f>
        <v>休</v>
      </c>
      <c r="S74" s="18" t="str">
        <f ca="1">IF('配置表（Ｈ31.01）ららぽーと立川立飛'!S69="","休",'配置表（Ｈ31.01）ららぽーと立川立飛'!S69)</f>
        <v>休</v>
      </c>
      <c r="T74" s="18" t="str">
        <f ca="1">IF('配置表（Ｈ31.01）ららぽーと立川立飛'!T69="","休",'配置表（Ｈ31.01）ららぽーと立川立飛'!T69)</f>
        <v>休</v>
      </c>
      <c r="U74" s="18" t="str">
        <f ca="1">IF('配置表（Ｈ31.01）ららぽーと立川立飛'!U69="","休",'配置表（Ｈ31.01）ららぽーと立川立飛'!U69)</f>
        <v>休</v>
      </c>
      <c r="V74" s="18" t="str">
        <f ca="1">IF('配置表（Ｈ31.01）ららぽーと立川立飛'!V69="","休",'配置表（Ｈ31.01）ららぽーと立川立飛'!V69)</f>
        <v>休</v>
      </c>
      <c r="W74" s="18" t="str">
        <f ca="1">IF('配置表（Ｈ31.01）ららぽーと立川立飛'!W69="","休",'配置表（Ｈ31.01）ららぽーと立川立飛'!W69)</f>
        <v>休</v>
      </c>
      <c r="X74" s="18" t="str">
        <f ca="1">IF('配置表（Ｈ31.01）ららぽーと立川立飛'!X69="","休",'配置表（Ｈ31.01）ららぽーと立川立飛'!X69)</f>
        <v>休</v>
      </c>
      <c r="Y74" s="18" t="str">
        <f ca="1">IF('配置表（Ｈ31.01）ららぽーと立川立飛'!Y69="","休",'配置表（Ｈ31.01）ららぽーと立川立飛'!Y69)</f>
        <v>休</v>
      </c>
      <c r="Z74" s="18" t="str">
        <f ca="1">IF('配置表（Ｈ31.01）ららぽーと立川立飛'!Z69="","休",'配置表（Ｈ31.01）ららぽーと立川立飛'!Z69)</f>
        <v>休</v>
      </c>
      <c r="AA74" s="18" t="str">
        <f ca="1">IF('配置表（Ｈ31.01）ららぽーと立川立飛'!AA69="","休",'配置表（Ｈ31.01）ららぽーと立川立飛'!AA69)</f>
        <v>休</v>
      </c>
      <c r="AB74" s="18" t="str">
        <f ca="1">IF('配置表（Ｈ31.01）ららぽーと立川立飛'!AB69="","休",'配置表（Ｈ31.01）ららぽーと立川立飛'!AB69)</f>
        <v>休</v>
      </c>
      <c r="AC74" s="18" t="str">
        <f ca="1">IF('配置表（Ｈ31.01）ららぽーと立川立飛'!AC69="","休",'配置表（Ｈ31.01）ららぽーと立川立飛'!AC69)</f>
        <v>休</v>
      </c>
      <c r="AD74" s="18" t="str">
        <f ca="1">IF('配置表（Ｈ31.01）ららぽーと立川立飛'!AD69="","休",'配置表（Ｈ31.01）ららぽーと立川立飛'!AD69)</f>
        <v>休</v>
      </c>
      <c r="AE74" s="18" t="str">
        <f ca="1">IF('配置表（Ｈ31.01）ららぽーと立川立飛'!AE69="","休",'配置表（Ｈ31.01）ららぽーと立川立飛'!AE69)</f>
        <v>休</v>
      </c>
      <c r="AF74" s="18" t="str">
        <f ca="1">IF('配置表（Ｈ31.01）ららぽーと立川立飛'!AF69="","休",'配置表（Ｈ31.01）ららぽーと立川立飛'!AF69)</f>
        <v>休</v>
      </c>
      <c r="AG74" s="18" t="str">
        <f ca="1">IF('配置表（Ｈ31.01）ららぽーと立川立飛'!AG69="","休",'配置表（Ｈ31.01）ららぽーと立川立飛'!AG69)</f>
        <v>休</v>
      </c>
      <c r="AH74" s="19" t="str">
        <f>IF('配置表（Ｈ31.01）ららぽーと立川立飛'!AH69="","",'配置表（Ｈ31.01）ららぽーと立川立飛'!AH69)</f>
        <v/>
      </c>
      <c r="AI74" s="57">
        <f t="shared" ca="1" si="14"/>
        <v>31</v>
      </c>
      <c r="AJ74" s="19">
        <f t="shared" ca="1" si="16"/>
        <v>0</v>
      </c>
      <c r="AL74" s="1"/>
      <c r="AM74" s="51"/>
      <c r="AO74" s="1"/>
    </row>
    <row r="75" spans="1:41" ht="25.7" customHeight="1">
      <c r="A75" s="13">
        <v>54</v>
      </c>
      <c r="B75" s="17" t="str">
        <f>IF('配置表（Ｈ31.01）ららぽーと立川立飛'!B70="","",'配置表（Ｈ31.01）ららぽーと立川立飛'!B70)</f>
        <v/>
      </c>
      <c r="C75" s="18" t="str">
        <f ca="1">IF('配置表（Ｈ31.01）ららぽーと立川立飛'!C70="","休",'配置表（Ｈ31.01）ららぽーと立川立飛'!C70)</f>
        <v>休</v>
      </c>
      <c r="D75" s="18" t="str">
        <f ca="1">IF('配置表（Ｈ31.01）ららぽーと立川立飛'!D70="","休",'配置表（Ｈ31.01）ららぽーと立川立飛'!D70)</f>
        <v>休</v>
      </c>
      <c r="E75" s="18" t="str">
        <f ca="1">IF('配置表（Ｈ31.01）ららぽーと立川立飛'!E70="","休",'配置表（Ｈ31.01）ららぽーと立川立飛'!E70)</f>
        <v>休</v>
      </c>
      <c r="F75" s="18" t="str">
        <f ca="1">IF('配置表（Ｈ31.01）ららぽーと立川立飛'!F70="","休",'配置表（Ｈ31.01）ららぽーと立川立飛'!F70)</f>
        <v>休</v>
      </c>
      <c r="G75" s="18" t="str">
        <f ca="1">IF('配置表（Ｈ31.01）ららぽーと立川立飛'!G70="","休",'配置表（Ｈ31.01）ららぽーと立川立飛'!G70)</f>
        <v>休</v>
      </c>
      <c r="H75" s="18" t="str">
        <f ca="1">IF('配置表（Ｈ31.01）ららぽーと立川立飛'!H70="","休",'配置表（Ｈ31.01）ららぽーと立川立飛'!H70)</f>
        <v>休</v>
      </c>
      <c r="I75" s="18" t="str">
        <f ca="1">IF('配置表（Ｈ31.01）ららぽーと立川立飛'!I70="","休",'配置表（Ｈ31.01）ららぽーと立川立飛'!I70)</f>
        <v>休</v>
      </c>
      <c r="J75" s="18" t="str">
        <f ca="1">IF('配置表（Ｈ31.01）ららぽーと立川立飛'!J70="","休",'配置表（Ｈ31.01）ららぽーと立川立飛'!J70)</f>
        <v>休</v>
      </c>
      <c r="K75" s="18" t="str">
        <f ca="1">IF('配置表（Ｈ31.01）ららぽーと立川立飛'!K70="","休",'配置表（Ｈ31.01）ららぽーと立川立飛'!K70)</f>
        <v>休</v>
      </c>
      <c r="L75" s="18" t="str">
        <f ca="1">IF('配置表（Ｈ31.01）ららぽーと立川立飛'!L70="","休",'配置表（Ｈ31.01）ららぽーと立川立飛'!L70)</f>
        <v>休</v>
      </c>
      <c r="M75" s="18" t="str">
        <f ca="1">IF('配置表（Ｈ31.01）ららぽーと立川立飛'!M70="","休",'配置表（Ｈ31.01）ららぽーと立川立飛'!M70)</f>
        <v>休</v>
      </c>
      <c r="N75" s="18" t="str">
        <f ca="1">IF('配置表（Ｈ31.01）ららぽーと立川立飛'!N70="","休",'配置表（Ｈ31.01）ららぽーと立川立飛'!N70)</f>
        <v>休</v>
      </c>
      <c r="O75" s="18" t="str">
        <f ca="1">IF('配置表（Ｈ31.01）ららぽーと立川立飛'!O70="","休",'配置表（Ｈ31.01）ららぽーと立川立飛'!O70)</f>
        <v>休</v>
      </c>
      <c r="P75" s="18" t="str">
        <f ca="1">IF('配置表（Ｈ31.01）ららぽーと立川立飛'!P70="","休",'配置表（Ｈ31.01）ららぽーと立川立飛'!P70)</f>
        <v>休</v>
      </c>
      <c r="Q75" s="18" t="str">
        <f ca="1">IF('配置表（Ｈ31.01）ららぽーと立川立飛'!Q70="","休",'配置表（Ｈ31.01）ららぽーと立川立飛'!Q70)</f>
        <v>休</v>
      </c>
      <c r="R75" s="18" t="str">
        <f ca="1">IF('配置表（Ｈ31.01）ららぽーと立川立飛'!R70="","休",'配置表（Ｈ31.01）ららぽーと立川立飛'!R70)</f>
        <v>休</v>
      </c>
      <c r="S75" s="18" t="str">
        <f ca="1">IF('配置表（Ｈ31.01）ららぽーと立川立飛'!S70="","休",'配置表（Ｈ31.01）ららぽーと立川立飛'!S70)</f>
        <v>休</v>
      </c>
      <c r="T75" s="18" t="str">
        <f ca="1">IF('配置表（Ｈ31.01）ららぽーと立川立飛'!T70="","休",'配置表（Ｈ31.01）ららぽーと立川立飛'!T70)</f>
        <v>休</v>
      </c>
      <c r="U75" s="18" t="str">
        <f ca="1">IF('配置表（Ｈ31.01）ららぽーと立川立飛'!U70="","休",'配置表（Ｈ31.01）ららぽーと立川立飛'!U70)</f>
        <v>休</v>
      </c>
      <c r="V75" s="18" t="str">
        <f ca="1">IF('配置表（Ｈ31.01）ららぽーと立川立飛'!V70="","休",'配置表（Ｈ31.01）ららぽーと立川立飛'!V70)</f>
        <v>休</v>
      </c>
      <c r="W75" s="18" t="str">
        <f ca="1">IF('配置表（Ｈ31.01）ららぽーと立川立飛'!W70="","休",'配置表（Ｈ31.01）ららぽーと立川立飛'!W70)</f>
        <v>休</v>
      </c>
      <c r="X75" s="18" t="str">
        <f ca="1">IF('配置表（Ｈ31.01）ららぽーと立川立飛'!X70="","休",'配置表（Ｈ31.01）ららぽーと立川立飛'!X70)</f>
        <v>休</v>
      </c>
      <c r="Y75" s="18" t="str">
        <f ca="1">IF('配置表（Ｈ31.01）ららぽーと立川立飛'!Y70="","休",'配置表（Ｈ31.01）ららぽーと立川立飛'!Y70)</f>
        <v>休</v>
      </c>
      <c r="Z75" s="18" t="str">
        <f ca="1">IF('配置表（Ｈ31.01）ららぽーと立川立飛'!Z70="","休",'配置表（Ｈ31.01）ららぽーと立川立飛'!Z70)</f>
        <v>休</v>
      </c>
      <c r="AA75" s="18" t="str">
        <f ca="1">IF('配置表（Ｈ31.01）ららぽーと立川立飛'!AA70="","休",'配置表（Ｈ31.01）ららぽーと立川立飛'!AA70)</f>
        <v>休</v>
      </c>
      <c r="AB75" s="18" t="str">
        <f ca="1">IF('配置表（Ｈ31.01）ららぽーと立川立飛'!AB70="","休",'配置表（Ｈ31.01）ららぽーと立川立飛'!AB70)</f>
        <v>休</v>
      </c>
      <c r="AC75" s="18" t="str">
        <f ca="1">IF('配置表（Ｈ31.01）ららぽーと立川立飛'!AC70="","休",'配置表（Ｈ31.01）ららぽーと立川立飛'!AC70)</f>
        <v>休</v>
      </c>
      <c r="AD75" s="18" t="str">
        <f ca="1">IF('配置表（Ｈ31.01）ららぽーと立川立飛'!AD70="","休",'配置表（Ｈ31.01）ららぽーと立川立飛'!AD70)</f>
        <v>休</v>
      </c>
      <c r="AE75" s="18" t="str">
        <f ca="1">IF('配置表（Ｈ31.01）ららぽーと立川立飛'!AE70="","休",'配置表（Ｈ31.01）ららぽーと立川立飛'!AE70)</f>
        <v>休</v>
      </c>
      <c r="AF75" s="18" t="str">
        <f ca="1">IF('配置表（Ｈ31.01）ららぽーと立川立飛'!AF70="","休",'配置表（Ｈ31.01）ららぽーと立川立飛'!AF70)</f>
        <v>休</v>
      </c>
      <c r="AG75" s="18" t="str">
        <f ca="1">IF('配置表（Ｈ31.01）ららぽーと立川立飛'!AG70="","休",'配置表（Ｈ31.01）ららぽーと立川立飛'!AG70)</f>
        <v>休</v>
      </c>
      <c r="AH75" s="19" t="str">
        <f>IF('配置表（Ｈ31.01）ららぽーと立川立飛'!AH70="","",'配置表（Ｈ31.01）ららぽーと立川立飛'!AH70)</f>
        <v/>
      </c>
      <c r="AI75" s="57">
        <f t="shared" ca="1" si="14"/>
        <v>31</v>
      </c>
      <c r="AJ75" s="19">
        <f t="shared" ca="1" si="16"/>
        <v>0</v>
      </c>
    </row>
    <row r="76" spans="1:41" ht="25.7" customHeight="1">
      <c r="A76" s="13">
        <v>55</v>
      </c>
      <c r="B76" s="17" t="str">
        <f>IF('配置表（Ｈ31.01）ららぽーと立川立飛'!B71="","",'配置表（Ｈ31.01）ららぽーと立川立飛'!B71)</f>
        <v/>
      </c>
      <c r="C76" s="18" t="str">
        <f ca="1">IF('配置表（Ｈ31.01）ららぽーと立川立飛'!C71="","休",'配置表（Ｈ31.01）ららぽーと立川立飛'!C71)</f>
        <v>休</v>
      </c>
      <c r="D76" s="18" t="str">
        <f ca="1">IF('配置表（Ｈ31.01）ららぽーと立川立飛'!D71="","休",'配置表（Ｈ31.01）ららぽーと立川立飛'!D71)</f>
        <v>休</v>
      </c>
      <c r="E76" s="18" t="str">
        <f ca="1">IF('配置表（Ｈ31.01）ららぽーと立川立飛'!E71="","休",'配置表（Ｈ31.01）ららぽーと立川立飛'!E71)</f>
        <v>休</v>
      </c>
      <c r="F76" s="18" t="str">
        <f ca="1">IF('配置表（Ｈ31.01）ららぽーと立川立飛'!F71="","休",'配置表（Ｈ31.01）ららぽーと立川立飛'!F71)</f>
        <v>休</v>
      </c>
      <c r="G76" s="18" t="str">
        <f ca="1">IF('配置表（Ｈ31.01）ららぽーと立川立飛'!G71="","休",'配置表（Ｈ31.01）ららぽーと立川立飛'!G71)</f>
        <v>休</v>
      </c>
      <c r="H76" s="18" t="str">
        <f ca="1">IF('配置表（Ｈ31.01）ららぽーと立川立飛'!H71="","休",'配置表（Ｈ31.01）ららぽーと立川立飛'!H71)</f>
        <v>休</v>
      </c>
      <c r="I76" s="18" t="str">
        <f ca="1">IF('配置表（Ｈ31.01）ららぽーと立川立飛'!I71="","休",'配置表（Ｈ31.01）ららぽーと立川立飛'!I71)</f>
        <v>休</v>
      </c>
      <c r="J76" s="18" t="str">
        <f ca="1">IF('配置表（Ｈ31.01）ららぽーと立川立飛'!J71="","休",'配置表（Ｈ31.01）ららぽーと立川立飛'!J71)</f>
        <v>休</v>
      </c>
      <c r="K76" s="18" t="str">
        <f ca="1">IF('配置表（Ｈ31.01）ららぽーと立川立飛'!K71="","休",'配置表（Ｈ31.01）ららぽーと立川立飛'!K71)</f>
        <v>休</v>
      </c>
      <c r="L76" s="18" t="str">
        <f ca="1">IF('配置表（Ｈ31.01）ららぽーと立川立飛'!L71="","休",'配置表（Ｈ31.01）ららぽーと立川立飛'!L71)</f>
        <v>休</v>
      </c>
      <c r="M76" s="18" t="str">
        <f ca="1">IF('配置表（Ｈ31.01）ららぽーと立川立飛'!M71="","休",'配置表（Ｈ31.01）ららぽーと立川立飛'!M71)</f>
        <v>休</v>
      </c>
      <c r="N76" s="18" t="str">
        <f ca="1">IF('配置表（Ｈ31.01）ららぽーと立川立飛'!N71="","休",'配置表（Ｈ31.01）ららぽーと立川立飛'!N71)</f>
        <v>休</v>
      </c>
      <c r="O76" s="18" t="str">
        <f ca="1">IF('配置表（Ｈ31.01）ららぽーと立川立飛'!O71="","休",'配置表（Ｈ31.01）ららぽーと立川立飛'!O71)</f>
        <v>休</v>
      </c>
      <c r="P76" s="18" t="str">
        <f ca="1">IF('配置表（Ｈ31.01）ららぽーと立川立飛'!P71="","休",'配置表（Ｈ31.01）ららぽーと立川立飛'!P71)</f>
        <v>休</v>
      </c>
      <c r="Q76" s="18" t="str">
        <f ca="1">IF('配置表（Ｈ31.01）ららぽーと立川立飛'!Q71="","休",'配置表（Ｈ31.01）ららぽーと立川立飛'!Q71)</f>
        <v>休</v>
      </c>
      <c r="R76" s="18" t="str">
        <f ca="1">IF('配置表（Ｈ31.01）ららぽーと立川立飛'!R71="","休",'配置表（Ｈ31.01）ららぽーと立川立飛'!R71)</f>
        <v>休</v>
      </c>
      <c r="S76" s="18" t="str">
        <f ca="1">IF('配置表（Ｈ31.01）ららぽーと立川立飛'!S71="","休",'配置表（Ｈ31.01）ららぽーと立川立飛'!S71)</f>
        <v>休</v>
      </c>
      <c r="T76" s="18" t="str">
        <f ca="1">IF('配置表（Ｈ31.01）ららぽーと立川立飛'!T71="","休",'配置表（Ｈ31.01）ららぽーと立川立飛'!T71)</f>
        <v>休</v>
      </c>
      <c r="U76" s="18" t="str">
        <f ca="1">IF('配置表（Ｈ31.01）ららぽーと立川立飛'!U71="","休",'配置表（Ｈ31.01）ららぽーと立川立飛'!U71)</f>
        <v>休</v>
      </c>
      <c r="V76" s="18" t="str">
        <f ca="1">IF('配置表（Ｈ31.01）ららぽーと立川立飛'!V71="","休",'配置表（Ｈ31.01）ららぽーと立川立飛'!V71)</f>
        <v>休</v>
      </c>
      <c r="W76" s="18" t="str">
        <f ca="1">IF('配置表（Ｈ31.01）ららぽーと立川立飛'!W71="","休",'配置表（Ｈ31.01）ららぽーと立川立飛'!W71)</f>
        <v>休</v>
      </c>
      <c r="X76" s="18" t="str">
        <f ca="1">IF('配置表（Ｈ31.01）ららぽーと立川立飛'!X71="","休",'配置表（Ｈ31.01）ららぽーと立川立飛'!X71)</f>
        <v>休</v>
      </c>
      <c r="Y76" s="18" t="str">
        <f ca="1">IF('配置表（Ｈ31.01）ららぽーと立川立飛'!Y71="","休",'配置表（Ｈ31.01）ららぽーと立川立飛'!Y71)</f>
        <v>休</v>
      </c>
      <c r="Z76" s="18" t="str">
        <f ca="1">IF('配置表（Ｈ31.01）ららぽーと立川立飛'!Z71="","休",'配置表（Ｈ31.01）ららぽーと立川立飛'!Z71)</f>
        <v>休</v>
      </c>
      <c r="AA76" s="18" t="str">
        <f ca="1">IF('配置表（Ｈ31.01）ららぽーと立川立飛'!AA71="","休",'配置表（Ｈ31.01）ららぽーと立川立飛'!AA71)</f>
        <v>休</v>
      </c>
      <c r="AB76" s="18" t="str">
        <f ca="1">IF('配置表（Ｈ31.01）ららぽーと立川立飛'!AB71="","休",'配置表（Ｈ31.01）ららぽーと立川立飛'!AB71)</f>
        <v>休</v>
      </c>
      <c r="AC76" s="18" t="str">
        <f ca="1">IF('配置表（Ｈ31.01）ららぽーと立川立飛'!AC71="","休",'配置表（Ｈ31.01）ららぽーと立川立飛'!AC71)</f>
        <v>休</v>
      </c>
      <c r="AD76" s="18" t="str">
        <f ca="1">IF('配置表（Ｈ31.01）ららぽーと立川立飛'!AD71="","休",'配置表（Ｈ31.01）ららぽーと立川立飛'!AD71)</f>
        <v>休</v>
      </c>
      <c r="AE76" s="18" t="str">
        <f ca="1">IF('配置表（Ｈ31.01）ららぽーと立川立飛'!AE71="","休",'配置表（Ｈ31.01）ららぽーと立川立飛'!AE71)</f>
        <v>休</v>
      </c>
      <c r="AF76" s="18" t="str">
        <f ca="1">IF('配置表（Ｈ31.01）ららぽーと立川立飛'!AF71="","休",'配置表（Ｈ31.01）ららぽーと立川立飛'!AF71)</f>
        <v>休</v>
      </c>
      <c r="AG76" s="18" t="str">
        <f ca="1">IF('配置表（Ｈ31.01）ららぽーと立川立飛'!AG71="","休",'配置表（Ｈ31.01）ららぽーと立川立飛'!AG71)</f>
        <v>休</v>
      </c>
      <c r="AH76" s="19" t="str">
        <f>IF('配置表（Ｈ31.01）ららぽーと立川立飛'!AH71="","",'配置表（Ｈ31.01）ららぽーと立川立飛'!AH71)</f>
        <v/>
      </c>
      <c r="AI76" s="57">
        <f t="shared" ca="1" si="14"/>
        <v>31</v>
      </c>
      <c r="AJ76" s="19">
        <f t="shared" ca="1" si="16"/>
        <v>0</v>
      </c>
    </row>
    <row r="77" spans="1:41" ht="25.7" customHeight="1">
      <c r="A77" s="13">
        <v>56</v>
      </c>
      <c r="B77" s="17" t="str">
        <f>IF('配置表（Ｈ31.01）ららぽーと立川立飛'!B72="","",'配置表（Ｈ31.01）ららぽーと立川立飛'!B72)</f>
        <v/>
      </c>
      <c r="C77" s="18" t="str">
        <f ca="1">IF('配置表（Ｈ31.01）ららぽーと立川立飛'!C72="","休",'配置表（Ｈ31.01）ららぽーと立川立飛'!C72)</f>
        <v>休</v>
      </c>
      <c r="D77" s="18" t="str">
        <f ca="1">IF('配置表（Ｈ31.01）ららぽーと立川立飛'!D72="","休",'配置表（Ｈ31.01）ららぽーと立川立飛'!D72)</f>
        <v>休</v>
      </c>
      <c r="E77" s="18" t="str">
        <f ca="1">IF('配置表（Ｈ31.01）ららぽーと立川立飛'!E72="","休",'配置表（Ｈ31.01）ららぽーと立川立飛'!E72)</f>
        <v>休</v>
      </c>
      <c r="F77" s="18" t="str">
        <f ca="1">IF('配置表（Ｈ31.01）ららぽーと立川立飛'!F72="","休",'配置表（Ｈ31.01）ららぽーと立川立飛'!F72)</f>
        <v>休</v>
      </c>
      <c r="G77" s="18" t="str">
        <f ca="1">IF('配置表（Ｈ31.01）ららぽーと立川立飛'!G72="","休",'配置表（Ｈ31.01）ららぽーと立川立飛'!G72)</f>
        <v>休</v>
      </c>
      <c r="H77" s="18" t="str">
        <f ca="1">IF('配置表（Ｈ31.01）ららぽーと立川立飛'!H72="","休",'配置表（Ｈ31.01）ららぽーと立川立飛'!H72)</f>
        <v>休</v>
      </c>
      <c r="I77" s="18" t="str">
        <f ca="1">IF('配置表（Ｈ31.01）ららぽーと立川立飛'!I72="","休",'配置表（Ｈ31.01）ららぽーと立川立飛'!I72)</f>
        <v>休</v>
      </c>
      <c r="J77" s="18" t="str">
        <f ca="1">IF('配置表（Ｈ31.01）ららぽーと立川立飛'!J72="","休",'配置表（Ｈ31.01）ららぽーと立川立飛'!J72)</f>
        <v>休</v>
      </c>
      <c r="K77" s="18" t="str">
        <f ca="1">IF('配置表（Ｈ31.01）ららぽーと立川立飛'!K72="","休",'配置表（Ｈ31.01）ららぽーと立川立飛'!K72)</f>
        <v>休</v>
      </c>
      <c r="L77" s="18" t="str">
        <f ca="1">IF('配置表（Ｈ31.01）ららぽーと立川立飛'!L72="","休",'配置表（Ｈ31.01）ららぽーと立川立飛'!L72)</f>
        <v>休</v>
      </c>
      <c r="M77" s="18" t="str">
        <f ca="1">IF('配置表（Ｈ31.01）ららぽーと立川立飛'!M72="","休",'配置表（Ｈ31.01）ららぽーと立川立飛'!M72)</f>
        <v>休</v>
      </c>
      <c r="N77" s="18" t="str">
        <f ca="1">IF('配置表（Ｈ31.01）ららぽーと立川立飛'!N72="","休",'配置表（Ｈ31.01）ららぽーと立川立飛'!N72)</f>
        <v>休</v>
      </c>
      <c r="O77" s="18" t="str">
        <f ca="1">IF('配置表（Ｈ31.01）ららぽーと立川立飛'!O72="","休",'配置表（Ｈ31.01）ららぽーと立川立飛'!O72)</f>
        <v>休</v>
      </c>
      <c r="P77" s="18" t="str">
        <f ca="1">IF('配置表（Ｈ31.01）ららぽーと立川立飛'!P72="","休",'配置表（Ｈ31.01）ららぽーと立川立飛'!P72)</f>
        <v>休</v>
      </c>
      <c r="Q77" s="18" t="str">
        <f ca="1">IF('配置表（Ｈ31.01）ららぽーと立川立飛'!Q72="","休",'配置表（Ｈ31.01）ららぽーと立川立飛'!Q72)</f>
        <v>休</v>
      </c>
      <c r="R77" s="18" t="str">
        <f ca="1">IF('配置表（Ｈ31.01）ららぽーと立川立飛'!R72="","休",'配置表（Ｈ31.01）ららぽーと立川立飛'!R72)</f>
        <v>休</v>
      </c>
      <c r="S77" s="18" t="str">
        <f ca="1">IF('配置表（Ｈ31.01）ららぽーと立川立飛'!S72="","休",'配置表（Ｈ31.01）ららぽーと立川立飛'!S72)</f>
        <v>休</v>
      </c>
      <c r="T77" s="18" t="str">
        <f ca="1">IF('配置表（Ｈ31.01）ららぽーと立川立飛'!T72="","休",'配置表（Ｈ31.01）ららぽーと立川立飛'!T72)</f>
        <v>休</v>
      </c>
      <c r="U77" s="18" t="str">
        <f ca="1">IF('配置表（Ｈ31.01）ららぽーと立川立飛'!U72="","休",'配置表（Ｈ31.01）ららぽーと立川立飛'!U72)</f>
        <v>休</v>
      </c>
      <c r="V77" s="18" t="str">
        <f ca="1">IF('配置表（Ｈ31.01）ららぽーと立川立飛'!V72="","休",'配置表（Ｈ31.01）ららぽーと立川立飛'!V72)</f>
        <v>休</v>
      </c>
      <c r="W77" s="18" t="str">
        <f ca="1">IF('配置表（Ｈ31.01）ららぽーと立川立飛'!W72="","休",'配置表（Ｈ31.01）ららぽーと立川立飛'!W72)</f>
        <v>休</v>
      </c>
      <c r="X77" s="18" t="str">
        <f ca="1">IF('配置表（Ｈ31.01）ららぽーと立川立飛'!X72="","休",'配置表（Ｈ31.01）ららぽーと立川立飛'!X72)</f>
        <v>休</v>
      </c>
      <c r="Y77" s="18" t="str">
        <f ca="1">IF('配置表（Ｈ31.01）ららぽーと立川立飛'!Y72="","休",'配置表（Ｈ31.01）ららぽーと立川立飛'!Y72)</f>
        <v>休</v>
      </c>
      <c r="Z77" s="18" t="str">
        <f ca="1">IF('配置表（Ｈ31.01）ららぽーと立川立飛'!Z72="","休",'配置表（Ｈ31.01）ららぽーと立川立飛'!Z72)</f>
        <v>休</v>
      </c>
      <c r="AA77" s="18" t="str">
        <f ca="1">IF('配置表（Ｈ31.01）ららぽーと立川立飛'!AA72="","休",'配置表（Ｈ31.01）ららぽーと立川立飛'!AA72)</f>
        <v>休</v>
      </c>
      <c r="AB77" s="18" t="str">
        <f ca="1">IF('配置表（Ｈ31.01）ららぽーと立川立飛'!AB72="","休",'配置表（Ｈ31.01）ららぽーと立川立飛'!AB72)</f>
        <v>休</v>
      </c>
      <c r="AC77" s="18" t="str">
        <f ca="1">IF('配置表（Ｈ31.01）ららぽーと立川立飛'!AC72="","休",'配置表（Ｈ31.01）ららぽーと立川立飛'!AC72)</f>
        <v>休</v>
      </c>
      <c r="AD77" s="18" t="str">
        <f ca="1">IF('配置表（Ｈ31.01）ららぽーと立川立飛'!AD72="","休",'配置表（Ｈ31.01）ららぽーと立川立飛'!AD72)</f>
        <v>休</v>
      </c>
      <c r="AE77" s="18" t="str">
        <f ca="1">IF('配置表（Ｈ31.01）ららぽーと立川立飛'!AE72="","休",'配置表（Ｈ31.01）ららぽーと立川立飛'!AE72)</f>
        <v>休</v>
      </c>
      <c r="AF77" s="18" t="str">
        <f ca="1">IF('配置表（Ｈ31.01）ららぽーと立川立飛'!AF72="","休",'配置表（Ｈ31.01）ららぽーと立川立飛'!AF72)</f>
        <v>休</v>
      </c>
      <c r="AG77" s="18" t="str">
        <f ca="1">IF('配置表（Ｈ31.01）ららぽーと立川立飛'!AG72="","休",'配置表（Ｈ31.01）ららぽーと立川立飛'!AG72)</f>
        <v>休</v>
      </c>
      <c r="AH77" s="19" t="str">
        <f>IF('配置表（Ｈ31.01）ららぽーと立川立飛'!AH72="","",'配置表（Ｈ31.01）ららぽーと立川立飛'!AH72)</f>
        <v/>
      </c>
      <c r="AI77" s="57">
        <f t="shared" ca="1" si="14"/>
        <v>31</v>
      </c>
      <c r="AJ77" s="19">
        <f t="shared" ca="1" si="16"/>
        <v>0</v>
      </c>
    </row>
    <row r="78" spans="1:41" ht="25.7" customHeight="1">
      <c r="A78" s="13">
        <v>57</v>
      </c>
      <c r="B78" s="17" t="str">
        <f>IF('配置表（Ｈ31.01）ららぽーと立川立飛'!B73="","",'配置表（Ｈ31.01）ららぽーと立川立飛'!B73)</f>
        <v/>
      </c>
      <c r="C78" s="18" t="str">
        <f ca="1">IF('配置表（Ｈ31.01）ららぽーと立川立飛'!C73="","休",'配置表（Ｈ31.01）ららぽーと立川立飛'!C73)</f>
        <v>休</v>
      </c>
      <c r="D78" s="18" t="str">
        <f ca="1">IF('配置表（Ｈ31.01）ららぽーと立川立飛'!D73="","休",'配置表（Ｈ31.01）ららぽーと立川立飛'!D73)</f>
        <v>休</v>
      </c>
      <c r="E78" s="18" t="str">
        <f ca="1">IF('配置表（Ｈ31.01）ららぽーと立川立飛'!E73="","休",'配置表（Ｈ31.01）ららぽーと立川立飛'!E73)</f>
        <v>休</v>
      </c>
      <c r="F78" s="18" t="str">
        <f ca="1">IF('配置表（Ｈ31.01）ららぽーと立川立飛'!F73="","休",'配置表（Ｈ31.01）ららぽーと立川立飛'!F73)</f>
        <v>休</v>
      </c>
      <c r="G78" s="18" t="str">
        <f ca="1">IF('配置表（Ｈ31.01）ららぽーと立川立飛'!G73="","休",'配置表（Ｈ31.01）ららぽーと立川立飛'!G73)</f>
        <v>休</v>
      </c>
      <c r="H78" s="18" t="str">
        <f ca="1">IF('配置表（Ｈ31.01）ららぽーと立川立飛'!H73="","休",'配置表（Ｈ31.01）ららぽーと立川立飛'!H73)</f>
        <v>休</v>
      </c>
      <c r="I78" s="18" t="str">
        <f ca="1">IF('配置表（Ｈ31.01）ららぽーと立川立飛'!I73="","休",'配置表（Ｈ31.01）ららぽーと立川立飛'!I73)</f>
        <v>休</v>
      </c>
      <c r="J78" s="18" t="str">
        <f ca="1">IF('配置表（Ｈ31.01）ららぽーと立川立飛'!J73="","休",'配置表（Ｈ31.01）ららぽーと立川立飛'!J73)</f>
        <v>休</v>
      </c>
      <c r="K78" s="18" t="str">
        <f ca="1">IF('配置表（Ｈ31.01）ららぽーと立川立飛'!K73="","休",'配置表（Ｈ31.01）ららぽーと立川立飛'!K73)</f>
        <v>休</v>
      </c>
      <c r="L78" s="18" t="str">
        <f ca="1">IF('配置表（Ｈ31.01）ららぽーと立川立飛'!L73="","休",'配置表（Ｈ31.01）ららぽーと立川立飛'!L73)</f>
        <v>休</v>
      </c>
      <c r="M78" s="18" t="str">
        <f ca="1">IF('配置表（Ｈ31.01）ららぽーと立川立飛'!M73="","休",'配置表（Ｈ31.01）ららぽーと立川立飛'!M73)</f>
        <v>休</v>
      </c>
      <c r="N78" s="18" t="str">
        <f ca="1">IF('配置表（Ｈ31.01）ららぽーと立川立飛'!N73="","休",'配置表（Ｈ31.01）ららぽーと立川立飛'!N73)</f>
        <v>休</v>
      </c>
      <c r="O78" s="18" t="str">
        <f ca="1">IF('配置表（Ｈ31.01）ららぽーと立川立飛'!O73="","休",'配置表（Ｈ31.01）ららぽーと立川立飛'!O73)</f>
        <v>休</v>
      </c>
      <c r="P78" s="18" t="str">
        <f ca="1">IF('配置表（Ｈ31.01）ららぽーと立川立飛'!P73="","休",'配置表（Ｈ31.01）ららぽーと立川立飛'!P73)</f>
        <v>休</v>
      </c>
      <c r="Q78" s="18" t="str">
        <f ca="1">IF('配置表（Ｈ31.01）ららぽーと立川立飛'!Q73="","休",'配置表（Ｈ31.01）ららぽーと立川立飛'!Q73)</f>
        <v>休</v>
      </c>
      <c r="R78" s="18" t="str">
        <f ca="1">IF('配置表（Ｈ31.01）ららぽーと立川立飛'!R73="","休",'配置表（Ｈ31.01）ららぽーと立川立飛'!R73)</f>
        <v>休</v>
      </c>
      <c r="S78" s="18" t="str">
        <f ca="1">IF('配置表（Ｈ31.01）ららぽーと立川立飛'!S73="","休",'配置表（Ｈ31.01）ららぽーと立川立飛'!S73)</f>
        <v>休</v>
      </c>
      <c r="T78" s="18" t="str">
        <f ca="1">IF('配置表（Ｈ31.01）ららぽーと立川立飛'!T73="","休",'配置表（Ｈ31.01）ららぽーと立川立飛'!T73)</f>
        <v>休</v>
      </c>
      <c r="U78" s="18" t="str">
        <f ca="1">IF('配置表（Ｈ31.01）ららぽーと立川立飛'!U73="","休",'配置表（Ｈ31.01）ららぽーと立川立飛'!U73)</f>
        <v>休</v>
      </c>
      <c r="V78" s="18" t="str">
        <f ca="1">IF('配置表（Ｈ31.01）ららぽーと立川立飛'!V73="","休",'配置表（Ｈ31.01）ららぽーと立川立飛'!V73)</f>
        <v>休</v>
      </c>
      <c r="W78" s="18" t="str">
        <f ca="1">IF('配置表（Ｈ31.01）ららぽーと立川立飛'!W73="","休",'配置表（Ｈ31.01）ららぽーと立川立飛'!W73)</f>
        <v>休</v>
      </c>
      <c r="X78" s="18" t="str">
        <f ca="1">IF('配置表（Ｈ31.01）ららぽーと立川立飛'!X73="","休",'配置表（Ｈ31.01）ららぽーと立川立飛'!X73)</f>
        <v>休</v>
      </c>
      <c r="Y78" s="18" t="str">
        <f ca="1">IF('配置表（Ｈ31.01）ららぽーと立川立飛'!Y73="","休",'配置表（Ｈ31.01）ららぽーと立川立飛'!Y73)</f>
        <v>休</v>
      </c>
      <c r="Z78" s="18" t="str">
        <f ca="1">IF('配置表（Ｈ31.01）ららぽーと立川立飛'!Z73="","休",'配置表（Ｈ31.01）ららぽーと立川立飛'!Z73)</f>
        <v>休</v>
      </c>
      <c r="AA78" s="18" t="str">
        <f ca="1">IF('配置表（Ｈ31.01）ららぽーと立川立飛'!AA73="","休",'配置表（Ｈ31.01）ららぽーと立川立飛'!AA73)</f>
        <v>休</v>
      </c>
      <c r="AB78" s="18" t="str">
        <f ca="1">IF('配置表（Ｈ31.01）ららぽーと立川立飛'!AB73="","休",'配置表（Ｈ31.01）ららぽーと立川立飛'!AB73)</f>
        <v>休</v>
      </c>
      <c r="AC78" s="18" t="str">
        <f ca="1">IF('配置表（Ｈ31.01）ららぽーと立川立飛'!AC73="","休",'配置表（Ｈ31.01）ららぽーと立川立飛'!AC73)</f>
        <v>休</v>
      </c>
      <c r="AD78" s="18" t="str">
        <f ca="1">IF('配置表（Ｈ31.01）ららぽーと立川立飛'!AD73="","休",'配置表（Ｈ31.01）ららぽーと立川立飛'!AD73)</f>
        <v>休</v>
      </c>
      <c r="AE78" s="18" t="str">
        <f ca="1">IF('配置表（Ｈ31.01）ららぽーと立川立飛'!AE73="","休",'配置表（Ｈ31.01）ららぽーと立川立飛'!AE73)</f>
        <v>休</v>
      </c>
      <c r="AF78" s="18" t="str">
        <f ca="1">IF('配置表（Ｈ31.01）ららぽーと立川立飛'!AF73="","休",'配置表（Ｈ31.01）ららぽーと立川立飛'!AF73)</f>
        <v>休</v>
      </c>
      <c r="AG78" s="18" t="str">
        <f ca="1">IF('配置表（Ｈ31.01）ららぽーと立川立飛'!AG73="","休",'配置表（Ｈ31.01）ららぽーと立川立飛'!AG73)</f>
        <v>休</v>
      </c>
      <c r="AH78" s="19" t="str">
        <f>IF('配置表（Ｈ31.01）ららぽーと立川立飛'!AH73="","",'配置表（Ｈ31.01）ららぽーと立川立飛'!AH73)</f>
        <v/>
      </c>
      <c r="AI78" s="57">
        <f t="shared" ca="1" si="14"/>
        <v>31</v>
      </c>
      <c r="AJ78" s="19">
        <f t="shared" ca="1" si="16"/>
        <v>0</v>
      </c>
    </row>
    <row r="79" spans="1:41" ht="25.7" customHeight="1">
      <c r="A79" s="13">
        <v>58</v>
      </c>
      <c r="B79" s="17" t="str">
        <f>IF('配置表（Ｈ31.01）ららぽーと立川立飛'!B74="","",'配置表（Ｈ31.01）ららぽーと立川立飛'!B74)</f>
        <v/>
      </c>
      <c r="C79" s="18" t="str">
        <f ca="1">IF('配置表（Ｈ31.01）ららぽーと立川立飛'!C74="","休",'配置表（Ｈ31.01）ららぽーと立川立飛'!C74)</f>
        <v>休</v>
      </c>
      <c r="D79" s="18" t="str">
        <f ca="1">IF('配置表（Ｈ31.01）ららぽーと立川立飛'!D74="","休",'配置表（Ｈ31.01）ららぽーと立川立飛'!D74)</f>
        <v>休</v>
      </c>
      <c r="E79" s="18" t="str">
        <f ca="1">IF('配置表（Ｈ31.01）ららぽーと立川立飛'!E74="","休",'配置表（Ｈ31.01）ららぽーと立川立飛'!E74)</f>
        <v>休</v>
      </c>
      <c r="F79" s="18" t="str">
        <f ca="1">IF('配置表（Ｈ31.01）ららぽーと立川立飛'!F74="","休",'配置表（Ｈ31.01）ららぽーと立川立飛'!F74)</f>
        <v>休</v>
      </c>
      <c r="G79" s="18" t="str">
        <f ca="1">IF('配置表（Ｈ31.01）ららぽーと立川立飛'!G74="","休",'配置表（Ｈ31.01）ららぽーと立川立飛'!G74)</f>
        <v>休</v>
      </c>
      <c r="H79" s="18" t="str">
        <f ca="1">IF('配置表（Ｈ31.01）ららぽーと立川立飛'!H74="","休",'配置表（Ｈ31.01）ららぽーと立川立飛'!H74)</f>
        <v>休</v>
      </c>
      <c r="I79" s="18" t="str">
        <f ca="1">IF('配置表（Ｈ31.01）ららぽーと立川立飛'!I74="","休",'配置表（Ｈ31.01）ららぽーと立川立飛'!I74)</f>
        <v>休</v>
      </c>
      <c r="J79" s="18" t="str">
        <f ca="1">IF('配置表（Ｈ31.01）ららぽーと立川立飛'!J74="","休",'配置表（Ｈ31.01）ららぽーと立川立飛'!J74)</f>
        <v>休</v>
      </c>
      <c r="K79" s="18" t="str">
        <f ca="1">IF('配置表（Ｈ31.01）ららぽーと立川立飛'!K74="","休",'配置表（Ｈ31.01）ららぽーと立川立飛'!K74)</f>
        <v>休</v>
      </c>
      <c r="L79" s="18" t="str">
        <f ca="1">IF('配置表（Ｈ31.01）ららぽーと立川立飛'!L74="","休",'配置表（Ｈ31.01）ららぽーと立川立飛'!L74)</f>
        <v>休</v>
      </c>
      <c r="M79" s="18" t="str">
        <f ca="1">IF('配置表（Ｈ31.01）ららぽーと立川立飛'!M74="","休",'配置表（Ｈ31.01）ららぽーと立川立飛'!M74)</f>
        <v>休</v>
      </c>
      <c r="N79" s="18" t="str">
        <f ca="1">IF('配置表（Ｈ31.01）ららぽーと立川立飛'!N74="","休",'配置表（Ｈ31.01）ららぽーと立川立飛'!N74)</f>
        <v>休</v>
      </c>
      <c r="O79" s="18" t="str">
        <f ca="1">IF('配置表（Ｈ31.01）ららぽーと立川立飛'!O74="","休",'配置表（Ｈ31.01）ららぽーと立川立飛'!O74)</f>
        <v>休</v>
      </c>
      <c r="P79" s="18" t="str">
        <f ca="1">IF('配置表（Ｈ31.01）ららぽーと立川立飛'!P74="","休",'配置表（Ｈ31.01）ららぽーと立川立飛'!P74)</f>
        <v>休</v>
      </c>
      <c r="Q79" s="18" t="str">
        <f ca="1">IF('配置表（Ｈ31.01）ららぽーと立川立飛'!Q74="","休",'配置表（Ｈ31.01）ららぽーと立川立飛'!Q74)</f>
        <v>休</v>
      </c>
      <c r="R79" s="18" t="str">
        <f ca="1">IF('配置表（Ｈ31.01）ららぽーと立川立飛'!R74="","休",'配置表（Ｈ31.01）ららぽーと立川立飛'!R74)</f>
        <v>休</v>
      </c>
      <c r="S79" s="18" t="str">
        <f ca="1">IF('配置表（Ｈ31.01）ららぽーと立川立飛'!S74="","休",'配置表（Ｈ31.01）ららぽーと立川立飛'!S74)</f>
        <v>休</v>
      </c>
      <c r="T79" s="18" t="str">
        <f ca="1">IF('配置表（Ｈ31.01）ららぽーと立川立飛'!T74="","休",'配置表（Ｈ31.01）ららぽーと立川立飛'!T74)</f>
        <v>休</v>
      </c>
      <c r="U79" s="18" t="str">
        <f ca="1">IF('配置表（Ｈ31.01）ららぽーと立川立飛'!U74="","休",'配置表（Ｈ31.01）ららぽーと立川立飛'!U74)</f>
        <v>休</v>
      </c>
      <c r="V79" s="18" t="str">
        <f ca="1">IF('配置表（Ｈ31.01）ららぽーと立川立飛'!V74="","休",'配置表（Ｈ31.01）ららぽーと立川立飛'!V74)</f>
        <v>休</v>
      </c>
      <c r="W79" s="18" t="str">
        <f ca="1">IF('配置表（Ｈ31.01）ららぽーと立川立飛'!W74="","休",'配置表（Ｈ31.01）ららぽーと立川立飛'!W74)</f>
        <v>休</v>
      </c>
      <c r="X79" s="18" t="str">
        <f ca="1">IF('配置表（Ｈ31.01）ららぽーと立川立飛'!X74="","休",'配置表（Ｈ31.01）ららぽーと立川立飛'!X74)</f>
        <v>休</v>
      </c>
      <c r="Y79" s="18" t="str">
        <f ca="1">IF('配置表（Ｈ31.01）ららぽーと立川立飛'!Y74="","休",'配置表（Ｈ31.01）ららぽーと立川立飛'!Y74)</f>
        <v>休</v>
      </c>
      <c r="Z79" s="18" t="str">
        <f ca="1">IF('配置表（Ｈ31.01）ららぽーと立川立飛'!Z74="","休",'配置表（Ｈ31.01）ららぽーと立川立飛'!Z74)</f>
        <v>休</v>
      </c>
      <c r="AA79" s="18" t="str">
        <f ca="1">IF('配置表（Ｈ31.01）ららぽーと立川立飛'!AA74="","休",'配置表（Ｈ31.01）ららぽーと立川立飛'!AA74)</f>
        <v>休</v>
      </c>
      <c r="AB79" s="18" t="str">
        <f ca="1">IF('配置表（Ｈ31.01）ららぽーと立川立飛'!AB74="","休",'配置表（Ｈ31.01）ららぽーと立川立飛'!AB74)</f>
        <v>休</v>
      </c>
      <c r="AC79" s="18" t="str">
        <f ca="1">IF('配置表（Ｈ31.01）ららぽーと立川立飛'!AC74="","休",'配置表（Ｈ31.01）ららぽーと立川立飛'!AC74)</f>
        <v>休</v>
      </c>
      <c r="AD79" s="18" t="str">
        <f ca="1">IF('配置表（Ｈ31.01）ららぽーと立川立飛'!AD74="","休",'配置表（Ｈ31.01）ららぽーと立川立飛'!AD74)</f>
        <v>休</v>
      </c>
      <c r="AE79" s="18" t="str">
        <f ca="1">IF('配置表（Ｈ31.01）ららぽーと立川立飛'!AE74="","休",'配置表（Ｈ31.01）ららぽーと立川立飛'!AE74)</f>
        <v>休</v>
      </c>
      <c r="AF79" s="18" t="str">
        <f ca="1">IF('配置表（Ｈ31.01）ららぽーと立川立飛'!AF74="","休",'配置表（Ｈ31.01）ららぽーと立川立飛'!AF74)</f>
        <v>休</v>
      </c>
      <c r="AG79" s="18" t="str">
        <f ca="1">IF('配置表（Ｈ31.01）ららぽーと立川立飛'!AG74="","休",'配置表（Ｈ31.01）ららぽーと立川立飛'!AG74)</f>
        <v>休</v>
      </c>
      <c r="AH79" s="19" t="str">
        <f>IF('配置表（Ｈ31.01）ららぽーと立川立飛'!AH74="","",'配置表（Ｈ31.01）ららぽーと立川立飛'!AH74)</f>
        <v/>
      </c>
      <c r="AI79" s="57">
        <f t="shared" ca="1" si="14"/>
        <v>31</v>
      </c>
      <c r="AJ79" s="19">
        <f t="shared" ca="1" si="16"/>
        <v>0</v>
      </c>
    </row>
    <row r="80" spans="1:41" ht="25.7" customHeight="1">
      <c r="A80" s="13">
        <v>59</v>
      </c>
      <c r="B80" s="17" t="str">
        <f>IF('配置表（Ｈ31.01）ららぽーと立川立飛'!B75="","",'配置表（Ｈ31.01）ららぽーと立川立飛'!B75)</f>
        <v/>
      </c>
      <c r="C80" s="18" t="str">
        <f ca="1">IF('配置表（Ｈ31.01）ららぽーと立川立飛'!C75="","休",'配置表（Ｈ31.01）ららぽーと立川立飛'!C75)</f>
        <v>休</v>
      </c>
      <c r="D80" s="18" t="str">
        <f ca="1">IF('配置表（Ｈ31.01）ららぽーと立川立飛'!D75="","休",'配置表（Ｈ31.01）ららぽーと立川立飛'!D75)</f>
        <v>休</v>
      </c>
      <c r="E80" s="18" t="str">
        <f ca="1">IF('配置表（Ｈ31.01）ららぽーと立川立飛'!E75="","休",'配置表（Ｈ31.01）ららぽーと立川立飛'!E75)</f>
        <v>休</v>
      </c>
      <c r="F80" s="18" t="str">
        <f ca="1">IF('配置表（Ｈ31.01）ららぽーと立川立飛'!F75="","休",'配置表（Ｈ31.01）ららぽーと立川立飛'!F75)</f>
        <v>休</v>
      </c>
      <c r="G80" s="18" t="str">
        <f ca="1">IF('配置表（Ｈ31.01）ららぽーと立川立飛'!G75="","休",'配置表（Ｈ31.01）ららぽーと立川立飛'!G75)</f>
        <v>休</v>
      </c>
      <c r="H80" s="18" t="str">
        <f ca="1">IF('配置表（Ｈ31.01）ららぽーと立川立飛'!H75="","休",'配置表（Ｈ31.01）ららぽーと立川立飛'!H75)</f>
        <v>休</v>
      </c>
      <c r="I80" s="18" t="str">
        <f ca="1">IF('配置表（Ｈ31.01）ららぽーと立川立飛'!I75="","休",'配置表（Ｈ31.01）ららぽーと立川立飛'!I75)</f>
        <v>休</v>
      </c>
      <c r="J80" s="18" t="str">
        <f ca="1">IF('配置表（Ｈ31.01）ららぽーと立川立飛'!J75="","休",'配置表（Ｈ31.01）ららぽーと立川立飛'!J75)</f>
        <v>休</v>
      </c>
      <c r="K80" s="18" t="str">
        <f ca="1">IF('配置表（Ｈ31.01）ららぽーと立川立飛'!K75="","休",'配置表（Ｈ31.01）ららぽーと立川立飛'!K75)</f>
        <v>休</v>
      </c>
      <c r="L80" s="18" t="str">
        <f ca="1">IF('配置表（Ｈ31.01）ららぽーと立川立飛'!L75="","休",'配置表（Ｈ31.01）ららぽーと立川立飛'!L75)</f>
        <v>休</v>
      </c>
      <c r="M80" s="18" t="str">
        <f ca="1">IF('配置表（Ｈ31.01）ららぽーと立川立飛'!M75="","休",'配置表（Ｈ31.01）ららぽーと立川立飛'!M75)</f>
        <v>休</v>
      </c>
      <c r="N80" s="18" t="str">
        <f ca="1">IF('配置表（Ｈ31.01）ららぽーと立川立飛'!N75="","休",'配置表（Ｈ31.01）ららぽーと立川立飛'!N75)</f>
        <v>休</v>
      </c>
      <c r="O80" s="18" t="str">
        <f ca="1">IF('配置表（Ｈ31.01）ららぽーと立川立飛'!O75="","休",'配置表（Ｈ31.01）ららぽーと立川立飛'!O75)</f>
        <v>休</v>
      </c>
      <c r="P80" s="18" t="str">
        <f ca="1">IF('配置表（Ｈ31.01）ららぽーと立川立飛'!P75="","休",'配置表（Ｈ31.01）ららぽーと立川立飛'!P75)</f>
        <v>休</v>
      </c>
      <c r="Q80" s="18" t="str">
        <f ca="1">IF('配置表（Ｈ31.01）ららぽーと立川立飛'!Q75="","休",'配置表（Ｈ31.01）ららぽーと立川立飛'!Q75)</f>
        <v>休</v>
      </c>
      <c r="R80" s="18" t="str">
        <f ca="1">IF('配置表（Ｈ31.01）ららぽーと立川立飛'!R75="","休",'配置表（Ｈ31.01）ららぽーと立川立飛'!R75)</f>
        <v>休</v>
      </c>
      <c r="S80" s="18" t="str">
        <f ca="1">IF('配置表（Ｈ31.01）ららぽーと立川立飛'!S75="","休",'配置表（Ｈ31.01）ららぽーと立川立飛'!S75)</f>
        <v>休</v>
      </c>
      <c r="T80" s="18" t="str">
        <f ca="1">IF('配置表（Ｈ31.01）ららぽーと立川立飛'!T75="","休",'配置表（Ｈ31.01）ららぽーと立川立飛'!T75)</f>
        <v>休</v>
      </c>
      <c r="U80" s="18" t="str">
        <f ca="1">IF('配置表（Ｈ31.01）ららぽーと立川立飛'!U75="","休",'配置表（Ｈ31.01）ららぽーと立川立飛'!U75)</f>
        <v>休</v>
      </c>
      <c r="V80" s="18" t="str">
        <f ca="1">IF('配置表（Ｈ31.01）ららぽーと立川立飛'!V75="","休",'配置表（Ｈ31.01）ららぽーと立川立飛'!V75)</f>
        <v>休</v>
      </c>
      <c r="W80" s="18" t="str">
        <f ca="1">IF('配置表（Ｈ31.01）ららぽーと立川立飛'!W75="","休",'配置表（Ｈ31.01）ららぽーと立川立飛'!W75)</f>
        <v>休</v>
      </c>
      <c r="X80" s="18" t="str">
        <f ca="1">IF('配置表（Ｈ31.01）ららぽーと立川立飛'!X75="","休",'配置表（Ｈ31.01）ららぽーと立川立飛'!X75)</f>
        <v>休</v>
      </c>
      <c r="Y80" s="18" t="str">
        <f ca="1">IF('配置表（Ｈ31.01）ららぽーと立川立飛'!Y75="","休",'配置表（Ｈ31.01）ららぽーと立川立飛'!Y75)</f>
        <v>休</v>
      </c>
      <c r="Z80" s="18" t="str">
        <f ca="1">IF('配置表（Ｈ31.01）ららぽーと立川立飛'!Z75="","休",'配置表（Ｈ31.01）ららぽーと立川立飛'!Z75)</f>
        <v>休</v>
      </c>
      <c r="AA80" s="18" t="str">
        <f ca="1">IF('配置表（Ｈ31.01）ららぽーと立川立飛'!AA75="","休",'配置表（Ｈ31.01）ららぽーと立川立飛'!AA75)</f>
        <v>休</v>
      </c>
      <c r="AB80" s="18" t="str">
        <f ca="1">IF('配置表（Ｈ31.01）ららぽーと立川立飛'!AB75="","休",'配置表（Ｈ31.01）ららぽーと立川立飛'!AB75)</f>
        <v>休</v>
      </c>
      <c r="AC80" s="18" t="str">
        <f ca="1">IF('配置表（Ｈ31.01）ららぽーと立川立飛'!AC75="","休",'配置表（Ｈ31.01）ららぽーと立川立飛'!AC75)</f>
        <v>休</v>
      </c>
      <c r="AD80" s="18" t="str">
        <f ca="1">IF('配置表（Ｈ31.01）ららぽーと立川立飛'!AD75="","休",'配置表（Ｈ31.01）ららぽーと立川立飛'!AD75)</f>
        <v>休</v>
      </c>
      <c r="AE80" s="18" t="str">
        <f ca="1">IF('配置表（Ｈ31.01）ららぽーと立川立飛'!AE75="","休",'配置表（Ｈ31.01）ららぽーと立川立飛'!AE75)</f>
        <v>休</v>
      </c>
      <c r="AF80" s="18" t="str">
        <f ca="1">IF('配置表（Ｈ31.01）ららぽーと立川立飛'!AF75="","休",'配置表（Ｈ31.01）ららぽーと立川立飛'!AF75)</f>
        <v>休</v>
      </c>
      <c r="AG80" s="18" t="str">
        <f ca="1">IF('配置表（Ｈ31.01）ららぽーと立川立飛'!AG75="","休",'配置表（Ｈ31.01）ららぽーと立川立飛'!AG75)</f>
        <v>休</v>
      </c>
      <c r="AH80" s="19" t="str">
        <f>IF('配置表（Ｈ31.01）ららぽーと立川立飛'!AH75="","",'配置表（Ｈ31.01）ららぽーと立川立飛'!AH75)</f>
        <v/>
      </c>
      <c r="AI80" s="57">
        <f t="shared" ca="1" si="14"/>
        <v>31</v>
      </c>
      <c r="AJ80" s="19">
        <f t="shared" ca="1" si="16"/>
        <v>0</v>
      </c>
    </row>
    <row r="81" spans="1:36" ht="25.7" customHeight="1">
      <c r="A81" s="13">
        <v>60</v>
      </c>
      <c r="B81" s="17" t="str">
        <f>IF('配置表（Ｈ31.01）ららぽーと立川立飛'!B76="","",'配置表（Ｈ31.01）ららぽーと立川立飛'!B76)</f>
        <v/>
      </c>
      <c r="C81" s="18" t="str">
        <f ca="1">IF('配置表（Ｈ31.01）ららぽーと立川立飛'!C76="","休",'配置表（Ｈ31.01）ららぽーと立川立飛'!C76)</f>
        <v>休</v>
      </c>
      <c r="D81" s="18" t="str">
        <f ca="1">IF('配置表（Ｈ31.01）ららぽーと立川立飛'!D76="","休",'配置表（Ｈ31.01）ららぽーと立川立飛'!D76)</f>
        <v>休</v>
      </c>
      <c r="E81" s="18" t="str">
        <f ca="1">IF('配置表（Ｈ31.01）ららぽーと立川立飛'!E76="","休",'配置表（Ｈ31.01）ららぽーと立川立飛'!E76)</f>
        <v>休</v>
      </c>
      <c r="F81" s="18" t="str">
        <f ca="1">IF('配置表（Ｈ31.01）ららぽーと立川立飛'!F76="","休",'配置表（Ｈ31.01）ららぽーと立川立飛'!F76)</f>
        <v>休</v>
      </c>
      <c r="G81" s="18" t="str">
        <f ca="1">IF('配置表（Ｈ31.01）ららぽーと立川立飛'!G76="","休",'配置表（Ｈ31.01）ららぽーと立川立飛'!G76)</f>
        <v>休</v>
      </c>
      <c r="H81" s="18" t="str">
        <f ca="1">IF('配置表（Ｈ31.01）ららぽーと立川立飛'!H76="","休",'配置表（Ｈ31.01）ららぽーと立川立飛'!H76)</f>
        <v>休</v>
      </c>
      <c r="I81" s="18" t="str">
        <f ca="1">IF('配置表（Ｈ31.01）ららぽーと立川立飛'!I76="","休",'配置表（Ｈ31.01）ららぽーと立川立飛'!I76)</f>
        <v>休</v>
      </c>
      <c r="J81" s="18" t="str">
        <f ca="1">IF('配置表（Ｈ31.01）ららぽーと立川立飛'!J76="","休",'配置表（Ｈ31.01）ららぽーと立川立飛'!J76)</f>
        <v>休</v>
      </c>
      <c r="K81" s="18" t="str">
        <f ca="1">IF('配置表（Ｈ31.01）ららぽーと立川立飛'!K76="","休",'配置表（Ｈ31.01）ららぽーと立川立飛'!K76)</f>
        <v>休</v>
      </c>
      <c r="L81" s="18" t="str">
        <f ca="1">IF('配置表（Ｈ31.01）ららぽーと立川立飛'!L76="","休",'配置表（Ｈ31.01）ららぽーと立川立飛'!L76)</f>
        <v>休</v>
      </c>
      <c r="M81" s="18" t="str">
        <f ca="1">IF('配置表（Ｈ31.01）ららぽーと立川立飛'!M76="","休",'配置表（Ｈ31.01）ららぽーと立川立飛'!M76)</f>
        <v>休</v>
      </c>
      <c r="N81" s="18" t="str">
        <f ca="1">IF('配置表（Ｈ31.01）ららぽーと立川立飛'!N76="","休",'配置表（Ｈ31.01）ららぽーと立川立飛'!N76)</f>
        <v>休</v>
      </c>
      <c r="O81" s="18" t="str">
        <f ca="1">IF('配置表（Ｈ31.01）ららぽーと立川立飛'!O76="","休",'配置表（Ｈ31.01）ららぽーと立川立飛'!O76)</f>
        <v>休</v>
      </c>
      <c r="P81" s="18" t="str">
        <f ca="1">IF('配置表（Ｈ31.01）ららぽーと立川立飛'!P76="","休",'配置表（Ｈ31.01）ららぽーと立川立飛'!P76)</f>
        <v>休</v>
      </c>
      <c r="Q81" s="18" t="str">
        <f ca="1">IF('配置表（Ｈ31.01）ららぽーと立川立飛'!Q76="","休",'配置表（Ｈ31.01）ららぽーと立川立飛'!Q76)</f>
        <v>休</v>
      </c>
      <c r="R81" s="18" t="str">
        <f ca="1">IF('配置表（Ｈ31.01）ららぽーと立川立飛'!R76="","休",'配置表（Ｈ31.01）ららぽーと立川立飛'!R76)</f>
        <v>休</v>
      </c>
      <c r="S81" s="18" t="str">
        <f ca="1">IF('配置表（Ｈ31.01）ららぽーと立川立飛'!S76="","休",'配置表（Ｈ31.01）ららぽーと立川立飛'!S76)</f>
        <v>休</v>
      </c>
      <c r="T81" s="18" t="str">
        <f ca="1">IF('配置表（Ｈ31.01）ららぽーと立川立飛'!T76="","休",'配置表（Ｈ31.01）ららぽーと立川立飛'!T76)</f>
        <v>休</v>
      </c>
      <c r="U81" s="18" t="str">
        <f ca="1">IF('配置表（Ｈ31.01）ららぽーと立川立飛'!U76="","休",'配置表（Ｈ31.01）ららぽーと立川立飛'!U76)</f>
        <v>休</v>
      </c>
      <c r="V81" s="18" t="str">
        <f ca="1">IF('配置表（Ｈ31.01）ららぽーと立川立飛'!V76="","休",'配置表（Ｈ31.01）ららぽーと立川立飛'!V76)</f>
        <v>休</v>
      </c>
      <c r="W81" s="18" t="str">
        <f ca="1">IF('配置表（Ｈ31.01）ららぽーと立川立飛'!W76="","休",'配置表（Ｈ31.01）ららぽーと立川立飛'!W76)</f>
        <v>休</v>
      </c>
      <c r="X81" s="18" t="str">
        <f ca="1">IF('配置表（Ｈ31.01）ららぽーと立川立飛'!X76="","休",'配置表（Ｈ31.01）ららぽーと立川立飛'!X76)</f>
        <v>休</v>
      </c>
      <c r="Y81" s="18" t="str">
        <f ca="1">IF('配置表（Ｈ31.01）ららぽーと立川立飛'!Y76="","休",'配置表（Ｈ31.01）ららぽーと立川立飛'!Y76)</f>
        <v>休</v>
      </c>
      <c r="Z81" s="18" t="str">
        <f ca="1">IF('配置表（Ｈ31.01）ららぽーと立川立飛'!Z76="","休",'配置表（Ｈ31.01）ららぽーと立川立飛'!Z76)</f>
        <v>休</v>
      </c>
      <c r="AA81" s="18" t="str">
        <f ca="1">IF('配置表（Ｈ31.01）ららぽーと立川立飛'!AA76="","休",'配置表（Ｈ31.01）ららぽーと立川立飛'!AA76)</f>
        <v>休</v>
      </c>
      <c r="AB81" s="18" t="str">
        <f ca="1">IF('配置表（Ｈ31.01）ららぽーと立川立飛'!AB76="","休",'配置表（Ｈ31.01）ららぽーと立川立飛'!AB76)</f>
        <v>休</v>
      </c>
      <c r="AC81" s="18" t="str">
        <f ca="1">IF('配置表（Ｈ31.01）ららぽーと立川立飛'!AC76="","休",'配置表（Ｈ31.01）ららぽーと立川立飛'!AC76)</f>
        <v>休</v>
      </c>
      <c r="AD81" s="18" t="str">
        <f ca="1">IF('配置表（Ｈ31.01）ららぽーと立川立飛'!AD76="","休",'配置表（Ｈ31.01）ららぽーと立川立飛'!AD76)</f>
        <v>休</v>
      </c>
      <c r="AE81" s="18" t="str">
        <f ca="1">IF('配置表（Ｈ31.01）ららぽーと立川立飛'!AE76="","休",'配置表（Ｈ31.01）ららぽーと立川立飛'!AE76)</f>
        <v>休</v>
      </c>
      <c r="AF81" s="18" t="str">
        <f ca="1">IF('配置表（Ｈ31.01）ららぽーと立川立飛'!AF76="","休",'配置表（Ｈ31.01）ららぽーと立川立飛'!AF76)</f>
        <v>休</v>
      </c>
      <c r="AG81" s="18" t="str">
        <f ca="1">IF('配置表（Ｈ31.01）ららぽーと立川立飛'!AG76="","休",'配置表（Ｈ31.01）ららぽーと立川立飛'!AG76)</f>
        <v>休</v>
      </c>
      <c r="AH81" s="19" t="str">
        <f>IF('配置表（Ｈ31.01）ららぽーと立川立飛'!AH76="","",'配置表（Ｈ31.01）ららぽーと立川立飛'!AH76)</f>
        <v/>
      </c>
      <c r="AI81" s="57">
        <f t="shared" ca="1" si="14"/>
        <v>31</v>
      </c>
      <c r="AJ81" s="19">
        <f t="shared" ca="1" si="16"/>
        <v>0</v>
      </c>
    </row>
    <row r="82" spans="1:36" ht="25.7" customHeight="1">
      <c r="A82" s="13">
        <v>61</v>
      </c>
      <c r="B82" s="17" t="str">
        <f>IF('配置表（Ｈ31.01）ららぽーと立川立飛'!B77="","",'配置表（Ｈ31.01）ららぽーと立川立飛'!B77)</f>
        <v/>
      </c>
      <c r="C82" s="18" t="str">
        <f ca="1">IF('配置表（Ｈ31.01）ららぽーと立川立飛'!C77="","休",'配置表（Ｈ31.01）ららぽーと立川立飛'!C77)</f>
        <v>休</v>
      </c>
      <c r="D82" s="18" t="str">
        <f ca="1">IF('配置表（Ｈ31.01）ららぽーと立川立飛'!D77="","休",'配置表（Ｈ31.01）ららぽーと立川立飛'!D77)</f>
        <v>休</v>
      </c>
      <c r="E82" s="18" t="str">
        <f ca="1">IF('配置表（Ｈ31.01）ららぽーと立川立飛'!E77="","休",'配置表（Ｈ31.01）ららぽーと立川立飛'!E77)</f>
        <v>休</v>
      </c>
      <c r="F82" s="18" t="str">
        <f ca="1">IF('配置表（Ｈ31.01）ららぽーと立川立飛'!F77="","休",'配置表（Ｈ31.01）ららぽーと立川立飛'!F77)</f>
        <v>休</v>
      </c>
      <c r="G82" s="18" t="str">
        <f ca="1">IF('配置表（Ｈ31.01）ららぽーと立川立飛'!G77="","休",'配置表（Ｈ31.01）ららぽーと立川立飛'!G77)</f>
        <v>休</v>
      </c>
      <c r="H82" s="18" t="str">
        <f ca="1">IF('配置表（Ｈ31.01）ららぽーと立川立飛'!H77="","休",'配置表（Ｈ31.01）ららぽーと立川立飛'!H77)</f>
        <v>休</v>
      </c>
      <c r="I82" s="18" t="str">
        <f ca="1">IF('配置表（Ｈ31.01）ららぽーと立川立飛'!I77="","休",'配置表（Ｈ31.01）ららぽーと立川立飛'!I77)</f>
        <v>休</v>
      </c>
      <c r="J82" s="18" t="str">
        <f ca="1">IF('配置表（Ｈ31.01）ららぽーと立川立飛'!J77="","休",'配置表（Ｈ31.01）ららぽーと立川立飛'!J77)</f>
        <v>休</v>
      </c>
      <c r="K82" s="18" t="str">
        <f ca="1">IF('配置表（Ｈ31.01）ららぽーと立川立飛'!K77="","休",'配置表（Ｈ31.01）ららぽーと立川立飛'!K77)</f>
        <v>休</v>
      </c>
      <c r="L82" s="18" t="str">
        <f ca="1">IF('配置表（Ｈ31.01）ららぽーと立川立飛'!L77="","休",'配置表（Ｈ31.01）ららぽーと立川立飛'!L77)</f>
        <v>休</v>
      </c>
      <c r="M82" s="18" t="str">
        <f ca="1">IF('配置表（Ｈ31.01）ららぽーと立川立飛'!M77="","休",'配置表（Ｈ31.01）ららぽーと立川立飛'!M77)</f>
        <v>休</v>
      </c>
      <c r="N82" s="18" t="str">
        <f ca="1">IF('配置表（Ｈ31.01）ららぽーと立川立飛'!N77="","休",'配置表（Ｈ31.01）ららぽーと立川立飛'!N77)</f>
        <v>休</v>
      </c>
      <c r="O82" s="18" t="str">
        <f ca="1">IF('配置表（Ｈ31.01）ららぽーと立川立飛'!O77="","休",'配置表（Ｈ31.01）ららぽーと立川立飛'!O77)</f>
        <v>休</v>
      </c>
      <c r="P82" s="18" t="str">
        <f ca="1">IF('配置表（Ｈ31.01）ららぽーと立川立飛'!P77="","休",'配置表（Ｈ31.01）ららぽーと立川立飛'!P77)</f>
        <v>休</v>
      </c>
      <c r="Q82" s="18" t="str">
        <f ca="1">IF('配置表（Ｈ31.01）ららぽーと立川立飛'!Q77="","休",'配置表（Ｈ31.01）ららぽーと立川立飛'!Q77)</f>
        <v>休</v>
      </c>
      <c r="R82" s="18" t="str">
        <f ca="1">IF('配置表（Ｈ31.01）ららぽーと立川立飛'!R77="","休",'配置表（Ｈ31.01）ららぽーと立川立飛'!R77)</f>
        <v>休</v>
      </c>
      <c r="S82" s="18" t="str">
        <f ca="1">IF('配置表（Ｈ31.01）ららぽーと立川立飛'!S77="","休",'配置表（Ｈ31.01）ららぽーと立川立飛'!S77)</f>
        <v>休</v>
      </c>
      <c r="T82" s="18" t="str">
        <f ca="1">IF('配置表（Ｈ31.01）ららぽーと立川立飛'!T77="","休",'配置表（Ｈ31.01）ららぽーと立川立飛'!T77)</f>
        <v>休</v>
      </c>
      <c r="U82" s="18" t="str">
        <f ca="1">IF('配置表（Ｈ31.01）ららぽーと立川立飛'!U77="","休",'配置表（Ｈ31.01）ららぽーと立川立飛'!U77)</f>
        <v>休</v>
      </c>
      <c r="V82" s="18" t="str">
        <f ca="1">IF('配置表（Ｈ31.01）ららぽーと立川立飛'!V77="","休",'配置表（Ｈ31.01）ららぽーと立川立飛'!V77)</f>
        <v>休</v>
      </c>
      <c r="W82" s="18" t="str">
        <f ca="1">IF('配置表（Ｈ31.01）ららぽーと立川立飛'!W77="","休",'配置表（Ｈ31.01）ららぽーと立川立飛'!W77)</f>
        <v>休</v>
      </c>
      <c r="X82" s="18" t="str">
        <f ca="1">IF('配置表（Ｈ31.01）ららぽーと立川立飛'!X77="","休",'配置表（Ｈ31.01）ららぽーと立川立飛'!X77)</f>
        <v>休</v>
      </c>
      <c r="Y82" s="18" t="str">
        <f ca="1">IF('配置表（Ｈ31.01）ららぽーと立川立飛'!Y77="","休",'配置表（Ｈ31.01）ららぽーと立川立飛'!Y77)</f>
        <v>休</v>
      </c>
      <c r="Z82" s="18" t="str">
        <f ca="1">IF('配置表（Ｈ31.01）ららぽーと立川立飛'!Z77="","休",'配置表（Ｈ31.01）ららぽーと立川立飛'!Z77)</f>
        <v>休</v>
      </c>
      <c r="AA82" s="18" t="str">
        <f ca="1">IF('配置表（Ｈ31.01）ららぽーと立川立飛'!AA77="","休",'配置表（Ｈ31.01）ららぽーと立川立飛'!AA77)</f>
        <v>休</v>
      </c>
      <c r="AB82" s="18" t="str">
        <f ca="1">IF('配置表（Ｈ31.01）ららぽーと立川立飛'!AB77="","休",'配置表（Ｈ31.01）ららぽーと立川立飛'!AB77)</f>
        <v>休</v>
      </c>
      <c r="AC82" s="18" t="str">
        <f ca="1">IF('配置表（Ｈ31.01）ららぽーと立川立飛'!AC77="","休",'配置表（Ｈ31.01）ららぽーと立川立飛'!AC77)</f>
        <v>休</v>
      </c>
      <c r="AD82" s="18" t="str">
        <f ca="1">IF('配置表（Ｈ31.01）ららぽーと立川立飛'!AD77="","休",'配置表（Ｈ31.01）ららぽーと立川立飛'!AD77)</f>
        <v>休</v>
      </c>
      <c r="AE82" s="18" t="str">
        <f ca="1">IF('配置表（Ｈ31.01）ららぽーと立川立飛'!AE77="","休",'配置表（Ｈ31.01）ららぽーと立川立飛'!AE77)</f>
        <v>休</v>
      </c>
      <c r="AF82" s="18" t="str">
        <f ca="1">IF('配置表（Ｈ31.01）ららぽーと立川立飛'!AF77="","休",'配置表（Ｈ31.01）ららぽーと立川立飛'!AF77)</f>
        <v>休</v>
      </c>
      <c r="AG82" s="18" t="str">
        <f ca="1">IF('配置表（Ｈ31.01）ららぽーと立川立飛'!AG77="","休",'配置表（Ｈ31.01）ららぽーと立川立飛'!AG77)</f>
        <v>休</v>
      </c>
      <c r="AH82" s="19" t="str">
        <f>IF('配置表（Ｈ31.01）ららぽーと立川立飛'!AH77="","",'配置表（Ｈ31.01）ららぽーと立川立飛'!AH77)</f>
        <v/>
      </c>
      <c r="AI82" s="57">
        <f t="shared" ca="1" si="14"/>
        <v>31</v>
      </c>
      <c r="AJ82" s="19">
        <f t="shared" ca="1" si="16"/>
        <v>0</v>
      </c>
    </row>
    <row r="83" spans="1:36" ht="25.7" customHeight="1">
      <c r="A83" s="13">
        <v>62</v>
      </c>
      <c r="B83" s="17" t="str">
        <f>IF('配置表（Ｈ31.01）ららぽーと立川立飛'!B78="","",'配置表（Ｈ31.01）ららぽーと立川立飛'!B78)</f>
        <v/>
      </c>
      <c r="C83" s="18" t="str">
        <f ca="1">IF('配置表（Ｈ31.01）ららぽーと立川立飛'!C78="","休",'配置表（Ｈ31.01）ららぽーと立川立飛'!C78)</f>
        <v>休</v>
      </c>
      <c r="D83" s="18" t="str">
        <f ca="1">IF('配置表（Ｈ31.01）ららぽーと立川立飛'!D78="","休",'配置表（Ｈ31.01）ららぽーと立川立飛'!D78)</f>
        <v>休</v>
      </c>
      <c r="E83" s="18" t="str">
        <f ca="1">IF('配置表（Ｈ31.01）ららぽーと立川立飛'!E78="","休",'配置表（Ｈ31.01）ららぽーと立川立飛'!E78)</f>
        <v>休</v>
      </c>
      <c r="F83" s="18" t="str">
        <f ca="1">IF('配置表（Ｈ31.01）ららぽーと立川立飛'!F78="","休",'配置表（Ｈ31.01）ららぽーと立川立飛'!F78)</f>
        <v>休</v>
      </c>
      <c r="G83" s="18" t="str">
        <f ca="1">IF('配置表（Ｈ31.01）ららぽーと立川立飛'!G78="","休",'配置表（Ｈ31.01）ららぽーと立川立飛'!G78)</f>
        <v>休</v>
      </c>
      <c r="H83" s="18" t="str">
        <f ca="1">IF('配置表（Ｈ31.01）ららぽーと立川立飛'!H78="","休",'配置表（Ｈ31.01）ららぽーと立川立飛'!H78)</f>
        <v>休</v>
      </c>
      <c r="I83" s="18" t="str">
        <f ca="1">IF('配置表（Ｈ31.01）ららぽーと立川立飛'!I78="","休",'配置表（Ｈ31.01）ららぽーと立川立飛'!I78)</f>
        <v>休</v>
      </c>
      <c r="J83" s="18" t="str">
        <f ca="1">IF('配置表（Ｈ31.01）ららぽーと立川立飛'!J78="","休",'配置表（Ｈ31.01）ららぽーと立川立飛'!J78)</f>
        <v>休</v>
      </c>
      <c r="K83" s="18" t="str">
        <f ca="1">IF('配置表（Ｈ31.01）ららぽーと立川立飛'!K78="","休",'配置表（Ｈ31.01）ららぽーと立川立飛'!K78)</f>
        <v>休</v>
      </c>
      <c r="L83" s="18" t="str">
        <f ca="1">IF('配置表（Ｈ31.01）ららぽーと立川立飛'!L78="","休",'配置表（Ｈ31.01）ららぽーと立川立飛'!L78)</f>
        <v>休</v>
      </c>
      <c r="M83" s="18" t="str">
        <f ca="1">IF('配置表（Ｈ31.01）ららぽーと立川立飛'!M78="","休",'配置表（Ｈ31.01）ららぽーと立川立飛'!M78)</f>
        <v>休</v>
      </c>
      <c r="N83" s="18" t="str">
        <f ca="1">IF('配置表（Ｈ31.01）ららぽーと立川立飛'!N78="","休",'配置表（Ｈ31.01）ららぽーと立川立飛'!N78)</f>
        <v>休</v>
      </c>
      <c r="O83" s="18" t="str">
        <f ca="1">IF('配置表（Ｈ31.01）ららぽーと立川立飛'!O78="","休",'配置表（Ｈ31.01）ららぽーと立川立飛'!O78)</f>
        <v>休</v>
      </c>
      <c r="P83" s="18" t="str">
        <f ca="1">IF('配置表（Ｈ31.01）ららぽーと立川立飛'!P78="","休",'配置表（Ｈ31.01）ららぽーと立川立飛'!P78)</f>
        <v>休</v>
      </c>
      <c r="Q83" s="18" t="str">
        <f ca="1">IF('配置表（Ｈ31.01）ららぽーと立川立飛'!Q78="","休",'配置表（Ｈ31.01）ららぽーと立川立飛'!Q78)</f>
        <v>休</v>
      </c>
      <c r="R83" s="18" t="str">
        <f ca="1">IF('配置表（Ｈ31.01）ららぽーと立川立飛'!R78="","休",'配置表（Ｈ31.01）ららぽーと立川立飛'!R78)</f>
        <v>休</v>
      </c>
      <c r="S83" s="18" t="str">
        <f ca="1">IF('配置表（Ｈ31.01）ららぽーと立川立飛'!S78="","休",'配置表（Ｈ31.01）ららぽーと立川立飛'!S78)</f>
        <v>休</v>
      </c>
      <c r="T83" s="18" t="str">
        <f ca="1">IF('配置表（Ｈ31.01）ららぽーと立川立飛'!T78="","休",'配置表（Ｈ31.01）ららぽーと立川立飛'!T78)</f>
        <v>休</v>
      </c>
      <c r="U83" s="18" t="str">
        <f ca="1">IF('配置表（Ｈ31.01）ららぽーと立川立飛'!U78="","休",'配置表（Ｈ31.01）ららぽーと立川立飛'!U78)</f>
        <v>休</v>
      </c>
      <c r="V83" s="18" t="str">
        <f ca="1">IF('配置表（Ｈ31.01）ららぽーと立川立飛'!V78="","休",'配置表（Ｈ31.01）ららぽーと立川立飛'!V78)</f>
        <v>休</v>
      </c>
      <c r="W83" s="18" t="str">
        <f ca="1">IF('配置表（Ｈ31.01）ららぽーと立川立飛'!W78="","休",'配置表（Ｈ31.01）ららぽーと立川立飛'!W78)</f>
        <v>休</v>
      </c>
      <c r="X83" s="18" t="str">
        <f ca="1">IF('配置表（Ｈ31.01）ららぽーと立川立飛'!X78="","休",'配置表（Ｈ31.01）ららぽーと立川立飛'!X78)</f>
        <v>休</v>
      </c>
      <c r="Y83" s="18" t="str">
        <f ca="1">IF('配置表（Ｈ31.01）ららぽーと立川立飛'!Y78="","休",'配置表（Ｈ31.01）ららぽーと立川立飛'!Y78)</f>
        <v>休</v>
      </c>
      <c r="Z83" s="18" t="str">
        <f ca="1">IF('配置表（Ｈ31.01）ららぽーと立川立飛'!Z78="","休",'配置表（Ｈ31.01）ららぽーと立川立飛'!Z78)</f>
        <v>休</v>
      </c>
      <c r="AA83" s="18" t="str">
        <f ca="1">IF('配置表（Ｈ31.01）ららぽーと立川立飛'!AA78="","休",'配置表（Ｈ31.01）ららぽーと立川立飛'!AA78)</f>
        <v>休</v>
      </c>
      <c r="AB83" s="18" t="str">
        <f ca="1">IF('配置表（Ｈ31.01）ららぽーと立川立飛'!AB78="","休",'配置表（Ｈ31.01）ららぽーと立川立飛'!AB78)</f>
        <v>休</v>
      </c>
      <c r="AC83" s="18" t="str">
        <f ca="1">IF('配置表（Ｈ31.01）ららぽーと立川立飛'!AC78="","休",'配置表（Ｈ31.01）ららぽーと立川立飛'!AC78)</f>
        <v>休</v>
      </c>
      <c r="AD83" s="18" t="str">
        <f ca="1">IF('配置表（Ｈ31.01）ららぽーと立川立飛'!AD78="","休",'配置表（Ｈ31.01）ららぽーと立川立飛'!AD78)</f>
        <v>休</v>
      </c>
      <c r="AE83" s="18" t="str">
        <f ca="1">IF('配置表（Ｈ31.01）ららぽーと立川立飛'!AE78="","休",'配置表（Ｈ31.01）ららぽーと立川立飛'!AE78)</f>
        <v>休</v>
      </c>
      <c r="AF83" s="18" t="str">
        <f ca="1">IF('配置表（Ｈ31.01）ららぽーと立川立飛'!AF78="","休",'配置表（Ｈ31.01）ららぽーと立川立飛'!AF78)</f>
        <v>休</v>
      </c>
      <c r="AG83" s="18" t="str">
        <f ca="1">IF('配置表（Ｈ31.01）ららぽーと立川立飛'!AG78="","休",'配置表（Ｈ31.01）ららぽーと立川立飛'!AG78)</f>
        <v>休</v>
      </c>
      <c r="AH83" s="19" t="str">
        <f>IF('配置表（Ｈ31.01）ららぽーと立川立飛'!AH78="","",'配置表（Ｈ31.01）ららぽーと立川立飛'!AH78)</f>
        <v/>
      </c>
      <c r="AI83" s="57">
        <f t="shared" ca="1" si="14"/>
        <v>31</v>
      </c>
      <c r="AJ83" s="19">
        <f t="shared" ca="1" si="16"/>
        <v>0</v>
      </c>
    </row>
    <row r="84" spans="1:36" ht="25.7" customHeight="1">
      <c r="A84" s="13">
        <v>63</v>
      </c>
      <c r="B84" s="17" t="str">
        <f>IF('配置表（Ｈ31.01）ららぽーと立川立飛'!B79="","",'配置表（Ｈ31.01）ららぽーと立川立飛'!B79)</f>
        <v/>
      </c>
      <c r="C84" s="18" t="str">
        <f ca="1">IF('配置表（Ｈ31.01）ららぽーと立川立飛'!C79="","休",'配置表（Ｈ31.01）ららぽーと立川立飛'!C79)</f>
        <v>休</v>
      </c>
      <c r="D84" s="18" t="str">
        <f ca="1">IF('配置表（Ｈ31.01）ららぽーと立川立飛'!D79="","休",'配置表（Ｈ31.01）ららぽーと立川立飛'!D79)</f>
        <v>休</v>
      </c>
      <c r="E84" s="18" t="str">
        <f ca="1">IF('配置表（Ｈ31.01）ららぽーと立川立飛'!E79="","休",'配置表（Ｈ31.01）ららぽーと立川立飛'!E79)</f>
        <v>休</v>
      </c>
      <c r="F84" s="18" t="str">
        <f ca="1">IF('配置表（Ｈ31.01）ららぽーと立川立飛'!F79="","休",'配置表（Ｈ31.01）ららぽーと立川立飛'!F79)</f>
        <v>休</v>
      </c>
      <c r="G84" s="18" t="str">
        <f ca="1">IF('配置表（Ｈ31.01）ららぽーと立川立飛'!G79="","休",'配置表（Ｈ31.01）ららぽーと立川立飛'!G79)</f>
        <v>休</v>
      </c>
      <c r="H84" s="18" t="str">
        <f ca="1">IF('配置表（Ｈ31.01）ららぽーと立川立飛'!H79="","休",'配置表（Ｈ31.01）ららぽーと立川立飛'!H79)</f>
        <v>休</v>
      </c>
      <c r="I84" s="18" t="str">
        <f ca="1">IF('配置表（Ｈ31.01）ららぽーと立川立飛'!I79="","休",'配置表（Ｈ31.01）ららぽーと立川立飛'!I79)</f>
        <v>休</v>
      </c>
      <c r="J84" s="18" t="str">
        <f ca="1">IF('配置表（Ｈ31.01）ららぽーと立川立飛'!J79="","休",'配置表（Ｈ31.01）ららぽーと立川立飛'!J79)</f>
        <v>休</v>
      </c>
      <c r="K84" s="18" t="str">
        <f ca="1">IF('配置表（Ｈ31.01）ららぽーと立川立飛'!K79="","休",'配置表（Ｈ31.01）ららぽーと立川立飛'!K79)</f>
        <v>休</v>
      </c>
      <c r="L84" s="18" t="str">
        <f ca="1">IF('配置表（Ｈ31.01）ららぽーと立川立飛'!L79="","休",'配置表（Ｈ31.01）ららぽーと立川立飛'!L79)</f>
        <v>休</v>
      </c>
      <c r="M84" s="18" t="str">
        <f ca="1">IF('配置表（Ｈ31.01）ららぽーと立川立飛'!M79="","休",'配置表（Ｈ31.01）ららぽーと立川立飛'!M79)</f>
        <v>休</v>
      </c>
      <c r="N84" s="18" t="str">
        <f ca="1">IF('配置表（Ｈ31.01）ららぽーと立川立飛'!N79="","休",'配置表（Ｈ31.01）ららぽーと立川立飛'!N79)</f>
        <v>休</v>
      </c>
      <c r="O84" s="18" t="str">
        <f ca="1">IF('配置表（Ｈ31.01）ららぽーと立川立飛'!O79="","休",'配置表（Ｈ31.01）ららぽーと立川立飛'!O79)</f>
        <v>休</v>
      </c>
      <c r="P84" s="18" t="str">
        <f ca="1">IF('配置表（Ｈ31.01）ららぽーと立川立飛'!P79="","休",'配置表（Ｈ31.01）ららぽーと立川立飛'!P79)</f>
        <v>休</v>
      </c>
      <c r="Q84" s="18" t="str">
        <f ca="1">IF('配置表（Ｈ31.01）ららぽーと立川立飛'!Q79="","休",'配置表（Ｈ31.01）ららぽーと立川立飛'!Q79)</f>
        <v>休</v>
      </c>
      <c r="R84" s="18" t="str">
        <f ca="1">IF('配置表（Ｈ31.01）ららぽーと立川立飛'!R79="","休",'配置表（Ｈ31.01）ららぽーと立川立飛'!R79)</f>
        <v>休</v>
      </c>
      <c r="S84" s="18" t="str">
        <f ca="1">IF('配置表（Ｈ31.01）ららぽーと立川立飛'!S79="","休",'配置表（Ｈ31.01）ららぽーと立川立飛'!S79)</f>
        <v>休</v>
      </c>
      <c r="T84" s="18" t="str">
        <f ca="1">IF('配置表（Ｈ31.01）ららぽーと立川立飛'!T79="","休",'配置表（Ｈ31.01）ららぽーと立川立飛'!T79)</f>
        <v>休</v>
      </c>
      <c r="U84" s="18" t="str">
        <f ca="1">IF('配置表（Ｈ31.01）ららぽーと立川立飛'!U79="","休",'配置表（Ｈ31.01）ららぽーと立川立飛'!U79)</f>
        <v>休</v>
      </c>
      <c r="V84" s="18" t="str">
        <f ca="1">IF('配置表（Ｈ31.01）ららぽーと立川立飛'!V79="","休",'配置表（Ｈ31.01）ららぽーと立川立飛'!V79)</f>
        <v>休</v>
      </c>
      <c r="W84" s="18" t="str">
        <f ca="1">IF('配置表（Ｈ31.01）ららぽーと立川立飛'!W79="","休",'配置表（Ｈ31.01）ららぽーと立川立飛'!W79)</f>
        <v>休</v>
      </c>
      <c r="X84" s="18" t="str">
        <f ca="1">IF('配置表（Ｈ31.01）ららぽーと立川立飛'!X79="","休",'配置表（Ｈ31.01）ららぽーと立川立飛'!X79)</f>
        <v>休</v>
      </c>
      <c r="Y84" s="18" t="str">
        <f ca="1">IF('配置表（Ｈ31.01）ららぽーと立川立飛'!Y79="","休",'配置表（Ｈ31.01）ららぽーと立川立飛'!Y79)</f>
        <v>休</v>
      </c>
      <c r="Z84" s="18" t="str">
        <f ca="1">IF('配置表（Ｈ31.01）ららぽーと立川立飛'!Z79="","休",'配置表（Ｈ31.01）ららぽーと立川立飛'!Z79)</f>
        <v>休</v>
      </c>
      <c r="AA84" s="18" t="str">
        <f ca="1">IF('配置表（Ｈ31.01）ららぽーと立川立飛'!AA79="","休",'配置表（Ｈ31.01）ららぽーと立川立飛'!AA79)</f>
        <v>休</v>
      </c>
      <c r="AB84" s="18" t="str">
        <f ca="1">IF('配置表（Ｈ31.01）ららぽーと立川立飛'!AB79="","休",'配置表（Ｈ31.01）ららぽーと立川立飛'!AB79)</f>
        <v>休</v>
      </c>
      <c r="AC84" s="18" t="str">
        <f ca="1">IF('配置表（Ｈ31.01）ららぽーと立川立飛'!AC79="","休",'配置表（Ｈ31.01）ららぽーと立川立飛'!AC79)</f>
        <v>休</v>
      </c>
      <c r="AD84" s="18" t="str">
        <f ca="1">IF('配置表（Ｈ31.01）ららぽーと立川立飛'!AD79="","休",'配置表（Ｈ31.01）ららぽーと立川立飛'!AD79)</f>
        <v>休</v>
      </c>
      <c r="AE84" s="18" t="str">
        <f ca="1">IF('配置表（Ｈ31.01）ららぽーと立川立飛'!AE79="","休",'配置表（Ｈ31.01）ららぽーと立川立飛'!AE79)</f>
        <v>休</v>
      </c>
      <c r="AF84" s="18" t="str">
        <f ca="1">IF('配置表（Ｈ31.01）ららぽーと立川立飛'!AF79="","休",'配置表（Ｈ31.01）ららぽーと立川立飛'!AF79)</f>
        <v>休</v>
      </c>
      <c r="AG84" s="18" t="str">
        <f ca="1">IF('配置表（Ｈ31.01）ららぽーと立川立飛'!AG79="","休",'配置表（Ｈ31.01）ららぽーと立川立飛'!AG79)</f>
        <v>休</v>
      </c>
      <c r="AH84" s="19" t="str">
        <f>IF('配置表（Ｈ31.01）ららぽーと立川立飛'!AH79="","",'配置表（Ｈ31.01）ららぽーと立川立飛'!AH79)</f>
        <v/>
      </c>
      <c r="AI84" s="57">
        <f t="shared" ca="1" si="14"/>
        <v>31</v>
      </c>
      <c r="AJ84" s="19">
        <f t="shared" ca="1" si="16"/>
        <v>0</v>
      </c>
    </row>
    <row r="85" spans="1:36" ht="25.7" customHeight="1">
      <c r="A85" s="13">
        <v>64</v>
      </c>
      <c r="B85" s="17" t="str">
        <f>IF('配置表（Ｈ31.01）ららぽーと立川立飛'!B80="","",'配置表（Ｈ31.01）ららぽーと立川立飛'!B80)</f>
        <v/>
      </c>
      <c r="C85" s="18" t="str">
        <f ca="1">IF('配置表（Ｈ31.01）ららぽーと立川立飛'!C80="","休",'配置表（Ｈ31.01）ららぽーと立川立飛'!C80)</f>
        <v>休</v>
      </c>
      <c r="D85" s="18" t="str">
        <f ca="1">IF('配置表（Ｈ31.01）ららぽーと立川立飛'!D80="","休",'配置表（Ｈ31.01）ららぽーと立川立飛'!D80)</f>
        <v>休</v>
      </c>
      <c r="E85" s="18" t="str">
        <f ca="1">IF('配置表（Ｈ31.01）ららぽーと立川立飛'!E80="","休",'配置表（Ｈ31.01）ららぽーと立川立飛'!E80)</f>
        <v>休</v>
      </c>
      <c r="F85" s="18" t="str">
        <f ca="1">IF('配置表（Ｈ31.01）ららぽーと立川立飛'!F80="","休",'配置表（Ｈ31.01）ららぽーと立川立飛'!F80)</f>
        <v>休</v>
      </c>
      <c r="G85" s="18" t="str">
        <f ca="1">IF('配置表（Ｈ31.01）ららぽーと立川立飛'!G80="","休",'配置表（Ｈ31.01）ららぽーと立川立飛'!G80)</f>
        <v>休</v>
      </c>
      <c r="H85" s="18" t="str">
        <f ca="1">IF('配置表（Ｈ31.01）ららぽーと立川立飛'!H80="","休",'配置表（Ｈ31.01）ららぽーと立川立飛'!H80)</f>
        <v>休</v>
      </c>
      <c r="I85" s="18" t="str">
        <f ca="1">IF('配置表（Ｈ31.01）ららぽーと立川立飛'!I80="","休",'配置表（Ｈ31.01）ららぽーと立川立飛'!I80)</f>
        <v>休</v>
      </c>
      <c r="J85" s="18" t="str">
        <f ca="1">IF('配置表（Ｈ31.01）ららぽーと立川立飛'!J80="","休",'配置表（Ｈ31.01）ららぽーと立川立飛'!J80)</f>
        <v>休</v>
      </c>
      <c r="K85" s="18" t="str">
        <f ca="1">IF('配置表（Ｈ31.01）ららぽーと立川立飛'!K80="","休",'配置表（Ｈ31.01）ららぽーと立川立飛'!K80)</f>
        <v>休</v>
      </c>
      <c r="L85" s="18" t="str">
        <f ca="1">IF('配置表（Ｈ31.01）ららぽーと立川立飛'!L80="","休",'配置表（Ｈ31.01）ららぽーと立川立飛'!L80)</f>
        <v>休</v>
      </c>
      <c r="M85" s="18" t="str">
        <f ca="1">IF('配置表（Ｈ31.01）ららぽーと立川立飛'!M80="","休",'配置表（Ｈ31.01）ららぽーと立川立飛'!M80)</f>
        <v>休</v>
      </c>
      <c r="N85" s="18" t="str">
        <f ca="1">IF('配置表（Ｈ31.01）ららぽーと立川立飛'!N80="","休",'配置表（Ｈ31.01）ららぽーと立川立飛'!N80)</f>
        <v>休</v>
      </c>
      <c r="O85" s="18" t="str">
        <f ca="1">IF('配置表（Ｈ31.01）ららぽーと立川立飛'!O80="","休",'配置表（Ｈ31.01）ららぽーと立川立飛'!O80)</f>
        <v>休</v>
      </c>
      <c r="P85" s="18" t="str">
        <f ca="1">IF('配置表（Ｈ31.01）ららぽーと立川立飛'!P80="","休",'配置表（Ｈ31.01）ららぽーと立川立飛'!P80)</f>
        <v>休</v>
      </c>
      <c r="Q85" s="18" t="str">
        <f ca="1">IF('配置表（Ｈ31.01）ららぽーと立川立飛'!Q80="","休",'配置表（Ｈ31.01）ららぽーと立川立飛'!Q80)</f>
        <v>休</v>
      </c>
      <c r="R85" s="18" t="str">
        <f ca="1">IF('配置表（Ｈ31.01）ららぽーと立川立飛'!R80="","休",'配置表（Ｈ31.01）ららぽーと立川立飛'!R80)</f>
        <v>休</v>
      </c>
      <c r="S85" s="18" t="str">
        <f ca="1">IF('配置表（Ｈ31.01）ららぽーと立川立飛'!S80="","休",'配置表（Ｈ31.01）ららぽーと立川立飛'!S80)</f>
        <v>休</v>
      </c>
      <c r="T85" s="18" t="str">
        <f ca="1">IF('配置表（Ｈ31.01）ららぽーと立川立飛'!T80="","休",'配置表（Ｈ31.01）ららぽーと立川立飛'!T80)</f>
        <v>休</v>
      </c>
      <c r="U85" s="18" t="str">
        <f ca="1">IF('配置表（Ｈ31.01）ららぽーと立川立飛'!U80="","休",'配置表（Ｈ31.01）ららぽーと立川立飛'!U80)</f>
        <v>休</v>
      </c>
      <c r="V85" s="18" t="str">
        <f ca="1">IF('配置表（Ｈ31.01）ららぽーと立川立飛'!V80="","休",'配置表（Ｈ31.01）ららぽーと立川立飛'!V80)</f>
        <v>休</v>
      </c>
      <c r="W85" s="18" t="str">
        <f ca="1">IF('配置表（Ｈ31.01）ららぽーと立川立飛'!W80="","休",'配置表（Ｈ31.01）ららぽーと立川立飛'!W80)</f>
        <v>休</v>
      </c>
      <c r="X85" s="18" t="str">
        <f ca="1">IF('配置表（Ｈ31.01）ららぽーと立川立飛'!X80="","休",'配置表（Ｈ31.01）ららぽーと立川立飛'!X80)</f>
        <v>休</v>
      </c>
      <c r="Y85" s="18" t="str">
        <f ca="1">IF('配置表（Ｈ31.01）ららぽーと立川立飛'!Y80="","休",'配置表（Ｈ31.01）ららぽーと立川立飛'!Y80)</f>
        <v>休</v>
      </c>
      <c r="Z85" s="18" t="str">
        <f ca="1">IF('配置表（Ｈ31.01）ららぽーと立川立飛'!Z80="","休",'配置表（Ｈ31.01）ららぽーと立川立飛'!Z80)</f>
        <v>休</v>
      </c>
      <c r="AA85" s="18" t="str">
        <f ca="1">IF('配置表（Ｈ31.01）ららぽーと立川立飛'!AA80="","休",'配置表（Ｈ31.01）ららぽーと立川立飛'!AA80)</f>
        <v>休</v>
      </c>
      <c r="AB85" s="18" t="str">
        <f ca="1">IF('配置表（Ｈ31.01）ららぽーと立川立飛'!AB80="","休",'配置表（Ｈ31.01）ららぽーと立川立飛'!AB80)</f>
        <v>休</v>
      </c>
      <c r="AC85" s="18" t="str">
        <f ca="1">IF('配置表（Ｈ31.01）ららぽーと立川立飛'!AC80="","休",'配置表（Ｈ31.01）ららぽーと立川立飛'!AC80)</f>
        <v>休</v>
      </c>
      <c r="AD85" s="18" t="str">
        <f ca="1">IF('配置表（Ｈ31.01）ららぽーと立川立飛'!AD80="","休",'配置表（Ｈ31.01）ららぽーと立川立飛'!AD80)</f>
        <v>休</v>
      </c>
      <c r="AE85" s="18" t="str">
        <f ca="1">IF('配置表（Ｈ31.01）ららぽーと立川立飛'!AE80="","休",'配置表（Ｈ31.01）ららぽーと立川立飛'!AE80)</f>
        <v>休</v>
      </c>
      <c r="AF85" s="18" t="str">
        <f ca="1">IF('配置表（Ｈ31.01）ららぽーと立川立飛'!AF80="","休",'配置表（Ｈ31.01）ららぽーと立川立飛'!AF80)</f>
        <v>休</v>
      </c>
      <c r="AG85" s="18" t="str">
        <f ca="1">IF('配置表（Ｈ31.01）ららぽーと立川立飛'!AG80="","休",'配置表（Ｈ31.01）ららぽーと立川立飛'!AG80)</f>
        <v>休</v>
      </c>
      <c r="AH85" s="19" t="str">
        <f>IF('配置表（Ｈ31.01）ららぽーと立川立飛'!AH80="","",'配置表（Ｈ31.01）ららぽーと立川立飛'!AH80)</f>
        <v/>
      </c>
      <c r="AI85" s="57">
        <f t="shared" ca="1" si="14"/>
        <v>31</v>
      </c>
      <c r="AJ85" s="19">
        <f t="shared" ca="1" si="16"/>
        <v>0</v>
      </c>
    </row>
    <row r="86" spans="1:36" ht="25.7" customHeight="1">
      <c r="A86" s="13">
        <v>65</v>
      </c>
      <c r="B86" s="17" t="str">
        <f>IF('配置表（Ｈ31.01）ららぽーと立川立飛'!B81="","",'配置表（Ｈ31.01）ららぽーと立川立飛'!B81)</f>
        <v/>
      </c>
      <c r="C86" s="18" t="str">
        <f ca="1">IF('配置表（Ｈ31.01）ららぽーと立川立飛'!C81="","休",'配置表（Ｈ31.01）ららぽーと立川立飛'!C81)</f>
        <v>休</v>
      </c>
      <c r="D86" s="18" t="str">
        <f ca="1">IF('配置表（Ｈ31.01）ららぽーと立川立飛'!D81="","休",'配置表（Ｈ31.01）ららぽーと立川立飛'!D81)</f>
        <v>休</v>
      </c>
      <c r="E86" s="18" t="str">
        <f ca="1">IF('配置表（Ｈ31.01）ららぽーと立川立飛'!E81="","休",'配置表（Ｈ31.01）ららぽーと立川立飛'!E81)</f>
        <v>休</v>
      </c>
      <c r="F86" s="18" t="str">
        <f ca="1">IF('配置表（Ｈ31.01）ららぽーと立川立飛'!F81="","休",'配置表（Ｈ31.01）ららぽーと立川立飛'!F81)</f>
        <v>休</v>
      </c>
      <c r="G86" s="18" t="str">
        <f ca="1">IF('配置表（Ｈ31.01）ららぽーと立川立飛'!G81="","休",'配置表（Ｈ31.01）ららぽーと立川立飛'!G81)</f>
        <v>休</v>
      </c>
      <c r="H86" s="18" t="str">
        <f ca="1">IF('配置表（Ｈ31.01）ららぽーと立川立飛'!H81="","休",'配置表（Ｈ31.01）ららぽーと立川立飛'!H81)</f>
        <v>休</v>
      </c>
      <c r="I86" s="18" t="str">
        <f ca="1">IF('配置表（Ｈ31.01）ららぽーと立川立飛'!I81="","休",'配置表（Ｈ31.01）ららぽーと立川立飛'!I81)</f>
        <v>休</v>
      </c>
      <c r="J86" s="18" t="str">
        <f ca="1">IF('配置表（Ｈ31.01）ららぽーと立川立飛'!J81="","休",'配置表（Ｈ31.01）ららぽーと立川立飛'!J81)</f>
        <v>休</v>
      </c>
      <c r="K86" s="18" t="str">
        <f ca="1">IF('配置表（Ｈ31.01）ららぽーと立川立飛'!K81="","休",'配置表（Ｈ31.01）ららぽーと立川立飛'!K81)</f>
        <v>休</v>
      </c>
      <c r="L86" s="18" t="str">
        <f ca="1">IF('配置表（Ｈ31.01）ららぽーと立川立飛'!L81="","休",'配置表（Ｈ31.01）ららぽーと立川立飛'!L81)</f>
        <v>休</v>
      </c>
      <c r="M86" s="18" t="str">
        <f ca="1">IF('配置表（Ｈ31.01）ららぽーと立川立飛'!M81="","休",'配置表（Ｈ31.01）ららぽーと立川立飛'!M81)</f>
        <v>休</v>
      </c>
      <c r="N86" s="18" t="str">
        <f ca="1">IF('配置表（Ｈ31.01）ららぽーと立川立飛'!N81="","休",'配置表（Ｈ31.01）ららぽーと立川立飛'!N81)</f>
        <v>休</v>
      </c>
      <c r="O86" s="18" t="str">
        <f ca="1">IF('配置表（Ｈ31.01）ららぽーと立川立飛'!O81="","休",'配置表（Ｈ31.01）ららぽーと立川立飛'!O81)</f>
        <v>休</v>
      </c>
      <c r="P86" s="18" t="str">
        <f ca="1">IF('配置表（Ｈ31.01）ららぽーと立川立飛'!P81="","休",'配置表（Ｈ31.01）ららぽーと立川立飛'!P81)</f>
        <v>休</v>
      </c>
      <c r="Q86" s="18" t="str">
        <f ca="1">IF('配置表（Ｈ31.01）ららぽーと立川立飛'!Q81="","休",'配置表（Ｈ31.01）ららぽーと立川立飛'!Q81)</f>
        <v>休</v>
      </c>
      <c r="R86" s="18" t="str">
        <f ca="1">IF('配置表（Ｈ31.01）ららぽーと立川立飛'!R81="","休",'配置表（Ｈ31.01）ららぽーと立川立飛'!R81)</f>
        <v>休</v>
      </c>
      <c r="S86" s="18" t="str">
        <f ca="1">IF('配置表（Ｈ31.01）ららぽーと立川立飛'!S81="","休",'配置表（Ｈ31.01）ららぽーと立川立飛'!S81)</f>
        <v>休</v>
      </c>
      <c r="T86" s="18" t="str">
        <f ca="1">IF('配置表（Ｈ31.01）ららぽーと立川立飛'!T81="","休",'配置表（Ｈ31.01）ららぽーと立川立飛'!T81)</f>
        <v>休</v>
      </c>
      <c r="U86" s="18" t="str">
        <f ca="1">IF('配置表（Ｈ31.01）ららぽーと立川立飛'!U81="","休",'配置表（Ｈ31.01）ららぽーと立川立飛'!U81)</f>
        <v>休</v>
      </c>
      <c r="V86" s="18" t="str">
        <f ca="1">IF('配置表（Ｈ31.01）ららぽーと立川立飛'!V81="","休",'配置表（Ｈ31.01）ららぽーと立川立飛'!V81)</f>
        <v>休</v>
      </c>
      <c r="W86" s="18" t="str">
        <f ca="1">IF('配置表（Ｈ31.01）ららぽーと立川立飛'!W81="","休",'配置表（Ｈ31.01）ららぽーと立川立飛'!W81)</f>
        <v>休</v>
      </c>
      <c r="X86" s="18" t="str">
        <f ca="1">IF('配置表（Ｈ31.01）ららぽーと立川立飛'!X81="","休",'配置表（Ｈ31.01）ららぽーと立川立飛'!X81)</f>
        <v>休</v>
      </c>
      <c r="Y86" s="18" t="str">
        <f ca="1">IF('配置表（Ｈ31.01）ららぽーと立川立飛'!Y81="","休",'配置表（Ｈ31.01）ららぽーと立川立飛'!Y81)</f>
        <v>休</v>
      </c>
      <c r="Z86" s="18" t="str">
        <f ca="1">IF('配置表（Ｈ31.01）ららぽーと立川立飛'!Z81="","休",'配置表（Ｈ31.01）ららぽーと立川立飛'!Z81)</f>
        <v>休</v>
      </c>
      <c r="AA86" s="18" t="str">
        <f ca="1">IF('配置表（Ｈ31.01）ららぽーと立川立飛'!AA81="","休",'配置表（Ｈ31.01）ららぽーと立川立飛'!AA81)</f>
        <v>休</v>
      </c>
      <c r="AB86" s="18" t="str">
        <f ca="1">IF('配置表（Ｈ31.01）ららぽーと立川立飛'!AB81="","休",'配置表（Ｈ31.01）ららぽーと立川立飛'!AB81)</f>
        <v>休</v>
      </c>
      <c r="AC86" s="18" t="str">
        <f ca="1">IF('配置表（Ｈ31.01）ららぽーと立川立飛'!AC81="","休",'配置表（Ｈ31.01）ららぽーと立川立飛'!AC81)</f>
        <v>休</v>
      </c>
      <c r="AD86" s="18" t="str">
        <f ca="1">IF('配置表（Ｈ31.01）ららぽーと立川立飛'!AD81="","休",'配置表（Ｈ31.01）ららぽーと立川立飛'!AD81)</f>
        <v>休</v>
      </c>
      <c r="AE86" s="18" t="str">
        <f ca="1">IF('配置表（Ｈ31.01）ららぽーと立川立飛'!AE81="","休",'配置表（Ｈ31.01）ららぽーと立川立飛'!AE81)</f>
        <v>休</v>
      </c>
      <c r="AF86" s="18" t="str">
        <f ca="1">IF('配置表（Ｈ31.01）ららぽーと立川立飛'!AF81="","休",'配置表（Ｈ31.01）ららぽーと立川立飛'!AF81)</f>
        <v>休</v>
      </c>
      <c r="AG86" s="18" t="str">
        <f ca="1">IF('配置表（Ｈ31.01）ららぽーと立川立飛'!AG81="","休",'配置表（Ｈ31.01）ららぽーと立川立飛'!AG81)</f>
        <v>休</v>
      </c>
      <c r="AH86" s="19" t="str">
        <f>IF('配置表（Ｈ31.01）ららぽーと立川立飛'!AH81="","",'配置表（Ｈ31.01）ららぽーと立川立飛'!AH81)</f>
        <v/>
      </c>
      <c r="AI86" s="57">
        <f t="shared" ca="1" si="14"/>
        <v>31</v>
      </c>
      <c r="AJ86" s="19">
        <f t="shared" ref="AJ86:AJ117" ca="1" si="17">($AI$17-AI86)*8+COUNTIF(C86:AG86,"荷捌")*2</f>
        <v>0</v>
      </c>
    </row>
    <row r="87" spans="1:36" ht="25.7" customHeight="1">
      <c r="A87" s="13">
        <v>66</v>
      </c>
      <c r="B87" s="17" t="str">
        <f>IF('配置表（Ｈ31.01）ららぽーと立川立飛'!B82="","",'配置表（Ｈ31.01）ららぽーと立川立飛'!B82)</f>
        <v/>
      </c>
      <c r="C87" s="18" t="str">
        <f ca="1">IF('配置表（Ｈ31.01）ららぽーと立川立飛'!C82="","休",'配置表（Ｈ31.01）ららぽーと立川立飛'!C82)</f>
        <v>休</v>
      </c>
      <c r="D87" s="18" t="str">
        <f ca="1">IF('配置表（Ｈ31.01）ららぽーと立川立飛'!D82="","休",'配置表（Ｈ31.01）ららぽーと立川立飛'!D82)</f>
        <v>休</v>
      </c>
      <c r="E87" s="18" t="str">
        <f ca="1">IF('配置表（Ｈ31.01）ららぽーと立川立飛'!E82="","休",'配置表（Ｈ31.01）ららぽーと立川立飛'!E82)</f>
        <v>休</v>
      </c>
      <c r="F87" s="18" t="str">
        <f ca="1">IF('配置表（Ｈ31.01）ららぽーと立川立飛'!F82="","休",'配置表（Ｈ31.01）ららぽーと立川立飛'!F82)</f>
        <v>休</v>
      </c>
      <c r="G87" s="18" t="str">
        <f ca="1">IF('配置表（Ｈ31.01）ららぽーと立川立飛'!G82="","休",'配置表（Ｈ31.01）ららぽーと立川立飛'!G82)</f>
        <v>休</v>
      </c>
      <c r="H87" s="18" t="str">
        <f ca="1">IF('配置表（Ｈ31.01）ららぽーと立川立飛'!H82="","休",'配置表（Ｈ31.01）ららぽーと立川立飛'!H82)</f>
        <v>休</v>
      </c>
      <c r="I87" s="18" t="str">
        <f ca="1">IF('配置表（Ｈ31.01）ららぽーと立川立飛'!I82="","休",'配置表（Ｈ31.01）ららぽーと立川立飛'!I82)</f>
        <v>休</v>
      </c>
      <c r="J87" s="18" t="str">
        <f ca="1">IF('配置表（Ｈ31.01）ららぽーと立川立飛'!J82="","休",'配置表（Ｈ31.01）ららぽーと立川立飛'!J82)</f>
        <v>休</v>
      </c>
      <c r="K87" s="18" t="str">
        <f ca="1">IF('配置表（Ｈ31.01）ららぽーと立川立飛'!K82="","休",'配置表（Ｈ31.01）ららぽーと立川立飛'!K82)</f>
        <v>休</v>
      </c>
      <c r="L87" s="18" t="str">
        <f ca="1">IF('配置表（Ｈ31.01）ららぽーと立川立飛'!L82="","休",'配置表（Ｈ31.01）ららぽーと立川立飛'!L82)</f>
        <v>休</v>
      </c>
      <c r="M87" s="18" t="str">
        <f ca="1">IF('配置表（Ｈ31.01）ららぽーと立川立飛'!M82="","休",'配置表（Ｈ31.01）ららぽーと立川立飛'!M82)</f>
        <v>休</v>
      </c>
      <c r="N87" s="18" t="str">
        <f ca="1">IF('配置表（Ｈ31.01）ららぽーと立川立飛'!N82="","休",'配置表（Ｈ31.01）ららぽーと立川立飛'!N82)</f>
        <v>休</v>
      </c>
      <c r="O87" s="18" t="str">
        <f ca="1">IF('配置表（Ｈ31.01）ららぽーと立川立飛'!O82="","休",'配置表（Ｈ31.01）ららぽーと立川立飛'!O82)</f>
        <v>休</v>
      </c>
      <c r="P87" s="18" t="str">
        <f ca="1">IF('配置表（Ｈ31.01）ららぽーと立川立飛'!P82="","休",'配置表（Ｈ31.01）ららぽーと立川立飛'!P82)</f>
        <v>休</v>
      </c>
      <c r="Q87" s="18" t="str">
        <f ca="1">IF('配置表（Ｈ31.01）ららぽーと立川立飛'!Q82="","休",'配置表（Ｈ31.01）ららぽーと立川立飛'!Q82)</f>
        <v>休</v>
      </c>
      <c r="R87" s="18" t="str">
        <f ca="1">IF('配置表（Ｈ31.01）ららぽーと立川立飛'!R82="","休",'配置表（Ｈ31.01）ららぽーと立川立飛'!R82)</f>
        <v>休</v>
      </c>
      <c r="S87" s="18" t="str">
        <f ca="1">IF('配置表（Ｈ31.01）ららぽーと立川立飛'!S82="","休",'配置表（Ｈ31.01）ららぽーと立川立飛'!S82)</f>
        <v>休</v>
      </c>
      <c r="T87" s="18" t="str">
        <f ca="1">IF('配置表（Ｈ31.01）ららぽーと立川立飛'!T82="","休",'配置表（Ｈ31.01）ららぽーと立川立飛'!T82)</f>
        <v>休</v>
      </c>
      <c r="U87" s="18" t="str">
        <f ca="1">IF('配置表（Ｈ31.01）ららぽーと立川立飛'!U82="","休",'配置表（Ｈ31.01）ららぽーと立川立飛'!U82)</f>
        <v>休</v>
      </c>
      <c r="V87" s="18" t="str">
        <f ca="1">IF('配置表（Ｈ31.01）ららぽーと立川立飛'!V82="","休",'配置表（Ｈ31.01）ららぽーと立川立飛'!V82)</f>
        <v>休</v>
      </c>
      <c r="W87" s="18" t="str">
        <f ca="1">IF('配置表（Ｈ31.01）ららぽーと立川立飛'!W82="","休",'配置表（Ｈ31.01）ららぽーと立川立飛'!W82)</f>
        <v>休</v>
      </c>
      <c r="X87" s="18" t="str">
        <f ca="1">IF('配置表（Ｈ31.01）ららぽーと立川立飛'!X82="","休",'配置表（Ｈ31.01）ららぽーと立川立飛'!X82)</f>
        <v>休</v>
      </c>
      <c r="Y87" s="18" t="str">
        <f ca="1">IF('配置表（Ｈ31.01）ららぽーと立川立飛'!Y82="","休",'配置表（Ｈ31.01）ららぽーと立川立飛'!Y82)</f>
        <v>休</v>
      </c>
      <c r="Z87" s="18" t="str">
        <f ca="1">IF('配置表（Ｈ31.01）ららぽーと立川立飛'!Z82="","休",'配置表（Ｈ31.01）ららぽーと立川立飛'!Z82)</f>
        <v>休</v>
      </c>
      <c r="AA87" s="18" t="str">
        <f ca="1">IF('配置表（Ｈ31.01）ららぽーと立川立飛'!AA82="","休",'配置表（Ｈ31.01）ららぽーと立川立飛'!AA82)</f>
        <v>休</v>
      </c>
      <c r="AB87" s="18" t="str">
        <f ca="1">IF('配置表（Ｈ31.01）ららぽーと立川立飛'!AB82="","休",'配置表（Ｈ31.01）ららぽーと立川立飛'!AB82)</f>
        <v>休</v>
      </c>
      <c r="AC87" s="18" t="str">
        <f ca="1">IF('配置表（Ｈ31.01）ららぽーと立川立飛'!AC82="","休",'配置表（Ｈ31.01）ららぽーと立川立飛'!AC82)</f>
        <v>休</v>
      </c>
      <c r="AD87" s="18" t="str">
        <f ca="1">IF('配置表（Ｈ31.01）ららぽーと立川立飛'!AD82="","休",'配置表（Ｈ31.01）ららぽーと立川立飛'!AD82)</f>
        <v>休</v>
      </c>
      <c r="AE87" s="18" t="str">
        <f ca="1">IF('配置表（Ｈ31.01）ららぽーと立川立飛'!AE82="","休",'配置表（Ｈ31.01）ららぽーと立川立飛'!AE82)</f>
        <v>休</v>
      </c>
      <c r="AF87" s="18" t="str">
        <f ca="1">IF('配置表（Ｈ31.01）ららぽーと立川立飛'!AF82="","休",'配置表（Ｈ31.01）ららぽーと立川立飛'!AF82)</f>
        <v>休</v>
      </c>
      <c r="AG87" s="18" t="str">
        <f ca="1">IF('配置表（Ｈ31.01）ららぽーと立川立飛'!AG82="","休",'配置表（Ｈ31.01）ららぽーと立川立飛'!AG82)</f>
        <v>休</v>
      </c>
      <c r="AH87" s="19" t="str">
        <f>IF('配置表（Ｈ31.01）ららぽーと立川立飛'!AH82="","",'配置表（Ｈ31.01）ららぽーと立川立飛'!AH82)</f>
        <v/>
      </c>
      <c r="AI87" s="57">
        <f t="shared" ref="AI87:AI150" ca="1" si="18">COUNTIF(C87:AG87,"休")</f>
        <v>31</v>
      </c>
      <c r="AJ87" s="19">
        <f t="shared" ca="1" si="17"/>
        <v>0</v>
      </c>
    </row>
    <row r="88" spans="1:36" ht="25.7" customHeight="1">
      <c r="A88" s="13">
        <v>67</v>
      </c>
      <c r="B88" s="17" t="str">
        <f>IF('配置表（Ｈ31.01）ららぽーと立川立飛'!B83="","",'配置表（Ｈ31.01）ららぽーと立川立飛'!B83)</f>
        <v/>
      </c>
      <c r="C88" s="18" t="str">
        <f ca="1">IF('配置表（Ｈ31.01）ららぽーと立川立飛'!C83="","休",'配置表（Ｈ31.01）ららぽーと立川立飛'!C83)</f>
        <v>休</v>
      </c>
      <c r="D88" s="18" t="str">
        <f ca="1">IF('配置表（Ｈ31.01）ららぽーと立川立飛'!D83="","休",'配置表（Ｈ31.01）ららぽーと立川立飛'!D83)</f>
        <v>休</v>
      </c>
      <c r="E88" s="18" t="str">
        <f ca="1">IF('配置表（Ｈ31.01）ららぽーと立川立飛'!E83="","休",'配置表（Ｈ31.01）ららぽーと立川立飛'!E83)</f>
        <v>休</v>
      </c>
      <c r="F88" s="18" t="str">
        <f ca="1">IF('配置表（Ｈ31.01）ららぽーと立川立飛'!F83="","休",'配置表（Ｈ31.01）ららぽーと立川立飛'!F83)</f>
        <v>休</v>
      </c>
      <c r="G88" s="18" t="str">
        <f ca="1">IF('配置表（Ｈ31.01）ららぽーと立川立飛'!G83="","休",'配置表（Ｈ31.01）ららぽーと立川立飛'!G83)</f>
        <v>休</v>
      </c>
      <c r="H88" s="18" t="str">
        <f ca="1">IF('配置表（Ｈ31.01）ららぽーと立川立飛'!H83="","休",'配置表（Ｈ31.01）ららぽーと立川立飛'!H83)</f>
        <v>休</v>
      </c>
      <c r="I88" s="18" t="str">
        <f ca="1">IF('配置表（Ｈ31.01）ららぽーと立川立飛'!I83="","休",'配置表（Ｈ31.01）ららぽーと立川立飛'!I83)</f>
        <v>休</v>
      </c>
      <c r="J88" s="18" t="str">
        <f ca="1">IF('配置表（Ｈ31.01）ららぽーと立川立飛'!J83="","休",'配置表（Ｈ31.01）ららぽーと立川立飛'!J83)</f>
        <v>休</v>
      </c>
      <c r="K88" s="18" t="str">
        <f ca="1">IF('配置表（Ｈ31.01）ららぽーと立川立飛'!K83="","休",'配置表（Ｈ31.01）ららぽーと立川立飛'!K83)</f>
        <v>休</v>
      </c>
      <c r="L88" s="18" t="str">
        <f ca="1">IF('配置表（Ｈ31.01）ららぽーと立川立飛'!L83="","休",'配置表（Ｈ31.01）ららぽーと立川立飛'!L83)</f>
        <v>休</v>
      </c>
      <c r="M88" s="18" t="str">
        <f ca="1">IF('配置表（Ｈ31.01）ららぽーと立川立飛'!M83="","休",'配置表（Ｈ31.01）ららぽーと立川立飛'!M83)</f>
        <v>休</v>
      </c>
      <c r="N88" s="18" t="str">
        <f ca="1">IF('配置表（Ｈ31.01）ららぽーと立川立飛'!N83="","休",'配置表（Ｈ31.01）ららぽーと立川立飛'!N83)</f>
        <v>休</v>
      </c>
      <c r="O88" s="18" t="str">
        <f ca="1">IF('配置表（Ｈ31.01）ららぽーと立川立飛'!O83="","休",'配置表（Ｈ31.01）ららぽーと立川立飛'!O83)</f>
        <v>休</v>
      </c>
      <c r="P88" s="18" t="str">
        <f ca="1">IF('配置表（Ｈ31.01）ららぽーと立川立飛'!P83="","休",'配置表（Ｈ31.01）ららぽーと立川立飛'!P83)</f>
        <v>休</v>
      </c>
      <c r="Q88" s="18" t="str">
        <f ca="1">IF('配置表（Ｈ31.01）ららぽーと立川立飛'!Q83="","休",'配置表（Ｈ31.01）ららぽーと立川立飛'!Q83)</f>
        <v>休</v>
      </c>
      <c r="R88" s="18" t="str">
        <f ca="1">IF('配置表（Ｈ31.01）ららぽーと立川立飛'!R83="","休",'配置表（Ｈ31.01）ららぽーと立川立飛'!R83)</f>
        <v>休</v>
      </c>
      <c r="S88" s="18" t="str">
        <f ca="1">IF('配置表（Ｈ31.01）ららぽーと立川立飛'!S83="","休",'配置表（Ｈ31.01）ららぽーと立川立飛'!S83)</f>
        <v>休</v>
      </c>
      <c r="T88" s="18" t="str">
        <f ca="1">IF('配置表（Ｈ31.01）ららぽーと立川立飛'!T83="","休",'配置表（Ｈ31.01）ららぽーと立川立飛'!T83)</f>
        <v>休</v>
      </c>
      <c r="U88" s="18" t="str">
        <f ca="1">IF('配置表（Ｈ31.01）ららぽーと立川立飛'!U83="","休",'配置表（Ｈ31.01）ららぽーと立川立飛'!U83)</f>
        <v>休</v>
      </c>
      <c r="V88" s="18" t="str">
        <f ca="1">IF('配置表（Ｈ31.01）ららぽーと立川立飛'!V83="","休",'配置表（Ｈ31.01）ららぽーと立川立飛'!V83)</f>
        <v>休</v>
      </c>
      <c r="W88" s="18" t="str">
        <f ca="1">IF('配置表（Ｈ31.01）ららぽーと立川立飛'!W83="","休",'配置表（Ｈ31.01）ららぽーと立川立飛'!W83)</f>
        <v>休</v>
      </c>
      <c r="X88" s="18" t="str">
        <f ca="1">IF('配置表（Ｈ31.01）ららぽーと立川立飛'!X83="","休",'配置表（Ｈ31.01）ららぽーと立川立飛'!X83)</f>
        <v>休</v>
      </c>
      <c r="Y88" s="18" t="str">
        <f ca="1">IF('配置表（Ｈ31.01）ららぽーと立川立飛'!Y83="","休",'配置表（Ｈ31.01）ららぽーと立川立飛'!Y83)</f>
        <v>休</v>
      </c>
      <c r="Z88" s="18" t="str">
        <f ca="1">IF('配置表（Ｈ31.01）ららぽーと立川立飛'!Z83="","休",'配置表（Ｈ31.01）ららぽーと立川立飛'!Z83)</f>
        <v>休</v>
      </c>
      <c r="AA88" s="18" t="str">
        <f ca="1">IF('配置表（Ｈ31.01）ららぽーと立川立飛'!AA83="","休",'配置表（Ｈ31.01）ららぽーと立川立飛'!AA83)</f>
        <v>休</v>
      </c>
      <c r="AB88" s="18" t="str">
        <f ca="1">IF('配置表（Ｈ31.01）ららぽーと立川立飛'!AB83="","休",'配置表（Ｈ31.01）ららぽーと立川立飛'!AB83)</f>
        <v>休</v>
      </c>
      <c r="AC88" s="18" t="str">
        <f ca="1">IF('配置表（Ｈ31.01）ららぽーと立川立飛'!AC83="","休",'配置表（Ｈ31.01）ららぽーと立川立飛'!AC83)</f>
        <v>休</v>
      </c>
      <c r="AD88" s="18" t="str">
        <f ca="1">IF('配置表（Ｈ31.01）ららぽーと立川立飛'!AD83="","休",'配置表（Ｈ31.01）ららぽーと立川立飛'!AD83)</f>
        <v>休</v>
      </c>
      <c r="AE88" s="18" t="str">
        <f ca="1">IF('配置表（Ｈ31.01）ららぽーと立川立飛'!AE83="","休",'配置表（Ｈ31.01）ららぽーと立川立飛'!AE83)</f>
        <v>休</v>
      </c>
      <c r="AF88" s="18" t="str">
        <f ca="1">IF('配置表（Ｈ31.01）ららぽーと立川立飛'!AF83="","休",'配置表（Ｈ31.01）ららぽーと立川立飛'!AF83)</f>
        <v>休</v>
      </c>
      <c r="AG88" s="18" t="str">
        <f ca="1">IF('配置表（Ｈ31.01）ららぽーと立川立飛'!AG83="","休",'配置表（Ｈ31.01）ららぽーと立川立飛'!AG83)</f>
        <v>休</v>
      </c>
      <c r="AH88" s="19" t="str">
        <f>IF('配置表（Ｈ31.01）ららぽーと立川立飛'!AH83="","",'配置表（Ｈ31.01）ららぽーと立川立飛'!AH83)</f>
        <v/>
      </c>
      <c r="AI88" s="57">
        <f t="shared" ca="1" si="18"/>
        <v>31</v>
      </c>
      <c r="AJ88" s="19">
        <f t="shared" ca="1" si="17"/>
        <v>0</v>
      </c>
    </row>
    <row r="89" spans="1:36" ht="25.7" customHeight="1">
      <c r="A89" s="13">
        <v>68</v>
      </c>
      <c r="B89" s="17" t="str">
        <f>IF('配置表（Ｈ31.01）ららぽーと立川立飛'!B84="","",'配置表（Ｈ31.01）ららぽーと立川立飛'!B84)</f>
        <v/>
      </c>
      <c r="C89" s="18" t="str">
        <f ca="1">IF('配置表（Ｈ31.01）ららぽーと立川立飛'!C84="","休",'配置表（Ｈ31.01）ららぽーと立川立飛'!C84)</f>
        <v>休</v>
      </c>
      <c r="D89" s="18" t="str">
        <f ca="1">IF('配置表（Ｈ31.01）ららぽーと立川立飛'!D84="","休",'配置表（Ｈ31.01）ららぽーと立川立飛'!D84)</f>
        <v>休</v>
      </c>
      <c r="E89" s="18" t="str">
        <f ca="1">IF('配置表（Ｈ31.01）ららぽーと立川立飛'!E84="","休",'配置表（Ｈ31.01）ららぽーと立川立飛'!E84)</f>
        <v>休</v>
      </c>
      <c r="F89" s="18" t="str">
        <f ca="1">IF('配置表（Ｈ31.01）ららぽーと立川立飛'!F84="","休",'配置表（Ｈ31.01）ららぽーと立川立飛'!F84)</f>
        <v>休</v>
      </c>
      <c r="G89" s="18" t="str">
        <f ca="1">IF('配置表（Ｈ31.01）ららぽーと立川立飛'!G84="","休",'配置表（Ｈ31.01）ららぽーと立川立飛'!G84)</f>
        <v>休</v>
      </c>
      <c r="H89" s="18" t="str">
        <f ca="1">IF('配置表（Ｈ31.01）ららぽーと立川立飛'!H84="","休",'配置表（Ｈ31.01）ららぽーと立川立飛'!H84)</f>
        <v>休</v>
      </c>
      <c r="I89" s="18" t="str">
        <f ca="1">IF('配置表（Ｈ31.01）ららぽーと立川立飛'!I84="","休",'配置表（Ｈ31.01）ららぽーと立川立飛'!I84)</f>
        <v>休</v>
      </c>
      <c r="J89" s="18" t="str">
        <f ca="1">IF('配置表（Ｈ31.01）ららぽーと立川立飛'!J84="","休",'配置表（Ｈ31.01）ららぽーと立川立飛'!J84)</f>
        <v>休</v>
      </c>
      <c r="K89" s="18" t="str">
        <f ca="1">IF('配置表（Ｈ31.01）ららぽーと立川立飛'!K84="","休",'配置表（Ｈ31.01）ららぽーと立川立飛'!K84)</f>
        <v>休</v>
      </c>
      <c r="L89" s="18" t="str">
        <f ca="1">IF('配置表（Ｈ31.01）ららぽーと立川立飛'!L84="","休",'配置表（Ｈ31.01）ららぽーと立川立飛'!L84)</f>
        <v>休</v>
      </c>
      <c r="M89" s="18" t="str">
        <f ca="1">IF('配置表（Ｈ31.01）ららぽーと立川立飛'!M84="","休",'配置表（Ｈ31.01）ららぽーと立川立飛'!M84)</f>
        <v>休</v>
      </c>
      <c r="N89" s="18" t="str">
        <f ca="1">IF('配置表（Ｈ31.01）ららぽーと立川立飛'!N84="","休",'配置表（Ｈ31.01）ららぽーと立川立飛'!N84)</f>
        <v>休</v>
      </c>
      <c r="O89" s="18" t="str">
        <f ca="1">IF('配置表（Ｈ31.01）ららぽーと立川立飛'!O84="","休",'配置表（Ｈ31.01）ららぽーと立川立飛'!O84)</f>
        <v>休</v>
      </c>
      <c r="P89" s="18" t="str">
        <f ca="1">IF('配置表（Ｈ31.01）ららぽーと立川立飛'!P84="","休",'配置表（Ｈ31.01）ららぽーと立川立飛'!P84)</f>
        <v>休</v>
      </c>
      <c r="Q89" s="18" t="str">
        <f ca="1">IF('配置表（Ｈ31.01）ららぽーと立川立飛'!Q84="","休",'配置表（Ｈ31.01）ららぽーと立川立飛'!Q84)</f>
        <v>休</v>
      </c>
      <c r="R89" s="18" t="str">
        <f ca="1">IF('配置表（Ｈ31.01）ららぽーと立川立飛'!R84="","休",'配置表（Ｈ31.01）ららぽーと立川立飛'!R84)</f>
        <v>休</v>
      </c>
      <c r="S89" s="18" t="str">
        <f ca="1">IF('配置表（Ｈ31.01）ららぽーと立川立飛'!S84="","休",'配置表（Ｈ31.01）ららぽーと立川立飛'!S84)</f>
        <v>休</v>
      </c>
      <c r="T89" s="18" t="str">
        <f ca="1">IF('配置表（Ｈ31.01）ららぽーと立川立飛'!T84="","休",'配置表（Ｈ31.01）ららぽーと立川立飛'!T84)</f>
        <v>休</v>
      </c>
      <c r="U89" s="18" t="str">
        <f ca="1">IF('配置表（Ｈ31.01）ららぽーと立川立飛'!U84="","休",'配置表（Ｈ31.01）ららぽーと立川立飛'!U84)</f>
        <v>休</v>
      </c>
      <c r="V89" s="18" t="str">
        <f ca="1">IF('配置表（Ｈ31.01）ららぽーと立川立飛'!V84="","休",'配置表（Ｈ31.01）ららぽーと立川立飛'!V84)</f>
        <v>休</v>
      </c>
      <c r="W89" s="18" t="str">
        <f ca="1">IF('配置表（Ｈ31.01）ららぽーと立川立飛'!W84="","休",'配置表（Ｈ31.01）ららぽーと立川立飛'!W84)</f>
        <v>休</v>
      </c>
      <c r="X89" s="18" t="str">
        <f ca="1">IF('配置表（Ｈ31.01）ららぽーと立川立飛'!X84="","休",'配置表（Ｈ31.01）ららぽーと立川立飛'!X84)</f>
        <v>休</v>
      </c>
      <c r="Y89" s="18" t="str">
        <f ca="1">IF('配置表（Ｈ31.01）ららぽーと立川立飛'!Y84="","休",'配置表（Ｈ31.01）ららぽーと立川立飛'!Y84)</f>
        <v>休</v>
      </c>
      <c r="Z89" s="18" t="str">
        <f ca="1">IF('配置表（Ｈ31.01）ららぽーと立川立飛'!Z84="","休",'配置表（Ｈ31.01）ららぽーと立川立飛'!Z84)</f>
        <v>休</v>
      </c>
      <c r="AA89" s="18" t="str">
        <f ca="1">IF('配置表（Ｈ31.01）ららぽーと立川立飛'!AA84="","休",'配置表（Ｈ31.01）ららぽーと立川立飛'!AA84)</f>
        <v>休</v>
      </c>
      <c r="AB89" s="18" t="str">
        <f ca="1">IF('配置表（Ｈ31.01）ららぽーと立川立飛'!AB84="","休",'配置表（Ｈ31.01）ららぽーと立川立飛'!AB84)</f>
        <v>休</v>
      </c>
      <c r="AC89" s="18" t="str">
        <f ca="1">IF('配置表（Ｈ31.01）ららぽーと立川立飛'!AC84="","休",'配置表（Ｈ31.01）ららぽーと立川立飛'!AC84)</f>
        <v>休</v>
      </c>
      <c r="AD89" s="18" t="str">
        <f ca="1">IF('配置表（Ｈ31.01）ららぽーと立川立飛'!AD84="","休",'配置表（Ｈ31.01）ららぽーと立川立飛'!AD84)</f>
        <v>休</v>
      </c>
      <c r="AE89" s="18" t="str">
        <f ca="1">IF('配置表（Ｈ31.01）ららぽーと立川立飛'!AE84="","休",'配置表（Ｈ31.01）ららぽーと立川立飛'!AE84)</f>
        <v>休</v>
      </c>
      <c r="AF89" s="18" t="str">
        <f ca="1">IF('配置表（Ｈ31.01）ららぽーと立川立飛'!AF84="","休",'配置表（Ｈ31.01）ららぽーと立川立飛'!AF84)</f>
        <v>休</v>
      </c>
      <c r="AG89" s="18" t="str">
        <f ca="1">IF('配置表（Ｈ31.01）ららぽーと立川立飛'!AG84="","休",'配置表（Ｈ31.01）ららぽーと立川立飛'!AG84)</f>
        <v>休</v>
      </c>
      <c r="AH89" s="19" t="str">
        <f>IF('配置表（Ｈ31.01）ららぽーと立川立飛'!AH84="","",'配置表（Ｈ31.01）ららぽーと立川立飛'!AH84)</f>
        <v/>
      </c>
      <c r="AI89" s="57">
        <f t="shared" ca="1" si="18"/>
        <v>31</v>
      </c>
      <c r="AJ89" s="19">
        <f t="shared" ca="1" si="17"/>
        <v>0</v>
      </c>
    </row>
    <row r="90" spans="1:36" ht="25.7" customHeight="1">
      <c r="A90" s="13">
        <v>69</v>
      </c>
      <c r="B90" s="17" t="str">
        <f>IF('配置表（Ｈ31.01）ららぽーと立川立飛'!B85="","",'配置表（Ｈ31.01）ららぽーと立川立飛'!B85)</f>
        <v/>
      </c>
      <c r="C90" s="18" t="str">
        <f ca="1">IF('配置表（Ｈ31.01）ららぽーと立川立飛'!C85="","休",'配置表（Ｈ31.01）ららぽーと立川立飛'!C85)</f>
        <v>休</v>
      </c>
      <c r="D90" s="18" t="str">
        <f ca="1">IF('配置表（Ｈ31.01）ららぽーと立川立飛'!D85="","休",'配置表（Ｈ31.01）ららぽーと立川立飛'!D85)</f>
        <v>休</v>
      </c>
      <c r="E90" s="18" t="str">
        <f ca="1">IF('配置表（Ｈ31.01）ららぽーと立川立飛'!E85="","休",'配置表（Ｈ31.01）ららぽーと立川立飛'!E85)</f>
        <v>休</v>
      </c>
      <c r="F90" s="18" t="str">
        <f ca="1">IF('配置表（Ｈ31.01）ららぽーと立川立飛'!F85="","休",'配置表（Ｈ31.01）ららぽーと立川立飛'!F85)</f>
        <v>休</v>
      </c>
      <c r="G90" s="18" t="str">
        <f ca="1">IF('配置表（Ｈ31.01）ららぽーと立川立飛'!G85="","休",'配置表（Ｈ31.01）ららぽーと立川立飛'!G85)</f>
        <v>休</v>
      </c>
      <c r="H90" s="18" t="str">
        <f ca="1">IF('配置表（Ｈ31.01）ららぽーと立川立飛'!H85="","休",'配置表（Ｈ31.01）ららぽーと立川立飛'!H85)</f>
        <v>休</v>
      </c>
      <c r="I90" s="18" t="str">
        <f ca="1">IF('配置表（Ｈ31.01）ららぽーと立川立飛'!I85="","休",'配置表（Ｈ31.01）ららぽーと立川立飛'!I85)</f>
        <v>休</v>
      </c>
      <c r="J90" s="18" t="str">
        <f ca="1">IF('配置表（Ｈ31.01）ららぽーと立川立飛'!J85="","休",'配置表（Ｈ31.01）ららぽーと立川立飛'!J85)</f>
        <v>休</v>
      </c>
      <c r="K90" s="18" t="str">
        <f ca="1">IF('配置表（Ｈ31.01）ららぽーと立川立飛'!K85="","休",'配置表（Ｈ31.01）ららぽーと立川立飛'!K85)</f>
        <v>休</v>
      </c>
      <c r="L90" s="18" t="str">
        <f ca="1">IF('配置表（Ｈ31.01）ららぽーと立川立飛'!L85="","休",'配置表（Ｈ31.01）ららぽーと立川立飛'!L85)</f>
        <v>休</v>
      </c>
      <c r="M90" s="18" t="str">
        <f ca="1">IF('配置表（Ｈ31.01）ららぽーと立川立飛'!M85="","休",'配置表（Ｈ31.01）ららぽーと立川立飛'!M85)</f>
        <v>休</v>
      </c>
      <c r="N90" s="18" t="str">
        <f ca="1">IF('配置表（Ｈ31.01）ららぽーと立川立飛'!N85="","休",'配置表（Ｈ31.01）ららぽーと立川立飛'!N85)</f>
        <v>休</v>
      </c>
      <c r="O90" s="18" t="str">
        <f ca="1">IF('配置表（Ｈ31.01）ららぽーと立川立飛'!O85="","休",'配置表（Ｈ31.01）ららぽーと立川立飛'!O85)</f>
        <v>休</v>
      </c>
      <c r="P90" s="18" t="str">
        <f ca="1">IF('配置表（Ｈ31.01）ららぽーと立川立飛'!P85="","休",'配置表（Ｈ31.01）ららぽーと立川立飛'!P85)</f>
        <v>休</v>
      </c>
      <c r="Q90" s="18" t="str">
        <f ca="1">IF('配置表（Ｈ31.01）ららぽーと立川立飛'!Q85="","休",'配置表（Ｈ31.01）ららぽーと立川立飛'!Q85)</f>
        <v>休</v>
      </c>
      <c r="R90" s="18" t="str">
        <f ca="1">IF('配置表（Ｈ31.01）ららぽーと立川立飛'!R85="","休",'配置表（Ｈ31.01）ららぽーと立川立飛'!R85)</f>
        <v>休</v>
      </c>
      <c r="S90" s="18" t="str">
        <f ca="1">IF('配置表（Ｈ31.01）ららぽーと立川立飛'!S85="","休",'配置表（Ｈ31.01）ららぽーと立川立飛'!S85)</f>
        <v>休</v>
      </c>
      <c r="T90" s="18" t="str">
        <f ca="1">IF('配置表（Ｈ31.01）ららぽーと立川立飛'!T85="","休",'配置表（Ｈ31.01）ららぽーと立川立飛'!T85)</f>
        <v>休</v>
      </c>
      <c r="U90" s="18" t="str">
        <f ca="1">IF('配置表（Ｈ31.01）ららぽーと立川立飛'!U85="","休",'配置表（Ｈ31.01）ららぽーと立川立飛'!U85)</f>
        <v>休</v>
      </c>
      <c r="V90" s="18" t="str">
        <f ca="1">IF('配置表（Ｈ31.01）ららぽーと立川立飛'!V85="","休",'配置表（Ｈ31.01）ららぽーと立川立飛'!V85)</f>
        <v>休</v>
      </c>
      <c r="W90" s="18" t="str">
        <f ca="1">IF('配置表（Ｈ31.01）ららぽーと立川立飛'!W85="","休",'配置表（Ｈ31.01）ららぽーと立川立飛'!W85)</f>
        <v>休</v>
      </c>
      <c r="X90" s="18" t="str">
        <f ca="1">IF('配置表（Ｈ31.01）ららぽーと立川立飛'!X85="","休",'配置表（Ｈ31.01）ららぽーと立川立飛'!X85)</f>
        <v>休</v>
      </c>
      <c r="Y90" s="18" t="str">
        <f ca="1">IF('配置表（Ｈ31.01）ららぽーと立川立飛'!Y85="","休",'配置表（Ｈ31.01）ららぽーと立川立飛'!Y85)</f>
        <v>休</v>
      </c>
      <c r="Z90" s="18" t="str">
        <f ca="1">IF('配置表（Ｈ31.01）ららぽーと立川立飛'!Z85="","休",'配置表（Ｈ31.01）ららぽーと立川立飛'!Z85)</f>
        <v>休</v>
      </c>
      <c r="AA90" s="18" t="str">
        <f ca="1">IF('配置表（Ｈ31.01）ららぽーと立川立飛'!AA85="","休",'配置表（Ｈ31.01）ららぽーと立川立飛'!AA85)</f>
        <v>休</v>
      </c>
      <c r="AB90" s="18" t="str">
        <f ca="1">IF('配置表（Ｈ31.01）ららぽーと立川立飛'!AB85="","休",'配置表（Ｈ31.01）ららぽーと立川立飛'!AB85)</f>
        <v>休</v>
      </c>
      <c r="AC90" s="18" t="str">
        <f ca="1">IF('配置表（Ｈ31.01）ららぽーと立川立飛'!AC85="","休",'配置表（Ｈ31.01）ららぽーと立川立飛'!AC85)</f>
        <v>休</v>
      </c>
      <c r="AD90" s="18" t="str">
        <f ca="1">IF('配置表（Ｈ31.01）ららぽーと立川立飛'!AD85="","休",'配置表（Ｈ31.01）ららぽーと立川立飛'!AD85)</f>
        <v>休</v>
      </c>
      <c r="AE90" s="18" t="str">
        <f ca="1">IF('配置表（Ｈ31.01）ららぽーと立川立飛'!AE85="","休",'配置表（Ｈ31.01）ららぽーと立川立飛'!AE85)</f>
        <v>休</v>
      </c>
      <c r="AF90" s="18" t="str">
        <f ca="1">IF('配置表（Ｈ31.01）ららぽーと立川立飛'!AF85="","休",'配置表（Ｈ31.01）ららぽーと立川立飛'!AF85)</f>
        <v>休</v>
      </c>
      <c r="AG90" s="18" t="str">
        <f ca="1">IF('配置表（Ｈ31.01）ららぽーと立川立飛'!AG85="","休",'配置表（Ｈ31.01）ららぽーと立川立飛'!AG85)</f>
        <v>休</v>
      </c>
      <c r="AH90" s="19" t="str">
        <f>IF('配置表（Ｈ31.01）ららぽーと立川立飛'!AH85="","",'配置表（Ｈ31.01）ららぽーと立川立飛'!AH85)</f>
        <v/>
      </c>
      <c r="AI90" s="57">
        <f t="shared" ca="1" si="18"/>
        <v>31</v>
      </c>
      <c r="AJ90" s="19">
        <f t="shared" ca="1" si="17"/>
        <v>0</v>
      </c>
    </row>
    <row r="91" spans="1:36" ht="25.7" customHeight="1">
      <c r="A91" s="13">
        <v>70</v>
      </c>
      <c r="B91" s="17" t="str">
        <f>IF('配置表（Ｈ31.01）ららぽーと立川立飛'!B86="","",'配置表（Ｈ31.01）ららぽーと立川立飛'!B86)</f>
        <v/>
      </c>
      <c r="C91" s="18" t="str">
        <f ca="1">IF('配置表（Ｈ31.01）ららぽーと立川立飛'!C86="","休",'配置表（Ｈ31.01）ららぽーと立川立飛'!C86)</f>
        <v>休</v>
      </c>
      <c r="D91" s="18" t="str">
        <f ca="1">IF('配置表（Ｈ31.01）ららぽーと立川立飛'!D86="","休",'配置表（Ｈ31.01）ららぽーと立川立飛'!D86)</f>
        <v>休</v>
      </c>
      <c r="E91" s="18" t="str">
        <f ca="1">IF('配置表（Ｈ31.01）ららぽーと立川立飛'!E86="","休",'配置表（Ｈ31.01）ららぽーと立川立飛'!E86)</f>
        <v>休</v>
      </c>
      <c r="F91" s="18" t="str">
        <f ca="1">IF('配置表（Ｈ31.01）ららぽーと立川立飛'!F86="","休",'配置表（Ｈ31.01）ららぽーと立川立飛'!F86)</f>
        <v>休</v>
      </c>
      <c r="G91" s="18" t="str">
        <f ca="1">IF('配置表（Ｈ31.01）ららぽーと立川立飛'!G86="","休",'配置表（Ｈ31.01）ららぽーと立川立飛'!G86)</f>
        <v>休</v>
      </c>
      <c r="H91" s="18" t="str">
        <f ca="1">IF('配置表（Ｈ31.01）ららぽーと立川立飛'!H86="","休",'配置表（Ｈ31.01）ららぽーと立川立飛'!H86)</f>
        <v>休</v>
      </c>
      <c r="I91" s="18" t="str">
        <f ca="1">IF('配置表（Ｈ31.01）ららぽーと立川立飛'!I86="","休",'配置表（Ｈ31.01）ららぽーと立川立飛'!I86)</f>
        <v>休</v>
      </c>
      <c r="J91" s="18" t="str">
        <f ca="1">IF('配置表（Ｈ31.01）ららぽーと立川立飛'!J86="","休",'配置表（Ｈ31.01）ららぽーと立川立飛'!J86)</f>
        <v>休</v>
      </c>
      <c r="K91" s="18" t="str">
        <f ca="1">IF('配置表（Ｈ31.01）ららぽーと立川立飛'!K86="","休",'配置表（Ｈ31.01）ららぽーと立川立飛'!K86)</f>
        <v>休</v>
      </c>
      <c r="L91" s="18" t="str">
        <f ca="1">IF('配置表（Ｈ31.01）ららぽーと立川立飛'!L86="","休",'配置表（Ｈ31.01）ららぽーと立川立飛'!L86)</f>
        <v>休</v>
      </c>
      <c r="M91" s="18" t="str">
        <f ca="1">IF('配置表（Ｈ31.01）ららぽーと立川立飛'!M86="","休",'配置表（Ｈ31.01）ららぽーと立川立飛'!M86)</f>
        <v>休</v>
      </c>
      <c r="N91" s="18" t="str">
        <f ca="1">IF('配置表（Ｈ31.01）ららぽーと立川立飛'!N86="","休",'配置表（Ｈ31.01）ららぽーと立川立飛'!N86)</f>
        <v>休</v>
      </c>
      <c r="O91" s="18" t="str">
        <f ca="1">IF('配置表（Ｈ31.01）ららぽーと立川立飛'!O86="","休",'配置表（Ｈ31.01）ららぽーと立川立飛'!O86)</f>
        <v>休</v>
      </c>
      <c r="P91" s="18" t="str">
        <f ca="1">IF('配置表（Ｈ31.01）ららぽーと立川立飛'!P86="","休",'配置表（Ｈ31.01）ららぽーと立川立飛'!P86)</f>
        <v>休</v>
      </c>
      <c r="Q91" s="18" t="str">
        <f ca="1">IF('配置表（Ｈ31.01）ららぽーと立川立飛'!Q86="","休",'配置表（Ｈ31.01）ららぽーと立川立飛'!Q86)</f>
        <v>休</v>
      </c>
      <c r="R91" s="18" t="str">
        <f ca="1">IF('配置表（Ｈ31.01）ららぽーと立川立飛'!R86="","休",'配置表（Ｈ31.01）ららぽーと立川立飛'!R86)</f>
        <v>休</v>
      </c>
      <c r="S91" s="18" t="str">
        <f ca="1">IF('配置表（Ｈ31.01）ららぽーと立川立飛'!S86="","休",'配置表（Ｈ31.01）ららぽーと立川立飛'!S86)</f>
        <v>休</v>
      </c>
      <c r="T91" s="18" t="str">
        <f ca="1">IF('配置表（Ｈ31.01）ららぽーと立川立飛'!T86="","休",'配置表（Ｈ31.01）ららぽーと立川立飛'!T86)</f>
        <v>休</v>
      </c>
      <c r="U91" s="18" t="str">
        <f ca="1">IF('配置表（Ｈ31.01）ららぽーと立川立飛'!U86="","休",'配置表（Ｈ31.01）ららぽーと立川立飛'!U86)</f>
        <v>休</v>
      </c>
      <c r="V91" s="18" t="str">
        <f ca="1">IF('配置表（Ｈ31.01）ららぽーと立川立飛'!V86="","休",'配置表（Ｈ31.01）ららぽーと立川立飛'!V86)</f>
        <v>休</v>
      </c>
      <c r="W91" s="18" t="str">
        <f ca="1">IF('配置表（Ｈ31.01）ららぽーと立川立飛'!W86="","休",'配置表（Ｈ31.01）ららぽーと立川立飛'!W86)</f>
        <v>休</v>
      </c>
      <c r="X91" s="18" t="str">
        <f ca="1">IF('配置表（Ｈ31.01）ららぽーと立川立飛'!X86="","休",'配置表（Ｈ31.01）ららぽーと立川立飛'!X86)</f>
        <v>休</v>
      </c>
      <c r="Y91" s="18" t="str">
        <f ca="1">IF('配置表（Ｈ31.01）ららぽーと立川立飛'!Y86="","休",'配置表（Ｈ31.01）ららぽーと立川立飛'!Y86)</f>
        <v>休</v>
      </c>
      <c r="Z91" s="18" t="str">
        <f ca="1">IF('配置表（Ｈ31.01）ららぽーと立川立飛'!Z86="","休",'配置表（Ｈ31.01）ららぽーと立川立飛'!Z86)</f>
        <v>休</v>
      </c>
      <c r="AA91" s="18" t="str">
        <f ca="1">IF('配置表（Ｈ31.01）ららぽーと立川立飛'!AA86="","休",'配置表（Ｈ31.01）ららぽーと立川立飛'!AA86)</f>
        <v>休</v>
      </c>
      <c r="AB91" s="18" t="str">
        <f ca="1">IF('配置表（Ｈ31.01）ららぽーと立川立飛'!AB86="","休",'配置表（Ｈ31.01）ららぽーと立川立飛'!AB86)</f>
        <v>休</v>
      </c>
      <c r="AC91" s="18" t="str">
        <f ca="1">IF('配置表（Ｈ31.01）ららぽーと立川立飛'!AC86="","休",'配置表（Ｈ31.01）ららぽーと立川立飛'!AC86)</f>
        <v>休</v>
      </c>
      <c r="AD91" s="18" t="str">
        <f ca="1">IF('配置表（Ｈ31.01）ららぽーと立川立飛'!AD86="","休",'配置表（Ｈ31.01）ららぽーと立川立飛'!AD86)</f>
        <v>休</v>
      </c>
      <c r="AE91" s="18" t="str">
        <f ca="1">IF('配置表（Ｈ31.01）ららぽーと立川立飛'!AE86="","休",'配置表（Ｈ31.01）ららぽーと立川立飛'!AE86)</f>
        <v>休</v>
      </c>
      <c r="AF91" s="18" t="str">
        <f ca="1">IF('配置表（Ｈ31.01）ららぽーと立川立飛'!AF86="","休",'配置表（Ｈ31.01）ららぽーと立川立飛'!AF86)</f>
        <v>休</v>
      </c>
      <c r="AG91" s="18" t="str">
        <f ca="1">IF('配置表（Ｈ31.01）ららぽーと立川立飛'!AG86="","休",'配置表（Ｈ31.01）ららぽーと立川立飛'!AG86)</f>
        <v>休</v>
      </c>
      <c r="AH91" s="19" t="str">
        <f>IF('配置表（Ｈ31.01）ららぽーと立川立飛'!AH86="","",'配置表（Ｈ31.01）ららぽーと立川立飛'!AH86)</f>
        <v/>
      </c>
      <c r="AI91" s="57">
        <f t="shared" ca="1" si="18"/>
        <v>31</v>
      </c>
      <c r="AJ91" s="19">
        <f t="shared" ca="1" si="17"/>
        <v>0</v>
      </c>
    </row>
    <row r="92" spans="1:36" ht="25.5" customHeight="1">
      <c r="A92" s="13">
        <v>71</v>
      </c>
      <c r="B92" s="17" t="str">
        <f>IF('配置表（Ｈ31.01）ららぽーと立川立飛'!B87="","",'配置表（Ｈ31.01）ららぽーと立川立飛'!B87)</f>
        <v/>
      </c>
      <c r="C92" s="18" t="str">
        <f ca="1">IF('配置表（Ｈ31.01）ららぽーと立川立飛'!C87="","休",'配置表（Ｈ31.01）ららぽーと立川立飛'!C87)</f>
        <v>休</v>
      </c>
      <c r="D92" s="18" t="str">
        <f ca="1">IF('配置表（Ｈ31.01）ららぽーと立川立飛'!D87="","休",'配置表（Ｈ31.01）ららぽーと立川立飛'!D87)</f>
        <v>休</v>
      </c>
      <c r="E92" s="18" t="str">
        <f ca="1">IF('配置表（Ｈ31.01）ららぽーと立川立飛'!E87="","休",'配置表（Ｈ31.01）ららぽーと立川立飛'!E87)</f>
        <v>休</v>
      </c>
      <c r="F92" s="18" t="str">
        <f ca="1">IF('配置表（Ｈ31.01）ららぽーと立川立飛'!F87="","休",'配置表（Ｈ31.01）ららぽーと立川立飛'!F87)</f>
        <v>休</v>
      </c>
      <c r="G92" s="18" t="str">
        <f ca="1">IF('配置表（Ｈ31.01）ららぽーと立川立飛'!G87="","休",'配置表（Ｈ31.01）ららぽーと立川立飛'!G87)</f>
        <v>休</v>
      </c>
      <c r="H92" s="18" t="str">
        <f ca="1">IF('配置表（Ｈ31.01）ららぽーと立川立飛'!H87="","休",'配置表（Ｈ31.01）ららぽーと立川立飛'!H87)</f>
        <v>休</v>
      </c>
      <c r="I92" s="18" t="str">
        <f ca="1">IF('配置表（Ｈ31.01）ららぽーと立川立飛'!I87="","休",'配置表（Ｈ31.01）ららぽーと立川立飛'!I87)</f>
        <v>休</v>
      </c>
      <c r="J92" s="18" t="str">
        <f ca="1">IF('配置表（Ｈ31.01）ららぽーと立川立飛'!J87="","休",'配置表（Ｈ31.01）ららぽーと立川立飛'!J87)</f>
        <v>休</v>
      </c>
      <c r="K92" s="18" t="str">
        <f ca="1">IF('配置表（Ｈ31.01）ららぽーと立川立飛'!K87="","休",'配置表（Ｈ31.01）ららぽーと立川立飛'!K87)</f>
        <v>休</v>
      </c>
      <c r="L92" s="18" t="str">
        <f ca="1">IF('配置表（Ｈ31.01）ららぽーと立川立飛'!L87="","休",'配置表（Ｈ31.01）ららぽーと立川立飛'!L87)</f>
        <v>休</v>
      </c>
      <c r="M92" s="18" t="str">
        <f ca="1">IF('配置表（Ｈ31.01）ららぽーと立川立飛'!M87="","休",'配置表（Ｈ31.01）ららぽーと立川立飛'!M87)</f>
        <v>休</v>
      </c>
      <c r="N92" s="18" t="str">
        <f ca="1">IF('配置表（Ｈ31.01）ららぽーと立川立飛'!N87="","休",'配置表（Ｈ31.01）ららぽーと立川立飛'!N87)</f>
        <v>休</v>
      </c>
      <c r="O92" s="18" t="str">
        <f ca="1">IF('配置表（Ｈ31.01）ららぽーと立川立飛'!O87="","休",'配置表（Ｈ31.01）ららぽーと立川立飛'!O87)</f>
        <v>休</v>
      </c>
      <c r="P92" s="18" t="str">
        <f ca="1">IF('配置表（Ｈ31.01）ららぽーと立川立飛'!P87="","休",'配置表（Ｈ31.01）ららぽーと立川立飛'!P87)</f>
        <v>休</v>
      </c>
      <c r="Q92" s="18" t="str">
        <f ca="1">IF('配置表（Ｈ31.01）ららぽーと立川立飛'!Q87="","休",'配置表（Ｈ31.01）ららぽーと立川立飛'!Q87)</f>
        <v>休</v>
      </c>
      <c r="R92" s="18" t="str">
        <f ca="1">IF('配置表（Ｈ31.01）ららぽーと立川立飛'!R87="","休",'配置表（Ｈ31.01）ららぽーと立川立飛'!R87)</f>
        <v>休</v>
      </c>
      <c r="S92" s="18" t="str">
        <f ca="1">IF('配置表（Ｈ31.01）ららぽーと立川立飛'!S87="","休",'配置表（Ｈ31.01）ららぽーと立川立飛'!S87)</f>
        <v>休</v>
      </c>
      <c r="T92" s="18" t="str">
        <f ca="1">IF('配置表（Ｈ31.01）ららぽーと立川立飛'!T87="","休",'配置表（Ｈ31.01）ららぽーと立川立飛'!T87)</f>
        <v>休</v>
      </c>
      <c r="U92" s="18" t="str">
        <f ca="1">IF('配置表（Ｈ31.01）ららぽーと立川立飛'!U87="","休",'配置表（Ｈ31.01）ららぽーと立川立飛'!U87)</f>
        <v>休</v>
      </c>
      <c r="V92" s="18" t="str">
        <f ca="1">IF('配置表（Ｈ31.01）ららぽーと立川立飛'!V87="","休",'配置表（Ｈ31.01）ららぽーと立川立飛'!V87)</f>
        <v>休</v>
      </c>
      <c r="W92" s="18" t="str">
        <f ca="1">IF('配置表（Ｈ31.01）ららぽーと立川立飛'!W87="","休",'配置表（Ｈ31.01）ららぽーと立川立飛'!W87)</f>
        <v>休</v>
      </c>
      <c r="X92" s="18" t="str">
        <f ca="1">IF('配置表（Ｈ31.01）ららぽーと立川立飛'!X87="","休",'配置表（Ｈ31.01）ららぽーと立川立飛'!X87)</f>
        <v>休</v>
      </c>
      <c r="Y92" s="18" t="str">
        <f ca="1">IF('配置表（Ｈ31.01）ららぽーと立川立飛'!Y87="","休",'配置表（Ｈ31.01）ららぽーと立川立飛'!Y87)</f>
        <v>休</v>
      </c>
      <c r="Z92" s="18" t="str">
        <f ca="1">IF('配置表（Ｈ31.01）ららぽーと立川立飛'!Z87="","休",'配置表（Ｈ31.01）ららぽーと立川立飛'!Z87)</f>
        <v>休</v>
      </c>
      <c r="AA92" s="18" t="str">
        <f ca="1">IF('配置表（Ｈ31.01）ららぽーと立川立飛'!AA87="","休",'配置表（Ｈ31.01）ららぽーと立川立飛'!AA87)</f>
        <v>休</v>
      </c>
      <c r="AB92" s="18" t="str">
        <f ca="1">IF('配置表（Ｈ31.01）ららぽーと立川立飛'!AB87="","休",'配置表（Ｈ31.01）ららぽーと立川立飛'!AB87)</f>
        <v>休</v>
      </c>
      <c r="AC92" s="18" t="str">
        <f ca="1">IF('配置表（Ｈ31.01）ららぽーと立川立飛'!AC87="","休",'配置表（Ｈ31.01）ららぽーと立川立飛'!AC87)</f>
        <v>休</v>
      </c>
      <c r="AD92" s="18" t="str">
        <f ca="1">IF('配置表（Ｈ31.01）ららぽーと立川立飛'!AD87="","休",'配置表（Ｈ31.01）ららぽーと立川立飛'!AD87)</f>
        <v>休</v>
      </c>
      <c r="AE92" s="18" t="str">
        <f ca="1">IF('配置表（Ｈ31.01）ららぽーと立川立飛'!AE87="","休",'配置表（Ｈ31.01）ららぽーと立川立飛'!AE87)</f>
        <v>休</v>
      </c>
      <c r="AF92" s="18" t="str">
        <f ca="1">IF('配置表（Ｈ31.01）ららぽーと立川立飛'!AF87="","休",'配置表（Ｈ31.01）ららぽーと立川立飛'!AF87)</f>
        <v>休</v>
      </c>
      <c r="AG92" s="18" t="str">
        <f ca="1">IF('配置表（Ｈ31.01）ららぽーと立川立飛'!AG87="","休",'配置表（Ｈ31.01）ららぽーと立川立飛'!AG87)</f>
        <v>休</v>
      </c>
      <c r="AH92" s="19" t="str">
        <f>IF('配置表（Ｈ31.01）ららぽーと立川立飛'!AH87="","",'配置表（Ｈ31.01）ららぽーと立川立飛'!AH87)</f>
        <v/>
      </c>
      <c r="AI92" s="57">
        <f t="shared" ca="1" si="18"/>
        <v>31</v>
      </c>
      <c r="AJ92" s="19">
        <f t="shared" ca="1" si="17"/>
        <v>0</v>
      </c>
    </row>
    <row r="93" spans="1:36" ht="25.7" customHeight="1">
      <c r="A93" s="13">
        <v>72</v>
      </c>
      <c r="B93" s="17" t="str">
        <f>IF('配置表（Ｈ31.01）ららぽーと立川立飛'!B88="","",'配置表（Ｈ31.01）ららぽーと立川立飛'!B88)</f>
        <v/>
      </c>
      <c r="C93" s="18" t="str">
        <f ca="1">IF('配置表（Ｈ31.01）ららぽーと立川立飛'!C88="","休",'配置表（Ｈ31.01）ららぽーと立川立飛'!C88)</f>
        <v>休</v>
      </c>
      <c r="D93" s="18" t="str">
        <f ca="1">IF('配置表（Ｈ31.01）ららぽーと立川立飛'!D88="","休",'配置表（Ｈ31.01）ららぽーと立川立飛'!D88)</f>
        <v>休</v>
      </c>
      <c r="E93" s="18" t="str">
        <f ca="1">IF('配置表（Ｈ31.01）ららぽーと立川立飛'!E88="","休",'配置表（Ｈ31.01）ららぽーと立川立飛'!E88)</f>
        <v>休</v>
      </c>
      <c r="F93" s="18" t="str">
        <f ca="1">IF('配置表（Ｈ31.01）ららぽーと立川立飛'!F88="","休",'配置表（Ｈ31.01）ららぽーと立川立飛'!F88)</f>
        <v>休</v>
      </c>
      <c r="G93" s="18" t="str">
        <f ca="1">IF('配置表（Ｈ31.01）ららぽーと立川立飛'!G88="","休",'配置表（Ｈ31.01）ららぽーと立川立飛'!G88)</f>
        <v>休</v>
      </c>
      <c r="H93" s="18" t="str">
        <f ca="1">IF('配置表（Ｈ31.01）ららぽーと立川立飛'!H88="","休",'配置表（Ｈ31.01）ららぽーと立川立飛'!H88)</f>
        <v>休</v>
      </c>
      <c r="I93" s="18" t="str">
        <f ca="1">IF('配置表（Ｈ31.01）ららぽーと立川立飛'!I88="","休",'配置表（Ｈ31.01）ららぽーと立川立飛'!I88)</f>
        <v>休</v>
      </c>
      <c r="J93" s="18" t="str">
        <f ca="1">IF('配置表（Ｈ31.01）ららぽーと立川立飛'!J88="","休",'配置表（Ｈ31.01）ららぽーと立川立飛'!J88)</f>
        <v>休</v>
      </c>
      <c r="K93" s="18" t="str">
        <f ca="1">IF('配置表（Ｈ31.01）ららぽーと立川立飛'!K88="","休",'配置表（Ｈ31.01）ららぽーと立川立飛'!K88)</f>
        <v>休</v>
      </c>
      <c r="L93" s="18" t="str">
        <f ca="1">IF('配置表（Ｈ31.01）ららぽーと立川立飛'!L88="","休",'配置表（Ｈ31.01）ららぽーと立川立飛'!L88)</f>
        <v>休</v>
      </c>
      <c r="M93" s="18" t="str">
        <f ca="1">IF('配置表（Ｈ31.01）ららぽーと立川立飛'!M88="","休",'配置表（Ｈ31.01）ららぽーと立川立飛'!M88)</f>
        <v>休</v>
      </c>
      <c r="N93" s="18" t="str">
        <f ca="1">IF('配置表（Ｈ31.01）ららぽーと立川立飛'!N88="","休",'配置表（Ｈ31.01）ららぽーと立川立飛'!N88)</f>
        <v>休</v>
      </c>
      <c r="O93" s="18" t="str">
        <f ca="1">IF('配置表（Ｈ31.01）ららぽーと立川立飛'!O88="","休",'配置表（Ｈ31.01）ららぽーと立川立飛'!O88)</f>
        <v>休</v>
      </c>
      <c r="P93" s="18" t="str">
        <f ca="1">IF('配置表（Ｈ31.01）ららぽーと立川立飛'!P88="","休",'配置表（Ｈ31.01）ららぽーと立川立飛'!P88)</f>
        <v>休</v>
      </c>
      <c r="Q93" s="18" t="str">
        <f ca="1">IF('配置表（Ｈ31.01）ららぽーと立川立飛'!Q88="","休",'配置表（Ｈ31.01）ららぽーと立川立飛'!Q88)</f>
        <v>休</v>
      </c>
      <c r="R93" s="18" t="str">
        <f ca="1">IF('配置表（Ｈ31.01）ららぽーと立川立飛'!R88="","休",'配置表（Ｈ31.01）ららぽーと立川立飛'!R88)</f>
        <v>休</v>
      </c>
      <c r="S93" s="18" t="str">
        <f ca="1">IF('配置表（Ｈ31.01）ららぽーと立川立飛'!S88="","休",'配置表（Ｈ31.01）ららぽーと立川立飛'!S88)</f>
        <v>休</v>
      </c>
      <c r="T93" s="18" t="str">
        <f ca="1">IF('配置表（Ｈ31.01）ららぽーと立川立飛'!T88="","休",'配置表（Ｈ31.01）ららぽーと立川立飛'!T88)</f>
        <v>休</v>
      </c>
      <c r="U93" s="18" t="str">
        <f ca="1">IF('配置表（Ｈ31.01）ららぽーと立川立飛'!U88="","休",'配置表（Ｈ31.01）ららぽーと立川立飛'!U88)</f>
        <v>休</v>
      </c>
      <c r="V93" s="18" t="str">
        <f ca="1">IF('配置表（Ｈ31.01）ららぽーと立川立飛'!V88="","休",'配置表（Ｈ31.01）ららぽーと立川立飛'!V88)</f>
        <v>休</v>
      </c>
      <c r="W93" s="18" t="str">
        <f ca="1">IF('配置表（Ｈ31.01）ららぽーと立川立飛'!W88="","休",'配置表（Ｈ31.01）ららぽーと立川立飛'!W88)</f>
        <v>休</v>
      </c>
      <c r="X93" s="18" t="str">
        <f ca="1">IF('配置表（Ｈ31.01）ららぽーと立川立飛'!X88="","休",'配置表（Ｈ31.01）ららぽーと立川立飛'!X88)</f>
        <v>休</v>
      </c>
      <c r="Y93" s="18" t="str">
        <f ca="1">IF('配置表（Ｈ31.01）ららぽーと立川立飛'!Y88="","休",'配置表（Ｈ31.01）ららぽーと立川立飛'!Y88)</f>
        <v>休</v>
      </c>
      <c r="Z93" s="18" t="str">
        <f ca="1">IF('配置表（Ｈ31.01）ららぽーと立川立飛'!Z88="","休",'配置表（Ｈ31.01）ららぽーと立川立飛'!Z88)</f>
        <v>休</v>
      </c>
      <c r="AA93" s="18" t="str">
        <f ca="1">IF('配置表（Ｈ31.01）ららぽーと立川立飛'!AA88="","休",'配置表（Ｈ31.01）ららぽーと立川立飛'!AA88)</f>
        <v>休</v>
      </c>
      <c r="AB93" s="18" t="str">
        <f ca="1">IF('配置表（Ｈ31.01）ららぽーと立川立飛'!AB88="","休",'配置表（Ｈ31.01）ららぽーと立川立飛'!AB88)</f>
        <v>休</v>
      </c>
      <c r="AC93" s="18" t="str">
        <f ca="1">IF('配置表（Ｈ31.01）ららぽーと立川立飛'!AC88="","休",'配置表（Ｈ31.01）ららぽーと立川立飛'!AC88)</f>
        <v>休</v>
      </c>
      <c r="AD93" s="18" t="str">
        <f ca="1">IF('配置表（Ｈ31.01）ららぽーと立川立飛'!AD88="","休",'配置表（Ｈ31.01）ららぽーと立川立飛'!AD88)</f>
        <v>休</v>
      </c>
      <c r="AE93" s="18" t="str">
        <f ca="1">IF('配置表（Ｈ31.01）ららぽーと立川立飛'!AE88="","休",'配置表（Ｈ31.01）ららぽーと立川立飛'!AE88)</f>
        <v>休</v>
      </c>
      <c r="AF93" s="18" t="str">
        <f ca="1">IF('配置表（Ｈ31.01）ららぽーと立川立飛'!AF88="","休",'配置表（Ｈ31.01）ららぽーと立川立飛'!AF88)</f>
        <v>休</v>
      </c>
      <c r="AG93" s="18" t="str">
        <f ca="1">IF('配置表（Ｈ31.01）ららぽーと立川立飛'!AG88="","休",'配置表（Ｈ31.01）ららぽーと立川立飛'!AG88)</f>
        <v>休</v>
      </c>
      <c r="AH93" s="19" t="str">
        <f>IF('配置表（Ｈ31.01）ららぽーと立川立飛'!AH88="","",'配置表（Ｈ31.01）ららぽーと立川立飛'!AH88)</f>
        <v/>
      </c>
      <c r="AI93" s="57">
        <f t="shared" ca="1" si="18"/>
        <v>31</v>
      </c>
      <c r="AJ93" s="19">
        <f t="shared" ca="1" si="17"/>
        <v>0</v>
      </c>
    </row>
    <row r="94" spans="1:36" ht="25.7" customHeight="1">
      <c r="A94" s="13">
        <v>73</v>
      </c>
      <c r="B94" s="17" t="str">
        <f>IF('配置表（Ｈ31.01）ららぽーと立川立飛'!B89="","",'配置表（Ｈ31.01）ららぽーと立川立飛'!B89)</f>
        <v/>
      </c>
      <c r="C94" s="18" t="str">
        <f ca="1">IF('配置表（Ｈ31.01）ららぽーと立川立飛'!C89="","休",'配置表（Ｈ31.01）ららぽーと立川立飛'!C89)</f>
        <v>休</v>
      </c>
      <c r="D94" s="18" t="str">
        <f ca="1">IF('配置表（Ｈ31.01）ららぽーと立川立飛'!D89="","休",'配置表（Ｈ31.01）ららぽーと立川立飛'!D89)</f>
        <v>休</v>
      </c>
      <c r="E94" s="18" t="str">
        <f ca="1">IF('配置表（Ｈ31.01）ららぽーと立川立飛'!E89="","休",'配置表（Ｈ31.01）ららぽーと立川立飛'!E89)</f>
        <v>休</v>
      </c>
      <c r="F94" s="18" t="str">
        <f ca="1">IF('配置表（Ｈ31.01）ららぽーと立川立飛'!F89="","休",'配置表（Ｈ31.01）ららぽーと立川立飛'!F89)</f>
        <v>休</v>
      </c>
      <c r="G94" s="18" t="str">
        <f ca="1">IF('配置表（Ｈ31.01）ららぽーと立川立飛'!G89="","休",'配置表（Ｈ31.01）ららぽーと立川立飛'!G89)</f>
        <v>休</v>
      </c>
      <c r="H94" s="18" t="str">
        <f ca="1">IF('配置表（Ｈ31.01）ららぽーと立川立飛'!H89="","休",'配置表（Ｈ31.01）ららぽーと立川立飛'!H89)</f>
        <v>休</v>
      </c>
      <c r="I94" s="18" t="str">
        <f ca="1">IF('配置表（Ｈ31.01）ららぽーと立川立飛'!I89="","休",'配置表（Ｈ31.01）ららぽーと立川立飛'!I89)</f>
        <v>休</v>
      </c>
      <c r="J94" s="18" t="str">
        <f ca="1">IF('配置表（Ｈ31.01）ららぽーと立川立飛'!J89="","休",'配置表（Ｈ31.01）ららぽーと立川立飛'!J89)</f>
        <v>休</v>
      </c>
      <c r="K94" s="18" t="str">
        <f ca="1">IF('配置表（Ｈ31.01）ららぽーと立川立飛'!K89="","休",'配置表（Ｈ31.01）ららぽーと立川立飛'!K89)</f>
        <v>休</v>
      </c>
      <c r="L94" s="18" t="str">
        <f ca="1">IF('配置表（Ｈ31.01）ららぽーと立川立飛'!L89="","休",'配置表（Ｈ31.01）ららぽーと立川立飛'!L89)</f>
        <v>休</v>
      </c>
      <c r="M94" s="18" t="str">
        <f ca="1">IF('配置表（Ｈ31.01）ららぽーと立川立飛'!M89="","休",'配置表（Ｈ31.01）ららぽーと立川立飛'!M89)</f>
        <v>休</v>
      </c>
      <c r="N94" s="18" t="str">
        <f ca="1">IF('配置表（Ｈ31.01）ららぽーと立川立飛'!N89="","休",'配置表（Ｈ31.01）ららぽーと立川立飛'!N89)</f>
        <v>休</v>
      </c>
      <c r="O94" s="18" t="str">
        <f ca="1">IF('配置表（Ｈ31.01）ららぽーと立川立飛'!O89="","休",'配置表（Ｈ31.01）ららぽーと立川立飛'!O89)</f>
        <v>休</v>
      </c>
      <c r="P94" s="18" t="str">
        <f ca="1">IF('配置表（Ｈ31.01）ららぽーと立川立飛'!P89="","休",'配置表（Ｈ31.01）ららぽーと立川立飛'!P89)</f>
        <v>休</v>
      </c>
      <c r="Q94" s="18" t="str">
        <f ca="1">IF('配置表（Ｈ31.01）ららぽーと立川立飛'!Q89="","休",'配置表（Ｈ31.01）ららぽーと立川立飛'!Q89)</f>
        <v>休</v>
      </c>
      <c r="R94" s="18" t="str">
        <f ca="1">IF('配置表（Ｈ31.01）ららぽーと立川立飛'!R89="","休",'配置表（Ｈ31.01）ららぽーと立川立飛'!R89)</f>
        <v>休</v>
      </c>
      <c r="S94" s="18" t="str">
        <f ca="1">IF('配置表（Ｈ31.01）ららぽーと立川立飛'!S89="","休",'配置表（Ｈ31.01）ららぽーと立川立飛'!S89)</f>
        <v>休</v>
      </c>
      <c r="T94" s="18" t="str">
        <f ca="1">IF('配置表（Ｈ31.01）ららぽーと立川立飛'!T89="","休",'配置表（Ｈ31.01）ららぽーと立川立飛'!T89)</f>
        <v>休</v>
      </c>
      <c r="U94" s="18" t="str">
        <f ca="1">IF('配置表（Ｈ31.01）ららぽーと立川立飛'!U89="","休",'配置表（Ｈ31.01）ららぽーと立川立飛'!U89)</f>
        <v>休</v>
      </c>
      <c r="V94" s="18" t="str">
        <f ca="1">IF('配置表（Ｈ31.01）ららぽーと立川立飛'!V89="","休",'配置表（Ｈ31.01）ららぽーと立川立飛'!V89)</f>
        <v>休</v>
      </c>
      <c r="W94" s="18" t="str">
        <f ca="1">IF('配置表（Ｈ31.01）ららぽーと立川立飛'!W89="","休",'配置表（Ｈ31.01）ららぽーと立川立飛'!W89)</f>
        <v>休</v>
      </c>
      <c r="X94" s="18" t="str">
        <f ca="1">IF('配置表（Ｈ31.01）ららぽーと立川立飛'!X89="","休",'配置表（Ｈ31.01）ららぽーと立川立飛'!X89)</f>
        <v>休</v>
      </c>
      <c r="Y94" s="18" t="str">
        <f ca="1">IF('配置表（Ｈ31.01）ららぽーと立川立飛'!Y89="","休",'配置表（Ｈ31.01）ららぽーと立川立飛'!Y89)</f>
        <v>休</v>
      </c>
      <c r="Z94" s="18" t="str">
        <f ca="1">IF('配置表（Ｈ31.01）ららぽーと立川立飛'!Z89="","休",'配置表（Ｈ31.01）ららぽーと立川立飛'!Z89)</f>
        <v>休</v>
      </c>
      <c r="AA94" s="18" t="str">
        <f ca="1">IF('配置表（Ｈ31.01）ららぽーと立川立飛'!AA89="","休",'配置表（Ｈ31.01）ららぽーと立川立飛'!AA89)</f>
        <v>休</v>
      </c>
      <c r="AB94" s="18" t="str">
        <f ca="1">IF('配置表（Ｈ31.01）ららぽーと立川立飛'!AB89="","休",'配置表（Ｈ31.01）ららぽーと立川立飛'!AB89)</f>
        <v>休</v>
      </c>
      <c r="AC94" s="18" t="str">
        <f ca="1">IF('配置表（Ｈ31.01）ららぽーと立川立飛'!AC89="","休",'配置表（Ｈ31.01）ららぽーと立川立飛'!AC89)</f>
        <v>休</v>
      </c>
      <c r="AD94" s="18" t="str">
        <f ca="1">IF('配置表（Ｈ31.01）ららぽーと立川立飛'!AD89="","休",'配置表（Ｈ31.01）ららぽーと立川立飛'!AD89)</f>
        <v>休</v>
      </c>
      <c r="AE94" s="18" t="str">
        <f ca="1">IF('配置表（Ｈ31.01）ららぽーと立川立飛'!AE89="","休",'配置表（Ｈ31.01）ららぽーと立川立飛'!AE89)</f>
        <v>休</v>
      </c>
      <c r="AF94" s="18" t="str">
        <f ca="1">IF('配置表（Ｈ31.01）ららぽーと立川立飛'!AF89="","休",'配置表（Ｈ31.01）ららぽーと立川立飛'!AF89)</f>
        <v>休</v>
      </c>
      <c r="AG94" s="18" t="str">
        <f ca="1">IF('配置表（Ｈ31.01）ららぽーと立川立飛'!AG89="","休",'配置表（Ｈ31.01）ららぽーと立川立飛'!AG89)</f>
        <v>休</v>
      </c>
      <c r="AH94" s="19" t="str">
        <f>IF('配置表（Ｈ31.01）ららぽーと立川立飛'!AH89="","",'配置表（Ｈ31.01）ららぽーと立川立飛'!AH89)</f>
        <v/>
      </c>
      <c r="AI94" s="57">
        <f t="shared" ca="1" si="18"/>
        <v>31</v>
      </c>
      <c r="AJ94" s="19">
        <f t="shared" ca="1" si="17"/>
        <v>0</v>
      </c>
    </row>
    <row r="95" spans="1:36" ht="25.7" customHeight="1">
      <c r="A95" s="13">
        <v>74</v>
      </c>
      <c r="B95" s="17" t="str">
        <f>IF('配置表（Ｈ31.01）ららぽーと立川立飛'!B90="","",'配置表（Ｈ31.01）ららぽーと立川立飛'!B90)</f>
        <v/>
      </c>
      <c r="C95" s="18" t="str">
        <f ca="1">IF('配置表（Ｈ31.01）ららぽーと立川立飛'!C90="","休",'配置表（Ｈ31.01）ららぽーと立川立飛'!C90)</f>
        <v>休</v>
      </c>
      <c r="D95" s="18" t="str">
        <f ca="1">IF('配置表（Ｈ31.01）ららぽーと立川立飛'!D90="","休",'配置表（Ｈ31.01）ららぽーと立川立飛'!D90)</f>
        <v>休</v>
      </c>
      <c r="E95" s="18" t="str">
        <f ca="1">IF('配置表（Ｈ31.01）ららぽーと立川立飛'!E90="","休",'配置表（Ｈ31.01）ららぽーと立川立飛'!E90)</f>
        <v>休</v>
      </c>
      <c r="F95" s="18" t="str">
        <f ca="1">IF('配置表（Ｈ31.01）ららぽーと立川立飛'!F90="","休",'配置表（Ｈ31.01）ららぽーと立川立飛'!F90)</f>
        <v>休</v>
      </c>
      <c r="G95" s="18" t="str">
        <f ca="1">IF('配置表（Ｈ31.01）ららぽーと立川立飛'!G90="","休",'配置表（Ｈ31.01）ららぽーと立川立飛'!G90)</f>
        <v>休</v>
      </c>
      <c r="H95" s="18" t="str">
        <f ca="1">IF('配置表（Ｈ31.01）ららぽーと立川立飛'!H90="","休",'配置表（Ｈ31.01）ららぽーと立川立飛'!H90)</f>
        <v>休</v>
      </c>
      <c r="I95" s="18" t="str">
        <f ca="1">IF('配置表（Ｈ31.01）ららぽーと立川立飛'!I90="","休",'配置表（Ｈ31.01）ららぽーと立川立飛'!I90)</f>
        <v>休</v>
      </c>
      <c r="J95" s="18" t="str">
        <f ca="1">IF('配置表（Ｈ31.01）ららぽーと立川立飛'!J90="","休",'配置表（Ｈ31.01）ららぽーと立川立飛'!J90)</f>
        <v>休</v>
      </c>
      <c r="K95" s="18" t="str">
        <f ca="1">IF('配置表（Ｈ31.01）ららぽーと立川立飛'!K90="","休",'配置表（Ｈ31.01）ららぽーと立川立飛'!K90)</f>
        <v>休</v>
      </c>
      <c r="L95" s="18" t="str">
        <f ca="1">IF('配置表（Ｈ31.01）ららぽーと立川立飛'!L90="","休",'配置表（Ｈ31.01）ららぽーと立川立飛'!L90)</f>
        <v>休</v>
      </c>
      <c r="M95" s="18" t="str">
        <f ca="1">IF('配置表（Ｈ31.01）ららぽーと立川立飛'!M90="","休",'配置表（Ｈ31.01）ららぽーと立川立飛'!M90)</f>
        <v>休</v>
      </c>
      <c r="N95" s="18" t="str">
        <f ca="1">IF('配置表（Ｈ31.01）ららぽーと立川立飛'!N90="","休",'配置表（Ｈ31.01）ららぽーと立川立飛'!N90)</f>
        <v>休</v>
      </c>
      <c r="O95" s="18" t="str">
        <f ca="1">IF('配置表（Ｈ31.01）ららぽーと立川立飛'!O90="","休",'配置表（Ｈ31.01）ららぽーと立川立飛'!O90)</f>
        <v>休</v>
      </c>
      <c r="P95" s="18" t="str">
        <f ca="1">IF('配置表（Ｈ31.01）ららぽーと立川立飛'!P90="","休",'配置表（Ｈ31.01）ららぽーと立川立飛'!P90)</f>
        <v>休</v>
      </c>
      <c r="Q95" s="18" t="str">
        <f ca="1">IF('配置表（Ｈ31.01）ららぽーと立川立飛'!Q90="","休",'配置表（Ｈ31.01）ららぽーと立川立飛'!Q90)</f>
        <v>休</v>
      </c>
      <c r="R95" s="18" t="str">
        <f ca="1">IF('配置表（Ｈ31.01）ららぽーと立川立飛'!R90="","休",'配置表（Ｈ31.01）ららぽーと立川立飛'!R90)</f>
        <v>休</v>
      </c>
      <c r="S95" s="18" t="str">
        <f ca="1">IF('配置表（Ｈ31.01）ららぽーと立川立飛'!S90="","休",'配置表（Ｈ31.01）ららぽーと立川立飛'!S90)</f>
        <v>休</v>
      </c>
      <c r="T95" s="18" t="str">
        <f ca="1">IF('配置表（Ｈ31.01）ららぽーと立川立飛'!T90="","休",'配置表（Ｈ31.01）ららぽーと立川立飛'!T90)</f>
        <v>休</v>
      </c>
      <c r="U95" s="18" t="str">
        <f ca="1">IF('配置表（Ｈ31.01）ららぽーと立川立飛'!U90="","休",'配置表（Ｈ31.01）ららぽーと立川立飛'!U90)</f>
        <v>休</v>
      </c>
      <c r="V95" s="18" t="str">
        <f ca="1">IF('配置表（Ｈ31.01）ららぽーと立川立飛'!V90="","休",'配置表（Ｈ31.01）ららぽーと立川立飛'!V90)</f>
        <v>休</v>
      </c>
      <c r="W95" s="18" t="str">
        <f ca="1">IF('配置表（Ｈ31.01）ららぽーと立川立飛'!W90="","休",'配置表（Ｈ31.01）ららぽーと立川立飛'!W90)</f>
        <v>休</v>
      </c>
      <c r="X95" s="18" t="str">
        <f ca="1">IF('配置表（Ｈ31.01）ららぽーと立川立飛'!X90="","休",'配置表（Ｈ31.01）ららぽーと立川立飛'!X90)</f>
        <v>休</v>
      </c>
      <c r="Y95" s="18" t="str">
        <f ca="1">IF('配置表（Ｈ31.01）ららぽーと立川立飛'!Y90="","休",'配置表（Ｈ31.01）ららぽーと立川立飛'!Y90)</f>
        <v>休</v>
      </c>
      <c r="Z95" s="18" t="str">
        <f ca="1">IF('配置表（Ｈ31.01）ららぽーと立川立飛'!Z90="","休",'配置表（Ｈ31.01）ららぽーと立川立飛'!Z90)</f>
        <v>休</v>
      </c>
      <c r="AA95" s="18" t="str">
        <f ca="1">IF('配置表（Ｈ31.01）ららぽーと立川立飛'!AA90="","休",'配置表（Ｈ31.01）ららぽーと立川立飛'!AA90)</f>
        <v>休</v>
      </c>
      <c r="AB95" s="18" t="str">
        <f ca="1">IF('配置表（Ｈ31.01）ららぽーと立川立飛'!AB90="","休",'配置表（Ｈ31.01）ららぽーと立川立飛'!AB90)</f>
        <v>休</v>
      </c>
      <c r="AC95" s="18" t="str">
        <f ca="1">IF('配置表（Ｈ31.01）ららぽーと立川立飛'!AC90="","休",'配置表（Ｈ31.01）ららぽーと立川立飛'!AC90)</f>
        <v>休</v>
      </c>
      <c r="AD95" s="18" t="str">
        <f ca="1">IF('配置表（Ｈ31.01）ららぽーと立川立飛'!AD90="","休",'配置表（Ｈ31.01）ららぽーと立川立飛'!AD90)</f>
        <v>休</v>
      </c>
      <c r="AE95" s="18" t="str">
        <f ca="1">IF('配置表（Ｈ31.01）ららぽーと立川立飛'!AE90="","休",'配置表（Ｈ31.01）ららぽーと立川立飛'!AE90)</f>
        <v>休</v>
      </c>
      <c r="AF95" s="18" t="str">
        <f ca="1">IF('配置表（Ｈ31.01）ららぽーと立川立飛'!AF90="","休",'配置表（Ｈ31.01）ららぽーと立川立飛'!AF90)</f>
        <v>休</v>
      </c>
      <c r="AG95" s="18" t="str">
        <f ca="1">IF('配置表（Ｈ31.01）ららぽーと立川立飛'!AG90="","休",'配置表（Ｈ31.01）ららぽーと立川立飛'!AG90)</f>
        <v>休</v>
      </c>
      <c r="AH95" s="19" t="str">
        <f>IF('配置表（Ｈ31.01）ららぽーと立川立飛'!AH90="","",'配置表（Ｈ31.01）ららぽーと立川立飛'!AH90)</f>
        <v/>
      </c>
      <c r="AI95" s="57">
        <f t="shared" ca="1" si="18"/>
        <v>31</v>
      </c>
      <c r="AJ95" s="19">
        <f t="shared" ca="1" si="17"/>
        <v>0</v>
      </c>
    </row>
    <row r="96" spans="1:36" ht="25.7" customHeight="1">
      <c r="A96" s="13">
        <v>75</v>
      </c>
      <c r="B96" s="17" t="str">
        <f>IF('配置表（Ｈ31.01）ららぽーと立川立飛'!B91="","",'配置表（Ｈ31.01）ららぽーと立川立飛'!B91)</f>
        <v/>
      </c>
      <c r="C96" s="18" t="str">
        <f ca="1">IF('配置表（Ｈ31.01）ららぽーと立川立飛'!C91="","休",'配置表（Ｈ31.01）ららぽーと立川立飛'!C91)</f>
        <v>休</v>
      </c>
      <c r="D96" s="18" t="str">
        <f ca="1">IF('配置表（Ｈ31.01）ららぽーと立川立飛'!D91="","休",'配置表（Ｈ31.01）ららぽーと立川立飛'!D91)</f>
        <v>休</v>
      </c>
      <c r="E96" s="18" t="str">
        <f ca="1">IF('配置表（Ｈ31.01）ららぽーと立川立飛'!E91="","休",'配置表（Ｈ31.01）ららぽーと立川立飛'!E91)</f>
        <v>休</v>
      </c>
      <c r="F96" s="18" t="str">
        <f ca="1">IF('配置表（Ｈ31.01）ららぽーと立川立飛'!F91="","休",'配置表（Ｈ31.01）ららぽーと立川立飛'!F91)</f>
        <v>休</v>
      </c>
      <c r="G96" s="18" t="str">
        <f ca="1">IF('配置表（Ｈ31.01）ららぽーと立川立飛'!G91="","休",'配置表（Ｈ31.01）ららぽーと立川立飛'!G91)</f>
        <v>休</v>
      </c>
      <c r="H96" s="18" t="str">
        <f ca="1">IF('配置表（Ｈ31.01）ららぽーと立川立飛'!H91="","休",'配置表（Ｈ31.01）ららぽーと立川立飛'!H91)</f>
        <v>休</v>
      </c>
      <c r="I96" s="18" t="str">
        <f ca="1">IF('配置表（Ｈ31.01）ららぽーと立川立飛'!I91="","休",'配置表（Ｈ31.01）ららぽーと立川立飛'!I91)</f>
        <v>休</v>
      </c>
      <c r="J96" s="18" t="str">
        <f ca="1">IF('配置表（Ｈ31.01）ららぽーと立川立飛'!J91="","休",'配置表（Ｈ31.01）ららぽーと立川立飛'!J91)</f>
        <v>休</v>
      </c>
      <c r="K96" s="18" t="str">
        <f ca="1">IF('配置表（Ｈ31.01）ららぽーと立川立飛'!K91="","休",'配置表（Ｈ31.01）ららぽーと立川立飛'!K91)</f>
        <v>休</v>
      </c>
      <c r="L96" s="18" t="str">
        <f ca="1">IF('配置表（Ｈ31.01）ららぽーと立川立飛'!L91="","休",'配置表（Ｈ31.01）ららぽーと立川立飛'!L91)</f>
        <v>休</v>
      </c>
      <c r="M96" s="18" t="str">
        <f ca="1">IF('配置表（Ｈ31.01）ららぽーと立川立飛'!M91="","休",'配置表（Ｈ31.01）ららぽーと立川立飛'!M91)</f>
        <v>休</v>
      </c>
      <c r="N96" s="18" t="str">
        <f ca="1">IF('配置表（Ｈ31.01）ららぽーと立川立飛'!N91="","休",'配置表（Ｈ31.01）ららぽーと立川立飛'!N91)</f>
        <v>休</v>
      </c>
      <c r="O96" s="18" t="str">
        <f ca="1">IF('配置表（Ｈ31.01）ららぽーと立川立飛'!O91="","休",'配置表（Ｈ31.01）ららぽーと立川立飛'!O91)</f>
        <v>休</v>
      </c>
      <c r="P96" s="18" t="str">
        <f ca="1">IF('配置表（Ｈ31.01）ららぽーと立川立飛'!P91="","休",'配置表（Ｈ31.01）ららぽーと立川立飛'!P91)</f>
        <v>休</v>
      </c>
      <c r="Q96" s="18" t="str">
        <f ca="1">IF('配置表（Ｈ31.01）ららぽーと立川立飛'!Q91="","休",'配置表（Ｈ31.01）ららぽーと立川立飛'!Q91)</f>
        <v>休</v>
      </c>
      <c r="R96" s="18" t="str">
        <f ca="1">IF('配置表（Ｈ31.01）ららぽーと立川立飛'!R91="","休",'配置表（Ｈ31.01）ららぽーと立川立飛'!R91)</f>
        <v>休</v>
      </c>
      <c r="S96" s="18" t="str">
        <f ca="1">IF('配置表（Ｈ31.01）ららぽーと立川立飛'!S91="","休",'配置表（Ｈ31.01）ららぽーと立川立飛'!S91)</f>
        <v>休</v>
      </c>
      <c r="T96" s="18" t="str">
        <f ca="1">IF('配置表（Ｈ31.01）ららぽーと立川立飛'!T91="","休",'配置表（Ｈ31.01）ららぽーと立川立飛'!T91)</f>
        <v>休</v>
      </c>
      <c r="U96" s="18" t="str">
        <f ca="1">IF('配置表（Ｈ31.01）ららぽーと立川立飛'!U91="","休",'配置表（Ｈ31.01）ららぽーと立川立飛'!U91)</f>
        <v>休</v>
      </c>
      <c r="V96" s="18" t="str">
        <f ca="1">IF('配置表（Ｈ31.01）ららぽーと立川立飛'!V91="","休",'配置表（Ｈ31.01）ららぽーと立川立飛'!V91)</f>
        <v>休</v>
      </c>
      <c r="W96" s="18" t="str">
        <f ca="1">IF('配置表（Ｈ31.01）ららぽーと立川立飛'!W91="","休",'配置表（Ｈ31.01）ららぽーと立川立飛'!W91)</f>
        <v>休</v>
      </c>
      <c r="X96" s="18" t="str">
        <f ca="1">IF('配置表（Ｈ31.01）ららぽーと立川立飛'!X91="","休",'配置表（Ｈ31.01）ららぽーと立川立飛'!X91)</f>
        <v>休</v>
      </c>
      <c r="Y96" s="18" t="str">
        <f ca="1">IF('配置表（Ｈ31.01）ららぽーと立川立飛'!Y91="","休",'配置表（Ｈ31.01）ららぽーと立川立飛'!Y91)</f>
        <v>休</v>
      </c>
      <c r="Z96" s="18" t="str">
        <f ca="1">IF('配置表（Ｈ31.01）ららぽーと立川立飛'!Z91="","休",'配置表（Ｈ31.01）ららぽーと立川立飛'!Z91)</f>
        <v>休</v>
      </c>
      <c r="AA96" s="18" t="str">
        <f ca="1">IF('配置表（Ｈ31.01）ららぽーと立川立飛'!AA91="","休",'配置表（Ｈ31.01）ららぽーと立川立飛'!AA91)</f>
        <v>休</v>
      </c>
      <c r="AB96" s="18" t="str">
        <f ca="1">IF('配置表（Ｈ31.01）ららぽーと立川立飛'!AB91="","休",'配置表（Ｈ31.01）ららぽーと立川立飛'!AB91)</f>
        <v>休</v>
      </c>
      <c r="AC96" s="18" t="str">
        <f ca="1">IF('配置表（Ｈ31.01）ららぽーと立川立飛'!AC91="","休",'配置表（Ｈ31.01）ららぽーと立川立飛'!AC91)</f>
        <v>休</v>
      </c>
      <c r="AD96" s="18" t="str">
        <f ca="1">IF('配置表（Ｈ31.01）ららぽーと立川立飛'!AD91="","休",'配置表（Ｈ31.01）ららぽーと立川立飛'!AD91)</f>
        <v>休</v>
      </c>
      <c r="AE96" s="18" t="str">
        <f ca="1">IF('配置表（Ｈ31.01）ららぽーと立川立飛'!AE91="","休",'配置表（Ｈ31.01）ららぽーと立川立飛'!AE91)</f>
        <v>休</v>
      </c>
      <c r="AF96" s="18" t="str">
        <f ca="1">IF('配置表（Ｈ31.01）ららぽーと立川立飛'!AF91="","休",'配置表（Ｈ31.01）ららぽーと立川立飛'!AF91)</f>
        <v>休</v>
      </c>
      <c r="AG96" s="18" t="str">
        <f ca="1">IF('配置表（Ｈ31.01）ららぽーと立川立飛'!AG91="","休",'配置表（Ｈ31.01）ららぽーと立川立飛'!AG91)</f>
        <v>休</v>
      </c>
      <c r="AH96" s="19" t="str">
        <f>IF('配置表（Ｈ31.01）ららぽーと立川立飛'!AH91="","",'配置表（Ｈ31.01）ららぽーと立川立飛'!AH91)</f>
        <v/>
      </c>
      <c r="AI96" s="57">
        <f t="shared" ca="1" si="18"/>
        <v>31</v>
      </c>
      <c r="AJ96" s="19">
        <f t="shared" ca="1" si="17"/>
        <v>0</v>
      </c>
    </row>
    <row r="97" spans="1:36" ht="25.7" customHeight="1">
      <c r="A97" s="13">
        <v>76</v>
      </c>
      <c r="B97" s="17" t="str">
        <f>IF('配置表（Ｈ31.01）ららぽーと立川立飛'!B92="","",'配置表（Ｈ31.01）ららぽーと立川立飛'!B92)</f>
        <v/>
      </c>
      <c r="C97" s="18" t="str">
        <f ca="1">IF('配置表（Ｈ31.01）ららぽーと立川立飛'!C92="","休",'配置表（Ｈ31.01）ららぽーと立川立飛'!C92)</f>
        <v>休</v>
      </c>
      <c r="D97" s="18" t="str">
        <f ca="1">IF('配置表（Ｈ31.01）ららぽーと立川立飛'!D92="","休",'配置表（Ｈ31.01）ららぽーと立川立飛'!D92)</f>
        <v>休</v>
      </c>
      <c r="E97" s="18" t="str">
        <f ca="1">IF('配置表（Ｈ31.01）ららぽーと立川立飛'!E92="","休",'配置表（Ｈ31.01）ららぽーと立川立飛'!E92)</f>
        <v>休</v>
      </c>
      <c r="F97" s="18" t="str">
        <f ca="1">IF('配置表（Ｈ31.01）ららぽーと立川立飛'!F92="","休",'配置表（Ｈ31.01）ららぽーと立川立飛'!F92)</f>
        <v>休</v>
      </c>
      <c r="G97" s="18" t="str">
        <f ca="1">IF('配置表（Ｈ31.01）ららぽーと立川立飛'!G92="","休",'配置表（Ｈ31.01）ららぽーと立川立飛'!G92)</f>
        <v>休</v>
      </c>
      <c r="H97" s="18" t="str">
        <f ca="1">IF('配置表（Ｈ31.01）ららぽーと立川立飛'!H92="","休",'配置表（Ｈ31.01）ららぽーと立川立飛'!H92)</f>
        <v>休</v>
      </c>
      <c r="I97" s="18" t="str">
        <f ca="1">IF('配置表（Ｈ31.01）ららぽーと立川立飛'!I92="","休",'配置表（Ｈ31.01）ららぽーと立川立飛'!I92)</f>
        <v>休</v>
      </c>
      <c r="J97" s="18" t="str">
        <f ca="1">IF('配置表（Ｈ31.01）ららぽーと立川立飛'!J92="","休",'配置表（Ｈ31.01）ららぽーと立川立飛'!J92)</f>
        <v>休</v>
      </c>
      <c r="K97" s="18" t="str">
        <f ca="1">IF('配置表（Ｈ31.01）ららぽーと立川立飛'!K92="","休",'配置表（Ｈ31.01）ららぽーと立川立飛'!K92)</f>
        <v>休</v>
      </c>
      <c r="L97" s="18" t="str">
        <f ca="1">IF('配置表（Ｈ31.01）ららぽーと立川立飛'!L92="","休",'配置表（Ｈ31.01）ららぽーと立川立飛'!L92)</f>
        <v>休</v>
      </c>
      <c r="M97" s="18" t="str">
        <f ca="1">IF('配置表（Ｈ31.01）ららぽーと立川立飛'!M92="","休",'配置表（Ｈ31.01）ららぽーと立川立飛'!M92)</f>
        <v>休</v>
      </c>
      <c r="N97" s="18" t="str">
        <f ca="1">IF('配置表（Ｈ31.01）ららぽーと立川立飛'!N92="","休",'配置表（Ｈ31.01）ららぽーと立川立飛'!N92)</f>
        <v>休</v>
      </c>
      <c r="O97" s="18" t="str">
        <f ca="1">IF('配置表（Ｈ31.01）ららぽーと立川立飛'!O92="","休",'配置表（Ｈ31.01）ららぽーと立川立飛'!O92)</f>
        <v>休</v>
      </c>
      <c r="P97" s="18" t="str">
        <f ca="1">IF('配置表（Ｈ31.01）ららぽーと立川立飛'!P92="","休",'配置表（Ｈ31.01）ららぽーと立川立飛'!P92)</f>
        <v>休</v>
      </c>
      <c r="Q97" s="18" t="str">
        <f ca="1">IF('配置表（Ｈ31.01）ららぽーと立川立飛'!Q92="","休",'配置表（Ｈ31.01）ららぽーと立川立飛'!Q92)</f>
        <v>休</v>
      </c>
      <c r="R97" s="18" t="str">
        <f ca="1">IF('配置表（Ｈ31.01）ららぽーと立川立飛'!R92="","休",'配置表（Ｈ31.01）ららぽーと立川立飛'!R92)</f>
        <v>休</v>
      </c>
      <c r="S97" s="18" t="str">
        <f ca="1">IF('配置表（Ｈ31.01）ららぽーと立川立飛'!S92="","休",'配置表（Ｈ31.01）ららぽーと立川立飛'!S92)</f>
        <v>休</v>
      </c>
      <c r="T97" s="18" t="str">
        <f ca="1">IF('配置表（Ｈ31.01）ららぽーと立川立飛'!T92="","休",'配置表（Ｈ31.01）ららぽーと立川立飛'!T92)</f>
        <v>休</v>
      </c>
      <c r="U97" s="18" t="str">
        <f ca="1">IF('配置表（Ｈ31.01）ららぽーと立川立飛'!U92="","休",'配置表（Ｈ31.01）ららぽーと立川立飛'!U92)</f>
        <v>休</v>
      </c>
      <c r="V97" s="18" t="str">
        <f ca="1">IF('配置表（Ｈ31.01）ららぽーと立川立飛'!V92="","休",'配置表（Ｈ31.01）ららぽーと立川立飛'!V92)</f>
        <v>休</v>
      </c>
      <c r="W97" s="18" t="str">
        <f ca="1">IF('配置表（Ｈ31.01）ららぽーと立川立飛'!W92="","休",'配置表（Ｈ31.01）ららぽーと立川立飛'!W92)</f>
        <v>休</v>
      </c>
      <c r="X97" s="18" t="str">
        <f ca="1">IF('配置表（Ｈ31.01）ららぽーと立川立飛'!X92="","休",'配置表（Ｈ31.01）ららぽーと立川立飛'!X92)</f>
        <v>休</v>
      </c>
      <c r="Y97" s="18" t="str">
        <f ca="1">IF('配置表（Ｈ31.01）ららぽーと立川立飛'!Y92="","休",'配置表（Ｈ31.01）ららぽーと立川立飛'!Y92)</f>
        <v>休</v>
      </c>
      <c r="Z97" s="18" t="str">
        <f ca="1">IF('配置表（Ｈ31.01）ららぽーと立川立飛'!Z92="","休",'配置表（Ｈ31.01）ららぽーと立川立飛'!Z92)</f>
        <v>休</v>
      </c>
      <c r="AA97" s="18" t="str">
        <f ca="1">IF('配置表（Ｈ31.01）ららぽーと立川立飛'!AA92="","休",'配置表（Ｈ31.01）ららぽーと立川立飛'!AA92)</f>
        <v>休</v>
      </c>
      <c r="AB97" s="18" t="str">
        <f ca="1">IF('配置表（Ｈ31.01）ららぽーと立川立飛'!AB92="","休",'配置表（Ｈ31.01）ららぽーと立川立飛'!AB92)</f>
        <v>休</v>
      </c>
      <c r="AC97" s="18" t="str">
        <f ca="1">IF('配置表（Ｈ31.01）ららぽーと立川立飛'!AC92="","休",'配置表（Ｈ31.01）ららぽーと立川立飛'!AC92)</f>
        <v>休</v>
      </c>
      <c r="AD97" s="18" t="str">
        <f ca="1">IF('配置表（Ｈ31.01）ららぽーと立川立飛'!AD92="","休",'配置表（Ｈ31.01）ららぽーと立川立飛'!AD92)</f>
        <v>休</v>
      </c>
      <c r="AE97" s="18" t="str">
        <f ca="1">IF('配置表（Ｈ31.01）ららぽーと立川立飛'!AE92="","休",'配置表（Ｈ31.01）ららぽーと立川立飛'!AE92)</f>
        <v>休</v>
      </c>
      <c r="AF97" s="18" t="str">
        <f ca="1">IF('配置表（Ｈ31.01）ららぽーと立川立飛'!AF92="","休",'配置表（Ｈ31.01）ららぽーと立川立飛'!AF92)</f>
        <v>休</v>
      </c>
      <c r="AG97" s="18" t="str">
        <f ca="1">IF('配置表（Ｈ31.01）ららぽーと立川立飛'!AG92="","休",'配置表（Ｈ31.01）ららぽーと立川立飛'!AG92)</f>
        <v>休</v>
      </c>
      <c r="AH97" s="19" t="str">
        <f>IF('配置表（Ｈ31.01）ららぽーと立川立飛'!AH92="","",'配置表（Ｈ31.01）ららぽーと立川立飛'!AH92)</f>
        <v/>
      </c>
      <c r="AI97" s="57">
        <f t="shared" ca="1" si="18"/>
        <v>31</v>
      </c>
      <c r="AJ97" s="19">
        <f t="shared" ca="1" si="17"/>
        <v>0</v>
      </c>
    </row>
    <row r="98" spans="1:36" ht="25.7" customHeight="1">
      <c r="A98" s="13">
        <v>77</v>
      </c>
      <c r="B98" s="17" t="str">
        <f>IF('配置表（Ｈ31.01）ららぽーと立川立飛'!B93="","",'配置表（Ｈ31.01）ららぽーと立川立飛'!B93)</f>
        <v/>
      </c>
      <c r="C98" s="18" t="str">
        <f ca="1">IF('配置表（Ｈ31.01）ららぽーと立川立飛'!C93="","休",'配置表（Ｈ31.01）ららぽーと立川立飛'!C93)</f>
        <v>休</v>
      </c>
      <c r="D98" s="18" t="str">
        <f ca="1">IF('配置表（Ｈ31.01）ららぽーと立川立飛'!D93="","休",'配置表（Ｈ31.01）ららぽーと立川立飛'!D93)</f>
        <v>休</v>
      </c>
      <c r="E98" s="18" t="str">
        <f ca="1">IF('配置表（Ｈ31.01）ららぽーと立川立飛'!E93="","休",'配置表（Ｈ31.01）ららぽーと立川立飛'!E93)</f>
        <v>休</v>
      </c>
      <c r="F98" s="18" t="str">
        <f ca="1">IF('配置表（Ｈ31.01）ららぽーと立川立飛'!F93="","休",'配置表（Ｈ31.01）ららぽーと立川立飛'!F93)</f>
        <v>休</v>
      </c>
      <c r="G98" s="18" t="str">
        <f ca="1">IF('配置表（Ｈ31.01）ららぽーと立川立飛'!G93="","休",'配置表（Ｈ31.01）ららぽーと立川立飛'!G93)</f>
        <v>休</v>
      </c>
      <c r="H98" s="18" t="str">
        <f ca="1">IF('配置表（Ｈ31.01）ららぽーと立川立飛'!H93="","休",'配置表（Ｈ31.01）ららぽーと立川立飛'!H93)</f>
        <v>休</v>
      </c>
      <c r="I98" s="18" t="str">
        <f ca="1">IF('配置表（Ｈ31.01）ららぽーと立川立飛'!I93="","休",'配置表（Ｈ31.01）ららぽーと立川立飛'!I93)</f>
        <v>休</v>
      </c>
      <c r="J98" s="18" t="str">
        <f ca="1">IF('配置表（Ｈ31.01）ららぽーと立川立飛'!J93="","休",'配置表（Ｈ31.01）ららぽーと立川立飛'!J93)</f>
        <v>休</v>
      </c>
      <c r="K98" s="18" t="str">
        <f ca="1">IF('配置表（Ｈ31.01）ららぽーと立川立飛'!K93="","休",'配置表（Ｈ31.01）ららぽーと立川立飛'!K93)</f>
        <v>休</v>
      </c>
      <c r="L98" s="18" t="str">
        <f ca="1">IF('配置表（Ｈ31.01）ららぽーと立川立飛'!L93="","休",'配置表（Ｈ31.01）ららぽーと立川立飛'!L93)</f>
        <v>休</v>
      </c>
      <c r="M98" s="18" t="str">
        <f ca="1">IF('配置表（Ｈ31.01）ららぽーと立川立飛'!M93="","休",'配置表（Ｈ31.01）ららぽーと立川立飛'!M93)</f>
        <v>休</v>
      </c>
      <c r="N98" s="18" t="str">
        <f ca="1">IF('配置表（Ｈ31.01）ららぽーと立川立飛'!N93="","休",'配置表（Ｈ31.01）ららぽーと立川立飛'!N93)</f>
        <v>休</v>
      </c>
      <c r="O98" s="18" t="str">
        <f ca="1">IF('配置表（Ｈ31.01）ららぽーと立川立飛'!O93="","休",'配置表（Ｈ31.01）ららぽーと立川立飛'!O93)</f>
        <v>休</v>
      </c>
      <c r="P98" s="18" t="str">
        <f ca="1">IF('配置表（Ｈ31.01）ららぽーと立川立飛'!P93="","休",'配置表（Ｈ31.01）ららぽーと立川立飛'!P93)</f>
        <v>休</v>
      </c>
      <c r="Q98" s="18" t="str">
        <f ca="1">IF('配置表（Ｈ31.01）ららぽーと立川立飛'!Q93="","休",'配置表（Ｈ31.01）ららぽーと立川立飛'!Q93)</f>
        <v>休</v>
      </c>
      <c r="R98" s="18" t="str">
        <f ca="1">IF('配置表（Ｈ31.01）ららぽーと立川立飛'!R93="","休",'配置表（Ｈ31.01）ららぽーと立川立飛'!R93)</f>
        <v>休</v>
      </c>
      <c r="S98" s="18" t="str">
        <f ca="1">IF('配置表（Ｈ31.01）ららぽーと立川立飛'!S93="","休",'配置表（Ｈ31.01）ららぽーと立川立飛'!S93)</f>
        <v>休</v>
      </c>
      <c r="T98" s="18" t="str">
        <f ca="1">IF('配置表（Ｈ31.01）ららぽーと立川立飛'!T93="","休",'配置表（Ｈ31.01）ららぽーと立川立飛'!T93)</f>
        <v>休</v>
      </c>
      <c r="U98" s="18" t="str">
        <f ca="1">IF('配置表（Ｈ31.01）ららぽーと立川立飛'!U93="","休",'配置表（Ｈ31.01）ららぽーと立川立飛'!U93)</f>
        <v>休</v>
      </c>
      <c r="V98" s="18" t="str">
        <f ca="1">IF('配置表（Ｈ31.01）ららぽーと立川立飛'!V93="","休",'配置表（Ｈ31.01）ららぽーと立川立飛'!V93)</f>
        <v>休</v>
      </c>
      <c r="W98" s="18" t="str">
        <f ca="1">IF('配置表（Ｈ31.01）ららぽーと立川立飛'!W93="","休",'配置表（Ｈ31.01）ららぽーと立川立飛'!W93)</f>
        <v>休</v>
      </c>
      <c r="X98" s="18" t="str">
        <f ca="1">IF('配置表（Ｈ31.01）ららぽーと立川立飛'!X93="","休",'配置表（Ｈ31.01）ららぽーと立川立飛'!X93)</f>
        <v>休</v>
      </c>
      <c r="Y98" s="18" t="str">
        <f ca="1">IF('配置表（Ｈ31.01）ららぽーと立川立飛'!Y93="","休",'配置表（Ｈ31.01）ららぽーと立川立飛'!Y93)</f>
        <v>休</v>
      </c>
      <c r="Z98" s="18" t="str">
        <f ca="1">IF('配置表（Ｈ31.01）ららぽーと立川立飛'!Z93="","休",'配置表（Ｈ31.01）ららぽーと立川立飛'!Z93)</f>
        <v>休</v>
      </c>
      <c r="AA98" s="18" t="str">
        <f ca="1">IF('配置表（Ｈ31.01）ららぽーと立川立飛'!AA93="","休",'配置表（Ｈ31.01）ららぽーと立川立飛'!AA93)</f>
        <v>休</v>
      </c>
      <c r="AB98" s="18" t="str">
        <f ca="1">IF('配置表（Ｈ31.01）ららぽーと立川立飛'!AB93="","休",'配置表（Ｈ31.01）ららぽーと立川立飛'!AB93)</f>
        <v>休</v>
      </c>
      <c r="AC98" s="18" t="str">
        <f ca="1">IF('配置表（Ｈ31.01）ららぽーと立川立飛'!AC93="","休",'配置表（Ｈ31.01）ららぽーと立川立飛'!AC93)</f>
        <v>休</v>
      </c>
      <c r="AD98" s="18" t="str">
        <f ca="1">IF('配置表（Ｈ31.01）ららぽーと立川立飛'!AD93="","休",'配置表（Ｈ31.01）ららぽーと立川立飛'!AD93)</f>
        <v>休</v>
      </c>
      <c r="AE98" s="18" t="str">
        <f ca="1">IF('配置表（Ｈ31.01）ららぽーと立川立飛'!AE93="","休",'配置表（Ｈ31.01）ららぽーと立川立飛'!AE93)</f>
        <v>休</v>
      </c>
      <c r="AF98" s="18" t="str">
        <f ca="1">IF('配置表（Ｈ31.01）ららぽーと立川立飛'!AF93="","休",'配置表（Ｈ31.01）ららぽーと立川立飛'!AF93)</f>
        <v>休</v>
      </c>
      <c r="AG98" s="18" t="str">
        <f ca="1">IF('配置表（Ｈ31.01）ららぽーと立川立飛'!AG93="","休",'配置表（Ｈ31.01）ららぽーと立川立飛'!AG93)</f>
        <v>休</v>
      </c>
      <c r="AH98" s="19" t="str">
        <f>IF('配置表（Ｈ31.01）ららぽーと立川立飛'!AH93="","",'配置表（Ｈ31.01）ららぽーと立川立飛'!AH93)</f>
        <v/>
      </c>
      <c r="AI98" s="57">
        <f t="shared" ca="1" si="18"/>
        <v>31</v>
      </c>
      <c r="AJ98" s="19">
        <f t="shared" ca="1" si="17"/>
        <v>0</v>
      </c>
    </row>
    <row r="99" spans="1:36" ht="25.7" customHeight="1">
      <c r="A99" s="13">
        <v>78</v>
      </c>
      <c r="B99" s="17" t="str">
        <f>IF('配置表（Ｈ31.01）ららぽーと立川立飛'!B94="","",'配置表（Ｈ31.01）ららぽーと立川立飛'!B94)</f>
        <v/>
      </c>
      <c r="C99" s="18" t="str">
        <f ca="1">IF('配置表（Ｈ31.01）ららぽーと立川立飛'!C94="","休",'配置表（Ｈ31.01）ららぽーと立川立飛'!C94)</f>
        <v>休</v>
      </c>
      <c r="D99" s="18" t="str">
        <f ca="1">IF('配置表（Ｈ31.01）ららぽーと立川立飛'!D94="","休",'配置表（Ｈ31.01）ららぽーと立川立飛'!D94)</f>
        <v>休</v>
      </c>
      <c r="E99" s="18" t="str">
        <f ca="1">IF('配置表（Ｈ31.01）ららぽーと立川立飛'!E94="","休",'配置表（Ｈ31.01）ららぽーと立川立飛'!E94)</f>
        <v>休</v>
      </c>
      <c r="F99" s="18" t="str">
        <f ca="1">IF('配置表（Ｈ31.01）ららぽーと立川立飛'!F94="","休",'配置表（Ｈ31.01）ららぽーと立川立飛'!F94)</f>
        <v>休</v>
      </c>
      <c r="G99" s="18" t="str">
        <f ca="1">IF('配置表（Ｈ31.01）ららぽーと立川立飛'!G94="","休",'配置表（Ｈ31.01）ららぽーと立川立飛'!G94)</f>
        <v>休</v>
      </c>
      <c r="H99" s="18" t="str">
        <f ca="1">IF('配置表（Ｈ31.01）ららぽーと立川立飛'!H94="","休",'配置表（Ｈ31.01）ららぽーと立川立飛'!H94)</f>
        <v>休</v>
      </c>
      <c r="I99" s="18" t="str">
        <f ca="1">IF('配置表（Ｈ31.01）ららぽーと立川立飛'!I94="","休",'配置表（Ｈ31.01）ららぽーと立川立飛'!I94)</f>
        <v>休</v>
      </c>
      <c r="J99" s="18" t="str">
        <f ca="1">IF('配置表（Ｈ31.01）ららぽーと立川立飛'!J94="","休",'配置表（Ｈ31.01）ららぽーと立川立飛'!J94)</f>
        <v>休</v>
      </c>
      <c r="K99" s="18" t="str">
        <f ca="1">IF('配置表（Ｈ31.01）ららぽーと立川立飛'!K94="","休",'配置表（Ｈ31.01）ららぽーと立川立飛'!K94)</f>
        <v>休</v>
      </c>
      <c r="L99" s="18" t="str">
        <f ca="1">IF('配置表（Ｈ31.01）ららぽーと立川立飛'!L94="","休",'配置表（Ｈ31.01）ららぽーと立川立飛'!L94)</f>
        <v>休</v>
      </c>
      <c r="M99" s="18" t="str">
        <f ca="1">IF('配置表（Ｈ31.01）ららぽーと立川立飛'!M94="","休",'配置表（Ｈ31.01）ららぽーと立川立飛'!M94)</f>
        <v>休</v>
      </c>
      <c r="N99" s="18" t="str">
        <f ca="1">IF('配置表（Ｈ31.01）ららぽーと立川立飛'!N94="","休",'配置表（Ｈ31.01）ららぽーと立川立飛'!N94)</f>
        <v>休</v>
      </c>
      <c r="O99" s="18" t="str">
        <f ca="1">IF('配置表（Ｈ31.01）ららぽーと立川立飛'!O94="","休",'配置表（Ｈ31.01）ららぽーと立川立飛'!O94)</f>
        <v>休</v>
      </c>
      <c r="P99" s="18" t="str">
        <f ca="1">IF('配置表（Ｈ31.01）ららぽーと立川立飛'!P94="","休",'配置表（Ｈ31.01）ららぽーと立川立飛'!P94)</f>
        <v>休</v>
      </c>
      <c r="Q99" s="18" t="str">
        <f ca="1">IF('配置表（Ｈ31.01）ららぽーと立川立飛'!Q94="","休",'配置表（Ｈ31.01）ららぽーと立川立飛'!Q94)</f>
        <v>休</v>
      </c>
      <c r="R99" s="18" t="str">
        <f ca="1">IF('配置表（Ｈ31.01）ららぽーと立川立飛'!R94="","休",'配置表（Ｈ31.01）ららぽーと立川立飛'!R94)</f>
        <v>休</v>
      </c>
      <c r="S99" s="18" t="str">
        <f ca="1">IF('配置表（Ｈ31.01）ららぽーと立川立飛'!S94="","休",'配置表（Ｈ31.01）ららぽーと立川立飛'!S94)</f>
        <v>休</v>
      </c>
      <c r="T99" s="18" t="str">
        <f ca="1">IF('配置表（Ｈ31.01）ららぽーと立川立飛'!T94="","休",'配置表（Ｈ31.01）ららぽーと立川立飛'!T94)</f>
        <v>休</v>
      </c>
      <c r="U99" s="18" t="str">
        <f ca="1">IF('配置表（Ｈ31.01）ららぽーと立川立飛'!U94="","休",'配置表（Ｈ31.01）ららぽーと立川立飛'!U94)</f>
        <v>休</v>
      </c>
      <c r="V99" s="18" t="str">
        <f ca="1">IF('配置表（Ｈ31.01）ららぽーと立川立飛'!V94="","休",'配置表（Ｈ31.01）ららぽーと立川立飛'!V94)</f>
        <v>休</v>
      </c>
      <c r="W99" s="18" t="str">
        <f ca="1">IF('配置表（Ｈ31.01）ららぽーと立川立飛'!W94="","休",'配置表（Ｈ31.01）ららぽーと立川立飛'!W94)</f>
        <v>休</v>
      </c>
      <c r="X99" s="18" t="str">
        <f ca="1">IF('配置表（Ｈ31.01）ららぽーと立川立飛'!X94="","休",'配置表（Ｈ31.01）ららぽーと立川立飛'!X94)</f>
        <v>休</v>
      </c>
      <c r="Y99" s="18" t="str">
        <f ca="1">IF('配置表（Ｈ31.01）ららぽーと立川立飛'!Y94="","休",'配置表（Ｈ31.01）ららぽーと立川立飛'!Y94)</f>
        <v>休</v>
      </c>
      <c r="Z99" s="18" t="str">
        <f ca="1">IF('配置表（Ｈ31.01）ららぽーと立川立飛'!Z94="","休",'配置表（Ｈ31.01）ららぽーと立川立飛'!Z94)</f>
        <v>休</v>
      </c>
      <c r="AA99" s="18" t="str">
        <f ca="1">IF('配置表（Ｈ31.01）ららぽーと立川立飛'!AA94="","休",'配置表（Ｈ31.01）ららぽーと立川立飛'!AA94)</f>
        <v>休</v>
      </c>
      <c r="AB99" s="18" t="str">
        <f ca="1">IF('配置表（Ｈ31.01）ららぽーと立川立飛'!AB94="","休",'配置表（Ｈ31.01）ららぽーと立川立飛'!AB94)</f>
        <v>休</v>
      </c>
      <c r="AC99" s="18" t="str">
        <f ca="1">IF('配置表（Ｈ31.01）ららぽーと立川立飛'!AC94="","休",'配置表（Ｈ31.01）ららぽーと立川立飛'!AC94)</f>
        <v>休</v>
      </c>
      <c r="AD99" s="18" t="str">
        <f ca="1">IF('配置表（Ｈ31.01）ららぽーと立川立飛'!AD94="","休",'配置表（Ｈ31.01）ららぽーと立川立飛'!AD94)</f>
        <v>休</v>
      </c>
      <c r="AE99" s="18" t="str">
        <f ca="1">IF('配置表（Ｈ31.01）ららぽーと立川立飛'!AE94="","休",'配置表（Ｈ31.01）ららぽーと立川立飛'!AE94)</f>
        <v>休</v>
      </c>
      <c r="AF99" s="18" t="str">
        <f ca="1">IF('配置表（Ｈ31.01）ららぽーと立川立飛'!AF94="","休",'配置表（Ｈ31.01）ららぽーと立川立飛'!AF94)</f>
        <v>休</v>
      </c>
      <c r="AG99" s="18" t="str">
        <f ca="1">IF('配置表（Ｈ31.01）ららぽーと立川立飛'!AG94="","休",'配置表（Ｈ31.01）ららぽーと立川立飛'!AG94)</f>
        <v>休</v>
      </c>
      <c r="AH99" s="19" t="str">
        <f>IF('配置表（Ｈ31.01）ららぽーと立川立飛'!AH94="","",'配置表（Ｈ31.01）ららぽーと立川立飛'!AH94)</f>
        <v/>
      </c>
      <c r="AI99" s="57">
        <f t="shared" ca="1" si="18"/>
        <v>31</v>
      </c>
      <c r="AJ99" s="19">
        <f t="shared" ca="1" si="17"/>
        <v>0</v>
      </c>
    </row>
    <row r="100" spans="1:36" ht="25.7" customHeight="1">
      <c r="A100" s="13">
        <v>79</v>
      </c>
      <c r="B100" s="17" t="str">
        <f>IF('配置表（Ｈ31.01）ららぽーと立川立飛'!B95="","",'配置表（Ｈ31.01）ららぽーと立川立飛'!B95)</f>
        <v/>
      </c>
      <c r="C100" s="18" t="str">
        <f ca="1">IF('配置表（Ｈ31.01）ららぽーと立川立飛'!C95="","休",'配置表（Ｈ31.01）ららぽーと立川立飛'!C95)</f>
        <v>休</v>
      </c>
      <c r="D100" s="18" t="str">
        <f ca="1">IF('配置表（Ｈ31.01）ららぽーと立川立飛'!D95="","休",'配置表（Ｈ31.01）ららぽーと立川立飛'!D95)</f>
        <v>休</v>
      </c>
      <c r="E100" s="18" t="str">
        <f ca="1">IF('配置表（Ｈ31.01）ららぽーと立川立飛'!E95="","休",'配置表（Ｈ31.01）ららぽーと立川立飛'!E95)</f>
        <v>休</v>
      </c>
      <c r="F100" s="18" t="str">
        <f ca="1">IF('配置表（Ｈ31.01）ららぽーと立川立飛'!F95="","休",'配置表（Ｈ31.01）ららぽーと立川立飛'!F95)</f>
        <v>休</v>
      </c>
      <c r="G100" s="18" t="str">
        <f ca="1">IF('配置表（Ｈ31.01）ららぽーと立川立飛'!G95="","休",'配置表（Ｈ31.01）ららぽーと立川立飛'!G95)</f>
        <v>休</v>
      </c>
      <c r="H100" s="18" t="str">
        <f ca="1">IF('配置表（Ｈ31.01）ららぽーと立川立飛'!H95="","休",'配置表（Ｈ31.01）ららぽーと立川立飛'!H95)</f>
        <v>休</v>
      </c>
      <c r="I100" s="18" t="str">
        <f ca="1">IF('配置表（Ｈ31.01）ららぽーと立川立飛'!I95="","休",'配置表（Ｈ31.01）ららぽーと立川立飛'!I95)</f>
        <v>休</v>
      </c>
      <c r="J100" s="18" t="str">
        <f ca="1">IF('配置表（Ｈ31.01）ららぽーと立川立飛'!J95="","休",'配置表（Ｈ31.01）ららぽーと立川立飛'!J95)</f>
        <v>休</v>
      </c>
      <c r="K100" s="18" t="str">
        <f ca="1">IF('配置表（Ｈ31.01）ららぽーと立川立飛'!K95="","休",'配置表（Ｈ31.01）ららぽーと立川立飛'!K95)</f>
        <v>休</v>
      </c>
      <c r="L100" s="18" t="str">
        <f ca="1">IF('配置表（Ｈ31.01）ららぽーと立川立飛'!L95="","休",'配置表（Ｈ31.01）ららぽーと立川立飛'!L95)</f>
        <v>休</v>
      </c>
      <c r="M100" s="18" t="str">
        <f ca="1">IF('配置表（Ｈ31.01）ららぽーと立川立飛'!M95="","休",'配置表（Ｈ31.01）ららぽーと立川立飛'!M95)</f>
        <v>休</v>
      </c>
      <c r="N100" s="18" t="str">
        <f ca="1">IF('配置表（Ｈ31.01）ららぽーと立川立飛'!N95="","休",'配置表（Ｈ31.01）ららぽーと立川立飛'!N95)</f>
        <v>休</v>
      </c>
      <c r="O100" s="18" t="str">
        <f ca="1">IF('配置表（Ｈ31.01）ららぽーと立川立飛'!O95="","休",'配置表（Ｈ31.01）ららぽーと立川立飛'!O95)</f>
        <v>休</v>
      </c>
      <c r="P100" s="18" t="str">
        <f ca="1">IF('配置表（Ｈ31.01）ららぽーと立川立飛'!P95="","休",'配置表（Ｈ31.01）ららぽーと立川立飛'!P95)</f>
        <v>休</v>
      </c>
      <c r="Q100" s="18" t="str">
        <f ca="1">IF('配置表（Ｈ31.01）ららぽーと立川立飛'!Q95="","休",'配置表（Ｈ31.01）ららぽーと立川立飛'!Q95)</f>
        <v>休</v>
      </c>
      <c r="R100" s="18" t="str">
        <f ca="1">IF('配置表（Ｈ31.01）ららぽーと立川立飛'!R95="","休",'配置表（Ｈ31.01）ららぽーと立川立飛'!R95)</f>
        <v>休</v>
      </c>
      <c r="S100" s="18" t="str">
        <f ca="1">IF('配置表（Ｈ31.01）ららぽーと立川立飛'!S95="","休",'配置表（Ｈ31.01）ららぽーと立川立飛'!S95)</f>
        <v>休</v>
      </c>
      <c r="T100" s="18" t="str">
        <f ca="1">IF('配置表（Ｈ31.01）ららぽーと立川立飛'!T95="","休",'配置表（Ｈ31.01）ららぽーと立川立飛'!T95)</f>
        <v>休</v>
      </c>
      <c r="U100" s="18" t="str">
        <f ca="1">IF('配置表（Ｈ31.01）ららぽーと立川立飛'!U95="","休",'配置表（Ｈ31.01）ららぽーと立川立飛'!U95)</f>
        <v>休</v>
      </c>
      <c r="V100" s="18" t="str">
        <f ca="1">IF('配置表（Ｈ31.01）ららぽーと立川立飛'!V95="","休",'配置表（Ｈ31.01）ららぽーと立川立飛'!V95)</f>
        <v>休</v>
      </c>
      <c r="W100" s="18" t="str">
        <f ca="1">IF('配置表（Ｈ31.01）ららぽーと立川立飛'!W95="","休",'配置表（Ｈ31.01）ららぽーと立川立飛'!W95)</f>
        <v>休</v>
      </c>
      <c r="X100" s="18" t="str">
        <f ca="1">IF('配置表（Ｈ31.01）ららぽーと立川立飛'!X95="","休",'配置表（Ｈ31.01）ららぽーと立川立飛'!X95)</f>
        <v>休</v>
      </c>
      <c r="Y100" s="18" t="str">
        <f ca="1">IF('配置表（Ｈ31.01）ららぽーと立川立飛'!Y95="","休",'配置表（Ｈ31.01）ららぽーと立川立飛'!Y95)</f>
        <v>休</v>
      </c>
      <c r="Z100" s="18" t="str">
        <f ca="1">IF('配置表（Ｈ31.01）ららぽーと立川立飛'!Z95="","休",'配置表（Ｈ31.01）ららぽーと立川立飛'!Z95)</f>
        <v>休</v>
      </c>
      <c r="AA100" s="18" t="str">
        <f ca="1">IF('配置表（Ｈ31.01）ららぽーと立川立飛'!AA95="","休",'配置表（Ｈ31.01）ららぽーと立川立飛'!AA95)</f>
        <v>休</v>
      </c>
      <c r="AB100" s="18" t="str">
        <f ca="1">IF('配置表（Ｈ31.01）ららぽーと立川立飛'!AB95="","休",'配置表（Ｈ31.01）ららぽーと立川立飛'!AB95)</f>
        <v>休</v>
      </c>
      <c r="AC100" s="18" t="str">
        <f ca="1">IF('配置表（Ｈ31.01）ららぽーと立川立飛'!AC95="","休",'配置表（Ｈ31.01）ららぽーと立川立飛'!AC95)</f>
        <v>休</v>
      </c>
      <c r="AD100" s="18" t="str">
        <f ca="1">IF('配置表（Ｈ31.01）ららぽーと立川立飛'!AD95="","休",'配置表（Ｈ31.01）ららぽーと立川立飛'!AD95)</f>
        <v>休</v>
      </c>
      <c r="AE100" s="18" t="str">
        <f ca="1">IF('配置表（Ｈ31.01）ららぽーと立川立飛'!AE95="","休",'配置表（Ｈ31.01）ららぽーと立川立飛'!AE95)</f>
        <v>休</v>
      </c>
      <c r="AF100" s="18" t="str">
        <f ca="1">IF('配置表（Ｈ31.01）ららぽーと立川立飛'!AF95="","休",'配置表（Ｈ31.01）ららぽーと立川立飛'!AF95)</f>
        <v>休</v>
      </c>
      <c r="AG100" s="18" t="str">
        <f ca="1">IF('配置表（Ｈ31.01）ららぽーと立川立飛'!AG95="","休",'配置表（Ｈ31.01）ららぽーと立川立飛'!AG95)</f>
        <v>休</v>
      </c>
      <c r="AH100" s="19" t="str">
        <f>IF('配置表（Ｈ31.01）ららぽーと立川立飛'!AH95="","",'配置表（Ｈ31.01）ららぽーと立川立飛'!AH95)</f>
        <v/>
      </c>
      <c r="AI100" s="57">
        <f t="shared" ca="1" si="18"/>
        <v>31</v>
      </c>
      <c r="AJ100" s="19">
        <f t="shared" ca="1" si="17"/>
        <v>0</v>
      </c>
    </row>
    <row r="101" spans="1:36" ht="25.7" customHeight="1">
      <c r="A101" s="13">
        <v>80</v>
      </c>
      <c r="B101" s="17" t="str">
        <f>IF('配置表（Ｈ31.01）ららぽーと立川立飛'!B96="","",'配置表（Ｈ31.01）ららぽーと立川立飛'!B96)</f>
        <v/>
      </c>
      <c r="C101" s="18" t="str">
        <f ca="1">IF('配置表（Ｈ31.01）ららぽーと立川立飛'!C96="","休",'配置表（Ｈ31.01）ららぽーと立川立飛'!C96)</f>
        <v>休</v>
      </c>
      <c r="D101" s="18" t="str">
        <f ca="1">IF('配置表（Ｈ31.01）ららぽーと立川立飛'!D96="","休",'配置表（Ｈ31.01）ららぽーと立川立飛'!D96)</f>
        <v>休</v>
      </c>
      <c r="E101" s="18" t="str">
        <f ca="1">IF('配置表（Ｈ31.01）ららぽーと立川立飛'!E96="","休",'配置表（Ｈ31.01）ららぽーと立川立飛'!E96)</f>
        <v>休</v>
      </c>
      <c r="F101" s="18" t="str">
        <f ca="1">IF('配置表（Ｈ31.01）ららぽーと立川立飛'!F96="","休",'配置表（Ｈ31.01）ららぽーと立川立飛'!F96)</f>
        <v>休</v>
      </c>
      <c r="G101" s="18" t="str">
        <f ca="1">IF('配置表（Ｈ31.01）ららぽーと立川立飛'!G96="","休",'配置表（Ｈ31.01）ららぽーと立川立飛'!G96)</f>
        <v>休</v>
      </c>
      <c r="H101" s="18" t="str">
        <f ca="1">IF('配置表（Ｈ31.01）ららぽーと立川立飛'!H96="","休",'配置表（Ｈ31.01）ららぽーと立川立飛'!H96)</f>
        <v>休</v>
      </c>
      <c r="I101" s="18" t="str">
        <f ca="1">IF('配置表（Ｈ31.01）ららぽーと立川立飛'!I96="","休",'配置表（Ｈ31.01）ららぽーと立川立飛'!I96)</f>
        <v>休</v>
      </c>
      <c r="J101" s="18" t="str">
        <f ca="1">IF('配置表（Ｈ31.01）ららぽーと立川立飛'!J96="","休",'配置表（Ｈ31.01）ららぽーと立川立飛'!J96)</f>
        <v>休</v>
      </c>
      <c r="K101" s="18" t="str">
        <f ca="1">IF('配置表（Ｈ31.01）ららぽーと立川立飛'!K96="","休",'配置表（Ｈ31.01）ららぽーと立川立飛'!K96)</f>
        <v>休</v>
      </c>
      <c r="L101" s="18" t="str">
        <f ca="1">IF('配置表（Ｈ31.01）ららぽーと立川立飛'!L96="","休",'配置表（Ｈ31.01）ららぽーと立川立飛'!L96)</f>
        <v>休</v>
      </c>
      <c r="M101" s="18" t="str">
        <f ca="1">IF('配置表（Ｈ31.01）ららぽーと立川立飛'!M96="","休",'配置表（Ｈ31.01）ららぽーと立川立飛'!M96)</f>
        <v>休</v>
      </c>
      <c r="N101" s="18" t="str">
        <f ca="1">IF('配置表（Ｈ31.01）ららぽーと立川立飛'!N96="","休",'配置表（Ｈ31.01）ららぽーと立川立飛'!N96)</f>
        <v>休</v>
      </c>
      <c r="O101" s="18" t="str">
        <f ca="1">IF('配置表（Ｈ31.01）ららぽーと立川立飛'!O96="","休",'配置表（Ｈ31.01）ららぽーと立川立飛'!O96)</f>
        <v>休</v>
      </c>
      <c r="P101" s="18" t="str">
        <f ca="1">IF('配置表（Ｈ31.01）ららぽーと立川立飛'!P96="","休",'配置表（Ｈ31.01）ららぽーと立川立飛'!P96)</f>
        <v>休</v>
      </c>
      <c r="Q101" s="18" t="str">
        <f ca="1">IF('配置表（Ｈ31.01）ららぽーと立川立飛'!Q96="","休",'配置表（Ｈ31.01）ららぽーと立川立飛'!Q96)</f>
        <v>休</v>
      </c>
      <c r="R101" s="18" t="str">
        <f ca="1">IF('配置表（Ｈ31.01）ららぽーと立川立飛'!R96="","休",'配置表（Ｈ31.01）ららぽーと立川立飛'!R96)</f>
        <v>休</v>
      </c>
      <c r="S101" s="18" t="str">
        <f ca="1">IF('配置表（Ｈ31.01）ららぽーと立川立飛'!S96="","休",'配置表（Ｈ31.01）ららぽーと立川立飛'!S96)</f>
        <v>休</v>
      </c>
      <c r="T101" s="18" t="str">
        <f ca="1">IF('配置表（Ｈ31.01）ららぽーと立川立飛'!T96="","休",'配置表（Ｈ31.01）ららぽーと立川立飛'!T96)</f>
        <v>休</v>
      </c>
      <c r="U101" s="18" t="str">
        <f ca="1">IF('配置表（Ｈ31.01）ららぽーと立川立飛'!U96="","休",'配置表（Ｈ31.01）ららぽーと立川立飛'!U96)</f>
        <v>休</v>
      </c>
      <c r="V101" s="18" t="str">
        <f ca="1">IF('配置表（Ｈ31.01）ららぽーと立川立飛'!V96="","休",'配置表（Ｈ31.01）ららぽーと立川立飛'!V96)</f>
        <v>休</v>
      </c>
      <c r="W101" s="18" t="str">
        <f ca="1">IF('配置表（Ｈ31.01）ららぽーと立川立飛'!W96="","休",'配置表（Ｈ31.01）ららぽーと立川立飛'!W96)</f>
        <v>休</v>
      </c>
      <c r="X101" s="18" t="str">
        <f ca="1">IF('配置表（Ｈ31.01）ららぽーと立川立飛'!X96="","休",'配置表（Ｈ31.01）ららぽーと立川立飛'!X96)</f>
        <v>休</v>
      </c>
      <c r="Y101" s="18" t="str">
        <f ca="1">IF('配置表（Ｈ31.01）ららぽーと立川立飛'!Y96="","休",'配置表（Ｈ31.01）ららぽーと立川立飛'!Y96)</f>
        <v>休</v>
      </c>
      <c r="Z101" s="18" t="str">
        <f ca="1">IF('配置表（Ｈ31.01）ららぽーと立川立飛'!Z96="","休",'配置表（Ｈ31.01）ららぽーと立川立飛'!Z96)</f>
        <v>休</v>
      </c>
      <c r="AA101" s="18" t="str">
        <f ca="1">IF('配置表（Ｈ31.01）ららぽーと立川立飛'!AA96="","休",'配置表（Ｈ31.01）ららぽーと立川立飛'!AA96)</f>
        <v>休</v>
      </c>
      <c r="AB101" s="18" t="str">
        <f ca="1">IF('配置表（Ｈ31.01）ららぽーと立川立飛'!AB96="","休",'配置表（Ｈ31.01）ららぽーと立川立飛'!AB96)</f>
        <v>休</v>
      </c>
      <c r="AC101" s="18" t="str">
        <f ca="1">IF('配置表（Ｈ31.01）ららぽーと立川立飛'!AC96="","休",'配置表（Ｈ31.01）ららぽーと立川立飛'!AC96)</f>
        <v>休</v>
      </c>
      <c r="AD101" s="18" t="str">
        <f ca="1">IF('配置表（Ｈ31.01）ららぽーと立川立飛'!AD96="","休",'配置表（Ｈ31.01）ららぽーと立川立飛'!AD96)</f>
        <v>休</v>
      </c>
      <c r="AE101" s="18" t="str">
        <f ca="1">IF('配置表（Ｈ31.01）ららぽーと立川立飛'!AE96="","休",'配置表（Ｈ31.01）ららぽーと立川立飛'!AE96)</f>
        <v>休</v>
      </c>
      <c r="AF101" s="18" t="str">
        <f ca="1">IF('配置表（Ｈ31.01）ららぽーと立川立飛'!AF96="","休",'配置表（Ｈ31.01）ららぽーと立川立飛'!AF96)</f>
        <v>休</v>
      </c>
      <c r="AG101" s="18" t="str">
        <f ca="1">IF('配置表（Ｈ31.01）ららぽーと立川立飛'!AG96="","休",'配置表（Ｈ31.01）ららぽーと立川立飛'!AG96)</f>
        <v>休</v>
      </c>
      <c r="AH101" s="19" t="str">
        <f>IF('配置表（Ｈ31.01）ららぽーと立川立飛'!AH96="","",'配置表（Ｈ31.01）ららぽーと立川立飛'!AH96)</f>
        <v/>
      </c>
      <c r="AI101" s="57">
        <f t="shared" ca="1" si="18"/>
        <v>31</v>
      </c>
      <c r="AJ101" s="19">
        <f t="shared" ca="1" si="17"/>
        <v>0</v>
      </c>
    </row>
    <row r="102" spans="1:36" ht="25.7" customHeight="1">
      <c r="A102" s="13">
        <v>81</v>
      </c>
      <c r="B102" s="17" t="str">
        <f>IF('配置表（Ｈ31.01）ららぽーと立川立飛'!B97="","",'配置表（Ｈ31.01）ららぽーと立川立飛'!B97)</f>
        <v/>
      </c>
      <c r="C102" s="18" t="str">
        <f ca="1">IF('配置表（Ｈ31.01）ららぽーと立川立飛'!C97="","休",'配置表（Ｈ31.01）ららぽーと立川立飛'!C97)</f>
        <v>休</v>
      </c>
      <c r="D102" s="18" t="str">
        <f ca="1">IF('配置表（Ｈ31.01）ららぽーと立川立飛'!D97="","休",'配置表（Ｈ31.01）ららぽーと立川立飛'!D97)</f>
        <v>休</v>
      </c>
      <c r="E102" s="18" t="str">
        <f ca="1">IF('配置表（Ｈ31.01）ららぽーと立川立飛'!E97="","休",'配置表（Ｈ31.01）ららぽーと立川立飛'!E97)</f>
        <v>休</v>
      </c>
      <c r="F102" s="18" t="str">
        <f ca="1">IF('配置表（Ｈ31.01）ららぽーと立川立飛'!F97="","休",'配置表（Ｈ31.01）ららぽーと立川立飛'!F97)</f>
        <v>休</v>
      </c>
      <c r="G102" s="18" t="str">
        <f ca="1">IF('配置表（Ｈ31.01）ららぽーと立川立飛'!G97="","休",'配置表（Ｈ31.01）ららぽーと立川立飛'!G97)</f>
        <v>休</v>
      </c>
      <c r="H102" s="18" t="str">
        <f ca="1">IF('配置表（Ｈ31.01）ららぽーと立川立飛'!H97="","休",'配置表（Ｈ31.01）ららぽーと立川立飛'!H97)</f>
        <v>休</v>
      </c>
      <c r="I102" s="18" t="str">
        <f ca="1">IF('配置表（Ｈ31.01）ららぽーと立川立飛'!I97="","休",'配置表（Ｈ31.01）ららぽーと立川立飛'!I97)</f>
        <v>休</v>
      </c>
      <c r="J102" s="18" t="str">
        <f ca="1">IF('配置表（Ｈ31.01）ららぽーと立川立飛'!J97="","休",'配置表（Ｈ31.01）ららぽーと立川立飛'!J97)</f>
        <v>休</v>
      </c>
      <c r="K102" s="18" t="str">
        <f ca="1">IF('配置表（Ｈ31.01）ららぽーと立川立飛'!K97="","休",'配置表（Ｈ31.01）ららぽーと立川立飛'!K97)</f>
        <v>休</v>
      </c>
      <c r="L102" s="18" t="str">
        <f ca="1">IF('配置表（Ｈ31.01）ららぽーと立川立飛'!L97="","休",'配置表（Ｈ31.01）ららぽーと立川立飛'!L97)</f>
        <v>休</v>
      </c>
      <c r="M102" s="18" t="str">
        <f ca="1">IF('配置表（Ｈ31.01）ららぽーと立川立飛'!M97="","休",'配置表（Ｈ31.01）ららぽーと立川立飛'!M97)</f>
        <v>休</v>
      </c>
      <c r="N102" s="18" t="str">
        <f ca="1">IF('配置表（Ｈ31.01）ららぽーと立川立飛'!N97="","休",'配置表（Ｈ31.01）ららぽーと立川立飛'!N97)</f>
        <v>休</v>
      </c>
      <c r="O102" s="18" t="str">
        <f ca="1">IF('配置表（Ｈ31.01）ららぽーと立川立飛'!O97="","休",'配置表（Ｈ31.01）ららぽーと立川立飛'!O97)</f>
        <v>休</v>
      </c>
      <c r="P102" s="18" t="str">
        <f ca="1">IF('配置表（Ｈ31.01）ららぽーと立川立飛'!P97="","休",'配置表（Ｈ31.01）ららぽーと立川立飛'!P97)</f>
        <v>休</v>
      </c>
      <c r="Q102" s="18" t="str">
        <f ca="1">IF('配置表（Ｈ31.01）ららぽーと立川立飛'!Q97="","休",'配置表（Ｈ31.01）ららぽーと立川立飛'!Q97)</f>
        <v>休</v>
      </c>
      <c r="R102" s="18" t="str">
        <f ca="1">IF('配置表（Ｈ31.01）ららぽーと立川立飛'!R97="","休",'配置表（Ｈ31.01）ららぽーと立川立飛'!R97)</f>
        <v>休</v>
      </c>
      <c r="S102" s="18" t="str">
        <f ca="1">IF('配置表（Ｈ31.01）ららぽーと立川立飛'!S97="","休",'配置表（Ｈ31.01）ららぽーと立川立飛'!S97)</f>
        <v>休</v>
      </c>
      <c r="T102" s="18" t="str">
        <f ca="1">IF('配置表（Ｈ31.01）ららぽーと立川立飛'!T97="","休",'配置表（Ｈ31.01）ららぽーと立川立飛'!T97)</f>
        <v>休</v>
      </c>
      <c r="U102" s="18" t="str">
        <f ca="1">IF('配置表（Ｈ31.01）ららぽーと立川立飛'!U97="","休",'配置表（Ｈ31.01）ららぽーと立川立飛'!U97)</f>
        <v>休</v>
      </c>
      <c r="V102" s="18" t="str">
        <f ca="1">IF('配置表（Ｈ31.01）ららぽーと立川立飛'!V97="","休",'配置表（Ｈ31.01）ららぽーと立川立飛'!V97)</f>
        <v>休</v>
      </c>
      <c r="W102" s="18" t="str">
        <f ca="1">IF('配置表（Ｈ31.01）ららぽーと立川立飛'!W97="","休",'配置表（Ｈ31.01）ららぽーと立川立飛'!W97)</f>
        <v>休</v>
      </c>
      <c r="X102" s="18" t="str">
        <f ca="1">IF('配置表（Ｈ31.01）ららぽーと立川立飛'!X97="","休",'配置表（Ｈ31.01）ららぽーと立川立飛'!X97)</f>
        <v>休</v>
      </c>
      <c r="Y102" s="18" t="str">
        <f ca="1">IF('配置表（Ｈ31.01）ららぽーと立川立飛'!Y97="","休",'配置表（Ｈ31.01）ららぽーと立川立飛'!Y97)</f>
        <v>休</v>
      </c>
      <c r="Z102" s="18" t="str">
        <f ca="1">IF('配置表（Ｈ31.01）ららぽーと立川立飛'!Z97="","休",'配置表（Ｈ31.01）ららぽーと立川立飛'!Z97)</f>
        <v>休</v>
      </c>
      <c r="AA102" s="18" t="str">
        <f ca="1">IF('配置表（Ｈ31.01）ららぽーと立川立飛'!AA97="","休",'配置表（Ｈ31.01）ららぽーと立川立飛'!AA97)</f>
        <v>休</v>
      </c>
      <c r="AB102" s="18" t="str">
        <f ca="1">IF('配置表（Ｈ31.01）ららぽーと立川立飛'!AB97="","休",'配置表（Ｈ31.01）ららぽーと立川立飛'!AB97)</f>
        <v>休</v>
      </c>
      <c r="AC102" s="18" t="str">
        <f ca="1">IF('配置表（Ｈ31.01）ららぽーと立川立飛'!AC97="","休",'配置表（Ｈ31.01）ららぽーと立川立飛'!AC97)</f>
        <v>休</v>
      </c>
      <c r="AD102" s="18" t="str">
        <f ca="1">IF('配置表（Ｈ31.01）ららぽーと立川立飛'!AD97="","休",'配置表（Ｈ31.01）ららぽーと立川立飛'!AD97)</f>
        <v>休</v>
      </c>
      <c r="AE102" s="18" t="str">
        <f ca="1">IF('配置表（Ｈ31.01）ららぽーと立川立飛'!AE97="","休",'配置表（Ｈ31.01）ららぽーと立川立飛'!AE97)</f>
        <v>休</v>
      </c>
      <c r="AF102" s="18" t="str">
        <f ca="1">IF('配置表（Ｈ31.01）ららぽーと立川立飛'!AF97="","休",'配置表（Ｈ31.01）ららぽーと立川立飛'!AF97)</f>
        <v>休</v>
      </c>
      <c r="AG102" s="18" t="str">
        <f ca="1">IF('配置表（Ｈ31.01）ららぽーと立川立飛'!AG97="","休",'配置表（Ｈ31.01）ららぽーと立川立飛'!AG97)</f>
        <v>休</v>
      </c>
      <c r="AH102" s="19" t="str">
        <f>IF('配置表（Ｈ31.01）ららぽーと立川立飛'!AH97="","",'配置表（Ｈ31.01）ららぽーと立川立飛'!AH97)</f>
        <v/>
      </c>
      <c r="AI102" s="57">
        <f t="shared" ca="1" si="18"/>
        <v>31</v>
      </c>
      <c r="AJ102" s="19">
        <f t="shared" ca="1" si="17"/>
        <v>0</v>
      </c>
    </row>
    <row r="103" spans="1:36" ht="25.7" customHeight="1">
      <c r="A103" s="13">
        <v>82</v>
      </c>
      <c r="B103" s="17" t="str">
        <f>IF('配置表（Ｈ31.01）ららぽーと立川立飛'!B98="","",'配置表（Ｈ31.01）ららぽーと立川立飛'!B98)</f>
        <v/>
      </c>
      <c r="C103" s="18" t="str">
        <f ca="1">IF('配置表（Ｈ31.01）ららぽーと立川立飛'!C98="","休",'配置表（Ｈ31.01）ららぽーと立川立飛'!C98)</f>
        <v>休</v>
      </c>
      <c r="D103" s="18" t="str">
        <f ca="1">IF('配置表（Ｈ31.01）ららぽーと立川立飛'!D98="","休",'配置表（Ｈ31.01）ららぽーと立川立飛'!D98)</f>
        <v>休</v>
      </c>
      <c r="E103" s="18" t="str">
        <f ca="1">IF('配置表（Ｈ31.01）ららぽーと立川立飛'!E98="","休",'配置表（Ｈ31.01）ららぽーと立川立飛'!E98)</f>
        <v>休</v>
      </c>
      <c r="F103" s="18" t="str">
        <f ca="1">IF('配置表（Ｈ31.01）ららぽーと立川立飛'!F98="","休",'配置表（Ｈ31.01）ららぽーと立川立飛'!F98)</f>
        <v>休</v>
      </c>
      <c r="G103" s="18" t="str">
        <f ca="1">IF('配置表（Ｈ31.01）ららぽーと立川立飛'!G98="","休",'配置表（Ｈ31.01）ららぽーと立川立飛'!G98)</f>
        <v>休</v>
      </c>
      <c r="H103" s="18" t="str">
        <f ca="1">IF('配置表（Ｈ31.01）ららぽーと立川立飛'!H98="","休",'配置表（Ｈ31.01）ららぽーと立川立飛'!H98)</f>
        <v>休</v>
      </c>
      <c r="I103" s="18" t="str">
        <f ca="1">IF('配置表（Ｈ31.01）ららぽーと立川立飛'!I98="","休",'配置表（Ｈ31.01）ららぽーと立川立飛'!I98)</f>
        <v>休</v>
      </c>
      <c r="J103" s="18" t="str">
        <f ca="1">IF('配置表（Ｈ31.01）ららぽーと立川立飛'!J98="","休",'配置表（Ｈ31.01）ららぽーと立川立飛'!J98)</f>
        <v>休</v>
      </c>
      <c r="K103" s="18" t="str">
        <f ca="1">IF('配置表（Ｈ31.01）ららぽーと立川立飛'!K98="","休",'配置表（Ｈ31.01）ららぽーと立川立飛'!K98)</f>
        <v>休</v>
      </c>
      <c r="L103" s="18" t="str">
        <f ca="1">IF('配置表（Ｈ31.01）ららぽーと立川立飛'!L98="","休",'配置表（Ｈ31.01）ららぽーと立川立飛'!L98)</f>
        <v>休</v>
      </c>
      <c r="M103" s="18" t="str">
        <f ca="1">IF('配置表（Ｈ31.01）ららぽーと立川立飛'!M98="","休",'配置表（Ｈ31.01）ららぽーと立川立飛'!M98)</f>
        <v>休</v>
      </c>
      <c r="N103" s="18" t="str">
        <f ca="1">IF('配置表（Ｈ31.01）ららぽーと立川立飛'!N98="","休",'配置表（Ｈ31.01）ららぽーと立川立飛'!N98)</f>
        <v>休</v>
      </c>
      <c r="O103" s="18" t="str">
        <f ca="1">IF('配置表（Ｈ31.01）ららぽーと立川立飛'!O98="","休",'配置表（Ｈ31.01）ららぽーと立川立飛'!O98)</f>
        <v>休</v>
      </c>
      <c r="P103" s="18" t="str">
        <f ca="1">IF('配置表（Ｈ31.01）ららぽーと立川立飛'!P98="","休",'配置表（Ｈ31.01）ららぽーと立川立飛'!P98)</f>
        <v>休</v>
      </c>
      <c r="Q103" s="18" t="str">
        <f ca="1">IF('配置表（Ｈ31.01）ららぽーと立川立飛'!Q98="","休",'配置表（Ｈ31.01）ららぽーと立川立飛'!Q98)</f>
        <v>休</v>
      </c>
      <c r="R103" s="18" t="str">
        <f ca="1">IF('配置表（Ｈ31.01）ららぽーと立川立飛'!R98="","休",'配置表（Ｈ31.01）ららぽーと立川立飛'!R98)</f>
        <v>休</v>
      </c>
      <c r="S103" s="18" t="str">
        <f ca="1">IF('配置表（Ｈ31.01）ららぽーと立川立飛'!S98="","休",'配置表（Ｈ31.01）ららぽーと立川立飛'!S98)</f>
        <v>休</v>
      </c>
      <c r="T103" s="18" t="str">
        <f ca="1">IF('配置表（Ｈ31.01）ららぽーと立川立飛'!T98="","休",'配置表（Ｈ31.01）ららぽーと立川立飛'!T98)</f>
        <v>休</v>
      </c>
      <c r="U103" s="18" t="str">
        <f ca="1">IF('配置表（Ｈ31.01）ららぽーと立川立飛'!U98="","休",'配置表（Ｈ31.01）ららぽーと立川立飛'!U98)</f>
        <v>休</v>
      </c>
      <c r="V103" s="18" t="str">
        <f ca="1">IF('配置表（Ｈ31.01）ららぽーと立川立飛'!V98="","休",'配置表（Ｈ31.01）ららぽーと立川立飛'!V98)</f>
        <v>休</v>
      </c>
      <c r="W103" s="18" t="str">
        <f ca="1">IF('配置表（Ｈ31.01）ららぽーと立川立飛'!W98="","休",'配置表（Ｈ31.01）ららぽーと立川立飛'!W98)</f>
        <v>休</v>
      </c>
      <c r="X103" s="18" t="str">
        <f ca="1">IF('配置表（Ｈ31.01）ららぽーと立川立飛'!X98="","休",'配置表（Ｈ31.01）ららぽーと立川立飛'!X98)</f>
        <v>休</v>
      </c>
      <c r="Y103" s="18" t="str">
        <f ca="1">IF('配置表（Ｈ31.01）ららぽーと立川立飛'!Y98="","休",'配置表（Ｈ31.01）ららぽーと立川立飛'!Y98)</f>
        <v>休</v>
      </c>
      <c r="Z103" s="18" t="str">
        <f ca="1">IF('配置表（Ｈ31.01）ららぽーと立川立飛'!Z98="","休",'配置表（Ｈ31.01）ららぽーと立川立飛'!Z98)</f>
        <v>休</v>
      </c>
      <c r="AA103" s="18" t="str">
        <f ca="1">IF('配置表（Ｈ31.01）ららぽーと立川立飛'!AA98="","休",'配置表（Ｈ31.01）ららぽーと立川立飛'!AA98)</f>
        <v>休</v>
      </c>
      <c r="AB103" s="18" t="str">
        <f ca="1">IF('配置表（Ｈ31.01）ららぽーと立川立飛'!AB98="","休",'配置表（Ｈ31.01）ららぽーと立川立飛'!AB98)</f>
        <v>休</v>
      </c>
      <c r="AC103" s="18" t="str">
        <f ca="1">IF('配置表（Ｈ31.01）ららぽーと立川立飛'!AC98="","休",'配置表（Ｈ31.01）ららぽーと立川立飛'!AC98)</f>
        <v>休</v>
      </c>
      <c r="AD103" s="18" t="str">
        <f ca="1">IF('配置表（Ｈ31.01）ららぽーと立川立飛'!AD98="","休",'配置表（Ｈ31.01）ららぽーと立川立飛'!AD98)</f>
        <v>休</v>
      </c>
      <c r="AE103" s="18" t="str">
        <f ca="1">IF('配置表（Ｈ31.01）ららぽーと立川立飛'!AE98="","休",'配置表（Ｈ31.01）ららぽーと立川立飛'!AE98)</f>
        <v>休</v>
      </c>
      <c r="AF103" s="18" t="str">
        <f ca="1">IF('配置表（Ｈ31.01）ららぽーと立川立飛'!AF98="","休",'配置表（Ｈ31.01）ららぽーと立川立飛'!AF98)</f>
        <v>休</v>
      </c>
      <c r="AG103" s="18" t="str">
        <f ca="1">IF('配置表（Ｈ31.01）ららぽーと立川立飛'!AG98="","休",'配置表（Ｈ31.01）ららぽーと立川立飛'!AG98)</f>
        <v>休</v>
      </c>
      <c r="AH103" s="19" t="str">
        <f>IF('配置表（Ｈ31.01）ららぽーと立川立飛'!AH98="","",'配置表（Ｈ31.01）ららぽーと立川立飛'!AH98)</f>
        <v/>
      </c>
      <c r="AI103" s="57">
        <f t="shared" ca="1" si="18"/>
        <v>31</v>
      </c>
      <c r="AJ103" s="19">
        <f t="shared" ca="1" si="17"/>
        <v>0</v>
      </c>
    </row>
    <row r="104" spans="1:36" ht="25.7" customHeight="1">
      <c r="A104" s="13">
        <v>83</v>
      </c>
      <c r="B104" s="17" t="str">
        <f>IF('配置表（Ｈ31.01）ららぽーと立川立飛'!B99="","",'配置表（Ｈ31.01）ららぽーと立川立飛'!B99)</f>
        <v/>
      </c>
      <c r="C104" s="18" t="str">
        <f ca="1">IF('配置表（Ｈ31.01）ららぽーと立川立飛'!C99="","休",'配置表（Ｈ31.01）ららぽーと立川立飛'!C99)</f>
        <v>休</v>
      </c>
      <c r="D104" s="18" t="str">
        <f ca="1">IF('配置表（Ｈ31.01）ららぽーと立川立飛'!D99="","休",'配置表（Ｈ31.01）ららぽーと立川立飛'!D99)</f>
        <v>休</v>
      </c>
      <c r="E104" s="18" t="str">
        <f ca="1">IF('配置表（Ｈ31.01）ららぽーと立川立飛'!E99="","休",'配置表（Ｈ31.01）ららぽーと立川立飛'!E99)</f>
        <v>休</v>
      </c>
      <c r="F104" s="18" t="str">
        <f ca="1">IF('配置表（Ｈ31.01）ららぽーと立川立飛'!F99="","休",'配置表（Ｈ31.01）ららぽーと立川立飛'!F99)</f>
        <v>休</v>
      </c>
      <c r="G104" s="18" t="str">
        <f ca="1">IF('配置表（Ｈ31.01）ららぽーと立川立飛'!G99="","休",'配置表（Ｈ31.01）ららぽーと立川立飛'!G99)</f>
        <v>休</v>
      </c>
      <c r="H104" s="18" t="str">
        <f ca="1">IF('配置表（Ｈ31.01）ららぽーと立川立飛'!H99="","休",'配置表（Ｈ31.01）ららぽーと立川立飛'!H99)</f>
        <v>休</v>
      </c>
      <c r="I104" s="18" t="str">
        <f ca="1">IF('配置表（Ｈ31.01）ららぽーと立川立飛'!I99="","休",'配置表（Ｈ31.01）ららぽーと立川立飛'!I99)</f>
        <v>休</v>
      </c>
      <c r="J104" s="18" t="str">
        <f ca="1">IF('配置表（Ｈ31.01）ららぽーと立川立飛'!J99="","休",'配置表（Ｈ31.01）ららぽーと立川立飛'!J99)</f>
        <v>休</v>
      </c>
      <c r="K104" s="18" t="str">
        <f ca="1">IF('配置表（Ｈ31.01）ららぽーと立川立飛'!K99="","休",'配置表（Ｈ31.01）ららぽーと立川立飛'!K99)</f>
        <v>休</v>
      </c>
      <c r="L104" s="18" t="str">
        <f ca="1">IF('配置表（Ｈ31.01）ららぽーと立川立飛'!L99="","休",'配置表（Ｈ31.01）ららぽーと立川立飛'!L99)</f>
        <v>休</v>
      </c>
      <c r="M104" s="18" t="str">
        <f ca="1">IF('配置表（Ｈ31.01）ららぽーと立川立飛'!M99="","休",'配置表（Ｈ31.01）ららぽーと立川立飛'!M99)</f>
        <v>休</v>
      </c>
      <c r="N104" s="18" t="str">
        <f ca="1">IF('配置表（Ｈ31.01）ららぽーと立川立飛'!N99="","休",'配置表（Ｈ31.01）ららぽーと立川立飛'!N99)</f>
        <v>休</v>
      </c>
      <c r="O104" s="18" t="str">
        <f ca="1">IF('配置表（Ｈ31.01）ららぽーと立川立飛'!O99="","休",'配置表（Ｈ31.01）ららぽーと立川立飛'!O99)</f>
        <v>休</v>
      </c>
      <c r="P104" s="18" t="str">
        <f ca="1">IF('配置表（Ｈ31.01）ららぽーと立川立飛'!P99="","休",'配置表（Ｈ31.01）ららぽーと立川立飛'!P99)</f>
        <v>休</v>
      </c>
      <c r="Q104" s="18" t="str">
        <f ca="1">IF('配置表（Ｈ31.01）ららぽーと立川立飛'!Q99="","休",'配置表（Ｈ31.01）ららぽーと立川立飛'!Q99)</f>
        <v>休</v>
      </c>
      <c r="R104" s="18" t="str">
        <f ca="1">IF('配置表（Ｈ31.01）ららぽーと立川立飛'!R99="","休",'配置表（Ｈ31.01）ららぽーと立川立飛'!R99)</f>
        <v>休</v>
      </c>
      <c r="S104" s="18" t="str">
        <f ca="1">IF('配置表（Ｈ31.01）ららぽーと立川立飛'!S99="","休",'配置表（Ｈ31.01）ららぽーと立川立飛'!S99)</f>
        <v>休</v>
      </c>
      <c r="T104" s="18" t="str">
        <f ca="1">IF('配置表（Ｈ31.01）ららぽーと立川立飛'!T99="","休",'配置表（Ｈ31.01）ららぽーと立川立飛'!T99)</f>
        <v>休</v>
      </c>
      <c r="U104" s="18" t="str">
        <f ca="1">IF('配置表（Ｈ31.01）ららぽーと立川立飛'!U99="","休",'配置表（Ｈ31.01）ららぽーと立川立飛'!U99)</f>
        <v>休</v>
      </c>
      <c r="V104" s="18" t="str">
        <f ca="1">IF('配置表（Ｈ31.01）ららぽーと立川立飛'!V99="","休",'配置表（Ｈ31.01）ららぽーと立川立飛'!V99)</f>
        <v>休</v>
      </c>
      <c r="W104" s="18" t="str">
        <f ca="1">IF('配置表（Ｈ31.01）ららぽーと立川立飛'!W99="","休",'配置表（Ｈ31.01）ららぽーと立川立飛'!W99)</f>
        <v>休</v>
      </c>
      <c r="X104" s="18" t="str">
        <f ca="1">IF('配置表（Ｈ31.01）ららぽーと立川立飛'!X99="","休",'配置表（Ｈ31.01）ららぽーと立川立飛'!X99)</f>
        <v>休</v>
      </c>
      <c r="Y104" s="18" t="str">
        <f ca="1">IF('配置表（Ｈ31.01）ららぽーと立川立飛'!Y99="","休",'配置表（Ｈ31.01）ららぽーと立川立飛'!Y99)</f>
        <v>休</v>
      </c>
      <c r="Z104" s="18" t="str">
        <f ca="1">IF('配置表（Ｈ31.01）ららぽーと立川立飛'!Z99="","休",'配置表（Ｈ31.01）ららぽーと立川立飛'!Z99)</f>
        <v>休</v>
      </c>
      <c r="AA104" s="18" t="str">
        <f ca="1">IF('配置表（Ｈ31.01）ららぽーと立川立飛'!AA99="","休",'配置表（Ｈ31.01）ららぽーと立川立飛'!AA99)</f>
        <v>休</v>
      </c>
      <c r="AB104" s="18" t="str">
        <f ca="1">IF('配置表（Ｈ31.01）ららぽーと立川立飛'!AB99="","休",'配置表（Ｈ31.01）ららぽーと立川立飛'!AB99)</f>
        <v>休</v>
      </c>
      <c r="AC104" s="18" t="str">
        <f ca="1">IF('配置表（Ｈ31.01）ららぽーと立川立飛'!AC99="","休",'配置表（Ｈ31.01）ららぽーと立川立飛'!AC99)</f>
        <v>休</v>
      </c>
      <c r="AD104" s="18" t="str">
        <f ca="1">IF('配置表（Ｈ31.01）ららぽーと立川立飛'!AD99="","休",'配置表（Ｈ31.01）ららぽーと立川立飛'!AD99)</f>
        <v>休</v>
      </c>
      <c r="AE104" s="18" t="str">
        <f ca="1">IF('配置表（Ｈ31.01）ららぽーと立川立飛'!AE99="","休",'配置表（Ｈ31.01）ららぽーと立川立飛'!AE99)</f>
        <v>休</v>
      </c>
      <c r="AF104" s="18" t="str">
        <f ca="1">IF('配置表（Ｈ31.01）ららぽーと立川立飛'!AF99="","休",'配置表（Ｈ31.01）ららぽーと立川立飛'!AF99)</f>
        <v>休</v>
      </c>
      <c r="AG104" s="18" t="str">
        <f ca="1">IF('配置表（Ｈ31.01）ららぽーと立川立飛'!AG99="","休",'配置表（Ｈ31.01）ららぽーと立川立飛'!AG99)</f>
        <v>休</v>
      </c>
      <c r="AH104" s="19" t="str">
        <f>IF('配置表（Ｈ31.01）ららぽーと立川立飛'!AH99="","",'配置表（Ｈ31.01）ららぽーと立川立飛'!AH99)</f>
        <v/>
      </c>
      <c r="AI104" s="57">
        <f t="shared" ca="1" si="18"/>
        <v>31</v>
      </c>
      <c r="AJ104" s="19">
        <f t="shared" ca="1" si="17"/>
        <v>0</v>
      </c>
    </row>
    <row r="105" spans="1:36" ht="25.7" customHeight="1">
      <c r="A105" s="13">
        <v>84</v>
      </c>
      <c r="B105" s="17" t="str">
        <f>IF('配置表（Ｈ31.01）ららぽーと立川立飛'!B100="","",'配置表（Ｈ31.01）ららぽーと立川立飛'!B100)</f>
        <v/>
      </c>
      <c r="C105" s="18" t="str">
        <f ca="1">IF('配置表（Ｈ31.01）ららぽーと立川立飛'!C100="","休",'配置表（Ｈ31.01）ららぽーと立川立飛'!C100)</f>
        <v>休</v>
      </c>
      <c r="D105" s="18" t="str">
        <f ca="1">IF('配置表（Ｈ31.01）ららぽーと立川立飛'!D100="","休",'配置表（Ｈ31.01）ららぽーと立川立飛'!D100)</f>
        <v>休</v>
      </c>
      <c r="E105" s="18" t="str">
        <f ca="1">IF('配置表（Ｈ31.01）ららぽーと立川立飛'!E100="","休",'配置表（Ｈ31.01）ららぽーと立川立飛'!E100)</f>
        <v>休</v>
      </c>
      <c r="F105" s="18" t="str">
        <f ca="1">IF('配置表（Ｈ31.01）ららぽーと立川立飛'!F100="","休",'配置表（Ｈ31.01）ららぽーと立川立飛'!F100)</f>
        <v>休</v>
      </c>
      <c r="G105" s="18" t="str">
        <f ca="1">IF('配置表（Ｈ31.01）ららぽーと立川立飛'!G100="","休",'配置表（Ｈ31.01）ららぽーと立川立飛'!G100)</f>
        <v>休</v>
      </c>
      <c r="H105" s="18" t="str">
        <f ca="1">IF('配置表（Ｈ31.01）ららぽーと立川立飛'!H100="","休",'配置表（Ｈ31.01）ららぽーと立川立飛'!H100)</f>
        <v>休</v>
      </c>
      <c r="I105" s="18" t="str">
        <f ca="1">IF('配置表（Ｈ31.01）ららぽーと立川立飛'!I100="","休",'配置表（Ｈ31.01）ららぽーと立川立飛'!I100)</f>
        <v>休</v>
      </c>
      <c r="J105" s="18" t="str">
        <f ca="1">IF('配置表（Ｈ31.01）ららぽーと立川立飛'!J100="","休",'配置表（Ｈ31.01）ららぽーと立川立飛'!J100)</f>
        <v>休</v>
      </c>
      <c r="K105" s="18" t="str">
        <f ca="1">IF('配置表（Ｈ31.01）ららぽーと立川立飛'!K100="","休",'配置表（Ｈ31.01）ららぽーと立川立飛'!K100)</f>
        <v>休</v>
      </c>
      <c r="L105" s="18" t="str">
        <f ca="1">IF('配置表（Ｈ31.01）ららぽーと立川立飛'!L100="","休",'配置表（Ｈ31.01）ららぽーと立川立飛'!L100)</f>
        <v>休</v>
      </c>
      <c r="M105" s="18" t="str">
        <f ca="1">IF('配置表（Ｈ31.01）ららぽーと立川立飛'!M100="","休",'配置表（Ｈ31.01）ららぽーと立川立飛'!M100)</f>
        <v>休</v>
      </c>
      <c r="N105" s="18" t="str">
        <f ca="1">IF('配置表（Ｈ31.01）ららぽーと立川立飛'!N100="","休",'配置表（Ｈ31.01）ららぽーと立川立飛'!N100)</f>
        <v>休</v>
      </c>
      <c r="O105" s="18" t="str">
        <f ca="1">IF('配置表（Ｈ31.01）ららぽーと立川立飛'!O100="","休",'配置表（Ｈ31.01）ららぽーと立川立飛'!O100)</f>
        <v>休</v>
      </c>
      <c r="P105" s="18" t="str">
        <f ca="1">IF('配置表（Ｈ31.01）ららぽーと立川立飛'!P100="","休",'配置表（Ｈ31.01）ららぽーと立川立飛'!P100)</f>
        <v>休</v>
      </c>
      <c r="Q105" s="18" t="str">
        <f ca="1">IF('配置表（Ｈ31.01）ららぽーと立川立飛'!Q100="","休",'配置表（Ｈ31.01）ららぽーと立川立飛'!Q100)</f>
        <v>休</v>
      </c>
      <c r="R105" s="18" t="str">
        <f ca="1">IF('配置表（Ｈ31.01）ららぽーと立川立飛'!R100="","休",'配置表（Ｈ31.01）ららぽーと立川立飛'!R100)</f>
        <v>休</v>
      </c>
      <c r="S105" s="18" t="str">
        <f ca="1">IF('配置表（Ｈ31.01）ららぽーと立川立飛'!S100="","休",'配置表（Ｈ31.01）ららぽーと立川立飛'!S100)</f>
        <v>休</v>
      </c>
      <c r="T105" s="18" t="str">
        <f ca="1">IF('配置表（Ｈ31.01）ららぽーと立川立飛'!T100="","休",'配置表（Ｈ31.01）ららぽーと立川立飛'!T100)</f>
        <v>休</v>
      </c>
      <c r="U105" s="18" t="str">
        <f ca="1">IF('配置表（Ｈ31.01）ららぽーと立川立飛'!U100="","休",'配置表（Ｈ31.01）ららぽーと立川立飛'!U100)</f>
        <v>休</v>
      </c>
      <c r="V105" s="18" t="str">
        <f ca="1">IF('配置表（Ｈ31.01）ららぽーと立川立飛'!V100="","休",'配置表（Ｈ31.01）ららぽーと立川立飛'!V100)</f>
        <v>休</v>
      </c>
      <c r="W105" s="18" t="str">
        <f ca="1">IF('配置表（Ｈ31.01）ららぽーと立川立飛'!W100="","休",'配置表（Ｈ31.01）ららぽーと立川立飛'!W100)</f>
        <v>休</v>
      </c>
      <c r="X105" s="18" t="str">
        <f ca="1">IF('配置表（Ｈ31.01）ららぽーと立川立飛'!X100="","休",'配置表（Ｈ31.01）ららぽーと立川立飛'!X100)</f>
        <v>休</v>
      </c>
      <c r="Y105" s="18" t="str">
        <f ca="1">IF('配置表（Ｈ31.01）ららぽーと立川立飛'!Y100="","休",'配置表（Ｈ31.01）ららぽーと立川立飛'!Y100)</f>
        <v>休</v>
      </c>
      <c r="Z105" s="18" t="str">
        <f ca="1">IF('配置表（Ｈ31.01）ららぽーと立川立飛'!Z100="","休",'配置表（Ｈ31.01）ららぽーと立川立飛'!Z100)</f>
        <v>休</v>
      </c>
      <c r="AA105" s="18" t="str">
        <f ca="1">IF('配置表（Ｈ31.01）ららぽーと立川立飛'!AA100="","休",'配置表（Ｈ31.01）ららぽーと立川立飛'!AA100)</f>
        <v>休</v>
      </c>
      <c r="AB105" s="18" t="str">
        <f ca="1">IF('配置表（Ｈ31.01）ららぽーと立川立飛'!AB100="","休",'配置表（Ｈ31.01）ららぽーと立川立飛'!AB100)</f>
        <v>休</v>
      </c>
      <c r="AC105" s="18" t="str">
        <f ca="1">IF('配置表（Ｈ31.01）ららぽーと立川立飛'!AC100="","休",'配置表（Ｈ31.01）ららぽーと立川立飛'!AC100)</f>
        <v>休</v>
      </c>
      <c r="AD105" s="18" t="str">
        <f ca="1">IF('配置表（Ｈ31.01）ららぽーと立川立飛'!AD100="","休",'配置表（Ｈ31.01）ららぽーと立川立飛'!AD100)</f>
        <v>休</v>
      </c>
      <c r="AE105" s="18" t="str">
        <f ca="1">IF('配置表（Ｈ31.01）ららぽーと立川立飛'!AE100="","休",'配置表（Ｈ31.01）ららぽーと立川立飛'!AE100)</f>
        <v>休</v>
      </c>
      <c r="AF105" s="18" t="str">
        <f ca="1">IF('配置表（Ｈ31.01）ららぽーと立川立飛'!AF100="","休",'配置表（Ｈ31.01）ららぽーと立川立飛'!AF100)</f>
        <v>休</v>
      </c>
      <c r="AG105" s="18" t="str">
        <f ca="1">IF('配置表（Ｈ31.01）ららぽーと立川立飛'!AG100="","休",'配置表（Ｈ31.01）ららぽーと立川立飛'!AG100)</f>
        <v>休</v>
      </c>
      <c r="AH105" s="19" t="str">
        <f>IF('配置表（Ｈ31.01）ららぽーと立川立飛'!AH100="","",'配置表（Ｈ31.01）ららぽーと立川立飛'!AH100)</f>
        <v/>
      </c>
      <c r="AI105" s="57">
        <f t="shared" ca="1" si="18"/>
        <v>31</v>
      </c>
      <c r="AJ105" s="19">
        <f t="shared" ca="1" si="17"/>
        <v>0</v>
      </c>
    </row>
    <row r="106" spans="1:36" ht="25.7" customHeight="1">
      <c r="A106" s="13">
        <v>85</v>
      </c>
      <c r="B106" s="17" t="str">
        <f>IF('配置表（Ｈ31.01）ららぽーと立川立飛'!B101="","",'配置表（Ｈ31.01）ららぽーと立川立飛'!B101)</f>
        <v/>
      </c>
      <c r="C106" s="18" t="str">
        <f ca="1">IF('配置表（Ｈ31.01）ららぽーと立川立飛'!C101="","休",'配置表（Ｈ31.01）ららぽーと立川立飛'!C101)</f>
        <v>休</v>
      </c>
      <c r="D106" s="18" t="str">
        <f ca="1">IF('配置表（Ｈ31.01）ららぽーと立川立飛'!D101="","休",'配置表（Ｈ31.01）ららぽーと立川立飛'!D101)</f>
        <v>休</v>
      </c>
      <c r="E106" s="18" t="str">
        <f ca="1">IF('配置表（Ｈ31.01）ららぽーと立川立飛'!E101="","休",'配置表（Ｈ31.01）ららぽーと立川立飛'!E101)</f>
        <v>休</v>
      </c>
      <c r="F106" s="18" t="str">
        <f ca="1">IF('配置表（Ｈ31.01）ららぽーと立川立飛'!F101="","休",'配置表（Ｈ31.01）ららぽーと立川立飛'!F101)</f>
        <v>休</v>
      </c>
      <c r="G106" s="18" t="str">
        <f ca="1">IF('配置表（Ｈ31.01）ららぽーと立川立飛'!G101="","休",'配置表（Ｈ31.01）ららぽーと立川立飛'!G101)</f>
        <v>休</v>
      </c>
      <c r="H106" s="18" t="str">
        <f ca="1">IF('配置表（Ｈ31.01）ららぽーと立川立飛'!H101="","休",'配置表（Ｈ31.01）ららぽーと立川立飛'!H101)</f>
        <v>休</v>
      </c>
      <c r="I106" s="18" t="str">
        <f ca="1">IF('配置表（Ｈ31.01）ららぽーと立川立飛'!I101="","休",'配置表（Ｈ31.01）ららぽーと立川立飛'!I101)</f>
        <v>休</v>
      </c>
      <c r="J106" s="18" t="str">
        <f ca="1">IF('配置表（Ｈ31.01）ららぽーと立川立飛'!J101="","休",'配置表（Ｈ31.01）ららぽーと立川立飛'!J101)</f>
        <v>休</v>
      </c>
      <c r="K106" s="18" t="str">
        <f ca="1">IF('配置表（Ｈ31.01）ららぽーと立川立飛'!K101="","休",'配置表（Ｈ31.01）ららぽーと立川立飛'!K101)</f>
        <v>休</v>
      </c>
      <c r="L106" s="18" t="str">
        <f ca="1">IF('配置表（Ｈ31.01）ららぽーと立川立飛'!L101="","休",'配置表（Ｈ31.01）ららぽーと立川立飛'!L101)</f>
        <v>休</v>
      </c>
      <c r="M106" s="18" t="str">
        <f ca="1">IF('配置表（Ｈ31.01）ららぽーと立川立飛'!M101="","休",'配置表（Ｈ31.01）ららぽーと立川立飛'!M101)</f>
        <v>休</v>
      </c>
      <c r="N106" s="18" t="str">
        <f ca="1">IF('配置表（Ｈ31.01）ららぽーと立川立飛'!N101="","休",'配置表（Ｈ31.01）ららぽーと立川立飛'!N101)</f>
        <v>休</v>
      </c>
      <c r="O106" s="18" t="str">
        <f ca="1">IF('配置表（Ｈ31.01）ららぽーと立川立飛'!O101="","休",'配置表（Ｈ31.01）ららぽーと立川立飛'!O101)</f>
        <v>休</v>
      </c>
      <c r="P106" s="18" t="str">
        <f ca="1">IF('配置表（Ｈ31.01）ららぽーと立川立飛'!P101="","休",'配置表（Ｈ31.01）ららぽーと立川立飛'!P101)</f>
        <v>休</v>
      </c>
      <c r="Q106" s="18" t="str">
        <f ca="1">IF('配置表（Ｈ31.01）ららぽーと立川立飛'!Q101="","休",'配置表（Ｈ31.01）ららぽーと立川立飛'!Q101)</f>
        <v>休</v>
      </c>
      <c r="R106" s="18" t="str">
        <f ca="1">IF('配置表（Ｈ31.01）ららぽーと立川立飛'!R101="","休",'配置表（Ｈ31.01）ららぽーと立川立飛'!R101)</f>
        <v>休</v>
      </c>
      <c r="S106" s="18" t="str">
        <f ca="1">IF('配置表（Ｈ31.01）ららぽーと立川立飛'!S101="","休",'配置表（Ｈ31.01）ららぽーと立川立飛'!S101)</f>
        <v>休</v>
      </c>
      <c r="T106" s="18" t="str">
        <f ca="1">IF('配置表（Ｈ31.01）ららぽーと立川立飛'!T101="","休",'配置表（Ｈ31.01）ららぽーと立川立飛'!T101)</f>
        <v>休</v>
      </c>
      <c r="U106" s="18" t="str">
        <f ca="1">IF('配置表（Ｈ31.01）ららぽーと立川立飛'!U101="","休",'配置表（Ｈ31.01）ららぽーと立川立飛'!U101)</f>
        <v>休</v>
      </c>
      <c r="V106" s="18" t="str">
        <f ca="1">IF('配置表（Ｈ31.01）ららぽーと立川立飛'!V101="","休",'配置表（Ｈ31.01）ららぽーと立川立飛'!V101)</f>
        <v>休</v>
      </c>
      <c r="W106" s="18" t="str">
        <f ca="1">IF('配置表（Ｈ31.01）ららぽーと立川立飛'!W101="","休",'配置表（Ｈ31.01）ららぽーと立川立飛'!W101)</f>
        <v>休</v>
      </c>
      <c r="X106" s="18" t="str">
        <f ca="1">IF('配置表（Ｈ31.01）ららぽーと立川立飛'!X101="","休",'配置表（Ｈ31.01）ららぽーと立川立飛'!X101)</f>
        <v>休</v>
      </c>
      <c r="Y106" s="18" t="str">
        <f ca="1">IF('配置表（Ｈ31.01）ららぽーと立川立飛'!Y101="","休",'配置表（Ｈ31.01）ららぽーと立川立飛'!Y101)</f>
        <v>休</v>
      </c>
      <c r="Z106" s="18" t="str">
        <f ca="1">IF('配置表（Ｈ31.01）ららぽーと立川立飛'!Z101="","休",'配置表（Ｈ31.01）ららぽーと立川立飛'!Z101)</f>
        <v>休</v>
      </c>
      <c r="AA106" s="18" t="str">
        <f ca="1">IF('配置表（Ｈ31.01）ららぽーと立川立飛'!AA101="","休",'配置表（Ｈ31.01）ららぽーと立川立飛'!AA101)</f>
        <v>休</v>
      </c>
      <c r="AB106" s="18" t="str">
        <f ca="1">IF('配置表（Ｈ31.01）ららぽーと立川立飛'!AB101="","休",'配置表（Ｈ31.01）ららぽーと立川立飛'!AB101)</f>
        <v>休</v>
      </c>
      <c r="AC106" s="18" t="str">
        <f ca="1">IF('配置表（Ｈ31.01）ららぽーと立川立飛'!AC101="","休",'配置表（Ｈ31.01）ららぽーと立川立飛'!AC101)</f>
        <v>休</v>
      </c>
      <c r="AD106" s="18" t="str">
        <f ca="1">IF('配置表（Ｈ31.01）ららぽーと立川立飛'!AD101="","休",'配置表（Ｈ31.01）ららぽーと立川立飛'!AD101)</f>
        <v>休</v>
      </c>
      <c r="AE106" s="18" t="str">
        <f ca="1">IF('配置表（Ｈ31.01）ららぽーと立川立飛'!AE101="","休",'配置表（Ｈ31.01）ららぽーと立川立飛'!AE101)</f>
        <v>休</v>
      </c>
      <c r="AF106" s="18" t="str">
        <f ca="1">IF('配置表（Ｈ31.01）ららぽーと立川立飛'!AF101="","休",'配置表（Ｈ31.01）ららぽーと立川立飛'!AF101)</f>
        <v>休</v>
      </c>
      <c r="AG106" s="18" t="str">
        <f ca="1">IF('配置表（Ｈ31.01）ららぽーと立川立飛'!AG101="","休",'配置表（Ｈ31.01）ららぽーと立川立飛'!AG101)</f>
        <v>休</v>
      </c>
      <c r="AH106" s="19" t="str">
        <f>IF('配置表（Ｈ31.01）ららぽーと立川立飛'!AH101="","",'配置表（Ｈ31.01）ららぽーと立川立飛'!AH101)</f>
        <v/>
      </c>
      <c r="AI106" s="57">
        <f t="shared" ca="1" si="18"/>
        <v>31</v>
      </c>
      <c r="AJ106" s="19">
        <f t="shared" ca="1" si="17"/>
        <v>0</v>
      </c>
    </row>
    <row r="107" spans="1:36" ht="25.7" customHeight="1">
      <c r="A107" s="13">
        <v>86</v>
      </c>
      <c r="B107" s="17" t="str">
        <f>IF('配置表（Ｈ31.01）ららぽーと立川立飛'!B102="","",'配置表（Ｈ31.01）ららぽーと立川立飛'!B102)</f>
        <v/>
      </c>
      <c r="C107" s="18" t="str">
        <f ca="1">IF('配置表（Ｈ31.01）ららぽーと立川立飛'!C102="","休",'配置表（Ｈ31.01）ららぽーと立川立飛'!C102)</f>
        <v>休</v>
      </c>
      <c r="D107" s="18" t="str">
        <f ca="1">IF('配置表（Ｈ31.01）ららぽーと立川立飛'!D102="","休",'配置表（Ｈ31.01）ららぽーと立川立飛'!D102)</f>
        <v>休</v>
      </c>
      <c r="E107" s="18" t="str">
        <f ca="1">IF('配置表（Ｈ31.01）ららぽーと立川立飛'!E102="","休",'配置表（Ｈ31.01）ららぽーと立川立飛'!E102)</f>
        <v>休</v>
      </c>
      <c r="F107" s="18" t="str">
        <f ca="1">IF('配置表（Ｈ31.01）ららぽーと立川立飛'!F102="","休",'配置表（Ｈ31.01）ららぽーと立川立飛'!F102)</f>
        <v>休</v>
      </c>
      <c r="G107" s="18" t="str">
        <f ca="1">IF('配置表（Ｈ31.01）ららぽーと立川立飛'!G102="","休",'配置表（Ｈ31.01）ららぽーと立川立飛'!G102)</f>
        <v>休</v>
      </c>
      <c r="H107" s="18" t="str">
        <f ca="1">IF('配置表（Ｈ31.01）ららぽーと立川立飛'!H102="","休",'配置表（Ｈ31.01）ららぽーと立川立飛'!H102)</f>
        <v>休</v>
      </c>
      <c r="I107" s="18" t="str">
        <f ca="1">IF('配置表（Ｈ31.01）ららぽーと立川立飛'!I102="","休",'配置表（Ｈ31.01）ららぽーと立川立飛'!I102)</f>
        <v>休</v>
      </c>
      <c r="J107" s="18" t="str">
        <f ca="1">IF('配置表（Ｈ31.01）ららぽーと立川立飛'!J102="","休",'配置表（Ｈ31.01）ららぽーと立川立飛'!J102)</f>
        <v>休</v>
      </c>
      <c r="K107" s="18" t="str">
        <f ca="1">IF('配置表（Ｈ31.01）ららぽーと立川立飛'!K102="","休",'配置表（Ｈ31.01）ららぽーと立川立飛'!K102)</f>
        <v>休</v>
      </c>
      <c r="L107" s="18" t="str">
        <f ca="1">IF('配置表（Ｈ31.01）ららぽーと立川立飛'!L102="","休",'配置表（Ｈ31.01）ららぽーと立川立飛'!L102)</f>
        <v>休</v>
      </c>
      <c r="M107" s="18" t="str">
        <f ca="1">IF('配置表（Ｈ31.01）ららぽーと立川立飛'!M102="","休",'配置表（Ｈ31.01）ららぽーと立川立飛'!M102)</f>
        <v>休</v>
      </c>
      <c r="N107" s="18" t="str">
        <f ca="1">IF('配置表（Ｈ31.01）ららぽーと立川立飛'!N102="","休",'配置表（Ｈ31.01）ららぽーと立川立飛'!N102)</f>
        <v>休</v>
      </c>
      <c r="O107" s="18" t="str">
        <f ca="1">IF('配置表（Ｈ31.01）ららぽーと立川立飛'!O102="","休",'配置表（Ｈ31.01）ららぽーと立川立飛'!O102)</f>
        <v>休</v>
      </c>
      <c r="P107" s="18" t="str">
        <f ca="1">IF('配置表（Ｈ31.01）ららぽーと立川立飛'!P102="","休",'配置表（Ｈ31.01）ららぽーと立川立飛'!P102)</f>
        <v>休</v>
      </c>
      <c r="Q107" s="18" t="str">
        <f ca="1">IF('配置表（Ｈ31.01）ららぽーと立川立飛'!Q102="","休",'配置表（Ｈ31.01）ららぽーと立川立飛'!Q102)</f>
        <v>休</v>
      </c>
      <c r="R107" s="18" t="str">
        <f ca="1">IF('配置表（Ｈ31.01）ららぽーと立川立飛'!R102="","休",'配置表（Ｈ31.01）ららぽーと立川立飛'!R102)</f>
        <v>休</v>
      </c>
      <c r="S107" s="18" t="str">
        <f ca="1">IF('配置表（Ｈ31.01）ららぽーと立川立飛'!S102="","休",'配置表（Ｈ31.01）ららぽーと立川立飛'!S102)</f>
        <v>休</v>
      </c>
      <c r="T107" s="18" t="str">
        <f ca="1">IF('配置表（Ｈ31.01）ららぽーと立川立飛'!T102="","休",'配置表（Ｈ31.01）ららぽーと立川立飛'!T102)</f>
        <v>休</v>
      </c>
      <c r="U107" s="18" t="str">
        <f ca="1">IF('配置表（Ｈ31.01）ららぽーと立川立飛'!U102="","休",'配置表（Ｈ31.01）ららぽーと立川立飛'!U102)</f>
        <v>休</v>
      </c>
      <c r="V107" s="18" t="str">
        <f ca="1">IF('配置表（Ｈ31.01）ららぽーと立川立飛'!V102="","休",'配置表（Ｈ31.01）ららぽーと立川立飛'!V102)</f>
        <v>休</v>
      </c>
      <c r="W107" s="18" t="str">
        <f ca="1">IF('配置表（Ｈ31.01）ららぽーと立川立飛'!W102="","休",'配置表（Ｈ31.01）ららぽーと立川立飛'!W102)</f>
        <v>休</v>
      </c>
      <c r="X107" s="18" t="str">
        <f ca="1">IF('配置表（Ｈ31.01）ららぽーと立川立飛'!X102="","休",'配置表（Ｈ31.01）ららぽーと立川立飛'!X102)</f>
        <v>休</v>
      </c>
      <c r="Y107" s="18" t="str">
        <f ca="1">IF('配置表（Ｈ31.01）ららぽーと立川立飛'!Y102="","休",'配置表（Ｈ31.01）ららぽーと立川立飛'!Y102)</f>
        <v>休</v>
      </c>
      <c r="Z107" s="18" t="str">
        <f ca="1">IF('配置表（Ｈ31.01）ららぽーと立川立飛'!Z102="","休",'配置表（Ｈ31.01）ららぽーと立川立飛'!Z102)</f>
        <v>休</v>
      </c>
      <c r="AA107" s="18" t="str">
        <f ca="1">IF('配置表（Ｈ31.01）ららぽーと立川立飛'!AA102="","休",'配置表（Ｈ31.01）ららぽーと立川立飛'!AA102)</f>
        <v>休</v>
      </c>
      <c r="AB107" s="18" t="str">
        <f ca="1">IF('配置表（Ｈ31.01）ららぽーと立川立飛'!AB102="","休",'配置表（Ｈ31.01）ららぽーと立川立飛'!AB102)</f>
        <v>休</v>
      </c>
      <c r="AC107" s="18" t="str">
        <f ca="1">IF('配置表（Ｈ31.01）ららぽーと立川立飛'!AC102="","休",'配置表（Ｈ31.01）ららぽーと立川立飛'!AC102)</f>
        <v>休</v>
      </c>
      <c r="AD107" s="18" t="str">
        <f ca="1">IF('配置表（Ｈ31.01）ららぽーと立川立飛'!AD102="","休",'配置表（Ｈ31.01）ららぽーと立川立飛'!AD102)</f>
        <v>休</v>
      </c>
      <c r="AE107" s="18" t="str">
        <f ca="1">IF('配置表（Ｈ31.01）ららぽーと立川立飛'!AE102="","休",'配置表（Ｈ31.01）ららぽーと立川立飛'!AE102)</f>
        <v>休</v>
      </c>
      <c r="AF107" s="18" t="str">
        <f ca="1">IF('配置表（Ｈ31.01）ららぽーと立川立飛'!AF102="","休",'配置表（Ｈ31.01）ららぽーと立川立飛'!AF102)</f>
        <v>休</v>
      </c>
      <c r="AG107" s="18" t="str">
        <f ca="1">IF('配置表（Ｈ31.01）ららぽーと立川立飛'!AG102="","休",'配置表（Ｈ31.01）ららぽーと立川立飛'!AG102)</f>
        <v>休</v>
      </c>
      <c r="AH107" s="19" t="str">
        <f>IF('配置表（Ｈ31.01）ららぽーと立川立飛'!AH102="","",'配置表（Ｈ31.01）ららぽーと立川立飛'!AH102)</f>
        <v/>
      </c>
      <c r="AI107" s="57">
        <f t="shared" ca="1" si="18"/>
        <v>31</v>
      </c>
      <c r="AJ107" s="19">
        <f t="shared" ca="1" si="17"/>
        <v>0</v>
      </c>
    </row>
    <row r="108" spans="1:36" ht="25.7" customHeight="1">
      <c r="A108" s="13">
        <v>87</v>
      </c>
      <c r="B108" s="17" t="str">
        <f>IF('配置表（Ｈ31.01）ららぽーと立川立飛'!B103="","",'配置表（Ｈ31.01）ららぽーと立川立飛'!B103)</f>
        <v/>
      </c>
      <c r="C108" s="18" t="str">
        <f ca="1">IF('配置表（Ｈ31.01）ららぽーと立川立飛'!C103="","休",'配置表（Ｈ31.01）ららぽーと立川立飛'!C103)</f>
        <v>休</v>
      </c>
      <c r="D108" s="18" t="str">
        <f ca="1">IF('配置表（Ｈ31.01）ららぽーと立川立飛'!D103="","休",'配置表（Ｈ31.01）ららぽーと立川立飛'!D103)</f>
        <v>休</v>
      </c>
      <c r="E108" s="18" t="str">
        <f ca="1">IF('配置表（Ｈ31.01）ららぽーと立川立飛'!E103="","休",'配置表（Ｈ31.01）ららぽーと立川立飛'!E103)</f>
        <v>休</v>
      </c>
      <c r="F108" s="18" t="str">
        <f ca="1">IF('配置表（Ｈ31.01）ららぽーと立川立飛'!F103="","休",'配置表（Ｈ31.01）ららぽーと立川立飛'!F103)</f>
        <v>休</v>
      </c>
      <c r="G108" s="18" t="str">
        <f ca="1">IF('配置表（Ｈ31.01）ららぽーと立川立飛'!G103="","休",'配置表（Ｈ31.01）ららぽーと立川立飛'!G103)</f>
        <v>休</v>
      </c>
      <c r="H108" s="18" t="str">
        <f ca="1">IF('配置表（Ｈ31.01）ららぽーと立川立飛'!H103="","休",'配置表（Ｈ31.01）ららぽーと立川立飛'!H103)</f>
        <v>休</v>
      </c>
      <c r="I108" s="18" t="str">
        <f ca="1">IF('配置表（Ｈ31.01）ららぽーと立川立飛'!I103="","休",'配置表（Ｈ31.01）ららぽーと立川立飛'!I103)</f>
        <v>休</v>
      </c>
      <c r="J108" s="18" t="str">
        <f ca="1">IF('配置表（Ｈ31.01）ららぽーと立川立飛'!J103="","休",'配置表（Ｈ31.01）ららぽーと立川立飛'!J103)</f>
        <v>休</v>
      </c>
      <c r="K108" s="18" t="str">
        <f ca="1">IF('配置表（Ｈ31.01）ららぽーと立川立飛'!K103="","休",'配置表（Ｈ31.01）ららぽーと立川立飛'!K103)</f>
        <v>休</v>
      </c>
      <c r="L108" s="18" t="str">
        <f ca="1">IF('配置表（Ｈ31.01）ららぽーと立川立飛'!L103="","休",'配置表（Ｈ31.01）ららぽーと立川立飛'!L103)</f>
        <v>休</v>
      </c>
      <c r="M108" s="18" t="str">
        <f ca="1">IF('配置表（Ｈ31.01）ららぽーと立川立飛'!M103="","休",'配置表（Ｈ31.01）ららぽーと立川立飛'!M103)</f>
        <v>休</v>
      </c>
      <c r="N108" s="18" t="str">
        <f ca="1">IF('配置表（Ｈ31.01）ららぽーと立川立飛'!N103="","休",'配置表（Ｈ31.01）ららぽーと立川立飛'!N103)</f>
        <v>休</v>
      </c>
      <c r="O108" s="18" t="str">
        <f ca="1">IF('配置表（Ｈ31.01）ららぽーと立川立飛'!O103="","休",'配置表（Ｈ31.01）ららぽーと立川立飛'!O103)</f>
        <v>休</v>
      </c>
      <c r="P108" s="18" t="str">
        <f ca="1">IF('配置表（Ｈ31.01）ららぽーと立川立飛'!P103="","休",'配置表（Ｈ31.01）ららぽーと立川立飛'!P103)</f>
        <v>休</v>
      </c>
      <c r="Q108" s="18" t="str">
        <f ca="1">IF('配置表（Ｈ31.01）ららぽーと立川立飛'!Q103="","休",'配置表（Ｈ31.01）ららぽーと立川立飛'!Q103)</f>
        <v>休</v>
      </c>
      <c r="R108" s="18" t="str">
        <f ca="1">IF('配置表（Ｈ31.01）ららぽーと立川立飛'!R103="","休",'配置表（Ｈ31.01）ららぽーと立川立飛'!R103)</f>
        <v>休</v>
      </c>
      <c r="S108" s="18" t="str">
        <f ca="1">IF('配置表（Ｈ31.01）ららぽーと立川立飛'!S103="","休",'配置表（Ｈ31.01）ららぽーと立川立飛'!S103)</f>
        <v>休</v>
      </c>
      <c r="T108" s="18" t="str">
        <f ca="1">IF('配置表（Ｈ31.01）ららぽーと立川立飛'!T103="","休",'配置表（Ｈ31.01）ららぽーと立川立飛'!T103)</f>
        <v>休</v>
      </c>
      <c r="U108" s="18" t="str">
        <f ca="1">IF('配置表（Ｈ31.01）ららぽーと立川立飛'!U103="","休",'配置表（Ｈ31.01）ららぽーと立川立飛'!U103)</f>
        <v>休</v>
      </c>
      <c r="V108" s="18" t="str">
        <f ca="1">IF('配置表（Ｈ31.01）ららぽーと立川立飛'!V103="","休",'配置表（Ｈ31.01）ららぽーと立川立飛'!V103)</f>
        <v>休</v>
      </c>
      <c r="W108" s="18" t="str">
        <f ca="1">IF('配置表（Ｈ31.01）ららぽーと立川立飛'!W103="","休",'配置表（Ｈ31.01）ららぽーと立川立飛'!W103)</f>
        <v>休</v>
      </c>
      <c r="X108" s="18" t="str">
        <f ca="1">IF('配置表（Ｈ31.01）ららぽーと立川立飛'!X103="","休",'配置表（Ｈ31.01）ららぽーと立川立飛'!X103)</f>
        <v>休</v>
      </c>
      <c r="Y108" s="18" t="str">
        <f ca="1">IF('配置表（Ｈ31.01）ららぽーと立川立飛'!Y103="","休",'配置表（Ｈ31.01）ららぽーと立川立飛'!Y103)</f>
        <v>休</v>
      </c>
      <c r="Z108" s="18" t="str">
        <f ca="1">IF('配置表（Ｈ31.01）ららぽーと立川立飛'!Z103="","休",'配置表（Ｈ31.01）ららぽーと立川立飛'!Z103)</f>
        <v>休</v>
      </c>
      <c r="AA108" s="18" t="str">
        <f ca="1">IF('配置表（Ｈ31.01）ららぽーと立川立飛'!AA103="","休",'配置表（Ｈ31.01）ららぽーと立川立飛'!AA103)</f>
        <v>休</v>
      </c>
      <c r="AB108" s="18" t="str">
        <f ca="1">IF('配置表（Ｈ31.01）ららぽーと立川立飛'!AB103="","休",'配置表（Ｈ31.01）ららぽーと立川立飛'!AB103)</f>
        <v>休</v>
      </c>
      <c r="AC108" s="18" t="str">
        <f ca="1">IF('配置表（Ｈ31.01）ららぽーと立川立飛'!AC103="","休",'配置表（Ｈ31.01）ららぽーと立川立飛'!AC103)</f>
        <v>休</v>
      </c>
      <c r="AD108" s="18" t="str">
        <f ca="1">IF('配置表（Ｈ31.01）ららぽーと立川立飛'!AD103="","休",'配置表（Ｈ31.01）ららぽーと立川立飛'!AD103)</f>
        <v>休</v>
      </c>
      <c r="AE108" s="18" t="str">
        <f ca="1">IF('配置表（Ｈ31.01）ららぽーと立川立飛'!AE103="","休",'配置表（Ｈ31.01）ららぽーと立川立飛'!AE103)</f>
        <v>休</v>
      </c>
      <c r="AF108" s="18" t="str">
        <f ca="1">IF('配置表（Ｈ31.01）ららぽーと立川立飛'!AF103="","休",'配置表（Ｈ31.01）ららぽーと立川立飛'!AF103)</f>
        <v>休</v>
      </c>
      <c r="AG108" s="18" t="str">
        <f ca="1">IF('配置表（Ｈ31.01）ららぽーと立川立飛'!AG103="","休",'配置表（Ｈ31.01）ららぽーと立川立飛'!AG103)</f>
        <v>休</v>
      </c>
      <c r="AH108" s="19" t="str">
        <f>IF('配置表（Ｈ31.01）ららぽーと立川立飛'!AH103="","",'配置表（Ｈ31.01）ららぽーと立川立飛'!AH103)</f>
        <v/>
      </c>
      <c r="AI108" s="57">
        <f t="shared" ca="1" si="18"/>
        <v>31</v>
      </c>
      <c r="AJ108" s="19">
        <f t="shared" ca="1" si="17"/>
        <v>0</v>
      </c>
    </row>
    <row r="109" spans="1:36" ht="25.7" customHeight="1">
      <c r="A109" s="13">
        <v>88</v>
      </c>
      <c r="B109" s="17" t="str">
        <f>IF('配置表（Ｈ31.01）ららぽーと立川立飛'!B104="","",'配置表（Ｈ31.01）ららぽーと立川立飛'!B104)</f>
        <v/>
      </c>
      <c r="C109" s="18" t="str">
        <f ca="1">IF('配置表（Ｈ31.01）ららぽーと立川立飛'!C104="","休",'配置表（Ｈ31.01）ららぽーと立川立飛'!C104)</f>
        <v>休</v>
      </c>
      <c r="D109" s="18" t="str">
        <f ca="1">IF('配置表（Ｈ31.01）ららぽーと立川立飛'!D104="","休",'配置表（Ｈ31.01）ららぽーと立川立飛'!D104)</f>
        <v>休</v>
      </c>
      <c r="E109" s="18" t="str">
        <f ca="1">IF('配置表（Ｈ31.01）ららぽーと立川立飛'!E104="","休",'配置表（Ｈ31.01）ららぽーと立川立飛'!E104)</f>
        <v>休</v>
      </c>
      <c r="F109" s="18" t="str">
        <f ca="1">IF('配置表（Ｈ31.01）ららぽーと立川立飛'!F104="","休",'配置表（Ｈ31.01）ららぽーと立川立飛'!F104)</f>
        <v>休</v>
      </c>
      <c r="G109" s="18" t="str">
        <f ca="1">IF('配置表（Ｈ31.01）ららぽーと立川立飛'!G104="","休",'配置表（Ｈ31.01）ららぽーと立川立飛'!G104)</f>
        <v>休</v>
      </c>
      <c r="H109" s="18" t="str">
        <f ca="1">IF('配置表（Ｈ31.01）ららぽーと立川立飛'!H104="","休",'配置表（Ｈ31.01）ららぽーと立川立飛'!H104)</f>
        <v>休</v>
      </c>
      <c r="I109" s="18" t="str">
        <f ca="1">IF('配置表（Ｈ31.01）ららぽーと立川立飛'!I104="","休",'配置表（Ｈ31.01）ららぽーと立川立飛'!I104)</f>
        <v>休</v>
      </c>
      <c r="J109" s="18" t="str">
        <f ca="1">IF('配置表（Ｈ31.01）ららぽーと立川立飛'!J104="","休",'配置表（Ｈ31.01）ららぽーと立川立飛'!J104)</f>
        <v>休</v>
      </c>
      <c r="K109" s="18" t="str">
        <f ca="1">IF('配置表（Ｈ31.01）ららぽーと立川立飛'!K104="","休",'配置表（Ｈ31.01）ららぽーと立川立飛'!K104)</f>
        <v>休</v>
      </c>
      <c r="L109" s="18" t="str">
        <f ca="1">IF('配置表（Ｈ31.01）ららぽーと立川立飛'!L104="","休",'配置表（Ｈ31.01）ららぽーと立川立飛'!L104)</f>
        <v>休</v>
      </c>
      <c r="M109" s="18" t="str">
        <f ca="1">IF('配置表（Ｈ31.01）ららぽーと立川立飛'!M104="","休",'配置表（Ｈ31.01）ららぽーと立川立飛'!M104)</f>
        <v>休</v>
      </c>
      <c r="N109" s="18" t="str">
        <f ca="1">IF('配置表（Ｈ31.01）ららぽーと立川立飛'!N104="","休",'配置表（Ｈ31.01）ららぽーと立川立飛'!N104)</f>
        <v>休</v>
      </c>
      <c r="O109" s="18" t="str">
        <f ca="1">IF('配置表（Ｈ31.01）ららぽーと立川立飛'!O104="","休",'配置表（Ｈ31.01）ららぽーと立川立飛'!O104)</f>
        <v>休</v>
      </c>
      <c r="P109" s="18" t="str">
        <f ca="1">IF('配置表（Ｈ31.01）ららぽーと立川立飛'!P104="","休",'配置表（Ｈ31.01）ららぽーと立川立飛'!P104)</f>
        <v>休</v>
      </c>
      <c r="Q109" s="18" t="str">
        <f ca="1">IF('配置表（Ｈ31.01）ららぽーと立川立飛'!Q104="","休",'配置表（Ｈ31.01）ららぽーと立川立飛'!Q104)</f>
        <v>休</v>
      </c>
      <c r="R109" s="18" t="str">
        <f ca="1">IF('配置表（Ｈ31.01）ららぽーと立川立飛'!R104="","休",'配置表（Ｈ31.01）ららぽーと立川立飛'!R104)</f>
        <v>休</v>
      </c>
      <c r="S109" s="18" t="str">
        <f ca="1">IF('配置表（Ｈ31.01）ららぽーと立川立飛'!S104="","休",'配置表（Ｈ31.01）ららぽーと立川立飛'!S104)</f>
        <v>休</v>
      </c>
      <c r="T109" s="18" t="str">
        <f ca="1">IF('配置表（Ｈ31.01）ららぽーと立川立飛'!T104="","休",'配置表（Ｈ31.01）ららぽーと立川立飛'!T104)</f>
        <v>休</v>
      </c>
      <c r="U109" s="18" t="str">
        <f ca="1">IF('配置表（Ｈ31.01）ららぽーと立川立飛'!U104="","休",'配置表（Ｈ31.01）ららぽーと立川立飛'!U104)</f>
        <v>休</v>
      </c>
      <c r="V109" s="18" t="str">
        <f ca="1">IF('配置表（Ｈ31.01）ららぽーと立川立飛'!V104="","休",'配置表（Ｈ31.01）ららぽーと立川立飛'!V104)</f>
        <v>休</v>
      </c>
      <c r="W109" s="18" t="str">
        <f ca="1">IF('配置表（Ｈ31.01）ららぽーと立川立飛'!W104="","休",'配置表（Ｈ31.01）ららぽーと立川立飛'!W104)</f>
        <v>休</v>
      </c>
      <c r="X109" s="18" t="str">
        <f ca="1">IF('配置表（Ｈ31.01）ららぽーと立川立飛'!X104="","休",'配置表（Ｈ31.01）ららぽーと立川立飛'!X104)</f>
        <v>休</v>
      </c>
      <c r="Y109" s="18" t="str">
        <f ca="1">IF('配置表（Ｈ31.01）ららぽーと立川立飛'!Y104="","休",'配置表（Ｈ31.01）ららぽーと立川立飛'!Y104)</f>
        <v>休</v>
      </c>
      <c r="Z109" s="18" t="str">
        <f ca="1">IF('配置表（Ｈ31.01）ららぽーと立川立飛'!Z104="","休",'配置表（Ｈ31.01）ららぽーと立川立飛'!Z104)</f>
        <v>休</v>
      </c>
      <c r="AA109" s="18" t="str">
        <f ca="1">IF('配置表（Ｈ31.01）ららぽーと立川立飛'!AA104="","休",'配置表（Ｈ31.01）ららぽーと立川立飛'!AA104)</f>
        <v>休</v>
      </c>
      <c r="AB109" s="18" t="str">
        <f ca="1">IF('配置表（Ｈ31.01）ららぽーと立川立飛'!AB104="","休",'配置表（Ｈ31.01）ららぽーと立川立飛'!AB104)</f>
        <v>休</v>
      </c>
      <c r="AC109" s="18" t="str">
        <f ca="1">IF('配置表（Ｈ31.01）ららぽーと立川立飛'!AC104="","休",'配置表（Ｈ31.01）ららぽーと立川立飛'!AC104)</f>
        <v>休</v>
      </c>
      <c r="AD109" s="18" t="str">
        <f ca="1">IF('配置表（Ｈ31.01）ららぽーと立川立飛'!AD104="","休",'配置表（Ｈ31.01）ららぽーと立川立飛'!AD104)</f>
        <v>休</v>
      </c>
      <c r="AE109" s="18" t="str">
        <f ca="1">IF('配置表（Ｈ31.01）ららぽーと立川立飛'!AE104="","休",'配置表（Ｈ31.01）ららぽーと立川立飛'!AE104)</f>
        <v>休</v>
      </c>
      <c r="AF109" s="18" t="str">
        <f ca="1">IF('配置表（Ｈ31.01）ららぽーと立川立飛'!AF104="","休",'配置表（Ｈ31.01）ららぽーと立川立飛'!AF104)</f>
        <v>休</v>
      </c>
      <c r="AG109" s="18" t="str">
        <f ca="1">IF('配置表（Ｈ31.01）ららぽーと立川立飛'!AG104="","休",'配置表（Ｈ31.01）ららぽーと立川立飛'!AG104)</f>
        <v>休</v>
      </c>
      <c r="AH109" s="19" t="str">
        <f>IF('配置表（Ｈ31.01）ららぽーと立川立飛'!AH104="","",'配置表（Ｈ31.01）ららぽーと立川立飛'!AH104)</f>
        <v/>
      </c>
      <c r="AI109" s="57">
        <f t="shared" ca="1" si="18"/>
        <v>31</v>
      </c>
      <c r="AJ109" s="19">
        <f t="shared" ca="1" si="17"/>
        <v>0</v>
      </c>
    </row>
    <row r="110" spans="1:36" ht="25.7" customHeight="1">
      <c r="A110" s="13">
        <v>89</v>
      </c>
      <c r="B110" s="17" t="str">
        <f>IF('配置表（Ｈ31.01）ららぽーと立川立飛'!B105="","",'配置表（Ｈ31.01）ららぽーと立川立飛'!B105)</f>
        <v/>
      </c>
      <c r="C110" s="18" t="str">
        <f ca="1">IF('配置表（Ｈ31.01）ららぽーと立川立飛'!C105="","休",'配置表（Ｈ31.01）ららぽーと立川立飛'!C105)</f>
        <v>休</v>
      </c>
      <c r="D110" s="18" t="str">
        <f ca="1">IF('配置表（Ｈ31.01）ららぽーと立川立飛'!D105="","休",'配置表（Ｈ31.01）ららぽーと立川立飛'!D105)</f>
        <v>休</v>
      </c>
      <c r="E110" s="18" t="str">
        <f ca="1">IF('配置表（Ｈ31.01）ららぽーと立川立飛'!E105="","休",'配置表（Ｈ31.01）ららぽーと立川立飛'!E105)</f>
        <v>休</v>
      </c>
      <c r="F110" s="18" t="str">
        <f ca="1">IF('配置表（Ｈ31.01）ららぽーと立川立飛'!F105="","休",'配置表（Ｈ31.01）ららぽーと立川立飛'!F105)</f>
        <v>休</v>
      </c>
      <c r="G110" s="18" t="str">
        <f ca="1">IF('配置表（Ｈ31.01）ららぽーと立川立飛'!G105="","休",'配置表（Ｈ31.01）ららぽーと立川立飛'!G105)</f>
        <v>休</v>
      </c>
      <c r="H110" s="18" t="str">
        <f ca="1">IF('配置表（Ｈ31.01）ららぽーと立川立飛'!H105="","休",'配置表（Ｈ31.01）ららぽーと立川立飛'!H105)</f>
        <v>休</v>
      </c>
      <c r="I110" s="18" t="str">
        <f ca="1">IF('配置表（Ｈ31.01）ららぽーと立川立飛'!I105="","休",'配置表（Ｈ31.01）ららぽーと立川立飛'!I105)</f>
        <v>休</v>
      </c>
      <c r="J110" s="18" t="str">
        <f ca="1">IF('配置表（Ｈ31.01）ららぽーと立川立飛'!J105="","休",'配置表（Ｈ31.01）ららぽーと立川立飛'!J105)</f>
        <v>休</v>
      </c>
      <c r="K110" s="18" t="str">
        <f ca="1">IF('配置表（Ｈ31.01）ららぽーと立川立飛'!K105="","休",'配置表（Ｈ31.01）ららぽーと立川立飛'!K105)</f>
        <v>休</v>
      </c>
      <c r="L110" s="18" t="str">
        <f ca="1">IF('配置表（Ｈ31.01）ららぽーと立川立飛'!L105="","休",'配置表（Ｈ31.01）ららぽーと立川立飛'!L105)</f>
        <v>休</v>
      </c>
      <c r="M110" s="18" t="str">
        <f ca="1">IF('配置表（Ｈ31.01）ららぽーと立川立飛'!M105="","休",'配置表（Ｈ31.01）ららぽーと立川立飛'!M105)</f>
        <v>休</v>
      </c>
      <c r="N110" s="18" t="str">
        <f ca="1">IF('配置表（Ｈ31.01）ららぽーと立川立飛'!N105="","休",'配置表（Ｈ31.01）ららぽーと立川立飛'!N105)</f>
        <v>休</v>
      </c>
      <c r="O110" s="18" t="str">
        <f ca="1">IF('配置表（Ｈ31.01）ららぽーと立川立飛'!O105="","休",'配置表（Ｈ31.01）ららぽーと立川立飛'!O105)</f>
        <v>休</v>
      </c>
      <c r="P110" s="18" t="str">
        <f ca="1">IF('配置表（Ｈ31.01）ららぽーと立川立飛'!P105="","休",'配置表（Ｈ31.01）ららぽーと立川立飛'!P105)</f>
        <v>休</v>
      </c>
      <c r="Q110" s="18" t="str">
        <f ca="1">IF('配置表（Ｈ31.01）ららぽーと立川立飛'!Q105="","休",'配置表（Ｈ31.01）ららぽーと立川立飛'!Q105)</f>
        <v>休</v>
      </c>
      <c r="R110" s="18" t="str">
        <f ca="1">IF('配置表（Ｈ31.01）ららぽーと立川立飛'!R105="","休",'配置表（Ｈ31.01）ららぽーと立川立飛'!R105)</f>
        <v>休</v>
      </c>
      <c r="S110" s="18" t="str">
        <f ca="1">IF('配置表（Ｈ31.01）ららぽーと立川立飛'!S105="","休",'配置表（Ｈ31.01）ららぽーと立川立飛'!S105)</f>
        <v>休</v>
      </c>
      <c r="T110" s="18" t="str">
        <f ca="1">IF('配置表（Ｈ31.01）ららぽーと立川立飛'!T105="","休",'配置表（Ｈ31.01）ららぽーと立川立飛'!T105)</f>
        <v>休</v>
      </c>
      <c r="U110" s="18" t="str">
        <f ca="1">IF('配置表（Ｈ31.01）ららぽーと立川立飛'!U105="","休",'配置表（Ｈ31.01）ららぽーと立川立飛'!U105)</f>
        <v>休</v>
      </c>
      <c r="V110" s="18" t="str">
        <f ca="1">IF('配置表（Ｈ31.01）ららぽーと立川立飛'!V105="","休",'配置表（Ｈ31.01）ららぽーと立川立飛'!V105)</f>
        <v>休</v>
      </c>
      <c r="W110" s="18" t="str">
        <f ca="1">IF('配置表（Ｈ31.01）ららぽーと立川立飛'!W105="","休",'配置表（Ｈ31.01）ららぽーと立川立飛'!W105)</f>
        <v>休</v>
      </c>
      <c r="X110" s="18" t="str">
        <f ca="1">IF('配置表（Ｈ31.01）ららぽーと立川立飛'!X105="","休",'配置表（Ｈ31.01）ららぽーと立川立飛'!X105)</f>
        <v>休</v>
      </c>
      <c r="Y110" s="18" t="str">
        <f ca="1">IF('配置表（Ｈ31.01）ららぽーと立川立飛'!Y105="","休",'配置表（Ｈ31.01）ららぽーと立川立飛'!Y105)</f>
        <v>休</v>
      </c>
      <c r="Z110" s="18" t="str">
        <f ca="1">IF('配置表（Ｈ31.01）ららぽーと立川立飛'!Z105="","休",'配置表（Ｈ31.01）ららぽーと立川立飛'!Z105)</f>
        <v>休</v>
      </c>
      <c r="AA110" s="18" t="str">
        <f ca="1">IF('配置表（Ｈ31.01）ららぽーと立川立飛'!AA105="","休",'配置表（Ｈ31.01）ららぽーと立川立飛'!AA105)</f>
        <v>休</v>
      </c>
      <c r="AB110" s="18" t="str">
        <f ca="1">IF('配置表（Ｈ31.01）ららぽーと立川立飛'!AB105="","休",'配置表（Ｈ31.01）ららぽーと立川立飛'!AB105)</f>
        <v>休</v>
      </c>
      <c r="AC110" s="18" t="str">
        <f ca="1">IF('配置表（Ｈ31.01）ららぽーと立川立飛'!AC105="","休",'配置表（Ｈ31.01）ららぽーと立川立飛'!AC105)</f>
        <v>休</v>
      </c>
      <c r="AD110" s="18" t="str">
        <f ca="1">IF('配置表（Ｈ31.01）ららぽーと立川立飛'!AD105="","休",'配置表（Ｈ31.01）ららぽーと立川立飛'!AD105)</f>
        <v>休</v>
      </c>
      <c r="AE110" s="18" t="str">
        <f ca="1">IF('配置表（Ｈ31.01）ららぽーと立川立飛'!AE105="","休",'配置表（Ｈ31.01）ららぽーと立川立飛'!AE105)</f>
        <v>休</v>
      </c>
      <c r="AF110" s="18" t="str">
        <f ca="1">IF('配置表（Ｈ31.01）ららぽーと立川立飛'!AF105="","休",'配置表（Ｈ31.01）ららぽーと立川立飛'!AF105)</f>
        <v>休</v>
      </c>
      <c r="AG110" s="18" t="str">
        <f ca="1">IF('配置表（Ｈ31.01）ららぽーと立川立飛'!AG105="","休",'配置表（Ｈ31.01）ららぽーと立川立飛'!AG105)</f>
        <v>休</v>
      </c>
      <c r="AH110" s="19" t="str">
        <f>IF('配置表（Ｈ31.01）ららぽーと立川立飛'!AH105="","",'配置表（Ｈ31.01）ららぽーと立川立飛'!AH105)</f>
        <v/>
      </c>
      <c r="AI110" s="57">
        <f t="shared" ca="1" si="18"/>
        <v>31</v>
      </c>
      <c r="AJ110" s="19">
        <f t="shared" ca="1" si="17"/>
        <v>0</v>
      </c>
    </row>
    <row r="111" spans="1:36" ht="25.7" customHeight="1">
      <c r="A111" s="13">
        <v>90</v>
      </c>
      <c r="B111" s="17" t="str">
        <f>IF('配置表（Ｈ31.01）ららぽーと立川立飛'!B106="","",'配置表（Ｈ31.01）ららぽーと立川立飛'!B106)</f>
        <v/>
      </c>
      <c r="C111" s="18" t="str">
        <f ca="1">IF('配置表（Ｈ31.01）ららぽーと立川立飛'!C106="","休",'配置表（Ｈ31.01）ららぽーと立川立飛'!C106)</f>
        <v>休</v>
      </c>
      <c r="D111" s="18" t="str">
        <f ca="1">IF('配置表（Ｈ31.01）ららぽーと立川立飛'!D106="","休",'配置表（Ｈ31.01）ららぽーと立川立飛'!D106)</f>
        <v>休</v>
      </c>
      <c r="E111" s="18" t="str">
        <f ca="1">IF('配置表（Ｈ31.01）ららぽーと立川立飛'!E106="","休",'配置表（Ｈ31.01）ららぽーと立川立飛'!E106)</f>
        <v>休</v>
      </c>
      <c r="F111" s="18" t="str">
        <f ca="1">IF('配置表（Ｈ31.01）ららぽーと立川立飛'!F106="","休",'配置表（Ｈ31.01）ららぽーと立川立飛'!F106)</f>
        <v>休</v>
      </c>
      <c r="G111" s="18" t="str">
        <f ca="1">IF('配置表（Ｈ31.01）ららぽーと立川立飛'!G106="","休",'配置表（Ｈ31.01）ららぽーと立川立飛'!G106)</f>
        <v>休</v>
      </c>
      <c r="H111" s="18" t="str">
        <f ca="1">IF('配置表（Ｈ31.01）ららぽーと立川立飛'!H106="","休",'配置表（Ｈ31.01）ららぽーと立川立飛'!H106)</f>
        <v>休</v>
      </c>
      <c r="I111" s="18" t="str">
        <f ca="1">IF('配置表（Ｈ31.01）ららぽーと立川立飛'!I106="","休",'配置表（Ｈ31.01）ららぽーと立川立飛'!I106)</f>
        <v>休</v>
      </c>
      <c r="J111" s="18" t="str">
        <f ca="1">IF('配置表（Ｈ31.01）ららぽーと立川立飛'!J106="","休",'配置表（Ｈ31.01）ららぽーと立川立飛'!J106)</f>
        <v>休</v>
      </c>
      <c r="K111" s="18" t="str">
        <f ca="1">IF('配置表（Ｈ31.01）ららぽーと立川立飛'!K106="","休",'配置表（Ｈ31.01）ららぽーと立川立飛'!K106)</f>
        <v>休</v>
      </c>
      <c r="L111" s="18" t="str">
        <f ca="1">IF('配置表（Ｈ31.01）ららぽーと立川立飛'!L106="","休",'配置表（Ｈ31.01）ららぽーと立川立飛'!L106)</f>
        <v>休</v>
      </c>
      <c r="M111" s="18" t="str">
        <f ca="1">IF('配置表（Ｈ31.01）ららぽーと立川立飛'!M106="","休",'配置表（Ｈ31.01）ららぽーと立川立飛'!M106)</f>
        <v>休</v>
      </c>
      <c r="N111" s="18" t="str">
        <f ca="1">IF('配置表（Ｈ31.01）ららぽーと立川立飛'!N106="","休",'配置表（Ｈ31.01）ららぽーと立川立飛'!N106)</f>
        <v>休</v>
      </c>
      <c r="O111" s="18" t="str">
        <f ca="1">IF('配置表（Ｈ31.01）ららぽーと立川立飛'!O106="","休",'配置表（Ｈ31.01）ららぽーと立川立飛'!O106)</f>
        <v>休</v>
      </c>
      <c r="P111" s="18" t="str">
        <f ca="1">IF('配置表（Ｈ31.01）ららぽーと立川立飛'!P106="","休",'配置表（Ｈ31.01）ららぽーと立川立飛'!P106)</f>
        <v>休</v>
      </c>
      <c r="Q111" s="18" t="str">
        <f ca="1">IF('配置表（Ｈ31.01）ららぽーと立川立飛'!Q106="","休",'配置表（Ｈ31.01）ららぽーと立川立飛'!Q106)</f>
        <v>休</v>
      </c>
      <c r="R111" s="18" t="str">
        <f ca="1">IF('配置表（Ｈ31.01）ららぽーと立川立飛'!R106="","休",'配置表（Ｈ31.01）ららぽーと立川立飛'!R106)</f>
        <v>休</v>
      </c>
      <c r="S111" s="18" t="str">
        <f ca="1">IF('配置表（Ｈ31.01）ららぽーと立川立飛'!S106="","休",'配置表（Ｈ31.01）ららぽーと立川立飛'!S106)</f>
        <v>休</v>
      </c>
      <c r="T111" s="18" t="str">
        <f ca="1">IF('配置表（Ｈ31.01）ららぽーと立川立飛'!T106="","休",'配置表（Ｈ31.01）ららぽーと立川立飛'!T106)</f>
        <v>休</v>
      </c>
      <c r="U111" s="18" t="str">
        <f ca="1">IF('配置表（Ｈ31.01）ららぽーと立川立飛'!U106="","休",'配置表（Ｈ31.01）ららぽーと立川立飛'!U106)</f>
        <v>休</v>
      </c>
      <c r="V111" s="18" t="str">
        <f ca="1">IF('配置表（Ｈ31.01）ららぽーと立川立飛'!V106="","休",'配置表（Ｈ31.01）ららぽーと立川立飛'!V106)</f>
        <v>休</v>
      </c>
      <c r="W111" s="18" t="str">
        <f ca="1">IF('配置表（Ｈ31.01）ららぽーと立川立飛'!W106="","休",'配置表（Ｈ31.01）ららぽーと立川立飛'!W106)</f>
        <v>休</v>
      </c>
      <c r="X111" s="18" t="str">
        <f ca="1">IF('配置表（Ｈ31.01）ららぽーと立川立飛'!X106="","休",'配置表（Ｈ31.01）ららぽーと立川立飛'!X106)</f>
        <v>休</v>
      </c>
      <c r="Y111" s="18" t="str">
        <f ca="1">IF('配置表（Ｈ31.01）ららぽーと立川立飛'!Y106="","休",'配置表（Ｈ31.01）ららぽーと立川立飛'!Y106)</f>
        <v>休</v>
      </c>
      <c r="Z111" s="18" t="str">
        <f ca="1">IF('配置表（Ｈ31.01）ららぽーと立川立飛'!Z106="","休",'配置表（Ｈ31.01）ららぽーと立川立飛'!Z106)</f>
        <v>休</v>
      </c>
      <c r="AA111" s="18" t="str">
        <f ca="1">IF('配置表（Ｈ31.01）ららぽーと立川立飛'!AA106="","休",'配置表（Ｈ31.01）ららぽーと立川立飛'!AA106)</f>
        <v>休</v>
      </c>
      <c r="AB111" s="18" t="str">
        <f ca="1">IF('配置表（Ｈ31.01）ららぽーと立川立飛'!AB106="","休",'配置表（Ｈ31.01）ららぽーと立川立飛'!AB106)</f>
        <v>休</v>
      </c>
      <c r="AC111" s="18" t="str">
        <f ca="1">IF('配置表（Ｈ31.01）ららぽーと立川立飛'!AC106="","休",'配置表（Ｈ31.01）ららぽーと立川立飛'!AC106)</f>
        <v>休</v>
      </c>
      <c r="AD111" s="18" t="str">
        <f ca="1">IF('配置表（Ｈ31.01）ららぽーと立川立飛'!AD106="","休",'配置表（Ｈ31.01）ららぽーと立川立飛'!AD106)</f>
        <v>休</v>
      </c>
      <c r="AE111" s="18" t="str">
        <f ca="1">IF('配置表（Ｈ31.01）ららぽーと立川立飛'!AE106="","休",'配置表（Ｈ31.01）ららぽーと立川立飛'!AE106)</f>
        <v>休</v>
      </c>
      <c r="AF111" s="18" t="str">
        <f ca="1">IF('配置表（Ｈ31.01）ららぽーと立川立飛'!AF106="","休",'配置表（Ｈ31.01）ららぽーと立川立飛'!AF106)</f>
        <v>休</v>
      </c>
      <c r="AG111" s="18" t="str">
        <f ca="1">IF('配置表（Ｈ31.01）ららぽーと立川立飛'!AG106="","休",'配置表（Ｈ31.01）ららぽーと立川立飛'!AG106)</f>
        <v>休</v>
      </c>
      <c r="AH111" s="19" t="str">
        <f>IF('配置表（Ｈ31.01）ららぽーと立川立飛'!AH106="","",'配置表（Ｈ31.01）ららぽーと立川立飛'!AH106)</f>
        <v/>
      </c>
      <c r="AI111" s="57">
        <f t="shared" ca="1" si="18"/>
        <v>31</v>
      </c>
      <c r="AJ111" s="19">
        <f t="shared" ca="1" si="17"/>
        <v>0</v>
      </c>
    </row>
    <row r="112" spans="1:36" ht="25.7" customHeight="1">
      <c r="A112" s="13">
        <v>91</v>
      </c>
      <c r="B112" s="17" t="str">
        <f>IF('配置表（Ｈ31.01）ららぽーと立川立飛'!B107="","",'配置表（Ｈ31.01）ららぽーと立川立飛'!B107)</f>
        <v/>
      </c>
      <c r="C112" s="18" t="str">
        <f ca="1">IF('配置表（Ｈ31.01）ららぽーと立川立飛'!C107="","休",'配置表（Ｈ31.01）ららぽーと立川立飛'!C107)</f>
        <v>休</v>
      </c>
      <c r="D112" s="18" t="str">
        <f ca="1">IF('配置表（Ｈ31.01）ららぽーと立川立飛'!D107="","休",'配置表（Ｈ31.01）ららぽーと立川立飛'!D107)</f>
        <v>休</v>
      </c>
      <c r="E112" s="18" t="str">
        <f ca="1">IF('配置表（Ｈ31.01）ららぽーと立川立飛'!E107="","休",'配置表（Ｈ31.01）ららぽーと立川立飛'!E107)</f>
        <v>休</v>
      </c>
      <c r="F112" s="18" t="str">
        <f ca="1">IF('配置表（Ｈ31.01）ららぽーと立川立飛'!F107="","休",'配置表（Ｈ31.01）ららぽーと立川立飛'!F107)</f>
        <v>休</v>
      </c>
      <c r="G112" s="18" t="str">
        <f ca="1">IF('配置表（Ｈ31.01）ららぽーと立川立飛'!G107="","休",'配置表（Ｈ31.01）ららぽーと立川立飛'!G107)</f>
        <v>休</v>
      </c>
      <c r="H112" s="18" t="str">
        <f ca="1">IF('配置表（Ｈ31.01）ららぽーと立川立飛'!H107="","休",'配置表（Ｈ31.01）ららぽーと立川立飛'!H107)</f>
        <v>休</v>
      </c>
      <c r="I112" s="18" t="str">
        <f ca="1">IF('配置表（Ｈ31.01）ららぽーと立川立飛'!I107="","休",'配置表（Ｈ31.01）ららぽーと立川立飛'!I107)</f>
        <v>休</v>
      </c>
      <c r="J112" s="18" t="str">
        <f ca="1">IF('配置表（Ｈ31.01）ららぽーと立川立飛'!J107="","休",'配置表（Ｈ31.01）ららぽーと立川立飛'!J107)</f>
        <v>休</v>
      </c>
      <c r="K112" s="18" t="str">
        <f ca="1">IF('配置表（Ｈ31.01）ららぽーと立川立飛'!K107="","休",'配置表（Ｈ31.01）ららぽーと立川立飛'!K107)</f>
        <v>休</v>
      </c>
      <c r="L112" s="18" t="str">
        <f ca="1">IF('配置表（Ｈ31.01）ららぽーと立川立飛'!L107="","休",'配置表（Ｈ31.01）ららぽーと立川立飛'!L107)</f>
        <v>休</v>
      </c>
      <c r="M112" s="18" t="str">
        <f ca="1">IF('配置表（Ｈ31.01）ららぽーと立川立飛'!M107="","休",'配置表（Ｈ31.01）ららぽーと立川立飛'!M107)</f>
        <v>休</v>
      </c>
      <c r="N112" s="18" t="str">
        <f ca="1">IF('配置表（Ｈ31.01）ららぽーと立川立飛'!N107="","休",'配置表（Ｈ31.01）ららぽーと立川立飛'!N107)</f>
        <v>休</v>
      </c>
      <c r="O112" s="18" t="str">
        <f ca="1">IF('配置表（Ｈ31.01）ららぽーと立川立飛'!O107="","休",'配置表（Ｈ31.01）ららぽーと立川立飛'!O107)</f>
        <v>休</v>
      </c>
      <c r="P112" s="18" t="str">
        <f ca="1">IF('配置表（Ｈ31.01）ららぽーと立川立飛'!P107="","休",'配置表（Ｈ31.01）ららぽーと立川立飛'!P107)</f>
        <v>休</v>
      </c>
      <c r="Q112" s="18" t="str">
        <f ca="1">IF('配置表（Ｈ31.01）ららぽーと立川立飛'!Q107="","休",'配置表（Ｈ31.01）ららぽーと立川立飛'!Q107)</f>
        <v>休</v>
      </c>
      <c r="R112" s="18" t="str">
        <f ca="1">IF('配置表（Ｈ31.01）ららぽーと立川立飛'!R107="","休",'配置表（Ｈ31.01）ららぽーと立川立飛'!R107)</f>
        <v>休</v>
      </c>
      <c r="S112" s="18" t="str">
        <f ca="1">IF('配置表（Ｈ31.01）ららぽーと立川立飛'!S107="","休",'配置表（Ｈ31.01）ららぽーと立川立飛'!S107)</f>
        <v>休</v>
      </c>
      <c r="T112" s="18" t="str">
        <f ca="1">IF('配置表（Ｈ31.01）ららぽーと立川立飛'!T107="","休",'配置表（Ｈ31.01）ららぽーと立川立飛'!T107)</f>
        <v>休</v>
      </c>
      <c r="U112" s="18" t="str">
        <f ca="1">IF('配置表（Ｈ31.01）ららぽーと立川立飛'!U107="","休",'配置表（Ｈ31.01）ららぽーと立川立飛'!U107)</f>
        <v>休</v>
      </c>
      <c r="V112" s="18" t="str">
        <f ca="1">IF('配置表（Ｈ31.01）ららぽーと立川立飛'!V107="","休",'配置表（Ｈ31.01）ららぽーと立川立飛'!V107)</f>
        <v>休</v>
      </c>
      <c r="W112" s="18" t="str">
        <f ca="1">IF('配置表（Ｈ31.01）ららぽーと立川立飛'!W107="","休",'配置表（Ｈ31.01）ららぽーと立川立飛'!W107)</f>
        <v>休</v>
      </c>
      <c r="X112" s="18" t="str">
        <f ca="1">IF('配置表（Ｈ31.01）ららぽーと立川立飛'!X107="","休",'配置表（Ｈ31.01）ららぽーと立川立飛'!X107)</f>
        <v>休</v>
      </c>
      <c r="Y112" s="18" t="str">
        <f ca="1">IF('配置表（Ｈ31.01）ららぽーと立川立飛'!Y107="","休",'配置表（Ｈ31.01）ららぽーと立川立飛'!Y107)</f>
        <v>休</v>
      </c>
      <c r="Z112" s="18" t="str">
        <f ca="1">IF('配置表（Ｈ31.01）ららぽーと立川立飛'!Z107="","休",'配置表（Ｈ31.01）ららぽーと立川立飛'!Z107)</f>
        <v>休</v>
      </c>
      <c r="AA112" s="18" t="str">
        <f ca="1">IF('配置表（Ｈ31.01）ららぽーと立川立飛'!AA107="","休",'配置表（Ｈ31.01）ららぽーと立川立飛'!AA107)</f>
        <v>休</v>
      </c>
      <c r="AB112" s="18" t="str">
        <f ca="1">IF('配置表（Ｈ31.01）ららぽーと立川立飛'!AB107="","休",'配置表（Ｈ31.01）ららぽーと立川立飛'!AB107)</f>
        <v>休</v>
      </c>
      <c r="AC112" s="18" t="str">
        <f ca="1">IF('配置表（Ｈ31.01）ららぽーと立川立飛'!AC107="","休",'配置表（Ｈ31.01）ららぽーと立川立飛'!AC107)</f>
        <v>休</v>
      </c>
      <c r="AD112" s="18" t="str">
        <f ca="1">IF('配置表（Ｈ31.01）ららぽーと立川立飛'!AD107="","休",'配置表（Ｈ31.01）ららぽーと立川立飛'!AD107)</f>
        <v>休</v>
      </c>
      <c r="AE112" s="18" t="str">
        <f ca="1">IF('配置表（Ｈ31.01）ららぽーと立川立飛'!AE107="","休",'配置表（Ｈ31.01）ららぽーと立川立飛'!AE107)</f>
        <v>休</v>
      </c>
      <c r="AF112" s="18" t="str">
        <f ca="1">IF('配置表（Ｈ31.01）ららぽーと立川立飛'!AF107="","休",'配置表（Ｈ31.01）ららぽーと立川立飛'!AF107)</f>
        <v>休</v>
      </c>
      <c r="AG112" s="18" t="str">
        <f ca="1">IF('配置表（Ｈ31.01）ららぽーと立川立飛'!AG107="","休",'配置表（Ｈ31.01）ららぽーと立川立飛'!AG107)</f>
        <v>休</v>
      </c>
      <c r="AH112" s="19" t="str">
        <f>IF('配置表（Ｈ31.01）ららぽーと立川立飛'!AH107="","",'配置表（Ｈ31.01）ららぽーと立川立飛'!AH107)</f>
        <v/>
      </c>
      <c r="AI112" s="57">
        <f t="shared" ca="1" si="18"/>
        <v>31</v>
      </c>
      <c r="AJ112" s="19">
        <f t="shared" ca="1" si="17"/>
        <v>0</v>
      </c>
    </row>
    <row r="113" spans="1:36" ht="25.7" customHeight="1">
      <c r="A113" s="13">
        <v>92</v>
      </c>
      <c r="B113" s="17" t="str">
        <f>IF('配置表（Ｈ31.01）ららぽーと立川立飛'!B108="","",'配置表（Ｈ31.01）ららぽーと立川立飛'!B108)</f>
        <v/>
      </c>
      <c r="C113" s="18" t="str">
        <f ca="1">IF('配置表（Ｈ31.01）ららぽーと立川立飛'!C108="","休",'配置表（Ｈ31.01）ららぽーと立川立飛'!C108)</f>
        <v>休</v>
      </c>
      <c r="D113" s="18" t="str">
        <f ca="1">IF('配置表（Ｈ31.01）ららぽーと立川立飛'!D108="","休",'配置表（Ｈ31.01）ららぽーと立川立飛'!D108)</f>
        <v>休</v>
      </c>
      <c r="E113" s="18" t="str">
        <f ca="1">IF('配置表（Ｈ31.01）ららぽーと立川立飛'!E108="","休",'配置表（Ｈ31.01）ららぽーと立川立飛'!E108)</f>
        <v>休</v>
      </c>
      <c r="F113" s="18" t="str">
        <f ca="1">IF('配置表（Ｈ31.01）ららぽーと立川立飛'!F108="","休",'配置表（Ｈ31.01）ららぽーと立川立飛'!F108)</f>
        <v>休</v>
      </c>
      <c r="G113" s="18" t="str">
        <f ca="1">IF('配置表（Ｈ31.01）ららぽーと立川立飛'!G108="","休",'配置表（Ｈ31.01）ららぽーと立川立飛'!G108)</f>
        <v>休</v>
      </c>
      <c r="H113" s="18" t="str">
        <f ca="1">IF('配置表（Ｈ31.01）ららぽーと立川立飛'!H108="","休",'配置表（Ｈ31.01）ららぽーと立川立飛'!H108)</f>
        <v>休</v>
      </c>
      <c r="I113" s="18" t="str">
        <f ca="1">IF('配置表（Ｈ31.01）ららぽーと立川立飛'!I108="","休",'配置表（Ｈ31.01）ららぽーと立川立飛'!I108)</f>
        <v>休</v>
      </c>
      <c r="J113" s="18" t="str">
        <f ca="1">IF('配置表（Ｈ31.01）ららぽーと立川立飛'!J108="","休",'配置表（Ｈ31.01）ららぽーと立川立飛'!J108)</f>
        <v>休</v>
      </c>
      <c r="K113" s="18" t="str">
        <f ca="1">IF('配置表（Ｈ31.01）ららぽーと立川立飛'!K108="","休",'配置表（Ｈ31.01）ららぽーと立川立飛'!K108)</f>
        <v>休</v>
      </c>
      <c r="L113" s="18" t="str">
        <f ca="1">IF('配置表（Ｈ31.01）ららぽーと立川立飛'!L108="","休",'配置表（Ｈ31.01）ららぽーと立川立飛'!L108)</f>
        <v>休</v>
      </c>
      <c r="M113" s="18" t="str">
        <f ca="1">IF('配置表（Ｈ31.01）ららぽーと立川立飛'!M108="","休",'配置表（Ｈ31.01）ららぽーと立川立飛'!M108)</f>
        <v>休</v>
      </c>
      <c r="N113" s="18" t="str">
        <f ca="1">IF('配置表（Ｈ31.01）ららぽーと立川立飛'!N108="","休",'配置表（Ｈ31.01）ららぽーと立川立飛'!N108)</f>
        <v>休</v>
      </c>
      <c r="O113" s="18" t="str">
        <f ca="1">IF('配置表（Ｈ31.01）ららぽーと立川立飛'!O108="","休",'配置表（Ｈ31.01）ららぽーと立川立飛'!O108)</f>
        <v>休</v>
      </c>
      <c r="P113" s="18" t="str">
        <f ca="1">IF('配置表（Ｈ31.01）ららぽーと立川立飛'!P108="","休",'配置表（Ｈ31.01）ららぽーと立川立飛'!P108)</f>
        <v>休</v>
      </c>
      <c r="Q113" s="18" t="str">
        <f ca="1">IF('配置表（Ｈ31.01）ららぽーと立川立飛'!Q108="","休",'配置表（Ｈ31.01）ららぽーと立川立飛'!Q108)</f>
        <v>休</v>
      </c>
      <c r="R113" s="18" t="str">
        <f ca="1">IF('配置表（Ｈ31.01）ららぽーと立川立飛'!R108="","休",'配置表（Ｈ31.01）ららぽーと立川立飛'!R108)</f>
        <v>休</v>
      </c>
      <c r="S113" s="18" t="str">
        <f ca="1">IF('配置表（Ｈ31.01）ららぽーと立川立飛'!S108="","休",'配置表（Ｈ31.01）ららぽーと立川立飛'!S108)</f>
        <v>休</v>
      </c>
      <c r="T113" s="18" t="str">
        <f ca="1">IF('配置表（Ｈ31.01）ららぽーと立川立飛'!T108="","休",'配置表（Ｈ31.01）ららぽーと立川立飛'!T108)</f>
        <v>休</v>
      </c>
      <c r="U113" s="18" t="str">
        <f ca="1">IF('配置表（Ｈ31.01）ららぽーと立川立飛'!U108="","休",'配置表（Ｈ31.01）ららぽーと立川立飛'!U108)</f>
        <v>休</v>
      </c>
      <c r="V113" s="18" t="str">
        <f ca="1">IF('配置表（Ｈ31.01）ららぽーと立川立飛'!V108="","休",'配置表（Ｈ31.01）ららぽーと立川立飛'!V108)</f>
        <v>休</v>
      </c>
      <c r="W113" s="18" t="str">
        <f ca="1">IF('配置表（Ｈ31.01）ららぽーと立川立飛'!W108="","休",'配置表（Ｈ31.01）ららぽーと立川立飛'!W108)</f>
        <v>休</v>
      </c>
      <c r="X113" s="18" t="str">
        <f ca="1">IF('配置表（Ｈ31.01）ららぽーと立川立飛'!X108="","休",'配置表（Ｈ31.01）ららぽーと立川立飛'!X108)</f>
        <v>休</v>
      </c>
      <c r="Y113" s="18" t="str">
        <f ca="1">IF('配置表（Ｈ31.01）ららぽーと立川立飛'!Y108="","休",'配置表（Ｈ31.01）ららぽーと立川立飛'!Y108)</f>
        <v>休</v>
      </c>
      <c r="Z113" s="18" t="str">
        <f ca="1">IF('配置表（Ｈ31.01）ららぽーと立川立飛'!Z108="","休",'配置表（Ｈ31.01）ららぽーと立川立飛'!Z108)</f>
        <v>休</v>
      </c>
      <c r="AA113" s="18" t="str">
        <f ca="1">IF('配置表（Ｈ31.01）ららぽーと立川立飛'!AA108="","休",'配置表（Ｈ31.01）ららぽーと立川立飛'!AA108)</f>
        <v>休</v>
      </c>
      <c r="AB113" s="18" t="str">
        <f ca="1">IF('配置表（Ｈ31.01）ららぽーと立川立飛'!AB108="","休",'配置表（Ｈ31.01）ららぽーと立川立飛'!AB108)</f>
        <v>休</v>
      </c>
      <c r="AC113" s="18" t="str">
        <f ca="1">IF('配置表（Ｈ31.01）ららぽーと立川立飛'!AC108="","休",'配置表（Ｈ31.01）ららぽーと立川立飛'!AC108)</f>
        <v>休</v>
      </c>
      <c r="AD113" s="18" t="str">
        <f ca="1">IF('配置表（Ｈ31.01）ららぽーと立川立飛'!AD108="","休",'配置表（Ｈ31.01）ららぽーと立川立飛'!AD108)</f>
        <v>休</v>
      </c>
      <c r="AE113" s="18" t="str">
        <f ca="1">IF('配置表（Ｈ31.01）ららぽーと立川立飛'!AE108="","休",'配置表（Ｈ31.01）ららぽーと立川立飛'!AE108)</f>
        <v>休</v>
      </c>
      <c r="AF113" s="18" t="str">
        <f ca="1">IF('配置表（Ｈ31.01）ららぽーと立川立飛'!AF108="","休",'配置表（Ｈ31.01）ららぽーと立川立飛'!AF108)</f>
        <v>休</v>
      </c>
      <c r="AG113" s="18" t="str">
        <f ca="1">IF('配置表（Ｈ31.01）ららぽーと立川立飛'!AG108="","休",'配置表（Ｈ31.01）ららぽーと立川立飛'!AG108)</f>
        <v>休</v>
      </c>
      <c r="AH113" s="19" t="str">
        <f>IF('配置表（Ｈ31.01）ららぽーと立川立飛'!AH108="","",'配置表（Ｈ31.01）ららぽーと立川立飛'!AH108)</f>
        <v/>
      </c>
      <c r="AI113" s="57">
        <f t="shared" ca="1" si="18"/>
        <v>31</v>
      </c>
      <c r="AJ113" s="19">
        <f t="shared" ca="1" si="17"/>
        <v>0</v>
      </c>
    </row>
    <row r="114" spans="1:36" ht="25.7" customHeight="1">
      <c r="A114" s="13">
        <v>93</v>
      </c>
      <c r="B114" s="17" t="str">
        <f>IF('配置表（Ｈ31.01）ららぽーと立川立飛'!B109="","",'配置表（Ｈ31.01）ららぽーと立川立飛'!B109)</f>
        <v/>
      </c>
      <c r="C114" s="18" t="str">
        <f ca="1">IF('配置表（Ｈ31.01）ららぽーと立川立飛'!C109="","休",'配置表（Ｈ31.01）ららぽーと立川立飛'!C109)</f>
        <v>休</v>
      </c>
      <c r="D114" s="18" t="str">
        <f ca="1">IF('配置表（Ｈ31.01）ららぽーと立川立飛'!D109="","休",'配置表（Ｈ31.01）ららぽーと立川立飛'!D109)</f>
        <v>休</v>
      </c>
      <c r="E114" s="18" t="str">
        <f ca="1">IF('配置表（Ｈ31.01）ららぽーと立川立飛'!E109="","休",'配置表（Ｈ31.01）ららぽーと立川立飛'!E109)</f>
        <v>休</v>
      </c>
      <c r="F114" s="18" t="str">
        <f ca="1">IF('配置表（Ｈ31.01）ららぽーと立川立飛'!F109="","休",'配置表（Ｈ31.01）ららぽーと立川立飛'!F109)</f>
        <v>休</v>
      </c>
      <c r="G114" s="18" t="str">
        <f ca="1">IF('配置表（Ｈ31.01）ららぽーと立川立飛'!G109="","休",'配置表（Ｈ31.01）ららぽーと立川立飛'!G109)</f>
        <v>休</v>
      </c>
      <c r="H114" s="18" t="str">
        <f ca="1">IF('配置表（Ｈ31.01）ららぽーと立川立飛'!H109="","休",'配置表（Ｈ31.01）ららぽーと立川立飛'!H109)</f>
        <v>休</v>
      </c>
      <c r="I114" s="18" t="str">
        <f ca="1">IF('配置表（Ｈ31.01）ららぽーと立川立飛'!I109="","休",'配置表（Ｈ31.01）ららぽーと立川立飛'!I109)</f>
        <v>休</v>
      </c>
      <c r="J114" s="18" t="str">
        <f ca="1">IF('配置表（Ｈ31.01）ららぽーと立川立飛'!J109="","休",'配置表（Ｈ31.01）ららぽーと立川立飛'!J109)</f>
        <v>休</v>
      </c>
      <c r="K114" s="18" t="str">
        <f ca="1">IF('配置表（Ｈ31.01）ららぽーと立川立飛'!K109="","休",'配置表（Ｈ31.01）ららぽーと立川立飛'!K109)</f>
        <v>休</v>
      </c>
      <c r="L114" s="18" t="str">
        <f ca="1">IF('配置表（Ｈ31.01）ららぽーと立川立飛'!L109="","休",'配置表（Ｈ31.01）ららぽーと立川立飛'!L109)</f>
        <v>休</v>
      </c>
      <c r="M114" s="18" t="str">
        <f ca="1">IF('配置表（Ｈ31.01）ららぽーと立川立飛'!M109="","休",'配置表（Ｈ31.01）ららぽーと立川立飛'!M109)</f>
        <v>休</v>
      </c>
      <c r="N114" s="18" t="str">
        <f ca="1">IF('配置表（Ｈ31.01）ららぽーと立川立飛'!N109="","休",'配置表（Ｈ31.01）ららぽーと立川立飛'!N109)</f>
        <v>休</v>
      </c>
      <c r="O114" s="18" t="str">
        <f ca="1">IF('配置表（Ｈ31.01）ららぽーと立川立飛'!O109="","休",'配置表（Ｈ31.01）ららぽーと立川立飛'!O109)</f>
        <v>休</v>
      </c>
      <c r="P114" s="18" t="str">
        <f ca="1">IF('配置表（Ｈ31.01）ららぽーと立川立飛'!P109="","休",'配置表（Ｈ31.01）ららぽーと立川立飛'!P109)</f>
        <v>休</v>
      </c>
      <c r="Q114" s="18" t="str">
        <f ca="1">IF('配置表（Ｈ31.01）ららぽーと立川立飛'!Q109="","休",'配置表（Ｈ31.01）ららぽーと立川立飛'!Q109)</f>
        <v>休</v>
      </c>
      <c r="R114" s="18" t="str">
        <f ca="1">IF('配置表（Ｈ31.01）ららぽーと立川立飛'!R109="","休",'配置表（Ｈ31.01）ららぽーと立川立飛'!R109)</f>
        <v>休</v>
      </c>
      <c r="S114" s="18" t="str">
        <f ca="1">IF('配置表（Ｈ31.01）ららぽーと立川立飛'!S109="","休",'配置表（Ｈ31.01）ららぽーと立川立飛'!S109)</f>
        <v>休</v>
      </c>
      <c r="T114" s="18" t="str">
        <f ca="1">IF('配置表（Ｈ31.01）ららぽーと立川立飛'!T109="","休",'配置表（Ｈ31.01）ららぽーと立川立飛'!T109)</f>
        <v>休</v>
      </c>
      <c r="U114" s="18" t="str">
        <f ca="1">IF('配置表（Ｈ31.01）ららぽーと立川立飛'!U109="","休",'配置表（Ｈ31.01）ららぽーと立川立飛'!U109)</f>
        <v>休</v>
      </c>
      <c r="V114" s="18" t="str">
        <f ca="1">IF('配置表（Ｈ31.01）ららぽーと立川立飛'!V109="","休",'配置表（Ｈ31.01）ららぽーと立川立飛'!V109)</f>
        <v>休</v>
      </c>
      <c r="W114" s="18" t="str">
        <f ca="1">IF('配置表（Ｈ31.01）ららぽーと立川立飛'!W109="","休",'配置表（Ｈ31.01）ららぽーと立川立飛'!W109)</f>
        <v>休</v>
      </c>
      <c r="X114" s="18" t="str">
        <f ca="1">IF('配置表（Ｈ31.01）ららぽーと立川立飛'!X109="","休",'配置表（Ｈ31.01）ららぽーと立川立飛'!X109)</f>
        <v>休</v>
      </c>
      <c r="Y114" s="18" t="str">
        <f ca="1">IF('配置表（Ｈ31.01）ららぽーと立川立飛'!Y109="","休",'配置表（Ｈ31.01）ららぽーと立川立飛'!Y109)</f>
        <v>休</v>
      </c>
      <c r="Z114" s="18" t="str">
        <f ca="1">IF('配置表（Ｈ31.01）ららぽーと立川立飛'!Z109="","休",'配置表（Ｈ31.01）ららぽーと立川立飛'!Z109)</f>
        <v>休</v>
      </c>
      <c r="AA114" s="18" t="str">
        <f ca="1">IF('配置表（Ｈ31.01）ららぽーと立川立飛'!AA109="","休",'配置表（Ｈ31.01）ららぽーと立川立飛'!AA109)</f>
        <v>休</v>
      </c>
      <c r="AB114" s="18" t="str">
        <f ca="1">IF('配置表（Ｈ31.01）ららぽーと立川立飛'!AB109="","休",'配置表（Ｈ31.01）ららぽーと立川立飛'!AB109)</f>
        <v>休</v>
      </c>
      <c r="AC114" s="18" t="str">
        <f ca="1">IF('配置表（Ｈ31.01）ららぽーと立川立飛'!AC109="","休",'配置表（Ｈ31.01）ららぽーと立川立飛'!AC109)</f>
        <v>休</v>
      </c>
      <c r="AD114" s="18" t="str">
        <f ca="1">IF('配置表（Ｈ31.01）ららぽーと立川立飛'!AD109="","休",'配置表（Ｈ31.01）ららぽーと立川立飛'!AD109)</f>
        <v>休</v>
      </c>
      <c r="AE114" s="18" t="str">
        <f ca="1">IF('配置表（Ｈ31.01）ららぽーと立川立飛'!AE109="","休",'配置表（Ｈ31.01）ららぽーと立川立飛'!AE109)</f>
        <v>休</v>
      </c>
      <c r="AF114" s="18" t="str">
        <f ca="1">IF('配置表（Ｈ31.01）ららぽーと立川立飛'!AF109="","休",'配置表（Ｈ31.01）ららぽーと立川立飛'!AF109)</f>
        <v>休</v>
      </c>
      <c r="AG114" s="18" t="str">
        <f ca="1">IF('配置表（Ｈ31.01）ららぽーと立川立飛'!AG109="","休",'配置表（Ｈ31.01）ららぽーと立川立飛'!AG109)</f>
        <v>休</v>
      </c>
      <c r="AH114" s="19" t="str">
        <f>IF('配置表（Ｈ31.01）ららぽーと立川立飛'!AH109="","",'配置表（Ｈ31.01）ららぽーと立川立飛'!AH109)</f>
        <v/>
      </c>
      <c r="AI114" s="57">
        <f t="shared" ca="1" si="18"/>
        <v>31</v>
      </c>
      <c r="AJ114" s="19">
        <f t="shared" ca="1" si="17"/>
        <v>0</v>
      </c>
    </row>
    <row r="115" spans="1:36" ht="25.7" customHeight="1">
      <c r="A115" s="13">
        <v>94</v>
      </c>
      <c r="B115" s="17" t="str">
        <f>IF('配置表（Ｈ31.01）ららぽーと立川立飛'!B110="","",'配置表（Ｈ31.01）ららぽーと立川立飛'!B110)</f>
        <v/>
      </c>
      <c r="C115" s="18" t="str">
        <f ca="1">IF('配置表（Ｈ31.01）ららぽーと立川立飛'!C110="","休",'配置表（Ｈ31.01）ららぽーと立川立飛'!C110)</f>
        <v>休</v>
      </c>
      <c r="D115" s="18" t="str">
        <f ca="1">IF('配置表（Ｈ31.01）ららぽーと立川立飛'!D110="","休",'配置表（Ｈ31.01）ららぽーと立川立飛'!D110)</f>
        <v>休</v>
      </c>
      <c r="E115" s="18" t="str">
        <f ca="1">IF('配置表（Ｈ31.01）ららぽーと立川立飛'!E110="","休",'配置表（Ｈ31.01）ららぽーと立川立飛'!E110)</f>
        <v>休</v>
      </c>
      <c r="F115" s="18" t="str">
        <f ca="1">IF('配置表（Ｈ31.01）ららぽーと立川立飛'!F110="","休",'配置表（Ｈ31.01）ららぽーと立川立飛'!F110)</f>
        <v>休</v>
      </c>
      <c r="G115" s="18" t="str">
        <f ca="1">IF('配置表（Ｈ31.01）ららぽーと立川立飛'!G110="","休",'配置表（Ｈ31.01）ららぽーと立川立飛'!G110)</f>
        <v>休</v>
      </c>
      <c r="H115" s="18" t="str">
        <f ca="1">IF('配置表（Ｈ31.01）ららぽーと立川立飛'!H110="","休",'配置表（Ｈ31.01）ららぽーと立川立飛'!H110)</f>
        <v>休</v>
      </c>
      <c r="I115" s="18" t="str">
        <f ca="1">IF('配置表（Ｈ31.01）ららぽーと立川立飛'!I110="","休",'配置表（Ｈ31.01）ららぽーと立川立飛'!I110)</f>
        <v>休</v>
      </c>
      <c r="J115" s="18" t="str">
        <f ca="1">IF('配置表（Ｈ31.01）ららぽーと立川立飛'!J110="","休",'配置表（Ｈ31.01）ららぽーと立川立飛'!J110)</f>
        <v>休</v>
      </c>
      <c r="K115" s="18" t="str">
        <f ca="1">IF('配置表（Ｈ31.01）ららぽーと立川立飛'!K110="","休",'配置表（Ｈ31.01）ららぽーと立川立飛'!K110)</f>
        <v>休</v>
      </c>
      <c r="L115" s="18" t="str">
        <f ca="1">IF('配置表（Ｈ31.01）ららぽーと立川立飛'!L110="","休",'配置表（Ｈ31.01）ららぽーと立川立飛'!L110)</f>
        <v>休</v>
      </c>
      <c r="M115" s="18" t="str">
        <f ca="1">IF('配置表（Ｈ31.01）ららぽーと立川立飛'!M110="","休",'配置表（Ｈ31.01）ららぽーと立川立飛'!M110)</f>
        <v>休</v>
      </c>
      <c r="N115" s="18" t="str">
        <f ca="1">IF('配置表（Ｈ31.01）ららぽーと立川立飛'!N110="","休",'配置表（Ｈ31.01）ららぽーと立川立飛'!N110)</f>
        <v>休</v>
      </c>
      <c r="O115" s="18" t="str">
        <f ca="1">IF('配置表（Ｈ31.01）ららぽーと立川立飛'!O110="","休",'配置表（Ｈ31.01）ららぽーと立川立飛'!O110)</f>
        <v>休</v>
      </c>
      <c r="P115" s="18" t="str">
        <f ca="1">IF('配置表（Ｈ31.01）ららぽーと立川立飛'!P110="","休",'配置表（Ｈ31.01）ららぽーと立川立飛'!P110)</f>
        <v>休</v>
      </c>
      <c r="Q115" s="18" t="str">
        <f ca="1">IF('配置表（Ｈ31.01）ららぽーと立川立飛'!Q110="","休",'配置表（Ｈ31.01）ららぽーと立川立飛'!Q110)</f>
        <v>休</v>
      </c>
      <c r="R115" s="18" t="str">
        <f ca="1">IF('配置表（Ｈ31.01）ららぽーと立川立飛'!R110="","休",'配置表（Ｈ31.01）ららぽーと立川立飛'!R110)</f>
        <v>休</v>
      </c>
      <c r="S115" s="18" t="str">
        <f ca="1">IF('配置表（Ｈ31.01）ららぽーと立川立飛'!S110="","休",'配置表（Ｈ31.01）ららぽーと立川立飛'!S110)</f>
        <v>休</v>
      </c>
      <c r="T115" s="18" t="str">
        <f ca="1">IF('配置表（Ｈ31.01）ららぽーと立川立飛'!T110="","休",'配置表（Ｈ31.01）ららぽーと立川立飛'!T110)</f>
        <v>休</v>
      </c>
      <c r="U115" s="18" t="str">
        <f ca="1">IF('配置表（Ｈ31.01）ららぽーと立川立飛'!U110="","休",'配置表（Ｈ31.01）ららぽーと立川立飛'!U110)</f>
        <v>休</v>
      </c>
      <c r="V115" s="18" t="str">
        <f ca="1">IF('配置表（Ｈ31.01）ららぽーと立川立飛'!V110="","休",'配置表（Ｈ31.01）ららぽーと立川立飛'!V110)</f>
        <v>休</v>
      </c>
      <c r="W115" s="18" t="str">
        <f ca="1">IF('配置表（Ｈ31.01）ららぽーと立川立飛'!W110="","休",'配置表（Ｈ31.01）ららぽーと立川立飛'!W110)</f>
        <v>休</v>
      </c>
      <c r="X115" s="18" t="str">
        <f ca="1">IF('配置表（Ｈ31.01）ららぽーと立川立飛'!X110="","休",'配置表（Ｈ31.01）ららぽーと立川立飛'!X110)</f>
        <v>休</v>
      </c>
      <c r="Y115" s="18" t="str">
        <f ca="1">IF('配置表（Ｈ31.01）ららぽーと立川立飛'!Y110="","休",'配置表（Ｈ31.01）ららぽーと立川立飛'!Y110)</f>
        <v>休</v>
      </c>
      <c r="Z115" s="18" t="str">
        <f ca="1">IF('配置表（Ｈ31.01）ららぽーと立川立飛'!Z110="","休",'配置表（Ｈ31.01）ららぽーと立川立飛'!Z110)</f>
        <v>休</v>
      </c>
      <c r="AA115" s="18" t="str">
        <f ca="1">IF('配置表（Ｈ31.01）ららぽーと立川立飛'!AA110="","休",'配置表（Ｈ31.01）ららぽーと立川立飛'!AA110)</f>
        <v>休</v>
      </c>
      <c r="AB115" s="18" t="str">
        <f ca="1">IF('配置表（Ｈ31.01）ららぽーと立川立飛'!AB110="","休",'配置表（Ｈ31.01）ららぽーと立川立飛'!AB110)</f>
        <v>休</v>
      </c>
      <c r="AC115" s="18" t="str">
        <f ca="1">IF('配置表（Ｈ31.01）ららぽーと立川立飛'!AC110="","休",'配置表（Ｈ31.01）ららぽーと立川立飛'!AC110)</f>
        <v>休</v>
      </c>
      <c r="AD115" s="18" t="str">
        <f ca="1">IF('配置表（Ｈ31.01）ららぽーと立川立飛'!AD110="","休",'配置表（Ｈ31.01）ららぽーと立川立飛'!AD110)</f>
        <v>休</v>
      </c>
      <c r="AE115" s="18" t="str">
        <f ca="1">IF('配置表（Ｈ31.01）ららぽーと立川立飛'!AE110="","休",'配置表（Ｈ31.01）ららぽーと立川立飛'!AE110)</f>
        <v>休</v>
      </c>
      <c r="AF115" s="18" t="str">
        <f ca="1">IF('配置表（Ｈ31.01）ららぽーと立川立飛'!AF110="","休",'配置表（Ｈ31.01）ららぽーと立川立飛'!AF110)</f>
        <v>休</v>
      </c>
      <c r="AG115" s="18" t="str">
        <f ca="1">IF('配置表（Ｈ31.01）ららぽーと立川立飛'!AG110="","休",'配置表（Ｈ31.01）ららぽーと立川立飛'!AG110)</f>
        <v>休</v>
      </c>
      <c r="AH115" s="19" t="str">
        <f>IF('配置表（Ｈ31.01）ららぽーと立川立飛'!AH110="","",'配置表（Ｈ31.01）ららぽーと立川立飛'!AH110)</f>
        <v/>
      </c>
      <c r="AI115" s="57">
        <f t="shared" ca="1" si="18"/>
        <v>31</v>
      </c>
      <c r="AJ115" s="19">
        <f t="shared" ca="1" si="17"/>
        <v>0</v>
      </c>
    </row>
    <row r="116" spans="1:36" ht="25.7" customHeight="1">
      <c r="A116" s="13">
        <v>95</v>
      </c>
      <c r="B116" s="17" t="str">
        <f>IF('配置表（Ｈ31.01）ららぽーと立川立飛'!B111="","",'配置表（Ｈ31.01）ららぽーと立川立飛'!B111)</f>
        <v/>
      </c>
      <c r="C116" s="18" t="str">
        <f ca="1">IF('配置表（Ｈ31.01）ららぽーと立川立飛'!C111="","休",'配置表（Ｈ31.01）ららぽーと立川立飛'!C111)</f>
        <v>休</v>
      </c>
      <c r="D116" s="18" t="str">
        <f ca="1">IF('配置表（Ｈ31.01）ららぽーと立川立飛'!D111="","休",'配置表（Ｈ31.01）ららぽーと立川立飛'!D111)</f>
        <v>休</v>
      </c>
      <c r="E116" s="18" t="str">
        <f ca="1">IF('配置表（Ｈ31.01）ららぽーと立川立飛'!E111="","休",'配置表（Ｈ31.01）ららぽーと立川立飛'!E111)</f>
        <v>休</v>
      </c>
      <c r="F116" s="18" t="str">
        <f ca="1">IF('配置表（Ｈ31.01）ららぽーと立川立飛'!F111="","休",'配置表（Ｈ31.01）ららぽーと立川立飛'!F111)</f>
        <v>休</v>
      </c>
      <c r="G116" s="18" t="str">
        <f ca="1">IF('配置表（Ｈ31.01）ららぽーと立川立飛'!G111="","休",'配置表（Ｈ31.01）ららぽーと立川立飛'!G111)</f>
        <v>休</v>
      </c>
      <c r="H116" s="18" t="str">
        <f ca="1">IF('配置表（Ｈ31.01）ららぽーと立川立飛'!H111="","休",'配置表（Ｈ31.01）ららぽーと立川立飛'!H111)</f>
        <v>休</v>
      </c>
      <c r="I116" s="18" t="str">
        <f ca="1">IF('配置表（Ｈ31.01）ららぽーと立川立飛'!I111="","休",'配置表（Ｈ31.01）ららぽーと立川立飛'!I111)</f>
        <v>休</v>
      </c>
      <c r="J116" s="18" t="str">
        <f ca="1">IF('配置表（Ｈ31.01）ららぽーと立川立飛'!J111="","休",'配置表（Ｈ31.01）ららぽーと立川立飛'!J111)</f>
        <v>休</v>
      </c>
      <c r="K116" s="18" t="str">
        <f ca="1">IF('配置表（Ｈ31.01）ららぽーと立川立飛'!K111="","休",'配置表（Ｈ31.01）ららぽーと立川立飛'!K111)</f>
        <v>休</v>
      </c>
      <c r="L116" s="18" t="str">
        <f ca="1">IF('配置表（Ｈ31.01）ららぽーと立川立飛'!L111="","休",'配置表（Ｈ31.01）ららぽーと立川立飛'!L111)</f>
        <v>休</v>
      </c>
      <c r="M116" s="18" t="str">
        <f ca="1">IF('配置表（Ｈ31.01）ららぽーと立川立飛'!M111="","休",'配置表（Ｈ31.01）ららぽーと立川立飛'!M111)</f>
        <v>休</v>
      </c>
      <c r="N116" s="18" t="str">
        <f ca="1">IF('配置表（Ｈ31.01）ららぽーと立川立飛'!N111="","休",'配置表（Ｈ31.01）ららぽーと立川立飛'!N111)</f>
        <v>休</v>
      </c>
      <c r="O116" s="18" t="str">
        <f ca="1">IF('配置表（Ｈ31.01）ららぽーと立川立飛'!O111="","休",'配置表（Ｈ31.01）ららぽーと立川立飛'!O111)</f>
        <v>休</v>
      </c>
      <c r="P116" s="18" t="str">
        <f ca="1">IF('配置表（Ｈ31.01）ららぽーと立川立飛'!P111="","休",'配置表（Ｈ31.01）ららぽーと立川立飛'!P111)</f>
        <v>休</v>
      </c>
      <c r="Q116" s="18" t="str">
        <f ca="1">IF('配置表（Ｈ31.01）ららぽーと立川立飛'!Q111="","休",'配置表（Ｈ31.01）ららぽーと立川立飛'!Q111)</f>
        <v>休</v>
      </c>
      <c r="R116" s="18" t="str">
        <f ca="1">IF('配置表（Ｈ31.01）ららぽーと立川立飛'!R111="","休",'配置表（Ｈ31.01）ららぽーと立川立飛'!R111)</f>
        <v>休</v>
      </c>
      <c r="S116" s="18" t="str">
        <f ca="1">IF('配置表（Ｈ31.01）ららぽーと立川立飛'!S111="","休",'配置表（Ｈ31.01）ららぽーと立川立飛'!S111)</f>
        <v>休</v>
      </c>
      <c r="T116" s="18" t="str">
        <f ca="1">IF('配置表（Ｈ31.01）ららぽーと立川立飛'!T111="","休",'配置表（Ｈ31.01）ららぽーと立川立飛'!T111)</f>
        <v>休</v>
      </c>
      <c r="U116" s="18" t="str">
        <f ca="1">IF('配置表（Ｈ31.01）ららぽーと立川立飛'!U111="","休",'配置表（Ｈ31.01）ららぽーと立川立飛'!U111)</f>
        <v>休</v>
      </c>
      <c r="V116" s="18" t="str">
        <f ca="1">IF('配置表（Ｈ31.01）ららぽーと立川立飛'!V111="","休",'配置表（Ｈ31.01）ららぽーと立川立飛'!V111)</f>
        <v>休</v>
      </c>
      <c r="W116" s="18" t="str">
        <f ca="1">IF('配置表（Ｈ31.01）ららぽーと立川立飛'!W111="","休",'配置表（Ｈ31.01）ららぽーと立川立飛'!W111)</f>
        <v>休</v>
      </c>
      <c r="X116" s="18" t="str">
        <f ca="1">IF('配置表（Ｈ31.01）ららぽーと立川立飛'!X111="","休",'配置表（Ｈ31.01）ららぽーと立川立飛'!X111)</f>
        <v>休</v>
      </c>
      <c r="Y116" s="18" t="str">
        <f ca="1">IF('配置表（Ｈ31.01）ららぽーと立川立飛'!Y111="","休",'配置表（Ｈ31.01）ららぽーと立川立飛'!Y111)</f>
        <v>休</v>
      </c>
      <c r="Z116" s="18" t="str">
        <f ca="1">IF('配置表（Ｈ31.01）ららぽーと立川立飛'!Z111="","休",'配置表（Ｈ31.01）ららぽーと立川立飛'!Z111)</f>
        <v>休</v>
      </c>
      <c r="AA116" s="18" t="str">
        <f ca="1">IF('配置表（Ｈ31.01）ららぽーと立川立飛'!AA111="","休",'配置表（Ｈ31.01）ららぽーと立川立飛'!AA111)</f>
        <v>休</v>
      </c>
      <c r="AB116" s="18" t="str">
        <f ca="1">IF('配置表（Ｈ31.01）ららぽーと立川立飛'!AB111="","休",'配置表（Ｈ31.01）ららぽーと立川立飛'!AB111)</f>
        <v>休</v>
      </c>
      <c r="AC116" s="18" t="str">
        <f ca="1">IF('配置表（Ｈ31.01）ららぽーと立川立飛'!AC111="","休",'配置表（Ｈ31.01）ららぽーと立川立飛'!AC111)</f>
        <v>休</v>
      </c>
      <c r="AD116" s="18" t="str">
        <f ca="1">IF('配置表（Ｈ31.01）ららぽーと立川立飛'!AD111="","休",'配置表（Ｈ31.01）ららぽーと立川立飛'!AD111)</f>
        <v>休</v>
      </c>
      <c r="AE116" s="18" t="str">
        <f ca="1">IF('配置表（Ｈ31.01）ららぽーと立川立飛'!AE111="","休",'配置表（Ｈ31.01）ららぽーと立川立飛'!AE111)</f>
        <v>休</v>
      </c>
      <c r="AF116" s="18" t="str">
        <f ca="1">IF('配置表（Ｈ31.01）ららぽーと立川立飛'!AF111="","休",'配置表（Ｈ31.01）ららぽーと立川立飛'!AF111)</f>
        <v>休</v>
      </c>
      <c r="AG116" s="18" t="str">
        <f ca="1">IF('配置表（Ｈ31.01）ららぽーと立川立飛'!AG111="","休",'配置表（Ｈ31.01）ららぽーと立川立飛'!AG111)</f>
        <v>休</v>
      </c>
      <c r="AH116" s="19" t="str">
        <f>IF('配置表（Ｈ31.01）ららぽーと立川立飛'!AH111="","",'配置表（Ｈ31.01）ららぽーと立川立飛'!AH111)</f>
        <v/>
      </c>
      <c r="AI116" s="57">
        <f t="shared" ca="1" si="18"/>
        <v>31</v>
      </c>
      <c r="AJ116" s="19">
        <f t="shared" ca="1" si="17"/>
        <v>0</v>
      </c>
    </row>
    <row r="117" spans="1:36" ht="25.7" customHeight="1">
      <c r="A117" s="13">
        <v>96</v>
      </c>
      <c r="B117" s="17" t="str">
        <f>IF('配置表（Ｈ31.01）ららぽーと立川立飛'!B112="","",'配置表（Ｈ31.01）ららぽーと立川立飛'!B112)</f>
        <v/>
      </c>
      <c r="C117" s="18" t="str">
        <f ca="1">IF('配置表（Ｈ31.01）ららぽーと立川立飛'!C112="","休",'配置表（Ｈ31.01）ららぽーと立川立飛'!C112)</f>
        <v>休</v>
      </c>
      <c r="D117" s="18" t="str">
        <f ca="1">IF('配置表（Ｈ31.01）ららぽーと立川立飛'!D112="","休",'配置表（Ｈ31.01）ららぽーと立川立飛'!D112)</f>
        <v>休</v>
      </c>
      <c r="E117" s="18" t="str">
        <f ca="1">IF('配置表（Ｈ31.01）ららぽーと立川立飛'!E112="","休",'配置表（Ｈ31.01）ららぽーと立川立飛'!E112)</f>
        <v>休</v>
      </c>
      <c r="F117" s="18" t="str">
        <f ca="1">IF('配置表（Ｈ31.01）ららぽーと立川立飛'!F112="","休",'配置表（Ｈ31.01）ららぽーと立川立飛'!F112)</f>
        <v>休</v>
      </c>
      <c r="G117" s="18" t="str">
        <f ca="1">IF('配置表（Ｈ31.01）ららぽーと立川立飛'!G112="","休",'配置表（Ｈ31.01）ららぽーと立川立飛'!G112)</f>
        <v>休</v>
      </c>
      <c r="H117" s="18" t="str">
        <f ca="1">IF('配置表（Ｈ31.01）ららぽーと立川立飛'!H112="","休",'配置表（Ｈ31.01）ららぽーと立川立飛'!H112)</f>
        <v>休</v>
      </c>
      <c r="I117" s="18" t="str">
        <f ca="1">IF('配置表（Ｈ31.01）ららぽーと立川立飛'!I112="","休",'配置表（Ｈ31.01）ららぽーと立川立飛'!I112)</f>
        <v>休</v>
      </c>
      <c r="J117" s="18" t="str">
        <f ca="1">IF('配置表（Ｈ31.01）ららぽーと立川立飛'!J112="","休",'配置表（Ｈ31.01）ららぽーと立川立飛'!J112)</f>
        <v>休</v>
      </c>
      <c r="K117" s="18" t="str">
        <f ca="1">IF('配置表（Ｈ31.01）ららぽーと立川立飛'!K112="","休",'配置表（Ｈ31.01）ららぽーと立川立飛'!K112)</f>
        <v>休</v>
      </c>
      <c r="L117" s="18" t="str">
        <f ca="1">IF('配置表（Ｈ31.01）ららぽーと立川立飛'!L112="","休",'配置表（Ｈ31.01）ららぽーと立川立飛'!L112)</f>
        <v>休</v>
      </c>
      <c r="M117" s="18" t="str">
        <f ca="1">IF('配置表（Ｈ31.01）ららぽーと立川立飛'!M112="","休",'配置表（Ｈ31.01）ららぽーと立川立飛'!M112)</f>
        <v>休</v>
      </c>
      <c r="N117" s="18" t="str">
        <f ca="1">IF('配置表（Ｈ31.01）ららぽーと立川立飛'!N112="","休",'配置表（Ｈ31.01）ららぽーと立川立飛'!N112)</f>
        <v>休</v>
      </c>
      <c r="O117" s="18" t="str">
        <f ca="1">IF('配置表（Ｈ31.01）ららぽーと立川立飛'!O112="","休",'配置表（Ｈ31.01）ららぽーと立川立飛'!O112)</f>
        <v>休</v>
      </c>
      <c r="P117" s="18" t="str">
        <f ca="1">IF('配置表（Ｈ31.01）ららぽーと立川立飛'!P112="","休",'配置表（Ｈ31.01）ららぽーと立川立飛'!P112)</f>
        <v>休</v>
      </c>
      <c r="Q117" s="18" t="str">
        <f ca="1">IF('配置表（Ｈ31.01）ららぽーと立川立飛'!Q112="","休",'配置表（Ｈ31.01）ららぽーと立川立飛'!Q112)</f>
        <v>休</v>
      </c>
      <c r="R117" s="18" t="str">
        <f ca="1">IF('配置表（Ｈ31.01）ららぽーと立川立飛'!R112="","休",'配置表（Ｈ31.01）ららぽーと立川立飛'!R112)</f>
        <v>休</v>
      </c>
      <c r="S117" s="18" t="str">
        <f ca="1">IF('配置表（Ｈ31.01）ららぽーと立川立飛'!S112="","休",'配置表（Ｈ31.01）ららぽーと立川立飛'!S112)</f>
        <v>休</v>
      </c>
      <c r="T117" s="18" t="str">
        <f ca="1">IF('配置表（Ｈ31.01）ららぽーと立川立飛'!T112="","休",'配置表（Ｈ31.01）ららぽーと立川立飛'!T112)</f>
        <v>休</v>
      </c>
      <c r="U117" s="18" t="str">
        <f ca="1">IF('配置表（Ｈ31.01）ららぽーと立川立飛'!U112="","休",'配置表（Ｈ31.01）ららぽーと立川立飛'!U112)</f>
        <v>休</v>
      </c>
      <c r="V117" s="18" t="str">
        <f ca="1">IF('配置表（Ｈ31.01）ららぽーと立川立飛'!V112="","休",'配置表（Ｈ31.01）ららぽーと立川立飛'!V112)</f>
        <v>休</v>
      </c>
      <c r="W117" s="18" t="str">
        <f ca="1">IF('配置表（Ｈ31.01）ららぽーと立川立飛'!W112="","休",'配置表（Ｈ31.01）ららぽーと立川立飛'!W112)</f>
        <v>休</v>
      </c>
      <c r="X117" s="18" t="str">
        <f ca="1">IF('配置表（Ｈ31.01）ららぽーと立川立飛'!X112="","休",'配置表（Ｈ31.01）ららぽーと立川立飛'!X112)</f>
        <v>休</v>
      </c>
      <c r="Y117" s="18" t="str">
        <f ca="1">IF('配置表（Ｈ31.01）ららぽーと立川立飛'!Y112="","休",'配置表（Ｈ31.01）ららぽーと立川立飛'!Y112)</f>
        <v>休</v>
      </c>
      <c r="Z117" s="18" t="str">
        <f ca="1">IF('配置表（Ｈ31.01）ららぽーと立川立飛'!Z112="","休",'配置表（Ｈ31.01）ららぽーと立川立飛'!Z112)</f>
        <v>休</v>
      </c>
      <c r="AA117" s="18" t="str">
        <f ca="1">IF('配置表（Ｈ31.01）ららぽーと立川立飛'!AA112="","休",'配置表（Ｈ31.01）ららぽーと立川立飛'!AA112)</f>
        <v>休</v>
      </c>
      <c r="AB117" s="18" t="str">
        <f ca="1">IF('配置表（Ｈ31.01）ららぽーと立川立飛'!AB112="","休",'配置表（Ｈ31.01）ららぽーと立川立飛'!AB112)</f>
        <v>休</v>
      </c>
      <c r="AC117" s="18" t="str">
        <f ca="1">IF('配置表（Ｈ31.01）ららぽーと立川立飛'!AC112="","休",'配置表（Ｈ31.01）ららぽーと立川立飛'!AC112)</f>
        <v>休</v>
      </c>
      <c r="AD117" s="18" t="str">
        <f ca="1">IF('配置表（Ｈ31.01）ららぽーと立川立飛'!AD112="","休",'配置表（Ｈ31.01）ららぽーと立川立飛'!AD112)</f>
        <v>休</v>
      </c>
      <c r="AE117" s="18" t="str">
        <f ca="1">IF('配置表（Ｈ31.01）ららぽーと立川立飛'!AE112="","休",'配置表（Ｈ31.01）ららぽーと立川立飛'!AE112)</f>
        <v>休</v>
      </c>
      <c r="AF117" s="18" t="str">
        <f ca="1">IF('配置表（Ｈ31.01）ららぽーと立川立飛'!AF112="","休",'配置表（Ｈ31.01）ららぽーと立川立飛'!AF112)</f>
        <v>休</v>
      </c>
      <c r="AG117" s="18" t="str">
        <f ca="1">IF('配置表（Ｈ31.01）ららぽーと立川立飛'!AG112="","休",'配置表（Ｈ31.01）ららぽーと立川立飛'!AG112)</f>
        <v>休</v>
      </c>
      <c r="AH117" s="19" t="str">
        <f>IF('配置表（Ｈ31.01）ららぽーと立川立飛'!AH112="","",'配置表（Ｈ31.01）ららぽーと立川立飛'!AH112)</f>
        <v/>
      </c>
      <c r="AI117" s="57">
        <f t="shared" ca="1" si="18"/>
        <v>31</v>
      </c>
      <c r="AJ117" s="19">
        <f t="shared" ca="1" si="17"/>
        <v>0</v>
      </c>
    </row>
    <row r="118" spans="1:36" ht="25.7" customHeight="1">
      <c r="A118" s="13">
        <v>97</v>
      </c>
      <c r="B118" s="17" t="str">
        <f>IF('配置表（Ｈ31.01）ららぽーと立川立飛'!B113="","",'配置表（Ｈ31.01）ららぽーと立川立飛'!B113)</f>
        <v/>
      </c>
      <c r="C118" s="18" t="str">
        <f ca="1">IF('配置表（Ｈ31.01）ららぽーと立川立飛'!C113="","休",'配置表（Ｈ31.01）ららぽーと立川立飛'!C113)</f>
        <v>休</v>
      </c>
      <c r="D118" s="18" t="str">
        <f ca="1">IF('配置表（Ｈ31.01）ららぽーと立川立飛'!D113="","休",'配置表（Ｈ31.01）ららぽーと立川立飛'!D113)</f>
        <v>休</v>
      </c>
      <c r="E118" s="18" t="str">
        <f ca="1">IF('配置表（Ｈ31.01）ららぽーと立川立飛'!E113="","休",'配置表（Ｈ31.01）ららぽーと立川立飛'!E113)</f>
        <v>休</v>
      </c>
      <c r="F118" s="18" t="str">
        <f ca="1">IF('配置表（Ｈ31.01）ららぽーと立川立飛'!F113="","休",'配置表（Ｈ31.01）ららぽーと立川立飛'!F113)</f>
        <v>休</v>
      </c>
      <c r="G118" s="18" t="str">
        <f ca="1">IF('配置表（Ｈ31.01）ららぽーと立川立飛'!G113="","休",'配置表（Ｈ31.01）ららぽーと立川立飛'!G113)</f>
        <v>休</v>
      </c>
      <c r="H118" s="18" t="str">
        <f ca="1">IF('配置表（Ｈ31.01）ららぽーと立川立飛'!H113="","休",'配置表（Ｈ31.01）ららぽーと立川立飛'!H113)</f>
        <v>休</v>
      </c>
      <c r="I118" s="18" t="str">
        <f ca="1">IF('配置表（Ｈ31.01）ららぽーと立川立飛'!I113="","休",'配置表（Ｈ31.01）ららぽーと立川立飛'!I113)</f>
        <v>休</v>
      </c>
      <c r="J118" s="18" t="str">
        <f ca="1">IF('配置表（Ｈ31.01）ららぽーと立川立飛'!J113="","休",'配置表（Ｈ31.01）ららぽーと立川立飛'!J113)</f>
        <v>休</v>
      </c>
      <c r="K118" s="18" t="str">
        <f ca="1">IF('配置表（Ｈ31.01）ららぽーと立川立飛'!K113="","休",'配置表（Ｈ31.01）ららぽーと立川立飛'!K113)</f>
        <v>休</v>
      </c>
      <c r="L118" s="18" t="str">
        <f ca="1">IF('配置表（Ｈ31.01）ららぽーと立川立飛'!L113="","休",'配置表（Ｈ31.01）ららぽーと立川立飛'!L113)</f>
        <v>休</v>
      </c>
      <c r="M118" s="18" t="str">
        <f ca="1">IF('配置表（Ｈ31.01）ららぽーと立川立飛'!M113="","休",'配置表（Ｈ31.01）ららぽーと立川立飛'!M113)</f>
        <v>休</v>
      </c>
      <c r="N118" s="18" t="str">
        <f ca="1">IF('配置表（Ｈ31.01）ららぽーと立川立飛'!N113="","休",'配置表（Ｈ31.01）ららぽーと立川立飛'!N113)</f>
        <v>休</v>
      </c>
      <c r="O118" s="18" t="str">
        <f ca="1">IF('配置表（Ｈ31.01）ららぽーと立川立飛'!O113="","休",'配置表（Ｈ31.01）ららぽーと立川立飛'!O113)</f>
        <v>休</v>
      </c>
      <c r="P118" s="18" t="str">
        <f ca="1">IF('配置表（Ｈ31.01）ららぽーと立川立飛'!P113="","休",'配置表（Ｈ31.01）ららぽーと立川立飛'!P113)</f>
        <v>休</v>
      </c>
      <c r="Q118" s="18" t="str">
        <f ca="1">IF('配置表（Ｈ31.01）ららぽーと立川立飛'!Q113="","休",'配置表（Ｈ31.01）ららぽーと立川立飛'!Q113)</f>
        <v>休</v>
      </c>
      <c r="R118" s="18" t="str">
        <f ca="1">IF('配置表（Ｈ31.01）ららぽーと立川立飛'!R113="","休",'配置表（Ｈ31.01）ららぽーと立川立飛'!R113)</f>
        <v>休</v>
      </c>
      <c r="S118" s="18" t="str">
        <f ca="1">IF('配置表（Ｈ31.01）ららぽーと立川立飛'!S113="","休",'配置表（Ｈ31.01）ららぽーと立川立飛'!S113)</f>
        <v>休</v>
      </c>
      <c r="T118" s="18" t="str">
        <f ca="1">IF('配置表（Ｈ31.01）ららぽーと立川立飛'!T113="","休",'配置表（Ｈ31.01）ららぽーと立川立飛'!T113)</f>
        <v>休</v>
      </c>
      <c r="U118" s="18" t="str">
        <f ca="1">IF('配置表（Ｈ31.01）ららぽーと立川立飛'!U113="","休",'配置表（Ｈ31.01）ららぽーと立川立飛'!U113)</f>
        <v>休</v>
      </c>
      <c r="V118" s="18" t="str">
        <f ca="1">IF('配置表（Ｈ31.01）ららぽーと立川立飛'!V113="","休",'配置表（Ｈ31.01）ららぽーと立川立飛'!V113)</f>
        <v>休</v>
      </c>
      <c r="W118" s="18" t="str">
        <f ca="1">IF('配置表（Ｈ31.01）ららぽーと立川立飛'!W113="","休",'配置表（Ｈ31.01）ららぽーと立川立飛'!W113)</f>
        <v>休</v>
      </c>
      <c r="X118" s="18" t="str">
        <f ca="1">IF('配置表（Ｈ31.01）ららぽーと立川立飛'!X113="","休",'配置表（Ｈ31.01）ららぽーと立川立飛'!X113)</f>
        <v>休</v>
      </c>
      <c r="Y118" s="18" t="str">
        <f ca="1">IF('配置表（Ｈ31.01）ららぽーと立川立飛'!Y113="","休",'配置表（Ｈ31.01）ららぽーと立川立飛'!Y113)</f>
        <v>休</v>
      </c>
      <c r="Z118" s="18" t="str">
        <f ca="1">IF('配置表（Ｈ31.01）ららぽーと立川立飛'!Z113="","休",'配置表（Ｈ31.01）ららぽーと立川立飛'!Z113)</f>
        <v>休</v>
      </c>
      <c r="AA118" s="18" t="str">
        <f ca="1">IF('配置表（Ｈ31.01）ららぽーと立川立飛'!AA113="","休",'配置表（Ｈ31.01）ららぽーと立川立飛'!AA113)</f>
        <v>休</v>
      </c>
      <c r="AB118" s="18" t="str">
        <f ca="1">IF('配置表（Ｈ31.01）ららぽーと立川立飛'!AB113="","休",'配置表（Ｈ31.01）ららぽーと立川立飛'!AB113)</f>
        <v>休</v>
      </c>
      <c r="AC118" s="18" t="str">
        <f ca="1">IF('配置表（Ｈ31.01）ららぽーと立川立飛'!AC113="","休",'配置表（Ｈ31.01）ららぽーと立川立飛'!AC113)</f>
        <v>休</v>
      </c>
      <c r="AD118" s="18" t="str">
        <f ca="1">IF('配置表（Ｈ31.01）ららぽーと立川立飛'!AD113="","休",'配置表（Ｈ31.01）ららぽーと立川立飛'!AD113)</f>
        <v>休</v>
      </c>
      <c r="AE118" s="18" t="str">
        <f ca="1">IF('配置表（Ｈ31.01）ららぽーと立川立飛'!AE113="","休",'配置表（Ｈ31.01）ららぽーと立川立飛'!AE113)</f>
        <v>休</v>
      </c>
      <c r="AF118" s="18" t="str">
        <f ca="1">IF('配置表（Ｈ31.01）ららぽーと立川立飛'!AF113="","休",'配置表（Ｈ31.01）ららぽーと立川立飛'!AF113)</f>
        <v>休</v>
      </c>
      <c r="AG118" s="18" t="str">
        <f ca="1">IF('配置表（Ｈ31.01）ららぽーと立川立飛'!AG113="","休",'配置表（Ｈ31.01）ららぽーと立川立飛'!AG113)</f>
        <v>休</v>
      </c>
      <c r="AH118" s="19" t="str">
        <f>IF('配置表（Ｈ31.01）ららぽーと立川立飛'!AH113="","",'配置表（Ｈ31.01）ららぽーと立川立飛'!AH113)</f>
        <v/>
      </c>
      <c r="AI118" s="57">
        <f t="shared" ca="1" si="18"/>
        <v>31</v>
      </c>
      <c r="AJ118" s="19">
        <f t="shared" ref="AJ118:AJ149" ca="1" si="19">($AI$17-AI118)*8+COUNTIF(C118:AG118,"荷捌")*2</f>
        <v>0</v>
      </c>
    </row>
    <row r="119" spans="1:36" ht="25.7" customHeight="1">
      <c r="A119" s="13">
        <v>98</v>
      </c>
      <c r="B119" s="17" t="str">
        <f>IF('配置表（Ｈ31.01）ららぽーと立川立飛'!B114="","",'配置表（Ｈ31.01）ららぽーと立川立飛'!B114)</f>
        <v/>
      </c>
      <c r="C119" s="18" t="str">
        <f ca="1">IF('配置表（Ｈ31.01）ららぽーと立川立飛'!C114="","休",'配置表（Ｈ31.01）ららぽーと立川立飛'!C114)</f>
        <v>休</v>
      </c>
      <c r="D119" s="18" t="str">
        <f ca="1">IF('配置表（Ｈ31.01）ららぽーと立川立飛'!D114="","休",'配置表（Ｈ31.01）ららぽーと立川立飛'!D114)</f>
        <v>休</v>
      </c>
      <c r="E119" s="18" t="str">
        <f ca="1">IF('配置表（Ｈ31.01）ららぽーと立川立飛'!E114="","休",'配置表（Ｈ31.01）ららぽーと立川立飛'!E114)</f>
        <v>休</v>
      </c>
      <c r="F119" s="18" t="str">
        <f ca="1">IF('配置表（Ｈ31.01）ららぽーと立川立飛'!F114="","休",'配置表（Ｈ31.01）ららぽーと立川立飛'!F114)</f>
        <v>休</v>
      </c>
      <c r="G119" s="18" t="str">
        <f ca="1">IF('配置表（Ｈ31.01）ららぽーと立川立飛'!G114="","休",'配置表（Ｈ31.01）ららぽーと立川立飛'!G114)</f>
        <v>休</v>
      </c>
      <c r="H119" s="18" t="str">
        <f ca="1">IF('配置表（Ｈ31.01）ららぽーと立川立飛'!H114="","休",'配置表（Ｈ31.01）ららぽーと立川立飛'!H114)</f>
        <v>休</v>
      </c>
      <c r="I119" s="18" t="str">
        <f ca="1">IF('配置表（Ｈ31.01）ららぽーと立川立飛'!I114="","休",'配置表（Ｈ31.01）ららぽーと立川立飛'!I114)</f>
        <v>休</v>
      </c>
      <c r="J119" s="18" t="str">
        <f ca="1">IF('配置表（Ｈ31.01）ららぽーと立川立飛'!J114="","休",'配置表（Ｈ31.01）ららぽーと立川立飛'!J114)</f>
        <v>休</v>
      </c>
      <c r="K119" s="18" t="str">
        <f ca="1">IF('配置表（Ｈ31.01）ららぽーと立川立飛'!K114="","休",'配置表（Ｈ31.01）ららぽーと立川立飛'!K114)</f>
        <v>休</v>
      </c>
      <c r="L119" s="18" t="str">
        <f ca="1">IF('配置表（Ｈ31.01）ららぽーと立川立飛'!L114="","休",'配置表（Ｈ31.01）ららぽーと立川立飛'!L114)</f>
        <v>休</v>
      </c>
      <c r="M119" s="18" t="str">
        <f ca="1">IF('配置表（Ｈ31.01）ららぽーと立川立飛'!M114="","休",'配置表（Ｈ31.01）ららぽーと立川立飛'!M114)</f>
        <v>休</v>
      </c>
      <c r="N119" s="18" t="str">
        <f ca="1">IF('配置表（Ｈ31.01）ららぽーと立川立飛'!N114="","休",'配置表（Ｈ31.01）ららぽーと立川立飛'!N114)</f>
        <v>休</v>
      </c>
      <c r="O119" s="18" t="str">
        <f ca="1">IF('配置表（Ｈ31.01）ららぽーと立川立飛'!O114="","休",'配置表（Ｈ31.01）ららぽーと立川立飛'!O114)</f>
        <v>休</v>
      </c>
      <c r="P119" s="18" t="str">
        <f ca="1">IF('配置表（Ｈ31.01）ららぽーと立川立飛'!P114="","休",'配置表（Ｈ31.01）ららぽーと立川立飛'!P114)</f>
        <v>休</v>
      </c>
      <c r="Q119" s="18" t="str">
        <f ca="1">IF('配置表（Ｈ31.01）ららぽーと立川立飛'!Q114="","休",'配置表（Ｈ31.01）ららぽーと立川立飛'!Q114)</f>
        <v>休</v>
      </c>
      <c r="R119" s="18" t="str">
        <f ca="1">IF('配置表（Ｈ31.01）ららぽーと立川立飛'!R114="","休",'配置表（Ｈ31.01）ららぽーと立川立飛'!R114)</f>
        <v>休</v>
      </c>
      <c r="S119" s="18" t="str">
        <f ca="1">IF('配置表（Ｈ31.01）ららぽーと立川立飛'!S114="","休",'配置表（Ｈ31.01）ららぽーと立川立飛'!S114)</f>
        <v>休</v>
      </c>
      <c r="T119" s="18" t="str">
        <f ca="1">IF('配置表（Ｈ31.01）ららぽーと立川立飛'!T114="","休",'配置表（Ｈ31.01）ららぽーと立川立飛'!T114)</f>
        <v>休</v>
      </c>
      <c r="U119" s="18" t="str">
        <f ca="1">IF('配置表（Ｈ31.01）ららぽーと立川立飛'!U114="","休",'配置表（Ｈ31.01）ららぽーと立川立飛'!U114)</f>
        <v>休</v>
      </c>
      <c r="V119" s="18" t="str">
        <f ca="1">IF('配置表（Ｈ31.01）ららぽーと立川立飛'!V114="","休",'配置表（Ｈ31.01）ららぽーと立川立飛'!V114)</f>
        <v>休</v>
      </c>
      <c r="W119" s="18" t="str">
        <f ca="1">IF('配置表（Ｈ31.01）ららぽーと立川立飛'!W114="","休",'配置表（Ｈ31.01）ららぽーと立川立飛'!W114)</f>
        <v>休</v>
      </c>
      <c r="X119" s="18" t="str">
        <f ca="1">IF('配置表（Ｈ31.01）ららぽーと立川立飛'!X114="","休",'配置表（Ｈ31.01）ららぽーと立川立飛'!X114)</f>
        <v>休</v>
      </c>
      <c r="Y119" s="18" t="str">
        <f ca="1">IF('配置表（Ｈ31.01）ららぽーと立川立飛'!Y114="","休",'配置表（Ｈ31.01）ららぽーと立川立飛'!Y114)</f>
        <v>休</v>
      </c>
      <c r="Z119" s="18" t="str">
        <f ca="1">IF('配置表（Ｈ31.01）ららぽーと立川立飛'!Z114="","休",'配置表（Ｈ31.01）ららぽーと立川立飛'!Z114)</f>
        <v>休</v>
      </c>
      <c r="AA119" s="18" t="str">
        <f ca="1">IF('配置表（Ｈ31.01）ららぽーと立川立飛'!AA114="","休",'配置表（Ｈ31.01）ららぽーと立川立飛'!AA114)</f>
        <v>休</v>
      </c>
      <c r="AB119" s="18" t="str">
        <f ca="1">IF('配置表（Ｈ31.01）ららぽーと立川立飛'!AB114="","休",'配置表（Ｈ31.01）ららぽーと立川立飛'!AB114)</f>
        <v>休</v>
      </c>
      <c r="AC119" s="18" t="str">
        <f ca="1">IF('配置表（Ｈ31.01）ららぽーと立川立飛'!AC114="","休",'配置表（Ｈ31.01）ららぽーと立川立飛'!AC114)</f>
        <v>休</v>
      </c>
      <c r="AD119" s="18" t="str">
        <f ca="1">IF('配置表（Ｈ31.01）ららぽーと立川立飛'!AD114="","休",'配置表（Ｈ31.01）ららぽーと立川立飛'!AD114)</f>
        <v>休</v>
      </c>
      <c r="AE119" s="18" t="str">
        <f ca="1">IF('配置表（Ｈ31.01）ららぽーと立川立飛'!AE114="","休",'配置表（Ｈ31.01）ららぽーと立川立飛'!AE114)</f>
        <v>休</v>
      </c>
      <c r="AF119" s="18" t="str">
        <f ca="1">IF('配置表（Ｈ31.01）ららぽーと立川立飛'!AF114="","休",'配置表（Ｈ31.01）ららぽーと立川立飛'!AF114)</f>
        <v>休</v>
      </c>
      <c r="AG119" s="18" t="str">
        <f ca="1">IF('配置表（Ｈ31.01）ららぽーと立川立飛'!AG114="","休",'配置表（Ｈ31.01）ららぽーと立川立飛'!AG114)</f>
        <v>休</v>
      </c>
      <c r="AH119" s="19" t="str">
        <f>IF('配置表（Ｈ31.01）ららぽーと立川立飛'!AH114="","",'配置表（Ｈ31.01）ららぽーと立川立飛'!AH114)</f>
        <v/>
      </c>
      <c r="AI119" s="57">
        <f t="shared" ca="1" si="18"/>
        <v>31</v>
      </c>
      <c r="AJ119" s="19">
        <f t="shared" ca="1" si="19"/>
        <v>0</v>
      </c>
    </row>
    <row r="120" spans="1:36" ht="25.7" customHeight="1">
      <c r="A120" s="13">
        <v>99</v>
      </c>
      <c r="B120" s="17" t="str">
        <f>IF('配置表（Ｈ31.01）ららぽーと立川立飛'!B115="","",'配置表（Ｈ31.01）ららぽーと立川立飛'!B115)</f>
        <v/>
      </c>
      <c r="C120" s="18" t="str">
        <f ca="1">IF('配置表（Ｈ31.01）ららぽーと立川立飛'!C115="","休",'配置表（Ｈ31.01）ららぽーと立川立飛'!C115)</f>
        <v>休</v>
      </c>
      <c r="D120" s="18" t="str">
        <f ca="1">IF('配置表（Ｈ31.01）ららぽーと立川立飛'!D115="","休",'配置表（Ｈ31.01）ららぽーと立川立飛'!D115)</f>
        <v>休</v>
      </c>
      <c r="E120" s="18" t="str">
        <f ca="1">IF('配置表（Ｈ31.01）ららぽーと立川立飛'!E115="","休",'配置表（Ｈ31.01）ららぽーと立川立飛'!E115)</f>
        <v>休</v>
      </c>
      <c r="F120" s="18" t="str">
        <f ca="1">IF('配置表（Ｈ31.01）ららぽーと立川立飛'!F115="","休",'配置表（Ｈ31.01）ららぽーと立川立飛'!F115)</f>
        <v>休</v>
      </c>
      <c r="G120" s="18" t="str">
        <f ca="1">IF('配置表（Ｈ31.01）ららぽーと立川立飛'!G115="","休",'配置表（Ｈ31.01）ららぽーと立川立飛'!G115)</f>
        <v>休</v>
      </c>
      <c r="H120" s="18" t="str">
        <f ca="1">IF('配置表（Ｈ31.01）ららぽーと立川立飛'!H115="","休",'配置表（Ｈ31.01）ららぽーと立川立飛'!H115)</f>
        <v>休</v>
      </c>
      <c r="I120" s="18" t="str">
        <f ca="1">IF('配置表（Ｈ31.01）ららぽーと立川立飛'!I115="","休",'配置表（Ｈ31.01）ららぽーと立川立飛'!I115)</f>
        <v>休</v>
      </c>
      <c r="J120" s="18" t="str">
        <f ca="1">IF('配置表（Ｈ31.01）ららぽーと立川立飛'!J115="","休",'配置表（Ｈ31.01）ららぽーと立川立飛'!J115)</f>
        <v>休</v>
      </c>
      <c r="K120" s="18" t="str">
        <f ca="1">IF('配置表（Ｈ31.01）ららぽーと立川立飛'!K115="","休",'配置表（Ｈ31.01）ららぽーと立川立飛'!K115)</f>
        <v>休</v>
      </c>
      <c r="L120" s="18" t="str">
        <f ca="1">IF('配置表（Ｈ31.01）ららぽーと立川立飛'!L115="","休",'配置表（Ｈ31.01）ららぽーと立川立飛'!L115)</f>
        <v>休</v>
      </c>
      <c r="M120" s="18" t="str">
        <f ca="1">IF('配置表（Ｈ31.01）ららぽーと立川立飛'!M115="","休",'配置表（Ｈ31.01）ららぽーと立川立飛'!M115)</f>
        <v>休</v>
      </c>
      <c r="N120" s="18" t="str">
        <f ca="1">IF('配置表（Ｈ31.01）ららぽーと立川立飛'!N115="","休",'配置表（Ｈ31.01）ららぽーと立川立飛'!N115)</f>
        <v>休</v>
      </c>
      <c r="O120" s="18" t="str">
        <f ca="1">IF('配置表（Ｈ31.01）ららぽーと立川立飛'!O115="","休",'配置表（Ｈ31.01）ららぽーと立川立飛'!O115)</f>
        <v>休</v>
      </c>
      <c r="P120" s="18" t="str">
        <f ca="1">IF('配置表（Ｈ31.01）ららぽーと立川立飛'!P115="","休",'配置表（Ｈ31.01）ららぽーと立川立飛'!P115)</f>
        <v>休</v>
      </c>
      <c r="Q120" s="18" t="str">
        <f ca="1">IF('配置表（Ｈ31.01）ららぽーと立川立飛'!Q115="","休",'配置表（Ｈ31.01）ららぽーと立川立飛'!Q115)</f>
        <v>休</v>
      </c>
      <c r="R120" s="18" t="str">
        <f ca="1">IF('配置表（Ｈ31.01）ららぽーと立川立飛'!R115="","休",'配置表（Ｈ31.01）ららぽーと立川立飛'!R115)</f>
        <v>休</v>
      </c>
      <c r="S120" s="18" t="str">
        <f ca="1">IF('配置表（Ｈ31.01）ららぽーと立川立飛'!S115="","休",'配置表（Ｈ31.01）ららぽーと立川立飛'!S115)</f>
        <v>休</v>
      </c>
      <c r="T120" s="18" t="str">
        <f ca="1">IF('配置表（Ｈ31.01）ららぽーと立川立飛'!T115="","休",'配置表（Ｈ31.01）ららぽーと立川立飛'!T115)</f>
        <v>休</v>
      </c>
      <c r="U120" s="18" t="str">
        <f ca="1">IF('配置表（Ｈ31.01）ららぽーと立川立飛'!U115="","休",'配置表（Ｈ31.01）ららぽーと立川立飛'!U115)</f>
        <v>休</v>
      </c>
      <c r="V120" s="18" t="str">
        <f ca="1">IF('配置表（Ｈ31.01）ららぽーと立川立飛'!V115="","休",'配置表（Ｈ31.01）ららぽーと立川立飛'!V115)</f>
        <v>休</v>
      </c>
      <c r="W120" s="18" t="str">
        <f ca="1">IF('配置表（Ｈ31.01）ららぽーと立川立飛'!W115="","休",'配置表（Ｈ31.01）ららぽーと立川立飛'!W115)</f>
        <v>休</v>
      </c>
      <c r="X120" s="18" t="str">
        <f ca="1">IF('配置表（Ｈ31.01）ららぽーと立川立飛'!X115="","休",'配置表（Ｈ31.01）ららぽーと立川立飛'!X115)</f>
        <v>休</v>
      </c>
      <c r="Y120" s="18" t="str">
        <f ca="1">IF('配置表（Ｈ31.01）ららぽーと立川立飛'!Y115="","休",'配置表（Ｈ31.01）ららぽーと立川立飛'!Y115)</f>
        <v>休</v>
      </c>
      <c r="Z120" s="18" t="str">
        <f ca="1">IF('配置表（Ｈ31.01）ららぽーと立川立飛'!Z115="","休",'配置表（Ｈ31.01）ららぽーと立川立飛'!Z115)</f>
        <v>休</v>
      </c>
      <c r="AA120" s="18" t="str">
        <f ca="1">IF('配置表（Ｈ31.01）ららぽーと立川立飛'!AA115="","休",'配置表（Ｈ31.01）ららぽーと立川立飛'!AA115)</f>
        <v>休</v>
      </c>
      <c r="AB120" s="18" t="str">
        <f ca="1">IF('配置表（Ｈ31.01）ららぽーと立川立飛'!AB115="","休",'配置表（Ｈ31.01）ららぽーと立川立飛'!AB115)</f>
        <v>休</v>
      </c>
      <c r="AC120" s="18" t="str">
        <f ca="1">IF('配置表（Ｈ31.01）ららぽーと立川立飛'!AC115="","休",'配置表（Ｈ31.01）ららぽーと立川立飛'!AC115)</f>
        <v>休</v>
      </c>
      <c r="AD120" s="18" t="str">
        <f ca="1">IF('配置表（Ｈ31.01）ららぽーと立川立飛'!AD115="","休",'配置表（Ｈ31.01）ららぽーと立川立飛'!AD115)</f>
        <v>休</v>
      </c>
      <c r="AE120" s="18" t="str">
        <f ca="1">IF('配置表（Ｈ31.01）ららぽーと立川立飛'!AE115="","休",'配置表（Ｈ31.01）ららぽーと立川立飛'!AE115)</f>
        <v>休</v>
      </c>
      <c r="AF120" s="18" t="str">
        <f ca="1">IF('配置表（Ｈ31.01）ららぽーと立川立飛'!AF115="","休",'配置表（Ｈ31.01）ららぽーと立川立飛'!AF115)</f>
        <v>休</v>
      </c>
      <c r="AG120" s="18" t="str">
        <f ca="1">IF('配置表（Ｈ31.01）ららぽーと立川立飛'!AG115="","休",'配置表（Ｈ31.01）ららぽーと立川立飛'!AG115)</f>
        <v>休</v>
      </c>
      <c r="AH120" s="19" t="str">
        <f>IF('配置表（Ｈ31.01）ららぽーと立川立飛'!AH115="","",'配置表（Ｈ31.01）ららぽーと立川立飛'!AH115)</f>
        <v/>
      </c>
      <c r="AI120" s="57">
        <f t="shared" ca="1" si="18"/>
        <v>31</v>
      </c>
      <c r="AJ120" s="19">
        <f t="shared" ca="1" si="19"/>
        <v>0</v>
      </c>
    </row>
    <row r="121" spans="1:36" ht="25.7" customHeight="1">
      <c r="A121" s="13">
        <v>100</v>
      </c>
      <c r="B121" s="17" t="str">
        <f>IF('配置表（Ｈ31.01）ららぽーと立川立飛'!B116="","",'配置表（Ｈ31.01）ららぽーと立川立飛'!B116)</f>
        <v/>
      </c>
      <c r="C121" s="18" t="str">
        <f ca="1">IF('配置表（Ｈ31.01）ららぽーと立川立飛'!C116="","休",'配置表（Ｈ31.01）ららぽーと立川立飛'!C116)</f>
        <v>休</v>
      </c>
      <c r="D121" s="18" t="str">
        <f ca="1">IF('配置表（Ｈ31.01）ららぽーと立川立飛'!D116="","休",'配置表（Ｈ31.01）ららぽーと立川立飛'!D116)</f>
        <v>休</v>
      </c>
      <c r="E121" s="18" t="str">
        <f ca="1">IF('配置表（Ｈ31.01）ららぽーと立川立飛'!E116="","休",'配置表（Ｈ31.01）ららぽーと立川立飛'!E116)</f>
        <v>休</v>
      </c>
      <c r="F121" s="18" t="str">
        <f ca="1">IF('配置表（Ｈ31.01）ららぽーと立川立飛'!F116="","休",'配置表（Ｈ31.01）ららぽーと立川立飛'!F116)</f>
        <v>休</v>
      </c>
      <c r="G121" s="18" t="str">
        <f ca="1">IF('配置表（Ｈ31.01）ららぽーと立川立飛'!G116="","休",'配置表（Ｈ31.01）ららぽーと立川立飛'!G116)</f>
        <v>休</v>
      </c>
      <c r="H121" s="18" t="str">
        <f ca="1">IF('配置表（Ｈ31.01）ららぽーと立川立飛'!H116="","休",'配置表（Ｈ31.01）ららぽーと立川立飛'!H116)</f>
        <v>休</v>
      </c>
      <c r="I121" s="18" t="str">
        <f ca="1">IF('配置表（Ｈ31.01）ららぽーと立川立飛'!I116="","休",'配置表（Ｈ31.01）ららぽーと立川立飛'!I116)</f>
        <v>休</v>
      </c>
      <c r="J121" s="18" t="str">
        <f ca="1">IF('配置表（Ｈ31.01）ららぽーと立川立飛'!J116="","休",'配置表（Ｈ31.01）ららぽーと立川立飛'!J116)</f>
        <v>休</v>
      </c>
      <c r="K121" s="18" t="str">
        <f ca="1">IF('配置表（Ｈ31.01）ららぽーと立川立飛'!K116="","休",'配置表（Ｈ31.01）ららぽーと立川立飛'!K116)</f>
        <v>休</v>
      </c>
      <c r="L121" s="18" t="str">
        <f ca="1">IF('配置表（Ｈ31.01）ららぽーと立川立飛'!L116="","休",'配置表（Ｈ31.01）ららぽーと立川立飛'!L116)</f>
        <v>休</v>
      </c>
      <c r="M121" s="18" t="str">
        <f ca="1">IF('配置表（Ｈ31.01）ららぽーと立川立飛'!M116="","休",'配置表（Ｈ31.01）ららぽーと立川立飛'!M116)</f>
        <v>休</v>
      </c>
      <c r="N121" s="18" t="str">
        <f ca="1">IF('配置表（Ｈ31.01）ららぽーと立川立飛'!N116="","休",'配置表（Ｈ31.01）ららぽーと立川立飛'!N116)</f>
        <v>休</v>
      </c>
      <c r="O121" s="18" t="str">
        <f ca="1">IF('配置表（Ｈ31.01）ららぽーと立川立飛'!O116="","休",'配置表（Ｈ31.01）ららぽーと立川立飛'!O116)</f>
        <v>休</v>
      </c>
      <c r="P121" s="18" t="str">
        <f ca="1">IF('配置表（Ｈ31.01）ららぽーと立川立飛'!P116="","休",'配置表（Ｈ31.01）ららぽーと立川立飛'!P116)</f>
        <v>休</v>
      </c>
      <c r="Q121" s="18" t="str">
        <f ca="1">IF('配置表（Ｈ31.01）ららぽーと立川立飛'!Q116="","休",'配置表（Ｈ31.01）ららぽーと立川立飛'!Q116)</f>
        <v>休</v>
      </c>
      <c r="R121" s="18" t="str">
        <f ca="1">IF('配置表（Ｈ31.01）ららぽーと立川立飛'!R116="","休",'配置表（Ｈ31.01）ららぽーと立川立飛'!R116)</f>
        <v>休</v>
      </c>
      <c r="S121" s="18" t="str">
        <f ca="1">IF('配置表（Ｈ31.01）ららぽーと立川立飛'!S116="","休",'配置表（Ｈ31.01）ららぽーと立川立飛'!S116)</f>
        <v>休</v>
      </c>
      <c r="T121" s="18" t="str">
        <f ca="1">IF('配置表（Ｈ31.01）ららぽーと立川立飛'!T116="","休",'配置表（Ｈ31.01）ららぽーと立川立飛'!T116)</f>
        <v>休</v>
      </c>
      <c r="U121" s="18" t="str">
        <f ca="1">IF('配置表（Ｈ31.01）ららぽーと立川立飛'!U116="","休",'配置表（Ｈ31.01）ららぽーと立川立飛'!U116)</f>
        <v>休</v>
      </c>
      <c r="V121" s="18" t="str">
        <f ca="1">IF('配置表（Ｈ31.01）ららぽーと立川立飛'!V116="","休",'配置表（Ｈ31.01）ららぽーと立川立飛'!V116)</f>
        <v>休</v>
      </c>
      <c r="W121" s="18" t="str">
        <f ca="1">IF('配置表（Ｈ31.01）ららぽーと立川立飛'!W116="","休",'配置表（Ｈ31.01）ららぽーと立川立飛'!W116)</f>
        <v>休</v>
      </c>
      <c r="X121" s="18" t="str">
        <f ca="1">IF('配置表（Ｈ31.01）ららぽーと立川立飛'!X116="","休",'配置表（Ｈ31.01）ららぽーと立川立飛'!X116)</f>
        <v>休</v>
      </c>
      <c r="Y121" s="18" t="str">
        <f ca="1">IF('配置表（Ｈ31.01）ららぽーと立川立飛'!Y116="","休",'配置表（Ｈ31.01）ららぽーと立川立飛'!Y116)</f>
        <v>休</v>
      </c>
      <c r="Z121" s="18" t="str">
        <f ca="1">IF('配置表（Ｈ31.01）ららぽーと立川立飛'!Z116="","休",'配置表（Ｈ31.01）ららぽーと立川立飛'!Z116)</f>
        <v>休</v>
      </c>
      <c r="AA121" s="18" t="str">
        <f ca="1">IF('配置表（Ｈ31.01）ららぽーと立川立飛'!AA116="","休",'配置表（Ｈ31.01）ららぽーと立川立飛'!AA116)</f>
        <v>休</v>
      </c>
      <c r="AB121" s="18" t="str">
        <f ca="1">IF('配置表（Ｈ31.01）ららぽーと立川立飛'!AB116="","休",'配置表（Ｈ31.01）ららぽーと立川立飛'!AB116)</f>
        <v>休</v>
      </c>
      <c r="AC121" s="18" t="str">
        <f ca="1">IF('配置表（Ｈ31.01）ららぽーと立川立飛'!AC116="","休",'配置表（Ｈ31.01）ららぽーと立川立飛'!AC116)</f>
        <v>休</v>
      </c>
      <c r="AD121" s="18" t="str">
        <f ca="1">IF('配置表（Ｈ31.01）ららぽーと立川立飛'!AD116="","休",'配置表（Ｈ31.01）ららぽーと立川立飛'!AD116)</f>
        <v>休</v>
      </c>
      <c r="AE121" s="18" t="str">
        <f ca="1">IF('配置表（Ｈ31.01）ららぽーと立川立飛'!AE116="","休",'配置表（Ｈ31.01）ららぽーと立川立飛'!AE116)</f>
        <v>休</v>
      </c>
      <c r="AF121" s="18" t="str">
        <f ca="1">IF('配置表（Ｈ31.01）ららぽーと立川立飛'!AF116="","休",'配置表（Ｈ31.01）ららぽーと立川立飛'!AF116)</f>
        <v>休</v>
      </c>
      <c r="AG121" s="18" t="str">
        <f ca="1">IF('配置表（Ｈ31.01）ららぽーと立川立飛'!AG116="","休",'配置表（Ｈ31.01）ららぽーと立川立飛'!AG116)</f>
        <v>休</v>
      </c>
      <c r="AH121" s="19" t="str">
        <f>IF('配置表（Ｈ31.01）ららぽーと立川立飛'!AH116="","",'配置表（Ｈ31.01）ららぽーと立川立飛'!AH116)</f>
        <v/>
      </c>
      <c r="AI121" s="57">
        <f t="shared" ca="1" si="18"/>
        <v>31</v>
      </c>
      <c r="AJ121" s="19">
        <f t="shared" ca="1" si="19"/>
        <v>0</v>
      </c>
    </row>
    <row r="122" spans="1:36" ht="25.7" customHeight="1">
      <c r="A122" s="13">
        <v>101</v>
      </c>
      <c r="B122" s="17" t="str">
        <f>IF('配置表（Ｈ31.01）ららぽーと立川立飛'!B117="","",'配置表（Ｈ31.01）ららぽーと立川立飛'!B117)</f>
        <v/>
      </c>
      <c r="C122" s="18" t="str">
        <f ca="1">IF('配置表（Ｈ31.01）ららぽーと立川立飛'!C117="","休",'配置表（Ｈ31.01）ららぽーと立川立飛'!C117)</f>
        <v>休</v>
      </c>
      <c r="D122" s="18" t="str">
        <f ca="1">IF('配置表（Ｈ31.01）ららぽーと立川立飛'!D117="","休",'配置表（Ｈ31.01）ららぽーと立川立飛'!D117)</f>
        <v>休</v>
      </c>
      <c r="E122" s="18" t="str">
        <f ca="1">IF('配置表（Ｈ31.01）ららぽーと立川立飛'!E117="","休",'配置表（Ｈ31.01）ららぽーと立川立飛'!E117)</f>
        <v>休</v>
      </c>
      <c r="F122" s="18" t="str">
        <f ca="1">IF('配置表（Ｈ31.01）ららぽーと立川立飛'!F117="","休",'配置表（Ｈ31.01）ららぽーと立川立飛'!F117)</f>
        <v>休</v>
      </c>
      <c r="G122" s="18" t="str">
        <f ca="1">IF('配置表（Ｈ31.01）ららぽーと立川立飛'!G117="","休",'配置表（Ｈ31.01）ららぽーと立川立飛'!G117)</f>
        <v>休</v>
      </c>
      <c r="H122" s="18" t="str">
        <f ca="1">IF('配置表（Ｈ31.01）ららぽーと立川立飛'!H117="","休",'配置表（Ｈ31.01）ららぽーと立川立飛'!H117)</f>
        <v>休</v>
      </c>
      <c r="I122" s="18" t="str">
        <f ca="1">IF('配置表（Ｈ31.01）ららぽーと立川立飛'!I117="","休",'配置表（Ｈ31.01）ららぽーと立川立飛'!I117)</f>
        <v>休</v>
      </c>
      <c r="J122" s="18" t="str">
        <f ca="1">IF('配置表（Ｈ31.01）ららぽーと立川立飛'!J117="","休",'配置表（Ｈ31.01）ららぽーと立川立飛'!J117)</f>
        <v>休</v>
      </c>
      <c r="K122" s="18" t="str">
        <f ca="1">IF('配置表（Ｈ31.01）ららぽーと立川立飛'!K117="","休",'配置表（Ｈ31.01）ららぽーと立川立飛'!K117)</f>
        <v>休</v>
      </c>
      <c r="L122" s="18" t="str">
        <f ca="1">IF('配置表（Ｈ31.01）ららぽーと立川立飛'!L117="","休",'配置表（Ｈ31.01）ららぽーと立川立飛'!L117)</f>
        <v>休</v>
      </c>
      <c r="M122" s="18" t="str">
        <f ca="1">IF('配置表（Ｈ31.01）ららぽーと立川立飛'!M117="","休",'配置表（Ｈ31.01）ららぽーと立川立飛'!M117)</f>
        <v>休</v>
      </c>
      <c r="N122" s="18" t="str">
        <f ca="1">IF('配置表（Ｈ31.01）ららぽーと立川立飛'!N117="","休",'配置表（Ｈ31.01）ららぽーと立川立飛'!N117)</f>
        <v>休</v>
      </c>
      <c r="O122" s="18" t="str">
        <f ca="1">IF('配置表（Ｈ31.01）ららぽーと立川立飛'!O117="","休",'配置表（Ｈ31.01）ららぽーと立川立飛'!O117)</f>
        <v>休</v>
      </c>
      <c r="P122" s="18" t="str">
        <f ca="1">IF('配置表（Ｈ31.01）ららぽーと立川立飛'!P117="","休",'配置表（Ｈ31.01）ららぽーと立川立飛'!P117)</f>
        <v>休</v>
      </c>
      <c r="Q122" s="18" t="str">
        <f ca="1">IF('配置表（Ｈ31.01）ららぽーと立川立飛'!Q117="","休",'配置表（Ｈ31.01）ららぽーと立川立飛'!Q117)</f>
        <v>休</v>
      </c>
      <c r="R122" s="18" t="str">
        <f ca="1">IF('配置表（Ｈ31.01）ららぽーと立川立飛'!R117="","休",'配置表（Ｈ31.01）ららぽーと立川立飛'!R117)</f>
        <v>休</v>
      </c>
      <c r="S122" s="18" t="str">
        <f ca="1">IF('配置表（Ｈ31.01）ららぽーと立川立飛'!S117="","休",'配置表（Ｈ31.01）ららぽーと立川立飛'!S117)</f>
        <v>休</v>
      </c>
      <c r="T122" s="18" t="str">
        <f ca="1">IF('配置表（Ｈ31.01）ららぽーと立川立飛'!T117="","休",'配置表（Ｈ31.01）ららぽーと立川立飛'!T117)</f>
        <v>休</v>
      </c>
      <c r="U122" s="18" t="str">
        <f ca="1">IF('配置表（Ｈ31.01）ららぽーと立川立飛'!U117="","休",'配置表（Ｈ31.01）ららぽーと立川立飛'!U117)</f>
        <v>休</v>
      </c>
      <c r="V122" s="18" t="str">
        <f ca="1">IF('配置表（Ｈ31.01）ららぽーと立川立飛'!V117="","休",'配置表（Ｈ31.01）ららぽーと立川立飛'!V117)</f>
        <v>休</v>
      </c>
      <c r="W122" s="18" t="str">
        <f ca="1">IF('配置表（Ｈ31.01）ららぽーと立川立飛'!W117="","休",'配置表（Ｈ31.01）ららぽーと立川立飛'!W117)</f>
        <v>休</v>
      </c>
      <c r="X122" s="18" t="str">
        <f ca="1">IF('配置表（Ｈ31.01）ららぽーと立川立飛'!X117="","休",'配置表（Ｈ31.01）ららぽーと立川立飛'!X117)</f>
        <v>休</v>
      </c>
      <c r="Y122" s="18" t="str">
        <f ca="1">IF('配置表（Ｈ31.01）ららぽーと立川立飛'!Y117="","休",'配置表（Ｈ31.01）ららぽーと立川立飛'!Y117)</f>
        <v>休</v>
      </c>
      <c r="Z122" s="18" t="str">
        <f ca="1">IF('配置表（Ｈ31.01）ららぽーと立川立飛'!Z117="","休",'配置表（Ｈ31.01）ららぽーと立川立飛'!Z117)</f>
        <v>休</v>
      </c>
      <c r="AA122" s="18" t="str">
        <f ca="1">IF('配置表（Ｈ31.01）ららぽーと立川立飛'!AA117="","休",'配置表（Ｈ31.01）ららぽーと立川立飛'!AA117)</f>
        <v>休</v>
      </c>
      <c r="AB122" s="18" t="str">
        <f ca="1">IF('配置表（Ｈ31.01）ららぽーと立川立飛'!AB117="","休",'配置表（Ｈ31.01）ららぽーと立川立飛'!AB117)</f>
        <v>休</v>
      </c>
      <c r="AC122" s="18" t="str">
        <f ca="1">IF('配置表（Ｈ31.01）ららぽーと立川立飛'!AC117="","休",'配置表（Ｈ31.01）ららぽーと立川立飛'!AC117)</f>
        <v>休</v>
      </c>
      <c r="AD122" s="18" t="str">
        <f ca="1">IF('配置表（Ｈ31.01）ららぽーと立川立飛'!AD117="","休",'配置表（Ｈ31.01）ららぽーと立川立飛'!AD117)</f>
        <v>休</v>
      </c>
      <c r="AE122" s="18" t="str">
        <f ca="1">IF('配置表（Ｈ31.01）ららぽーと立川立飛'!AE117="","休",'配置表（Ｈ31.01）ららぽーと立川立飛'!AE117)</f>
        <v>休</v>
      </c>
      <c r="AF122" s="18" t="str">
        <f ca="1">IF('配置表（Ｈ31.01）ららぽーと立川立飛'!AF117="","休",'配置表（Ｈ31.01）ららぽーと立川立飛'!AF117)</f>
        <v>休</v>
      </c>
      <c r="AG122" s="18" t="str">
        <f ca="1">IF('配置表（Ｈ31.01）ららぽーと立川立飛'!AG117="","休",'配置表（Ｈ31.01）ららぽーと立川立飛'!AG117)</f>
        <v>休</v>
      </c>
      <c r="AH122" s="19" t="str">
        <f>IF('配置表（Ｈ31.01）ららぽーと立川立飛'!AH117="","",'配置表（Ｈ31.01）ららぽーと立川立飛'!AH117)</f>
        <v/>
      </c>
      <c r="AI122" s="57">
        <f t="shared" ca="1" si="18"/>
        <v>31</v>
      </c>
      <c r="AJ122" s="19">
        <f t="shared" ca="1" si="19"/>
        <v>0</v>
      </c>
    </row>
    <row r="123" spans="1:36" ht="25.7" customHeight="1">
      <c r="A123" s="13">
        <v>102</v>
      </c>
      <c r="B123" s="17" t="str">
        <f>IF('配置表（Ｈ31.01）ららぽーと立川立飛'!B118="","",'配置表（Ｈ31.01）ららぽーと立川立飛'!B118)</f>
        <v/>
      </c>
      <c r="C123" s="18" t="str">
        <f ca="1">IF('配置表（Ｈ31.01）ららぽーと立川立飛'!C118="","休",'配置表（Ｈ31.01）ららぽーと立川立飛'!C118)</f>
        <v>休</v>
      </c>
      <c r="D123" s="18" t="str">
        <f ca="1">IF('配置表（Ｈ31.01）ららぽーと立川立飛'!D118="","休",'配置表（Ｈ31.01）ららぽーと立川立飛'!D118)</f>
        <v>休</v>
      </c>
      <c r="E123" s="18" t="str">
        <f ca="1">IF('配置表（Ｈ31.01）ららぽーと立川立飛'!E118="","休",'配置表（Ｈ31.01）ららぽーと立川立飛'!E118)</f>
        <v>休</v>
      </c>
      <c r="F123" s="18" t="str">
        <f ca="1">IF('配置表（Ｈ31.01）ららぽーと立川立飛'!F118="","休",'配置表（Ｈ31.01）ららぽーと立川立飛'!F118)</f>
        <v>休</v>
      </c>
      <c r="G123" s="18" t="str">
        <f ca="1">IF('配置表（Ｈ31.01）ららぽーと立川立飛'!G118="","休",'配置表（Ｈ31.01）ららぽーと立川立飛'!G118)</f>
        <v>休</v>
      </c>
      <c r="H123" s="18" t="str">
        <f ca="1">IF('配置表（Ｈ31.01）ららぽーと立川立飛'!H118="","休",'配置表（Ｈ31.01）ららぽーと立川立飛'!H118)</f>
        <v>休</v>
      </c>
      <c r="I123" s="18" t="str">
        <f ca="1">IF('配置表（Ｈ31.01）ららぽーと立川立飛'!I118="","休",'配置表（Ｈ31.01）ららぽーと立川立飛'!I118)</f>
        <v>休</v>
      </c>
      <c r="J123" s="18" t="str">
        <f ca="1">IF('配置表（Ｈ31.01）ららぽーと立川立飛'!J118="","休",'配置表（Ｈ31.01）ららぽーと立川立飛'!J118)</f>
        <v>休</v>
      </c>
      <c r="K123" s="18" t="str">
        <f ca="1">IF('配置表（Ｈ31.01）ららぽーと立川立飛'!K118="","休",'配置表（Ｈ31.01）ららぽーと立川立飛'!K118)</f>
        <v>休</v>
      </c>
      <c r="L123" s="18" t="str">
        <f ca="1">IF('配置表（Ｈ31.01）ららぽーと立川立飛'!L118="","休",'配置表（Ｈ31.01）ららぽーと立川立飛'!L118)</f>
        <v>休</v>
      </c>
      <c r="M123" s="18" t="str">
        <f ca="1">IF('配置表（Ｈ31.01）ららぽーと立川立飛'!M118="","休",'配置表（Ｈ31.01）ららぽーと立川立飛'!M118)</f>
        <v>休</v>
      </c>
      <c r="N123" s="18" t="str">
        <f ca="1">IF('配置表（Ｈ31.01）ららぽーと立川立飛'!N118="","休",'配置表（Ｈ31.01）ららぽーと立川立飛'!N118)</f>
        <v>休</v>
      </c>
      <c r="O123" s="18" t="str">
        <f ca="1">IF('配置表（Ｈ31.01）ららぽーと立川立飛'!O118="","休",'配置表（Ｈ31.01）ららぽーと立川立飛'!O118)</f>
        <v>休</v>
      </c>
      <c r="P123" s="18" t="str">
        <f ca="1">IF('配置表（Ｈ31.01）ららぽーと立川立飛'!P118="","休",'配置表（Ｈ31.01）ららぽーと立川立飛'!P118)</f>
        <v>休</v>
      </c>
      <c r="Q123" s="18" t="str">
        <f ca="1">IF('配置表（Ｈ31.01）ららぽーと立川立飛'!Q118="","休",'配置表（Ｈ31.01）ららぽーと立川立飛'!Q118)</f>
        <v>休</v>
      </c>
      <c r="R123" s="18" t="str">
        <f ca="1">IF('配置表（Ｈ31.01）ららぽーと立川立飛'!R118="","休",'配置表（Ｈ31.01）ららぽーと立川立飛'!R118)</f>
        <v>休</v>
      </c>
      <c r="S123" s="18" t="str">
        <f ca="1">IF('配置表（Ｈ31.01）ららぽーと立川立飛'!S118="","休",'配置表（Ｈ31.01）ららぽーと立川立飛'!S118)</f>
        <v>休</v>
      </c>
      <c r="T123" s="18" t="str">
        <f ca="1">IF('配置表（Ｈ31.01）ららぽーと立川立飛'!T118="","休",'配置表（Ｈ31.01）ららぽーと立川立飛'!T118)</f>
        <v>休</v>
      </c>
      <c r="U123" s="18" t="str">
        <f ca="1">IF('配置表（Ｈ31.01）ららぽーと立川立飛'!U118="","休",'配置表（Ｈ31.01）ららぽーと立川立飛'!U118)</f>
        <v>休</v>
      </c>
      <c r="V123" s="18" t="str">
        <f ca="1">IF('配置表（Ｈ31.01）ららぽーと立川立飛'!V118="","休",'配置表（Ｈ31.01）ららぽーと立川立飛'!V118)</f>
        <v>休</v>
      </c>
      <c r="W123" s="18" t="str">
        <f ca="1">IF('配置表（Ｈ31.01）ららぽーと立川立飛'!W118="","休",'配置表（Ｈ31.01）ららぽーと立川立飛'!W118)</f>
        <v>休</v>
      </c>
      <c r="X123" s="18" t="str">
        <f ca="1">IF('配置表（Ｈ31.01）ららぽーと立川立飛'!X118="","休",'配置表（Ｈ31.01）ららぽーと立川立飛'!X118)</f>
        <v>休</v>
      </c>
      <c r="Y123" s="18" t="str">
        <f ca="1">IF('配置表（Ｈ31.01）ららぽーと立川立飛'!Y118="","休",'配置表（Ｈ31.01）ららぽーと立川立飛'!Y118)</f>
        <v>休</v>
      </c>
      <c r="Z123" s="18" t="str">
        <f ca="1">IF('配置表（Ｈ31.01）ららぽーと立川立飛'!Z118="","休",'配置表（Ｈ31.01）ららぽーと立川立飛'!Z118)</f>
        <v>休</v>
      </c>
      <c r="AA123" s="18" t="str">
        <f ca="1">IF('配置表（Ｈ31.01）ららぽーと立川立飛'!AA118="","休",'配置表（Ｈ31.01）ららぽーと立川立飛'!AA118)</f>
        <v>休</v>
      </c>
      <c r="AB123" s="18" t="str">
        <f ca="1">IF('配置表（Ｈ31.01）ららぽーと立川立飛'!AB118="","休",'配置表（Ｈ31.01）ららぽーと立川立飛'!AB118)</f>
        <v>休</v>
      </c>
      <c r="AC123" s="18" t="str">
        <f ca="1">IF('配置表（Ｈ31.01）ららぽーと立川立飛'!AC118="","休",'配置表（Ｈ31.01）ららぽーと立川立飛'!AC118)</f>
        <v>休</v>
      </c>
      <c r="AD123" s="18" t="str">
        <f ca="1">IF('配置表（Ｈ31.01）ららぽーと立川立飛'!AD118="","休",'配置表（Ｈ31.01）ららぽーと立川立飛'!AD118)</f>
        <v>休</v>
      </c>
      <c r="AE123" s="18" t="str">
        <f ca="1">IF('配置表（Ｈ31.01）ららぽーと立川立飛'!AE118="","休",'配置表（Ｈ31.01）ららぽーと立川立飛'!AE118)</f>
        <v>休</v>
      </c>
      <c r="AF123" s="18" t="str">
        <f ca="1">IF('配置表（Ｈ31.01）ららぽーと立川立飛'!AF118="","休",'配置表（Ｈ31.01）ららぽーと立川立飛'!AF118)</f>
        <v>休</v>
      </c>
      <c r="AG123" s="18" t="str">
        <f ca="1">IF('配置表（Ｈ31.01）ららぽーと立川立飛'!AG118="","休",'配置表（Ｈ31.01）ららぽーと立川立飛'!AG118)</f>
        <v>休</v>
      </c>
      <c r="AH123" s="19" t="str">
        <f>IF('配置表（Ｈ31.01）ららぽーと立川立飛'!AH118="","",'配置表（Ｈ31.01）ららぽーと立川立飛'!AH118)</f>
        <v/>
      </c>
      <c r="AI123" s="57">
        <f t="shared" ca="1" si="18"/>
        <v>31</v>
      </c>
      <c r="AJ123" s="19">
        <f t="shared" ca="1" si="19"/>
        <v>0</v>
      </c>
    </row>
    <row r="124" spans="1:36" ht="25.7" customHeight="1">
      <c r="A124" s="13">
        <v>103</v>
      </c>
      <c r="B124" s="17" t="str">
        <f>IF('配置表（Ｈ31.01）ららぽーと立川立飛'!B119="","",'配置表（Ｈ31.01）ららぽーと立川立飛'!B119)</f>
        <v/>
      </c>
      <c r="C124" s="18" t="str">
        <f ca="1">IF('配置表（Ｈ31.01）ららぽーと立川立飛'!C119="","休",'配置表（Ｈ31.01）ららぽーと立川立飛'!C119)</f>
        <v>休</v>
      </c>
      <c r="D124" s="18" t="str">
        <f ca="1">IF('配置表（Ｈ31.01）ららぽーと立川立飛'!D119="","休",'配置表（Ｈ31.01）ららぽーと立川立飛'!D119)</f>
        <v>休</v>
      </c>
      <c r="E124" s="18" t="str">
        <f ca="1">IF('配置表（Ｈ31.01）ららぽーと立川立飛'!E119="","休",'配置表（Ｈ31.01）ららぽーと立川立飛'!E119)</f>
        <v>休</v>
      </c>
      <c r="F124" s="18" t="str">
        <f ca="1">IF('配置表（Ｈ31.01）ららぽーと立川立飛'!F119="","休",'配置表（Ｈ31.01）ららぽーと立川立飛'!F119)</f>
        <v>休</v>
      </c>
      <c r="G124" s="18" t="str">
        <f ca="1">IF('配置表（Ｈ31.01）ららぽーと立川立飛'!G119="","休",'配置表（Ｈ31.01）ららぽーと立川立飛'!G119)</f>
        <v>休</v>
      </c>
      <c r="H124" s="18" t="str">
        <f ca="1">IF('配置表（Ｈ31.01）ららぽーと立川立飛'!H119="","休",'配置表（Ｈ31.01）ららぽーと立川立飛'!H119)</f>
        <v>休</v>
      </c>
      <c r="I124" s="18" t="str">
        <f ca="1">IF('配置表（Ｈ31.01）ららぽーと立川立飛'!I119="","休",'配置表（Ｈ31.01）ららぽーと立川立飛'!I119)</f>
        <v>休</v>
      </c>
      <c r="J124" s="18" t="str">
        <f ca="1">IF('配置表（Ｈ31.01）ららぽーと立川立飛'!J119="","休",'配置表（Ｈ31.01）ららぽーと立川立飛'!J119)</f>
        <v>休</v>
      </c>
      <c r="K124" s="18" t="str">
        <f ca="1">IF('配置表（Ｈ31.01）ららぽーと立川立飛'!K119="","休",'配置表（Ｈ31.01）ららぽーと立川立飛'!K119)</f>
        <v>休</v>
      </c>
      <c r="L124" s="18" t="str">
        <f ca="1">IF('配置表（Ｈ31.01）ららぽーと立川立飛'!L119="","休",'配置表（Ｈ31.01）ららぽーと立川立飛'!L119)</f>
        <v>休</v>
      </c>
      <c r="M124" s="18" t="str">
        <f ca="1">IF('配置表（Ｈ31.01）ららぽーと立川立飛'!M119="","休",'配置表（Ｈ31.01）ららぽーと立川立飛'!M119)</f>
        <v>休</v>
      </c>
      <c r="N124" s="18" t="str">
        <f ca="1">IF('配置表（Ｈ31.01）ららぽーと立川立飛'!N119="","休",'配置表（Ｈ31.01）ららぽーと立川立飛'!N119)</f>
        <v>休</v>
      </c>
      <c r="O124" s="18" t="str">
        <f ca="1">IF('配置表（Ｈ31.01）ららぽーと立川立飛'!O119="","休",'配置表（Ｈ31.01）ららぽーと立川立飛'!O119)</f>
        <v>休</v>
      </c>
      <c r="P124" s="18" t="str">
        <f ca="1">IF('配置表（Ｈ31.01）ららぽーと立川立飛'!P119="","休",'配置表（Ｈ31.01）ららぽーと立川立飛'!P119)</f>
        <v>休</v>
      </c>
      <c r="Q124" s="18" t="str">
        <f ca="1">IF('配置表（Ｈ31.01）ららぽーと立川立飛'!Q119="","休",'配置表（Ｈ31.01）ららぽーと立川立飛'!Q119)</f>
        <v>休</v>
      </c>
      <c r="R124" s="18" t="str">
        <f ca="1">IF('配置表（Ｈ31.01）ららぽーと立川立飛'!R119="","休",'配置表（Ｈ31.01）ららぽーと立川立飛'!R119)</f>
        <v>休</v>
      </c>
      <c r="S124" s="18" t="str">
        <f ca="1">IF('配置表（Ｈ31.01）ららぽーと立川立飛'!S119="","休",'配置表（Ｈ31.01）ららぽーと立川立飛'!S119)</f>
        <v>休</v>
      </c>
      <c r="T124" s="18" t="str">
        <f ca="1">IF('配置表（Ｈ31.01）ららぽーと立川立飛'!T119="","休",'配置表（Ｈ31.01）ららぽーと立川立飛'!T119)</f>
        <v>休</v>
      </c>
      <c r="U124" s="18" t="str">
        <f ca="1">IF('配置表（Ｈ31.01）ららぽーと立川立飛'!U119="","休",'配置表（Ｈ31.01）ららぽーと立川立飛'!U119)</f>
        <v>休</v>
      </c>
      <c r="V124" s="18" t="str">
        <f ca="1">IF('配置表（Ｈ31.01）ららぽーと立川立飛'!V119="","休",'配置表（Ｈ31.01）ららぽーと立川立飛'!V119)</f>
        <v>休</v>
      </c>
      <c r="W124" s="18" t="str">
        <f ca="1">IF('配置表（Ｈ31.01）ららぽーと立川立飛'!W119="","休",'配置表（Ｈ31.01）ららぽーと立川立飛'!W119)</f>
        <v>休</v>
      </c>
      <c r="X124" s="18" t="str">
        <f ca="1">IF('配置表（Ｈ31.01）ららぽーと立川立飛'!X119="","休",'配置表（Ｈ31.01）ららぽーと立川立飛'!X119)</f>
        <v>休</v>
      </c>
      <c r="Y124" s="18" t="str">
        <f ca="1">IF('配置表（Ｈ31.01）ららぽーと立川立飛'!Y119="","休",'配置表（Ｈ31.01）ららぽーと立川立飛'!Y119)</f>
        <v>休</v>
      </c>
      <c r="Z124" s="18" t="str">
        <f ca="1">IF('配置表（Ｈ31.01）ららぽーと立川立飛'!Z119="","休",'配置表（Ｈ31.01）ららぽーと立川立飛'!Z119)</f>
        <v>休</v>
      </c>
      <c r="AA124" s="18" t="str">
        <f ca="1">IF('配置表（Ｈ31.01）ららぽーと立川立飛'!AA119="","休",'配置表（Ｈ31.01）ららぽーと立川立飛'!AA119)</f>
        <v>休</v>
      </c>
      <c r="AB124" s="18" t="str">
        <f ca="1">IF('配置表（Ｈ31.01）ららぽーと立川立飛'!AB119="","休",'配置表（Ｈ31.01）ららぽーと立川立飛'!AB119)</f>
        <v>休</v>
      </c>
      <c r="AC124" s="18" t="str">
        <f ca="1">IF('配置表（Ｈ31.01）ららぽーと立川立飛'!AC119="","休",'配置表（Ｈ31.01）ららぽーと立川立飛'!AC119)</f>
        <v>休</v>
      </c>
      <c r="AD124" s="18" t="str">
        <f ca="1">IF('配置表（Ｈ31.01）ららぽーと立川立飛'!AD119="","休",'配置表（Ｈ31.01）ららぽーと立川立飛'!AD119)</f>
        <v>休</v>
      </c>
      <c r="AE124" s="18" t="str">
        <f ca="1">IF('配置表（Ｈ31.01）ららぽーと立川立飛'!AE119="","休",'配置表（Ｈ31.01）ららぽーと立川立飛'!AE119)</f>
        <v>休</v>
      </c>
      <c r="AF124" s="18" t="str">
        <f ca="1">IF('配置表（Ｈ31.01）ららぽーと立川立飛'!AF119="","休",'配置表（Ｈ31.01）ららぽーと立川立飛'!AF119)</f>
        <v>休</v>
      </c>
      <c r="AG124" s="18" t="str">
        <f ca="1">IF('配置表（Ｈ31.01）ららぽーと立川立飛'!AG119="","休",'配置表（Ｈ31.01）ららぽーと立川立飛'!AG119)</f>
        <v>休</v>
      </c>
      <c r="AH124" s="19" t="str">
        <f>IF('配置表（Ｈ31.01）ららぽーと立川立飛'!AH119="","",'配置表（Ｈ31.01）ららぽーと立川立飛'!AH119)</f>
        <v/>
      </c>
      <c r="AI124" s="57">
        <f t="shared" ca="1" si="18"/>
        <v>31</v>
      </c>
      <c r="AJ124" s="19">
        <f t="shared" ca="1" si="19"/>
        <v>0</v>
      </c>
    </row>
    <row r="125" spans="1:36" ht="25.7" customHeight="1">
      <c r="A125" s="13">
        <v>104</v>
      </c>
      <c r="B125" s="17" t="str">
        <f>IF('配置表（Ｈ31.01）ららぽーと立川立飛'!B120="","",'配置表（Ｈ31.01）ららぽーと立川立飛'!B120)</f>
        <v/>
      </c>
      <c r="C125" s="18" t="str">
        <f ca="1">IF('配置表（Ｈ31.01）ららぽーと立川立飛'!C120="","休",'配置表（Ｈ31.01）ららぽーと立川立飛'!C120)</f>
        <v>休</v>
      </c>
      <c r="D125" s="18" t="str">
        <f ca="1">IF('配置表（Ｈ31.01）ららぽーと立川立飛'!D120="","休",'配置表（Ｈ31.01）ららぽーと立川立飛'!D120)</f>
        <v>休</v>
      </c>
      <c r="E125" s="18" t="str">
        <f ca="1">IF('配置表（Ｈ31.01）ららぽーと立川立飛'!E120="","休",'配置表（Ｈ31.01）ららぽーと立川立飛'!E120)</f>
        <v>休</v>
      </c>
      <c r="F125" s="18" t="str">
        <f ca="1">IF('配置表（Ｈ31.01）ららぽーと立川立飛'!F120="","休",'配置表（Ｈ31.01）ららぽーと立川立飛'!F120)</f>
        <v>休</v>
      </c>
      <c r="G125" s="18" t="str">
        <f ca="1">IF('配置表（Ｈ31.01）ららぽーと立川立飛'!G120="","休",'配置表（Ｈ31.01）ららぽーと立川立飛'!G120)</f>
        <v>休</v>
      </c>
      <c r="H125" s="18" t="str">
        <f ca="1">IF('配置表（Ｈ31.01）ららぽーと立川立飛'!H120="","休",'配置表（Ｈ31.01）ららぽーと立川立飛'!H120)</f>
        <v>休</v>
      </c>
      <c r="I125" s="18" t="str">
        <f ca="1">IF('配置表（Ｈ31.01）ららぽーと立川立飛'!I120="","休",'配置表（Ｈ31.01）ららぽーと立川立飛'!I120)</f>
        <v>休</v>
      </c>
      <c r="J125" s="18" t="str">
        <f ca="1">IF('配置表（Ｈ31.01）ららぽーと立川立飛'!J120="","休",'配置表（Ｈ31.01）ららぽーと立川立飛'!J120)</f>
        <v>休</v>
      </c>
      <c r="K125" s="18" t="str">
        <f ca="1">IF('配置表（Ｈ31.01）ららぽーと立川立飛'!K120="","休",'配置表（Ｈ31.01）ららぽーと立川立飛'!K120)</f>
        <v>休</v>
      </c>
      <c r="L125" s="18" t="str">
        <f ca="1">IF('配置表（Ｈ31.01）ららぽーと立川立飛'!L120="","休",'配置表（Ｈ31.01）ららぽーと立川立飛'!L120)</f>
        <v>休</v>
      </c>
      <c r="M125" s="18" t="str">
        <f ca="1">IF('配置表（Ｈ31.01）ららぽーと立川立飛'!M120="","休",'配置表（Ｈ31.01）ららぽーと立川立飛'!M120)</f>
        <v>休</v>
      </c>
      <c r="N125" s="18" t="str">
        <f ca="1">IF('配置表（Ｈ31.01）ららぽーと立川立飛'!N120="","休",'配置表（Ｈ31.01）ららぽーと立川立飛'!N120)</f>
        <v>休</v>
      </c>
      <c r="O125" s="18" t="str">
        <f ca="1">IF('配置表（Ｈ31.01）ららぽーと立川立飛'!O120="","休",'配置表（Ｈ31.01）ららぽーと立川立飛'!O120)</f>
        <v>休</v>
      </c>
      <c r="P125" s="18" t="str">
        <f ca="1">IF('配置表（Ｈ31.01）ららぽーと立川立飛'!P120="","休",'配置表（Ｈ31.01）ららぽーと立川立飛'!P120)</f>
        <v>休</v>
      </c>
      <c r="Q125" s="18" t="str">
        <f ca="1">IF('配置表（Ｈ31.01）ららぽーと立川立飛'!Q120="","休",'配置表（Ｈ31.01）ららぽーと立川立飛'!Q120)</f>
        <v>休</v>
      </c>
      <c r="R125" s="18" t="str">
        <f ca="1">IF('配置表（Ｈ31.01）ららぽーと立川立飛'!R120="","休",'配置表（Ｈ31.01）ららぽーと立川立飛'!R120)</f>
        <v>休</v>
      </c>
      <c r="S125" s="18" t="str">
        <f ca="1">IF('配置表（Ｈ31.01）ららぽーと立川立飛'!S120="","休",'配置表（Ｈ31.01）ららぽーと立川立飛'!S120)</f>
        <v>休</v>
      </c>
      <c r="T125" s="18" t="str">
        <f ca="1">IF('配置表（Ｈ31.01）ららぽーと立川立飛'!T120="","休",'配置表（Ｈ31.01）ららぽーと立川立飛'!T120)</f>
        <v>休</v>
      </c>
      <c r="U125" s="18" t="str">
        <f ca="1">IF('配置表（Ｈ31.01）ららぽーと立川立飛'!U120="","休",'配置表（Ｈ31.01）ららぽーと立川立飛'!U120)</f>
        <v>休</v>
      </c>
      <c r="V125" s="18" t="str">
        <f ca="1">IF('配置表（Ｈ31.01）ららぽーと立川立飛'!V120="","休",'配置表（Ｈ31.01）ららぽーと立川立飛'!V120)</f>
        <v>休</v>
      </c>
      <c r="W125" s="18" t="str">
        <f ca="1">IF('配置表（Ｈ31.01）ららぽーと立川立飛'!W120="","休",'配置表（Ｈ31.01）ららぽーと立川立飛'!W120)</f>
        <v>休</v>
      </c>
      <c r="X125" s="18" t="str">
        <f ca="1">IF('配置表（Ｈ31.01）ららぽーと立川立飛'!X120="","休",'配置表（Ｈ31.01）ららぽーと立川立飛'!X120)</f>
        <v>休</v>
      </c>
      <c r="Y125" s="18" t="str">
        <f ca="1">IF('配置表（Ｈ31.01）ららぽーと立川立飛'!Y120="","休",'配置表（Ｈ31.01）ららぽーと立川立飛'!Y120)</f>
        <v>休</v>
      </c>
      <c r="Z125" s="18" t="str">
        <f ca="1">IF('配置表（Ｈ31.01）ららぽーと立川立飛'!Z120="","休",'配置表（Ｈ31.01）ららぽーと立川立飛'!Z120)</f>
        <v>休</v>
      </c>
      <c r="AA125" s="18" t="str">
        <f ca="1">IF('配置表（Ｈ31.01）ららぽーと立川立飛'!AA120="","休",'配置表（Ｈ31.01）ららぽーと立川立飛'!AA120)</f>
        <v>休</v>
      </c>
      <c r="AB125" s="18" t="str">
        <f ca="1">IF('配置表（Ｈ31.01）ららぽーと立川立飛'!AB120="","休",'配置表（Ｈ31.01）ららぽーと立川立飛'!AB120)</f>
        <v>休</v>
      </c>
      <c r="AC125" s="18" t="str">
        <f ca="1">IF('配置表（Ｈ31.01）ららぽーと立川立飛'!AC120="","休",'配置表（Ｈ31.01）ららぽーと立川立飛'!AC120)</f>
        <v>休</v>
      </c>
      <c r="AD125" s="18" t="str">
        <f ca="1">IF('配置表（Ｈ31.01）ららぽーと立川立飛'!AD120="","休",'配置表（Ｈ31.01）ららぽーと立川立飛'!AD120)</f>
        <v>休</v>
      </c>
      <c r="AE125" s="18" t="str">
        <f ca="1">IF('配置表（Ｈ31.01）ららぽーと立川立飛'!AE120="","休",'配置表（Ｈ31.01）ららぽーと立川立飛'!AE120)</f>
        <v>休</v>
      </c>
      <c r="AF125" s="18" t="str">
        <f ca="1">IF('配置表（Ｈ31.01）ららぽーと立川立飛'!AF120="","休",'配置表（Ｈ31.01）ららぽーと立川立飛'!AF120)</f>
        <v>休</v>
      </c>
      <c r="AG125" s="18" t="str">
        <f ca="1">IF('配置表（Ｈ31.01）ららぽーと立川立飛'!AG120="","休",'配置表（Ｈ31.01）ららぽーと立川立飛'!AG120)</f>
        <v>休</v>
      </c>
      <c r="AH125" s="19" t="str">
        <f>IF('配置表（Ｈ31.01）ららぽーと立川立飛'!AH120="","",'配置表（Ｈ31.01）ららぽーと立川立飛'!AH120)</f>
        <v/>
      </c>
      <c r="AI125" s="57">
        <f t="shared" ca="1" si="18"/>
        <v>31</v>
      </c>
      <c r="AJ125" s="19">
        <f t="shared" ca="1" si="19"/>
        <v>0</v>
      </c>
    </row>
    <row r="126" spans="1:36" ht="25.7" customHeight="1">
      <c r="A126" s="13">
        <v>105</v>
      </c>
      <c r="B126" s="17" t="str">
        <f>IF('配置表（Ｈ31.01）ららぽーと立川立飛'!B121="","",'配置表（Ｈ31.01）ららぽーと立川立飛'!B121)</f>
        <v/>
      </c>
      <c r="C126" s="18" t="str">
        <f ca="1">IF('配置表（Ｈ31.01）ららぽーと立川立飛'!C121="","休",'配置表（Ｈ31.01）ららぽーと立川立飛'!C121)</f>
        <v>休</v>
      </c>
      <c r="D126" s="18" t="str">
        <f ca="1">IF('配置表（Ｈ31.01）ららぽーと立川立飛'!D121="","休",'配置表（Ｈ31.01）ららぽーと立川立飛'!D121)</f>
        <v>休</v>
      </c>
      <c r="E126" s="18" t="str">
        <f ca="1">IF('配置表（Ｈ31.01）ららぽーと立川立飛'!E121="","休",'配置表（Ｈ31.01）ららぽーと立川立飛'!E121)</f>
        <v>休</v>
      </c>
      <c r="F126" s="18" t="str">
        <f ca="1">IF('配置表（Ｈ31.01）ららぽーと立川立飛'!F121="","休",'配置表（Ｈ31.01）ららぽーと立川立飛'!F121)</f>
        <v>休</v>
      </c>
      <c r="G126" s="18" t="str">
        <f ca="1">IF('配置表（Ｈ31.01）ららぽーと立川立飛'!G121="","休",'配置表（Ｈ31.01）ららぽーと立川立飛'!G121)</f>
        <v>休</v>
      </c>
      <c r="H126" s="18" t="str">
        <f ca="1">IF('配置表（Ｈ31.01）ららぽーと立川立飛'!H121="","休",'配置表（Ｈ31.01）ららぽーと立川立飛'!H121)</f>
        <v>休</v>
      </c>
      <c r="I126" s="18" t="str">
        <f ca="1">IF('配置表（Ｈ31.01）ららぽーと立川立飛'!I121="","休",'配置表（Ｈ31.01）ららぽーと立川立飛'!I121)</f>
        <v>休</v>
      </c>
      <c r="J126" s="18" t="str">
        <f ca="1">IF('配置表（Ｈ31.01）ららぽーと立川立飛'!J121="","休",'配置表（Ｈ31.01）ららぽーと立川立飛'!J121)</f>
        <v>休</v>
      </c>
      <c r="K126" s="18" t="str">
        <f ca="1">IF('配置表（Ｈ31.01）ららぽーと立川立飛'!K121="","休",'配置表（Ｈ31.01）ららぽーと立川立飛'!K121)</f>
        <v>休</v>
      </c>
      <c r="L126" s="18" t="str">
        <f ca="1">IF('配置表（Ｈ31.01）ららぽーと立川立飛'!L121="","休",'配置表（Ｈ31.01）ららぽーと立川立飛'!L121)</f>
        <v>休</v>
      </c>
      <c r="M126" s="18" t="str">
        <f ca="1">IF('配置表（Ｈ31.01）ららぽーと立川立飛'!M121="","休",'配置表（Ｈ31.01）ららぽーと立川立飛'!M121)</f>
        <v>休</v>
      </c>
      <c r="N126" s="18" t="str">
        <f ca="1">IF('配置表（Ｈ31.01）ららぽーと立川立飛'!N121="","休",'配置表（Ｈ31.01）ららぽーと立川立飛'!N121)</f>
        <v>休</v>
      </c>
      <c r="O126" s="18" t="str">
        <f ca="1">IF('配置表（Ｈ31.01）ららぽーと立川立飛'!O121="","休",'配置表（Ｈ31.01）ららぽーと立川立飛'!O121)</f>
        <v>休</v>
      </c>
      <c r="P126" s="18" t="str">
        <f ca="1">IF('配置表（Ｈ31.01）ららぽーと立川立飛'!P121="","休",'配置表（Ｈ31.01）ららぽーと立川立飛'!P121)</f>
        <v>休</v>
      </c>
      <c r="Q126" s="18" t="str">
        <f ca="1">IF('配置表（Ｈ31.01）ららぽーと立川立飛'!Q121="","休",'配置表（Ｈ31.01）ららぽーと立川立飛'!Q121)</f>
        <v>休</v>
      </c>
      <c r="R126" s="18" t="str">
        <f ca="1">IF('配置表（Ｈ31.01）ららぽーと立川立飛'!R121="","休",'配置表（Ｈ31.01）ららぽーと立川立飛'!R121)</f>
        <v>休</v>
      </c>
      <c r="S126" s="18" t="str">
        <f ca="1">IF('配置表（Ｈ31.01）ららぽーと立川立飛'!S121="","休",'配置表（Ｈ31.01）ららぽーと立川立飛'!S121)</f>
        <v>休</v>
      </c>
      <c r="T126" s="18" t="str">
        <f ca="1">IF('配置表（Ｈ31.01）ららぽーと立川立飛'!T121="","休",'配置表（Ｈ31.01）ららぽーと立川立飛'!T121)</f>
        <v>休</v>
      </c>
      <c r="U126" s="18" t="str">
        <f ca="1">IF('配置表（Ｈ31.01）ららぽーと立川立飛'!U121="","休",'配置表（Ｈ31.01）ららぽーと立川立飛'!U121)</f>
        <v>休</v>
      </c>
      <c r="V126" s="18" t="str">
        <f ca="1">IF('配置表（Ｈ31.01）ららぽーと立川立飛'!V121="","休",'配置表（Ｈ31.01）ららぽーと立川立飛'!V121)</f>
        <v>休</v>
      </c>
      <c r="W126" s="18" t="str">
        <f ca="1">IF('配置表（Ｈ31.01）ららぽーと立川立飛'!W121="","休",'配置表（Ｈ31.01）ららぽーと立川立飛'!W121)</f>
        <v>休</v>
      </c>
      <c r="X126" s="18" t="str">
        <f ca="1">IF('配置表（Ｈ31.01）ららぽーと立川立飛'!X121="","休",'配置表（Ｈ31.01）ららぽーと立川立飛'!X121)</f>
        <v>休</v>
      </c>
      <c r="Y126" s="18" t="str">
        <f ca="1">IF('配置表（Ｈ31.01）ららぽーと立川立飛'!Y121="","休",'配置表（Ｈ31.01）ららぽーと立川立飛'!Y121)</f>
        <v>休</v>
      </c>
      <c r="Z126" s="18" t="str">
        <f ca="1">IF('配置表（Ｈ31.01）ららぽーと立川立飛'!Z121="","休",'配置表（Ｈ31.01）ららぽーと立川立飛'!Z121)</f>
        <v>休</v>
      </c>
      <c r="AA126" s="18" t="str">
        <f ca="1">IF('配置表（Ｈ31.01）ららぽーと立川立飛'!AA121="","休",'配置表（Ｈ31.01）ららぽーと立川立飛'!AA121)</f>
        <v>休</v>
      </c>
      <c r="AB126" s="18" t="str">
        <f ca="1">IF('配置表（Ｈ31.01）ららぽーと立川立飛'!AB121="","休",'配置表（Ｈ31.01）ららぽーと立川立飛'!AB121)</f>
        <v>休</v>
      </c>
      <c r="AC126" s="18" t="str">
        <f ca="1">IF('配置表（Ｈ31.01）ららぽーと立川立飛'!AC121="","休",'配置表（Ｈ31.01）ららぽーと立川立飛'!AC121)</f>
        <v>休</v>
      </c>
      <c r="AD126" s="18" t="str">
        <f ca="1">IF('配置表（Ｈ31.01）ららぽーと立川立飛'!AD121="","休",'配置表（Ｈ31.01）ららぽーと立川立飛'!AD121)</f>
        <v>休</v>
      </c>
      <c r="AE126" s="18" t="str">
        <f ca="1">IF('配置表（Ｈ31.01）ららぽーと立川立飛'!AE121="","休",'配置表（Ｈ31.01）ららぽーと立川立飛'!AE121)</f>
        <v>休</v>
      </c>
      <c r="AF126" s="18" t="str">
        <f ca="1">IF('配置表（Ｈ31.01）ららぽーと立川立飛'!AF121="","休",'配置表（Ｈ31.01）ららぽーと立川立飛'!AF121)</f>
        <v>休</v>
      </c>
      <c r="AG126" s="18" t="str">
        <f ca="1">IF('配置表（Ｈ31.01）ららぽーと立川立飛'!AG121="","休",'配置表（Ｈ31.01）ららぽーと立川立飛'!AG121)</f>
        <v>休</v>
      </c>
      <c r="AH126" s="19" t="str">
        <f>IF('配置表（Ｈ31.01）ららぽーと立川立飛'!AH121="","",'配置表（Ｈ31.01）ららぽーと立川立飛'!AH121)</f>
        <v/>
      </c>
      <c r="AI126" s="57">
        <f t="shared" ca="1" si="18"/>
        <v>31</v>
      </c>
      <c r="AJ126" s="19">
        <f t="shared" ca="1" si="19"/>
        <v>0</v>
      </c>
    </row>
    <row r="127" spans="1:36" ht="25.7" customHeight="1">
      <c r="A127" s="13">
        <v>106</v>
      </c>
      <c r="B127" s="17" t="str">
        <f>IF('配置表（Ｈ31.01）ららぽーと立川立飛'!B122="","",'配置表（Ｈ31.01）ららぽーと立川立飛'!B122)</f>
        <v/>
      </c>
      <c r="C127" s="18" t="str">
        <f ca="1">IF('配置表（Ｈ31.01）ららぽーと立川立飛'!C122="","休",'配置表（Ｈ31.01）ららぽーと立川立飛'!C122)</f>
        <v>休</v>
      </c>
      <c r="D127" s="18" t="str">
        <f ca="1">IF('配置表（Ｈ31.01）ららぽーと立川立飛'!D122="","休",'配置表（Ｈ31.01）ららぽーと立川立飛'!D122)</f>
        <v>休</v>
      </c>
      <c r="E127" s="18" t="str">
        <f ca="1">IF('配置表（Ｈ31.01）ららぽーと立川立飛'!E122="","休",'配置表（Ｈ31.01）ららぽーと立川立飛'!E122)</f>
        <v>休</v>
      </c>
      <c r="F127" s="18" t="str">
        <f ca="1">IF('配置表（Ｈ31.01）ららぽーと立川立飛'!F122="","休",'配置表（Ｈ31.01）ららぽーと立川立飛'!F122)</f>
        <v>休</v>
      </c>
      <c r="G127" s="18" t="str">
        <f ca="1">IF('配置表（Ｈ31.01）ららぽーと立川立飛'!G122="","休",'配置表（Ｈ31.01）ららぽーと立川立飛'!G122)</f>
        <v>休</v>
      </c>
      <c r="H127" s="18" t="str">
        <f ca="1">IF('配置表（Ｈ31.01）ららぽーと立川立飛'!H122="","休",'配置表（Ｈ31.01）ららぽーと立川立飛'!H122)</f>
        <v>休</v>
      </c>
      <c r="I127" s="18" t="str">
        <f ca="1">IF('配置表（Ｈ31.01）ららぽーと立川立飛'!I122="","休",'配置表（Ｈ31.01）ららぽーと立川立飛'!I122)</f>
        <v>休</v>
      </c>
      <c r="J127" s="18" t="str">
        <f ca="1">IF('配置表（Ｈ31.01）ららぽーと立川立飛'!J122="","休",'配置表（Ｈ31.01）ららぽーと立川立飛'!J122)</f>
        <v>休</v>
      </c>
      <c r="K127" s="18" t="str">
        <f ca="1">IF('配置表（Ｈ31.01）ららぽーと立川立飛'!K122="","休",'配置表（Ｈ31.01）ららぽーと立川立飛'!K122)</f>
        <v>休</v>
      </c>
      <c r="L127" s="18" t="str">
        <f ca="1">IF('配置表（Ｈ31.01）ららぽーと立川立飛'!L122="","休",'配置表（Ｈ31.01）ららぽーと立川立飛'!L122)</f>
        <v>休</v>
      </c>
      <c r="M127" s="18" t="str">
        <f ca="1">IF('配置表（Ｈ31.01）ららぽーと立川立飛'!M122="","休",'配置表（Ｈ31.01）ららぽーと立川立飛'!M122)</f>
        <v>休</v>
      </c>
      <c r="N127" s="18" t="str">
        <f ca="1">IF('配置表（Ｈ31.01）ららぽーと立川立飛'!N122="","休",'配置表（Ｈ31.01）ららぽーと立川立飛'!N122)</f>
        <v>休</v>
      </c>
      <c r="O127" s="18" t="str">
        <f ca="1">IF('配置表（Ｈ31.01）ららぽーと立川立飛'!O122="","休",'配置表（Ｈ31.01）ららぽーと立川立飛'!O122)</f>
        <v>休</v>
      </c>
      <c r="P127" s="18" t="str">
        <f ca="1">IF('配置表（Ｈ31.01）ららぽーと立川立飛'!P122="","休",'配置表（Ｈ31.01）ららぽーと立川立飛'!P122)</f>
        <v>休</v>
      </c>
      <c r="Q127" s="18" t="str">
        <f ca="1">IF('配置表（Ｈ31.01）ららぽーと立川立飛'!Q122="","休",'配置表（Ｈ31.01）ららぽーと立川立飛'!Q122)</f>
        <v>休</v>
      </c>
      <c r="R127" s="18" t="str">
        <f ca="1">IF('配置表（Ｈ31.01）ららぽーと立川立飛'!R122="","休",'配置表（Ｈ31.01）ららぽーと立川立飛'!R122)</f>
        <v>休</v>
      </c>
      <c r="S127" s="18" t="str">
        <f ca="1">IF('配置表（Ｈ31.01）ららぽーと立川立飛'!S122="","休",'配置表（Ｈ31.01）ららぽーと立川立飛'!S122)</f>
        <v>休</v>
      </c>
      <c r="T127" s="18" t="str">
        <f ca="1">IF('配置表（Ｈ31.01）ららぽーと立川立飛'!T122="","休",'配置表（Ｈ31.01）ららぽーと立川立飛'!T122)</f>
        <v>休</v>
      </c>
      <c r="U127" s="18" t="str">
        <f ca="1">IF('配置表（Ｈ31.01）ららぽーと立川立飛'!U122="","休",'配置表（Ｈ31.01）ららぽーと立川立飛'!U122)</f>
        <v>休</v>
      </c>
      <c r="V127" s="18" t="str">
        <f ca="1">IF('配置表（Ｈ31.01）ららぽーと立川立飛'!V122="","休",'配置表（Ｈ31.01）ららぽーと立川立飛'!V122)</f>
        <v>休</v>
      </c>
      <c r="W127" s="18" t="str">
        <f ca="1">IF('配置表（Ｈ31.01）ららぽーと立川立飛'!W122="","休",'配置表（Ｈ31.01）ららぽーと立川立飛'!W122)</f>
        <v>休</v>
      </c>
      <c r="X127" s="18" t="str">
        <f ca="1">IF('配置表（Ｈ31.01）ららぽーと立川立飛'!X122="","休",'配置表（Ｈ31.01）ららぽーと立川立飛'!X122)</f>
        <v>休</v>
      </c>
      <c r="Y127" s="18" t="str">
        <f ca="1">IF('配置表（Ｈ31.01）ららぽーと立川立飛'!Y122="","休",'配置表（Ｈ31.01）ららぽーと立川立飛'!Y122)</f>
        <v>休</v>
      </c>
      <c r="Z127" s="18" t="str">
        <f ca="1">IF('配置表（Ｈ31.01）ららぽーと立川立飛'!Z122="","休",'配置表（Ｈ31.01）ららぽーと立川立飛'!Z122)</f>
        <v>休</v>
      </c>
      <c r="AA127" s="18" t="str">
        <f ca="1">IF('配置表（Ｈ31.01）ららぽーと立川立飛'!AA122="","休",'配置表（Ｈ31.01）ららぽーと立川立飛'!AA122)</f>
        <v>休</v>
      </c>
      <c r="AB127" s="18" t="str">
        <f ca="1">IF('配置表（Ｈ31.01）ららぽーと立川立飛'!AB122="","休",'配置表（Ｈ31.01）ららぽーと立川立飛'!AB122)</f>
        <v>休</v>
      </c>
      <c r="AC127" s="18" t="str">
        <f ca="1">IF('配置表（Ｈ31.01）ららぽーと立川立飛'!AC122="","休",'配置表（Ｈ31.01）ららぽーと立川立飛'!AC122)</f>
        <v>休</v>
      </c>
      <c r="AD127" s="18" t="str">
        <f ca="1">IF('配置表（Ｈ31.01）ららぽーと立川立飛'!AD122="","休",'配置表（Ｈ31.01）ららぽーと立川立飛'!AD122)</f>
        <v>休</v>
      </c>
      <c r="AE127" s="18" t="str">
        <f ca="1">IF('配置表（Ｈ31.01）ららぽーと立川立飛'!AE122="","休",'配置表（Ｈ31.01）ららぽーと立川立飛'!AE122)</f>
        <v>休</v>
      </c>
      <c r="AF127" s="18" t="str">
        <f ca="1">IF('配置表（Ｈ31.01）ららぽーと立川立飛'!AF122="","休",'配置表（Ｈ31.01）ららぽーと立川立飛'!AF122)</f>
        <v>休</v>
      </c>
      <c r="AG127" s="18" t="str">
        <f ca="1">IF('配置表（Ｈ31.01）ららぽーと立川立飛'!AG122="","休",'配置表（Ｈ31.01）ららぽーと立川立飛'!AG122)</f>
        <v>休</v>
      </c>
      <c r="AH127" s="19"/>
      <c r="AI127" s="57">
        <f t="shared" ca="1" si="18"/>
        <v>31</v>
      </c>
      <c r="AJ127" s="19">
        <f t="shared" ca="1" si="19"/>
        <v>0</v>
      </c>
    </row>
    <row r="128" spans="1:36" ht="25.7" customHeight="1">
      <c r="A128" s="13">
        <v>107</v>
      </c>
      <c r="B128" s="17" t="str">
        <f>IF('配置表（Ｈ31.01）ららぽーと立川立飛'!B123="","",'配置表（Ｈ31.01）ららぽーと立川立飛'!B123)</f>
        <v/>
      </c>
      <c r="C128" s="18" t="str">
        <f ca="1">IF('配置表（Ｈ31.01）ららぽーと立川立飛'!C123="","休",'配置表（Ｈ31.01）ららぽーと立川立飛'!C123)</f>
        <v>休</v>
      </c>
      <c r="D128" s="18" t="str">
        <f ca="1">IF('配置表（Ｈ31.01）ららぽーと立川立飛'!D123="","休",'配置表（Ｈ31.01）ららぽーと立川立飛'!D123)</f>
        <v>休</v>
      </c>
      <c r="E128" s="18" t="str">
        <f ca="1">IF('配置表（Ｈ31.01）ららぽーと立川立飛'!E123="","休",'配置表（Ｈ31.01）ららぽーと立川立飛'!E123)</f>
        <v>休</v>
      </c>
      <c r="F128" s="18" t="str">
        <f ca="1">IF('配置表（Ｈ31.01）ららぽーと立川立飛'!F123="","休",'配置表（Ｈ31.01）ららぽーと立川立飛'!F123)</f>
        <v>休</v>
      </c>
      <c r="G128" s="18" t="str">
        <f ca="1">IF('配置表（Ｈ31.01）ららぽーと立川立飛'!G123="","休",'配置表（Ｈ31.01）ららぽーと立川立飛'!G123)</f>
        <v>休</v>
      </c>
      <c r="H128" s="18" t="str">
        <f ca="1">IF('配置表（Ｈ31.01）ららぽーと立川立飛'!H123="","休",'配置表（Ｈ31.01）ららぽーと立川立飛'!H123)</f>
        <v>休</v>
      </c>
      <c r="I128" s="18" t="str">
        <f ca="1">IF('配置表（Ｈ31.01）ららぽーと立川立飛'!I123="","休",'配置表（Ｈ31.01）ららぽーと立川立飛'!I123)</f>
        <v>休</v>
      </c>
      <c r="J128" s="18" t="str">
        <f ca="1">IF('配置表（Ｈ31.01）ららぽーと立川立飛'!J123="","休",'配置表（Ｈ31.01）ららぽーと立川立飛'!J123)</f>
        <v>休</v>
      </c>
      <c r="K128" s="18" t="str">
        <f ca="1">IF('配置表（Ｈ31.01）ららぽーと立川立飛'!K123="","休",'配置表（Ｈ31.01）ららぽーと立川立飛'!K123)</f>
        <v>休</v>
      </c>
      <c r="L128" s="18" t="str">
        <f ca="1">IF('配置表（Ｈ31.01）ららぽーと立川立飛'!L123="","休",'配置表（Ｈ31.01）ららぽーと立川立飛'!L123)</f>
        <v>休</v>
      </c>
      <c r="M128" s="18" t="str">
        <f ca="1">IF('配置表（Ｈ31.01）ららぽーと立川立飛'!M123="","休",'配置表（Ｈ31.01）ららぽーと立川立飛'!M123)</f>
        <v>休</v>
      </c>
      <c r="N128" s="18" t="str">
        <f ca="1">IF('配置表（Ｈ31.01）ららぽーと立川立飛'!N123="","休",'配置表（Ｈ31.01）ららぽーと立川立飛'!N123)</f>
        <v>休</v>
      </c>
      <c r="O128" s="18" t="str">
        <f ca="1">IF('配置表（Ｈ31.01）ららぽーと立川立飛'!O123="","休",'配置表（Ｈ31.01）ららぽーと立川立飛'!O123)</f>
        <v>休</v>
      </c>
      <c r="P128" s="18" t="str">
        <f ca="1">IF('配置表（Ｈ31.01）ららぽーと立川立飛'!P123="","休",'配置表（Ｈ31.01）ららぽーと立川立飛'!P123)</f>
        <v>休</v>
      </c>
      <c r="Q128" s="18" t="str">
        <f ca="1">IF('配置表（Ｈ31.01）ららぽーと立川立飛'!Q123="","休",'配置表（Ｈ31.01）ららぽーと立川立飛'!Q123)</f>
        <v>休</v>
      </c>
      <c r="R128" s="18" t="str">
        <f ca="1">IF('配置表（Ｈ31.01）ららぽーと立川立飛'!R123="","休",'配置表（Ｈ31.01）ららぽーと立川立飛'!R123)</f>
        <v>休</v>
      </c>
      <c r="S128" s="18" t="str">
        <f ca="1">IF('配置表（Ｈ31.01）ららぽーと立川立飛'!S123="","休",'配置表（Ｈ31.01）ららぽーと立川立飛'!S123)</f>
        <v>休</v>
      </c>
      <c r="T128" s="18" t="str">
        <f ca="1">IF('配置表（Ｈ31.01）ららぽーと立川立飛'!T123="","休",'配置表（Ｈ31.01）ららぽーと立川立飛'!T123)</f>
        <v>休</v>
      </c>
      <c r="U128" s="18" t="str">
        <f ca="1">IF('配置表（Ｈ31.01）ららぽーと立川立飛'!U123="","休",'配置表（Ｈ31.01）ららぽーと立川立飛'!U123)</f>
        <v>休</v>
      </c>
      <c r="V128" s="18" t="str">
        <f ca="1">IF('配置表（Ｈ31.01）ららぽーと立川立飛'!V123="","休",'配置表（Ｈ31.01）ららぽーと立川立飛'!V123)</f>
        <v>休</v>
      </c>
      <c r="W128" s="18" t="str">
        <f ca="1">IF('配置表（Ｈ31.01）ららぽーと立川立飛'!W123="","休",'配置表（Ｈ31.01）ららぽーと立川立飛'!W123)</f>
        <v>休</v>
      </c>
      <c r="X128" s="18" t="str">
        <f ca="1">IF('配置表（Ｈ31.01）ららぽーと立川立飛'!X123="","休",'配置表（Ｈ31.01）ららぽーと立川立飛'!X123)</f>
        <v>休</v>
      </c>
      <c r="Y128" s="18" t="str">
        <f ca="1">IF('配置表（Ｈ31.01）ららぽーと立川立飛'!Y123="","休",'配置表（Ｈ31.01）ららぽーと立川立飛'!Y123)</f>
        <v>休</v>
      </c>
      <c r="Z128" s="18" t="str">
        <f ca="1">IF('配置表（Ｈ31.01）ららぽーと立川立飛'!Z123="","休",'配置表（Ｈ31.01）ららぽーと立川立飛'!Z123)</f>
        <v>休</v>
      </c>
      <c r="AA128" s="18" t="str">
        <f ca="1">IF('配置表（Ｈ31.01）ららぽーと立川立飛'!AA123="","休",'配置表（Ｈ31.01）ららぽーと立川立飛'!AA123)</f>
        <v>休</v>
      </c>
      <c r="AB128" s="18" t="str">
        <f ca="1">IF('配置表（Ｈ31.01）ららぽーと立川立飛'!AB123="","休",'配置表（Ｈ31.01）ららぽーと立川立飛'!AB123)</f>
        <v>休</v>
      </c>
      <c r="AC128" s="18" t="str">
        <f ca="1">IF('配置表（Ｈ31.01）ららぽーと立川立飛'!AC123="","休",'配置表（Ｈ31.01）ららぽーと立川立飛'!AC123)</f>
        <v>休</v>
      </c>
      <c r="AD128" s="18" t="str">
        <f ca="1">IF('配置表（Ｈ31.01）ららぽーと立川立飛'!AD123="","休",'配置表（Ｈ31.01）ららぽーと立川立飛'!AD123)</f>
        <v>休</v>
      </c>
      <c r="AE128" s="18" t="str">
        <f ca="1">IF('配置表（Ｈ31.01）ららぽーと立川立飛'!AE123="","休",'配置表（Ｈ31.01）ららぽーと立川立飛'!AE123)</f>
        <v>休</v>
      </c>
      <c r="AF128" s="18" t="str">
        <f ca="1">IF('配置表（Ｈ31.01）ららぽーと立川立飛'!AF123="","休",'配置表（Ｈ31.01）ららぽーと立川立飛'!AF123)</f>
        <v>休</v>
      </c>
      <c r="AG128" s="18" t="str">
        <f ca="1">IF('配置表（Ｈ31.01）ららぽーと立川立飛'!AG123="","休",'配置表（Ｈ31.01）ららぽーと立川立飛'!AG123)</f>
        <v>休</v>
      </c>
      <c r="AH128" s="19"/>
      <c r="AI128" s="57">
        <f t="shared" ca="1" si="18"/>
        <v>31</v>
      </c>
      <c r="AJ128" s="19">
        <f t="shared" ca="1" si="19"/>
        <v>0</v>
      </c>
    </row>
    <row r="129" spans="1:36" ht="25.7" customHeight="1">
      <c r="A129" s="13">
        <v>108</v>
      </c>
      <c r="B129" s="17" t="str">
        <f>IF('配置表（Ｈ31.01）ららぽーと立川立飛'!B124="","",'配置表（Ｈ31.01）ららぽーと立川立飛'!B124)</f>
        <v/>
      </c>
      <c r="C129" s="18" t="str">
        <f ca="1">IF('配置表（Ｈ31.01）ららぽーと立川立飛'!C124="","休",'配置表（Ｈ31.01）ららぽーと立川立飛'!C124)</f>
        <v>休</v>
      </c>
      <c r="D129" s="18" t="str">
        <f ca="1">IF('配置表（Ｈ31.01）ららぽーと立川立飛'!D124="","休",'配置表（Ｈ31.01）ららぽーと立川立飛'!D124)</f>
        <v>休</v>
      </c>
      <c r="E129" s="18" t="str">
        <f ca="1">IF('配置表（Ｈ31.01）ららぽーと立川立飛'!E124="","休",'配置表（Ｈ31.01）ららぽーと立川立飛'!E124)</f>
        <v>休</v>
      </c>
      <c r="F129" s="18" t="str">
        <f ca="1">IF('配置表（Ｈ31.01）ららぽーと立川立飛'!F124="","休",'配置表（Ｈ31.01）ららぽーと立川立飛'!F124)</f>
        <v>休</v>
      </c>
      <c r="G129" s="18" t="str">
        <f ca="1">IF('配置表（Ｈ31.01）ららぽーと立川立飛'!G124="","休",'配置表（Ｈ31.01）ららぽーと立川立飛'!G124)</f>
        <v>休</v>
      </c>
      <c r="H129" s="18" t="str">
        <f ca="1">IF('配置表（Ｈ31.01）ららぽーと立川立飛'!H124="","休",'配置表（Ｈ31.01）ららぽーと立川立飛'!H124)</f>
        <v>休</v>
      </c>
      <c r="I129" s="18" t="str">
        <f ca="1">IF('配置表（Ｈ31.01）ららぽーと立川立飛'!I124="","休",'配置表（Ｈ31.01）ららぽーと立川立飛'!I124)</f>
        <v>休</v>
      </c>
      <c r="J129" s="18" t="str">
        <f ca="1">IF('配置表（Ｈ31.01）ららぽーと立川立飛'!J124="","休",'配置表（Ｈ31.01）ららぽーと立川立飛'!J124)</f>
        <v>休</v>
      </c>
      <c r="K129" s="18" t="str">
        <f ca="1">IF('配置表（Ｈ31.01）ららぽーと立川立飛'!K124="","休",'配置表（Ｈ31.01）ららぽーと立川立飛'!K124)</f>
        <v>休</v>
      </c>
      <c r="L129" s="18" t="str">
        <f ca="1">IF('配置表（Ｈ31.01）ららぽーと立川立飛'!L124="","休",'配置表（Ｈ31.01）ららぽーと立川立飛'!L124)</f>
        <v>休</v>
      </c>
      <c r="M129" s="18" t="str">
        <f ca="1">IF('配置表（Ｈ31.01）ららぽーと立川立飛'!M124="","休",'配置表（Ｈ31.01）ららぽーと立川立飛'!M124)</f>
        <v>休</v>
      </c>
      <c r="N129" s="18" t="str">
        <f ca="1">IF('配置表（Ｈ31.01）ららぽーと立川立飛'!N124="","休",'配置表（Ｈ31.01）ららぽーと立川立飛'!N124)</f>
        <v>休</v>
      </c>
      <c r="O129" s="18" t="str">
        <f ca="1">IF('配置表（Ｈ31.01）ららぽーと立川立飛'!O124="","休",'配置表（Ｈ31.01）ららぽーと立川立飛'!O124)</f>
        <v>休</v>
      </c>
      <c r="P129" s="18" t="str">
        <f ca="1">IF('配置表（Ｈ31.01）ららぽーと立川立飛'!P124="","休",'配置表（Ｈ31.01）ららぽーと立川立飛'!P124)</f>
        <v>休</v>
      </c>
      <c r="Q129" s="18" t="str">
        <f ca="1">IF('配置表（Ｈ31.01）ららぽーと立川立飛'!Q124="","休",'配置表（Ｈ31.01）ららぽーと立川立飛'!Q124)</f>
        <v>休</v>
      </c>
      <c r="R129" s="18" t="str">
        <f ca="1">IF('配置表（Ｈ31.01）ららぽーと立川立飛'!R124="","休",'配置表（Ｈ31.01）ららぽーと立川立飛'!R124)</f>
        <v>休</v>
      </c>
      <c r="S129" s="18" t="str">
        <f ca="1">IF('配置表（Ｈ31.01）ららぽーと立川立飛'!S124="","休",'配置表（Ｈ31.01）ららぽーと立川立飛'!S124)</f>
        <v>休</v>
      </c>
      <c r="T129" s="18" t="str">
        <f ca="1">IF('配置表（Ｈ31.01）ららぽーと立川立飛'!T124="","休",'配置表（Ｈ31.01）ららぽーと立川立飛'!T124)</f>
        <v>休</v>
      </c>
      <c r="U129" s="18" t="str">
        <f ca="1">IF('配置表（Ｈ31.01）ららぽーと立川立飛'!U124="","休",'配置表（Ｈ31.01）ららぽーと立川立飛'!U124)</f>
        <v>休</v>
      </c>
      <c r="V129" s="18" t="str">
        <f ca="1">IF('配置表（Ｈ31.01）ららぽーと立川立飛'!V124="","休",'配置表（Ｈ31.01）ららぽーと立川立飛'!V124)</f>
        <v>休</v>
      </c>
      <c r="W129" s="18" t="str">
        <f ca="1">IF('配置表（Ｈ31.01）ららぽーと立川立飛'!W124="","休",'配置表（Ｈ31.01）ららぽーと立川立飛'!W124)</f>
        <v>休</v>
      </c>
      <c r="X129" s="18" t="str">
        <f ca="1">IF('配置表（Ｈ31.01）ららぽーと立川立飛'!X124="","休",'配置表（Ｈ31.01）ららぽーと立川立飛'!X124)</f>
        <v>休</v>
      </c>
      <c r="Y129" s="18" t="str">
        <f ca="1">IF('配置表（Ｈ31.01）ららぽーと立川立飛'!Y124="","休",'配置表（Ｈ31.01）ららぽーと立川立飛'!Y124)</f>
        <v>休</v>
      </c>
      <c r="Z129" s="18" t="str">
        <f ca="1">IF('配置表（Ｈ31.01）ららぽーと立川立飛'!Z124="","休",'配置表（Ｈ31.01）ららぽーと立川立飛'!Z124)</f>
        <v>休</v>
      </c>
      <c r="AA129" s="18" t="str">
        <f ca="1">IF('配置表（Ｈ31.01）ららぽーと立川立飛'!AA124="","休",'配置表（Ｈ31.01）ららぽーと立川立飛'!AA124)</f>
        <v>休</v>
      </c>
      <c r="AB129" s="18" t="str">
        <f ca="1">IF('配置表（Ｈ31.01）ららぽーと立川立飛'!AB124="","休",'配置表（Ｈ31.01）ららぽーと立川立飛'!AB124)</f>
        <v>休</v>
      </c>
      <c r="AC129" s="18" t="str">
        <f ca="1">IF('配置表（Ｈ31.01）ららぽーと立川立飛'!AC124="","休",'配置表（Ｈ31.01）ららぽーと立川立飛'!AC124)</f>
        <v>休</v>
      </c>
      <c r="AD129" s="18" t="str">
        <f ca="1">IF('配置表（Ｈ31.01）ららぽーと立川立飛'!AD124="","休",'配置表（Ｈ31.01）ららぽーと立川立飛'!AD124)</f>
        <v>休</v>
      </c>
      <c r="AE129" s="18" t="str">
        <f ca="1">IF('配置表（Ｈ31.01）ららぽーと立川立飛'!AE124="","休",'配置表（Ｈ31.01）ららぽーと立川立飛'!AE124)</f>
        <v>休</v>
      </c>
      <c r="AF129" s="18" t="str">
        <f ca="1">IF('配置表（Ｈ31.01）ららぽーと立川立飛'!AF124="","休",'配置表（Ｈ31.01）ららぽーと立川立飛'!AF124)</f>
        <v>休</v>
      </c>
      <c r="AG129" s="18" t="str">
        <f ca="1">IF('配置表（Ｈ31.01）ららぽーと立川立飛'!AG124="","休",'配置表（Ｈ31.01）ららぽーと立川立飛'!AG124)</f>
        <v>休</v>
      </c>
      <c r="AH129" s="19"/>
      <c r="AI129" s="57">
        <f t="shared" ca="1" si="18"/>
        <v>31</v>
      </c>
      <c r="AJ129" s="19">
        <f t="shared" ca="1" si="19"/>
        <v>0</v>
      </c>
    </row>
    <row r="130" spans="1:36" ht="25.7" customHeight="1">
      <c r="A130" s="13">
        <v>109</v>
      </c>
      <c r="B130" s="17" t="str">
        <f>IF('配置表（Ｈ31.01）ららぽーと立川立飛'!B125="","",'配置表（Ｈ31.01）ららぽーと立川立飛'!B125)</f>
        <v/>
      </c>
      <c r="C130" s="18" t="str">
        <f ca="1">IF('配置表（Ｈ31.01）ららぽーと立川立飛'!C125="","休",'配置表（Ｈ31.01）ららぽーと立川立飛'!C125)</f>
        <v>休</v>
      </c>
      <c r="D130" s="18" t="str">
        <f ca="1">IF('配置表（Ｈ31.01）ららぽーと立川立飛'!D125="","休",'配置表（Ｈ31.01）ららぽーと立川立飛'!D125)</f>
        <v>休</v>
      </c>
      <c r="E130" s="18" t="str">
        <f ca="1">IF('配置表（Ｈ31.01）ららぽーと立川立飛'!E125="","休",'配置表（Ｈ31.01）ららぽーと立川立飛'!E125)</f>
        <v>休</v>
      </c>
      <c r="F130" s="18" t="str">
        <f ca="1">IF('配置表（Ｈ31.01）ららぽーと立川立飛'!F125="","休",'配置表（Ｈ31.01）ららぽーと立川立飛'!F125)</f>
        <v>休</v>
      </c>
      <c r="G130" s="18" t="str">
        <f ca="1">IF('配置表（Ｈ31.01）ららぽーと立川立飛'!G125="","休",'配置表（Ｈ31.01）ららぽーと立川立飛'!G125)</f>
        <v>休</v>
      </c>
      <c r="H130" s="18" t="str">
        <f ca="1">IF('配置表（Ｈ31.01）ららぽーと立川立飛'!H125="","休",'配置表（Ｈ31.01）ららぽーと立川立飛'!H125)</f>
        <v>休</v>
      </c>
      <c r="I130" s="18" t="str">
        <f ca="1">IF('配置表（Ｈ31.01）ららぽーと立川立飛'!I125="","休",'配置表（Ｈ31.01）ららぽーと立川立飛'!I125)</f>
        <v>休</v>
      </c>
      <c r="J130" s="18" t="str">
        <f ca="1">IF('配置表（Ｈ31.01）ららぽーと立川立飛'!J125="","休",'配置表（Ｈ31.01）ららぽーと立川立飛'!J125)</f>
        <v>休</v>
      </c>
      <c r="K130" s="18" t="str">
        <f ca="1">IF('配置表（Ｈ31.01）ららぽーと立川立飛'!K125="","休",'配置表（Ｈ31.01）ららぽーと立川立飛'!K125)</f>
        <v>休</v>
      </c>
      <c r="L130" s="18" t="str">
        <f ca="1">IF('配置表（Ｈ31.01）ららぽーと立川立飛'!L125="","休",'配置表（Ｈ31.01）ららぽーと立川立飛'!L125)</f>
        <v>休</v>
      </c>
      <c r="M130" s="18" t="str">
        <f ca="1">IF('配置表（Ｈ31.01）ららぽーと立川立飛'!M125="","休",'配置表（Ｈ31.01）ららぽーと立川立飛'!M125)</f>
        <v>休</v>
      </c>
      <c r="N130" s="18" t="str">
        <f ca="1">IF('配置表（Ｈ31.01）ららぽーと立川立飛'!N125="","休",'配置表（Ｈ31.01）ららぽーと立川立飛'!N125)</f>
        <v>休</v>
      </c>
      <c r="O130" s="18" t="str">
        <f ca="1">IF('配置表（Ｈ31.01）ららぽーと立川立飛'!O125="","休",'配置表（Ｈ31.01）ららぽーと立川立飛'!O125)</f>
        <v>休</v>
      </c>
      <c r="P130" s="18" t="str">
        <f ca="1">IF('配置表（Ｈ31.01）ららぽーと立川立飛'!P125="","休",'配置表（Ｈ31.01）ららぽーと立川立飛'!P125)</f>
        <v>休</v>
      </c>
      <c r="Q130" s="18" t="str">
        <f ca="1">IF('配置表（Ｈ31.01）ららぽーと立川立飛'!Q125="","休",'配置表（Ｈ31.01）ららぽーと立川立飛'!Q125)</f>
        <v>休</v>
      </c>
      <c r="R130" s="18" t="str">
        <f ca="1">IF('配置表（Ｈ31.01）ららぽーと立川立飛'!R125="","休",'配置表（Ｈ31.01）ららぽーと立川立飛'!R125)</f>
        <v>休</v>
      </c>
      <c r="S130" s="18" t="str">
        <f ca="1">IF('配置表（Ｈ31.01）ららぽーと立川立飛'!S125="","休",'配置表（Ｈ31.01）ららぽーと立川立飛'!S125)</f>
        <v>休</v>
      </c>
      <c r="T130" s="18" t="str">
        <f ca="1">IF('配置表（Ｈ31.01）ららぽーと立川立飛'!T125="","休",'配置表（Ｈ31.01）ららぽーと立川立飛'!T125)</f>
        <v>休</v>
      </c>
      <c r="U130" s="18" t="str">
        <f ca="1">IF('配置表（Ｈ31.01）ららぽーと立川立飛'!U125="","休",'配置表（Ｈ31.01）ららぽーと立川立飛'!U125)</f>
        <v>休</v>
      </c>
      <c r="V130" s="18" t="str">
        <f ca="1">IF('配置表（Ｈ31.01）ららぽーと立川立飛'!V125="","休",'配置表（Ｈ31.01）ららぽーと立川立飛'!V125)</f>
        <v>休</v>
      </c>
      <c r="W130" s="18" t="str">
        <f ca="1">IF('配置表（Ｈ31.01）ららぽーと立川立飛'!W125="","休",'配置表（Ｈ31.01）ららぽーと立川立飛'!W125)</f>
        <v>休</v>
      </c>
      <c r="X130" s="18" t="str">
        <f ca="1">IF('配置表（Ｈ31.01）ららぽーと立川立飛'!X125="","休",'配置表（Ｈ31.01）ららぽーと立川立飛'!X125)</f>
        <v>休</v>
      </c>
      <c r="Y130" s="18" t="str">
        <f ca="1">IF('配置表（Ｈ31.01）ららぽーと立川立飛'!Y125="","休",'配置表（Ｈ31.01）ららぽーと立川立飛'!Y125)</f>
        <v>休</v>
      </c>
      <c r="Z130" s="18" t="str">
        <f ca="1">IF('配置表（Ｈ31.01）ららぽーと立川立飛'!Z125="","休",'配置表（Ｈ31.01）ららぽーと立川立飛'!Z125)</f>
        <v>休</v>
      </c>
      <c r="AA130" s="18" t="str">
        <f ca="1">IF('配置表（Ｈ31.01）ららぽーと立川立飛'!AA125="","休",'配置表（Ｈ31.01）ららぽーと立川立飛'!AA125)</f>
        <v>休</v>
      </c>
      <c r="AB130" s="18" t="str">
        <f ca="1">IF('配置表（Ｈ31.01）ららぽーと立川立飛'!AB125="","休",'配置表（Ｈ31.01）ららぽーと立川立飛'!AB125)</f>
        <v>休</v>
      </c>
      <c r="AC130" s="18" t="str">
        <f ca="1">IF('配置表（Ｈ31.01）ららぽーと立川立飛'!AC125="","休",'配置表（Ｈ31.01）ららぽーと立川立飛'!AC125)</f>
        <v>休</v>
      </c>
      <c r="AD130" s="18" t="str">
        <f ca="1">IF('配置表（Ｈ31.01）ららぽーと立川立飛'!AD125="","休",'配置表（Ｈ31.01）ららぽーと立川立飛'!AD125)</f>
        <v>休</v>
      </c>
      <c r="AE130" s="18" t="str">
        <f ca="1">IF('配置表（Ｈ31.01）ららぽーと立川立飛'!AE125="","休",'配置表（Ｈ31.01）ららぽーと立川立飛'!AE125)</f>
        <v>休</v>
      </c>
      <c r="AF130" s="18" t="str">
        <f ca="1">IF('配置表（Ｈ31.01）ららぽーと立川立飛'!AF125="","休",'配置表（Ｈ31.01）ららぽーと立川立飛'!AF125)</f>
        <v>休</v>
      </c>
      <c r="AG130" s="18" t="str">
        <f ca="1">IF('配置表（Ｈ31.01）ららぽーと立川立飛'!AG125="","休",'配置表（Ｈ31.01）ららぽーと立川立飛'!AG125)</f>
        <v>休</v>
      </c>
      <c r="AH130" s="19"/>
      <c r="AI130" s="57">
        <f t="shared" ca="1" si="18"/>
        <v>31</v>
      </c>
      <c r="AJ130" s="19">
        <f t="shared" ca="1" si="19"/>
        <v>0</v>
      </c>
    </row>
    <row r="131" spans="1:36" ht="25.7" customHeight="1">
      <c r="A131" s="13">
        <v>110</v>
      </c>
      <c r="B131" s="17" t="str">
        <f>IF('配置表（Ｈ31.01）ららぽーと立川立飛'!B126="","",'配置表（Ｈ31.01）ららぽーと立川立飛'!B126)</f>
        <v/>
      </c>
      <c r="C131" s="18" t="str">
        <f ca="1">IF('配置表（Ｈ31.01）ららぽーと立川立飛'!C126="","休",'配置表（Ｈ31.01）ららぽーと立川立飛'!C126)</f>
        <v>休</v>
      </c>
      <c r="D131" s="18" t="str">
        <f ca="1">IF('配置表（Ｈ31.01）ららぽーと立川立飛'!D126="","休",'配置表（Ｈ31.01）ららぽーと立川立飛'!D126)</f>
        <v>休</v>
      </c>
      <c r="E131" s="18" t="str">
        <f ca="1">IF('配置表（Ｈ31.01）ららぽーと立川立飛'!E126="","休",'配置表（Ｈ31.01）ららぽーと立川立飛'!E126)</f>
        <v>休</v>
      </c>
      <c r="F131" s="18" t="str">
        <f ca="1">IF('配置表（Ｈ31.01）ららぽーと立川立飛'!F126="","休",'配置表（Ｈ31.01）ららぽーと立川立飛'!F126)</f>
        <v>休</v>
      </c>
      <c r="G131" s="18" t="str">
        <f ca="1">IF('配置表（Ｈ31.01）ららぽーと立川立飛'!G126="","休",'配置表（Ｈ31.01）ららぽーと立川立飛'!G126)</f>
        <v>休</v>
      </c>
      <c r="H131" s="18" t="str">
        <f ca="1">IF('配置表（Ｈ31.01）ららぽーと立川立飛'!H126="","休",'配置表（Ｈ31.01）ららぽーと立川立飛'!H126)</f>
        <v>休</v>
      </c>
      <c r="I131" s="18" t="str">
        <f ca="1">IF('配置表（Ｈ31.01）ららぽーと立川立飛'!I126="","休",'配置表（Ｈ31.01）ららぽーと立川立飛'!I126)</f>
        <v>休</v>
      </c>
      <c r="J131" s="18" t="str">
        <f ca="1">IF('配置表（Ｈ31.01）ららぽーと立川立飛'!J126="","休",'配置表（Ｈ31.01）ららぽーと立川立飛'!J126)</f>
        <v>休</v>
      </c>
      <c r="K131" s="18" t="str">
        <f ca="1">IF('配置表（Ｈ31.01）ららぽーと立川立飛'!K126="","休",'配置表（Ｈ31.01）ららぽーと立川立飛'!K126)</f>
        <v>休</v>
      </c>
      <c r="L131" s="18" t="str">
        <f ca="1">IF('配置表（Ｈ31.01）ららぽーと立川立飛'!L126="","休",'配置表（Ｈ31.01）ららぽーと立川立飛'!L126)</f>
        <v>休</v>
      </c>
      <c r="M131" s="18" t="str">
        <f ca="1">IF('配置表（Ｈ31.01）ららぽーと立川立飛'!M126="","休",'配置表（Ｈ31.01）ららぽーと立川立飛'!M126)</f>
        <v>休</v>
      </c>
      <c r="N131" s="18" t="str">
        <f ca="1">IF('配置表（Ｈ31.01）ららぽーと立川立飛'!N126="","休",'配置表（Ｈ31.01）ららぽーと立川立飛'!N126)</f>
        <v>休</v>
      </c>
      <c r="O131" s="18" t="str">
        <f ca="1">IF('配置表（Ｈ31.01）ららぽーと立川立飛'!O126="","休",'配置表（Ｈ31.01）ららぽーと立川立飛'!O126)</f>
        <v>休</v>
      </c>
      <c r="P131" s="18" t="str">
        <f ca="1">IF('配置表（Ｈ31.01）ららぽーと立川立飛'!P126="","休",'配置表（Ｈ31.01）ららぽーと立川立飛'!P126)</f>
        <v>休</v>
      </c>
      <c r="Q131" s="18" t="str">
        <f ca="1">IF('配置表（Ｈ31.01）ららぽーと立川立飛'!Q126="","休",'配置表（Ｈ31.01）ららぽーと立川立飛'!Q126)</f>
        <v>休</v>
      </c>
      <c r="R131" s="18" t="str">
        <f ca="1">IF('配置表（Ｈ31.01）ららぽーと立川立飛'!R126="","休",'配置表（Ｈ31.01）ららぽーと立川立飛'!R126)</f>
        <v>休</v>
      </c>
      <c r="S131" s="18" t="str">
        <f ca="1">IF('配置表（Ｈ31.01）ららぽーと立川立飛'!S126="","休",'配置表（Ｈ31.01）ららぽーと立川立飛'!S126)</f>
        <v>休</v>
      </c>
      <c r="T131" s="18" t="str">
        <f ca="1">IF('配置表（Ｈ31.01）ららぽーと立川立飛'!T126="","休",'配置表（Ｈ31.01）ららぽーと立川立飛'!T126)</f>
        <v>休</v>
      </c>
      <c r="U131" s="18" t="str">
        <f ca="1">IF('配置表（Ｈ31.01）ららぽーと立川立飛'!U126="","休",'配置表（Ｈ31.01）ららぽーと立川立飛'!U126)</f>
        <v>休</v>
      </c>
      <c r="V131" s="18" t="str">
        <f ca="1">IF('配置表（Ｈ31.01）ららぽーと立川立飛'!V126="","休",'配置表（Ｈ31.01）ららぽーと立川立飛'!V126)</f>
        <v>休</v>
      </c>
      <c r="W131" s="18" t="str">
        <f ca="1">IF('配置表（Ｈ31.01）ららぽーと立川立飛'!W126="","休",'配置表（Ｈ31.01）ららぽーと立川立飛'!W126)</f>
        <v>休</v>
      </c>
      <c r="X131" s="18" t="str">
        <f ca="1">IF('配置表（Ｈ31.01）ららぽーと立川立飛'!X126="","休",'配置表（Ｈ31.01）ららぽーと立川立飛'!X126)</f>
        <v>休</v>
      </c>
      <c r="Y131" s="18" t="str">
        <f ca="1">IF('配置表（Ｈ31.01）ららぽーと立川立飛'!Y126="","休",'配置表（Ｈ31.01）ららぽーと立川立飛'!Y126)</f>
        <v>休</v>
      </c>
      <c r="Z131" s="18" t="str">
        <f ca="1">IF('配置表（Ｈ31.01）ららぽーと立川立飛'!Z126="","休",'配置表（Ｈ31.01）ららぽーと立川立飛'!Z126)</f>
        <v>休</v>
      </c>
      <c r="AA131" s="18" t="str">
        <f ca="1">IF('配置表（Ｈ31.01）ららぽーと立川立飛'!AA126="","休",'配置表（Ｈ31.01）ららぽーと立川立飛'!AA126)</f>
        <v>休</v>
      </c>
      <c r="AB131" s="18" t="str">
        <f ca="1">IF('配置表（Ｈ31.01）ららぽーと立川立飛'!AB126="","休",'配置表（Ｈ31.01）ららぽーと立川立飛'!AB126)</f>
        <v>休</v>
      </c>
      <c r="AC131" s="18" t="str">
        <f ca="1">IF('配置表（Ｈ31.01）ららぽーと立川立飛'!AC126="","休",'配置表（Ｈ31.01）ららぽーと立川立飛'!AC126)</f>
        <v>休</v>
      </c>
      <c r="AD131" s="18" t="str">
        <f ca="1">IF('配置表（Ｈ31.01）ららぽーと立川立飛'!AD126="","休",'配置表（Ｈ31.01）ららぽーと立川立飛'!AD126)</f>
        <v>休</v>
      </c>
      <c r="AE131" s="18" t="str">
        <f ca="1">IF('配置表（Ｈ31.01）ららぽーと立川立飛'!AE126="","休",'配置表（Ｈ31.01）ららぽーと立川立飛'!AE126)</f>
        <v>休</v>
      </c>
      <c r="AF131" s="18" t="str">
        <f ca="1">IF('配置表（Ｈ31.01）ららぽーと立川立飛'!AF126="","休",'配置表（Ｈ31.01）ららぽーと立川立飛'!AF126)</f>
        <v>休</v>
      </c>
      <c r="AG131" s="18" t="str">
        <f ca="1">IF('配置表（Ｈ31.01）ららぽーと立川立飛'!AG126="","休",'配置表（Ｈ31.01）ららぽーと立川立飛'!AG126)</f>
        <v>休</v>
      </c>
      <c r="AH131" s="19"/>
      <c r="AI131" s="57">
        <f t="shared" ca="1" si="18"/>
        <v>31</v>
      </c>
      <c r="AJ131" s="19">
        <f t="shared" ca="1" si="19"/>
        <v>0</v>
      </c>
    </row>
    <row r="132" spans="1:36" ht="25.7" customHeight="1">
      <c r="A132" s="13">
        <v>111</v>
      </c>
      <c r="B132" s="17" t="str">
        <f>IF('配置表（Ｈ31.01）ららぽーと立川立飛'!B127="","",'配置表（Ｈ31.01）ららぽーと立川立飛'!B127)</f>
        <v/>
      </c>
      <c r="C132" s="18" t="str">
        <f ca="1">IF('配置表（Ｈ31.01）ららぽーと立川立飛'!C127="","休",'配置表（Ｈ31.01）ららぽーと立川立飛'!C127)</f>
        <v>休</v>
      </c>
      <c r="D132" s="18" t="str">
        <f ca="1">IF('配置表（Ｈ31.01）ららぽーと立川立飛'!D127="","休",'配置表（Ｈ31.01）ららぽーと立川立飛'!D127)</f>
        <v>休</v>
      </c>
      <c r="E132" s="18" t="str">
        <f ca="1">IF('配置表（Ｈ31.01）ららぽーと立川立飛'!E127="","休",'配置表（Ｈ31.01）ららぽーと立川立飛'!E127)</f>
        <v>休</v>
      </c>
      <c r="F132" s="18" t="str">
        <f ca="1">IF('配置表（Ｈ31.01）ららぽーと立川立飛'!F127="","休",'配置表（Ｈ31.01）ららぽーと立川立飛'!F127)</f>
        <v>休</v>
      </c>
      <c r="G132" s="18" t="str">
        <f ca="1">IF('配置表（Ｈ31.01）ららぽーと立川立飛'!G127="","休",'配置表（Ｈ31.01）ららぽーと立川立飛'!G127)</f>
        <v>休</v>
      </c>
      <c r="H132" s="18" t="str">
        <f ca="1">IF('配置表（Ｈ31.01）ららぽーと立川立飛'!H127="","休",'配置表（Ｈ31.01）ららぽーと立川立飛'!H127)</f>
        <v>休</v>
      </c>
      <c r="I132" s="18" t="str">
        <f ca="1">IF('配置表（Ｈ31.01）ららぽーと立川立飛'!I127="","休",'配置表（Ｈ31.01）ららぽーと立川立飛'!I127)</f>
        <v>休</v>
      </c>
      <c r="J132" s="18" t="str">
        <f ca="1">IF('配置表（Ｈ31.01）ららぽーと立川立飛'!J127="","休",'配置表（Ｈ31.01）ららぽーと立川立飛'!J127)</f>
        <v>休</v>
      </c>
      <c r="K132" s="18" t="str">
        <f ca="1">IF('配置表（Ｈ31.01）ららぽーと立川立飛'!K127="","休",'配置表（Ｈ31.01）ららぽーと立川立飛'!K127)</f>
        <v>休</v>
      </c>
      <c r="L132" s="18" t="str">
        <f ca="1">IF('配置表（Ｈ31.01）ららぽーと立川立飛'!L127="","休",'配置表（Ｈ31.01）ららぽーと立川立飛'!L127)</f>
        <v>休</v>
      </c>
      <c r="M132" s="18" t="str">
        <f ca="1">IF('配置表（Ｈ31.01）ららぽーと立川立飛'!M127="","休",'配置表（Ｈ31.01）ららぽーと立川立飛'!M127)</f>
        <v>休</v>
      </c>
      <c r="N132" s="18" t="str">
        <f ca="1">IF('配置表（Ｈ31.01）ららぽーと立川立飛'!N127="","休",'配置表（Ｈ31.01）ららぽーと立川立飛'!N127)</f>
        <v>休</v>
      </c>
      <c r="O132" s="18" t="str">
        <f ca="1">IF('配置表（Ｈ31.01）ららぽーと立川立飛'!O127="","休",'配置表（Ｈ31.01）ららぽーと立川立飛'!O127)</f>
        <v>休</v>
      </c>
      <c r="P132" s="18" t="str">
        <f ca="1">IF('配置表（Ｈ31.01）ららぽーと立川立飛'!P127="","休",'配置表（Ｈ31.01）ららぽーと立川立飛'!P127)</f>
        <v>休</v>
      </c>
      <c r="Q132" s="18" t="str">
        <f ca="1">IF('配置表（Ｈ31.01）ららぽーと立川立飛'!Q127="","休",'配置表（Ｈ31.01）ららぽーと立川立飛'!Q127)</f>
        <v>休</v>
      </c>
      <c r="R132" s="18" t="str">
        <f ca="1">IF('配置表（Ｈ31.01）ららぽーと立川立飛'!R127="","休",'配置表（Ｈ31.01）ららぽーと立川立飛'!R127)</f>
        <v>休</v>
      </c>
      <c r="S132" s="18" t="str">
        <f ca="1">IF('配置表（Ｈ31.01）ららぽーと立川立飛'!S127="","休",'配置表（Ｈ31.01）ららぽーと立川立飛'!S127)</f>
        <v>休</v>
      </c>
      <c r="T132" s="18" t="str">
        <f ca="1">IF('配置表（Ｈ31.01）ららぽーと立川立飛'!T127="","休",'配置表（Ｈ31.01）ららぽーと立川立飛'!T127)</f>
        <v>休</v>
      </c>
      <c r="U132" s="18" t="str">
        <f ca="1">IF('配置表（Ｈ31.01）ららぽーと立川立飛'!U127="","休",'配置表（Ｈ31.01）ららぽーと立川立飛'!U127)</f>
        <v>休</v>
      </c>
      <c r="V132" s="18" t="str">
        <f ca="1">IF('配置表（Ｈ31.01）ららぽーと立川立飛'!V127="","休",'配置表（Ｈ31.01）ららぽーと立川立飛'!V127)</f>
        <v>休</v>
      </c>
      <c r="W132" s="18" t="str">
        <f ca="1">IF('配置表（Ｈ31.01）ららぽーと立川立飛'!W127="","休",'配置表（Ｈ31.01）ららぽーと立川立飛'!W127)</f>
        <v>休</v>
      </c>
      <c r="X132" s="18" t="str">
        <f ca="1">IF('配置表（Ｈ31.01）ららぽーと立川立飛'!X127="","休",'配置表（Ｈ31.01）ららぽーと立川立飛'!X127)</f>
        <v>休</v>
      </c>
      <c r="Y132" s="18" t="str">
        <f ca="1">IF('配置表（Ｈ31.01）ららぽーと立川立飛'!Y127="","休",'配置表（Ｈ31.01）ららぽーと立川立飛'!Y127)</f>
        <v>休</v>
      </c>
      <c r="Z132" s="18" t="str">
        <f ca="1">IF('配置表（Ｈ31.01）ららぽーと立川立飛'!Z127="","休",'配置表（Ｈ31.01）ららぽーと立川立飛'!Z127)</f>
        <v>休</v>
      </c>
      <c r="AA132" s="18" t="str">
        <f ca="1">IF('配置表（Ｈ31.01）ららぽーと立川立飛'!AA127="","休",'配置表（Ｈ31.01）ららぽーと立川立飛'!AA127)</f>
        <v>休</v>
      </c>
      <c r="AB132" s="18" t="str">
        <f ca="1">IF('配置表（Ｈ31.01）ららぽーと立川立飛'!AB127="","休",'配置表（Ｈ31.01）ららぽーと立川立飛'!AB127)</f>
        <v>休</v>
      </c>
      <c r="AC132" s="18" t="str">
        <f ca="1">IF('配置表（Ｈ31.01）ららぽーと立川立飛'!AC127="","休",'配置表（Ｈ31.01）ららぽーと立川立飛'!AC127)</f>
        <v>休</v>
      </c>
      <c r="AD132" s="18" t="str">
        <f ca="1">IF('配置表（Ｈ31.01）ららぽーと立川立飛'!AD127="","休",'配置表（Ｈ31.01）ららぽーと立川立飛'!AD127)</f>
        <v>休</v>
      </c>
      <c r="AE132" s="18" t="str">
        <f ca="1">IF('配置表（Ｈ31.01）ららぽーと立川立飛'!AE127="","休",'配置表（Ｈ31.01）ららぽーと立川立飛'!AE127)</f>
        <v>休</v>
      </c>
      <c r="AF132" s="18" t="str">
        <f ca="1">IF('配置表（Ｈ31.01）ららぽーと立川立飛'!AF127="","休",'配置表（Ｈ31.01）ららぽーと立川立飛'!AF127)</f>
        <v>休</v>
      </c>
      <c r="AG132" s="18" t="str">
        <f ca="1">IF('配置表（Ｈ31.01）ららぽーと立川立飛'!AG127="","休",'配置表（Ｈ31.01）ららぽーと立川立飛'!AG127)</f>
        <v>休</v>
      </c>
      <c r="AH132" s="19"/>
      <c r="AI132" s="57">
        <f t="shared" ca="1" si="18"/>
        <v>31</v>
      </c>
      <c r="AJ132" s="19">
        <f t="shared" ca="1" si="19"/>
        <v>0</v>
      </c>
    </row>
    <row r="133" spans="1:36" ht="25.7" customHeight="1">
      <c r="A133" s="13">
        <v>112</v>
      </c>
      <c r="B133" s="17" t="str">
        <f>IF('配置表（Ｈ31.01）ららぽーと立川立飛'!B128="","",'配置表（Ｈ31.01）ららぽーと立川立飛'!B128)</f>
        <v/>
      </c>
      <c r="C133" s="18" t="str">
        <f ca="1">IF('配置表（Ｈ31.01）ららぽーと立川立飛'!C128="","休",'配置表（Ｈ31.01）ららぽーと立川立飛'!C128)</f>
        <v>休</v>
      </c>
      <c r="D133" s="18" t="str">
        <f ca="1">IF('配置表（Ｈ31.01）ららぽーと立川立飛'!D128="","休",'配置表（Ｈ31.01）ららぽーと立川立飛'!D128)</f>
        <v>休</v>
      </c>
      <c r="E133" s="18" t="str">
        <f ca="1">IF('配置表（Ｈ31.01）ららぽーと立川立飛'!E128="","休",'配置表（Ｈ31.01）ららぽーと立川立飛'!E128)</f>
        <v>休</v>
      </c>
      <c r="F133" s="18" t="str">
        <f ca="1">IF('配置表（Ｈ31.01）ららぽーと立川立飛'!F128="","休",'配置表（Ｈ31.01）ららぽーと立川立飛'!F128)</f>
        <v>休</v>
      </c>
      <c r="G133" s="18" t="str">
        <f ca="1">IF('配置表（Ｈ31.01）ららぽーと立川立飛'!G128="","休",'配置表（Ｈ31.01）ららぽーと立川立飛'!G128)</f>
        <v>休</v>
      </c>
      <c r="H133" s="18" t="str">
        <f ca="1">IF('配置表（Ｈ31.01）ららぽーと立川立飛'!H128="","休",'配置表（Ｈ31.01）ららぽーと立川立飛'!H128)</f>
        <v>休</v>
      </c>
      <c r="I133" s="18" t="str">
        <f ca="1">IF('配置表（Ｈ31.01）ららぽーと立川立飛'!I128="","休",'配置表（Ｈ31.01）ららぽーと立川立飛'!I128)</f>
        <v>休</v>
      </c>
      <c r="J133" s="18" t="str">
        <f ca="1">IF('配置表（Ｈ31.01）ららぽーと立川立飛'!J128="","休",'配置表（Ｈ31.01）ららぽーと立川立飛'!J128)</f>
        <v>休</v>
      </c>
      <c r="K133" s="18" t="str">
        <f ca="1">IF('配置表（Ｈ31.01）ららぽーと立川立飛'!K128="","休",'配置表（Ｈ31.01）ららぽーと立川立飛'!K128)</f>
        <v>休</v>
      </c>
      <c r="L133" s="18" t="str">
        <f ca="1">IF('配置表（Ｈ31.01）ららぽーと立川立飛'!L128="","休",'配置表（Ｈ31.01）ららぽーと立川立飛'!L128)</f>
        <v>休</v>
      </c>
      <c r="M133" s="18" t="str">
        <f ca="1">IF('配置表（Ｈ31.01）ららぽーと立川立飛'!M128="","休",'配置表（Ｈ31.01）ららぽーと立川立飛'!M128)</f>
        <v>休</v>
      </c>
      <c r="N133" s="18" t="str">
        <f ca="1">IF('配置表（Ｈ31.01）ららぽーと立川立飛'!N128="","休",'配置表（Ｈ31.01）ららぽーと立川立飛'!N128)</f>
        <v>休</v>
      </c>
      <c r="O133" s="18" t="str">
        <f ca="1">IF('配置表（Ｈ31.01）ららぽーと立川立飛'!O128="","休",'配置表（Ｈ31.01）ららぽーと立川立飛'!O128)</f>
        <v>休</v>
      </c>
      <c r="P133" s="18" t="str">
        <f ca="1">IF('配置表（Ｈ31.01）ららぽーと立川立飛'!P128="","休",'配置表（Ｈ31.01）ららぽーと立川立飛'!P128)</f>
        <v>休</v>
      </c>
      <c r="Q133" s="18" t="str">
        <f ca="1">IF('配置表（Ｈ31.01）ららぽーと立川立飛'!Q128="","休",'配置表（Ｈ31.01）ららぽーと立川立飛'!Q128)</f>
        <v>休</v>
      </c>
      <c r="R133" s="18" t="str">
        <f ca="1">IF('配置表（Ｈ31.01）ららぽーと立川立飛'!R128="","休",'配置表（Ｈ31.01）ららぽーと立川立飛'!R128)</f>
        <v>休</v>
      </c>
      <c r="S133" s="18" t="str">
        <f ca="1">IF('配置表（Ｈ31.01）ららぽーと立川立飛'!S128="","休",'配置表（Ｈ31.01）ららぽーと立川立飛'!S128)</f>
        <v>休</v>
      </c>
      <c r="T133" s="18" t="str">
        <f ca="1">IF('配置表（Ｈ31.01）ららぽーと立川立飛'!T128="","休",'配置表（Ｈ31.01）ららぽーと立川立飛'!T128)</f>
        <v>休</v>
      </c>
      <c r="U133" s="18" t="str">
        <f ca="1">IF('配置表（Ｈ31.01）ららぽーと立川立飛'!U128="","休",'配置表（Ｈ31.01）ららぽーと立川立飛'!U128)</f>
        <v>休</v>
      </c>
      <c r="V133" s="18" t="str">
        <f ca="1">IF('配置表（Ｈ31.01）ららぽーと立川立飛'!V128="","休",'配置表（Ｈ31.01）ららぽーと立川立飛'!V128)</f>
        <v>休</v>
      </c>
      <c r="W133" s="18" t="str">
        <f ca="1">IF('配置表（Ｈ31.01）ららぽーと立川立飛'!W128="","休",'配置表（Ｈ31.01）ららぽーと立川立飛'!W128)</f>
        <v>休</v>
      </c>
      <c r="X133" s="18" t="str">
        <f ca="1">IF('配置表（Ｈ31.01）ららぽーと立川立飛'!X128="","休",'配置表（Ｈ31.01）ららぽーと立川立飛'!X128)</f>
        <v>休</v>
      </c>
      <c r="Y133" s="18" t="str">
        <f ca="1">IF('配置表（Ｈ31.01）ららぽーと立川立飛'!Y128="","休",'配置表（Ｈ31.01）ららぽーと立川立飛'!Y128)</f>
        <v>休</v>
      </c>
      <c r="Z133" s="18" t="str">
        <f ca="1">IF('配置表（Ｈ31.01）ららぽーと立川立飛'!Z128="","休",'配置表（Ｈ31.01）ららぽーと立川立飛'!Z128)</f>
        <v>休</v>
      </c>
      <c r="AA133" s="18" t="str">
        <f ca="1">IF('配置表（Ｈ31.01）ららぽーと立川立飛'!AA128="","休",'配置表（Ｈ31.01）ららぽーと立川立飛'!AA128)</f>
        <v>休</v>
      </c>
      <c r="AB133" s="18" t="str">
        <f ca="1">IF('配置表（Ｈ31.01）ららぽーと立川立飛'!AB128="","休",'配置表（Ｈ31.01）ららぽーと立川立飛'!AB128)</f>
        <v>休</v>
      </c>
      <c r="AC133" s="18" t="str">
        <f ca="1">IF('配置表（Ｈ31.01）ららぽーと立川立飛'!AC128="","休",'配置表（Ｈ31.01）ららぽーと立川立飛'!AC128)</f>
        <v>休</v>
      </c>
      <c r="AD133" s="18" t="str">
        <f ca="1">IF('配置表（Ｈ31.01）ららぽーと立川立飛'!AD128="","休",'配置表（Ｈ31.01）ららぽーと立川立飛'!AD128)</f>
        <v>休</v>
      </c>
      <c r="AE133" s="18" t="str">
        <f ca="1">IF('配置表（Ｈ31.01）ららぽーと立川立飛'!AE128="","休",'配置表（Ｈ31.01）ららぽーと立川立飛'!AE128)</f>
        <v>休</v>
      </c>
      <c r="AF133" s="18" t="str">
        <f ca="1">IF('配置表（Ｈ31.01）ららぽーと立川立飛'!AF128="","休",'配置表（Ｈ31.01）ららぽーと立川立飛'!AF128)</f>
        <v>休</v>
      </c>
      <c r="AG133" s="18" t="str">
        <f ca="1">IF('配置表（Ｈ31.01）ららぽーと立川立飛'!AG128="","休",'配置表（Ｈ31.01）ららぽーと立川立飛'!AG128)</f>
        <v>休</v>
      </c>
      <c r="AH133" s="19"/>
      <c r="AI133" s="57">
        <f t="shared" ca="1" si="18"/>
        <v>31</v>
      </c>
      <c r="AJ133" s="19">
        <f t="shared" ca="1" si="19"/>
        <v>0</v>
      </c>
    </row>
    <row r="134" spans="1:36" ht="25.7" customHeight="1">
      <c r="A134" s="13">
        <v>113</v>
      </c>
      <c r="B134" s="17" t="str">
        <f>IF('配置表（Ｈ31.01）ららぽーと立川立飛'!B129="","",'配置表（Ｈ31.01）ららぽーと立川立飛'!B129)</f>
        <v/>
      </c>
      <c r="C134" s="18" t="str">
        <f ca="1">IF('配置表（Ｈ31.01）ららぽーと立川立飛'!C129="","休",'配置表（Ｈ31.01）ららぽーと立川立飛'!C129)</f>
        <v>休</v>
      </c>
      <c r="D134" s="18" t="str">
        <f ca="1">IF('配置表（Ｈ31.01）ららぽーと立川立飛'!D129="","休",'配置表（Ｈ31.01）ららぽーと立川立飛'!D129)</f>
        <v>休</v>
      </c>
      <c r="E134" s="18" t="str">
        <f ca="1">IF('配置表（Ｈ31.01）ららぽーと立川立飛'!E129="","休",'配置表（Ｈ31.01）ららぽーと立川立飛'!E129)</f>
        <v>休</v>
      </c>
      <c r="F134" s="18" t="str">
        <f ca="1">IF('配置表（Ｈ31.01）ららぽーと立川立飛'!F129="","休",'配置表（Ｈ31.01）ららぽーと立川立飛'!F129)</f>
        <v>休</v>
      </c>
      <c r="G134" s="18" t="str">
        <f ca="1">IF('配置表（Ｈ31.01）ららぽーと立川立飛'!G129="","休",'配置表（Ｈ31.01）ららぽーと立川立飛'!G129)</f>
        <v>休</v>
      </c>
      <c r="H134" s="18" t="str">
        <f ca="1">IF('配置表（Ｈ31.01）ららぽーと立川立飛'!H129="","休",'配置表（Ｈ31.01）ららぽーと立川立飛'!H129)</f>
        <v>休</v>
      </c>
      <c r="I134" s="18" t="str">
        <f ca="1">IF('配置表（Ｈ31.01）ららぽーと立川立飛'!I129="","休",'配置表（Ｈ31.01）ららぽーと立川立飛'!I129)</f>
        <v>休</v>
      </c>
      <c r="J134" s="18" t="str">
        <f ca="1">IF('配置表（Ｈ31.01）ららぽーと立川立飛'!J129="","休",'配置表（Ｈ31.01）ららぽーと立川立飛'!J129)</f>
        <v>休</v>
      </c>
      <c r="K134" s="18" t="str">
        <f ca="1">IF('配置表（Ｈ31.01）ららぽーと立川立飛'!K129="","休",'配置表（Ｈ31.01）ららぽーと立川立飛'!K129)</f>
        <v>休</v>
      </c>
      <c r="L134" s="18" t="str">
        <f ca="1">IF('配置表（Ｈ31.01）ららぽーと立川立飛'!L129="","休",'配置表（Ｈ31.01）ららぽーと立川立飛'!L129)</f>
        <v>休</v>
      </c>
      <c r="M134" s="18" t="str">
        <f ca="1">IF('配置表（Ｈ31.01）ららぽーと立川立飛'!M129="","休",'配置表（Ｈ31.01）ららぽーと立川立飛'!M129)</f>
        <v>休</v>
      </c>
      <c r="N134" s="18" t="str">
        <f ca="1">IF('配置表（Ｈ31.01）ららぽーと立川立飛'!N129="","休",'配置表（Ｈ31.01）ららぽーと立川立飛'!N129)</f>
        <v>休</v>
      </c>
      <c r="O134" s="18" t="str">
        <f ca="1">IF('配置表（Ｈ31.01）ららぽーと立川立飛'!O129="","休",'配置表（Ｈ31.01）ららぽーと立川立飛'!O129)</f>
        <v>休</v>
      </c>
      <c r="P134" s="18" t="str">
        <f ca="1">IF('配置表（Ｈ31.01）ららぽーと立川立飛'!P129="","休",'配置表（Ｈ31.01）ららぽーと立川立飛'!P129)</f>
        <v>休</v>
      </c>
      <c r="Q134" s="18" t="str">
        <f ca="1">IF('配置表（Ｈ31.01）ららぽーと立川立飛'!Q129="","休",'配置表（Ｈ31.01）ららぽーと立川立飛'!Q129)</f>
        <v>休</v>
      </c>
      <c r="R134" s="18" t="str">
        <f ca="1">IF('配置表（Ｈ31.01）ららぽーと立川立飛'!R129="","休",'配置表（Ｈ31.01）ららぽーと立川立飛'!R129)</f>
        <v>休</v>
      </c>
      <c r="S134" s="18" t="str">
        <f ca="1">IF('配置表（Ｈ31.01）ららぽーと立川立飛'!S129="","休",'配置表（Ｈ31.01）ららぽーと立川立飛'!S129)</f>
        <v>休</v>
      </c>
      <c r="T134" s="18" t="str">
        <f ca="1">IF('配置表（Ｈ31.01）ららぽーと立川立飛'!T129="","休",'配置表（Ｈ31.01）ららぽーと立川立飛'!T129)</f>
        <v>休</v>
      </c>
      <c r="U134" s="18" t="str">
        <f ca="1">IF('配置表（Ｈ31.01）ららぽーと立川立飛'!U129="","休",'配置表（Ｈ31.01）ららぽーと立川立飛'!U129)</f>
        <v>休</v>
      </c>
      <c r="V134" s="18" t="str">
        <f ca="1">IF('配置表（Ｈ31.01）ららぽーと立川立飛'!V129="","休",'配置表（Ｈ31.01）ららぽーと立川立飛'!V129)</f>
        <v>休</v>
      </c>
      <c r="W134" s="18" t="str">
        <f ca="1">IF('配置表（Ｈ31.01）ららぽーと立川立飛'!W129="","休",'配置表（Ｈ31.01）ららぽーと立川立飛'!W129)</f>
        <v>休</v>
      </c>
      <c r="X134" s="18" t="str">
        <f ca="1">IF('配置表（Ｈ31.01）ららぽーと立川立飛'!X129="","休",'配置表（Ｈ31.01）ららぽーと立川立飛'!X129)</f>
        <v>休</v>
      </c>
      <c r="Y134" s="18" t="str">
        <f ca="1">IF('配置表（Ｈ31.01）ららぽーと立川立飛'!Y129="","休",'配置表（Ｈ31.01）ららぽーと立川立飛'!Y129)</f>
        <v>休</v>
      </c>
      <c r="Z134" s="18" t="str">
        <f ca="1">IF('配置表（Ｈ31.01）ららぽーと立川立飛'!Z129="","休",'配置表（Ｈ31.01）ららぽーと立川立飛'!Z129)</f>
        <v>休</v>
      </c>
      <c r="AA134" s="18" t="str">
        <f ca="1">IF('配置表（Ｈ31.01）ららぽーと立川立飛'!AA129="","休",'配置表（Ｈ31.01）ららぽーと立川立飛'!AA129)</f>
        <v>休</v>
      </c>
      <c r="AB134" s="18" t="str">
        <f ca="1">IF('配置表（Ｈ31.01）ららぽーと立川立飛'!AB129="","休",'配置表（Ｈ31.01）ららぽーと立川立飛'!AB129)</f>
        <v>休</v>
      </c>
      <c r="AC134" s="18" t="str">
        <f ca="1">IF('配置表（Ｈ31.01）ららぽーと立川立飛'!AC129="","休",'配置表（Ｈ31.01）ららぽーと立川立飛'!AC129)</f>
        <v>休</v>
      </c>
      <c r="AD134" s="18" t="str">
        <f ca="1">IF('配置表（Ｈ31.01）ららぽーと立川立飛'!AD129="","休",'配置表（Ｈ31.01）ららぽーと立川立飛'!AD129)</f>
        <v>休</v>
      </c>
      <c r="AE134" s="18" t="str">
        <f ca="1">IF('配置表（Ｈ31.01）ららぽーと立川立飛'!AE129="","休",'配置表（Ｈ31.01）ららぽーと立川立飛'!AE129)</f>
        <v>休</v>
      </c>
      <c r="AF134" s="18" t="str">
        <f ca="1">IF('配置表（Ｈ31.01）ららぽーと立川立飛'!AF129="","休",'配置表（Ｈ31.01）ららぽーと立川立飛'!AF129)</f>
        <v>休</v>
      </c>
      <c r="AG134" s="18" t="str">
        <f ca="1">IF('配置表（Ｈ31.01）ららぽーと立川立飛'!AG129="","休",'配置表（Ｈ31.01）ららぽーと立川立飛'!AG129)</f>
        <v>休</v>
      </c>
      <c r="AH134" s="19"/>
      <c r="AI134" s="57">
        <f t="shared" ca="1" si="18"/>
        <v>31</v>
      </c>
      <c r="AJ134" s="19">
        <f t="shared" ca="1" si="19"/>
        <v>0</v>
      </c>
    </row>
    <row r="135" spans="1:36" ht="25.7" customHeight="1">
      <c r="A135" s="13">
        <v>114</v>
      </c>
      <c r="B135" s="17" t="str">
        <f>IF('配置表（Ｈ31.01）ららぽーと立川立飛'!B130="","",'配置表（Ｈ31.01）ららぽーと立川立飛'!B130)</f>
        <v/>
      </c>
      <c r="C135" s="18" t="str">
        <f ca="1">IF('配置表（Ｈ31.01）ららぽーと立川立飛'!C130="","休",'配置表（Ｈ31.01）ららぽーと立川立飛'!C130)</f>
        <v>休</v>
      </c>
      <c r="D135" s="18" t="str">
        <f ca="1">IF('配置表（Ｈ31.01）ららぽーと立川立飛'!D130="","休",'配置表（Ｈ31.01）ららぽーと立川立飛'!D130)</f>
        <v>休</v>
      </c>
      <c r="E135" s="18" t="str">
        <f ca="1">IF('配置表（Ｈ31.01）ららぽーと立川立飛'!E130="","休",'配置表（Ｈ31.01）ららぽーと立川立飛'!E130)</f>
        <v>休</v>
      </c>
      <c r="F135" s="18" t="str">
        <f ca="1">IF('配置表（Ｈ31.01）ららぽーと立川立飛'!F130="","休",'配置表（Ｈ31.01）ららぽーと立川立飛'!F130)</f>
        <v>休</v>
      </c>
      <c r="G135" s="18" t="str">
        <f ca="1">IF('配置表（Ｈ31.01）ららぽーと立川立飛'!G130="","休",'配置表（Ｈ31.01）ららぽーと立川立飛'!G130)</f>
        <v>休</v>
      </c>
      <c r="H135" s="18" t="str">
        <f ca="1">IF('配置表（Ｈ31.01）ららぽーと立川立飛'!H130="","休",'配置表（Ｈ31.01）ららぽーと立川立飛'!H130)</f>
        <v>休</v>
      </c>
      <c r="I135" s="18" t="str">
        <f ca="1">IF('配置表（Ｈ31.01）ららぽーと立川立飛'!I130="","休",'配置表（Ｈ31.01）ららぽーと立川立飛'!I130)</f>
        <v>休</v>
      </c>
      <c r="J135" s="18" t="str">
        <f ca="1">IF('配置表（Ｈ31.01）ららぽーと立川立飛'!J130="","休",'配置表（Ｈ31.01）ららぽーと立川立飛'!J130)</f>
        <v>休</v>
      </c>
      <c r="K135" s="18" t="str">
        <f ca="1">IF('配置表（Ｈ31.01）ららぽーと立川立飛'!K130="","休",'配置表（Ｈ31.01）ららぽーと立川立飛'!K130)</f>
        <v>休</v>
      </c>
      <c r="L135" s="18" t="str">
        <f ca="1">IF('配置表（Ｈ31.01）ららぽーと立川立飛'!L130="","休",'配置表（Ｈ31.01）ららぽーと立川立飛'!L130)</f>
        <v>休</v>
      </c>
      <c r="M135" s="18" t="str">
        <f ca="1">IF('配置表（Ｈ31.01）ららぽーと立川立飛'!M130="","休",'配置表（Ｈ31.01）ららぽーと立川立飛'!M130)</f>
        <v>休</v>
      </c>
      <c r="N135" s="18" t="str">
        <f ca="1">IF('配置表（Ｈ31.01）ららぽーと立川立飛'!N130="","休",'配置表（Ｈ31.01）ららぽーと立川立飛'!N130)</f>
        <v>休</v>
      </c>
      <c r="O135" s="18" t="str">
        <f ca="1">IF('配置表（Ｈ31.01）ららぽーと立川立飛'!O130="","休",'配置表（Ｈ31.01）ららぽーと立川立飛'!O130)</f>
        <v>休</v>
      </c>
      <c r="P135" s="18" t="str">
        <f ca="1">IF('配置表（Ｈ31.01）ららぽーと立川立飛'!P130="","休",'配置表（Ｈ31.01）ららぽーと立川立飛'!P130)</f>
        <v>休</v>
      </c>
      <c r="Q135" s="18" t="str">
        <f ca="1">IF('配置表（Ｈ31.01）ららぽーと立川立飛'!Q130="","休",'配置表（Ｈ31.01）ららぽーと立川立飛'!Q130)</f>
        <v>休</v>
      </c>
      <c r="R135" s="18" t="str">
        <f ca="1">IF('配置表（Ｈ31.01）ららぽーと立川立飛'!R130="","休",'配置表（Ｈ31.01）ららぽーと立川立飛'!R130)</f>
        <v>休</v>
      </c>
      <c r="S135" s="18" t="str">
        <f ca="1">IF('配置表（Ｈ31.01）ららぽーと立川立飛'!S130="","休",'配置表（Ｈ31.01）ららぽーと立川立飛'!S130)</f>
        <v>休</v>
      </c>
      <c r="T135" s="18" t="str">
        <f ca="1">IF('配置表（Ｈ31.01）ららぽーと立川立飛'!T130="","休",'配置表（Ｈ31.01）ららぽーと立川立飛'!T130)</f>
        <v>休</v>
      </c>
      <c r="U135" s="18" t="str">
        <f ca="1">IF('配置表（Ｈ31.01）ららぽーと立川立飛'!U130="","休",'配置表（Ｈ31.01）ららぽーと立川立飛'!U130)</f>
        <v>休</v>
      </c>
      <c r="V135" s="18" t="str">
        <f ca="1">IF('配置表（Ｈ31.01）ららぽーと立川立飛'!V130="","休",'配置表（Ｈ31.01）ららぽーと立川立飛'!V130)</f>
        <v>休</v>
      </c>
      <c r="W135" s="18" t="str">
        <f ca="1">IF('配置表（Ｈ31.01）ららぽーと立川立飛'!W130="","休",'配置表（Ｈ31.01）ららぽーと立川立飛'!W130)</f>
        <v>休</v>
      </c>
      <c r="X135" s="18" t="str">
        <f ca="1">IF('配置表（Ｈ31.01）ららぽーと立川立飛'!X130="","休",'配置表（Ｈ31.01）ららぽーと立川立飛'!X130)</f>
        <v>休</v>
      </c>
      <c r="Y135" s="18" t="str">
        <f ca="1">IF('配置表（Ｈ31.01）ららぽーと立川立飛'!Y130="","休",'配置表（Ｈ31.01）ららぽーと立川立飛'!Y130)</f>
        <v>休</v>
      </c>
      <c r="Z135" s="18" t="str">
        <f ca="1">IF('配置表（Ｈ31.01）ららぽーと立川立飛'!Z130="","休",'配置表（Ｈ31.01）ららぽーと立川立飛'!Z130)</f>
        <v>休</v>
      </c>
      <c r="AA135" s="18" t="str">
        <f ca="1">IF('配置表（Ｈ31.01）ららぽーと立川立飛'!AA130="","休",'配置表（Ｈ31.01）ららぽーと立川立飛'!AA130)</f>
        <v>休</v>
      </c>
      <c r="AB135" s="18" t="str">
        <f ca="1">IF('配置表（Ｈ31.01）ららぽーと立川立飛'!AB130="","休",'配置表（Ｈ31.01）ららぽーと立川立飛'!AB130)</f>
        <v>休</v>
      </c>
      <c r="AC135" s="18" t="str">
        <f ca="1">IF('配置表（Ｈ31.01）ららぽーと立川立飛'!AC130="","休",'配置表（Ｈ31.01）ららぽーと立川立飛'!AC130)</f>
        <v>休</v>
      </c>
      <c r="AD135" s="18" t="str">
        <f ca="1">IF('配置表（Ｈ31.01）ららぽーと立川立飛'!AD130="","休",'配置表（Ｈ31.01）ららぽーと立川立飛'!AD130)</f>
        <v>休</v>
      </c>
      <c r="AE135" s="18" t="str">
        <f ca="1">IF('配置表（Ｈ31.01）ららぽーと立川立飛'!AE130="","休",'配置表（Ｈ31.01）ららぽーと立川立飛'!AE130)</f>
        <v>休</v>
      </c>
      <c r="AF135" s="18" t="str">
        <f ca="1">IF('配置表（Ｈ31.01）ららぽーと立川立飛'!AF130="","休",'配置表（Ｈ31.01）ららぽーと立川立飛'!AF130)</f>
        <v>休</v>
      </c>
      <c r="AG135" s="18" t="str">
        <f ca="1">IF('配置表（Ｈ31.01）ららぽーと立川立飛'!AG130="","休",'配置表（Ｈ31.01）ららぽーと立川立飛'!AG130)</f>
        <v>休</v>
      </c>
      <c r="AH135" s="19"/>
      <c r="AI135" s="57">
        <f t="shared" ca="1" si="18"/>
        <v>31</v>
      </c>
      <c r="AJ135" s="19">
        <f t="shared" ca="1" si="19"/>
        <v>0</v>
      </c>
    </row>
    <row r="136" spans="1:36" ht="25.7" customHeight="1">
      <c r="A136" s="13">
        <v>115</v>
      </c>
      <c r="B136" s="17" t="str">
        <f>IF('配置表（Ｈ31.01）ららぽーと立川立飛'!B131="","",'配置表（Ｈ31.01）ららぽーと立川立飛'!B131)</f>
        <v/>
      </c>
      <c r="C136" s="18" t="str">
        <f ca="1">IF('配置表（Ｈ31.01）ららぽーと立川立飛'!C131="","休",'配置表（Ｈ31.01）ららぽーと立川立飛'!C131)</f>
        <v>休</v>
      </c>
      <c r="D136" s="18" t="str">
        <f ca="1">IF('配置表（Ｈ31.01）ららぽーと立川立飛'!D131="","休",'配置表（Ｈ31.01）ららぽーと立川立飛'!D131)</f>
        <v>休</v>
      </c>
      <c r="E136" s="18" t="str">
        <f ca="1">IF('配置表（Ｈ31.01）ららぽーと立川立飛'!E131="","休",'配置表（Ｈ31.01）ららぽーと立川立飛'!E131)</f>
        <v>休</v>
      </c>
      <c r="F136" s="18" t="str">
        <f ca="1">IF('配置表（Ｈ31.01）ららぽーと立川立飛'!F131="","休",'配置表（Ｈ31.01）ららぽーと立川立飛'!F131)</f>
        <v>休</v>
      </c>
      <c r="G136" s="18" t="str">
        <f ca="1">IF('配置表（Ｈ31.01）ららぽーと立川立飛'!G131="","休",'配置表（Ｈ31.01）ららぽーと立川立飛'!G131)</f>
        <v>休</v>
      </c>
      <c r="H136" s="18" t="str">
        <f ca="1">IF('配置表（Ｈ31.01）ららぽーと立川立飛'!H131="","休",'配置表（Ｈ31.01）ららぽーと立川立飛'!H131)</f>
        <v>休</v>
      </c>
      <c r="I136" s="18" t="str">
        <f ca="1">IF('配置表（Ｈ31.01）ららぽーと立川立飛'!I131="","休",'配置表（Ｈ31.01）ららぽーと立川立飛'!I131)</f>
        <v>休</v>
      </c>
      <c r="J136" s="18" t="str">
        <f ca="1">IF('配置表（Ｈ31.01）ららぽーと立川立飛'!J131="","休",'配置表（Ｈ31.01）ららぽーと立川立飛'!J131)</f>
        <v>休</v>
      </c>
      <c r="K136" s="18" t="str">
        <f ca="1">IF('配置表（Ｈ31.01）ららぽーと立川立飛'!K131="","休",'配置表（Ｈ31.01）ららぽーと立川立飛'!K131)</f>
        <v>休</v>
      </c>
      <c r="L136" s="18" t="str">
        <f ca="1">IF('配置表（Ｈ31.01）ららぽーと立川立飛'!L131="","休",'配置表（Ｈ31.01）ららぽーと立川立飛'!L131)</f>
        <v>休</v>
      </c>
      <c r="M136" s="18" t="str">
        <f ca="1">IF('配置表（Ｈ31.01）ららぽーと立川立飛'!M131="","休",'配置表（Ｈ31.01）ららぽーと立川立飛'!M131)</f>
        <v>休</v>
      </c>
      <c r="N136" s="18" t="str">
        <f ca="1">IF('配置表（Ｈ31.01）ららぽーと立川立飛'!N131="","休",'配置表（Ｈ31.01）ららぽーと立川立飛'!N131)</f>
        <v>休</v>
      </c>
      <c r="O136" s="18" t="str">
        <f ca="1">IF('配置表（Ｈ31.01）ららぽーと立川立飛'!O131="","休",'配置表（Ｈ31.01）ららぽーと立川立飛'!O131)</f>
        <v>休</v>
      </c>
      <c r="P136" s="18" t="str">
        <f ca="1">IF('配置表（Ｈ31.01）ららぽーと立川立飛'!P131="","休",'配置表（Ｈ31.01）ららぽーと立川立飛'!P131)</f>
        <v>休</v>
      </c>
      <c r="Q136" s="18" t="str">
        <f ca="1">IF('配置表（Ｈ31.01）ららぽーと立川立飛'!Q131="","休",'配置表（Ｈ31.01）ららぽーと立川立飛'!Q131)</f>
        <v>休</v>
      </c>
      <c r="R136" s="18" t="str">
        <f ca="1">IF('配置表（Ｈ31.01）ららぽーと立川立飛'!R131="","休",'配置表（Ｈ31.01）ららぽーと立川立飛'!R131)</f>
        <v>休</v>
      </c>
      <c r="S136" s="18" t="str">
        <f ca="1">IF('配置表（Ｈ31.01）ららぽーと立川立飛'!S131="","休",'配置表（Ｈ31.01）ららぽーと立川立飛'!S131)</f>
        <v>休</v>
      </c>
      <c r="T136" s="18" t="str">
        <f ca="1">IF('配置表（Ｈ31.01）ららぽーと立川立飛'!T131="","休",'配置表（Ｈ31.01）ららぽーと立川立飛'!T131)</f>
        <v>休</v>
      </c>
      <c r="U136" s="18" t="str">
        <f ca="1">IF('配置表（Ｈ31.01）ららぽーと立川立飛'!U131="","休",'配置表（Ｈ31.01）ららぽーと立川立飛'!U131)</f>
        <v>休</v>
      </c>
      <c r="V136" s="18" t="str">
        <f ca="1">IF('配置表（Ｈ31.01）ららぽーと立川立飛'!V131="","休",'配置表（Ｈ31.01）ららぽーと立川立飛'!V131)</f>
        <v>休</v>
      </c>
      <c r="W136" s="18" t="str">
        <f ca="1">IF('配置表（Ｈ31.01）ららぽーと立川立飛'!W131="","休",'配置表（Ｈ31.01）ららぽーと立川立飛'!W131)</f>
        <v>休</v>
      </c>
      <c r="X136" s="18" t="str">
        <f ca="1">IF('配置表（Ｈ31.01）ららぽーと立川立飛'!X131="","休",'配置表（Ｈ31.01）ららぽーと立川立飛'!X131)</f>
        <v>休</v>
      </c>
      <c r="Y136" s="18" t="str">
        <f ca="1">IF('配置表（Ｈ31.01）ららぽーと立川立飛'!Y131="","休",'配置表（Ｈ31.01）ららぽーと立川立飛'!Y131)</f>
        <v>休</v>
      </c>
      <c r="Z136" s="18" t="str">
        <f ca="1">IF('配置表（Ｈ31.01）ららぽーと立川立飛'!Z131="","休",'配置表（Ｈ31.01）ららぽーと立川立飛'!Z131)</f>
        <v>休</v>
      </c>
      <c r="AA136" s="18" t="str">
        <f ca="1">IF('配置表（Ｈ31.01）ららぽーと立川立飛'!AA131="","休",'配置表（Ｈ31.01）ららぽーと立川立飛'!AA131)</f>
        <v>休</v>
      </c>
      <c r="AB136" s="18" t="str">
        <f ca="1">IF('配置表（Ｈ31.01）ららぽーと立川立飛'!AB131="","休",'配置表（Ｈ31.01）ららぽーと立川立飛'!AB131)</f>
        <v>休</v>
      </c>
      <c r="AC136" s="18" t="str">
        <f ca="1">IF('配置表（Ｈ31.01）ららぽーと立川立飛'!AC131="","休",'配置表（Ｈ31.01）ららぽーと立川立飛'!AC131)</f>
        <v>休</v>
      </c>
      <c r="AD136" s="18" t="str">
        <f ca="1">IF('配置表（Ｈ31.01）ららぽーと立川立飛'!AD131="","休",'配置表（Ｈ31.01）ららぽーと立川立飛'!AD131)</f>
        <v>休</v>
      </c>
      <c r="AE136" s="18" t="str">
        <f ca="1">IF('配置表（Ｈ31.01）ららぽーと立川立飛'!AE131="","休",'配置表（Ｈ31.01）ららぽーと立川立飛'!AE131)</f>
        <v>休</v>
      </c>
      <c r="AF136" s="18" t="str">
        <f ca="1">IF('配置表（Ｈ31.01）ららぽーと立川立飛'!AF131="","休",'配置表（Ｈ31.01）ららぽーと立川立飛'!AF131)</f>
        <v>休</v>
      </c>
      <c r="AG136" s="18" t="str">
        <f ca="1">IF('配置表（Ｈ31.01）ららぽーと立川立飛'!AG131="","休",'配置表（Ｈ31.01）ららぽーと立川立飛'!AG131)</f>
        <v>休</v>
      </c>
      <c r="AH136" s="19"/>
      <c r="AI136" s="57">
        <f t="shared" ca="1" si="18"/>
        <v>31</v>
      </c>
      <c r="AJ136" s="19">
        <f t="shared" ca="1" si="19"/>
        <v>0</v>
      </c>
    </row>
    <row r="137" spans="1:36" ht="25.7" customHeight="1">
      <c r="A137" s="13">
        <v>116</v>
      </c>
      <c r="B137" s="17" t="str">
        <f>IF('配置表（Ｈ31.01）ららぽーと立川立飛'!B132="","",'配置表（Ｈ31.01）ららぽーと立川立飛'!B132)</f>
        <v/>
      </c>
      <c r="C137" s="18" t="str">
        <f ca="1">IF('配置表（Ｈ31.01）ららぽーと立川立飛'!C132="","休",'配置表（Ｈ31.01）ららぽーと立川立飛'!C132)</f>
        <v>休</v>
      </c>
      <c r="D137" s="18" t="str">
        <f ca="1">IF('配置表（Ｈ31.01）ららぽーと立川立飛'!D132="","休",'配置表（Ｈ31.01）ららぽーと立川立飛'!D132)</f>
        <v>休</v>
      </c>
      <c r="E137" s="18" t="str">
        <f ca="1">IF('配置表（Ｈ31.01）ららぽーと立川立飛'!E132="","休",'配置表（Ｈ31.01）ららぽーと立川立飛'!E132)</f>
        <v>休</v>
      </c>
      <c r="F137" s="18" t="str">
        <f ca="1">IF('配置表（Ｈ31.01）ららぽーと立川立飛'!F132="","休",'配置表（Ｈ31.01）ららぽーと立川立飛'!F132)</f>
        <v>休</v>
      </c>
      <c r="G137" s="18" t="str">
        <f ca="1">IF('配置表（Ｈ31.01）ららぽーと立川立飛'!G132="","休",'配置表（Ｈ31.01）ららぽーと立川立飛'!G132)</f>
        <v>休</v>
      </c>
      <c r="H137" s="18" t="str">
        <f ca="1">IF('配置表（Ｈ31.01）ららぽーと立川立飛'!H132="","休",'配置表（Ｈ31.01）ららぽーと立川立飛'!H132)</f>
        <v>休</v>
      </c>
      <c r="I137" s="18" t="str">
        <f ca="1">IF('配置表（Ｈ31.01）ららぽーと立川立飛'!I132="","休",'配置表（Ｈ31.01）ららぽーと立川立飛'!I132)</f>
        <v>休</v>
      </c>
      <c r="J137" s="18" t="str">
        <f ca="1">IF('配置表（Ｈ31.01）ららぽーと立川立飛'!J132="","休",'配置表（Ｈ31.01）ららぽーと立川立飛'!J132)</f>
        <v>休</v>
      </c>
      <c r="K137" s="18" t="str">
        <f ca="1">IF('配置表（Ｈ31.01）ららぽーと立川立飛'!K132="","休",'配置表（Ｈ31.01）ららぽーと立川立飛'!K132)</f>
        <v>休</v>
      </c>
      <c r="L137" s="18" t="str">
        <f ca="1">IF('配置表（Ｈ31.01）ららぽーと立川立飛'!L132="","休",'配置表（Ｈ31.01）ららぽーと立川立飛'!L132)</f>
        <v>休</v>
      </c>
      <c r="M137" s="18" t="str">
        <f ca="1">IF('配置表（Ｈ31.01）ららぽーと立川立飛'!M132="","休",'配置表（Ｈ31.01）ららぽーと立川立飛'!M132)</f>
        <v>休</v>
      </c>
      <c r="N137" s="18" t="str">
        <f ca="1">IF('配置表（Ｈ31.01）ららぽーと立川立飛'!N132="","休",'配置表（Ｈ31.01）ららぽーと立川立飛'!N132)</f>
        <v>休</v>
      </c>
      <c r="O137" s="18" t="str">
        <f ca="1">IF('配置表（Ｈ31.01）ららぽーと立川立飛'!O132="","休",'配置表（Ｈ31.01）ららぽーと立川立飛'!O132)</f>
        <v>休</v>
      </c>
      <c r="P137" s="18" t="str">
        <f ca="1">IF('配置表（Ｈ31.01）ららぽーと立川立飛'!P132="","休",'配置表（Ｈ31.01）ららぽーと立川立飛'!P132)</f>
        <v>休</v>
      </c>
      <c r="Q137" s="18" t="str">
        <f ca="1">IF('配置表（Ｈ31.01）ららぽーと立川立飛'!Q132="","休",'配置表（Ｈ31.01）ららぽーと立川立飛'!Q132)</f>
        <v>休</v>
      </c>
      <c r="R137" s="18" t="str">
        <f ca="1">IF('配置表（Ｈ31.01）ららぽーと立川立飛'!R132="","休",'配置表（Ｈ31.01）ららぽーと立川立飛'!R132)</f>
        <v>休</v>
      </c>
      <c r="S137" s="18" t="str">
        <f ca="1">IF('配置表（Ｈ31.01）ららぽーと立川立飛'!S132="","休",'配置表（Ｈ31.01）ららぽーと立川立飛'!S132)</f>
        <v>休</v>
      </c>
      <c r="T137" s="18" t="str">
        <f ca="1">IF('配置表（Ｈ31.01）ららぽーと立川立飛'!T132="","休",'配置表（Ｈ31.01）ららぽーと立川立飛'!T132)</f>
        <v>休</v>
      </c>
      <c r="U137" s="18" t="str">
        <f ca="1">IF('配置表（Ｈ31.01）ららぽーと立川立飛'!U132="","休",'配置表（Ｈ31.01）ららぽーと立川立飛'!U132)</f>
        <v>休</v>
      </c>
      <c r="V137" s="18" t="str">
        <f ca="1">IF('配置表（Ｈ31.01）ららぽーと立川立飛'!V132="","休",'配置表（Ｈ31.01）ららぽーと立川立飛'!V132)</f>
        <v>休</v>
      </c>
      <c r="W137" s="18" t="str">
        <f ca="1">IF('配置表（Ｈ31.01）ららぽーと立川立飛'!W132="","休",'配置表（Ｈ31.01）ららぽーと立川立飛'!W132)</f>
        <v>休</v>
      </c>
      <c r="X137" s="18" t="str">
        <f ca="1">IF('配置表（Ｈ31.01）ららぽーと立川立飛'!X132="","休",'配置表（Ｈ31.01）ららぽーと立川立飛'!X132)</f>
        <v>休</v>
      </c>
      <c r="Y137" s="18" t="str">
        <f ca="1">IF('配置表（Ｈ31.01）ららぽーと立川立飛'!Y132="","休",'配置表（Ｈ31.01）ららぽーと立川立飛'!Y132)</f>
        <v>休</v>
      </c>
      <c r="Z137" s="18" t="str">
        <f ca="1">IF('配置表（Ｈ31.01）ららぽーと立川立飛'!Z132="","休",'配置表（Ｈ31.01）ららぽーと立川立飛'!Z132)</f>
        <v>休</v>
      </c>
      <c r="AA137" s="18" t="str">
        <f ca="1">IF('配置表（Ｈ31.01）ららぽーと立川立飛'!AA132="","休",'配置表（Ｈ31.01）ららぽーと立川立飛'!AA132)</f>
        <v>休</v>
      </c>
      <c r="AB137" s="18" t="str">
        <f ca="1">IF('配置表（Ｈ31.01）ららぽーと立川立飛'!AB132="","休",'配置表（Ｈ31.01）ららぽーと立川立飛'!AB132)</f>
        <v>休</v>
      </c>
      <c r="AC137" s="18" t="str">
        <f ca="1">IF('配置表（Ｈ31.01）ららぽーと立川立飛'!AC132="","休",'配置表（Ｈ31.01）ららぽーと立川立飛'!AC132)</f>
        <v>休</v>
      </c>
      <c r="AD137" s="18" t="str">
        <f ca="1">IF('配置表（Ｈ31.01）ららぽーと立川立飛'!AD132="","休",'配置表（Ｈ31.01）ららぽーと立川立飛'!AD132)</f>
        <v>休</v>
      </c>
      <c r="AE137" s="18" t="str">
        <f ca="1">IF('配置表（Ｈ31.01）ららぽーと立川立飛'!AE132="","休",'配置表（Ｈ31.01）ららぽーと立川立飛'!AE132)</f>
        <v>休</v>
      </c>
      <c r="AF137" s="18" t="str">
        <f ca="1">IF('配置表（Ｈ31.01）ららぽーと立川立飛'!AF132="","休",'配置表（Ｈ31.01）ららぽーと立川立飛'!AF132)</f>
        <v>休</v>
      </c>
      <c r="AG137" s="18" t="str">
        <f ca="1">IF('配置表（Ｈ31.01）ららぽーと立川立飛'!AG132="","休",'配置表（Ｈ31.01）ららぽーと立川立飛'!AG132)</f>
        <v>休</v>
      </c>
      <c r="AH137" s="19"/>
      <c r="AI137" s="57">
        <f t="shared" ca="1" si="18"/>
        <v>31</v>
      </c>
      <c r="AJ137" s="19">
        <f t="shared" ca="1" si="19"/>
        <v>0</v>
      </c>
    </row>
    <row r="138" spans="1:36" ht="25.7" customHeight="1">
      <c r="A138" s="13">
        <v>117</v>
      </c>
      <c r="B138" s="17" t="str">
        <f>IF('配置表（Ｈ31.01）ららぽーと立川立飛'!B133="","",'配置表（Ｈ31.01）ららぽーと立川立飛'!B133)</f>
        <v/>
      </c>
      <c r="C138" s="18" t="str">
        <f ca="1">IF('配置表（Ｈ31.01）ららぽーと立川立飛'!C133="","休",'配置表（Ｈ31.01）ららぽーと立川立飛'!C133)</f>
        <v>休</v>
      </c>
      <c r="D138" s="18" t="str">
        <f ca="1">IF('配置表（Ｈ31.01）ららぽーと立川立飛'!D133="","休",'配置表（Ｈ31.01）ららぽーと立川立飛'!D133)</f>
        <v>休</v>
      </c>
      <c r="E138" s="18" t="str">
        <f ca="1">IF('配置表（Ｈ31.01）ららぽーと立川立飛'!E133="","休",'配置表（Ｈ31.01）ららぽーと立川立飛'!E133)</f>
        <v>休</v>
      </c>
      <c r="F138" s="18" t="str">
        <f ca="1">IF('配置表（Ｈ31.01）ららぽーと立川立飛'!F133="","休",'配置表（Ｈ31.01）ららぽーと立川立飛'!F133)</f>
        <v>休</v>
      </c>
      <c r="G138" s="18" t="str">
        <f ca="1">IF('配置表（Ｈ31.01）ららぽーと立川立飛'!G133="","休",'配置表（Ｈ31.01）ららぽーと立川立飛'!G133)</f>
        <v>休</v>
      </c>
      <c r="H138" s="18" t="str">
        <f ca="1">IF('配置表（Ｈ31.01）ららぽーと立川立飛'!H133="","休",'配置表（Ｈ31.01）ららぽーと立川立飛'!H133)</f>
        <v>休</v>
      </c>
      <c r="I138" s="18" t="str">
        <f ca="1">IF('配置表（Ｈ31.01）ららぽーと立川立飛'!I133="","休",'配置表（Ｈ31.01）ららぽーと立川立飛'!I133)</f>
        <v>休</v>
      </c>
      <c r="J138" s="18" t="str">
        <f ca="1">IF('配置表（Ｈ31.01）ららぽーと立川立飛'!J133="","休",'配置表（Ｈ31.01）ららぽーと立川立飛'!J133)</f>
        <v>休</v>
      </c>
      <c r="K138" s="18" t="str">
        <f ca="1">IF('配置表（Ｈ31.01）ららぽーと立川立飛'!K133="","休",'配置表（Ｈ31.01）ららぽーと立川立飛'!K133)</f>
        <v>休</v>
      </c>
      <c r="L138" s="18" t="str">
        <f ca="1">IF('配置表（Ｈ31.01）ららぽーと立川立飛'!L133="","休",'配置表（Ｈ31.01）ららぽーと立川立飛'!L133)</f>
        <v>休</v>
      </c>
      <c r="M138" s="18" t="str">
        <f ca="1">IF('配置表（Ｈ31.01）ららぽーと立川立飛'!M133="","休",'配置表（Ｈ31.01）ららぽーと立川立飛'!M133)</f>
        <v>休</v>
      </c>
      <c r="N138" s="18" t="str">
        <f ca="1">IF('配置表（Ｈ31.01）ららぽーと立川立飛'!N133="","休",'配置表（Ｈ31.01）ららぽーと立川立飛'!N133)</f>
        <v>休</v>
      </c>
      <c r="O138" s="18" t="str">
        <f ca="1">IF('配置表（Ｈ31.01）ららぽーと立川立飛'!O133="","休",'配置表（Ｈ31.01）ららぽーと立川立飛'!O133)</f>
        <v>休</v>
      </c>
      <c r="P138" s="18" t="str">
        <f ca="1">IF('配置表（Ｈ31.01）ららぽーと立川立飛'!P133="","休",'配置表（Ｈ31.01）ららぽーと立川立飛'!P133)</f>
        <v>休</v>
      </c>
      <c r="Q138" s="18" t="str">
        <f ca="1">IF('配置表（Ｈ31.01）ららぽーと立川立飛'!Q133="","休",'配置表（Ｈ31.01）ららぽーと立川立飛'!Q133)</f>
        <v>休</v>
      </c>
      <c r="R138" s="18" t="str">
        <f ca="1">IF('配置表（Ｈ31.01）ららぽーと立川立飛'!R133="","休",'配置表（Ｈ31.01）ららぽーと立川立飛'!R133)</f>
        <v>休</v>
      </c>
      <c r="S138" s="18" t="str">
        <f ca="1">IF('配置表（Ｈ31.01）ららぽーと立川立飛'!S133="","休",'配置表（Ｈ31.01）ららぽーと立川立飛'!S133)</f>
        <v>休</v>
      </c>
      <c r="T138" s="18" t="str">
        <f ca="1">IF('配置表（Ｈ31.01）ららぽーと立川立飛'!T133="","休",'配置表（Ｈ31.01）ららぽーと立川立飛'!T133)</f>
        <v>休</v>
      </c>
      <c r="U138" s="18" t="str">
        <f ca="1">IF('配置表（Ｈ31.01）ららぽーと立川立飛'!U133="","休",'配置表（Ｈ31.01）ららぽーと立川立飛'!U133)</f>
        <v>休</v>
      </c>
      <c r="V138" s="18" t="str">
        <f ca="1">IF('配置表（Ｈ31.01）ららぽーと立川立飛'!V133="","休",'配置表（Ｈ31.01）ららぽーと立川立飛'!V133)</f>
        <v>休</v>
      </c>
      <c r="W138" s="18" t="str">
        <f ca="1">IF('配置表（Ｈ31.01）ららぽーと立川立飛'!W133="","休",'配置表（Ｈ31.01）ららぽーと立川立飛'!W133)</f>
        <v>休</v>
      </c>
      <c r="X138" s="18" t="str">
        <f ca="1">IF('配置表（Ｈ31.01）ららぽーと立川立飛'!X133="","休",'配置表（Ｈ31.01）ららぽーと立川立飛'!X133)</f>
        <v>休</v>
      </c>
      <c r="Y138" s="18" t="str">
        <f ca="1">IF('配置表（Ｈ31.01）ららぽーと立川立飛'!Y133="","休",'配置表（Ｈ31.01）ららぽーと立川立飛'!Y133)</f>
        <v>休</v>
      </c>
      <c r="Z138" s="18" t="str">
        <f ca="1">IF('配置表（Ｈ31.01）ららぽーと立川立飛'!Z133="","休",'配置表（Ｈ31.01）ららぽーと立川立飛'!Z133)</f>
        <v>休</v>
      </c>
      <c r="AA138" s="18" t="str">
        <f ca="1">IF('配置表（Ｈ31.01）ららぽーと立川立飛'!AA133="","休",'配置表（Ｈ31.01）ららぽーと立川立飛'!AA133)</f>
        <v>休</v>
      </c>
      <c r="AB138" s="18" t="str">
        <f ca="1">IF('配置表（Ｈ31.01）ららぽーと立川立飛'!AB133="","休",'配置表（Ｈ31.01）ららぽーと立川立飛'!AB133)</f>
        <v>休</v>
      </c>
      <c r="AC138" s="18" t="str">
        <f ca="1">IF('配置表（Ｈ31.01）ららぽーと立川立飛'!AC133="","休",'配置表（Ｈ31.01）ららぽーと立川立飛'!AC133)</f>
        <v>休</v>
      </c>
      <c r="AD138" s="18" t="str">
        <f ca="1">IF('配置表（Ｈ31.01）ららぽーと立川立飛'!AD133="","休",'配置表（Ｈ31.01）ららぽーと立川立飛'!AD133)</f>
        <v>休</v>
      </c>
      <c r="AE138" s="18" t="str">
        <f ca="1">IF('配置表（Ｈ31.01）ららぽーと立川立飛'!AE133="","休",'配置表（Ｈ31.01）ららぽーと立川立飛'!AE133)</f>
        <v>休</v>
      </c>
      <c r="AF138" s="18" t="str">
        <f ca="1">IF('配置表（Ｈ31.01）ららぽーと立川立飛'!AF133="","休",'配置表（Ｈ31.01）ららぽーと立川立飛'!AF133)</f>
        <v>休</v>
      </c>
      <c r="AG138" s="18" t="str">
        <f ca="1">IF('配置表（Ｈ31.01）ららぽーと立川立飛'!AG133="","休",'配置表（Ｈ31.01）ららぽーと立川立飛'!AG133)</f>
        <v>休</v>
      </c>
      <c r="AH138" s="19"/>
      <c r="AI138" s="57">
        <f t="shared" ca="1" si="18"/>
        <v>31</v>
      </c>
      <c r="AJ138" s="19">
        <f t="shared" ca="1" si="19"/>
        <v>0</v>
      </c>
    </row>
    <row r="139" spans="1:36" ht="25.7" customHeight="1">
      <c r="A139" s="13">
        <v>118</v>
      </c>
      <c r="B139" s="17" t="str">
        <f>IF('配置表（Ｈ31.01）ららぽーと立川立飛'!B134="","",'配置表（Ｈ31.01）ららぽーと立川立飛'!B134)</f>
        <v/>
      </c>
      <c r="C139" s="18" t="str">
        <f ca="1">IF('配置表（Ｈ31.01）ららぽーと立川立飛'!C134="","休",'配置表（Ｈ31.01）ららぽーと立川立飛'!C134)</f>
        <v>休</v>
      </c>
      <c r="D139" s="18" t="str">
        <f ca="1">IF('配置表（Ｈ31.01）ららぽーと立川立飛'!D134="","休",'配置表（Ｈ31.01）ららぽーと立川立飛'!D134)</f>
        <v>休</v>
      </c>
      <c r="E139" s="18" t="str">
        <f ca="1">IF('配置表（Ｈ31.01）ららぽーと立川立飛'!E134="","休",'配置表（Ｈ31.01）ららぽーと立川立飛'!E134)</f>
        <v>休</v>
      </c>
      <c r="F139" s="18" t="str">
        <f ca="1">IF('配置表（Ｈ31.01）ららぽーと立川立飛'!F134="","休",'配置表（Ｈ31.01）ららぽーと立川立飛'!F134)</f>
        <v>休</v>
      </c>
      <c r="G139" s="18" t="str">
        <f ca="1">IF('配置表（Ｈ31.01）ららぽーと立川立飛'!G134="","休",'配置表（Ｈ31.01）ららぽーと立川立飛'!G134)</f>
        <v>休</v>
      </c>
      <c r="H139" s="18" t="str">
        <f ca="1">IF('配置表（Ｈ31.01）ららぽーと立川立飛'!H134="","休",'配置表（Ｈ31.01）ららぽーと立川立飛'!H134)</f>
        <v>休</v>
      </c>
      <c r="I139" s="18" t="str">
        <f ca="1">IF('配置表（Ｈ31.01）ららぽーと立川立飛'!I134="","休",'配置表（Ｈ31.01）ららぽーと立川立飛'!I134)</f>
        <v>休</v>
      </c>
      <c r="J139" s="18" t="str">
        <f ca="1">IF('配置表（Ｈ31.01）ららぽーと立川立飛'!J134="","休",'配置表（Ｈ31.01）ららぽーと立川立飛'!J134)</f>
        <v>休</v>
      </c>
      <c r="K139" s="18" t="str">
        <f ca="1">IF('配置表（Ｈ31.01）ららぽーと立川立飛'!K134="","休",'配置表（Ｈ31.01）ららぽーと立川立飛'!K134)</f>
        <v>休</v>
      </c>
      <c r="L139" s="18" t="str">
        <f ca="1">IF('配置表（Ｈ31.01）ららぽーと立川立飛'!L134="","休",'配置表（Ｈ31.01）ららぽーと立川立飛'!L134)</f>
        <v>休</v>
      </c>
      <c r="M139" s="18" t="str">
        <f ca="1">IF('配置表（Ｈ31.01）ららぽーと立川立飛'!M134="","休",'配置表（Ｈ31.01）ららぽーと立川立飛'!M134)</f>
        <v>休</v>
      </c>
      <c r="N139" s="18" t="str">
        <f ca="1">IF('配置表（Ｈ31.01）ららぽーと立川立飛'!N134="","休",'配置表（Ｈ31.01）ららぽーと立川立飛'!N134)</f>
        <v>休</v>
      </c>
      <c r="O139" s="18" t="str">
        <f ca="1">IF('配置表（Ｈ31.01）ららぽーと立川立飛'!O134="","休",'配置表（Ｈ31.01）ららぽーと立川立飛'!O134)</f>
        <v>休</v>
      </c>
      <c r="P139" s="18" t="str">
        <f ca="1">IF('配置表（Ｈ31.01）ららぽーと立川立飛'!P134="","休",'配置表（Ｈ31.01）ららぽーと立川立飛'!P134)</f>
        <v>休</v>
      </c>
      <c r="Q139" s="18" t="str">
        <f ca="1">IF('配置表（Ｈ31.01）ららぽーと立川立飛'!Q134="","休",'配置表（Ｈ31.01）ららぽーと立川立飛'!Q134)</f>
        <v>休</v>
      </c>
      <c r="R139" s="18" t="str">
        <f ca="1">IF('配置表（Ｈ31.01）ららぽーと立川立飛'!R134="","休",'配置表（Ｈ31.01）ららぽーと立川立飛'!R134)</f>
        <v>休</v>
      </c>
      <c r="S139" s="18" t="str">
        <f ca="1">IF('配置表（Ｈ31.01）ららぽーと立川立飛'!S134="","休",'配置表（Ｈ31.01）ららぽーと立川立飛'!S134)</f>
        <v>休</v>
      </c>
      <c r="T139" s="18" t="str">
        <f ca="1">IF('配置表（Ｈ31.01）ららぽーと立川立飛'!T134="","休",'配置表（Ｈ31.01）ららぽーと立川立飛'!T134)</f>
        <v>休</v>
      </c>
      <c r="U139" s="18" t="str">
        <f ca="1">IF('配置表（Ｈ31.01）ららぽーと立川立飛'!U134="","休",'配置表（Ｈ31.01）ららぽーと立川立飛'!U134)</f>
        <v>休</v>
      </c>
      <c r="V139" s="18" t="str">
        <f ca="1">IF('配置表（Ｈ31.01）ららぽーと立川立飛'!V134="","休",'配置表（Ｈ31.01）ららぽーと立川立飛'!V134)</f>
        <v>休</v>
      </c>
      <c r="W139" s="18" t="str">
        <f ca="1">IF('配置表（Ｈ31.01）ららぽーと立川立飛'!W134="","休",'配置表（Ｈ31.01）ららぽーと立川立飛'!W134)</f>
        <v>休</v>
      </c>
      <c r="X139" s="18" t="str">
        <f ca="1">IF('配置表（Ｈ31.01）ららぽーと立川立飛'!X134="","休",'配置表（Ｈ31.01）ららぽーと立川立飛'!X134)</f>
        <v>休</v>
      </c>
      <c r="Y139" s="18" t="str">
        <f ca="1">IF('配置表（Ｈ31.01）ららぽーと立川立飛'!Y134="","休",'配置表（Ｈ31.01）ららぽーと立川立飛'!Y134)</f>
        <v>休</v>
      </c>
      <c r="Z139" s="18" t="str">
        <f ca="1">IF('配置表（Ｈ31.01）ららぽーと立川立飛'!Z134="","休",'配置表（Ｈ31.01）ららぽーと立川立飛'!Z134)</f>
        <v>休</v>
      </c>
      <c r="AA139" s="18" t="str">
        <f ca="1">IF('配置表（Ｈ31.01）ららぽーと立川立飛'!AA134="","休",'配置表（Ｈ31.01）ららぽーと立川立飛'!AA134)</f>
        <v>休</v>
      </c>
      <c r="AB139" s="18" t="str">
        <f ca="1">IF('配置表（Ｈ31.01）ららぽーと立川立飛'!AB134="","休",'配置表（Ｈ31.01）ららぽーと立川立飛'!AB134)</f>
        <v>休</v>
      </c>
      <c r="AC139" s="18" t="str">
        <f ca="1">IF('配置表（Ｈ31.01）ららぽーと立川立飛'!AC134="","休",'配置表（Ｈ31.01）ららぽーと立川立飛'!AC134)</f>
        <v>休</v>
      </c>
      <c r="AD139" s="18" t="str">
        <f ca="1">IF('配置表（Ｈ31.01）ららぽーと立川立飛'!AD134="","休",'配置表（Ｈ31.01）ららぽーと立川立飛'!AD134)</f>
        <v>休</v>
      </c>
      <c r="AE139" s="18" t="str">
        <f ca="1">IF('配置表（Ｈ31.01）ららぽーと立川立飛'!AE134="","休",'配置表（Ｈ31.01）ららぽーと立川立飛'!AE134)</f>
        <v>休</v>
      </c>
      <c r="AF139" s="18" t="str">
        <f ca="1">IF('配置表（Ｈ31.01）ららぽーと立川立飛'!AF134="","休",'配置表（Ｈ31.01）ららぽーと立川立飛'!AF134)</f>
        <v>休</v>
      </c>
      <c r="AG139" s="18" t="str">
        <f ca="1">IF('配置表（Ｈ31.01）ららぽーと立川立飛'!AG134="","休",'配置表（Ｈ31.01）ららぽーと立川立飛'!AG134)</f>
        <v>休</v>
      </c>
      <c r="AH139" s="19"/>
      <c r="AI139" s="57">
        <f t="shared" ca="1" si="18"/>
        <v>31</v>
      </c>
      <c r="AJ139" s="19">
        <f t="shared" ca="1" si="19"/>
        <v>0</v>
      </c>
    </row>
    <row r="140" spans="1:36" ht="25.7" customHeight="1">
      <c r="A140" s="13">
        <v>119</v>
      </c>
      <c r="B140" s="17" t="str">
        <f>IF('配置表（Ｈ31.01）ららぽーと立川立飛'!B135="","",'配置表（Ｈ31.01）ららぽーと立川立飛'!B135)</f>
        <v/>
      </c>
      <c r="C140" s="18" t="str">
        <f ca="1">IF('配置表（Ｈ31.01）ららぽーと立川立飛'!C135="","休",'配置表（Ｈ31.01）ららぽーと立川立飛'!C135)</f>
        <v>休</v>
      </c>
      <c r="D140" s="18" t="str">
        <f ca="1">IF('配置表（Ｈ31.01）ららぽーと立川立飛'!D135="","休",'配置表（Ｈ31.01）ららぽーと立川立飛'!D135)</f>
        <v>休</v>
      </c>
      <c r="E140" s="18" t="str">
        <f ca="1">IF('配置表（Ｈ31.01）ららぽーと立川立飛'!E135="","休",'配置表（Ｈ31.01）ららぽーと立川立飛'!E135)</f>
        <v>休</v>
      </c>
      <c r="F140" s="18" t="str">
        <f ca="1">IF('配置表（Ｈ31.01）ららぽーと立川立飛'!F135="","休",'配置表（Ｈ31.01）ららぽーと立川立飛'!F135)</f>
        <v>休</v>
      </c>
      <c r="G140" s="18" t="str">
        <f ca="1">IF('配置表（Ｈ31.01）ららぽーと立川立飛'!G135="","休",'配置表（Ｈ31.01）ららぽーと立川立飛'!G135)</f>
        <v>休</v>
      </c>
      <c r="H140" s="18" t="str">
        <f ca="1">IF('配置表（Ｈ31.01）ららぽーと立川立飛'!H135="","休",'配置表（Ｈ31.01）ららぽーと立川立飛'!H135)</f>
        <v>休</v>
      </c>
      <c r="I140" s="18" t="str">
        <f ca="1">IF('配置表（Ｈ31.01）ららぽーと立川立飛'!I135="","休",'配置表（Ｈ31.01）ららぽーと立川立飛'!I135)</f>
        <v>休</v>
      </c>
      <c r="J140" s="18" t="str">
        <f ca="1">IF('配置表（Ｈ31.01）ららぽーと立川立飛'!J135="","休",'配置表（Ｈ31.01）ららぽーと立川立飛'!J135)</f>
        <v>休</v>
      </c>
      <c r="K140" s="18" t="str">
        <f ca="1">IF('配置表（Ｈ31.01）ららぽーと立川立飛'!K135="","休",'配置表（Ｈ31.01）ららぽーと立川立飛'!K135)</f>
        <v>休</v>
      </c>
      <c r="L140" s="18" t="str">
        <f ca="1">IF('配置表（Ｈ31.01）ららぽーと立川立飛'!L135="","休",'配置表（Ｈ31.01）ららぽーと立川立飛'!L135)</f>
        <v>休</v>
      </c>
      <c r="M140" s="18" t="str">
        <f ca="1">IF('配置表（Ｈ31.01）ららぽーと立川立飛'!M135="","休",'配置表（Ｈ31.01）ららぽーと立川立飛'!M135)</f>
        <v>休</v>
      </c>
      <c r="N140" s="18" t="str">
        <f ca="1">IF('配置表（Ｈ31.01）ららぽーと立川立飛'!N135="","休",'配置表（Ｈ31.01）ららぽーと立川立飛'!N135)</f>
        <v>休</v>
      </c>
      <c r="O140" s="18" t="str">
        <f ca="1">IF('配置表（Ｈ31.01）ららぽーと立川立飛'!O135="","休",'配置表（Ｈ31.01）ららぽーと立川立飛'!O135)</f>
        <v>休</v>
      </c>
      <c r="P140" s="18" t="str">
        <f ca="1">IF('配置表（Ｈ31.01）ららぽーと立川立飛'!P135="","休",'配置表（Ｈ31.01）ららぽーと立川立飛'!P135)</f>
        <v>休</v>
      </c>
      <c r="Q140" s="18" t="str">
        <f ca="1">IF('配置表（Ｈ31.01）ららぽーと立川立飛'!Q135="","休",'配置表（Ｈ31.01）ららぽーと立川立飛'!Q135)</f>
        <v>休</v>
      </c>
      <c r="R140" s="18" t="str">
        <f ca="1">IF('配置表（Ｈ31.01）ららぽーと立川立飛'!R135="","休",'配置表（Ｈ31.01）ららぽーと立川立飛'!R135)</f>
        <v>休</v>
      </c>
      <c r="S140" s="18" t="str">
        <f ca="1">IF('配置表（Ｈ31.01）ららぽーと立川立飛'!S135="","休",'配置表（Ｈ31.01）ららぽーと立川立飛'!S135)</f>
        <v>休</v>
      </c>
      <c r="T140" s="18" t="str">
        <f ca="1">IF('配置表（Ｈ31.01）ららぽーと立川立飛'!T135="","休",'配置表（Ｈ31.01）ららぽーと立川立飛'!T135)</f>
        <v>休</v>
      </c>
      <c r="U140" s="18" t="str">
        <f ca="1">IF('配置表（Ｈ31.01）ららぽーと立川立飛'!U135="","休",'配置表（Ｈ31.01）ららぽーと立川立飛'!U135)</f>
        <v>休</v>
      </c>
      <c r="V140" s="18" t="str">
        <f ca="1">IF('配置表（Ｈ31.01）ららぽーと立川立飛'!V135="","休",'配置表（Ｈ31.01）ららぽーと立川立飛'!V135)</f>
        <v>休</v>
      </c>
      <c r="W140" s="18" t="str">
        <f ca="1">IF('配置表（Ｈ31.01）ららぽーと立川立飛'!W135="","休",'配置表（Ｈ31.01）ららぽーと立川立飛'!W135)</f>
        <v>休</v>
      </c>
      <c r="X140" s="18" t="str">
        <f ca="1">IF('配置表（Ｈ31.01）ららぽーと立川立飛'!X135="","休",'配置表（Ｈ31.01）ららぽーと立川立飛'!X135)</f>
        <v>休</v>
      </c>
      <c r="Y140" s="18" t="str">
        <f ca="1">IF('配置表（Ｈ31.01）ららぽーと立川立飛'!Y135="","休",'配置表（Ｈ31.01）ららぽーと立川立飛'!Y135)</f>
        <v>休</v>
      </c>
      <c r="Z140" s="18" t="str">
        <f ca="1">IF('配置表（Ｈ31.01）ららぽーと立川立飛'!Z135="","休",'配置表（Ｈ31.01）ららぽーと立川立飛'!Z135)</f>
        <v>休</v>
      </c>
      <c r="AA140" s="18" t="str">
        <f ca="1">IF('配置表（Ｈ31.01）ららぽーと立川立飛'!AA135="","休",'配置表（Ｈ31.01）ららぽーと立川立飛'!AA135)</f>
        <v>休</v>
      </c>
      <c r="AB140" s="18" t="str">
        <f ca="1">IF('配置表（Ｈ31.01）ららぽーと立川立飛'!AB135="","休",'配置表（Ｈ31.01）ららぽーと立川立飛'!AB135)</f>
        <v>休</v>
      </c>
      <c r="AC140" s="18" t="str">
        <f ca="1">IF('配置表（Ｈ31.01）ららぽーと立川立飛'!AC135="","休",'配置表（Ｈ31.01）ららぽーと立川立飛'!AC135)</f>
        <v>休</v>
      </c>
      <c r="AD140" s="18" t="str">
        <f ca="1">IF('配置表（Ｈ31.01）ららぽーと立川立飛'!AD135="","休",'配置表（Ｈ31.01）ららぽーと立川立飛'!AD135)</f>
        <v>休</v>
      </c>
      <c r="AE140" s="18" t="str">
        <f ca="1">IF('配置表（Ｈ31.01）ららぽーと立川立飛'!AE135="","休",'配置表（Ｈ31.01）ららぽーと立川立飛'!AE135)</f>
        <v>休</v>
      </c>
      <c r="AF140" s="18" t="str">
        <f ca="1">IF('配置表（Ｈ31.01）ららぽーと立川立飛'!AF135="","休",'配置表（Ｈ31.01）ららぽーと立川立飛'!AF135)</f>
        <v>休</v>
      </c>
      <c r="AG140" s="18" t="str">
        <f ca="1">IF('配置表（Ｈ31.01）ららぽーと立川立飛'!AG135="","休",'配置表（Ｈ31.01）ららぽーと立川立飛'!AG135)</f>
        <v>休</v>
      </c>
      <c r="AH140" s="19"/>
      <c r="AI140" s="57">
        <f t="shared" ca="1" si="18"/>
        <v>31</v>
      </c>
      <c r="AJ140" s="19">
        <f t="shared" ca="1" si="19"/>
        <v>0</v>
      </c>
    </row>
    <row r="141" spans="1:36" ht="25.7" customHeight="1">
      <c r="A141" s="13">
        <v>120</v>
      </c>
      <c r="B141" s="17" t="str">
        <f>IF('配置表（Ｈ31.01）ららぽーと立川立飛'!B136="","",'配置表（Ｈ31.01）ららぽーと立川立飛'!B136)</f>
        <v/>
      </c>
      <c r="C141" s="18" t="str">
        <f ca="1">IF('配置表（Ｈ31.01）ららぽーと立川立飛'!C136="","休",'配置表（Ｈ31.01）ららぽーと立川立飛'!C136)</f>
        <v>休</v>
      </c>
      <c r="D141" s="18" t="str">
        <f ca="1">IF('配置表（Ｈ31.01）ららぽーと立川立飛'!D136="","休",'配置表（Ｈ31.01）ららぽーと立川立飛'!D136)</f>
        <v>休</v>
      </c>
      <c r="E141" s="18" t="str">
        <f ca="1">IF('配置表（Ｈ31.01）ららぽーと立川立飛'!E136="","休",'配置表（Ｈ31.01）ららぽーと立川立飛'!E136)</f>
        <v>休</v>
      </c>
      <c r="F141" s="18" t="str">
        <f ca="1">IF('配置表（Ｈ31.01）ららぽーと立川立飛'!F136="","休",'配置表（Ｈ31.01）ららぽーと立川立飛'!F136)</f>
        <v>休</v>
      </c>
      <c r="G141" s="18" t="str">
        <f ca="1">IF('配置表（Ｈ31.01）ららぽーと立川立飛'!G136="","休",'配置表（Ｈ31.01）ららぽーと立川立飛'!G136)</f>
        <v>休</v>
      </c>
      <c r="H141" s="18" t="str">
        <f ca="1">IF('配置表（Ｈ31.01）ららぽーと立川立飛'!H136="","休",'配置表（Ｈ31.01）ららぽーと立川立飛'!H136)</f>
        <v>休</v>
      </c>
      <c r="I141" s="18" t="str">
        <f ca="1">IF('配置表（Ｈ31.01）ららぽーと立川立飛'!I136="","休",'配置表（Ｈ31.01）ららぽーと立川立飛'!I136)</f>
        <v>休</v>
      </c>
      <c r="J141" s="18" t="str">
        <f ca="1">IF('配置表（Ｈ31.01）ららぽーと立川立飛'!J136="","休",'配置表（Ｈ31.01）ららぽーと立川立飛'!J136)</f>
        <v>休</v>
      </c>
      <c r="K141" s="18" t="str">
        <f ca="1">IF('配置表（Ｈ31.01）ららぽーと立川立飛'!K136="","休",'配置表（Ｈ31.01）ららぽーと立川立飛'!K136)</f>
        <v>休</v>
      </c>
      <c r="L141" s="18" t="str">
        <f ca="1">IF('配置表（Ｈ31.01）ららぽーと立川立飛'!L136="","休",'配置表（Ｈ31.01）ららぽーと立川立飛'!L136)</f>
        <v>休</v>
      </c>
      <c r="M141" s="18" t="str">
        <f ca="1">IF('配置表（Ｈ31.01）ららぽーと立川立飛'!M136="","休",'配置表（Ｈ31.01）ららぽーと立川立飛'!M136)</f>
        <v>休</v>
      </c>
      <c r="N141" s="18" t="str">
        <f ca="1">IF('配置表（Ｈ31.01）ららぽーと立川立飛'!N136="","休",'配置表（Ｈ31.01）ららぽーと立川立飛'!N136)</f>
        <v>休</v>
      </c>
      <c r="O141" s="18" t="str">
        <f ca="1">IF('配置表（Ｈ31.01）ららぽーと立川立飛'!O136="","休",'配置表（Ｈ31.01）ららぽーと立川立飛'!O136)</f>
        <v>休</v>
      </c>
      <c r="P141" s="18" t="str">
        <f ca="1">IF('配置表（Ｈ31.01）ららぽーと立川立飛'!P136="","休",'配置表（Ｈ31.01）ららぽーと立川立飛'!P136)</f>
        <v>休</v>
      </c>
      <c r="Q141" s="18" t="str">
        <f ca="1">IF('配置表（Ｈ31.01）ららぽーと立川立飛'!Q136="","休",'配置表（Ｈ31.01）ららぽーと立川立飛'!Q136)</f>
        <v>休</v>
      </c>
      <c r="R141" s="18" t="str">
        <f ca="1">IF('配置表（Ｈ31.01）ららぽーと立川立飛'!R136="","休",'配置表（Ｈ31.01）ららぽーと立川立飛'!R136)</f>
        <v>休</v>
      </c>
      <c r="S141" s="18" t="str">
        <f ca="1">IF('配置表（Ｈ31.01）ららぽーと立川立飛'!S136="","休",'配置表（Ｈ31.01）ららぽーと立川立飛'!S136)</f>
        <v>休</v>
      </c>
      <c r="T141" s="18" t="str">
        <f ca="1">IF('配置表（Ｈ31.01）ららぽーと立川立飛'!T136="","休",'配置表（Ｈ31.01）ららぽーと立川立飛'!T136)</f>
        <v>休</v>
      </c>
      <c r="U141" s="18" t="str">
        <f ca="1">IF('配置表（Ｈ31.01）ららぽーと立川立飛'!U136="","休",'配置表（Ｈ31.01）ららぽーと立川立飛'!U136)</f>
        <v>休</v>
      </c>
      <c r="V141" s="18" t="str">
        <f ca="1">IF('配置表（Ｈ31.01）ららぽーと立川立飛'!V136="","休",'配置表（Ｈ31.01）ららぽーと立川立飛'!V136)</f>
        <v>休</v>
      </c>
      <c r="W141" s="18" t="str">
        <f ca="1">IF('配置表（Ｈ31.01）ららぽーと立川立飛'!W136="","休",'配置表（Ｈ31.01）ららぽーと立川立飛'!W136)</f>
        <v>休</v>
      </c>
      <c r="X141" s="18" t="str">
        <f ca="1">IF('配置表（Ｈ31.01）ららぽーと立川立飛'!X136="","休",'配置表（Ｈ31.01）ららぽーと立川立飛'!X136)</f>
        <v>休</v>
      </c>
      <c r="Y141" s="18" t="str">
        <f ca="1">IF('配置表（Ｈ31.01）ららぽーと立川立飛'!Y136="","休",'配置表（Ｈ31.01）ららぽーと立川立飛'!Y136)</f>
        <v>休</v>
      </c>
      <c r="Z141" s="18" t="str">
        <f ca="1">IF('配置表（Ｈ31.01）ららぽーと立川立飛'!Z136="","休",'配置表（Ｈ31.01）ららぽーと立川立飛'!Z136)</f>
        <v>休</v>
      </c>
      <c r="AA141" s="18" t="str">
        <f ca="1">IF('配置表（Ｈ31.01）ららぽーと立川立飛'!AA136="","休",'配置表（Ｈ31.01）ららぽーと立川立飛'!AA136)</f>
        <v>休</v>
      </c>
      <c r="AB141" s="18" t="str">
        <f ca="1">IF('配置表（Ｈ31.01）ららぽーと立川立飛'!AB136="","休",'配置表（Ｈ31.01）ららぽーと立川立飛'!AB136)</f>
        <v>休</v>
      </c>
      <c r="AC141" s="18" t="str">
        <f ca="1">IF('配置表（Ｈ31.01）ららぽーと立川立飛'!AC136="","休",'配置表（Ｈ31.01）ららぽーと立川立飛'!AC136)</f>
        <v>休</v>
      </c>
      <c r="AD141" s="18" t="str">
        <f ca="1">IF('配置表（Ｈ31.01）ららぽーと立川立飛'!AD136="","休",'配置表（Ｈ31.01）ららぽーと立川立飛'!AD136)</f>
        <v>休</v>
      </c>
      <c r="AE141" s="18" t="str">
        <f ca="1">IF('配置表（Ｈ31.01）ららぽーと立川立飛'!AE136="","休",'配置表（Ｈ31.01）ららぽーと立川立飛'!AE136)</f>
        <v>休</v>
      </c>
      <c r="AF141" s="18" t="str">
        <f ca="1">IF('配置表（Ｈ31.01）ららぽーと立川立飛'!AF136="","休",'配置表（Ｈ31.01）ららぽーと立川立飛'!AF136)</f>
        <v>休</v>
      </c>
      <c r="AG141" s="18" t="str">
        <f ca="1">IF('配置表（Ｈ31.01）ららぽーと立川立飛'!AG136="","休",'配置表（Ｈ31.01）ららぽーと立川立飛'!AG136)</f>
        <v>休</v>
      </c>
      <c r="AH141" s="19"/>
      <c r="AI141" s="57">
        <f t="shared" ca="1" si="18"/>
        <v>31</v>
      </c>
      <c r="AJ141" s="19">
        <f t="shared" ca="1" si="19"/>
        <v>0</v>
      </c>
    </row>
    <row r="142" spans="1:36" ht="25.7" customHeight="1">
      <c r="A142" s="13">
        <v>121</v>
      </c>
      <c r="B142" s="17" t="str">
        <f>IF('配置表（Ｈ31.01）ららぽーと立川立飛'!B137="","",'配置表（Ｈ31.01）ららぽーと立川立飛'!B137)</f>
        <v/>
      </c>
      <c r="C142" s="18" t="str">
        <f ca="1">IF('配置表（Ｈ31.01）ららぽーと立川立飛'!C137="","休",'配置表（Ｈ31.01）ららぽーと立川立飛'!C137)</f>
        <v>休</v>
      </c>
      <c r="D142" s="18" t="str">
        <f ca="1">IF('配置表（Ｈ31.01）ららぽーと立川立飛'!D137="","休",'配置表（Ｈ31.01）ららぽーと立川立飛'!D137)</f>
        <v>休</v>
      </c>
      <c r="E142" s="18" t="str">
        <f ca="1">IF('配置表（Ｈ31.01）ららぽーと立川立飛'!E137="","休",'配置表（Ｈ31.01）ららぽーと立川立飛'!E137)</f>
        <v>休</v>
      </c>
      <c r="F142" s="18" t="str">
        <f ca="1">IF('配置表（Ｈ31.01）ららぽーと立川立飛'!F137="","休",'配置表（Ｈ31.01）ららぽーと立川立飛'!F137)</f>
        <v>休</v>
      </c>
      <c r="G142" s="18" t="str">
        <f ca="1">IF('配置表（Ｈ31.01）ららぽーと立川立飛'!G137="","休",'配置表（Ｈ31.01）ららぽーと立川立飛'!G137)</f>
        <v>休</v>
      </c>
      <c r="H142" s="18" t="str">
        <f ca="1">IF('配置表（Ｈ31.01）ららぽーと立川立飛'!H137="","休",'配置表（Ｈ31.01）ららぽーと立川立飛'!H137)</f>
        <v>休</v>
      </c>
      <c r="I142" s="18" t="str">
        <f ca="1">IF('配置表（Ｈ31.01）ららぽーと立川立飛'!I137="","休",'配置表（Ｈ31.01）ららぽーと立川立飛'!I137)</f>
        <v>休</v>
      </c>
      <c r="J142" s="18" t="str">
        <f ca="1">IF('配置表（Ｈ31.01）ららぽーと立川立飛'!J137="","休",'配置表（Ｈ31.01）ららぽーと立川立飛'!J137)</f>
        <v>休</v>
      </c>
      <c r="K142" s="18" t="str">
        <f ca="1">IF('配置表（Ｈ31.01）ららぽーと立川立飛'!K137="","休",'配置表（Ｈ31.01）ららぽーと立川立飛'!K137)</f>
        <v>休</v>
      </c>
      <c r="L142" s="18" t="str">
        <f ca="1">IF('配置表（Ｈ31.01）ららぽーと立川立飛'!L137="","休",'配置表（Ｈ31.01）ららぽーと立川立飛'!L137)</f>
        <v>休</v>
      </c>
      <c r="M142" s="18" t="str">
        <f ca="1">IF('配置表（Ｈ31.01）ららぽーと立川立飛'!M137="","休",'配置表（Ｈ31.01）ららぽーと立川立飛'!M137)</f>
        <v>休</v>
      </c>
      <c r="N142" s="18" t="str">
        <f ca="1">IF('配置表（Ｈ31.01）ららぽーと立川立飛'!N137="","休",'配置表（Ｈ31.01）ららぽーと立川立飛'!N137)</f>
        <v>休</v>
      </c>
      <c r="O142" s="18" t="str">
        <f ca="1">IF('配置表（Ｈ31.01）ららぽーと立川立飛'!O137="","休",'配置表（Ｈ31.01）ららぽーと立川立飛'!O137)</f>
        <v>休</v>
      </c>
      <c r="P142" s="18" t="str">
        <f ca="1">IF('配置表（Ｈ31.01）ららぽーと立川立飛'!P137="","休",'配置表（Ｈ31.01）ららぽーと立川立飛'!P137)</f>
        <v>休</v>
      </c>
      <c r="Q142" s="18" t="str">
        <f ca="1">IF('配置表（Ｈ31.01）ららぽーと立川立飛'!Q137="","休",'配置表（Ｈ31.01）ららぽーと立川立飛'!Q137)</f>
        <v>休</v>
      </c>
      <c r="R142" s="18" t="str">
        <f ca="1">IF('配置表（Ｈ31.01）ららぽーと立川立飛'!R137="","休",'配置表（Ｈ31.01）ららぽーと立川立飛'!R137)</f>
        <v>休</v>
      </c>
      <c r="S142" s="18" t="str">
        <f ca="1">IF('配置表（Ｈ31.01）ららぽーと立川立飛'!S137="","休",'配置表（Ｈ31.01）ららぽーと立川立飛'!S137)</f>
        <v>休</v>
      </c>
      <c r="T142" s="18" t="str">
        <f ca="1">IF('配置表（Ｈ31.01）ららぽーと立川立飛'!T137="","休",'配置表（Ｈ31.01）ららぽーと立川立飛'!T137)</f>
        <v>休</v>
      </c>
      <c r="U142" s="18" t="str">
        <f ca="1">IF('配置表（Ｈ31.01）ららぽーと立川立飛'!U137="","休",'配置表（Ｈ31.01）ららぽーと立川立飛'!U137)</f>
        <v>休</v>
      </c>
      <c r="V142" s="18" t="str">
        <f ca="1">IF('配置表（Ｈ31.01）ららぽーと立川立飛'!V137="","休",'配置表（Ｈ31.01）ららぽーと立川立飛'!V137)</f>
        <v>休</v>
      </c>
      <c r="W142" s="18" t="str">
        <f ca="1">IF('配置表（Ｈ31.01）ららぽーと立川立飛'!W137="","休",'配置表（Ｈ31.01）ららぽーと立川立飛'!W137)</f>
        <v>休</v>
      </c>
      <c r="X142" s="18" t="str">
        <f ca="1">IF('配置表（Ｈ31.01）ららぽーと立川立飛'!X137="","休",'配置表（Ｈ31.01）ららぽーと立川立飛'!X137)</f>
        <v>休</v>
      </c>
      <c r="Y142" s="18" t="str">
        <f ca="1">IF('配置表（Ｈ31.01）ららぽーと立川立飛'!Y137="","休",'配置表（Ｈ31.01）ららぽーと立川立飛'!Y137)</f>
        <v>休</v>
      </c>
      <c r="Z142" s="18" t="str">
        <f ca="1">IF('配置表（Ｈ31.01）ららぽーと立川立飛'!Z137="","休",'配置表（Ｈ31.01）ららぽーと立川立飛'!Z137)</f>
        <v>休</v>
      </c>
      <c r="AA142" s="18" t="str">
        <f ca="1">IF('配置表（Ｈ31.01）ららぽーと立川立飛'!AA137="","休",'配置表（Ｈ31.01）ららぽーと立川立飛'!AA137)</f>
        <v>休</v>
      </c>
      <c r="AB142" s="18" t="str">
        <f ca="1">IF('配置表（Ｈ31.01）ららぽーと立川立飛'!AB137="","休",'配置表（Ｈ31.01）ららぽーと立川立飛'!AB137)</f>
        <v>休</v>
      </c>
      <c r="AC142" s="18" t="str">
        <f ca="1">IF('配置表（Ｈ31.01）ららぽーと立川立飛'!AC137="","休",'配置表（Ｈ31.01）ららぽーと立川立飛'!AC137)</f>
        <v>休</v>
      </c>
      <c r="AD142" s="18" t="str">
        <f ca="1">IF('配置表（Ｈ31.01）ららぽーと立川立飛'!AD137="","休",'配置表（Ｈ31.01）ららぽーと立川立飛'!AD137)</f>
        <v>休</v>
      </c>
      <c r="AE142" s="18" t="str">
        <f ca="1">IF('配置表（Ｈ31.01）ららぽーと立川立飛'!AE137="","休",'配置表（Ｈ31.01）ららぽーと立川立飛'!AE137)</f>
        <v>休</v>
      </c>
      <c r="AF142" s="18" t="str">
        <f ca="1">IF('配置表（Ｈ31.01）ららぽーと立川立飛'!AF137="","休",'配置表（Ｈ31.01）ららぽーと立川立飛'!AF137)</f>
        <v>休</v>
      </c>
      <c r="AG142" s="18" t="str">
        <f ca="1">IF('配置表（Ｈ31.01）ららぽーと立川立飛'!AG137="","休",'配置表（Ｈ31.01）ららぽーと立川立飛'!AG137)</f>
        <v>休</v>
      </c>
      <c r="AH142" s="19"/>
      <c r="AI142" s="57">
        <f t="shared" ca="1" si="18"/>
        <v>31</v>
      </c>
      <c r="AJ142" s="19">
        <f t="shared" ca="1" si="19"/>
        <v>0</v>
      </c>
    </row>
    <row r="143" spans="1:36" ht="25.7" customHeight="1">
      <c r="A143" s="13">
        <v>122</v>
      </c>
      <c r="B143" s="17" t="str">
        <f>IF('配置表（Ｈ31.01）ららぽーと立川立飛'!B138="","",'配置表（Ｈ31.01）ららぽーと立川立飛'!B138)</f>
        <v/>
      </c>
      <c r="C143" s="18" t="str">
        <f ca="1">IF('配置表（Ｈ31.01）ららぽーと立川立飛'!C138="","休",'配置表（Ｈ31.01）ららぽーと立川立飛'!C138)</f>
        <v>休</v>
      </c>
      <c r="D143" s="18" t="str">
        <f ca="1">IF('配置表（Ｈ31.01）ららぽーと立川立飛'!D138="","休",'配置表（Ｈ31.01）ららぽーと立川立飛'!D138)</f>
        <v>休</v>
      </c>
      <c r="E143" s="18" t="str">
        <f ca="1">IF('配置表（Ｈ31.01）ららぽーと立川立飛'!E138="","休",'配置表（Ｈ31.01）ららぽーと立川立飛'!E138)</f>
        <v>休</v>
      </c>
      <c r="F143" s="18" t="str">
        <f ca="1">IF('配置表（Ｈ31.01）ららぽーと立川立飛'!F138="","休",'配置表（Ｈ31.01）ららぽーと立川立飛'!F138)</f>
        <v>休</v>
      </c>
      <c r="G143" s="18" t="str">
        <f ca="1">IF('配置表（Ｈ31.01）ららぽーと立川立飛'!G138="","休",'配置表（Ｈ31.01）ららぽーと立川立飛'!G138)</f>
        <v>休</v>
      </c>
      <c r="H143" s="18" t="str">
        <f ca="1">IF('配置表（Ｈ31.01）ららぽーと立川立飛'!H138="","休",'配置表（Ｈ31.01）ららぽーと立川立飛'!H138)</f>
        <v>休</v>
      </c>
      <c r="I143" s="18" t="str">
        <f ca="1">IF('配置表（Ｈ31.01）ららぽーと立川立飛'!I138="","休",'配置表（Ｈ31.01）ららぽーと立川立飛'!I138)</f>
        <v>休</v>
      </c>
      <c r="J143" s="18" t="str">
        <f ca="1">IF('配置表（Ｈ31.01）ららぽーと立川立飛'!J138="","休",'配置表（Ｈ31.01）ららぽーと立川立飛'!J138)</f>
        <v>休</v>
      </c>
      <c r="K143" s="18" t="str">
        <f ca="1">IF('配置表（Ｈ31.01）ららぽーと立川立飛'!K138="","休",'配置表（Ｈ31.01）ららぽーと立川立飛'!K138)</f>
        <v>休</v>
      </c>
      <c r="L143" s="18" t="str">
        <f ca="1">IF('配置表（Ｈ31.01）ららぽーと立川立飛'!L138="","休",'配置表（Ｈ31.01）ららぽーと立川立飛'!L138)</f>
        <v>休</v>
      </c>
      <c r="M143" s="18" t="str">
        <f ca="1">IF('配置表（Ｈ31.01）ららぽーと立川立飛'!M138="","休",'配置表（Ｈ31.01）ららぽーと立川立飛'!M138)</f>
        <v>休</v>
      </c>
      <c r="N143" s="18" t="str">
        <f ca="1">IF('配置表（Ｈ31.01）ららぽーと立川立飛'!N138="","休",'配置表（Ｈ31.01）ららぽーと立川立飛'!N138)</f>
        <v>休</v>
      </c>
      <c r="O143" s="18" t="str">
        <f ca="1">IF('配置表（Ｈ31.01）ららぽーと立川立飛'!O138="","休",'配置表（Ｈ31.01）ららぽーと立川立飛'!O138)</f>
        <v>休</v>
      </c>
      <c r="P143" s="18" t="str">
        <f ca="1">IF('配置表（Ｈ31.01）ららぽーと立川立飛'!P138="","休",'配置表（Ｈ31.01）ららぽーと立川立飛'!P138)</f>
        <v>休</v>
      </c>
      <c r="Q143" s="18" t="str">
        <f ca="1">IF('配置表（Ｈ31.01）ららぽーと立川立飛'!Q138="","休",'配置表（Ｈ31.01）ららぽーと立川立飛'!Q138)</f>
        <v>休</v>
      </c>
      <c r="R143" s="18" t="str">
        <f ca="1">IF('配置表（Ｈ31.01）ららぽーと立川立飛'!R138="","休",'配置表（Ｈ31.01）ららぽーと立川立飛'!R138)</f>
        <v>休</v>
      </c>
      <c r="S143" s="18" t="str">
        <f ca="1">IF('配置表（Ｈ31.01）ららぽーと立川立飛'!S138="","休",'配置表（Ｈ31.01）ららぽーと立川立飛'!S138)</f>
        <v>休</v>
      </c>
      <c r="T143" s="18" t="str">
        <f ca="1">IF('配置表（Ｈ31.01）ららぽーと立川立飛'!T138="","休",'配置表（Ｈ31.01）ららぽーと立川立飛'!T138)</f>
        <v>休</v>
      </c>
      <c r="U143" s="18" t="str">
        <f ca="1">IF('配置表（Ｈ31.01）ららぽーと立川立飛'!U138="","休",'配置表（Ｈ31.01）ららぽーと立川立飛'!U138)</f>
        <v>休</v>
      </c>
      <c r="V143" s="18" t="str">
        <f ca="1">IF('配置表（Ｈ31.01）ららぽーと立川立飛'!V138="","休",'配置表（Ｈ31.01）ららぽーと立川立飛'!V138)</f>
        <v>休</v>
      </c>
      <c r="W143" s="18" t="str">
        <f ca="1">IF('配置表（Ｈ31.01）ららぽーと立川立飛'!W138="","休",'配置表（Ｈ31.01）ららぽーと立川立飛'!W138)</f>
        <v>休</v>
      </c>
      <c r="X143" s="18" t="str">
        <f ca="1">IF('配置表（Ｈ31.01）ららぽーと立川立飛'!X138="","休",'配置表（Ｈ31.01）ららぽーと立川立飛'!X138)</f>
        <v>休</v>
      </c>
      <c r="Y143" s="18" t="str">
        <f ca="1">IF('配置表（Ｈ31.01）ららぽーと立川立飛'!Y138="","休",'配置表（Ｈ31.01）ららぽーと立川立飛'!Y138)</f>
        <v>休</v>
      </c>
      <c r="Z143" s="18" t="str">
        <f ca="1">IF('配置表（Ｈ31.01）ららぽーと立川立飛'!Z138="","休",'配置表（Ｈ31.01）ららぽーと立川立飛'!Z138)</f>
        <v>休</v>
      </c>
      <c r="AA143" s="18" t="str">
        <f ca="1">IF('配置表（Ｈ31.01）ららぽーと立川立飛'!AA138="","休",'配置表（Ｈ31.01）ららぽーと立川立飛'!AA138)</f>
        <v>休</v>
      </c>
      <c r="AB143" s="18" t="str">
        <f ca="1">IF('配置表（Ｈ31.01）ららぽーと立川立飛'!AB138="","休",'配置表（Ｈ31.01）ららぽーと立川立飛'!AB138)</f>
        <v>休</v>
      </c>
      <c r="AC143" s="18" t="str">
        <f ca="1">IF('配置表（Ｈ31.01）ららぽーと立川立飛'!AC138="","休",'配置表（Ｈ31.01）ららぽーと立川立飛'!AC138)</f>
        <v>休</v>
      </c>
      <c r="AD143" s="18" t="str">
        <f ca="1">IF('配置表（Ｈ31.01）ららぽーと立川立飛'!AD138="","休",'配置表（Ｈ31.01）ららぽーと立川立飛'!AD138)</f>
        <v>休</v>
      </c>
      <c r="AE143" s="18" t="str">
        <f ca="1">IF('配置表（Ｈ31.01）ららぽーと立川立飛'!AE138="","休",'配置表（Ｈ31.01）ららぽーと立川立飛'!AE138)</f>
        <v>休</v>
      </c>
      <c r="AF143" s="18" t="str">
        <f ca="1">IF('配置表（Ｈ31.01）ららぽーと立川立飛'!AF138="","休",'配置表（Ｈ31.01）ららぽーと立川立飛'!AF138)</f>
        <v>休</v>
      </c>
      <c r="AG143" s="18" t="str">
        <f ca="1">IF('配置表（Ｈ31.01）ららぽーと立川立飛'!AG138="","休",'配置表（Ｈ31.01）ららぽーと立川立飛'!AG138)</f>
        <v>休</v>
      </c>
      <c r="AH143" s="19"/>
      <c r="AI143" s="57">
        <f t="shared" ca="1" si="18"/>
        <v>31</v>
      </c>
      <c r="AJ143" s="19">
        <f t="shared" ca="1" si="19"/>
        <v>0</v>
      </c>
    </row>
    <row r="144" spans="1:36" ht="25.7" customHeight="1">
      <c r="A144" s="13">
        <v>123</v>
      </c>
      <c r="B144" s="17" t="str">
        <f>IF('配置表（Ｈ31.01）ららぽーと立川立飛'!B139="","",'配置表（Ｈ31.01）ららぽーと立川立飛'!B139)</f>
        <v/>
      </c>
      <c r="C144" s="18" t="str">
        <f ca="1">IF('配置表（Ｈ31.01）ららぽーと立川立飛'!C139="","休",'配置表（Ｈ31.01）ららぽーと立川立飛'!C139)</f>
        <v>休</v>
      </c>
      <c r="D144" s="18" t="str">
        <f ca="1">IF('配置表（Ｈ31.01）ららぽーと立川立飛'!D139="","休",'配置表（Ｈ31.01）ららぽーと立川立飛'!D139)</f>
        <v>休</v>
      </c>
      <c r="E144" s="18" t="str">
        <f ca="1">IF('配置表（Ｈ31.01）ららぽーと立川立飛'!E139="","休",'配置表（Ｈ31.01）ららぽーと立川立飛'!E139)</f>
        <v>休</v>
      </c>
      <c r="F144" s="18" t="str">
        <f ca="1">IF('配置表（Ｈ31.01）ららぽーと立川立飛'!F139="","休",'配置表（Ｈ31.01）ららぽーと立川立飛'!F139)</f>
        <v>休</v>
      </c>
      <c r="G144" s="18" t="str">
        <f ca="1">IF('配置表（Ｈ31.01）ららぽーと立川立飛'!G139="","休",'配置表（Ｈ31.01）ららぽーと立川立飛'!G139)</f>
        <v>休</v>
      </c>
      <c r="H144" s="18" t="str">
        <f ca="1">IF('配置表（Ｈ31.01）ららぽーと立川立飛'!H139="","休",'配置表（Ｈ31.01）ららぽーと立川立飛'!H139)</f>
        <v>休</v>
      </c>
      <c r="I144" s="18" t="str">
        <f ca="1">IF('配置表（Ｈ31.01）ららぽーと立川立飛'!I139="","休",'配置表（Ｈ31.01）ららぽーと立川立飛'!I139)</f>
        <v>休</v>
      </c>
      <c r="J144" s="18" t="str">
        <f ca="1">IF('配置表（Ｈ31.01）ららぽーと立川立飛'!J139="","休",'配置表（Ｈ31.01）ららぽーと立川立飛'!J139)</f>
        <v>休</v>
      </c>
      <c r="K144" s="18" t="str">
        <f ca="1">IF('配置表（Ｈ31.01）ららぽーと立川立飛'!K139="","休",'配置表（Ｈ31.01）ららぽーと立川立飛'!K139)</f>
        <v>休</v>
      </c>
      <c r="L144" s="18" t="str">
        <f ca="1">IF('配置表（Ｈ31.01）ららぽーと立川立飛'!L139="","休",'配置表（Ｈ31.01）ららぽーと立川立飛'!L139)</f>
        <v>休</v>
      </c>
      <c r="M144" s="18" t="str">
        <f ca="1">IF('配置表（Ｈ31.01）ららぽーと立川立飛'!M139="","休",'配置表（Ｈ31.01）ららぽーと立川立飛'!M139)</f>
        <v>休</v>
      </c>
      <c r="N144" s="18" t="str">
        <f ca="1">IF('配置表（Ｈ31.01）ららぽーと立川立飛'!N139="","休",'配置表（Ｈ31.01）ららぽーと立川立飛'!N139)</f>
        <v>休</v>
      </c>
      <c r="O144" s="18" t="str">
        <f ca="1">IF('配置表（Ｈ31.01）ららぽーと立川立飛'!O139="","休",'配置表（Ｈ31.01）ららぽーと立川立飛'!O139)</f>
        <v>休</v>
      </c>
      <c r="P144" s="18" t="str">
        <f ca="1">IF('配置表（Ｈ31.01）ららぽーと立川立飛'!P139="","休",'配置表（Ｈ31.01）ららぽーと立川立飛'!P139)</f>
        <v>休</v>
      </c>
      <c r="Q144" s="18" t="str">
        <f ca="1">IF('配置表（Ｈ31.01）ららぽーと立川立飛'!Q139="","休",'配置表（Ｈ31.01）ららぽーと立川立飛'!Q139)</f>
        <v>休</v>
      </c>
      <c r="R144" s="18" t="str">
        <f ca="1">IF('配置表（Ｈ31.01）ららぽーと立川立飛'!R139="","休",'配置表（Ｈ31.01）ららぽーと立川立飛'!R139)</f>
        <v>休</v>
      </c>
      <c r="S144" s="18" t="str">
        <f ca="1">IF('配置表（Ｈ31.01）ららぽーと立川立飛'!S139="","休",'配置表（Ｈ31.01）ららぽーと立川立飛'!S139)</f>
        <v>休</v>
      </c>
      <c r="T144" s="18" t="str">
        <f ca="1">IF('配置表（Ｈ31.01）ららぽーと立川立飛'!T139="","休",'配置表（Ｈ31.01）ららぽーと立川立飛'!T139)</f>
        <v>休</v>
      </c>
      <c r="U144" s="18" t="str">
        <f ca="1">IF('配置表（Ｈ31.01）ららぽーと立川立飛'!U139="","休",'配置表（Ｈ31.01）ららぽーと立川立飛'!U139)</f>
        <v>休</v>
      </c>
      <c r="V144" s="18" t="str">
        <f ca="1">IF('配置表（Ｈ31.01）ららぽーと立川立飛'!V139="","休",'配置表（Ｈ31.01）ららぽーと立川立飛'!V139)</f>
        <v>休</v>
      </c>
      <c r="W144" s="18" t="str">
        <f ca="1">IF('配置表（Ｈ31.01）ららぽーと立川立飛'!W139="","休",'配置表（Ｈ31.01）ららぽーと立川立飛'!W139)</f>
        <v>休</v>
      </c>
      <c r="X144" s="18" t="str">
        <f ca="1">IF('配置表（Ｈ31.01）ららぽーと立川立飛'!X139="","休",'配置表（Ｈ31.01）ららぽーと立川立飛'!X139)</f>
        <v>休</v>
      </c>
      <c r="Y144" s="18" t="str">
        <f ca="1">IF('配置表（Ｈ31.01）ららぽーと立川立飛'!Y139="","休",'配置表（Ｈ31.01）ららぽーと立川立飛'!Y139)</f>
        <v>休</v>
      </c>
      <c r="Z144" s="18" t="str">
        <f ca="1">IF('配置表（Ｈ31.01）ららぽーと立川立飛'!Z139="","休",'配置表（Ｈ31.01）ららぽーと立川立飛'!Z139)</f>
        <v>休</v>
      </c>
      <c r="AA144" s="18" t="str">
        <f ca="1">IF('配置表（Ｈ31.01）ららぽーと立川立飛'!AA139="","休",'配置表（Ｈ31.01）ららぽーと立川立飛'!AA139)</f>
        <v>休</v>
      </c>
      <c r="AB144" s="18" t="str">
        <f ca="1">IF('配置表（Ｈ31.01）ららぽーと立川立飛'!AB139="","休",'配置表（Ｈ31.01）ららぽーと立川立飛'!AB139)</f>
        <v>休</v>
      </c>
      <c r="AC144" s="18" t="str">
        <f ca="1">IF('配置表（Ｈ31.01）ららぽーと立川立飛'!AC139="","休",'配置表（Ｈ31.01）ららぽーと立川立飛'!AC139)</f>
        <v>休</v>
      </c>
      <c r="AD144" s="18" t="str">
        <f ca="1">IF('配置表（Ｈ31.01）ららぽーと立川立飛'!AD139="","休",'配置表（Ｈ31.01）ららぽーと立川立飛'!AD139)</f>
        <v>休</v>
      </c>
      <c r="AE144" s="18" t="str">
        <f ca="1">IF('配置表（Ｈ31.01）ららぽーと立川立飛'!AE139="","休",'配置表（Ｈ31.01）ららぽーと立川立飛'!AE139)</f>
        <v>休</v>
      </c>
      <c r="AF144" s="18" t="str">
        <f ca="1">IF('配置表（Ｈ31.01）ららぽーと立川立飛'!AF139="","休",'配置表（Ｈ31.01）ららぽーと立川立飛'!AF139)</f>
        <v>休</v>
      </c>
      <c r="AG144" s="18" t="str">
        <f ca="1">IF('配置表（Ｈ31.01）ららぽーと立川立飛'!AG139="","休",'配置表（Ｈ31.01）ららぽーと立川立飛'!AG139)</f>
        <v>休</v>
      </c>
      <c r="AH144" s="19"/>
      <c r="AI144" s="57">
        <f t="shared" ca="1" si="18"/>
        <v>31</v>
      </c>
      <c r="AJ144" s="19">
        <f t="shared" ca="1" si="19"/>
        <v>0</v>
      </c>
    </row>
    <row r="145" spans="1:36" ht="25.7" customHeight="1">
      <c r="A145" s="13">
        <v>124</v>
      </c>
      <c r="B145" s="17" t="str">
        <f>IF('配置表（Ｈ31.01）ららぽーと立川立飛'!B140="","",'配置表（Ｈ31.01）ららぽーと立川立飛'!B140)</f>
        <v/>
      </c>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9"/>
      <c r="AI145" s="57">
        <f t="shared" si="18"/>
        <v>0</v>
      </c>
      <c r="AJ145" s="19">
        <f t="shared" si="19"/>
        <v>248</v>
      </c>
    </row>
    <row r="146" spans="1:36" ht="25.7" customHeight="1">
      <c r="A146" s="13">
        <v>125</v>
      </c>
      <c r="B146" s="17" t="str">
        <f>IF('配置表（Ｈ31.01）ららぽーと立川立飛'!B141="","",'配置表（Ｈ31.01）ららぽーと立川立飛'!B141)</f>
        <v/>
      </c>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9"/>
      <c r="AI146" s="57">
        <f t="shared" si="18"/>
        <v>0</v>
      </c>
      <c r="AJ146" s="19">
        <f t="shared" si="19"/>
        <v>248</v>
      </c>
    </row>
    <row r="147" spans="1:36" ht="25.7" customHeight="1">
      <c r="A147" s="13">
        <v>126</v>
      </c>
      <c r="B147" s="17" t="str">
        <f>IF('配置表（Ｈ31.01）ららぽーと立川立飛'!B142="","",'配置表（Ｈ31.01）ららぽーと立川立飛'!B142)</f>
        <v/>
      </c>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9"/>
      <c r="AI147" s="57">
        <f t="shared" si="18"/>
        <v>0</v>
      </c>
      <c r="AJ147" s="19">
        <f t="shared" si="19"/>
        <v>248</v>
      </c>
    </row>
    <row r="148" spans="1:36" ht="25.7" customHeight="1">
      <c r="A148" s="13">
        <v>127</v>
      </c>
      <c r="B148" s="17"/>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9"/>
      <c r="AI148" s="57">
        <f t="shared" si="18"/>
        <v>0</v>
      </c>
      <c r="AJ148" s="19">
        <f t="shared" si="19"/>
        <v>248</v>
      </c>
    </row>
    <row r="149" spans="1:36" ht="25.7" customHeight="1">
      <c r="A149" s="13">
        <v>128</v>
      </c>
      <c r="B149" s="17"/>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9"/>
      <c r="AI149" s="57">
        <f t="shared" si="18"/>
        <v>0</v>
      </c>
      <c r="AJ149" s="19">
        <f t="shared" si="19"/>
        <v>248</v>
      </c>
    </row>
    <row r="150" spans="1:36" ht="25.7" customHeight="1">
      <c r="A150" s="13">
        <v>129</v>
      </c>
      <c r="B150" s="17"/>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9"/>
      <c r="AI150" s="57">
        <f t="shared" si="18"/>
        <v>0</v>
      </c>
      <c r="AJ150" s="19">
        <f t="shared" ref="AJ150:AJ171" si="20">($AI$17-AI150)*8+COUNTIF(C150:AG150,"荷捌")*2</f>
        <v>248</v>
      </c>
    </row>
    <row r="151" spans="1:36" ht="25.7" customHeight="1">
      <c r="A151" s="13">
        <v>130</v>
      </c>
      <c r="B151" s="17"/>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9"/>
      <c r="AI151" s="57">
        <f t="shared" ref="AI151:AI171" si="21">COUNTIF(C151:AG151,"休")</f>
        <v>0</v>
      </c>
      <c r="AJ151" s="19">
        <f t="shared" si="20"/>
        <v>248</v>
      </c>
    </row>
    <row r="152" spans="1:36" ht="25.7" customHeight="1">
      <c r="A152" s="13">
        <v>131</v>
      </c>
      <c r="B152" s="17"/>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9"/>
      <c r="AI152" s="57">
        <f t="shared" si="21"/>
        <v>0</v>
      </c>
      <c r="AJ152" s="19">
        <f t="shared" si="20"/>
        <v>248</v>
      </c>
    </row>
    <row r="153" spans="1:36" ht="25.7" customHeight="1">
      <c r="A153" s="13">
        <v>132</v>
      </c>
      <c r="B153" s="17"/>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9"/>
      <c r="AI153" s="57">
        <f t="shared" si="21"/>
        <v>0</v>
      </c>
      <c r="AJ153" s="19">
        <f t="shared" si="20"/>
        <v>248</v>
      </c>
    </row>
    <row r="154" spans="1:36" ht="25.7" customHeight="1">
      <c r="A154" s="13">
        <v>133</v>
      </c>
      <c r="B154" s="17"/>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9"/>
      <c r="AI154" s="57">
        <f t="shared" si="21"/>
        <v>0</v>
      </c>
      <c r="AJ154" s="19">
        <f t="shared" si="20"/>
        <v>248</v>
      </c>
    </row>
    <row r="155" spans="1:36" ht="25.7" customHeight="1">
      <c r="A155" s="13">
        <v>134</v>
      </c>
      <c r="B155" s="17"/>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9"/>
      <c r="AI155" s="57">
        <f t="shared" si="21"/>
        <v>0</v>
      </c>
      <c r="AJ155" s="19">
        <f t="shared" si="20"/>
        <v>248</v>
      </c>
    </row>
    <row r="156" spans="1:36" ht="25.7" customHeight="1">
      <c r="A156" s="13">
        <v>135</v>
      </c>
      <c r="B156" s="17"/>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9"/>
      <c r="AI156" s="57">
        <f t="shared" si="21"/>
        <v>0</v>
      </c>
      <c r="AJ156" s="19">
        <f t="shared" si="20"/>
        <v>248</v>
      </c>
    </row>
    <row r="157" spans="1:36" ht="25.7" customHeight="1">
      <c r="A157" s="13">
        <v>136</v>
      </c>
      <c r="B157" s="17"/>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9"/>
      <c r="AI157" s="57">
        <f t="shared" si="21"/>
        <v>0</v>
      </c>
      <c r="AJ157" s="19">
        <f t="shared" si="20"/>
        <v>248</v>
      </c>
    </row>
    <row r="158" spans="1:36" ht="25.7" customHeight="1">
      <c r="A158" s="13">
        <v>137</v>
      </c>
      <c r="B158" s="17"/>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9"/>
      <c r="AI158" s="57">
        <f t="shared" si="21"/>
        <v>0</v>
      </c>
      <c r="AJ158" s="19">
        <f t="shared" si="20"/>
        <v>248</v>
      </c>
    </row>
    <row r="159" spans="1:36" ht="25.7" customHeight="1">
      <c r="A159" s="13">
        <v>138</v>
      </c>
      <c r="B159" s="29"/>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9"/>
      <c r="AI159" s="57">
        <f t="shared" si="21"/>
        <v>0</v>
      </c>
      <c r="AJ159" s="19">
        <f t="shared" si="20"/>
        <v>248</v>
      </c>
    </row>
    <row r="160" spans="1:36" ht="25.7" customHeight="1">
      <c r="A160" s="13">
        <v>139</v>
      </c>
      <c r="B160" s="29"/>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9"/>
      <c r="AI160" s="57">
        <f t="shared" si="21"/>
        <v>0</v>
      </c>
      <c r="AJ160" s="19">
        <f t="shared" si="20"/>
        <v>248</v>
      </c>
    </row>
    <row r="161" spans="1:36" ht="25.7" customHeight="1">
      <c r="A161" s="13">
        <v>140</v>
      </c>
      <c r="B161" s="29"/>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9"/>
      <c r="AI161" s="57">
        <f t="shared" si="21"/>
        <v>0</v>
      </c>
      <c r="AJ161" s="19">
        <f t="shared" si="20"/>
        <v>248</v>
      </c>
    </row>
    <row r="162" spans="1:36" ht="25.7" customHeight="1">
      <c r="A162" s="13">
        <v>141</v>
      </c>
      <c r="B162" s="29"/>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9"/>
      <c r="AI162" s="57">
        <f t="shared" si="21"/>
        <v>0</v>
      </c>
      <c r="AJ162" s="19">
        <f t="shared" si="20"/>
        <v>248</v>
      </c>
    </row>
    <row r="163" spans="1:36" ht="25.7" customHeight="1">
      <c r="A163" s="13">
        <v>142</v>
      </c>
      <c r="B163" s="29"/>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9"/>
      <c r="AI163" s="57">
        <f t="shared" si="21"/>
        <v>0</v>
      </c>
      <c r="AJ163" s="19">
        <f t="shared" si="20"/>
        <v>248</v>
      </c>
    </row>
    <row r="164" spans="1:36" ht="25.7" customHeight="1">
      <c r="A164" s="13">
        <v>143</v>
      </c>
      <c r="B164" s="29"/>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9"/>
      <c r="AI164" s="57">
        <f t="shared" si="21"/>
        <v>0</v>
      </c>
      <c r="AJ164" s="19">
        <f t="shared" si="20"/>
        <v>248</v>
      </c>
    </row>
    <row r="165" spans="1:36" ht="25.7" customHeight="1">
      <c r="A165" s="13">
        <v>144</v>
      </c>
      <c r="B165" s="29"/>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9"/>
      <c r="AI165" s="57">
        <f t="shared" si="21"/>
        <v>0</v>
      </c>
      <c r="AJ165" s="19">
        <f t="shared" si="20"/>
        <v>248</v>
      </c>
    </row>
    <row r="166" spans="1:36" ht="25.7" customHeight="1">
      <c r="A166" s="13">
        <v>145</v>
      </c>
      <c r="B166" s="29"/>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9"/>
      <c r="AI166" s="57">
        <f t="shared" si="21"/>
        <v>0</v>
      </c>
      <c r="AJ166" s="19">
        <f t="shared" si="20"/>
        <v>248</v>
      </c>
    </row>
    <row r="167" spans="1:36" ht="25.7" customHeight="1">
      <c r="A167" s="13">
        <v>146</v>
      </c>
      <c r="B167" s="29"/>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9"/>
      <c r="AI167" s="57">
        <f t="shared" si="21"/>
        <v>0</v>
      </c>
      <c r="AJ167" s="19">
        <f t="shared" si="20"/>
        <v>248</v>
      </c>
    </row>
    <row r="168" spans="1:36" ht="25.7" customHeight="1">
      <c r="A168" s="13">
        <v>147</v>
      </c>
      <c r="B168" s="29"/>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9"/>
      <c r="AI168" s="57">
        <f t="shared" si="21"/>
        <v>0</v>
      </c>
      <c r="AJ168" s="19">
        <f t="shared" si="20"/>
        <v>248</v>
      </c>
    </row>
    <row r="169" spans="1:36" ht="25.7" customHeight="1">
      <c r="A169" s="13">
        <v>148</v>
      </c>
      <c r="B169" s="29"/>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9"/>
      <c r="AI169" s="57">
        <f t="shared" si="21"/>
        <v>0</v>
      </c>
      <c r="AJ169" s="19">
        <f t="shared" si="20"/>
        <v>248</v>
      </c>
    </row>
    <row r="170" spans="1:36" ht="25.7" customHeight="1">
      <c r="A170" s="13">
        <v>149</v>
      </c>
      <c r="B170" s="29"/>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9"/>
      <c r="AI170" s="57">
        <f t="shared" si="21"/>
        <v>0</v>
      </c>
      <c r="AJ170" s="19">
        <f t="shared" si="20"/>
        <v>248</v>
      </c>
    </row>
    <row r="171" spans="1:36" ht="25.5" customHeight="1">
      <c r="A171" s="13">
        <v>150</v>
      </c>
      <c r="B171" s="1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19"/>
      <c r="AI171" s="57">
        <f t="shared" si="21"/>
        <v>0</v>
      </c>
      <c r="AJ171" s="19">
        <f t="shared" si="20"/>
        <v>248</v>
      </c>
    </row>
    <row r="172" spans="1:36" ht="25.7" customHeight="1">
      <c r="B172" s="30"/>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1"/>
      <c r="AA172" s="31"/>
      <c r="AB172" s="31"/>
      <c r="AC172" s="31"/>
      <c r="AD172" s="31"/>
      <c r="AE172" s="31"/>
      <c r="AF172" s="31"/>
      <c r="AG172" s="31"/>
    </row>
    <row r="173" spans="1:36" ht="25.7" customHeight="1">
      <c r="B173" s="6"/>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1"/>
      <c r="AA173" s="31"/>
      <c r="AB173" s="31"/>
      <c r="AC173" s="31"/>
      <c r="AD173" s="31"/>
      <c r="AE173" s="31"/>
      <c r="AF173" s="31"/>
      <c r="AG173" s="31"/>
    </row>
    <row r="174" spans="1:36" ht="25.7" customHeight="1">
      <c r="B174" s="6"/>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1"/>
      <c r="AA174" s="31"/>
      <c r="AB174" s="31"/>
      <c r="AC174" s="31"/>
      <c r="AD174" s="31"/>
      <c r="AE174" s="31"/>
      <c r="AF174" s="31"/>
      <c r="AG174" s="31"/>
    </row>
    <row r="175" spans="1:36" ht="25.7" customHeight="1">
      <c r="B175" s="32"/>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1"/>
      <c r="AA175" s="31"/>
      <c r="AB175" s="31"/>
      <c r="AC175" s="31"/>
      <c r="AD175" s="31"/>
      <c r="AE175" s="31"/>
      <c r="AF175" s="31"/>
      <c r="AG175" s="31"/>
    </row>
    <row r="176" spans="1:36" ht="25.7" customHeight="1">
      <c r="B176" s="32"/>
      <c r="C176" s="31"/>
      <c r="D176" s="31"/>
      <c r="E176" s="31"/>
      <c r="F176" s="31"/>
      <c r="G176" s="30"/>
      <c r="H176" s="31"/>
      <c r="I176" s="31"/>
      <c r="J176" s="31"/>
      <c r="K176" s="31"/>
      <c r="L176" s="31"/>
      <c r="M176" s="31"/>
      <c r="N176" s="31"/>
      <c r="O176" s="31"/>
      <c r="P176" s="31"/>
      <c r="Q176" s="31"/>
      <c r="R176" s="31"/>
      <c r="S176" s="31"/>
      <c r="T176" s="31"/>
      <c r="U176" s="31"/>
      <c r="V176" s="31"/>
      <c r="W176" s="31"/>
      <c r="X176" s="31"/>
      <c r="Y176" s="31"/>
      <c r="Z176" s="31"/>
      <c r="AA176" s="31"/>
      <c r="AB176" s="31"/>
      <c r="AC176" s="31"/>
      <c r="AD176" s="31"/>
      <c r="AE176" s="31"/>
      <c r="AF176" s="31"/>
      <c r="AG176" s="31"/>
    </row>
    <row r="177" spans="2:33" ht="25.7" customHeight="1">
      <c r="B177" s="32"/>
      <c r="C177" s="31"/>
      <c r="D177" s="31"/>
      <c r="E177" s="31"/>
      <c r="F177" s="31"/>
      <c r="G177" s="30"/>
      <c r="H177" s="31"/>
      <c r="I177" s="31"/>
      <c r="J177" s="31"/>
      <c r="K177" s="31"/>
      <c r="L177" s="31"/>
      <c r="M177" s="31"/>
      <c r="N177" s="31"/>
      <c r="O177" s="31"/>
      <c r="P177" s="31"/>
      <c r="Q177" s="31"/>
      <c r="R177" s="31"/>
      <c r="S177" s="31"/>
      <c r="T177" s="31"/>
      <c r="U177" s="31"/>
      <c r="V177" s="31"/>
      <c r="W177" s="31"/>
      <c r="X177" s="31"/>
      <c r="Y177" s="31"/>
      <c r="Z177" s="31"/>
      <c r="AA177" s="31"/>
      <c r="AB177" s="31"/>
      <c r="AC177" s="31"/>
      <c r="AD177" s="31"/>
      <c r="AE177" s="31"/>
      <c r="AF177" s="31"/>
      <c r="AG177" s="31"/>
    </row>
    <row r="178" spans="2:33" ht="25.7" customHeight="1">
      <c r="B178" s="32"/>
      <c r="C178" s="31"/>
      <c r="D178" s="31"/>
      <c r="E178" s="31"/>
      <c r="F178" s="31"/>
      <c r="G178" s="30"/>
      <c r="H178" s="31"/>
      <c r="I178" s="31"/>
      <c r="J178" s="31"/>
      <c r="K178" s="31"/>
      <c r="L178" s="31"/>
      <c r="M178" s="31"/>
      <c r="N178" s="31"/>
      <c r="O178" s="31"/>
      <c r="P178" s="31"/>
      <c r="Q178" s="31"/>
      <c r="R178" s="31"/>
      <c r="S178" s="31"/>
      <c r="T178" s="31"/>
      <c r="U178" s="31"/>
      <c r="V178" s="31"/>
      <c r="W178" s="31"/>
      <c r="X178" s="31"/>
      <c r="Y178" s="31"/>
      <c r="Z178" s="31"/>
      <c r="AA178" s="31"/>
      <c r="AB178" s="31"/>
      <c r="AC178" s="31"/>
      <c r="AD178" s="31"/>
      <c r="AE178" s="31"/>
      <c r="AF178" s="31"/>
      <c r="AG178" s="31"/>
    </row>
    <row r="179" spans="2:33" ht="25.7" customHeight="1">
      <c r="B179" s="32"/>
      <c r="C179" s="31"/>
      <c r="D179" s="31"/>
      <c r="E179" s="31"/>
      <c r="F179" s="31"/>
      <c r="G179" s="30"/>
      <c r="H179" s="31"/>
      <c r="I179" s="31"/>
      <c r="J179" s="31"/>
      <c r="K179" s="31"/>
      <c r="L179" s="31"/>
      <c r="M179" s="31"/>
      <c r="N179" s="31"/>
      <c r="O179" s="31"/>
      <c r="P179" s="31"/>
      <c r="Q179" s="31"/>
      <c r="R179" s="31"/>
      <c r="S179" s="31"/>
      <c r="T179" s="31"/>
      <c r="U179" s="31"/>
      <c r="V179" s="31"/>
      <c r="W179" s="31"/>
      <c r="X179" s="31"/>
      <c r="Y179" s="31"/>
      <c r="Z179" s="31"/>
      <c r="AA179" s="31"/>
      <c r="AB179" s="31"/>
      <c r="AC179" s="31"/>
      <c r="AD179" s="31"/>
      <c r="AE179" s="31"/>
      <c r="AF179" s="31"/>
      <c r="AG179" s="31"/>
    </row>
    <row r="180" spans="2:33" ht="25.7" customHeight="1">
      <c r="B180" s="32"/>
      <c r="C180" s="31"/>
      <c r="D180" s="31"/>
      <c r="E180" s="31"/>
      <c r="F180" s="31"/>
      <c r="G180" s="30"/>
      <c r="H180" s="31"/>
      <c r="I180" s="31"/>
      <c r="J180" s="31"/>
      <c r="K180" s="31"/>
      <c r="L180" s="31"/>
      <c r="M180" s="31"/>
      <c r="N180" s="31"/>
      <c r="O180" s="31"/>
      <c r="P180" s="31"/>
      <c r="Q180" s="31"/>
      <c r="R180" s="31"/>
      <c r="S180" s="31"/>
      <c r="T180" s="31"/>
      <c r="U180" s="31"/>
      <c r="V180" s="31"/>
      <c r="W180" s="31"/>
      <c r="X180" s="31"/>
      <c r="Y180" s="31"/>
      <c r="Z180" s="31"/>
      <c r="AA180" s="31"/>
      <c r="AB180" s="31"/>
      <c r="AC180" s="31"/>
      <c r="AD180" s="31"/>
      <c r="AE180" s="31"/>
      <c r="AF180" s="31"/>
      <c r="AG180" s="31"/>
    </row>
    <row r="181" spans="2:33" ht="25.7" customHeight="1">
      <c r="B181" s="32"/>
      <c r="C181" s="31"/>
      <c r="D181" s="31"/>
      <c r="E181" s="31"/>
      <c r="F181" s="31"/>
      <c r="G181" s="30"/>
      <c r="H181" s="31"/>
      <c r="I181" s="31"/>
      <c r="J181" s="31"/>
      <c r="K181" s="31"/>
      <c r="L181" s="31"/>
      <c r="M181" s="31"/>
      <c r="N181" s="31"/>
      <c r="O181" s="31"/>
      <c r="P181" s="31"/>
      <c r="Q181" s="31"/>
      <c r="R181" s="31"/>
      <c r="S181" s="31"/>
      <c r="T181" s="31"/>
      <c r="U181" s="31"/>
      <c r="V181" s="31"/>
      <c r="W181" s="31"/>
      <c r="X181" s="31"/>
      <c r="Y181" s="31"/>
      <c r="Z181" s="31"/>
      <c r="AA181" s="31"/>
      <c r="AB181" s="31"/>
      <c r="AC181" s="31"/>
      <c r="AD181" s="31"/>
      <c r="AE181" s="31"/>
      <c r="AF181" s="31"/>
      <c r="AG181" s="31"/>
    </row>
    <row r="182" spans="2:33" ht="25.7" customHeight="1">
      <c r="B182" s="32"/>
      <c r="C182" s="31"/>
      <c r="D182" s="31"/>
      <c r="E182" s="31"/>
      <c r="F182" s="31"/>
      <c r="G182" s="30"/>
      <c r="H182" s="31"/>
      <c r="I182" s="31"/>
      <c r="J182" s="31"/>
      <c r="K182" s="31"/>
      <c r="L182" s="31"/>
      <c r="M182" s="31"/>
      <c r="N182" s="31"/>
      <c r="O182" s="31"/>
      <c r="P182" s="31"/>
      <c r="Q182" s="31"/>
      <c r="R182" s="31"/>
      <c r="S182" s="31"/>
      <c r="T182" s="31"/>
      <c r="U182" s="31"/>
      <c r="V182" s="31"/>
      <c r="W182" s="31"/>
      <c r="X182" s="31"/>
      <c r="Y182" s="31"/>
      <c r="Z182" s="31"/>
      <c r="AA182" s="31"/>
      <c r="AB182" s="31"/>
      <c r="AC182" s="31"/>
      <c r="AD182" s="31"/>
      <c r="AE182" s="31"/>
      <c r="AF182" s="31"/>
      <c r="AG182" s="31"/>
    </row>
    <row r="183" spans="2:33" ht="25.7" customHeight="1">
      <c r="B183" s="32"/>
      <c r="C183" s="31"/>
      <c r="D183" s="31"/>
      <c r="E183" s="31"/>
      <c r="F183" s="31"/>
      <c r="G183" s="30"/>
      <c r="H183" s="31"/>
      <c r="I183" s="31"/>
      <c r="J183" s="31"/>
      <c r="K183" s="31"/>
      <c r="L183" s="31"/>
      <c r="M183" s="31"/>
      <c r="N183" s="31"/>
      <c r="O183" s="31"/>
      <c r="P183" s="31"/>
      <c r="Q183" s="31"/>
      <c r="R183" s="31"/>
      <c r="S183" s="31"/>
      <c r="T183" s="31"/>
      <c r="U183" s="31"/>
      <c r="V183" s="31"/>
      <c r="W183" s="31"/>
      <c r="X183" s="31"/>
      <c r="Y183" s="31"/>
      <c r="Z183" s="31"/>
      <c r="AA183" s="31"/>
      <c r="AB183" s="31"/>
      <c r="AC183" s="31"/>
      <c r="AD183" s="31"/>
      <c r="AE183" s="31"/>
      <c r="AF183" s="31"/>
      <c r="AG183" s="31"/>
    </row>
    <row r="184" spans="2:33" ht="25.7" customHeight="1">
      <c r="B184" s="32"/>
      <c r="C184" s="31"/>
      <c r="D184" s="31"/>
      <c r="E184" s="31"/>
      <c r="F184" s="31"/>
      <c r="G184" s="30"/>
      <c r="H184" s="31"/>
      <c r="I184" s="31"/>
      <c r="J184" s="31"/>
      <c r="K184" s="31"/>
      <c r="L184" s="31"/>
      <c r="M184" s="31"/>
      <c r="N184" s="31"/>
      <c r="O184" s="31"/>
      <c r="P184" s="31"/>
      <c r="Q184" s="31"/>
      <c r="R184" s="31"/>
      <c r="S184" s="31"/>
      <c r="T184" s="31"/>
      <c r="U184" s="31"/>
      <c r="V184" s="31"/>
      <c r="W184" s="31"/>
      <c r="X184" s="31"/>
      <c r="Y184" s="31"/>
      <c r="Z184" s="31"/>
      <c r="AA184" s="31"/>
      <c r="AB184" s="31"/>
      <c r="AC184" s="31"/>
      <c r="AD184" s="31"/>
      <c r="AE184" s="31"/>
      <c r="AF184" s="31"/>
      <c r="AG184" s="31"/>
    </row>
    <row r="185" spans="2:33" ht="25.7" customHeight="1">
      <c r="B185" s="32"/>
      <c r="C185" s="31"/>
      <c r="D185" s="31"/>
      <c r="E185" s="31"/>
      <c r="F185" s="31"/>
      <c r="G185" s="30"/>
      <c r="H185" s="31"/>
      <c r="I185" s="31"/>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row>
    <row r="186" spans="2:33" ht="25.7" customHeight="1">
      <c r="B186" s="32"/>
      <c r="C186" s="31"/>
      <c r="D186" s="31"/>
      <c r="E186" s="31"/>
      <c r="F186" s="31"/>
      <c r="G186" s="30"/>
      <c r="H186" s="31"/>
      <c r="I186" s="31"/>
      <c r="J186" s="31"/>
      <c r="K186" s="31"/>
      <c r="L186" s="31"/>
      <c r="M186" s="31"/>
      <c r="N186" s="31"/>
      <c r="O186" s="31"/>
      <c r="P186" s="31"/>
      <c r="Q186" s="31"/>
      <c r="R186" s="31"/>
      <c r="S186" s="31"/>
      <c r="T186" s="31"/>
      <c r="U186" s="31"/>
      <c r="V186" s="31"/>
      <c r="W186" s="31"/>
      <c r="X186" s="31"/>
      <c r="Y186" s="31"/>
      <c r="Z186" s="31"/>
      <c r="AA186" s="31"/>
      <c r="AB186" s="31"/>
      <c r="AC186" s="31"/>
      <c r="AD186" s="31"/>
      <c r="AE186" s="31"/>
      <c r="AF186" s="31"/>
      <c r="AG186" s="31"/>
    </row>
    <row r="187" spans="2:33" ht="25.7" customHeight="1">
      <c r="B187" s="32"/>
      <c r="C187" s="31"/>
      <c r="D187" s="31"/>
      <c r="E187" s="31"/>
      <c r="F187" s="31"/>
      <c r="G187" s="30"/>
      <c r="H187" s="31"/>
      <c r="I187" s="31"/>
      <c r="J187" s="31"/>
      <c r="K187" s="31"/>
      <c r="L187" s="31"/>
      <c r="M187" s="31"/>
      <c r="N187" s="31"/>
      <c r="O187" s="31"/>
      <c r="P187" s="31"/>
      <c r="Q187" s="31"/>
      <c r="R187" s="31"/>
      <c r="S187" s="31"/>
      <c r="T187" s="31"/>
      <c r="U187" s="31"/>
      <c r="V187" s="31"/>
      <c r="W187" s="31"/>
      <c r="X187" s="31"/>
      <c r="Y187" s="31"/>
      <c r="Z187" s="31"/>
      <c r="AA187" s="31"/>
      <c r="AB187" s="31"/>
      <c r="AC187" s="31"/>
      <c r="AD187" s="31"/>
      <c r="AE187" s="31"/>
      <c r="AF187" s="31"/>
      <c r="AG187" s="31"/>
    </row>
    <row r="188" spans="2:33" ht="15.6">
      <c r="B188" s="32"/>
      <c r="C188" s="31"/>
      <c r="D188" s="31"/>
      <c r="E188" s="31"/>
      <c r="F188" s="31"/>
      <c r="G188" s="30"/>
      <c r="H188" s="31"/>
      <c r="I188" s="31"/>
      <c r="J188" s="31"/>
      <c r="K188" s="31"/>
      <c r="L188" s="31"/>
      <c r="M188" s="31"/>
      <c r="N188" s="31"/>
      <c r="O188" s="31"/>
      <c r="P188" s="31"/>
      <c r="Q188" s="31"/>
      <c r="R188" s="31"/>
      <c r="S188" s="31"/>
      <c r="T188" s="31"/>
      <c r="U188" s="31"/>
      <c r="V188" s="31"/>
      <c r="W188" s="31"/>
      <c r="X188" s="31"/>
      <c r="Y188" s="31"/>
      <c r="Z188" s="31"/>
      <c r="AA188" s="31"/>
      <c r="AB188" s="31"/>
      <c r="AC188" s="31"/>
      <c r="AD188" s="31"/>
      <c r="AE188" s="31"/>
      <c r="AF188" s="31"/>
      <c r="AG188" s="31"/>
    </row>
    <row r="189" spans="2:33" ht="15.6">
      <c r="B189" s="32"/>
      <c r="C189" s="31"/>
      <c r="D189" s="31"/>
      <c r="E189" s="31"/>
      <c r="F189" s="31"/>
      <c r="G189" s="30"/>
      <c r="H189" s="31"/>
      <c r="I189" s="31"/>
      <c r="J189" s="31"/>
      <c r="K189" s="31"/>
      <c r="L189" s="31"/>
      <c r="M189" s="31"/>
      <c r="N189" s="31"/>
      <c r="O189" s="31"/>
      <c r="P189" s="31"/>
      <c r="Q189" s="31"/>
      <c r="R189" s="31"/>
      <c r="S189" s="31"/>
      <c r="T189" s="31"/>
      <c r="U189" s="31"/>
      <c r="V189" s="31"/>
      <c r="W189" s="31"/>
      <c r="X189" s="31"/>
      <c r="Y189" s="31"/>
      <c r="Z189" s="31"/>
      <c r="AA189" s="31"/>
      <c r="AB189" s="31"/>
      <c r="AC189" s="31"/>
      <c r="AD189" s="31"/>
      <c r="AE189" s="31"/>
      <c r="AF189" s="31"/>
      <c r="AG189" s="31"/>
    </row>
    <row r="190" spans="2:33" ht="15.6">
      <c r="B190" s="32"/>
      <c r="C190" s="31"/>
      <c r="D190" s="31"/>
      <c r="E190" s="31"/>
      <c r="F190" s="31"/>
      <c r="G190" s="30"/>
      <c r="H190" s="31"/>
      <c r="I190" s="31"/>
      <c r="J190" s="31"/>
      <c r="K190" s="31"/>
      <c r="L190" s="31"/>
      <c r="M190" s="31"/>
      <c r="N190" s="31"/>
      <c r="O190" s="31"/>
      <c r="P190" s="31"/>
      <c r="Q190" s="31"/>
      <c r="R190" s="31"/>
      <c r="S190" s="31"/>
      <c r="T190" s="31"/>
      <c r="U190" s="31"/>
      <c r="V190" s="31"/>
      <c r="W190" s="31"/>
      <c r="X190" s="31"/>
      <c r="Y190" s="31"/>
      <c r="Z190" s="31"/>
      <c r="AA190" s="31"/>
      <c r="AB190" s="31"/>
      <c r="AC190" s="31"/>
      <c r="AD190" s="31"/>
      <c r="AE190" s="31"/>
      <c r="AF190" s="31"/>
      <c r="AG190" s="31"/>
    </row>
    <row r="191" spans="2:33" ht="15.6">
      <c r="B191" s="32"/>
      <c r="C191" s="31"/>
      <c r="D191" s="31"/>
      <c r="E191" s="31"/>
      <c r="F191" s="31"/>
      <c r="G191" s="30"/>
      <c r="H191" s="31"/>
      <c r="I191" s="31"/>
      <c r="J191" s="31"/>
      <c r="K191" s="31"/>
      <c r="L191" s="31"/>
      <c r="M191" s="31"/>
      <c r="N191" s="31"/>
      <c r="O191" s="31"/>
      <c r="P191" s="31"/>
      <c r="Q191" s="31"/>
      <c r="R191" s="31"/>
      <c r="S191" s="31"/>
      <c r="T191" s="31"/>
      <c r="U191" s="31"/>
      <c r="V191" s="31"/>
      <c r="W191" s="31"/>
      <c r="X191" s="31"/>
      <c r="Y191" s="31"/>
      <c r="Z191" s="31"/>
      <c r="AA191" s="31"/>
      <c r="AB191" s="31"/>
      <c r="AC191" s="31"/>
      <c r="AD191" s="31"/>
      <c r="AE191" s="31"/>
      <c r="AF191" s="31"/>
      <c r="AG191" s="31"/>
    </row>
    <row r="192" spans="2:33" ht="15.6">
      <c r="B192" s="32"/>
      <c r="C192" s="31"/>
      <c r="D192" s="31"/>
      <c r="E192" s="31"/>
      <c r="F192" s="31"/>
      <c r="G192" s="30"/>
      <c r="H192" s="31"/>
      <c r="I192" s="31"/>
      <c r="J192" s="31"/>
      <c r="K192" s="31"/>
      <c r="L192" s="31"/>
      <c r="M192" s="31"/>
      <c r="N192" s="31"/>
      <c r="O192" s="31"/>
      <c r="P192" s="31"/>
      <c r="Q192" s="31"/>
      <c r="R192" s="31"/>
      <c r="S192" s="31"/>
      <c r="T192" s="31"/>
      <c r="U192" s="31"/>
      <c r="V192" s="31"/>
      <c r="W192" s="31"/>
      <c r="X192" s="31"/>
      <c r="Y192" s="31"/>
      <c r="Z192" s="31"/>
      <c r="AA192" s="31"/>
      <c r="AB192" s="31"/>
      <c r="AC192" s="31"/>
      <c r="AD192" s="31"/>
      <c r="AE192" s="31"/>
      <c r="AF192" s="31"/>
      <c r="AG192" s="31"/>
    </row>
    <row r="193" spans="2:33" ht="15.6">
      <c r="B193" s="32"/>
      <c r="C193" s="31"/>
      <c r="D193" s="31"/>
      <c r="E193" s="31"/>
      <c r="F193" s="31"/>
      <c r="G193" s="30"/>
      <c r="H193" s="31"/>
      <c r="I193" s="31"/>
      <c r="J193" s="31"/>
      <c r="K193" s="31"/>
      <c r="L193" s="31"/>
      <c r="M193" s="31"/>
      <c r="N193" s="31"/>
      <c r="O193" s="31"/>
      <c r="P193" s="31"/>
      <c r="Q193" s="31"/>
      <c r="R193" s="31"/>
      <c r="S193" s="31"/>
      <c r="T193" s="31"/>
      <c r="U193" s="31"/>
      <c r="V193" s="31"/>
      <c r="W193" s="31"/>
      <c r="X193" s="31"/>
      <c r="Y193" s="31"/>
      <c r="Z193" s="31"/>
      <c r="AA193" s="31"/>
      <c r="AB193" s="31"/>
      <c r="AC193" s="31"/>
      <c r="AD193" s="31"/>
      <c r="AE193" s="31"/>
      <c r="AF193" s="31"/>
      <c r="AG193" s="31"/>
    </row>
    <row r="194" spans="2:33" ht="15.6">
      <c r="B194" s="32"/>
      <c r="C194" s="31"/>
      <c r="D194" s="31"/>
      <c r="E194" s="31"/>
      <c r="F194" s="31"/>
      <c r="G194" s="30"/>
      <c r="H194" s="31"/>
      <c r="I194" s="31"/>
      <c r="J194" s="31"/>
      <c r="K194" s="31"/>
      <c r="L194" s="31"/>
      <c r="M194" s="31"/>
      <c r="N194" s="31"/>
      <c r="O194" s="31"/>
      <c r="P194" s="31"/>
      <c r="Q194" s="31"/>
      <c r="R194" s="31"/>
      <c r="S194" s="31"/>
      <c r="T194" s="31"/>
      <c r="U194" s="31"/>
      <c r="V194" s="31"/>
      <c r="W194" s="31"/>
      <c r="X194" s="31"/>
      <c r="Y194" s="31"/>
      <c r="Z194" s="31"/>
      <c r="AA194" s="31"/>
      <c r="AB194" s="31"/>
      <c r="AC194" s="31"/>
      <c r="AD194" s="31"/>
      <c r="AE194" s="31"/>
      <c r="AF194" s="31"/>
      <c r="AG194" s="31"/>
    </row>
    <row r="195" spans="2:33" ht="15.6">
      <c r="B195" s="32"/>
      <c r="C195" s="31"/>
      <c r="D195" s="31"/>
      <c r="E195" s="31"/>
      <c r="F195" s="31"/>
      <c r="G195" s="30"/>
      <c r="H195" s="31"/>
      <c r="I195" s="31"/>
      <c r="J195" s="31"/>
      <c r="K195" s="31"/>
      <c r="L195" s="31"/>
      <c r="M195" s="31"/>
      <c r="N195" s="31"/>
      <c r="O195" s="31"/>
      <c r="P195" s="31"/>
      <c r="Q195" s="31"/>
      <c r="R195" s="31"/>
      <c r="S195" s="31"/>
      <c r="T195" s="31"/>
      <c r="U195" s="31"/>
      <c r="V195" s="31"/>
      <c r="W195" s="31"/>
      <c r="X195" s="31"/>
      <c r="Y195" s="31"/>
      <c r="Z195" s="31"/>
      <c r="AA195" s="31"/>
      <c r="AB195" s="31"/>
      <c r="AC195" s="31"/>
      <c r="AD195" s="31"/>
      <c r="AE195" s="31"/>
      <c r="AF195" s="31"/>
      <c r="AG195" s="31"/>
    </row>
    <row r="196" spans="2:33" ht="15.6">
      <c r="B196" s="32"/>
      <c r="C196" s="31"/>
      <c r="D196" s="31"/>
      <c r="E196" s="31"/>
      <c r="F196" s="31"/>
      <c r="G196" s="30"/>
      <c r="H196" s="31"/>
      <c r="I196" s="31"/>
      <c r="J196" s="31"/>
      <c r="K196" s="31"/>
      <c r="L196" s="31"/>
      <c r="M196" s="31"/>
      <c r="N196" s="31"/>
      <c r="O196" s="31"/>
      <c r="P196" s="31"/>
      <c r="Q196" s="31"/>
      <c r="R196" s="31"/>
      <c r="S196" s="31"/>
      <c r="T196" s="31"/>
      <c r="U196" s="31"/>
      <c r="V196" s="31"/>
      <c r="W196" s="31"/>
      <c r="X196" s="31"/>
      <c r="Y196" s="31"/>
      <c r="Z196" s="31"/>
      <c r="AA196" s="31"/>
      <c r="AB196" s="31"/>
      <c r="AC196" s="31"/>
      <c r="AD196" s="31"/>
      <c r="AE196" s="31"/>
      <c r="AF196" s="31"/>
      <c r="AG196" s="31"/>
    </row>
    <row r="197" spans="2:33" ht="15.6">
      <c r="B197" s="32"/>
      <c r="C197" s="31"/>
      <c r="D197" s="31"/>
      <c r="E197" s="31"/>
      <c r="F197" s="31"/>
      <c r="G197" s="30"/>
      <c r="H197" s="31"/>
      <c r="I197" s="31"/>
      <c r="J197" s="31"/>
      <c r="K197" s="31"/>
      <c r="L197" s="31"/>
      <c r="M197" s="31"/>
      <c r="N197" s="31"/>
      <c r="O197" s="31"/>
      <c r="P197" s="31"/>
      <c r="Q197" s="31"/>
      <c r="R197" s="31"/>
      <c r="S197" s="31"/>
      <c r="T197" s="31"/>
      <c r="U197" s="31"/>
      <c r="V197" s="31"/>
      <c r="W197" s="31"/>
      <c r="X197" s="31"/>
      <c r="Y197" s="31"/>
      <c r="Z197" s="31"/>
      <c r="AA197" s="31"/>
      <c r="AB197" s="31"/>
      <c r="AC197" s="31"/>
      <c r="AD197" s="31"/>
      <c r="AE197" s="31"/>
      <c r="AF197" s="31"/>
      <c r="AG197" s="31"/>
    </row>
    <row r="198" spans="2:33" ht="15.6">
      <c r="B198" s="32"/>
      <c r="C198" s="31"/>
      <c r="D198" s="31"/>
      <c r="E198" s="31"/>
      <c r="F198" s="31"/>
      <c r="G198" s="30"/>
      <c r="H198" s="31"/>
      <c r="I198" s="31"/>
      <c r="J198" s="31"/>
      <c r="K198" s="31"/>
      <c r="L198" s="31"/>
      <c r="M198" s="31"/>
      <c r="N198" s="31"/>
      <c r="O198" s="31"/>
      <c r="P198" s="31"/>
      <c r="Q198" s="31"/>
      <c r="R198" s="31"/>
      <c r="S198" s="31"/>
      <c r="T198" s="31"/>
      <c r="U198" s="31"/>
      <c r="V198" s="31"/>
      <c r="W198" s="31"/>
      <c r="X198" s="31"/>
      <c r="Y198" s="31"/>
      <c r="Z198" s="31"/>
      <c r="AA198" s="31"/>
      <c r="AB198" s="31"/>
      <c r="AC198" s="31"/>
      <c r="AD198" s="31"/>
      <c r="AE198" s="31"/>
      <c r="AF198" s="31"/>
      <c r="AG198" s="31"/>
    </row>
    <row r="199" spans="2:33" ht="15.6">
      <c r="B199" s="32"/>
      <c r="C199" s="31"/>
      <c r="D199" s="31"/>
      <c r="E199" s="31"/>
      <c r="F199" s="31"/>
      <c r="G199" s="30"/>
      <c r="H199" s="31"/>
      <c r="I199" s="31"/>
      <c r="J199" s="31"/>
      <c r="K199" s="31"/>
      <c r="L199" s="31"/>
      <c r="M199" s="31"/>
      <c r="N199" s="31"/>
      <c r="O199" s="31"/>
      <c r="P199" s="31"/>
      <c r="Q199" s="31"/>
      <c r="R199" s="31"/>
      <c r="S199" s="31"/>
      <c r="T199" s="31"/>
      <c r="U199" s="31"/>
      <c r="V199" s="31"/>
      <c r="W199" s="31"/>
      <c r="X199" s="31"/>
      <c r="Y199" s="31"/>
      <c r="Z199" s="31"/>
      <c r="AA199" s="31"/>
      <c r="AB199" s="31"/>
      <c r="AC199" s="31"/>
      <c r="AD199" s="31"/>
      <c r="AE199" s="31"/>
      <c r="AF199" s="31"/>
      <c r="AG199" s="31"/>
    </row>
    <row r="200" spans="2:33" ht="15.6">
      <c r="B200" s="32"/>
      <c r="C200" s="31"/>
      <c r="D200" s="31"/>
      <c r="E200" s="31"/>
      <c r="F200" s="31"/>
      <c r="G200" s="30"/>
      <c r="H200" s="31"/>
      <c r="I200" s="31"/>
      <c r="J200" s="31"/>
      <c r="K200" s="31"/>
      <c r="L200" s="31"/>
      <c r="M200" s="31"/>
      <c r="N200" s="31"/>
      <c r="O200" s="31"/>
      <c r="P200" s="31"/>
      <c r="Q200" s="31"/>
      <c r="R200" s="31"/>
      <c r="S200" s="31"/>
      <c r="T200" s="31"/>
      <c r="U200" s="31"/>
      <c r="V200" s="31"/>
      <c r="W200" s="31"/>
      <c r="X200" s="31"/>
      <c r="Y200" s="31"/>
      <c r="Z200" s="31"/>
      <c r="AA200" s="31"/>
      <c r="AB200" s="31"/>
      <c r="AC200" s="31"/>
      <c r="AD200" s="31"/>
      <c r="AE200" s="31"/>
      <c r="AF200" s="31"/>
      <c r="AG200" s="31"/>
    </row>
    <row r="201" spans="2:33" ht="15.6">
      <c r="B201" s="32"/>
      <c r="C201" s="31"/>
      <c r="D201" s="31"/>
      <c r="E201" s="31"/>
      <c r="F201" s="31"/>
      <c r="G201" s="30"/>
      <c r="H201" s="31"/>
      <c r="I201" s="31"/>
      <c r="J201" s="31"/>
      <c r="K201" s="31"/>
      <c r="L201" s="31"/>
      <c r="M201" s="31"/>
      <c r="N201" s="31"/>
      <c r="O201" s="31"/>
      <c r="P201" s="31"/>
      <c r="Q201" s="31"/>
      <c r="R201" s="31"/>
      <c r="S201" s="31"/>
      <c r="T201" s="31"/>
      <c r="U201" s="31"/>
      <c r="V201" s="31"/>
      <c r="W201" s="31"/>
      <c r="X201" s="31"/>
      <c r="Y201" s="31"/>
      <c r="Z201" s="31"/>
      <c r="AA201" s="31"/>
      <c r="AB201" s="31"/>
      <c r="AC201" s="31"/>
      <c r="AD201" s="31"/>
      <c r="AE201" s="31"/>
      <c r="AF201" s="31"/>
      <c r="AG201" s="31"/>
    </row>
    <row r="202" spans="2:33" ht="15.6">
      <c r="B202" s="32"/>
      <c r="C202" s="31"/>
      <c r="D202" s="31"/>
      <c r="E202" s="31"/>
      <c r="F202" s="31"/>
      <c r="G202" s="30"/>
      <c r="H202" s="31"/>
      <c r="I202" s="31"/>
      <c r="J202" s="31"/>
      <c r="K202" s="31"/>
      <c r="L202" s="31"/>
      <c r="M202" s="31"/>
      <c r="N202" s="31"/>
      <c r="O202" s="31"/>
      <c r="P202" s="31"/>
      <c r="Q202" s="31"/>
      <c r="R202" s="31"/>
      <c r="S202" s="31"/>
      <c r="T202" s="31"/>
      <c r="U202" s="31"/>
      <c r="V202" s="31"/>
      <c r="W202" s="31"/>
      <c r="X202" s="31"/>
      <c r="Y202" s="31"/>
      <c r="Z202" s="31"/>
      <c r="AA202" s="31"/>
      <c r="AB202" s="31"/>
      <c r="AC202" s="31"/>
      <c r="AD202" s="31"/>
      <c r="AE202" s="31"/>
      <c r="AF202" s="31"/>
      <c r="AG202" s="31"/>
    </row>
    <row r="203" spans="2:33" ht="15.6">
      <c r="B203" s="32"/>
      <c r="C203" s="31"/>
      <c r="D203" s="31"/>
      <c r="E203" s="31"/>
      <c r="F203" s="31"/>
      <c r="G203" s="30"/>
      <c r="H203" s="31"/>
      <c r="I203" s="31"/>
      <c r="J203" s="31"/>
      <c r="K203" s="31"/>
      <c r="L203" s="31"/>
      <c r="M203" s="31"/>
      <c r="N203" s="31"/>
      <c r="O203" s="31"/>
      <c r="P203" s="31"/>
      <c r="Q203" s="31"/>
      <c r="R203" s="31"/>
      <c r="S203" s="31"/>
      <c r="T203" s="31"/>
      <c r="U203" s="31"/>
      <c r="V203" s="31"/>
      <c r="W203" s="31"/>
      <c r="X203" s="31"/>
      <c r="Y203" s="31"/>
      <c r="Z203" s="31"/>
      <c r="AA203" s="31"/>
      <c r="AB203" s="31"/>
      <c r="AC203" s="31"/>
      <c r="AD203" s="31"/>
      <c r="AE203" s="31"/>
      <c r="AF203" s="31"/>
      <c r="AG203" s="31"/>
    </row>
    <row r="204" spans="2:33" ht="15.6">
      <c r="B204" s="32"/>
      <c r="C204" s="31"/>
      <c r="D204" s="31"/>
      <c r="E204" s="31"/>
      <c r="F204" s="31"/>
      <c r="G204" s="30"/>
      <c r="H204" s="31"/>
      <c r="I204" s="31"/>
      <c r="J204" s="31"/>
      <c r="K204" s="31"/>
      <c r="L204" s="31"/>
      <c r="M204" s="31"/>
      <c r="N204" s="31"/>
      <c r="O204" s="31"/>
      <c r="P204" s="31"/>
      <c r="Q204" s="31"/>
      <c r="R204" s="31"/>
      <c r="S204" s="31"/>
      <c r="T204" s="31"/>
      <c r="U204" s="31"/>
      <c r="V204" s="31"/>
      <c r="W204" s="31"/>
      <c r="X204" s="31"/>
      <c r="Y204" s="31"/>
      <c r="Z204" s="31"/>
      <c r="AA204" s="31"/>
      <c r="AB204" s="31"/>
      <c r="AC204" s="31"/>
      <c r="AD204" s="31"/>
      <c r="AE204" s="31"/>
      <c r="AF204" s="31"/>
      <c r="AG204" s="31"/>
    </row>
    <row r="205" spans="2:33" ht="15.6">
      <c r="B205" s="32"/>
      <c r="C205" s="31"/>
      <c r="D205" s="31"/>
      <c r="E205" s="31"/>
      <c r="F205" s="31"/>
      <c r="G205" s="30"/>
      <c r="H205" s="31"/>
      <c r="I205" s="31"/>
      <c r="J205" s="31"/>
      <c r="K205" s="31"/>
      <c r="L205" s="31"/>
      <c r="M205" s="31"/>
      <c r="N205" s="31"/>
      <c r="O205" s="31"/>
      <c r="P205" s="31"/>
      <c r="Q205" s="31"/>
      <c r="R205" s="31"/>
      <c r="S205" s="31"/>
      <c r="T205" s="31"/>
      <c r="U205" s="31"/>
      <c r="V205" s="31"/>
      <c r="W205" s="31"/>
      <c r="X205" s="31"/>
      <c r="Y205" s="31"/>
      <c r="Z205" s="31"/>
      <c r="AA205" s="31"/>
      <c r="AB205" s="31"/>
      <c r="AC205" s="31"/>
      <c r="AD205" s="31"/>
      <c r="AE205" s="31"/>
      <c r="AF205" s="31"/>
      <c r="AG205" s="31"/>
    </row>
    <row r="206" spans="2:33" ht="15.6">
      <c r="B206" s="32"/>
      <c r="C206" s="31"/>
      <c r="D206" s="31"/>
      <c r="E206" s="31"/>
      <c r="F206" s="31"/>
      <c r="G206" s="30"/>
      <c r="H206" s="31"/>
      <c r="I206" s="31"/>
      <c r="J206" s="31"/>
      <c r="K206" s="31"/>
      <c r="L206" s="31"/>
      <c r="M206" s="31"/>
      <c r="N206" s="31"/>
      <c r="O206" s="31"/>
      <c r="P206" s="31"/>
      <c r="Q206" s="31"/>
      <c r="R206" s="31"/>
      <c r="S206" s="31"/>
      <c r="T206" s="31"/>
      <c r="U206" s="31"/>
      <c r="V206" s="31"/>
      <c r="W206" s="31"/>
      <c r="X206" s="31"/>
      <c r="Y206" s="31"/>
      <c r="Z206" s="31"/>
      <c r="AA206" s="31"/>
      <c r="AB206" s="31"/>
      <c r="AC206" s="31"/>
      <c r="AD206" s="31"/>
      <c r="AE206" s="31"/>
      <c r="AF206" s="31"/>
      <c r="AG206" s="31"/>
    </row>
    <row r="207" spans="2:33" ht="15.6">
      <c r="B207" s="32"/>
      <c r="C207" s="31"/>
      <c r="D207" s="31"/>
      <c r="E207" s="31"/>
      <c r="F207" s="31"/>
      <c r="G207" s="30"/>
      <c r="H207" s="31"/>
      <c r="I207" s="31"/>
      <c r="J207" s="31"/>
      <c r="K207" s="31"/>
      <c r="L207" s="31"/>
      <c r="M207" s="31"/>
      <c r="N207" s="31"/>
      <c r="O207" s="31"/>
      <c r="P207" s="31"/>
      <c r="Q207" s="31"/>
      <c r="R207" s="31"/>
      <c r="S207" s="31"/>
      <c r="T207" s="31"/>
      <c r="U207" s="31"/>
      <c r="V207" s="31"/>
      <c r="W207" s="31"/>
      <c r="X207" s="31"/>
      <c r="Y207" s="31"/>
      <c r="Z207" s="31"/>
      <c r="AA207" s="31"/>
      <c r="AB207" s="31"/>
      <c r="AC207" s="31"/>
      <c r="AD207" s="31"/>
      <c r="AE207" s="31"/>
      <c r="AF207" s="31"/>
      <c r="AG207" s="31"/>
    </row>
    <row r="208" spans="2:33" ht="15.6">
      <c r="B208" s="32"/>
      <c r="C208" s="31"/>
      <c r="D208" s="31"/>
      <c r="E208" s="31"/>
      <c r="F208" s="31"/>
      <c r="G208" s="30"/>
      <c r="H208" s="31"/>
      <c r="I208" s="31"/>
      <c r="J208" s="31"/>
      <c r="K208" s="31"/>
      <c r="L208" s="31"/>
      <c r="M208" s="31"/>
      <c r="N208" s="31"/>
      <c r="O208" s="31"/>
      <c r="P208" s="31"/>
      <c r="Q208" s="31"/>
      <c r="R208" s="31"/>
      <c r="S208" s="31"/>
      <c r="T208" s="31"/>
      <c r="U208" s="31"/>
      <c r="V208" s="31"/>
      <c r="W208" s="31"/>
      <c r="X208" s="31"/>
      <c r="Y208" s="31"/>
      <c r="Z208" s="31"/>
      <c r="AA208" s="31"/>
      <c r="AB208" s="31"/>
      <c r="AC208" s="31"/>
      <c r="AD208" s="31"/>
      <c r="AE208" s="31"/>
      <c r="AF208" s="31"/>
      <c r="AG208" s="31"/>
    </row>
    <row r="209" spans="2:33" ht="15.6">
      <c r="B209" s="32"/>
      <c r="C209" s="31"/>
      <c r="D209" s="31"/>
      <c r="E209" s="31"/>
      <c r="F209" s="31"/>
      <c r="G209" s="30"/>
      <c r="H209" s="31"/>
      <c r="I209" s="31"/>
      <c r="J209" s="31"/>
      <c r="K209" s="31"/>
      <c r="L209" s="31"/>
      <c r="M209" s="31"/>
      <c r="N209" s="31"/>
      <c r="O209" s="31"/>
      <c r="P209" s="31"/>
      <c r="Q209" s="31"/>
      <c r="R209" s="31"/>
      <c r="S209" s="31"/>
      <c r="T209" s="31"/>
      <c r="U209" s="31"/>
      <c r="V209" s="31"/>
      <c r="W209" s="31"/>
      <c r="X209" s="31"/>
      <c r="Y209" s="31"/>
      <c r="Z209" s="31"/>
      <c r="AA209" s="31"/>
      <c r="AB209" s="31"/>
      <c r="AC209" s="31"/>
      <c r="AD209" s="31"/>
      <c r="AE209" s="31"/>
      <c r="AF209" s="31"/>
      <c r="AG209" s="31"/>
    </row>
    <row r="210" spans="2:33" ht="15.6">
      <c r="B210" s="32"/>
      <c r="C210" s="31"/>
      <c r="D210" s="31"/>
      <c r="E210" s="31"/>
      <c r="F210" s="31"/>
      <c r="G210" s="30"/>
      <c r="H210" s="31"/>
      <c r="I210" s="31"/>
      <c r="J210" s="31"/>
      <c r="K210" s="31"/>
      <c r="L210" s="31"/>
      <c r="M210" s="31"/>
      <c r="N210" s="31"/>
      <c r="O210" s="31"/>
      <c r="P210" s="31"/>
      <c r="Q210" s="31"/>
      <c r="R210" s="31"/>
      <c r="S210" s="31"/>
      <c r="T210" s="31"/>
      <c r="U210" s="31"/>
      <c r="V210" s="31"/>
      <c r="W210" s="31"/>
      <c r="X210" s="31"/>
      <c r="Y210" s="31"/>
      <c r="Z210" s="31"/>
      <c r="AA210" s="31"/>
      <c r="AB210" s="31"/>
      <c r="AC210" s="31"/>
      <c r="AD210" s="31"/>
      <c r="AE210" s="31"/>
      <c r="AF210" s="31"/>
      <c r="AG210" s="31"/>
    </row>
    <row r="211" spans="2:33" ht="15.6">
      <c r="B211" s="32"/>
      <c r="C211" s="31"/>
      <c r="D211" s="31"/>
      <c r="E211" s="31"/>
      <c r="F211" s="31"/>
      <c r="G211" s="30"/>
      <c r="H211" s="31"/>
      <c r="I211" s="31"/>
      <c r="J211" s="31"/>
      <c r="K211" s="31"/>
      <c r="L211" s="31"/>
      <c r="M211" s="31"/>
      <c r="N211" s="31"/>
      <c r="O211" s="31"/>
      <c r="P211" s="31"/>
      <c r="Q211" s="31"/>
      <c r="R211" s="31"/>
      <c r="S211" s="31"/>
      <c r="T211" s="31"/>
      <c r="U211" s="31"/>
      <c r="V211" s="31"/>
      <c r="W211" s="31"/>
      <c r="X211" s="31"/>
      <c r="Y211" s="31"/>
      <c r="Z211" s="31"/>
      <c r="AA211" s="31"/>
      <c r="AB211" s="31"/>
      <c r="AC211" s="31"/>
      <c r="AD211" s="31"/>
      <c r="AE211" s="31"/>
      <c r="AF211" s="31"/>
      <c r="AG211" s="31"/>
    </row>
    <row r="212" spans="2:33" ht="15.6">
      <c r="B212" s="32"/>
      <c r="C212" s="31"/>
      <c r="D212" s="31"/>
      <c r="E212" s="31"/>
      <c r="F212" s="31"/>
      <c r="G212" s="30"/>
      <c r="H212" s="31"/>
      <c r="I212" s="31"/>
      <c r="J212" s="31"/>
      <c r="K212" s="31"/>
      <c r="L212" s="31"/>
      <c r="M212" s="31"/>
      <c r="N212" s="31"/>
      <c r="O212" s="31"/>
      <c r="P212" s="31"/>
      <c r="Q212" s="31"/>
      <c r="R212" s="31"/>
      <c r="S212" s="31"/>
      <c r="T212" s="31"/>
      <c r="U212" s="31"/>
      <c r="V212" s="31"/>
      <c r="W212" s="31"/>
      <c r="X212" s="31"/>
      <c r="Y212" s="31"/>
      <c r="Z212" s="31"/>
      <c r="AA212" s="31"/>
      <c r="AB212" s="31"/>
      <c r="AC212" s="31"/>
      <c r="AD212" s="31"/>
      <c r="AE212" s="31"/>
      <c r="AF212" s="31"/>
      <c r="AG212" s="31"/>
    </row>
    <row r="213" spans="2:33" ht="15.6">
      <c r="B213" s="32"/>
      <c r="C213" s="31"/>
      <c r="D213" s="31"/>
      <c r="E213" s="31"/>
      <c r="F213" s="31"/>
      <c r="G213" s="30"/>
      <c r="H213" s="31"/>
      <c r="I213" s="31"/>
      <c r="J213" s="31"/>
      <c r="K213" s="31"/>
      <c r="L213" s="31"/>
      <c r="M213" s="31"/>
      <c r="N213" s="31"/>
      <c r="O213" s="31"/>
      <c r="P213" s="31"/>
      <c r="Q213" s="31"/>
      <c r="R213" s="31"/>
      <c r="S213" s="31"/>
      <c r="T213" s="31"/>
      <c r="U213" s="31"/>
      <c r="V213" s="31"/>
      <c r="W213" s="31"/>
      <c r="X213" s="31"/>
      <c r="Y213" s="31"/>
      <c r="Z213" s="31"/>
      <c r="AA213" s="31"/>
      <c r="AB213" s="31"/>
      <c r="AC213" s="31"/>
      <c r="AD213" s="31"/>
      <c r="AE213" s="31"/>
      <c r="AF213" s="31"/>
      <c r="AG213" s="31"/>
    </row>
    <row r="214" spans="2:33" ht="15.6">
      <c r="B214" s="32"/>
      <c r="C214" s="31"/>
      <c r="D214" s="31"/>
      <c r="E214" s="31"/>
      <c r="F214" s="31"/>
      <c r="G214" s="30"/>
      <c r="H214" s="31"/>
      <c r="I214" s="31"/>
      <c r="J214" s="31"/>
      <c r="K214" s="31"/>
      <c r="L214" s="31"/>
      <c r="M214" s="31"/>
      <c r="N214" s="31"/>
      <c r="O214" s="31"/>
      <c r="P214" s="31"/>
      <c r="Q214" s="31"/>
      <c r="R214" s="31"/>
      <c r="S214" s="31"/>
      <c r="T214" s="31"/>
      <c r="U214" s="31"/>
      <c r="V214" s="31"/>
      <c r="W214" s="31"/>
      <c r="X214" s="31"/>
      <c r="Y214" s="31"/>
      <c r="Z214" s="31"/>
      <c r="AA214" s="31"/>
      <c r="AB214" s="31"/>
      <c r="AC214" s="31"/>
      <c r="AD214" s="31"/>
      <c r="AE214" s="31"/>
      <c r="AF214" s="31"/>
      <c r="AG214" s="31"/>
    </row>
    <row r="215" spans="2:33" ht="15.6">
      <c r="B215" s="32"/>
      <c r="C215" s="31"/>
      <c r="D215" s="31"/>
      <c r="E215" s="31"/>
      <c r="F215" s="31"/>
      <c r="G215" s="30"/>
      <c r="H215" s="31"/>
      <c r="I215" s="31"/>
      <c r="J215" s="31"/>
      <c r="K215" s="31"/>
      <c r="L215" s="31"/>
      <c r="M215" s="31"/>
      <c r="N215" s="31"/>
      <c r="O215" s="31"/>
      <c r="P215" s="31"/>
      <c r="Q215" s="31"/>
      <c r="R215" s="31"/>
      <c r="S215" s="31"/>
      <c r="T215" s="31"/>
      <c r="U215" s="31"/>
      <c r="V215" s="31"/>
      <c r="W215" s="31"/>
      <c r="X215" s="31"/>
      <c r="Y215" s="31"/>
      <c r="Z215" s="31"/>
      <c r="AA215" s="31"/>
      <c r="AB215" s="31"/>
      <c r="AC215" s="31"/>
      <c r="AD215" s="31"/>
      <c r="AE215" s="31"/>
      <c r="AF215" s="31"/>
      <c r="AG215" s="31"/>
    </row>
    <row r="216" spans="2:33" ht="15.6">
      <c r="B216" s="32"/>
      <c r="C216" s="31"/>
      <c r="D216" s="31"/>
      <c r="E216" s="31"/>
      <c r="F216" s="31"/>
      <c r="G216" s="30"/>
      <c r="H216" s="31"/>
      <c r="I216" s="31"/>
      <c r="J216" s="31"/>
      <c r="K216" s="31"/>
      <c r="L216" s="31"/>
      <c r="M216" s="31"/>
      <c r="N216" s="31"/>
      <c r="O216" s="31"/>
      <c r="P216" s="31"/>
      <c r="Q216" s="31"/>
      <c r="R216" s="31"/>
      <c r="S216" s="31"/>
      <c r="T216" s="31"/>
      <c r="U216" s="31"/>
      <c r="V216" s="31"/>
      <c r="W216" s="31"/>
      <c r="X216" s="31"/>
      <c r="Y216" s="31"/>
      <c r="Z216" s="31"/>
      <c r="AA216" s="31"/>
      <c r="AB216" s="31"/>
      <c r="AC216" s="31"/>
      <c r="AD216" s="31"/>
      <c r="AE216" s="31"/>
      <c r="AF216" s="31"/>
      <c r="AG216" s="31"/>
    </row>
    <row r="217" spans="2:33" ht="15.6">
      <c r="B217" s="32"/>
      <c r="C217" s="31"/>
      <c r="D217" s="31"/>
      <c r="E217" s="31"/>
      <c r="F217" s="31"/>
      <c r="G217" s="30"/>
      <c r="H217" s="31"/>
      <c r="I217" s="31"/>
      <c r="J217" s="31"/>
      <c r="K217" s="31"/>
      <c r="L217" s="31"/>
      <c r="M217" s="31"/>
      <c r="N217" s="31"/>
      <c r="O217" s="31"/>
      <c r="P217" s="31"/>
      <c r="Q217" s="31"/>
      <c r="R217" s="31"/>
      <c r="S217" s="31"/>
      <c r="T217" s="31"/>
      <c r="U217" s="31"/>
      <c r="V217" s="31"/>
      <c r="W217" s="31"/>
      <c r="X217" s="31"/>
      <c r="Y217" s="31"/>
      <c r="Z217" s="31"/>
      <c r="AA217" s="31"/>
      <c r="AB217" s="31"/>
      <c r="AC217" s="31"/>
      <c r="AD217" s="31"/>
      <c r="AE217" s="31"/>
      <c r="AF217" s="31"/>
      <c r="AG217" s="31"/>
    </row>
    <row r="218" spans="2:33" ht="15.6">
      <c r="B218" s="32"/>
      <c r="C218" s="31"/>
      <c r="D218" s="31"/>
      <c r="E218" s="31"/>
      <c r="F218" s="31"/>
      <c r="G218" s="30"/>
      <c r="H218" s="31"/>
      <c r="I218" s="31"/>
      <c r="J218" s="31"/>
      <c r="K218" s="31"/>
      <c r="L218" s="31"/>
      <c r="M218" s="31"/>
      <c r="N218" s="31"/>
      <c r="O218" s="31"/>
      <c r="P218" s="31"/>
      <c r="Q218" s="31"/>
      <c r="R218" s="31"/>
      <c r="S218" s="31"/>
      <c r="T218" s="31"/>
      <c r="U218" s="31"/>
      <c r="V218" s="31"/>
      <c r="W218" s="31"/>
      <c r="X218" s="31"/>
      <c r="Y218" s="31"/>
      <c r="Z218" s="31"/>
      <c r="AA218" s="31"/>
      <c r="AB218" s="31"/>
      <c r="AC218" s="31"/>
      <c r="AD218" s="31"/>
      <c r="AE218" s="31"/>
      <c r="AF218" s="31"/>
      <c r="AG218" s="31"/>
    </row>
    <row r="219" spans="2:33" ht="15.6">
      <c r="B219" s="32"/>
      <c r="C219" s="31"/>
      <c r="D219" s="31"/>
      <c r="E219" s="31"/>
      <c r="F219" s="31"/>
      <c r="G219" s="30"/>
      <c r="H219" s="31"/>
      <c r="I219" s="31"/>
      <c r="J219" s="31"/>
      <c r="K219" s="31"/>
      <c r="L219" s="31"/>
      <c r="M219" s="31"/>
      <c r="N219" s="31"/>
      <c r="O219" s="31"/>
      <c r="P219" s="31"/>
      <c r="Q219" s="31"/>
      <c r="R219" s="31"/>
      <c r="S219" s="31"/>
      <c r="T219" s="31"/>
      <c r="U219" s="31"/>
      <c r="V219" s="31"/>
      <c r="W219" s="31"/>
      <c r="X219" s="31"/>
      <c r="Y219" s="31"/>
      <c r="Z219" s="31"/>
      <c r="AA219" s="31"/>
      <c r="AB219" s="31"/>
      <c r="AC219" s="31"/>
      <c r="AD219" s="31"/>
      <c r="AE219" s="31"/>
      <c r="AF219" s="31"/>
      <c r="AG219" s="31"/>
    </row>
    <row r="220" spans="2:33" ht="15.6">
      <c r="B220" s="32"/>
      <c r="C220" s="31"/>
      <c r="D220" s="31"/>
      <c r="E220" s="31"/>
      <c r="F220" s="31"/>
      <c r="G220" s="30"/>
      <c r="H220" s="31"/>
      <c r="I220" s="31"/>
      <c r="J220" s="31"/>
      <c r="K220" s="31"/>
      <c r="L220" s="31"/>
      <c r="M220" s="31"/>
      <c r="N220" s="31"/>
      <c r="O220" s="31"/>
      <c r="P220" s="31"/>
      <c r="Q220" s="31"/>
      <c r="R220" s="31"/>
      <c r="S220" s="31"/>
      <c r="T220" s="31"/>
      <c r="U220" s="31"/>
      <c r="V220" s="31"/>
      <c r="W220" s="31"/>
      <c r="X220" s="31"/>
      <c r="Y220" s="31"/>
      <c r="Z220" s="31"/>
      <c r="AA220" s="31"/>
      <c r="AB220" s="31"/>
      <c r="AC220" s="31"/>
      <c r="AD220" s="31"/>
      <c r="AE220" s="31"/>
      <c r="AF220" s="31"/>
      <c r="AG220" s="31"/>
    </row>
    <row r="221" spans="2:33" ht="15.6">
      <c r="B221" s="32"/>
      <c r="C221" s="31"/>
      <c r="D221" s="31"/>
      <c r="E221" s="31"/>
      <c r="F221" s="31"/>
      <c r="G221" s="30"/>
      <c r="H221" s="31"/>
      <c r="I221" s="31"/>
      <c r="J221" s="31"/>
      <c r="K221" s="31"/>
      <c r="L221" s="31"/>
      <c r="M221" s="31"/>
      <c r="N221" s="31"/>
      <c r="O221" s="31"/>
      <c r="P221" s="31"/>
      <c r="Q221" s="31"/>
      <c r="R221" s="31"/>
      <c r="S221" s="31"/>
      <c r="T221" s="31"/>
      <c r="U221" s="31"/>
      <c r="V221" s="31"/>
      <c r="W221" s="31"/>
      <c r="X221" s="31"/>
      <c r="Y221" s="31"/>
      <c r="Z221" s="31"/>
      <c r="AA221" s="31"/>
      <c r="AB221" s="31"/>
      <c r="AC221" s="31"/>
      <c r="AD221" s="31"/>
      <c r="AE221" s="31"/>
      <c r="AF221" s="31"/>
      <c r="AG221" s="31"/>
    </row>
    <row r="222" spans="2:33" ht="15.6">
      <c r="B222" s="32"/>
      <c r="C222" s="31"/>
      <c r="D222" s="31"/>
      <c r="E222" s="31"/>
      <c r="F222" s="31"/>
      <c r="G222" s="30"/>
      <c r="H222" s="31"/>
      <c r="I222" s="31"/>
      <c r="J222" s="31"/>
      <c r="K222" s="31"/>
      <c r="L222" s="31"/>
      <c r="M222" s="31"/>
      <c r="N222" s="31"/>
      <c r="O222" s="31"/>
      <c r="P222" s="31"/>
      <c r="Q222" s="31"/>
      <c r="R222" s="31"/>
      <c r="S222" s="31"/>
      <c r="T222" s="31"/>
      <c r="U222" s="31"/>
      <c r="V222" s="31"/>
      <c r="W222" s="31"/>
      <c r="X222" s="31"/>
      <c r="Y222" s="31"/>
      <c r="Z222" s="31"/>
      <c r="AA222" s="31"/>
      <c r="AB222" s="31"/>
      <c r="AC222" s="31"/>
      <c r="AD222" s="31"/>
      <c r="AE222" s="31"/>
      <c r="AF222" s="31"/>
      <c r="AG222" s="31"/>
    </row>
    <row r="223" spans="2:33" ht="15.6">
      <c r="B223" s="32"/>
      <c r="C223" s="31"/>
      <c r="D223" s="31"/>
      <c r="E223" s="31"/>
      <c r="F223" s="31"/>
      <c r="G223" s="30"/>
      <c r="H223" s="31"/>
      <c r="I223" s="31"/>
      <c r="J223" s="31"/>
      <c r="K223" s="31"/>
      <c r="L223" s="31"/>
      <c r="M223" s="31"/>
      <c r="N223" s="31"/>
      <c r="O223" s="31"/>
      <c r="P223" s="31"/>
      <c r="Q223" s="31"/>
      <c r="R223" s="31"/>
      <c r="S223" s="31"/>
      <c r="T223" s="31"/>
      <c r="U223" s="31"/>
      <c r="V223" s="31"/>
      <c r="W223" s="31"/>
      <c r="X223" s="31"/>
      <c r="Y223" s="31"/>
      <c r="Z223" s="31"/>
      <c r="AA223" s="31"/>
      <c r="AB223" s="31"/>
      <c r="AC223" s="31"/>
      <c r="AD223" s="31"/>
      <c r="AE223" s="31"/>
      <c r="AF223" s="31"/>
      <c r="AG223" s="31"/>
    </row>
    <row r="224" spans="2:33" ht="15.6">
      <c r="B224" s="32"/>
      <c r="C224" s="31"/>
      <c r="D224" s="31"/>
      <c r="E224" s="31"/>
      <c r="F224" s="31"/>
      <c r="G224" s="30"/>
      <c r="H224" s="31"/>
      <c r="I224" s="31"/>
      <c r="J224" s="31"/>
      <c r="K224" s="31"/>
      <c r="L224" s="31"/>
      <c r="M224" s="31"/>
      <c r="N224" s="31"/>
      <c r="O224" s="31"/>
      <c r="P224" s="31"/>
      <c r="Q224" s="31"/>
      <c r="R224" s="31"/>
      <c r="S224" s="31"/>
      <c r="T224" s="31"/>
      <c r="U224" s="31"/>
      <c r="V224" s="31"/>
      <c r="W224" s="31"/>
      <c r="X224" s="31"/>
      <c r="Y224" s="31"/>
      <c r="Z224" s="31"/>
      <c r="AA224" s="31"/>
      <c r="AB224" s="31"/>
      <c r="AC224" s="31"/>
      <c r="AD224" s="31"/>
      <c r="AE224" s="31"/>
      <c r="AF224" s="31"/>
      <c r="AG224" s="31"/>
    </row>
    <row r="225" spans="2:33" ht="15.6">
      <c r="B225" s="32"/>
      <c r="C225" s="31"/>
      <c r="D225" s="31"/>
      <c r="E225" s="31"/>
      <c r="F225" s="31"/>
      <c r="G225" s="30"/>
      <c r="H225" s="31"/>
      <c r="I225" s="31"/>
      <c r="J225" s="31"/>
      <c r="K225" s="31"/>
      <c r="L225" s="31"/>
      <c r="M225" s="31"/>
      <c r="N225" s="31"/>
      <c r="O225" s="31"/>
      <c r="P225" s="31"/>
      <c r="Q225" s="31"/>
      <c r="R225" s="31"/>
      <c r="S225" s="31"/>
      <c r="T225" s="31"/>
      <c r="U225" s="31"/>
      <c r="V225" s="31"/>
      <c r="W225" s="31"/>
      <c r="X225" s="31"/>
      <c r="Y225" s="31"/>
      <c r="Z225" s="31"/>
      <c r="AA225" s="31"/>
      <c r="AB225" s="31"/>
      <c r="AC225" s="31"/>
      <c r="AD225" s="31"/>
      <c r="AE225" s="31"/>
      <c r="AF225" s="31"/>
      <c r="AG225" s="31"/>
    </row>
    <row r="226" spans="2:33" ht="15.6">
      <c r="B226" s="32"/>
      <c r="C226" s="31"/>
      <c r="D226" s="31"/>
      <c r="E226" s="31"/>
      <c r="F226" s="31"/>
      <c r="G226" s="30"/>
      <c r="H226" s="31"/>
      <c r="I226" s="31"/>
      <c r="J226" s="31"/>
      <c r="K226" s="31"/>
      <c r="L226" s="31"/>
      <c r="M226" s="31"/>
      <c r="N226" s="31"/>
      <c r="O226" s="31"/>
      <c r="P226" s="31"/>
      <c r="Q226" s="31"/>
      <c r="R226" s="31"/>
      <c r="S226" s="31"/>
      <c r="T226" s="31"/>
      <c r="U226" s="31"/>
      <c r="V226" s="31"/>
      <c r="W226" s="31"/>
      <c r="X226" s="31"/>
      <c r="Y226" s="31"/>
      <c r="Z226" s="31"/>
      <c r="AA226" s="31"/>
      <c r="AB226" s="31"/>
      <c r="AC226" s="31"/>
      <c r="AD226" s="31"/>
      <c r="AE226" s="31"/>
      <c r="AF226" s="31"/>
      <c r="AG226" s="31"/>
    </row>
    <row r="227" spans="2:33" ht="15.6">
      <c r="B227" s="32"/>
      <c r="C227" s="31"/>
      <c r="D227" s="31"/>
      <c r="E227" s="31"/>
      <c r="F227" s="31"/>
      <c r="G227" s="30"/>
      <c r="H227" s="31"/>
      <c r="I227" s="31"/>
      <c r="J227" s="31"/>
      <c r="K227" s="31"/>
      <c r="L227" s="31"/>
      <c r="M227" s="31"/>
      <c r="N227" s="31"/>
      <c r="O227" s="31"/>
      <c r="P227" s="31"/>
      <c r="Q227" s="31"/>
      <c r="R227" s="31"/>
      <c r="S227" s="31"/>
      <c r="T227" s="31"/>
      <c r="U227" s="31"/>
      <c r="V227" s="31"/>
      <c r="W227" s="31"/>
      <c r="X227" s="31"/>
      <c r="Y227" s="31"/>
      <c r="Z227" s="31"/>
      <c r="AA227" s="31"/>
      <c r="AB227" s="31"/>
      <c r="AC227" s="31"/>
      <c r="AD227" s="31"/>
      <c r="AE227" s="31"/>
      <c r="AF227" s="31"/>
      <c r="AG227" s="31"/>
    </row>
    <row r="228" spans="2:33" ht="15.6">
      <c r="B228" s="32"/>
      <c r="C228" s="31"/>
      <c r="D228" s="31"/>
      <c r="E228" s="31"/>
      <c r="F228" s="31"/>
      <c r="G228" s="30"/>
      <c r="H228" s="31"/>
      <c r="I228" s="31"/>
      <c r="J228" s="31"/>
      <c r="K228" s="31"/>
      <c r="L228" s="31"/>
      <c r="M228" s="31"/>
      <c r="N228" s="31"/>
      <c r="O228" s="31"/>
      <c r="P228" s="31"/>
      <c r="Q228" s="31"/>
      <c r="R228" s="31"/>
      <c r="S228" s="31"/>
      <c r="T228" s="31"/>
      <c r="U228" s="31"/>
      <c r="V228" s="31"/>
      <c r="W228" s="31"/>
      <c r="X228" s="31"/>
      <c r="Y228" s="31"/>
      <c r="Z228" s="31"/>
      <c r="AA228" s="31"/>
      <c r="AB228" s="31"/>
      <c r="AC228" s="31"/>
      <c r="AD228" s="31"/>
      <c r="AE228" s="31"/>
      <c r="AF228" s="31"/>
      <c r="AG228" s="31"/>
    </row>
    <row r="229" spans="2:33" ht="15.6">
      <c r="B229" s="32"/>
      <c r="C229" s="31"/>
      <c r="D229" s="31"/>
      <c r="E229" s="31"/>
      <c r="F229" s="31"/>
      <c r="G229" s="30"/>
      <c r="H229" s="31"/>
      <c r="I229" s="31"/>
      <c r="J229" s="31"/>
      <c r="K229" s="31"/>
      <c r="L229" s="31"/>
      <c r="M229" s="31"/>
      <c r="N229" s="31"/>
      <c r="O229" s="31"/>
      <c r="P229" s="31"/>
      <c r="Q229" s="31"/>
      <c r="R229" s="31"/>
      <c r="S229" s="31"/>
      <c r="T229" s="31"/>
      <c r="U229" s="31"/>
      <c r="V229" s="31"/>
      <c r="W229" s="31"/>
      <c r="X229" s="31"/>
      <c r="Y229" s="31"/>
      <c r="Z229" s="31"/>
      <c r="AA229" s="31"/>
      <c r="AB229" s="31"/>
      <c r="AC229" s="31"/>
      <c r="AD229" s="31"/>
      <c r="AE229" s="31"/>
      <c r="AF229" s="31"/>
      <c r="AG229" s="31"/>
    </row>
    <row r="230" spans="2:33" ht="15.6">
      <c r="B230" s="32"/>
      <c r="C230" s="31"/>
      <c r="D230" s="31"/>
      <c r="E230" s="31"/>
      <c r="F230" s="31"/>
      <c r="G230" s="30"/>
      <c r="H230" s="31"/>
      <c r="I230" s="31"/>
      <c r="J230" s="31"/>
      <c r="K230" s="31"/>
      <c r="L230" s="31"/>
      <c r="M230" s="31"/>
      <c r="N230" s="31"/>
      <c r="O230" s="31"/>
      <c r="P230" s="31"/>
      <c r="Q230" s="31"/>
      <c r="R230" s="31"/>
      <c r="S230" s="31"/>
      <c r="T230" s="31"/>
      <c r="U230" s="31"/>
      <c r="V230" s="31"/>
      <c r="W230" s="31"/>
      <c r="X230" s="31"/>
      <c r="Y230" s="31"/>
      <c r="Z230" s="31"/>
      <c r="AA230" s="31"/>
      <c r="AB230" s="31"/>
      <c r="AC230" s="31"/>
      <c r="AD230" s="31"/>
      <c r="AE230" s="31"/>
      <c r="AF230" s="31"/>
      <c r="AG230" s="31"/>
    </row>
    <row r="231" spans="2:33" ht="15.6">
      <c r="B231" s="32"/>
      <c r="C231" s="31"/>
      <c r="D231" s="31"/>
      <c r="E231" s="31"/>
      <c r="F231" s="31"/>
      <c r="G231" s="30"/>
      <c r="H231" s="31"/>
      <c r="I231" s="31"/>
      <c r="J231" s="31"/>
      <c r="K231" s="31"/>
      <c r="L231" s="31"/>
      <c r="M231" s="31"/>
      <c r="N231" s="31"/>
      <c r="O231" s="31"/>
      <c r="P231" s="31"/>
      <c r="Q231" s="31"/>
      <c r="R231" s="31"/>
      <c r="S231" s="31"/>
      <c r="T231" s="31"/>
      <c r="U231" s="31"/>
      <c r="V231" s="31"/>
      <c r="W231" s="31"/>
      <c r="X231" s="31"/>
      <c r="Y231" s="31"/>
      <c r="Z231" s="31"/>
      <c r="AA231" s="31"/>
      <c r="AB231" s="31"/>
      <c r="AC231" s="31"/>
      <c r="AD231" s="31"/>
      <c r="AE231" s="31"/>
      <c r="AF231" s="31"/>
      <c r="AG231" s="31"/>
    </row>
    <row r="232" spans="2:33" ht="15.6">
      <c r="B232" s="32"/>
      <c r="C232" s="31"/>
      <c r="D232" s="31"/>
      <c r="E232" s="31"/>
      <c r="F232" s="31"/>
      <c r="G232" s="30"/>
      <c r="H232" s="31"/>
      <c r="I232" s="31"/>
      <c r="J232" s="31"/>
      <c r="K232" s="31"/>
      <c r="L232" s="31"/>
      <c r="M232" s="31"/>
      <c r="N232" s="31"/>
      <c r="O232" s="31"/>
      <c r="P232" s="31"/>
      <c r="Q232" s="31"/>
      <c r="R232" s="31"/>
      <c r="S232" s="31"/>
      <c r="T232" s="31"/>
      <c r="U232" s="31"/>
      <c r="V232" s="31"/>
      <c r="W232" s="31"/>
      <c r="X232" s="31"/>
      <c r="Y232" s="31"/>
      <c r="Z232" s="31"/>
      <c r="AA232" s="31"/>
      <c r="AB232" s="31"/>
      <c r="AC232" s="31"/>
      <c r="AD232" s="31"/>
      <c r="AE232" s="31"/>
      <c r="AF232" s="31"/>
      <c r="AG232" s="31"/>
    </row>
    <row r="233" spans="2:33" ht="15.6">
      <c r="B233" s="32"/>
      <c r="C233" s="31"/>
      <c r="D233" s="31"/>
      <c r="E233" s="31"/>
      <c r="F233" s="31"/>
      <c r="G233" s="30"/>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31"/>
      <c r="AF233" s="31"/>
      <c r="AG233" s="31"/>
    </row>
    <row r="234" spans="2:33" ht="15.6">
      <c r="B234" s="32"/>
      <c r="C234" s="31"/>
      <c r="D234" s="31"/>
      <c r="E234" s="31"/>
      <c r="F234" s="31"/>
      <c r="G234" s="30"/>
      <c r="H234" s="31"/>
      <c r="I234" s="31"/>
      <c r="J234" s="31"/>
      <c r="K234" s="31"/>
      <c r="L234" s="31"/>
      <c r="M234" s="31"/>
      <c r="N234" s="31"/>
      <c r="O234" s="31"/>
      <c r="P234" s="31"/>
      <c r="Q234" s="31"/>
      <c r="R234" s="31"/>
      <c r="S234" s="31"/>
      <c r="T234" s="31"/>
      <c r="U234" s="31"/>
      <c r="V234" s="31"/>
      <c r="W234" s="31"/>
      <c r="X234" s="31"/>
      <c r="Y234" s="31"/>
      <c r="Z234" s="31"/>
      <c r="AA234" s="31"/>
      <c r="AB234" s="31"/>
      <c r="AC234" s="31"/>
      <c r="AD234" s="31"/>
      <c r="AE234" s="31"/>
      <c r="AF234" s="31"/>
      <c r="AG234" s="31"/>
    </row>
    <row r="235" spans="2:33" ht="15.6">
      <c r="B235" s="32"/>
      <c r="C235" s="31"/>
      <c r="D235" s="31"/>
      <c r="E235" s="31"/>
      <c r="F235" s="31"/>
      <c r="G235" s="30"/>
      <c r="H235" s="31"/>
      <c r="I235" s="31"/>
      <c r="J235" s="31"/>
      <c r="K235" s="31"/>
      <c r="L235" s="31"/>
      <c r="M235" s="31"/>
      <c r="N235" s="31"/>
      <c r="O235" s="31"/>
      <c r="P235" s="31"/>
      <c r="Q235" s="31"/>
      <c r="R235" s="31"/>
      <c r="S235" s="31"/>
      <c r="T235" s="31"/>
      <c r="U235" s="31"/>
      <c r="V235" s="31"/>
      <c r="W235" s="31"/>
      <c r="X235" s="31"/>
      <c r="Y235" s="31"/>
      <c r="Z235" s="31"/>
      <c r="AA235" s="31"/>
      <c r="AB235" s="31"/>
      <c r="AC235" s="31"/>
      <c r="AD235" s="31"/>
      <c r="AE235" s="31"/>
      <c r="AF235" s="31"/>
      <c r="AG235" s="31"/>
    </row>
    <row r="236" spans="2:33" ht="15.6">
      <c r="B236" s="32"/>
      <c r="C236" s="31"/>
      <c r="D236" s="31"/>
      <c r="E236" s="31"/>
      <c r="F236" s="31"/>
      <c r="G236" s="30"/>
      <c r="H236" s="31"/>
      <c r="I236" s="31"/>
      <c r="J236" s="31"/>
      <c r="K236" s="31"/>
      <c r="L236" s="31"/>
      <c r="M236" s="31"/>
      <c r="N236" s="31"/>
      <c r="O236" s="31"/>
      <c r="P236" s="31"/>
      <c r="Q236" s="31"/>
      <c r="R236" s="31"/>
      <c r="S236" s="31"/>
      <c r="T236" s="31"/>
      <c r="U236" s="31"/>
      <c r="V236" s="31"/>
      <c r="W236" s="31"/>
      <c r="X236" s="31"/>
      <c r="Y236" s="31"/>
      <c r="Z236" s="31"/>
      <c r="AA236" s="31"/>
      <c r="AB236" s="31"/>
      <c r="AC236" s="31"/>
      <c r="AD236" s="31"/>
      <c r="AE236" s="31"/>
      <c r="AF236" s="31"/>
      <c r="AG236" s="31"/>
    </row>
    <row r="237" spans="2:33" ht="15.6">
      <c r="B237" s="32"/>
      <c r="C237" s="31"/>
      <c r="D237" s="31"/>
      <c r="E237" s="31"/>
      <c r="F237" s="31"/>
      <c r="G237" s="30"/>
      <c r="H237" s="31"/>
      <c r="I237" s="31"/>
      <c r="J237" s="31"/>
      <c r="K237" s="31"/>
      <c r="L237" s="31"/>
      <c r="M237" s="31"/>
      <c r="N237" s="31"/>
      <c r="O237" s="31"/>
      <c r="P237" s="31"/>
      <c r="Q237" s="31"/>
      <c r="R237" s="31"/>
      <c r="S237" s="31"/>
      <c r="T237" s="31"/>
      <c r="U237" s="31"/>
      <c r="V237" s="31"/>
      <c r="W237" s="31"/>
      <c r="X237" s="31"/>
      <c r="Y237" s="31"/>
      <c r="Z237" s="31"/>
      <c r="AA237" s="31"/>
      <c r="AB237" s="31"/>
      <c r="AC237" s="31"/>
      <c r="AD237" s="31"/>
      <c r="AE237" s="31"/>
      <c r="AF237" s="31"/>
      <c r="AG237" s="31"/>
    </row>
    <row r="238" spans="2:33" ht="15.6">
      <c r="B238" s="32"/>
      <c r="C238" s="31"/>
      <c r="D238" s="31"/>
      <c r="E238" s="31"/>
      <c r="F238" s="31"/>
      <c r="G238" s="30"/>
      <c r="H238" s="31"/>
      <c r="I238" s="31"/>
      <c r="J238" s="31"/>
      <c r="K238" s="31"/>
      <c r="L238" s="31"/>
      <c r="M238" s="31"/>
      <c r="N238" s="31"/>
      <c r="O238" s="31"/>
      <c r="P238" s="31"/>
      <c r="Q238" s="31"/>
      <c r="R238" s="31"/>
      <c r="S238" s="31"/>
      <c r="T238" s="31"/>
      <c r="U238" s="31"/>
      <c r="V238" s="31"/>
      <c r="W238" s="31"/>
      <c r="X238" s="31"/>
      <c r="Y238" s="31"/>
      <c r="Z238" s="31"/>
      <c r="AA238" s="31"/>
      <c r="AB238" s="31"/>
      <c r="AC238" s="31"/>
      <c r="AD238" s="31"/>
      <c r="AE238" s="31"/>
      <c r="AF238" s="31"/>
      <c r="AG238" s="31"/>
    </row>
    <row r="239" spans="2:33" ht="15.6">
      <c r="B239" s="32"/>
      <c r="C239" s="31"/>
      <c r="D239" s="31"/>
      <c r="E239" s="31"/>
      <c r="F239" s="31"/>
      <c r="G239" s="30"/>
      <c r="H239" s="31"/>
      <c r="I239" s="31"/>
      <c r="J239" s="31"/>
      <c r="K239" s="31"/>
      <c r="L239" s="31"/>
      <c r="M239" s="31"/>
      <c r="N239" s="31"/>
      <c r="O239" s="31"/>
      <c r="P239" s="31"/>
      <c r="Q239" s="31"/>
      <c r="R239" s="31"/>
      <c r="S239" s="31"/>
      <c r="T239" s="31"/>
      <c r="U239" s="31"/>
      <c r="V239" s="31"/>
      <c r="W239" s="31"/>
      <c r="X239" s="31"/>
      <c r="Y239" s="31"/>
      <c r="Z239" s="31"/>
      <c r="AA239" s="31"/>
      <c r="AB239" s="31"/>
      <c r="AC239" s="31"/>
      <c r="AD239" s="31"/>
      <c r="AE239" s="31"/>
      <c r="AF239" s="31"/>
      <c r="AG239" s="31"/>
    </row>
    <row r="240" spans="2:33" ht="15.6">
      <c r="B240" s="32"/>
      <c r="C240" s="31"/>
      <c r="D240" s="31"/>
      <c r="E240" s="31"/>
      <c r="F240" s="31"/>
      <c r="G240" s="30"/>
      <c r="H240" s="31"/>
      <c r="I240" s="31"/>
      <c r="J240" s="31"/>
      <c r="K240" s="31"/>
      <c r="L240" s="31"/>
      <c r="M240" s="31"/>
      <c r="N240" s="31"/>
      <c r="O240" s="31"/>
      <c r="P240" s="31"/>
      <c r="Q240" s="31"/>
      <c r="R240" s="31"/>
      <c r="S240" s="31"/>
      <c r="T240" s="31"/>
      <c r="U240" s="31"/>
      <c r="V240" s="31"/>
      <c r="W240" s="31"/>
      <c r="X240" s="31"/>
      <c r="Y240" s="31"/>
      <c r="Z240" s="31"/>
      <c r="AA240" s="31"/>
      <c r="AB240" s="31"/>
      <c r="AC240" s="31"/>
      <c r="AD240" s="31"/>
      <c r="AE240" s="31"/>
      <c r="AF240" s="31"/>
      <c r="AG240" s="31"/>
    </row>
    <row r="241" spans="2:33" ht="15.6">
      <c r="B241" s="32"/>
      <c r="C241" s="31"/>
      <c r="D241" s="31"/>
      <c r="E241" s="31"/>
      <c r="F241" s="31"/>
      <c r="G241" s="30"/>
      <c r="H241" s="31"/>
      <c r="I241" s="31"/>
      <c r="J241" s="31"/>
      <c r="K241" s="31"/>
      <c r="L241" s="31"/>
      <c r="M241" s="31"/>
      <c r="N241" s="31"/>
      <c r="O241" s="31"/>
      <c r="P241" s="31"/>
      <c r="Q241" s="31"/>
      <c r="R241" s="31"/>
      <c r="S241" s="31"/>
      <c r="T241" s="31"/>
      <c r="U241" s="31"/>
      <c r="V241" s="31"/>
      <c r="W241" s="31"/>
      <c r="X241" s="31"/>
      <c r="Y241" s="31"/>
      <c r="Z241" s="31"/>
      <c r="AA241" s="31"/>
      <c r="AB241" s="31"/>
      <c r="AC241" s="31"/>
      <c r="AD241" s="31"/>
      <c r="AE241" s="31"/>
      <c r="AF241" s="31"/>
      <c r="AG241" s="31"/>
    </row>
    <row r="242" spans="2:33" ht="15.6">
      <c r="B242" s="32"/>
      <c r="C242" s="31"/>
      <c r="D242" s="31"/>
      <c r="E242" s="31"/>
      <c r="F242" s="31"/>
      <c r="G242" s="30"/>
      <c r="H242" s="31"/>
      <c r="I242" s="31"/>
      <c r="J242" s="31"/>
      <c r="K242" s="31"/>
      <c r="L242" s="31"/>
      <c r="M242" s="31"/>
      <c r="N242" s="31"/>
      <c r="O242" s="31"/>
      <c r="P242" s="31"/>
      <c r="Q242" s="31"/>
      <c r="R242" s="31"/>
      <c r="S242" s="31"/>
      <c r="T242" s="31"/>
      <c r="U242" s="31"/>
      <c r="V242" s="31"/>
      <c r="W242" s="31"/>
      <c r="X242" s="31"/>
      <c r="Y242" s="31"/>
      <c r="Z242" s="31"/>
      <c r="AA242" s="31"/>
      <c r="AB242" s="31"/>
      <c r="AC242" s="31"/>
      <c r="AD242" s="31"/>
      <c r="AE242" s="31"/>
      <c r="AF242" s="31"/>
      <c r="AG242" s="31"/>
    </row>
    <row r="243" spans="2:33" ht="15.6">
      <c r="B243" s="32"/>
      <c r="C243" s="31"/>
      <c r="D243" s="31"/>
      <c r="E243" s="31"/>
      <c r="F243" s="31"/>
      <c r="G243" s="30"/>
      <c r="H243" s="31"/>
      <c r="I243" s="31"/>
      <c r="J243" s="31"/>
      <c r="K243" s="31"/>
      <c r="L243" s="31"/>
      <c r="M243" s="31"/>
      <c r="N243" s="31"/>
      <c r="O243" s="31"/>
      <c r="P243" s="31"/>
      <c r="Q243" s="31"/>
      <c r="R243" s="31"/>
      <c r="S243" s="31"/>
      <c r="T243" s="31"/>
      <c r="U243" s="31"/>
      <c r="V243" s="31"/>
      <c r="W243" s="31"/>
      <c r="X243" s="31"/>
      <c r="Y243" s="31"/>
      <c r="Z243" s="31"/>
      <c r="AA243" s="31"/>
      <c r="AB243" s="31"/>
      <c r="AC243" s="31"/>
      <c r="AD243" s="31"/>
      <c r="AE243" s="31"/>
      <c r="AF243" s="31"/>
      <c r="AG243" s="31"/>
    </row>
    <row r="244" spans="2:33" ht="15.6">
      <c r="B244" s="32"/>
      <c r="C244" s="31"/>
      <c r="D244" s="31"/>
      <c r="E244" s="31"/>
      <c r="F244" s="31"/>
      <c r="G244" s="30"/>
      <c r="H244" s="31"/>
      <c r="I244" s="31"/>
      <c r="J244" s="31"/>
      <c r="K244" s="31"/>
      <c r="L244" s="31"/>
      <c r="M244" s="31"/>
      <c r="N244" s="31"/>
      <c r="O244" s="31"/>
      <c r="P244" s="31"/>
      <c r="Q244" s="31"/>
      <c r="R244" s="31"/>
      <c r="S244" s="31"/>
      <c r="T244" s="31"/>
      <c r="U244" s="31"/>
      <c r="V244" s="31"/>
      <c r="W244" s="31"/>
      <c r="X244" s="31"/>
      <c r="Y244" s="31"/>
      <c r="Z244" s="31"/>
      <c r="AA244" s="31"/>
      <c r="AB244" s="31"/>
      <c r="AC244" s="31"/>
      <c r="AD244" s="31"/>
      <c r="AE244" s="31"/>
      <c r="AF244" s="31"/>
      <c r="AG244" s="31"/>
    </row>
    <row r="245" spans="2:33" ht="15.6">
      <c r="B245" s="32"/>
      <c r="C245" s="31"/>
      <c r="D245" s="31"/>
      <c r="E245" s="31"/>
      <c r="F245" s="31"/>
      <c r="G245" s="30"/>
      <c r="H245" s="31"/>
      <c r="I245" s="31"/>
      <c r="J245" s="31"/>
      <c r="K245" s="31"/>
      <c r="L245" s="31"/>
      <c r="M245" s="31"/>
      <c r="N245" s="31"/>
      <c r="O245" s="31"/>
      <c r="P245" s="31"/>
      <c r="Q245" s="31"/>
      <c r="R245" s="31"/>
      <c r="S245" s="31"/>
      <c r="T245" s="31"/>
      <c r="U245" s="31"/>
      <c r="V245" s="31"/>
      <c r="W245" s="31"/>
      <c r="X245" s="31"/>
      <c r="Y245" s="31"/>
      <c r="Z245" s="31"/>
      <c r="AA245" s="31"/>
      <c r="AB245" s="31"/>
      <c r="AC245" s="31"/>
      <c r="AD245" s="31"/>
      <c r="AE245" s="31"/>
      <c r="AF245" s="31"/>
      <c r="AG245" s="31"/>
    </row>
    <row r="246" spans="2:33" ht="15.6">
      <c r="B246" s="32"/>
      <c r="C246" s="31"/>
      <c r="D246" s="31"/>
      <c r="E246" s="31"/>
      <c r="F246" s="31"/>
      <c r="G246" s="30"/>
      <c r="H246" s="31"/>
      <c r="I246" s="31"/>
      <c r="J246" s="31"/>
      <c r="K246" s="31"/>
      <c r="L246" s="31"/>
      <c r="M246" s="31"/>
      <c r="N246" s="31"/>
      <c r="O246" s="31"/>
      <c r="P246" s="31"/>
      <c r="Q246" s="31"/>
      <c r="R246" s="31"/>
      <c r="S246" s="31"/>
      <c r="T246" s="31"/>
      <c r="U246" s="31"/>
      <c r="V246" s="31"/>
      <c r="W246" s="31"/>
      <c r="X246" s="31"/>
      <c r="Y246" s="31"/>
      <c r="Z246" s="31"/>
      <c r="AA246" s="31"/>
      <c r="AB246" s="31"/>
      <c r="AC246" s="31"/>
      <c r="AD246" s="31"/>
      <c r="AE246" s="31"/>
      <c r="AF246" s="31"/>
      <c r="AG246" s="31"/>
    </row>
    <row r="247" spans="2:33" ht="15.6">
      <c r="B247" s="32"/>
      <c r="C247" s="31"/>
      <c r="D247" s="31"/>
      <c r="E247" s="31"/>
      <c r="F247" s="31"/>
      <c r="G247" s="30"/>
      <c r="H247" s="31"/>
      <c r="I247" s="31"/>
      <c r="J247" s="31"/>
      <c r="K247" s="31"/>
      <c r="L247" s="31"/>
      <c r="M247" s="31"/>
      <c r="N247" s="31"/>
      <c r="O247" s="31"/>
      <c r="P247" s="31"/>
      <c r="Q247" s="31"/>
      <c r="R247" s="31"/>
      <c r="S247" s="31"/>
      <c r="T247" s="31"/>
      <c r="U247" s="31"/>
      <c r="V247" s="31"/>
      <c r="W247" s="31"/>
      <c r="X247" s="31"/>
      <c r="Y247" s="31"/>
      <c r="Z247" s="31"/>
      <c r="AA247" s="31"/>
      <c r="AB247" s="31"/>
      <c r="AC247" s="31"/>
      <c r="AD247" s="31"/>
      <c r="AE247" s="31"/>
      <c r="AF247" s="31"/>
      <c r="AG247" s="31"/>
    </row>
    <row r="248" spans="2:33" ht="15.6">
      <c r="B248" s="32"/>
      <c r="C248" s="31"/>
      <c r="D248" s="31"/>
      <c r="E248" s="31"/>
      <c r="F248" s="31"/>
      <c r="G248" s="30"/>
      <c r="H248" s="31"/>
      <c r="I248" s="31"/>
      <c r="J248" s="31"/>
      <c r="K248" s="31"/>
      <c r="L248" s="31"/>
      <c r="M248" s="31"/>
      <c r="N248" s="31"/>
      <c r="O248" s="31"/>
      <c r="P248" s="31"/>
      <c r="Q248" s="31"/>
      <c r="R248" s="31"/>
      <c r="S248" s="31"/>
      <c r="T248" s="31"/>
      <c r="U248" s="31"/>
      <c r="V248" s="31"/>
      <c r="W248" s="31"/>
      <c r="X248" s="31"/>
      <c r="Y248" s="31"/>
      <c r="Z248" s="31"/>
      <c r="AA248" s="31"/>
      <c r="AB248" s="31"/>
      <c r="AC248" s="31"/>
      <c r="AD248" s="31"/>
      <c r="AE248" s="31"/>
      <c r="AF248" s="31"/>
      <c r="AG248" s="31"/>
    </row>
    <row r="249" spans="2:33" ht="15.6">
      <c r="B249" s="32"/>
      <c r="C249" s="31"/>
      <c r="D249" s="31"/>
      <c r="E249" s="31"/>
      <c r="F249" s="31"/>
      <c r="G249" s="30"/>
      <c r="H249" s="31"/>
      <c r="I249" s="31"/>
      <c r="J249" s="31"/>
      <c r="K249" s="31"/>
      <c r="L249" s="31"/>
      <c r="M249" s="31"/>
      <c r="N249" s="31"/>
      <c r="O249" s="31"/>
      <c r="P249" s="31"/>
      <c r="Q249" s="31"/>
      <c r="R249" s="31"/>
      <c r="S249" s="31"/>
      <c r="T249" s="31"/>
      <c r="U249" s="31"/>
      <c r="V249" s="31"/>
      <c r="W249" s="31"/>
      <c r="X249" s="31"/>
      <c r="Y249" s="31"/>
      <c r="Z249" s="31"/>
      <c r="AA249" s="31"/>
      <c r="AB249" s="31"/>
      <c r="AC249" s="31"/>
      <c r="AD249" s="31"/>
      <c r="AE249" s="31"/>
      <c r="AF249" s="31"/>
      <c r="AG249" s="31"/>
    </row>
    <row r="250" spans="2:33" ht="15.6">
      <c r="B250" s="32"/>
      <c r="C250" s="31"/>
      <c r="D250" s="31"/>
      <c r="E250" s="31"/>
      <c r="F250" s="31"/>
      <c r="G250" s="30"/>
      <c r="H250" s="31"/>
      <c r="I250" s="31"/>
      <c r="J250" s="31"/>
      <c r="K250" s="31"/>
      <c r="L250" s="31"/>
      <c r="M250" s="31"/>
      <c r="N250" s="31"/>
      <c r="O250" s="31"/>
      <c r="P250" s="31"/>
      <c r="Q250" s="31"/>
      <c r="R250" s="31"/>
      <c r="S250" s="31"/>
      <c r="T250" s="31"/>
      <c r="U250" s="31"/>
      <c r="V250" s="31"/>
      <c r="W250" s="31"/>
      <c r="X250" s="31"/>
      <c r="Y250" s="31"/>
      <c r="Z250" s="31"/>
      <c r="AA250" s="31"/>
      <c r="AB250" s="31"/>
      <c r="AC250" s="31"/>
      <c r="AD250" s="31"/>
      <c r="AE250" s="31"/>
      <c r="AF250" s="31"/>
      <c r="AG250" s="31"/>
    </row>
    <row r="251" spans="2:33" ht="15.6">
      <c r="B251" s="32"/>
      <c r="C251" s="31"/>
      <c r="D251" s="31"/>
      <c r="E251" s="31"/>
      <c r="F251" s="31"/>
      <c r="G251" s="30"/>
      <c r="H251" s="31"/>
      <c r="I251" s="31"/>
      <c r="J251" s="31"/>
      <c r="K251" s="31"/>
      <c r="L251" s="31"/>
      <c r="M251" s="31"/>
      <c r="N251" s="31"/>
      <c r="O251" s="31"/>
      <c r="P251" s="31"/>
      <c r="Q251" s="31"/>
      <c r="R251" s="31"/>
      <c r="S251" s="31"/>
      <c r="T251" s="31"/>
      <c r="U251" s="31"/>
      <c r="V251" s="31"/>
      <c r="W251" s="31"/>
      <c r="X251" s="31"/>
      <c r="Y251" s="31"/>
      <c r="Z251" s="31"/>
      <c r="AA251" s="31"/>
      <c r="AB251" s="31"/>
      <c r="AC251" s="31"/>
      <c r="AD251" s="31"/>
      <c r="AE251" s="31"/>
      <c r="AF251" s="31"/>
      <c r="AG251" s="31"/>
    </row>
    <row r="252" spans="2:33" ht="15.6">
      <c r="B252" s="32"/>
      <c r="C252" s="31"/>
      <c r="D252" s="31"/>
      <c r="E252" s="31"/>
      <c r="F252" s="31"/>
      <c r="G252" s="30"/>
      <c r="H252" s="31"/>
      <c r="I252" s="31"/>
      <c r="J252" s="31"/>
      <c r="K252" s="31"/>
      <c r="L252" s="31"/>
      <c r="M252" s="31"/>
      <c r="N252" s="31"/>
      <c r="O252" s="31"/>
      <c r="P252" s="31"/>
      <c r="Q252" s="31"/>
      <c r="R252" s="31"/>
      <c r="S252" s="31"/>
      <c r="T252" s="31"/>
      <c r="U252" s="31"/>
      <c r="V252" s="31"/>
      <c r="W252" s="31"/>
      <c r="X252" s="31"/>
      <c r="Y252" s="31"/>
      <c r="Z252" s="31"/>
      <c r="AA252" s="31"/>
      <c r="AB252" s="31"/>
      <c r="AC252" s="31"/>
      <c r="AD252" s="31"/>
      <c r="AE252" s="31"/>
      <c r="AF252" s="31"/>
      <c r="AG252" s="31"/>
    </row>
    <row r="253" spans="2:33" ht="15.6">
      <c r="B253" s="32"/>
      <c r="C253" s="31"/>
      <c r="D253" s="31"/>
      <c r="E253" s="31"/>
      <c r="F253" s="31"/>
      <c r="G253" s="30"/>
      <c r="H253" s="31"/>
      <c r="I253" s="31"/>
      <c r="J253" s="31"/>
      <c r="K253" s="31"/>
      <c r="L253" s="31"/>
      <c r="M253" s="31"/>
      <c r="N253" s="31"/>
      <c r="O253" s="31"/>
      <c r="P253" s="31"/>
      <c r="Q253" s="31"/>
      <c r="R253" s="31"/>
      <c r="S253" s="31"/>
      <c r="T253" s="31"/>
      <c r="U253" s="31"/>
      <c r="V253" s="31"/>
      <c r="W253" s="31"/>
      <c r="X253" s="31"/>
      <c r="Y253" s="31"/>
      <c r="Z253" s="31"/>
      <c r="AA253" s="31"/>
      <c r="AB253" s="31"/>
      <c r="AC253" s="31"/>
      <c r="AD253" s="31"/>
      <c r="AE253" s="31"/>
      <c r="AF253" s="31"/>
      <c r="AG253" s="31"/>
    </row>
    <row r="254" spans="2:33" ht="15.6">
      <c r="B254" s="32"/>
      <c r="C254" s="31"/>
      <c r="D254" s="31"/>
      <c r="E254" s="31"/>
      <c r="F254" s="31"/>
      <c r="G254" s="30"/>
      <c r="H254" s="31"/>
      <c r="I254" s="31"/>
      <c r="J254" s="31"/>
      <c r="K254" s="31"/>
      <c r="L254" s="31"/>
      <c r="M254" s="31"/>
      <c r="N254" s="31"/>
      <c r="O254" s="31"/>
      <c r="P254" s="31"/>
      <c r="Q254" s="31"/>
      <c r="R254" s="31"/>
      <c r="S254" s="31"/>
      <c r="T254" s="31"/>
      <c r="U254" s="31"/>
      <c r="V254" s="31"/>
      <c r="W254" s="31"/>
      <c r="X254" s="31"/>
      <c r="Y254" s="31"/>
      <c r="Z254" s="31"/>
      <c r="AA254" s="31"/>
      <c r="AB254" s="31"/>
      <c r="AC254" s="31"/>
      <c r="AD254" s="31"/>
      <c r="AE254" s="31"/>
      <c r="AF254" s="31"/>
      <c r="AG254" s="31"/>
    </row>
    <row r="255" spans="2:33" ht="15.6">
      <c r="B255" s="32"/>
      <c r="C255" s="31"/>
      <c r="D255" s="31"/>
      <c r="E255" s="31"/>
      <c r="F255" s="31"/>
      <c r="G255" s="30"/>
      <c r="H255" s="31"/>
      <c r="I255" s="31"/>
      <c r="J255" s="31"/>
      <c r="K255" s="31"/>
      <c r="L255" s="31"/>
      <c r="M255" s="31"/>
      <c r="N255" s="31"/>
      <c r="O255" s="31"/>
      <c r="P255" s="31"/>
      <c r="Q255" s="31"/>
      <c r="R255" s="31"/>
      <c r="S255" s="31"/>
      <c r="T255" s="31"/>
      <c r="U255" s="31"/>
      <c r="V255" s="31"/>
      <c r="W255" s="31"/>
      <c r="X255" s="31"/>
      <c r="Y255" s="31"/>
      <c r="Z255" s="31"/>
      <c r="AA255" s="31"/>
      <c r="AB255" s="31"/>
      <c r="AC255" s="31"/>
      <c r="AD255" s="31"/>
      <c r="AE255" s="31"/>
      <c r="AF255" s="31"/>
      <c r="AG255" s="31"/>
    </row>
    <row r="256" spans="2:33" ht="15.6">
      <c r="B256" s="32"/>
      <c r="C256" s="31"/>
      <c r="D256" s="31"/>
      <c r="E256" s="31"/>
      <c r="F256" s="31"/>
      <c r="G256" s="30"/>
      <c r="H256" s="31"/>
      <c r="I256" s="31"/>
      <c r="J256" s="31"/>
      <c r="K256" s="31"/>
      <c r="L256" s="31"/>
      <c r="M256" s="31"/>
      <c r="N256" s="31"/>
      <c r="O256" s="31"/>
      <c r="P256" s="31"/>
      <c r="Q256" s="31"/>
      <c r="R256" s="31"/>
      <c r="S256" s="31"/>
      <c r="T256" s="31"/>
      <c r="U256" s="31"/>
      <c r="V256" s="31"/>
      <c r="W256" s="31"/>
      <c r="X256" s="31"/>
      <c r="Y256" s="31"/>
      <c r="Z256" s="31"/>
      <c r="AA256" s="31"/>
      <c r="AB256" s="31"/>
      <c r="AC256" s="31"/>
      <c r="AD256" s="31"/>
      <c r="AE256" s="31"/>
      <c r="AF256" s="31"/>
      <c r="AG256" s="31"/>
    </row>
    <row r="257" spans="2:33" ht="15.6">
      <c r="B257" s="32"/>
      <c r="C257" s="31"/>
      <c r="D257" s="31"/>
      <c r="E257" s="31"/>
      <c r="F257" s="31"/>
      <c r="G257" s="30"/>
      <c r="H257" s="31"/>
      <c r="I257" s="31"/>
      <c r="J257" s="31"/>
      <c r="K257" s="31"/>
      <c r="L257" s="31"/>
      <c r="M257" s="31"/>
      <c r="N257" s="31"/>
      <c r="O257" s="31"/>
      <c r="P257" s="31"/>
      <c r="Q257" s="31"/>
      <c r="R257" s="31"/>
      <c r="S257" s="31"/>
      <c r="T257" s="31"/>
      <c r="U257" s="31"/>
      <c r="V257" s="31"/>
      <c r="W257" s="31"/>
      <c r="X257" s="31"/>
      <c r="Y257" s="31"/>
      <c r="Z257" s="31"/>
      <c r="AA257" s="31"/>
      <c r="AB257" s="31"/>
      <c r="AC257" s="31"/>
      <c r="AD257" s="31"/>
      <c r="AE257" s="31"/>
      <c r="AF257" s="31"/>
      <c r="AG257" s="31"/>
    </row>
    <row r="258" spans="2:33" ht="15.6">
      <c r="B258" s="32"/>
      <c r="C258" s="31"/>
      <c r="D258" s="31"/>
      <c r="E258" s="31"/>
      <c r="F258" s="31"/>
      <c r="G258" s="30"/>
      <c r="H258" s="31"/>
      <c r="I258" s="31"/>
      <c r="J258" s="31"/>
      <c r="K258" s="31"/>
      <c r="L258" s="31"/>
      <c r="M258" s="31"/>
      <c r="N258" s="31"/>
      <c r="O258" s="31"/>
      <c r="P258" s="31"/>
      <c r="Q258" s="31"/>
      <c r="R258" s="31"/>
      <c r="S258" s="31"/>
      <c r="T258" s="31"/>
      <c r="U258" s="31"/>
      <c r="V258" s="31"/>
      <c r="W258" s="31"/>
      <c r="X258" s="31"/>
      <c r="Y258" s="31"/>
      <c r="Z258" s="31"/>
      <c r="AA258" s="31"/>
      <c r="AB258" s="31"/>
      <c r="AC258" s="31"/>
      <c r="AD258" s="31"/>
      <c r="AE258" s="31"/>
      <c r="AF258" s="31"/>
      <c r="AG258" s="31"/>
    </row>
    <row r="259" spans="2:33" ht="15.6">
      <c r="B259" s="32"/>
      <c r="C259" s="31"/>
      <c r="D259" s="31"/>
      <c r="E259" s="31"/>
      <c r="F259" s="31"/>
      <c r="G259" s="30"/>
      <c r="H259" s="31"/>
      <c r="I259" s="31"/>
      <c r="J259" s="31"/>
      <c r="K259" s="31"/>
      <c r="L259" s="31"/>
      <c r="M259" s="31"/>
      <c r="N259" s="31"/>
      <c r="O259" s="31"/>
      <c r="P259" s="31"/>
      <c r="Q259" s="31"/>
      <c r="R259" s="31"/>
      <c r="S259" s="31"/>
      <c r="T259" s="31"/>
      <c r="U259" s="31"/>
      <c r="V259" s="31"/>
      <c r="W259" s="31"/>
      <c r="X259" s="31"/>
      <c r="Y259" s="31"/>
      <c r="Z259" s="31"/>
      <c r="AA259" s="31"/>
      <c r="AB259" s="31"/>
      <c r="AC259" s="31"/>
      <c r="AD259" s="31"/>
      <c r="AE259" s="31"/>
      <c r="AF259" s="31"/>
      <c r="AG259" s="31"/>
    </row>
    <row r="260" spans="2:33" ht="15.6">
      <c r="B260" s="32"/>
      <c r="C260" s="31"/>
      <c r="D260" s="31"/>
      <c r="E260" s="31"/>
      <c r="F260" s="31"/>
      <c r="G260" s="30"/>
      <c r="H260" s="31"/>
      <c r="I260" s="31"/>
      <c r="J260" s="31"/>
      <c r="K260" s="31"/>
      <c r="L260" s="31"/>
      <c r="M260" s="31"/>
      <c r="N260" s="31"/>
      <c r="O260" s="31"/>
      <c r="P260" s="31"/>
      <c r="Q260" s="31"/>
      <c r="R260" s="31"/>
      <c r="S260" s="31"/>
      <c r="T260" s="31"/>
      <c r="U260" s="31"/>
      <c r="V260" s="31"/>
      <c r="W260" s="31"/>
      <c r="X260" s="31"/>
      <c r="Y260" s="31"/>
      <c r="Z260" s="31"/>
      <c r="AA260" s="31"/>
      <c r="AB260" s="31"/>
      <c r="AC260" s="31"/>
      <c r="AD260" s="31"/>
      <c r="AE260" s="31"/>
      <c r="AF260" s="31"/>
      <c r="AG260" s="31"/>
    </row>
    <row r="261" spans="2:33" ht="14.45">
      <c r="B261" s="33"/>
      <c r="C261" s="31"/>
      <c r="D261" s="31"/>
      <c r="E261" s="31"/>
      <c r="F261" s="31"/>
      <c r="G261" s="30"/>
      <c r="H261" s="31"/>
      <c r="I261" s="31"/>
      <c r="J261" s="31"/>
      <c r="K261" s="31"/>
      <c r="L261" s="31"/>
      <c r="M261" s="31"/>
      <c r="N261" s="31"/>
      <c r="O261" s="31"/>
      <c r="P261" s="31"/>
      <c r="Q261" s="31"/>
      <c r="R261" s="31"/>
      <c r="S261" s="31"/>
      <c r="T261" s="31"/>
      <c r="U261" s="31"/>
      <c r="V261" s="31"/>
      <c r="W261" s="31"/>
      <c r="X261" s="31"/>
      <c r="Y261" s="31"/>
      <c r="Z261" s="31"/>
      <c r="AA261" s="31"/>
      <c r="AB261" s="31"/>
      <c r="AC261" s="31"/>
      <c r="AD261" s="31"/>
      <c r="AE261" s="31"/>
      <c r="AF261" s="31"/>
      <c r="AG261" s="31"/>
    </row>
    <row r="262" spans="2:33" ht="14.45">
      <c r="B262" s="33"/>
      <c r="C262" s="31"/>
      <c r="D262" s="31"/>
      <c r="E262" s="31"/>
      <c r="F262" s="31"/>
      <c r="G262" s="30"/>
      <c r="H262" s="31"/>
      <c r="I262" s="31"/>
      <c r="J262" s="31"/>
      <c r="K262" s="31"/>
      <c r="L262" s="31"/>
      <c r="M262" s="31"/>
      <c r="N262" s="31"/>
      <c r="O262" s="31"/>
      <c r="P262" s="31"/>
      <c r="Q262" s="31"/>
      <c r="R262" s="31"/>
      <c r="S262" s="31"/>
      <c r="T262" s="31"/>
      <c r="U262" s="31"/>
      <c r="V262" s="31"/>
      <c r="W262" s="31"/>
      <c r="X262" s="31"/>
      <c r="Y262" s="31"/>
      <c r="Z262" s="31"/>
      <c r="AA262" s="31"/>
      <c r="AB262" s="31"/>
      <c r="AC262" s="31"/>
      <c r="AD262" s="31"/>
      <c r="AE262" s="31"/>
      <c r="AF262" s="31"/>
      <c r="AG262" s="31"/>
    </row>
    <row r="263" spans="2:33" ht="14.45">
      <c r="B263" s="33"/>
      <c r="C263" s="31"/>
      <c r="D263" s="31"/>
      <c r="E263" s="31"/>
      <c r="F263" s="31"/>
      <c r="G263" s="30"/>
      <c r="H263" s="31"/>
      <c r="I263" s="31"/>
      <c r="J263" s="31"/>
      <c r="K263" s="31"/>
      <c r="L263" s="31"/>
      <c r="M263" s="31"/>
      <c r="N263" s="31"/>
      <c r="O263" s="31"/>
      <c r="P263" s="31"/>
      <c r="Q263" s="31"/>
      <c r="R263" s="31"/>
      <c r="S263" s="31"/>
      <c r="T263" s="31"/>
      <c r="U263" s="31"/>
      <c r="V263" s="31"/>
      <c r="W263" s="31"/>
      <c r="X263" s="31"/>
      <c r="Y263" s="31"/>
      <c r="Z263" s="31"/>
      <c r="AA263" s="31"/>
      <c r="AB263" s="31"/>
      <c r="AC263" s="31"/>
      <c r="AD263" s="31"/>
      <c r="AE263" s="31"/>
      <c r="AF263" s="31"/>
      <c r="AG263" s="31"/>
    </row>
    <row r="264" spans="2:33" ht="14.45">
      <c r="B264" s="33"/>
      <c r="C264" s="31"/>
      <c r="D264" s="31"/>
      <c r="E264" s="31"/>
      <c r="F264" s="31"/>
      <c r="G264" s="30"/>
      <c r="H264" s="31"/>
      <c r="I264" s="31"/>
      <c r="J264" s="31"/>
      <c r="K264" s="31"/>
      <c r="L264" s="31"/>
      <c r="M264" s="31"/>
      <c r="N264" s="31"/>
      <c r="O264" s="31"/>
      <c r="P264" s="31"/>
      <c r="Q264" s="31"/>
      <c r="R264" s="31"/>
      <c r="S264" s="31"/>
      <c r="T264" s="31"/>
      <c r="U264" s="31"/>
      <c r="V264" s="31"/>
      <c r="W264" s="31"/>
      <c r="X264" s="31"/>
      <c r="Y264" s="31"/>
      <c r="Z264" s="31"/>
      <c r="AA264" s="31"/>
      <c r="AB264" s="31"/>
      <c r="AC264" s="31"/>
      <c r="AD264" s="31"/>
      <c r="AE264" s="31"/>
      <c r="AF264" s="31"/>
      <c r="AG264" s="31"/>
    </row>
    <row r="265" spans="2:33" ht="14.45">
      <c r="B265" s="33"/>
      <c r="C265" s="31"/>
      <c r="D265" s="31"/>
      <c r="E265" s="31"/>
      <c r="F265" s="31"/>
      <c r="G265" s="30"/>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c r="AE265" s="31"/>
      <c r="AF265" s="31"/>
      <c r="AG265" s="31"/>
    </row>
    <row r="266" spans="2:33" ht="14.45">
      <c r="B266" s="33"/>
      <c r="C266" s="31"/>
      <c r="D266" s="31"/>
      <c r="E266" s="31"/>
      <c r="F266" s="31"/>
      <c r="G266" s="30"/>
      <c r="H266" s="31"/>
      <c r="I266" s="31"/>
      <c r="J266" s="31"/>
      <c r="K266" s="31"/>
      <c r="L266" s="31"/>
      <c r="M266" s="31"/>
      <c r="N266" s="31"/>
      <c r="O266" s="31"/>
      <c r="P266" s="31"/>
      <c r="Q266" s="31"/>
      <c r="R266" s="31"/>
      <c r="S266" s="31"/>
      <c r="T266" s="31"/>
      <c r="U266" s="31"/>
      <c r="V266" s="31"/>
      <c r="W266" s="31"/>
      <c r="X266" s="31"/>
      <c r="Y266" s="31"/>
      <c r="Z266" s="31"/>
      <c r="AA266" s="31"/>
      <c r="AB266" s="31"/>
      <c r="AC266" s="31"/>
      <c r="AD266" s="31"/>
      <c r="AE266" s="31"/>
      <c r="AF266" s="31"/>
      <c r="AG266" s="31"/>
    </row>
    <row r="267" spans="2:33" ht="14.45">
      <c r="B267" s="33"/>
      <c r="C267" s="31"/>
      <c r="D267" s="31"/>
      <c r="E267" s="31"/>
      <c r="F267" s="31"/>
      <c r="G267" s="30"/>
      <c r="H267" s="31"/>
      <c r="I267" s="31"/>
      <c r="J267" s="31"/>
      <c r="K267" s="31"/>
      <c r="L267" s="31"/>
      <c r="M267" s="31"/>
      <c r="N267" s="31"/>
      <c r="O267" s="31"/>
      <c r="P267" s="31"/>
      <c r="Q267" s="31"/>
      <c r="R267" s="31"/>
      <c r="S267" s="31"/>
      <c r="T267" s="31"/>
      <c r="U267" s="31"/>
      <c r="V267" s="31"/>
      <c r="W267" s="31"/>
      <c r="X267" s="31"/>
      <c r="Y267" s="31"/>
      <c r="Z267" s="31"/>
      <c r="AA267" s="31"/>
      <c r="AB267" s="31"/>
      <c r="AC267" s="31"/>
      <c r="AD267" s="31"/>
      <c r="AE267" s="31"/>
      <c r="AF267" s="31"/>
      <c r="AG267" s="31"/>
    </row>
    <row r="268" spans="2:33" ht="14.45">
      <c r="B268" s="33"/>
      <c r="C268" s="31"/>
      <c r="D268" s="31"/>
      <c r="E268" s="31"/>
      <c r="F268" s="31"/>
      <c r="G268" s="30"/>
      <c r="H268" s="31"/>
      <c r="I268" s="31"/>
      <c r="J268" s="31"/>
      <c r="K268" s="31"/>
      <c r="L268" s="31"/>
      <c r="M268" s="31"/>
      <c r="N268" s="31"/>
      <c r="O268" s="31"/>
      <c r="P268" s="31"/>
      <c r="Q268" s="31"/>
      <c r="R268" s="31"/>
      <c r="S268" s="31"/>
      <c r="T268" s="31"/>
      <c r="U268" s="31"/>
      <c r="V268" s="31"/>
      <c r="W268" s="31"/>
      <c r="X268" s="31"/>
      <c r="Y268" s="31"/>
      <c r="Z268" s="31"/>
      <c r="AA268" s="31"/>
      <c r="AB268" s="31"/>
      <c r="AC268" s="31"/>
      <c r="AD268" s="31"/>
      <c r="AE268" s="31"/>
      <c r="AF268" s="31"/>
      <c r="AG268" s="31"/>
    </row>
    <row r="269" spans="2:33" ht="14.45">
      <c r="B269" s="33"/>
      <c r="C269" s="31"/>
      <c r="D269" s="31"/>
      <c r="E269" s="31"/>
      <c r="F269" s="31"/>
      <c r="G269" s="30"/>
      <c r="H269" s="31"/>
      <c r="I269" s="31"/>
      <c r="J269" s="31"/>
      <c r="K269" s="31"/>
      <c r="L269" s="31"/>
      <c r="M269" s="31"/>
      <c r="N269" s="31"/>
      <c r="O269" s="31"/>
      <c r="P269" s="31"/>
      <c r="Q269" s="31"/>
      <c r="R269" s="31"/>
      <c r="S269" s="31"/>
      <c r="T269" s="31"/>
      <c r="U269" s="31"/>
      <c r="V269" s="31"/>
      <c r="W269" s="31"/>
      <c r="X269" s="31"/>
      <c r="Y269" s="31"/>
      <c r="Z269" s="31"/>
      <c r="AA269" s="31"/>
      <c r="AB269" s="31"/>
      <c r="AC269" s="31"/>
      <c r="AD269" s="31"/>
      <c r="AE269" s="31"/>
      <c r="AF269" s="31"/>
      <c r="AG269" s="31"/>
    </row>
    <row r="270" spans="2:33" ht="14.45">
      <c r="B270" s="33"/>
      <c r="C270" s="31"/>
      <c r="D270" s="31"/>
      <c r="E270" s="31"/>
      <c r="F270" s="31"/>
      <c r="G270" s="30"/>
      <c r="H270" s="31"/>
      <c r="I270" s="31"/>
      <c r="J270" s="31"/>
      <c r="K270" s="31"/>
      <c r="L270" s="31"/>
      <c r="M270" s="31"/>
      <c r="N270" s="31"/>
      <c r="O270" s="31"/>
      <c r="P270" s="31"/>
      <c r="Q270" s="31"/>
      <c r="R270" s="31"/>
      <c r="S270" s="31"/>
      <c r="T270" s="31"/>
      <c r="U270" s="31"/>
      <c r="V270" s="31"/>
      <c r="W270" s="31"/>
      <c r="X270" s="31"/>
      <c r="Y270" s="31"/>
      <c r="Z270" s="31"/>
      <c r="AA270" s="31"/>
      <c r="AB270" s="31"/>
      <c r="AC270" s="31"/>
      <c r="AD270" s="31"/>
      <c r="AE270" s="31"/>
      <c r="AF270" s="31"/>
      <c r="AG270" s="31"/>
    </row>
    <row r="271" spans="2:33" ht="14.45">
      <c r="B271" s="33"/>
      <c r="C271" s="31"/>
      <c r="D271" s="31"/>
      <c r="E271" s="31"/>
      <c r="F271" s="31"/>
      <c r="G271" s="30"/>
      <c r="H271" s="31"/>
      <c r="I271" s="31"/>
      <c r="J271" s="31"/>
      <c r="K271" s="31"/>
      <c r="L271" s="31"/>
      <c r="M271" s="31"/>
      <c r="N271" s="31"/>
      <c r="O271" s="31"/>
      <c r="P271" s="31"/>
      <c r="Q271" s="31"/>
      <c r="R271" s="31"/>
      <c r="S271" s="31"/>
      <c r="T271" s="31"/>
      <c r="U271" s="31"/>
      <c r="V271" s="31"/>
      <c r="W271" s="31"/>
      <c r="X271" s="31"/>
      <c r="Y271" s="31"/>
      <c r="Z271" s="31"/>
      <c r="AA271" s="31"/>
      <c r="AB271" s="31"/>
      <c r="AC271" s="31"/>
      <c r="AD271" s="31"/>
      <c r="AE271" s="31"/>
      <c r="AF271" s="31"/>
      <c r="AG271" s="31"/>
    </row>
    <row r="272" spans="2:33" ht="14.45">
      <c r="B272" s="33"/>
      <c r="C272" s="31"/>
      <c r="D272" s="31"/>
      <c r="E272" s="31"/>
      <c r="F272" s="31"/>
      <c r="G272" s="30"/>
      <c r="H272" s="31"/>
      <c r="I272" s="31"/>
      <c r="J272" s="31"/>
      <c r="K272" s="31"/>
      <c r="L272" s="31"/>
      <c r="M272" s="31"/>
      <c r="N272" s="31"/>
      <c r="O272" s="31"/>
      <c r="P272" s="31"/>
      <c r="Q272" s="31"/>
      <c r="R272" s="31"/>
      <c r="S272" s="31"/>
      <c r="T272" s="31"/>
      <c r="U272" s="31"/>
      <c r="V272" s="31"/>
      <c r="W272" s="31"/>
      <c r="X272" s="31"/>
      <c r="Y272" s="31"/>
      <c r="Z272" s="31"/>
      <c r="AA272" s="31"/>
      <c r="AB272" s="31"/>
      <c r="AC272" s="31"/>
      <c r="AD272" s="31"/>
      <c r="AE272" s="31"/>
      <c r="AF272" s="31"/>
      <c r="AG272" s="31"/>
    </row>
    <row r="273" spans="2:33" ht="14.45">
      <c r="B273" s="33"/>
      <c r="C273" s="31"/>
      <c r="D273" s="31"/>
      <c r="E273" s="31"/>
      <c r="F273" s="31"/>
      <c r="G273" s="30"/>
      <c r="H273" s="31"/>
      <c r="I273" s="31"/>
      <c r="J273" s="31"/>
      <c r="K273" s="31"/>
      <c r="L273" s="31"/>
      <c r="M273" s="31"/>
      <c r="N273" s="31"/>
      <c r="O273" s="31"/>
      <c r="P273" s="31"/>
      <c r="Q273" s="31"/>
      <c r="R273" s="31"/>
      <c r="S273" s="31"/>
      <c r="T273" s="31"/>
      <c r="U273" s="31"/>
      <c r="V273" s="31"/>
      <c r="W273" s="31"/>
      <c r="X273" s="31"/>
      <c r="Y273" s="31"/>
      <c r="Z273" s="31"/>
      <c r="AA273" s="31"/>
      <c r="AB273" s="31"/>
      <c r="AC273" s="31"/>
      <c r="AD273" s="31"/>
      <c r="AE273" s="31"/>
      <c r="AF273" s="31"/>
      <c r="AG273" s="31"/>
    </row>
    <row r="274" spans="2:33" ht="14.45">
      <c r="B274" s="33"/>
      <c r="C274" s="31"/>
      <c r="D274" s="31"/>
      <c r="E274" s="31"/>
      <c r="F274" s="31"/>
      <c r="G274" s="30"/>
      <c r="H274" s="31"/>
      <c r="I274" s="31"/>
      <c r="J274" s="31"/>
      <c r="K274" s="31"/>
      <c r="L274" s="31"/>
      <c r="M274" s="31"/>
      <c r="N274" s="31"/>
      <c r="O274" s="31"/>
      <c r="P274" s="31"/>
      <c r="Q274" s="31"/>
      <c r="R274" s="31"/>
      <c r="S274" s="31"/>
      <c r="T274" s="31"/>
      <c r="U274" s="31"/>
      <c r="V274" s="31"/>
      <c r="W274" s="31"/>
      <c r="X274" s="31"/>
      <c r="Y274" s="31"/>
      <c r="Z274" s="31"/>
      <c r="AA274" s="31"/>
      <c r="AB274" s="31"/>
      <c r="AC274" s="31"/>
      <c r="AD274" s="31"/>
      <c r="AE274" s="31"/>
      <c r="AF274" s="31"/>
      <c r="AG274" s="31"/>
    </row>
    <row r="275" spans="2:33" ht="14.45">
      <c r="B275" s="33"/>
      <c r="C275" s="31"/>
      <c r="D275" s="31"/>
      <c r="E275" s="31"/>
      <c r="F275" s="31"/>
      <c r="G275" s="30"/>
      <c r="H275" s="31"/>
      <c r="I275" s="31"/>
      <c r="J275" s="31"/>
      <c r="K275" s="31"/>
      <c r="L275" s="31"/>
      <c r="M275" s="31"/>
      <c r="N275" s="31"/>
      <c r="O275" s="31"/>
      <c r="P275" s="31"/>
      <c r="Q275" s="31"/>
      <c r="R275" s="31"/>
      <c r="S275" s="31"/>
      <c r="T275" s="31"/>
      <c r="U275" s="31"/>
      <c r="V275" s="31"/>
      <c r="W275" s="31"/>
      <c r="X275" s="31"/>
      <c r="Y275" s="31"/>
      <c r="Z275" s="31"/>
      <c r="AA275" s="31"/>
      <c r="AB275" s="31"/>
      <c r="AC275" s="31"/>
      <c r="AD275" s="31"/>
      <c r="AE275" s="31"/>
      <c r="AF275" s="31"/>
      <c r="AG275" s="31"/>
    </row>
    <row r="276" spans="2:33" ht="14.45">
      <c r="B276" s="33"/>
      <c r="C276" s="31"/>
      <c r="D276" s="31"/>
      <c r="E276" s="31"/>
      <c r="F276" s="31"/>
      <c r="G276" s="30"/>
      <c r="H276" s="31"/>
      <c r="I276" s="31"/>
      <c r="J276" s="31"/>
      <c r="K276" s="31"/>
      <c r="L276" s="31"/>
      <c r="M276" s="31"/>
      <c r="N276" s="31"/>
      <c r="O276" s="31"/>
      <c r="P276" s="31"/>
      <c r="Q276" s="31"/>
      <c r="R276" s="31"/>
      <c r="S276" s="31"/>
      <c r="T276" s="31"/>
      <c r="U276" s="31"/>
      <c r="V276" s="31"/>
      <c r="W276" s="31"/>
      <c r="X276" s="31"/>
      <c r="Y276" s="31"/>
      <c r="Z276" s="31"/>
      <c r="AA276" s="31"/>
      <c r="AB276" s="31"/>
      <c r="AC276" s="31"/>
      <c r="AD276" s="31"/>
      <c r="AE276" s="31"/>
      <c r="AF276" s="31"/>
      <c r="AG276" s="31"/>
    </row>
    <row r="277" spans="2:33" ht="14.45">
      <c r="B277" s="33"/>
      <c r="C277" s="31"/>
      <c r="D277" s="31"/>
      <c r="E277" s="31"/>
      <c r="F277" s="31"/>
      <c r="G277" s="30"/>
      <c r="H277" s="31"/>
      <c r="I277" s="31"/>
      <c r="J277" s="31"/>
      <c r="K277" s="31"/>
      <c r="L277" s="31"/>
      <c r="M277" s="31"/>
      <c r="N277" s="31"/>
      <c r="O277" s="31"/>
      <c r="P277" s="31"/>
      <c r="Q277" s="31"/>
      <c r="R277" s="31"/>
      <c r="S277" s="31"/>
      <c r="T277" s="31"/>
      <c r="U277" s="31"/>
      <c r="V277" s="31"/>
      <c r="W277" s="31"/>
      <c r="X277" s="31"/>
      <c r="Y277" s="31"/>
      <c r="Z277" s="31"/>
      <c r="AA277" s="31"/>
      <c r="AB277" s="31"/>
      <c r="AC277" s="31"/>
      <c r="AD277" s="31"/>
      <c r="AE277" s="31"/>
      <c r="AF277" s="31"/>
      <c r="AG277" s="31"/>
    </row>
    <row r="278" spans="2:33" ht="14.45">
      <c r="B278" s="33"/>
      <c r="C278" s="31"/>
      <c r="D278" s="31"/>
      <c r="E278" s="31"/>
      <c r="F278" s="31"/>
      <c r="G278" s="30"/>
      <c r="H278" s="31"/>
      <c r="I278" s="31"/>
      <c r="J278" s="31"/>
      <c r="K278" s="31"/>
      <c r="L278" s="31"/>
      <c r="M278" s="31"/>
      <c r="N278" s="31"/>
      <c r="O278" s="31"/>
      <c r="P278" s="31"/>
      <c r="Q278" s="31"/>
      <c r="R278" s="31"/>
      <c r="S278" s="31"/>
      <c r="T278" s="31"/>
      <c r="U278" s="31"/>
      <c r="V278" s="31"/>
      <c r="W278" s="31"/>
      <c r="X278" s="31"/>
      <c r="Y278" s="31"/>
      <c r="Z278" s="31"/>
      <c r="AA278" s="31"/>
      <c r="AB278" s="31"/>
      <c r="AC278" s="31"/>
      <c r="AD278" s="31"/>
      <c r="AE278" s="31"/>
      <c r="AF278" s="31"/>
      <c r="AG278" s="31"/>
    </row>
    <row r="279" spans="2:33" ht="14.45">
      <c r="B279" s="33"/>
      <c r="C279" s="31"/>
      <c r="D279" s="31"/>
      <c r="E279" s="31"/>
      <c r="F279" s="31"/>
      <c r="G279" s="30"/>
      <c r="H279" s="31"/>
      <c r="I279" s="31"/>
      <c r="J279" s="31"/>
      <c r="K279" s="31"/>
      <c r="L279" s="31"/>
      <c r="M279" s="31"/>
      <c r="N279" s="31"/>
      <c r="O279" s="31"/>
      <c r="P279" s="31"/>
      <c r="Q279" s="31"/>
      <c r="R279" s="31"/>
      <c r="S279" s="31"/>
      <c r="T279" s="31"/>
      <c r="U279" s="31"/>
      <c r="V279" s="31"/>
      <c r="W279" s="31"/>
      <c r="X279" s="31"/>
      <c r="Y279" s="31"/>
      <c r="Z279" s="31"/>
      <c r="AA279" s="31"/>
      <c r="AB279" s="31"/>
      <c r="AC279" s="31"/>
      <c r="AD279" s="31"/>
      <c r="AE279" s="31"/>
      <c r="AF279" s="31"/>
      <c r="AG279" s="31"/>
    </row>
    <row r="280" spans="2:33" ht="14.45">
      <c r="B280" s="33"/>
      <c r="C280" s="31"/>
      <c r="D280" s="31"/>
      <c r="E280" s="31"/>
      <c r="F280" s="31"/>
      <c r="G280" s="30"/>
      <c r="H280" s="31"/>
      <c r="I280" s="31"/>
      <c r="J280" s="31"/>
      <c r="K280" s="31"/>
      <c r="L280" s="31"/>
      <c r="M280" s="31"/>
      <c r="N280" s="31"/>
      <c r="O280" s="31"/>
      <c r="P280" s="31"/>
      <c r="Q280" s="31"/>
      <c r="R280" s="31"/>
      <c r="S280" s="31"/>
      <c r="T280" s="31"/>
      <c r="U280" s="31"/>
      <c r="V280" s="31"/>
      <c r="W280" s="31"/>
      <c r="X280" s="31"/>
      <c r="Y280" s="31"/>
      <c r="Z280" s="31"/>
      <c r="AA280" s="31"/>
      <c r="AB280" s="31"/>
      <c r="AC280" s="31"/>
      <c r="AD280" s="31"/>
      <c r="AE280" s="31"/>
      <c r="AF280" s="31"/>
      <c r="AG280" s="31"/>
    </row>
    <row r="281" spans="2:33" ht="14.45">
      <c r="B281" s="33"/>
      <c r="C281" s="31"/>
      <c r="D281" s="31"/>
      <c r="E281" s="31"/>
      <c r="F281" s="31"/>
      <c r="G281" s="30"/>
      <c r="H281" s="31"/>
      <c r="I281" s="31"/>
      <c r="J281" s="31"/>
      <c r="K281" s="31"/>
      <c r="L281" s="31"/>
      <c r="M281" s="31"/>
      <c r="N281" s="31"/>
      <c r="O281" s="31"/>
      <c r="P281" s="31"/>
      <c r="Q281" s="31"/>
      <c r="R281" s="31"/>
      <c r="S281" s="31"/>
      <c r="T281" s="31"/>
      <c r="U281" s="31"/>
      <c r="V281" s="31"/>
      <c r="W281" s="31"/>
      <c r="X281" s="31"/>
      <c r="Y281" s="31"/>
      <c r="Z281" s="31"/>
      <c r="AA281" s="31"/>
      <c r="AB281" s="31"/>
      <c r="AC281" s="31"/>
      <c r="AD281" s="31"/>
      <c r="AE281" s="31"/>
      <c r="AF281" s="31"/>
      <c r="AG281" s="31"/>
    </row>
    <row r="282" spans="2:33" ht="14.45">
      <c r="B282" s="33"/>
      <c r="C282" s="31"/>
      <c r="D282" s="31"/>
      <c r="E282" s="31"/>
      <c r="F282" s="31"/>
      <c r="G282" s="30"/>
      <c r="H282" s="31"/>
      <c r="I282" s="31"/>
      <c r="J282" s="31"/>
      <c r="K282" s="31"/>
      <c r="L282" s="31"/>
      <c r="M282" s="31"/>
      <c r="N282" s="31"/>
      <c r="O282" s="31"/>
      <c r="P282" s="31"/>
      <c r="Q282" s="31"/>
      <c r="R282" s="31"/>
      <c r="S282" s="31"/>
      <c r="T282" s="31"/>
      <c r="U282" s="31"/>
      <c r="V282" s="31"/>
      <c r="W282" s="31"/>
      <c r="X282" s="31"/>
      <c r="Y282" s="31"/>
      <c r="Z282" s="31"/>
      <c r="AA282" s="31"/>
      <c r="AB282" s="31"/>
      <c r="AC282" s="31"/>
      <c r="AD282" s="31"/>
      <c r="AE282" s="31"/>
      <c r="AF282" s="31"/>
      <c r="AG282" s="31"/>
    </row>
    <row r="283" spans="2:33" ht="14.45">
      <c r="B283" s="33"/>
      <c r="C283" s="31"/>
      <c r="D283" s="31"/>
      <c r="E283" s="31"/>
      <c r="F283" s="31"/>
      <c r="G283" s="30"/>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c r="AE283" s="31"/>
      <c r="AF283" s="31"/>
      <c r="AG283" s="31"/>
    </row>
    <row r="284" spans="2:33" ht="14.45">
      <c r="B284" s="33"/>
      <c r="C284" s="31"/>
      <c r="D284" s="31"/>
      <c r="E284" s="31"/>
      <c r="F284" s="31"/>
      <c r="G284" s="30"/>
      <c r="H284" s="31"/>
      <c r="I284" s="31"/>
      <c r="J284" s="31"/>
      <c r="K284" s="31"/>
      <c r="L284" s="31"/>
      <c r="M284" s="31"/>
      <c r="N284" s="31"/>
      <c r="O284" s="31"/>
      <c r="P284" s="31"/>
      <c r="Q284" s="31"/>
      <c r="R284" s="31"/>
      <c r="S284" s="31"/>
      <c r="T284" s="31"/>
      <c r="U284" s="31"/>
      <c r="V284" s="31"/>
      <c r="W284" s="31"/>
      <c r="X284" s="31"/>
      <c r="Y284" s="31"/>
      <c r="Z284" s="31"/>
      <c r="AA284" s="31"/>
      <c r="AB284" s="31"/>
      <c r="AC284" s="31"/>
      <c r="AD284" s="31"/>
      <c r="AE284" s="31"/>
      <c r="AF284" s="31"/>
      <c r="AG284" s="31"/>
    </row>
    <row r="285" spans="2:33" ht="14.45">
      <c r="B285" s="33"/>
      <c r="C285" s="31"/>
      <c r="D285" s="31"/>
      <c r="E285" s="31"/>
      <c r="F285" s="31"/>
      <c r="G285" s="30"/>
      <c r="H285" s="31"/>
      <c r="I285" s="31"/>
      <c r="J285" s="31"/>
      <c r="K285" s="31"/>
      <c r="L285" s="31"/>
      <c r="M285" s="31"/>
      <c r="N285" s="31"/>
      <c r="O285" s="31"/>
      <c r="P285" s="31"/>
      <c r="Q285" s="31"/>
      <c r="R285" s="31"/>
      <c r="S285" s="31"/>
      <c r="T285" s="31"/>
      <c r="U285" s="31"/>
      <c r="V285" s="31"/>
      <c r="W285" s="31"/>
      <c r="X285" s="31"/>
      <c r="Y285" s="31"/>
      <c r="Z285" s="31"/>
      <c r="AA285" s="31"/>
      <c r="AB285" s="31"/>
      <c r="AC285" s="31"/>
      <c r="AD285" s="31"/>
      <c r="AE285" s="31"/>
      <c r="AF285" s="31"/>
      <c r="AG285" s="31"/>
    </row>
    <row r="286" spans="2:33" ht="14.45">
      <c r="B286" s="33"/>
      <c r="C286" s="31"/>
      <c r="D286" s="31"/>
      <c r="E286" s="31"/>
      <c r="F286" s="31"/>
      <c r="G286" s="30"/>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c r="AE286" s="31"/>
      <c r="AF286" s="31"/>
      <c r="AG286" s="31"/>
    </row>
    <row r="287" spans="2:33" ht="14.45">
      <c r="B287" s="33"/>
      <c r="C287" s="31"/>
      <c r="D287" s="31"/>
      <c r="E287" s="31"/>
      <c r="F287" s="31"/>
      <c r="G287" s="30"/>
      <c r="H287" s="31"/>
      <c r="I287" s="31"/>
      <c r="J287" s="31"/>
      <c r="K287" s="31"/>
      <c r="L287" s="31"/>
      <c r="M287" s="31"/>
      <c r="N287" s="31"/>
      <c r="O287" s="31"/>
      <c r="P287" s="31"/>
      <c r="Q287" s="31"/>
      <c r="R287" s="31"/>
      <c r="S287" s="31"/>
      <c r="T287" s="31"/>
      <c r="U287" s="31"/>
      <c r="V287" s="31"/>
      <c r="W287" s="31"/>
      <c r="X287" s="31"/>
      <c r="Y287" s="31"/>
      <c r="Z287" s="31"/>
      <c r="AA287" s="31"/>
      <c r="AB287" s="31"/>
      <c r="AC287" s="31"/>
      <c r="AD287" s="31"/>
      <c r="AE287" s="31"/>
      <c r="AF287" s="31"/>
      <c r="AG287" s="31"/>
    </row>
    <row r="288" spans="2:33" ht="14.45">
      <c r="B288" s="33"/>
      <c r="C288" s="31"/>
      <c r="D288" s="31"/>
      <c r="E288" s="31"/>
      <c r="F288" s="31"/>
      <c r="G288" s="30"/>
      <c r="H288" s="31"/>
      <c r="I288" s="31"/>
      <c r="J288" s="31"/>
      <c r="K288" s="31"/>
      <c r="L288" s="31"/>
      <c r="M288" s="31"/>
      <c r="N288" s="31"/>
      <c r="O288" s="31"/>
      <c r="P288" s="31"/>
      <c r="Q288" s="31"/>
      <c r="R288" s="31"/>
      <c r="S288" s="31"/>
      <c r="T288" s="31"/>
      <c r="U288" s="31"/>
      <c r="V288" s="31"/>
      <c r="W288" s="31"/>
      <c r="X288" s="31"/>
      <c r="Y288" s="31"/>
      <c r="Z288" s="31"/>
      <c r="AA288" s="31"/>
      <c r="AB288" s="31"/>
      <c r="AC288" s="31"/>
      <c r="AD288" s="31"/>
      <c r="AE288" s="31"/>
      <c r="AF288" s="31"/>
      <c r="AG288" s="31"/>
    </row>
    <row r="289" spans="2:33" ht="14.45">
      <c r="B289" s="33"/>
      <c r="C289" s="31"/>
      <c r="D289" s="31"/>
      <c r="E289" s="31"/>
      <c r="F289" s="31"/>
      <c r="G289" s="30"/>
      <c r="H289" s="31"/>
      <c r="I289" s="31"/>
      <c r="J289" s="31"/>
      <c r="K289" s="31"/>
      <c r="L289" s="31"/>
      <c r="M289" s="31"/>
      <c r="N289" s="31"/>
      <c r="O289" s="31"/>
      <c r="P289" s="31"/>
      <c r="Q289" s="31"/>
      <c r="R289" s="31"/>
      <c r="S289" s="31"/>
      <c r="T289" s="31"/>
      <c r="U289" s="31"/>
      <c r="V289" s="31"/>
      <c r="W289" s="31"/>
      <c r="X289" s="31"/>
      <c r="Y289" s="31"/>
      <c r="Z289" s="31"/>
      <c r="AA289" s="31"/>
      <c r="AB289" s="31"/>
      <c r="AC289" s="31"/>
      <c r="AD289" s="31"/>
      <c r="AE289" s="31"/>
      <c r="AF289" s="31"/>
      <c r="AG289" s="31"/>
    </row>
    <row r="290" spans="2:33" ht="14.45">
      <c r="B290" s="33"/>
      <c r="C290" s="31"/>
      <c r="D290" s="31"/>
      <c r="E290" s="31"/>
      <c r="F290" s="31"/>
      <c r="G290" s="30"/>
      <c r="H290" s="31"/>
      <c r="I290" s="31"/>
      <c r="J290" s="31"/>
      <c r="K290" s="31"/>
      <c r="L290" s="31"/>
      <c r="M290" s="31"/>
      <c r="N290" s="31"/>
      <c r="O290" s="31"/>
      <c r="P290" s="31"/>
      <c r="Q290" s="31"/>
      <c r="R290" s="31"/>
      <c r="S290" s="31"/>
      <c r="T290" s="31"/>
      <c r="U290" s="31"/>
      <c r="V290" s="31"/>
      <c r="W290" s="31"/>
      <c r="X290" s="31"/>
      <c r="Y290" s="31"/>
      <c r="Z290" s="31"/>
      <c r="AA290" s="31"/>
      <c r="AB290" s="31"/>
      <c r="AC290" s="31"/>
      <c r="AD290" s="31"/>
      <c r="AE290" s="31"/>
      <c r="AF290" s="31"/>
      <c r="AG290" s="31"/>
    </row>
    <row r="291" spans="2:33" ht="14.45">
      <c r="B291" s="33"/>
      <c r="C291" s="31"/>
      <c r="D291" s="31"/>
      <c r="E291" s="31"/>
      <c r="F291" s="31"/>
      <c r="G291" s="30"/>
      <c r="H291" s="31"/>
      <c r="I291" s="31"/>
      <c r="J291" s="31"/>
      <c r="K291" s="31"/>
      <c r="L291" s="31"/>
      <c r="M291" s="31"/>
      <c r="N291" s="31"/>
      <c r="O291" s="31"/>
      <c r="P291" s="31"/>
      <c r="Q291" s="31"/>
      <c r="R291" s="31"/>
      <c r="S291" s="31"/>
      <c r="T291" s="31"/>
      <c r="U291" s="31"/>
      <c r="V291" s="31"/>
      <c r="W291" s="31"/>
      <c r="X291" s="31"/>
      <c r="Y291" s="31"/>
      <c r="Z291" s="31"/>
      <c r="AA291" s="31"/>
      <c r="AB291" s="31"/>
      <c r="AC291" s="31"/>
      <c r="AD291" s="31"/>
      <c r="AE291" s="31"/>
      <c r="AF291" s="31"/>
      <c r="AG291" s="31"/>
    </row>
    <row r="292" spans="2:33" ht="14.45">
      <c r="B292" s="33"/>
      <c r="C292" s="31"/>
      <c r="D292" s="31"/>
      <c r="E292" s="31"/>
      <c r="F292" s="31"/>
      <c r="G292" s="30"/>
      <c r="H292" s="31"/>
      <c r="I292" s="31"/>
      <c r="J292" s="31"/>
      <c r="K292" s="31"/>
      <c r="L292" s="31"/>
      <c r="M292" s="31"/>
      <c r="N292" s="31"/>
      <c r="O292" s="31"/>
      <c r="P292" s="31"/>
      <c r="Q292" s="31"/>
      <c r="R292" s="31"/>
      <c r="S292" s="31"/>
      <c r="T292" s="31"/>
      <c r="U292" s="31"/>
      <c r="V292" s="31"/>
      <c r="W292" s="31"/>
      <c r="X292" s="31"/>
      <c r="Y292" s="31"/>
      <c r="Z292" s="31"/>
      <c r="AA292" s="31"/>
      <c r="AB292" s="31"/>
      <c r="AC292" s="31"/>
      <c r="AD292" s="31"/>
      <c r="AE292" s="31"/>
      <c r="AF292" s="31"/>
      <c r="AG292" s="31"/>
    </row>
    <row r="293" spans="2:33" ht="14.45">
      <c r="B293" s="33"/>
      <c r="C293" s="31"/>
      <c r="D293" s="31"/>
      <c r="E293" s="31"/>
      <c r="F293" s="31"/>
      <c r="G293" s="30"/>
      <c r="H293" s="31"/>
      <c r="I293" s="31"/>
      <c r="J293" s="31"/>
      <c r="K293" s="31"/>
      <c r="L293" s="31"/>
      <c r="M293" s="31"/>
      <c r="N293" s="31"/>
      <c r="O293" s="31"/>
      <c r="P293" s="31"/>
      <c r="Q293" s="31"/>
      <c r="R293" s="31"/>
      <c r="S293" s="31"/>
      <c r="T293" s="31"/>
      <c r="U293" s="31"/>
      <c r="V293" s="31"/>
      <c r="W293" s="31"/>
      <c r="X293" s="31"/>
      <c r="Y293" s="31"/>
      <c r="Z293" s="31"/>
      <c r="AA293" s="31"/>
      <c r="AB293" s="31"/>
      <c r="AC293" s="31"/>
      <c r="AD293" s="31"/>
      <c r="AE293" s="31"/>
      <c r="AF293" s="31"/>
      <c r="AG293" s="31"/>
    </row>
    <row r="294" spans="2:33" ht="14.45">
      <c r="B294" s="33"/>
      <c r="C294" s="31"/>
      <c r="D294" s="31"/>
      <c r="E294" s="31"/>
      <c r="F294" s="31"/>
      <c r="G294" s="30"/>
      <c r="H294" s="31"/>
      <c r="I294" s="31"/>
      <c r="J294" s="31"/>
      <c r="K294" s="31"/>
      <c r="L294" s="31"/>
      <c r="M294" s="31"/>
      <c r="N294" s="31"/>
      <c r="O294" s="31"/>
      <c r="P294" s="31"/>
      <c r="Q294" s="31"/>
      <c r="R294" s="31"/>
      <c r="S294" s="31"/>
      <c r="T294" s="31"/>
      <c r="U294" s="31"/>
      <c r="V294" s="31"/>
      <c r="W294" s="31"/>
      <c r="X294" s="31"/>
      <c r="Y294" s="31"/>
      <c r="Z294" s="31"/>
      <c r="AA294" s="31"/>
      <c r="AB294" s="31"/>
      <c r="AC294" s="31"/>
      <c r="AD294" s="31"/>
      <c r="AE294" s="31"/>
      <c r="AF294" s="31"/>
      <c r="AG294" s="31"/>
    </row>
    <row r="295" spans="2:33" ht="14.45">
      <c r="B295" s="33"/>
      <c r="C295" s="31"/>
      <c r="D295" s="31"/>
      <c r="E295" s="31"/>
      <c r="F295" s="31"/>
      <c r="G295" s="30"/>
      <c r="H295" s="31"/>
      <c r="I295" s="31"/>
      <c r="J295" s="31"/>
      <c r="K295" s="31"/>
      <c r="L295" s="31"/>
      <c r="M295" s="31"/>
      <c r="N295" s="31"/>
      <c r="O295" s="31"/>
      <c r="P295" s="31"/>
      <c r="Q295" s="31"/>
      <c r="R295" s="31"/>
      <c r="S295" s="31"/>
      <c r="T295" s="31"/>
      <c r="U295" s="31"/>
      <c r="V295" s="31"/>
      <c r="W295" s="31"/>
      <c r="X295" s="31"/>
      <c r="Y295" s="31"/>
      <c r="Z295" s="31"/>
      <c r="AA295" s="31"/>
      <c r="AB295" s="31"/>
      <c r="AC295" s="31"/>
      <c r="AD295" s="31"/>
      <c r="AE295" s="31"/>
      <c r="AF295" s="31"/>
      <c r="AG295" s="31"/>
    </row>
    <row r="296" spans="2:33" ht="14.45">
      <c r="B296" s="33"/>
      <c r="C296" s="31"/>
      <c r="D296" s="31"/>
      <c r="E296" s="31"/>
      <c r="F296" s="31"/>
      <c r="G296" s="30"/>
      <c r="H296" s="31"/>
      <c r="I296" s="31"/>
      <c r="J296" s="31"/>
      <c r="K296" s="31"/>
      <c r="L296" s="31"/>
      <c r="M296" s="31"/>
      <c r="N296" s="31"/>
      <c r="O296" s="31"/>
      <c r="P296" s="31"/>
      <c r="Q296" s="31"/>
      <c r="R296" s="31"/>
      <c r="S296" s="31"/>
      <c r="T296" s="31"/>
      <c r="U296" s="31"/>
      <c r="V296" s="31"/>
      <c r="W296" s="31"/>
      <c r="X296" s="31"/>
      <c r="Y296" s="31"/>
      <c r="Z296" s="31"/>
      <c r="AA296" s="31"/>
      <c r="AB296" s="31"/>
      <c r="AC296" s="31"/>
      <c r="AD296" s="31"/>
      <c r="AE296" s="31"/>
      <c r="AF296" s="31"/>
      <c r="AG296" s="31"/>
    </row>
    <row r="297" spans="2:33" ht="14.45">
      <c r="B297" s="33"/>
      <c r="C297" s="31"/>
      <c r="D297" s="31"/>
      <c r="E297" s="31"/>
      <c r="F297" s="31"/>
      <c r="G297" s="30"/>
      <c r="H297" s="31"/>
      <c r="I297" s="31"/>
      <c r="J297" s="31"/>
      <c r="K297" s="31"/>
      <c r="L297" s="31"/>
      <c r="M297" s="31"/>
      <c r="N297" s="31"/>
      <c r="O297" s="31"/>
      <c r="P297" s="31"/>
      <c r="Q297" s="31"/>
      <c r="R297" s="31"/>
      <c r="S297" s="31"/>
      <c r="T297" s="31"/>
      <c r="U297" s="31"/>
      <c r="V297" s="31"/>
      <c r="W297" s="31"/>
      <c r="X297" s="31"/>
      <c r="Y297" s="31"/>
      <c r="Z297" s="31"/>
      <c r="AA297" s="31"/>
      <c r="AB297" s="31"/>
      <c r="AC297" s="31"/>
      <c r="AD297" s="31"/>
      <c r="AE297" s="31"/>
      <c r="AF297" s="31"/>
      <c r="AG297" s="31"/>
    </row>
    <row r="298" spans="2:33" ht="14.45">
      <c r="B298" s="33"/>
      <c r="C298" s="31"/>
      <c r="D298" s="31"/>
      <c r="E298" s="31"/>
      <c r="F298" s="31"/>
      <c r="G298" s="30"/>
      <c r="H298" s="31"/>
      <c r="I298" s="31"/>
      <c r="J298" s="31"/>
      <c r="K298" s="31"/>
      <c r="L298" s="31"/>
      <c r="M298" s="31"/>
      <c r="N298" s="31"/>
      <c r="O298" s="31"/>
      <c r="P298" s="31"/>
      <c r="Q298" s="31"/>
      <c r="R298" s="31"/>
      <c r="S298" s="31"/>
      <c r="T298" s="31"/>
      <c r="U298" s="31"/>
      <c r="V298" s="31"/>
      <c r="W298" s="31"/>
      <c r="X298" s="31"/>
      <c r="Y298" s="31"/>
      <c r="Z298" s="31"/>
      <c r="AA298" s="31"/>
      <c r="AB298" s="31"/>
      <c r="AC298" s="31"/>
      <c r="AD298" s="31"/>
      <c r="AE298" s="31"/>
      <c r="AF298" s="31"/>
      <c r="AG298" s="31"/>
    </row>
    <row r="299" spans="2:33" ht="14.45">
      <c r="B299" s="33"/>
      <c r="C299" s="31"/>
      <c r="D299" s="31"/>
      <c r="E299" s="31"/>
      <c r="F299" s="31"/>
      <c r="G299" s="30"/>
      <c r="H299" s="31"/>
      <c r="I299" s="31"/>
      <c r="J299" s="31"/>
      <c r="K299" s="31"/>
      <c r="L299" s="31"/>
      <c r="M299" s="31"/>
      <c r="N299" s="31"/>
      <c r="O299" s="31"/>
      <c r="P299" s="31"/>
      <c r="Q299" s="31"/>
      <c r="R299" s="31"/>
      <c r="S299" s="31"/>
      <c r="T299" s="31"/>
      <c r="U299" s="31"/>
      <c r="V299" s="31"/>
      <c r="W299" s="31"/>
      <c r="X299" s="31"/>
      <c r="Y299" s="31"/>
      <c r="Z299" s="31"/>
      <c r="AA299" s="31"/>
      <c r="AB299" s="31"/>
      <c r="AC299" s="31"/>
      <c r="AD299" s="31"/>
      <c r="AE299" s="31"/>
      <c r="AF299" s="31"/>
      <c r="AG299" s="31"/>
    </row>
    <row r="300" spans="2:33" ht="14.45">
      <c r="B300" s="33"/>
      <c r="C300" s="31"/>
      <c r="D300" s="31"/>
      <c r="E300" s="31"/>
      <c r="F300" s="31"/>
      <c r="G300" s="30"/>
      <c r="H300" s="31"/>
      <c r="I300" s="31"/>
      <c r="J300" s="31"/>
      <c r="K300" s="31"/>
      <c r="L300" s="31"/>
      <c r="M300" s="31"/>
      <c r="N300" s="31"/>
      <c r="O300" s="31"/>
      <c r="P300" s="31"/>
      <c r="Q300" s="31"/>
      <c r="R300" s="31"/>
      <c r="S300" s="31"/>
      <c r="T300" s="31"/>
      <c r="U300" s="31"/>
      <c r="V300" s="31"/>
      <c r="W300" s="31"/>
      <c r="X300" s="31"/>
      <c r="Y300" s="31"/>
      <c r="Z300" s="31"/>
      <c r="AA300" s="31"/>
      <c r="AB300" s="31"/>
      <c r="AC300" s="31"/>
      <c r="AD300" s="31"/>
      <c r="AE300" s="31"/>
      <c r="AF300" s="31"/>
      <c r="AG300" s="31"/>
    </row>
    <row r="301" spans="2:33" ht="14.45">
      <c r="B301" s="33"/>
      <c r="C301" s="31"/>
      <c r="D301" s="31"/>
      <c r="E301" s="31"/>
      <c r="F301" s="31"/>
      <c r="G301" s="30"/>
      <c r="H301" s="31"/>
      <c r="I301" s="31"/>
      <c r="J301" s="31"/>
      <c r="K301" s="31"/>
      <c r="L301" s="31"/>
      <c r="M301" s="31"/>
      <c r="N301" s="31"/>
      <c r="O301" s="31"/>
      <c r="P301" s="31"/>
      <c r="Q301" s="31"/>
      <c r="R301" s="31"/>
      <c r="S301" s="31"/>
      <c r="T301" s="31"/>
      <c r="U301" s="31"/>
      <c r="V301" s="31"/>
      <c r="W301" s="31"/>
      <c r="X301" s="31"/>
      <c r="Y301" s="31"/>
      <c r="Z301" s="31"/>
      <c r="AA301" s="31"/>
      <c r="AB301" s="31"/>
      <c r="AC301" s="31"/>
      <c r="AD301" s="31"/>
      <c r="AE301" s="31"/>
      <c r="AF301" s="31"/>
      <c r="AG301" s="31"/>
    </row>
    <row r="302" spans="2:33" ht="14.45">
      <c r="B302" s="33"/>
      <c r="C302" s="31"/>
      <c r="D302" s="31"/>
      <c r="E302" s="31"/>
      <c r="F302" s="31"/>
      <c r="G302" s="30"/>
      <c r="H302" s="31"/>
      <c r="I302" s="31"/>
      <c r="J302" s="31"/>
      <c r="K302" s="31"/>
      <c r="L302" s="31"/>
      <c r="M302" s="31"/>
      <c r="N302" s="31"/>
      <c r="O302" s="31"/>
      <c r="P302" s="31"/>
      <c r="Q302" s="31"/>
      <c r="R302" s="31"/>
      <c r="S302" s="31"/>
      <c r="T302" s="31"/>
      <c r="U302" s="31"/>
      <c r="V302" s="31"/>
      <c r="W302" s="31"/>
      <c r="X302" s="31"/>
      <c r="Y302" s="31"/>
      <c r="Z302" s="31"/>
      <c r="AA302" s="31"/>
      <c r="AB302" s="31"/>
      <c r="AC302" s="31"/>
      <c r="AD302" s="31"/>
      <c r="AE302" s="31"/>
      <c r="AF302" s="31"/>
      <c r="AG302" s="31"/>
    </row>
    <row r="303" spans="2:33" ht="14.45">
      <c r="B303" s="33"/>
      <c r="C303" s="31"/>
      <c r="D303" s="31"/>
      <c r="E303" s="31"/>
      <c r="F303" s="31"/>
      <c r="G303" s="30"/>
      <c r="H303" s="31"/>
      <c r="I303" s="31"/>
      <c r="J303" s="31"/>
      <c r="K303" s="31"/>
      <c r="L303" s="31"/>
      <c r="M303" s="31"/>
      <c r="N303" s="31"/>
      <c r="O303" s="31"/>
      <c r="P303" s="31"/>
      <c r="Q303" s="31"/>
      <c r="R303" s="31"/>
      <c r="S303" s="31"/>
      <c r="T303" s="31"/>
      <c r="U303" s="31"/>
      <c r="V303" s="31"/>
      <c r="W303" s="31"/>
      <c r="X303" s="31"/>
      <c r="Y303" s="31"/>
      <c r="Z303" s="31"/>
      <c r="AA303" s="31"/>
      <c r="AB303" s="31"/>
      <c r="AC303" s="31"/>
      <c r="AD303" s="31"/>
      <c r="AE303" s="31"/>
      <c r="AF303" s="31"/>
      <c r="AG303" s="31"/>
    </row>
    <row r="304" spans="2:33" ht="14.45">
      <c r="B304" s="33"/>
      <c r="C304" s="31"/>
      <c r="D304" s="31"/>
      <c r="E304" s="31"/>
      <c r="F304" s="31"/>
      <c r="G304" s="30"/>
      <c r="H304" s="31"/>
      <c r="I304" s="31"/>
      <c r="J304" s="31"/>
      <c r="K304" s="31"/>
      <c r="L304" s="31"/>
      <c r="M304" s="31"/>
      <c r="N304" s="31"/>
      <c r="O304" s="31"/>
      <c r="P304" s="31"/>
      <c r="Q304" s="31"/>
      <c r="R304" s="31"/>
      <c r="S304" s="31"/>
      <c r="T304" s="31"/>
      <c r="U304" s="31"/>
      <c r="V304" s="31"/>
      <c r="W304" s="31"/>
      <c r="X304" s="31"/>
      <c r="Y304" s="31"/>
      <c r="Z304" s="31"/>
      <c r="AA304" s="31"/>
      <c r="AB304" s="31"/>
      <c r="AC304" s="31"/>
      <c r="AD304" s="31"/>
      <c r="AE304" s="31"/>
      <c r="AF304" s="31"/>
      <c r="AG304" s="31"/>
    </row>
    <row r="305" spans="2:33" ht="14.45">
      <c r="B305" s="33"/>
      <c r="C305" s="31"/>
      <c r="D305" s="31"/>
      <c r="E305" s="31"/>
      <c r="F305" s="31"/>
      <c r="G305" s="30"/>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c r="AE305" s="31"/>
      <c r="AF305" s="31"/>
      <c r="AG305" s="31"/>
    </row>
    <row r="306" spans="2:33" ht="14.45">
      <c r="B306" s="33"/>
      <c r="C306" s="31"/>
      <c r="D306" s="31"/>
      <c r="E306" s="31"/>
      <c r="F306" s="31"/>
      <c r="G306" s="30"/>
      <c r="H306" s="31"/>
      <c r="I306" s="31"/>
      <c r="J306" s="31"/>
      <c r="K306" s="31"/>
      <c r="L306" s="31"/>
      <c r="M306" s="31"/>
      <c r="N306" s="31"/>
      <c r="O306" s="31"/>
      <c r="P306" s="31"/>
      <c r="Q306" s="31"/>
      <c r="R306" s="31"/>
      <c r="S306" s="31"/>
      <c r="T306" s="31"/>
      <c r="U306" s="31"/>
      <c r="V306" s="31"/>
      <c r="W306" s="31"/>
      <c r="X306" s="31"/>
      <c r="Y306" s="31"/>
      <c r="Z306" s="31"/>
      <c r="AA306" s="31"/>
      <c r="AB306" s="31"/>
      <c r="AC306" s="31"/>
      <c r="AD306" s="31"/>
      <c r="AE306" s="31"/>
      <c r="AF306" s="31"/>
      <c r="AG306" s="31"/>
    </row>
    <row r="307" spans="2:33" ht="14.45">
      <c r="B307" s="33"/>
      <c r="C307" s="31"/>
      <c r="D307" s="31"/>
      <c r="E307" s="31"/>
      <c r="F307" s="31"/>
      <c r="G307" s="30"/>
      <c r="H307" s="31"/>
      <c r="I307" s="31"/>
      <c r="J307" s="31"/>
      <c r="K307" s="31"/>
      <c r="L307" s="31"/>
      <c r="M307" s="31"/>
      <c r="N307" s="31"/>
      <c r="O307" s="31"/>
      <c r="P307" s="31"/>
      <c r="Q307" s="31"/>
      <c r="R307" s="31"/>
      <c r="S307" s="31"/>
      <c r="T307" s="31"/>
      <c r="U307" s="31"/>
      <c r="V307" s="31"/>
      <c r="W307" s="31"/>
      <c r="X307" s="31"/>
      <c r="Y307" s="31"/>
      <c r="Z307" s="31"/>
      <c r="AA307" s="31"/>
      <c r="AB307" s="31"/>
      <c r="AC307" s="31"/>
      <c r="AD307" s="31"/>
      <c r="AE307" s="31"/>
      <c r="AF307" s="31"/>
      <c r="AG307" s="31"/>
    </row>
    <row r="308" spans="2:33" ht="14.45">
      <c r="B308" s="33"/>
      <c r="C308" s="31"/>
      <c r="D308" s="31"/>
      <c r="E308" s="31"/>
      <c r="F308" s="31"/>
      <c r="G308" s="30"/>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c r="AE308" s="31"/>
      <c r="AF308" s="31"/>
      <c r="AG308" s="31"/>
    </row>
    <row r="309" spans="2:33" ht="14.45">
      <c r="B309" s="33"/>
      <c r="C309" s="31"/>
      <c r="D309" s="31"/>
      <c r="E309" s="31"/>
      <c r="F309" s="31"/>
      <c r="G309" s="30"/>
      <c r="H309" s="31"/>
      <c r="I309" s="31"/>
      <c r="J309" s="31"/>
      <c r="K309" s="31"/>
      <c r="L309" s="31"/>
      <c r="M309" s="31"/>
      <c r="N309" s="31"/>
      <c r="O309" s="31"/>
      <c r="P309" s="31"/>
      <c r="Q309" s="31"/>
      <c r="R309" s="31"/>
      <c r="S309" s="31"/>
      <c r="T309" s="31"/>
      <c r="U309" s="31"/>
      <c r="V309" s="31"/>
      <c r="W309" s="31"/>
      <c r="X309" s="31"/>
      <c r="Y309" s="31"/>
      <c r="Z309" s="31"/>
      <c r="AA309" s="31"/>
      <c r="AB309" s="31"/>
      <c r="AC309" s="31"/>
      <c r="AD309" s="31"/>
      <c r="AE309" s="31"/>
      <c r="AF309" s="31"/>
      <c r="AG309" s="31"/>
    </row>
    <row r="310" spans="2:33" ht="14.45">
      <c r="B310" s="33"/>
      <c r="C310" s="31"/>
      <c r="D310" s="31"/>
      <c r="E310" s="31"/>
      <c r="F310" s="31"/>
      <c r="G310" s="30"/>
      <c r="H310" s="31"/>
      <c r="I310" s="31"/>
      <c r="J310" s="31"/>
      <c r="K310" s="31"/>
      <c r="L310" s="31"/>
      <c r="M310" s="31"/>
      <c r="N310" s="31"/>
      <c r="O310" s="31"/>
      <c r="P310" s="31"/>
      <c r="Q310" s="31"/>
      <c r="R310" s="31"/>
      <c r="S310" s="31"/>
      <c r="T310" s="31"/>
      <c r="U310" s="31"/>
      <c r="V310" s="31"/>
      <c r="W310" s="31"/>
      <c r="X310" s="31"/>
      <c r="Y310" s="31"/>
      <c r="Z310" s="31"/>
      <c r="AA310" s="31"/>
      <c r="AB310" s="31"/>
      <c r="AC310" s="31"/>
      <c r="AD310" s="31"/>
      <c r="AE310" s="31"/>
      <c r="AF310" s="31"/>
      <c r="AG310" s="31"/>
    </row>
    <row r="311" spans="2:33" ht="14.45">
      <c r="B311" s="33"/>
      <c r="C311" s="31"/>
      <c r="D311" s="31"/>
      <c r="E311" s="31"/>
      <c r="F311" s="31"/>
      <c r="G311" s="30"/>
      <c r="H311" s="31"/>
      <c r="I311" s="31"/>
      <c r="J311" s="31"/>
      <c r="K311" s="31"/>
      <c r="L311" s="31"/>
      <c r="M311" s="31"/>
      <c r="N311" s="31"/>
      <c r="O311" s="31"/>
      <c r="P311" s="31"/>
      <c r="Q311" s="31"/>
      <c r="R311" s="31"/>
      <c r="S311" s="31"/>
      <c r="T311" s="31"/>
      <c r="U311" s="31"/>
      <c r="V311" s="31"/>
      <c r="W311" s="31"/>
      <c r="X311" s="31"/>
      <c r="Y311" s="31"/>
      <c r="Z311" s="31"/>
      <c r="AA311" s="31"/>
      <c r="AB311" s="31"/>
      <c r="AC311" s="31"/>
      <c r="AD311" s="31"/>
      <c r="AE311" s="31"/>
      <c r="AF311" s="31"/>
      <c r="AG311" s="31"/>
    </row>
    <row r="312" spans="2:33" ht="14.45">
      <c r="B312" s="33"/>
      <c r="C312" s="31"/>
      <c r="D312" s="31"/>
      <c r="E312" s="31"/>
      <c r="F312" s="31"/>
      <c r="G312" s="30"/>
      <c r="H312" s="31"/>
      <c r="I312" s="31"/>
      <c r="J312" s="31"/>
      <c r="K312" s="31"/>
      <c r="L312" s="31"/>
      <c r="M312" s="31"/>
      <c r="N312" s="31"/>
      <c r="O312" s="31"/>
      <c r="P312" s="31"/>
      <c r="Q312" s="31"/>
      <c r="R312" s="31"/>
      <c r="S312" s="31"/>
      <c r="T312" s="31"/>
      <c r="U312" s="31"/>
      <c r="V312" s="31"/>
      <c r="W312" s="31"/>
      <c r="X312" s="31"/>
      <c r="Y312" s="31"/>
      <c r="Z312" s="31"/>
      <c r="AA312" s="31"/>
      <c r="AB312" s="31"/>
      <c r="AC312" s="31"/>
      <c r="AD312" s="31"/>
      <c r="AE312" s="31"/>
      <c r="AF312" s="31"/>
      <c r="AG312" s="31"/>
    </row>
    <row r="313" spans="2:33" ht="14.45">
      <c r="B313" s="33"/>
      <c r="C313" s="31"/>
      <c r="D313" s="31"/>
      <c r="E313" s="31"/>
      <c r="F313" s="31"/>
      <c r="G313" s="30"/>
      <c r="H313" s="31"/>
      <c r="I313" s="31"/>
      <c r="J313" s="31"/>
      <c r="K313" s="31"/>
      <c r="L313" s="31"/>
      <c r="M313" s="31"/>
      <c r="N313" s="31"/>
      <c r="O313" s="31"/>
      <c r="P313" s="31"/>
      <c r="Q313" s="31"/>
      <c r="R313" s="31"/>
      <c r="S313" s="31"/>
      <c r="T313" s="31"/>
      <c r="U313" s="31"/>
      <c r="V313" s="31"/>
      <c r="W313" s="31"/>
      <c r="X313" s="31"/>
      <c r="Y313" s="31"/>
      <c r="Z313" s="31"/>
      <c r="AA313" s="31"/>
      <c r="AB313" s="31"/>
      <c r="AC313" s="31"/>
      <c r="AD313" s="31"/>
      <c r="AE313" s="31"/>
      <c r="AF313" s="31"/>
      <c r="AG313" s="31"/>
    </row>
    <row r="314" spans="2:33" ht="14.45">
      <c r="B314" s="33"/>
      <c r="C314" s="31"/>
      <c r="D314" s="31"/>
      <c r="E314" s="31"/>
      <c r="F314" s="31"/>
      <c r="G314" s="30"/>
      <c r="H314" s="31"/>
      <c r="I314" s="31"/>
      <c r="J314" s="31"/>
      <c r="K314" s="31"/>
      <c r="L314" s="31"/>
      <c r="M314" s="31"/>
      <c r="N314" s="31"/>
      <c r="O314" s="31"/>
      <c r="P314" s="31"/>
      <c r="Q314" s="31"/>
      <c r="R314" s="31"/>
      <c r="S314" s="31"/>
      <c r="T314" s="31"/>
      <c r="U314" s="31"/>
      <c r="V314" s="31"/>
      <c r="W314" s="31"/>
      <c r="X314" s="31"/>
      <c r="Y314" s="31"/>
      <c r="Z314" s="31"/>
      <c r="AA314" s="31"/>
      <c r="AB314" s="31"/>
      <c r="AC314" s="31"/>
      <c r="AD314" s="31"/>
      <c r="AE314" s="31"/>
      <c r="AF314" s="31"/>
      <c r="AG314" s="31"/>
    </row>
    <row r="315" spans="2:33" ht="14.45">
      <c r="B315" s="33"/>
      <c r="C315" s="31"/>
      <c r="D315" s="31"/>
      <c r="E315" s="31"/>
      <c r="F315" s="31"/>
      <c r="G315" s="30"/>
      <c r="H315" s="31"/>
      <c r="I315" s="31"/>
      <c r="J315" s="31"/>
      <c r="K315" s="31"/>
      <c r="L315" s="31"/>
      <c r="M315" s="31"/>
      <c r="N315" s="31"/>
      <c r="O315" s="31"/>
      <c r="P315" s="31"/>
      <c r="Q315" s="31"/>
      <c r="R315" s="31"/>
      <c r="S315" s="31"/>
      <c r="T315" s="31"/>
      <c r="U315" s="31"/>
      <c r="V315" s="31"/>
      <c r="W315" s="31"/>
      <c r="X315" s="31"/>
      <c r="Y315" s="31"/>
      <c r="Z315" s="31"/>
      <c r="AA315" s="31"/>
      <c r="AB315" s="31"/>
      <c r="AC315" s="31"/>
      <c r="AD315" s="31"/>
      <c r="AE315" s="31"/>
      <c r="AF315" s="31"/>
      <c r="AG315" s="31"/>
    </row>
    <row r="316" spans="2:33" ht="14.45">
      <c r="B316" s="33"/>
      <c r="C316" s="31"/>
      <c r="D316" s="31"/>
      <c r="E316" s="31"/>
      <c r="F316" s="31"/>
      <c r="G316" s="30"/>
      <c r="H316" s="31"/>
      <c r="I316" s="31"/>
      <c r="J316" s="31"/>
      <c r="K316" s="31"/>
      <c r="L316" s="31"/>
      <c r="M316" s="31"/>
      <c r="N316" s="31"/>
      <c r="O316" s="31"/>
      <c r="P316" s="31"/>
      <c r="Q316" s="31"/>
      <c r="R316" s="31"/>
      <c r="S316" s="31"/>
      <c r="T316" s="31"/>
      <c r="U316" s="31"/>
      <c r="V316" s="31"/>
      <c r="W316" s="31"/>
      <c r="X316" s="31"/>
      <c r="Y316" s="31"/>
      <c r="Z316" s="31"/>
      <c r="AA316" s="31"/>
      <c r="AB316" s="31"/>
      <c r="AC316" s="31"/>
      <c r="AD316" s="31"/>
      <c r="AE316" s="31"/>
      <c r="AF316" s="31"/>
      <c r="AG316" s="31"/>
    </row>
    <row r="317" spans="2:33" ht="14.45">
      <c r="B317" s="33"/>
      <c r="C317" s="31"/>
      <c r="D317" s="31"/>
      <c r="E317" s="31"/>
      <c r="F317" s="31"/>
      <c r="G317" s="30"/>
      <c r="H317" s="31"/>
      <c r="I317" s="31"/>
      <c r="J317" s="31"/>
      <c r="K317" s="31"/>
      <c r="L317" s="31"/>
      <c r="M317" s="31"/>
      <c r="N317" s="31"/>
      <c r="O317" s="31"/>
      <c r="P317" s="31"/>
      <c r="Q317" s="31"/>
      <c r="R317" s="31"/>
      <c r="S317" s="31"/>
      <c r="T317" s="31"/>
      <c r="U317" s="31"/>
      <c r="V317" s="31"/>
      <c r="W317" s="31"/>
      <c r="X317" s="31"/>
      <c r="Y317" s="31"/>
      <c r="Z317" s="31"/>
      <c r="AA317" s="31"/>
      <c r="AB317" s="31"/>
      <c r="AC317" s="31"/>
      <c r="AD317" s="31"/>
      <c r="AE317" s="31"/>
      <c r="AF317" s="31"/>
      <c r="AG317" s="31"/>
    </row>
    <row r="318" spans="2:33" ht="14.45">
      <c r="B318" s="33"/>
      <c r="C318" s="31"/>
      <c r="D318" s="31"/>
      <c r="E318" s="31"/>
      <c r="F318" s="31"/>
      <c r="G318" s="30"/>
      <c r="H318" s="31"/>
      <c r="I318" s="31"/>
      <c r="J318" s="31"/>
      <c r="K318" s="31"/>
      <c r="L318" s="31"/>
      <c r="M318" s="31"/>
      <c r="N318" s="31"/>
      <c r="O318" s="31"/>
      <c r="P318" s="31"/>
      <c r="Q318" s="31"/>
      <c r="R318" s="31"/>
      <c r="S318" s="31"/>
      <c r="T318" s="31"/>
      <c r="U318" s="31"/>
      <c r="V318" s="31"/>
      <c r="W318" s="31"/>
      <c r="X318" s="31"/>
      <c r="Y318" s="31"/>
      <c r="Z318" s="31"/>
      <c r="AA318" s="31"/>
      <c r="AB318" s="31"/>
      <c r="AC318" s="31"/>
      <c r="AD318" s="31"/>
      <c r="AE318" s="31"/>
      <c r="AF318" s="31"/>
      <c r="AG318" s="31"/>
    </row>
    <row r="319" spans="2:33" ht="14.45">
      <c r="B319" s="33"/>
      <c r="C319" s="31"/>
      <c r="D319" s="31"/>
      <c r="E319" s="31"/>
      <c r="F319" s="31"/>
      <c r="G319" s="30"/>
      <c r="H319" s="31"/>
      <c r="I319" s="31"/>
      <c r="J319" s="31"/>
      <c r="K319" s="31"/>
      <c r="L319" s="31"/>
      <c r="M319" s="31"/>
      <c r="N319" s="31"/>
      <c r="O319" s="31"/>
      <c r="P319" s="31"/>
      <c r="Q319" s="31"/>
      <c r="R319" s="31"/>
      <c r="S319" s="31"/>
      <c r="T319" s="31"/>
      <c r="U319" s="31"/>
      <c r="V319" s="31"/>
      <c r="W319" s="31"/>
      <c r="X319" s="31"/>
      <c r="Y319" s="31"/>
      <c r="Z319" s="31"/>
      <c r="AA319" s="31"/>
      <c r="AB319" s="31"/>
      <c r="AC319" s="31"/>
      <c r="AD319" s="31"/>
      <c r="AE319" s="31"/>
      <c r="AF319" s="31"/>
      <c r="AG319" s="31"/>
    </row>
    <row r="320" spans="2:33" ht="14.45">
      <c r="B320" s="33"/>
      <c r="C320" s="31"/>
      <c r="D320" s="31"/>
      <c r="E320" s="31"/>
      <c r="F320" s="31"/>
      <c r="G320" s="30"/>
      <c r="H320" s="31"/>
      <c r="I320" s="31"/>
      <c r="J320" s="31"/>
      <c r="K320" s="31"/>
      <c r="L320" s="31"/>
      <c r="M320" s="31"/>
      <c r="N320" s="31"/>
      <c r="O320" s="31"/>
      <c r="P320" s="31"/>
      <c r="Q320" s="31"/>
      <c r="R320" s="31"/>
      <c r="S320" s="31"/>
      <c r="T320" s="31"/>
      <c r="U320" s="31"/>
      <c r="V320" s="31"/>
      <c r="W320" s="31"/>
      <c r="X320" s="31"/>
      <c r="Y320" s="31"/>
      <c r="Z320" s="31"/>
      <c r="AA320" s="31"/>
      <c r="AB320" s="31"/>
      <c r="AC320" s="31"/>
      <c r="AD320" s="31"/>
      <c r="AE320" s="31"/>
      <c r="AF320" s="31"/>
      <c r="AG320" s="31"/>
    </row>
    <row r="321" spans="2:33" ht="14.45">
      <c r="B321" s="33"/>
      <c r="C321" s="31"/>
      <c r="D321" s="31"/>
      <c r="E321" s="31"/>
      <c r="F321" s="31"/>
      <c r="G321" s="30"/>
      <c r="H321" s="31"/>
      <c r="I321" s="31"/>
      <c r="J321" s="31"/>
      <c r="K321" s="31"/>
      <c r="L321" s="31"/>
      <c r="M321" s="31"/>
      <c r="N321" s="31"/>
      <c r="O321" s="31"/>
      <c r="P321" s="31"/>
      <c r="Q321" s="31"/>
      <c r="R321" s="31"/>
      <c r="S321" s="31"/>
      <c r="T321" s="31"/>
      <c r="U321" s="31"/>
      <c r="V321" s="31"/>
      <c r="W321" s="31"/>
      <c r="X321" s="31"/>
      <c r="Y321" s="31"/>
      <c r="Z321" s="31"/>
      <c r="AA321" s="31"/>
      <c r="AB321" s="31"/>
      <c r="AC321" s="31"/>
      <c r="AD321" s="31"/>
      <c r="AE321" s="31"/>
      <c r="AF321" s="31"/>
      <c r="AG321" s="31"/>
    </row>
    <row r="322" spans="2:33" ht="14.45">
      <c r="B322" s="33"/>
      <c r="C322" s="31"/>
      <c r="D322" s="31"/>
      <c r="E322" s="31"/>
      <c r="F322" s="31"/>
      <c r="G322" s="30"/>
      <c r="H322" s="31"/>
      <c r="I322" s="31"/>
      <c r="J322" s="31"/>
      <c r="K322" s="31"/>
      <c r="L322" s="31"/>
      <c r="M322" s="31"/>
      <c r="N322" s="31"/>
      <c r="O322" s="31"/>
      <c r="P322" s="31"/>
      <c r="Q322" s="31"/>
      <c r="R322" s="31"/>
      <c r="S322" s="31"/>
      <c r="T322" s="31"/>
      <c r="U322" s="31"/>
      <c r="V322" s="31"/>
      <c r="W322" s="31"/>
      <c r="X322" s="31"/>
      <c r="Y322" s="31"/>
      <c r="Z322" s="31"/>
      <c r="AA322" s="31"/>
      <c r="AB322" s="31"/>
      <c r="AC322" s="31"/>
      <c r="AD322" s="31"/>
      <c r="AE322" s="31"/>
      <c r="AF322" s="31"/>
      <c r="AG322" s="31"/>
    </row>
    <row r="323" spans="2:33" ht="14.45">
      <c r="B323" s="33"/>
      <c r="C323" s="31"/>
      <c r="D323" s="31"/>
      <c r="E323" s="31"/>
      <c r="F323" s="31"/>
      <c r="G323" s="30"/>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c r="AE323" s="31"/>
      <c r="AF323" s="31"/>
      <c r="AG323" s="31"/>
    </row>
    <row r="324" spans="2:33" ht="14.45">
      <c r="B324" s="33"/>
      <c r="C324" s="31"/>
      <c r="D324" s="31"/>
      <c r="E324" s="31"/>
      <c r="F324" s="31"/>
      <c r="G324" s="30"/>
      <c r="H324" s="31"/>
      <c r="I324" s="31"/>
      <c r="J324" s="31"/>
      <c r="K324" s="31"/>
      <c r="L324" s="31"/>
      <c r="M324" s="31"/>
      <c r="N324" s="31"/>
      <c r="O324" s="31"/>
      <c r="P324" s="31"/>
      <c r="Q324" s="31"/>
      <c r="R324" s="31"/>
      <c r="S324" s="31"/>
      <c r="T324" s="31"/>
      <c r="U324" s="31"/>
      <c r="V324" s="31"/>
      <c r="W324" s="31"/>
      <c r="X324" s="31"/>
      <c r="Y324" s="31"/>
      <c r="Z324" s="31"/>
      <c r="AA324" s="31"/>
      <c r="AB324" s="31"/>
      <c r="AC324" s="31"/>
      <c r="AD324" s="31"/>
      <c r="AE324" s="31"/>
      <c r="AF324" s="31"/>
      <c r="AG324" s="31"/>
    </row>
    <row r="325" spans="2:33" ht="14.45">
      <c r="B325" s="33"/>
      <c r="C325" s="31"/>
      <c r="D325" s="31"/>
      <c r="E325" s="31"/>
      <c r="F325" s="31"/>
      <c r="G325" s="30"/>
      <c r="H325" s="31"/>
      <c r="I325" s="31"/>
      <c r="J325" s="31"/>
      <c r="K325" s="31"/>
      <c r="L325" s="31"/>
      <c r="M325" s="31"/>
      <c r="N325" s="31"/>
      <c r="O325" s="31"/>
      <c r="P325" s="31"/>
      <c r="Q325" s="31"/>
      <c r="R325" s="31"/>
      <c r="S325" s="31"/>
      <c r="T325" s="31"/>
      <c r="U325" s="31"/>
      <c r="V325" s="31"/>
      <c r="W325" s="31"/>
      <c r="X325" s="31"/>
      <c r="Y325" s="31"/>
      <c r="Z325" s="31"/>
      <c r="AA325" s="31"/>
      <c r="AB325" s="31"/>
      <c r="AC325" s="31"/>
      <c r="AD325" s="31"/>
      <c r="AE325" s="31"/>
      <c r="AF325" s="31"/>
      <c r="AG325" s="31"/>
    </row>
    <row r="326" spans="2:33" ht="14.45">
      <c r="B326" s="33"/>
      <c r="C326" s="31"/>
      <c r="D326" s="31"/>
      <c r="E326" s="31"/>
      <c r="F326" s="31"/>
      <c r="G326" s="30"/>
      <c r="H326" s="31"/>
      <c r="I326" s="31"/>
      <c r="J326" s="31"/>
      <c r="K326" s="31"/>
      <c r="L326" s="31"/>
      <c r="M326" s="31"/>
      <c r="N326" s="31"/>
      <c r="O326" s="31"/>
      <c r="P326" s="31"/>
      <c r="Q326" s="31"/>
      <c r="R326" s="31"/>
      <c r="S326" s="31"/>
      <c r="T326" s="31"/>
      <c r="U326" s="31"/>
      <c r="V326" s="31"/>
      <c r="W326" s="31"/>
      <c r="X326" s="31"/>
      <c r="Y326" s="31"/>
      <c r="Z326" s="31"/>
      <c r="AA326" s="31"/>
      <c r="AB326" s="31"/>
      <c r="AC326" s="31"/>
      <c r="AD326" s="31"/>
      <c r="AE326" s="31"/>
      <c r="AF326" s="31"/>
      <c r="AG326" s="31"/>
    </row>
    <row r="327" spans="2:33" ht="14.45">
      <c r="B327" s="33"/>
      <c r="C327" s="31"/>
      <c r="D327" s="31"/>
      <c r="E327" s="31"/>
      <c r="F327" s="31"/>
      <c r="G327" s="30"/>
      <c r="H327" s="31"/>
      <c r="I327" s="31"/>
      <c r="J327" s="31"/>
      <c r="K327" s="31"/>
      <c r="L327" s="31"/>
      <c r="M327" s="31"/>
      <c r="N327" s="31"/>
      <c r="O327" s="31"/>
      <c r="P327" s="31"/>
      <c r="Q327" s="31"/>
      <c r="R327" s="31"/>
      <c r="S327" s="31"/>
      <c r="T327" s="31"/>
      <c r="U327" s="31"/>
      <c r="V327" s="31"/>
      <c r="W327" s="31"/>
      <c r="X327" s="31"/>
      <c r="Y327" s="31"/>
      <c r="Z327" s="31"/>
      <c r="AA327" s="31"/>
      <c r="AB327" s="31"/>
      <c r="AC327" s="31"/>
      <c r="AD327" s="31"/>
      <c r="AE327" s="31"/>
      <c r="AF327" s="31"/>
      <c r="AG327" s="31"/>
    </row>
    <row r="328" spans="2:33" ht="14.45">
      <c r="B328" s="33"/>
      <c r="C328" s="31"/>
      <c r="D328" s="31"/>
      <c r="E328" s="31"/>
      <c r="F328" s="31"/>
      <c r="G328" s="30"/>
      <c r="H328" s="31"/>
      <c r="I328" s="31"/>
      <c r="J328" s="31"/>
      <c r="K328" s="31"/>
      <c r="L328" s="31"/>
      <c r="M328" s="31"/>
      <c r="N328" s="31"/>
      <c r="O328" s="31"/>
      <c r="P328" s="31"/>
      <c r="Q328" s="31"/>
      <c r="R328" s="31"/>
      <c r="S328" s="31"/>
      <c r="T328" s="31"/>
      <c r="U328" s="31"/>
      <c r="V328" s="31"/>
      <c r="W328" s="31"/>
      <c r="X328" s="31"/>
      <c r="Y328" s="31"/>
      <c r="Z328" s="31"/>
      <c r="AA328" s="31"/>
      <c r="AB328" s="31"/>
      <c r="AC328" s="31"/>
      <c r="AD328" s="31"/>
      <c r="AE328" s="31"/>
      <c r="AF328" s="31"/>
      <c r="AG328" s="31"/>
    </row>
    <row r="329" spans="2:33" ht="14.45">
      <c r="B329" s="33"/>
      <c r="C329" s="31"/>
      <c r="D329" s="31"/>
      <c r="E329" s="31"/>
      <c r="F329" s="31"/>
      <c r="G329" s="30"/>
      <c r="H329" s="31"/>
      <c r="I329" s="31"/>
      <c r="J329" s="31"/>
      <c r="K329" s="31"/>
      <c r="L329" s="31"/>
      <c r="M329" s="31"/>
      <c r="N329" s="31"/>
      <c r="O329" s="31"/>
      <c r="P329" s="31"/>
      <c r="Q329" s="31"/>
      <c r="R329" s="31"/>
      <c r="S329" s="31"/>
      <c r="T329" s="31"/>
      <c r="U329" s="31"/>
      <c r="V329" s="31"/>
      <c r="W329" s="31"/>
      <c r="X329" s="31"/>
      <c r="Y329" s="31"/>
      <c r="Z329" s="31"/>
      <c r="AA329" s="31"/>
      <c r="AB329" s="31"/>
      <c r="AC329" s="31"/>
      <c r="AD329" s="31"/>
      <c r="AE329" s="31"/>
      <c r="AF329" s="31"/>
      <c r="AG329" s="31"/>
    </row>
    <row r="330" spans="2:33" ht="14.45">
      <c r="B330" s="33"/>
      <c r="C330" s="31"/>
      <c r="D330" s="31"/>
      <c r="E330" s="31"/>
      <c r="F330" s="31"/>
      <c r="G330" s="30"/>
      <c r="H330" s="31"/>
      <c r="I330" s="31"/>
      <c r="J330" s="31"/>
      <c r="K330" s="31"/>
      <c r="L330" s="31"/>
      <c r="M330" s="31"/>
      <c r="N330" s="31"/>
      <c r="O330" s="31"/>
      <c r="P330" s="31"/>
      <c r="Q330" s="31"/>
      <c r="R330" s="31"/>
      <c r="S330" s="31"/>
      <c r="T330" s="31"/>
      <c r="U330" s="31"/>
      <c r="V330" s="31"/>
      <c r="W330" s="31"/>
      <c r="X330" s="31"/>
      <c r="Y330" s="31"/>
      <c r="Z330" s="31"/>
      <c r="AA330" s="31"/>
      <c r="AB330" s="31"/>
      <c r="AC330" s="31"/>
      <c r="AD330" s="31"/>
      <c r="AE330" s="31"/>
      <c r="AF330" s="31"/>
      <c r="AG330" s="31"/>
    </row>
    <row r="331" spans="2:33" ht="14.45">
      <c r="B331" s="33"/>
      <c r="C331" s="31"/>
      <c r="D331" s="31"/>
      <c r="E331" s="31"/>
      <c r="F331" s="31"/>
      <c r="G331" s="30"/>
      <c r="H331" s="31"/>
      <c r="I331" s="31"/>
      <c r="J331" s="31"/>
      <c r="K331" s="31"/>
      <c r="L331" s="31"/>
      <c r="M331" s="31"/>
      <c r="N331" s="31"/>
      <c r="O331" s="31"/>
      <c r="P331" s="31"/>
      <c r="Q331" s="31"/>
      <c r="R331" s="31"/>
      <c r="S331" s="31"/>
      <c r="T331" s="31"/>
      <c r="U331" s="31"/>
      <c r="V331" s="31"/>
      <c r="W331" s="31"/>
      <c r="X331" s="31"/>
      <c r="Y331" s="31"/>
      <c r="Z331" s="31"/>
      <c r="AA331" s="31"/>
      <c r="AB331" s="31"/>
      <c r="AC331" s="31"/>
      <c r="AD331" s="31"/>
      <c r="AE331" s="31"/>
      <c r="AF331" s="31"/>
      <c r="AG331" s="31"/>
    </row>
    <row r="332" spans="2:33" ht="14.45">
      <c r="B332" s="33"/>
      <c r="C332" s="31"/>
      <c r="D332" s="31"/>
      <c r="E332" s="31"/>
      <c r="F332" s="31"/>
      <c r="G332" s="30"/>
      <c r="H332" s="31"/>
      <c r="I332" s="31"/>
      <c r="J332" s="31"/>
      <c r="K332" s="31"/>
      <c r="L332" s="31"/>
      <c r="M332" s="31"/>
      <c r="N332" s="31"/>
      <c r="O332" s="31"/>
      <c r="P332" s="31"/>
      <c r="Q332" s="31"/>
      <c r="R332" s="31"/>
      <c r="S332" s="31"/>
      <c r="T332" s="31"/>
      <c r="U332" s="31"/>
      <c r="V332" s="31"/>
      <c r="W332" s="31"/>
      <c r="X332" s="31"/>
      <c r="Y332" s="31"/>
      <c r="Z332" s="31"/>
      <c r="AA332" s="31"/>
      <c r="AB332" s="31"/>
      <c r="AC332" s="31"/>
      <c r="AD332" s="31"/>
      <c r="AE332" s="31"/>
      <c r="AF332" s="31"/>
      <c r="AG332" s="31"/>
    </row>
    <row r="333" spans="2:33" ht="14.45">
      <c r="B333" s="33"/>
      <c r="C333" s="31"/>
      <c r="D333" s="31"/>
      <c r="E333" s="31"/>
      <c r="F333" s="31"/>
      <c r="G333" s="30"/>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31"/>
      <c r="AF333" s="31"/>
      <c r="AG333" s="31"/>
    </row>
    <row r="334" spans="2:33" ht="14.45">
      <c r="B334" s="33"/>
      <c r="C334" s="31"/>
      <c r="D334" s="31"/>
      <c r="E334" s="31"/>
      <c r="F334" s="31"/>
      <c r="G334" s="30"/>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c r="AE334" s="31"/>
      <c r="AF334" s="31"/>
      <c r="AG334" s="31"/>
    </row>
    <row r="335" spans="2:33" ht="14.45">
      <c r="B335" s="33"/>
      <c r="C335" s="31"/>
      <c r="D335" s="31"/>
      <c r="E335" s="31"/>
      <c r="F335" s="31"/>
      <c r="G335" s="30"/>
      <c r="H335" s="31"/>
      <c r="I335" s="31"/>
      <c r="J335" s="31"/>
      <c r="K335" s="31"/>
      <c r="L335" s="31"/>
      <c r="M335" s="31"/>
      <c r="N335" s="31"/>
      <c r="O335" s="31"/>
      <c r="P335" s="31"/>
      <c r="Q335" s="31"/>
      <c r="R335" s="31"/>
      <c r="S335" s="31"/>
      <c r="T335" s="31"/>
      <c r="U335" s="31"/>
      <c r="V335" s="31"/>
      <c r="W335" s="31"/>
      <c r="X335" s="31"/>
      <c r="Y335" s="31"/>
      <c r="Z335" s="31"/>
      <c r="AA335" s="31"/>
      <c r="AB335" s="31"/>
      <c r="AC335" s="31"/>
      <c r="AD335" s="31"/>
      <c r="AE335" s="31"/>
      <c r="AF335" s="31"/>
      <c r="AG335" s="31"/>
    </row>
    <row r="336" spans="2:33" ht="14.45">
      <c r="B336" s="33"/>
      <c r="C336" s="31"/>
      <c r="D336" s="31"/>
      <c r="E336" s="31"/>
      <c r="F336" s="31"/>
      <c r="G336" s="30"/>
      <c r="H336" s="31"/>
      <c r="I336" s="31"/>
      <c r="J336" s="31"/>
      <c r="K336" s="31"/>
      <c r="L336" s="31"/>
      <c r="M336" s="31"/>
      <c r="N336" s="31"/>
      <c r="O336" s="31"/>
      <c r="P336" s="31"/>
      <c r="Q336" s="31"/>
      <c r="R336" s="31"/>
      <c r="S336" s="31"/>
      <c r="T336" s="31"/>
      <c r="U336" s="31"/>
      <c r="V336" s="31"/>
      <c r="W336" s="31"/>
      <c r="X336" s="31"/>
      <c r="Y336" s="31"/>
      <c r="Z336" s="31"/>
      <c r="AA336" s="31"/>
      <c r="AB336" s="31"/>
      <c r="AC336" s="31"/>
      <c r="AD336" s="31"/>
      <c r="AE336" s="31"/>
      <c r="AF336" s="31"/>
      <c r="AG336" s="31"/>
    </row>
    <row r="337" spans="2:33" ht="14.45">
      <c r="B337" s="33"/>
      <c r="C337" s="31"/>
      <c r="D337" s="31"/>
      <c r="E337" s="31"/>
      <c r="F337" s="31"/>
      <c r="G337" s="30"/>
      <c r="H337" s="31"/>
      <c r="I337" s="31"/>
      <c r="J337" s="31"/>
      <c r="K337" s="31"/>
      <c r="L337" s="31"/>
      <c r="M337" s="31"/>
      <c r="N337" s="31"/>
      <c r="O337" s="31"/>
      <c r="P337" s="31"/>
      <c r="Q337" s="31"/>
      <c r="R337" s="31"/>
      <c r="S337" s="31"/>
      <c r="T337" s="31"/>
      <c r="U337" s="31"/>
      <c r="V337" s="31"/>
      <c r="W337" s="31"/>
      <c r="X337" s="31"/>
      <c r="Y337" s="31"/>
      <c r="Z337" s="31"/>
      <c r="AA337" s="31"/>
      <c r="AB337" s="31"/>
      <c r="AC337" s="31"/>
      <c r="AD337" s="31"/>
      <c r="AE337" s="31"/>
      <c r="AF337" s="31"/>
      <c r="AG337" s="31"/>
    </row>
    <row r="338" spans="2:33" ht="14.45">
      <c r="B338" s="33"/>
      <c r="C338" s="31"/>
      <c r="D338" s="31"/>
      <c r="E338" s="31"/>
      <c r="F338" s="31"/>
      <c r="G338" s="30"/>
      <c r="H338" s="31"/>
      <c r="I338" s="31"/>
      <c r="J338" s="31"/>
      <c r="K338" s="31"/>
      <c r="L338" s="31"/>
      <c r="M338" s="31"/>
      <c r="N338" s="31"/>
      <c r="O338" s="31"/>
      <c r="P338" s="31"/>
      <c r="Q338" s="31"/>
      <c r="R338" s="31"/>
      <c r="S338" s="31"/>
      <c r="T338" s="31"/>
      <c r="U338" s="31"/>
      <c r="V338" s="31"/>
      <c r="W338" s="31"/>
      <c r="X338" s="31"/>
      <c r="Y338" s="31"/>
      <c r="Z338" s="31"/>
      <c r="AA338" s="31"/>
      <c r="AB338" s="31"/>
      <c r="AC338" s="31"/>
      <c r="AD338" s="31"/>
      <c r="AE338" s="31"/>
      <c r="AF338" s="31"/>
      <c r="AG338" s="31"/>
    </row>
    <row r="339" spans="2:33" ht="14.45">
      <c r="B339" s="33"/>
      <c r="C339" s="31"/>
      <c r="D339" s="31"/>
      <c r="E339" s="31"/>
      <c r="F339" s="31"/>
      <c r="G339" s="30"/>
      <c r="H339" s="31"/>
      <c r="I339" s="31"/>
      <c r="J339" s="31"/>
      <c r="K339" s="31"/>
      <c r="L339" s="31"/>
      <c r="M339" s="31"/>
      <c r="N339" s="31"/>
      <c r="O339" s="31"/>
      <c r="P339" s="31"/>
      <c r="Q339" s="31"/>
      <c r="R339" s="31"/>
      <c r="S339" s="31"/>
      <c r="T339" s="31"/>
      <c r="U339" s="31"/>
      <c r="V339" s="31"/>
      <c r="W339" s="31"/>
      <c r="X339" s="31"/>
      <c r="Y339" s="31"/>
      <c r="Z339" s="31"/>
      <c r="AA339" s="31"/>
      <c r="AB339" s="31"/>
      <c r="AC339" s="31"/>
      <c r="AD339" s="31"/>
      <c r="AE339" s="31"/>
      <c r="AF339" s="31"/>
      <c r="AG339" s="31"/>
    </row>
    <row r="340" spans="2:33" ht="14.45">
      <c r="B340" s="33"/>
      <c r="C340" s="31"/>
      <c r="D340" s="31"/>
      <c r="E340" s="31"/>
      <c r="F340" s="31"/>
      <c r="G340" s="30"/>
      <c r="H340" s="31"/>
      <c r="I340" s="31"/>
      <c r="J340" s="31"/>
      <c r="K340" s="31"/>
      <c r="L340" s="31"/>
      <c r="M340" s="31"/>
      <c r="N340" s="31"/>
      <c r="O340" s="31"/>
      <c r="P340" s="31"/>
      <c r="Q340" s="31"/>
      <c r="R340" s="31"/>
      <c r="S340" s="31"/>
      <c r="T340" s="31"/>
      <c r="U340" s="31"/>
      <c r="V340" s="31"/>
      <c r="W340" s="31"/>
      <c r="X340" s="31"/>
      <c r="Y340" s="31"/>
      <c r="Z340" s="31"/>
      <c r="AA340" s="31"/>
      <c r="AB340" s="31"/>
      <c r="AC340" s="31"/>
      <c r="AD340" s="31"/>
      <c r="AE340" s="31"/>
      <c r="AF340" s="31"/>
      <c r="AG340" s="31"/>
    </row>
    <row r="341" spans="2:33" ht="14.45">
      <c r="B341" s="33"/>
      <c r="C341" s="31"/>
      <c r="D341" s="31"/>
      <c r="E341" s="31"/>
      <c r="F341" s="31"/>
      <c r="G341" s="30"/>
      <c r="H341" s="31"/>
      <c r="I341" s="31"/>
      <c r="J341" s="31"/>
      <c r="K341" s="31"/>
      <c r="L341" s="31"/>
      <c r="M341" s="31"/>
      <c r="N341" s="31"/>
      <c r="O341" s="31"/>
      <c r="P341" s="31"/>
      <c r="Q341" s="31"/>
      <c r="R341" s="31"/>
      <c r="S341" s="31"/>
      <c r="T341" s="31"/>
      <c r="U341" s="31"/>
      <c r="V341" s="31"/>
      <c r="W341" s="31"/>
      <c r="X341" s="31"/>
      <c r="Y341" s="31"/>
      <c r="Z341" s="31"/>
      <c r="AA341" s="31"/>
      <c r="AB341" s="31"/>
      <c r="AC341" s="31"/>
      <c r="AD341" s="31"/>
      <c r="AE341" s="31"/>
      <c r="AF341" s="31"/>
      <c r="AG341" s="31"/>
    </row>
    <row r="342" spans="2:33" ht="14.45">
      <c r="B342" s="33"/>
      <c r="C342" s="31"/>
      <c r="D342" s="31"/>
      <c r="E342" s="31"/>
      <c r="F342" s="31"/>
      <c r="G342" s="30"/>
      <c r="H342" s="31"/>
      <c r="I342" s="31"/>
      <c r="J342" s="31"/>
      <c r="K342" s="31"/>
      <c r="L342" s="31"/>
      <c r="M342" s="31"/>
      <c r="N342" s="31"/>
      <c r="O342" s="31"/>
      <c r="P342" s="31"/>
      <c r="Q342" s="31"/>
      <c r="R342" s="31"/>
      <c r="S342" s="31"/>
      <c r="T342" s="31"/>
      <c r="U342" s="31"/>
      <c r="V342" s="31"/>
      <c r="W342" s="31"/>
      <c r="X342" s="31"/>
      <c r="Y342" s="31"/>
      <c r="Z342" s="31"/>
      <c r="AA342" s="31"/>
      <c r="AB342" s="31"/>
      <c r="AC342" s="31"/>
      <c r="AD342" s="31"/>
      <c r="AE342" s="31"/>
      <c r="AF342" s="31"/>
      <c r="AG342" s="31"/>
    </row>
    <row r="343" spans="2:33" ht="14.45">
      <c r="B343" s="33"/>
      <c r="C343" s="31"/>
      <c r="D343" s="31"/>
      <c r="E343" s="31"/>
      <c r="F343" s="31"/>
      <c r="G343" s="30"/>
      <c r="H343" s="31"/>
      <c r="I343" s="31"/>
      <c r="J343" s="31"/>
      <c r="K343" s="31"/>
      <c r="L343" s="31"/>
      <c r="M343" s="31"/>
      <c r="N343" s="31"/>
      <c r="O343" s="31"/>
      <c r="P343" s="31"/>
      <c r="Q343" s="31"/>
      <c r="R343" s="31"/>
      <c r="S343" s="31"/>
      <c r="T343" s="31"/>
      <c r="U343" s="31"/>
      <c r="V343" s="31"/>
      <c r="W343" s="31"/>
      <c r="X343" s="31"/>
      <c r="Y343" s="31"/>
      <c r="Z343" s="31"/>
      <c r="AA343" s="31"/>
      <c r="AB343" s="31"/>
      <c r="AC343" s="31"/>
      <c r="AD343" s="31"/>
      <c r="AE343" s="31"/>
      <c r="AF343" s="31"/>
      <c r="AG343" s="31"/>
    </row>
    <row r="344" spans="2:33" ht="14.45">
      <c r="B344" s="33"/>
      <c r="C344" s="31"/>
      <c r="D344" s="31"/>
      <c r="E344" s="31"/>
      <c r="F344" s="31"/>
      <c r="G344" s="30"/>
      <c r="H344" s="31"/>
      <c r="I344" s="31"/>
      <c r="J344" s="31"/>
      <c r="K344" s="31"/>
      <c r="L344" s="31"/>
      <c r="M344" s="31"/>
      <c r="N344" s="31"/>
      <c r="O344" s="31"/>
      <c r="P344" s="31"/>
      <c r="Q344" s="31"/>
      <c r="R344" s="31"/>
      <c r="S344" s="31"/>
      <c r="T344" s="31"/>
      <c r="U344" s="31"/>
      <c r="V344" s="31"/>
      <c r="W344" s="31"/>
      <c r="X344" s="31"/>
      <c r="Y344" s="31"/>
      <c r="Z344" s="31"/>
      <c r="AA344" s="31"/>
      <c r="AB344" s="31"/>
      <c r="AC344" s="31"/>
      <c r="AD344" s="31"/>
      <c r="AE344" s="31"/>
      <c r="AF344" s="31"/>
      <c r="AG344" s="31"/>
    </row>
    <row r="345" spans="2:33" ht="14.45">
      <c r="B345" s="33"/>
      <c r="C345" s="31"/>
      <c r="D345" s="31"/>
      <c r="E345" s="31"/>
      <c r="F345" s="31"/>
      <c r="G345" s="30"/>
      <c r="H345" s="31"/>
      <c r="I345" s="31"/>
      <c r="J345" s="31"/>
      <c r="K345" s="31"/>
      <c r="L345" s="31"/>
      <c r="M345" s="31"/>
      <c r="N345" s="31"/>
      <c r="O345" s="31"/>
      <c r="P345" s="31"/>
      <c r="Q345" s="31"/>
      <c r="R345" s="31"/>
      <c r="S345" s="31"/>
      <c r="T345" s="31"/>
      <c r="U345" s="31"/>
      <c r="V345" s="31"/>
      <c r="W345" s="31"/>
      <c r="X345" s="31"/>
      <c r="Y345" s="31"/>
      <c r="Z345" s="31"/>
      <c r="AA345" s="31"/>
      <c r="AB345" s="31"/>
      <c r="AC345" s="31"/>
      <c r="AD345" s="31"/>
      <c r="AE345" s="31"/>
      <c r="AF345" s="31"/>
      <c r="AG345" s="31"/>
    </row>
    <row r="346" spans="2:33" ht="14.45">
      <c r="B346" s="33"/>
      <c r="C346" s="31"/>
      <c r="D346" s="31"/>
      <c r="E346" s="31"/>
      <c r="F346" s="31"/>
      <c r="G346" s="30"/>
      <c r="H346" s="31"/>
      <c r="I346" s="31"/>
      <c r="J346" s="31"/>
      <c r="K346" s="31"/>
      <c r="L346" s="31"/>
      <c r="M346" s="31"/>
      <c r="N346" s="31"/>
      <c r="O346" s="31"/>
      <c r="P346" s="31"/>
      <c r="Q346" s="31"/>
      <c r="R346" s="31"/>
      <c r="S346" s="31"/>
      <c r="T346" s="31"/>
      <c r="U346" s="31"/>
      <c r="V346" s="31"/>
      <c r="W346" s="31"/>
      <c r="X346" s="31"/>
      <c r="Y346" s="31"/>
      <c r="Z346" s="31"/>
      <c r="AA346" s="31"/>
      <c r="AB346" s="31"/>
      <c r="AC346" s="31"/>
      <c r="AD346" s="31"/>
      <c r="AE346" s="31"/>
      <c r="AF346" s="31"/>
      <c r="AG346" s="31"/>
    </row>
    <row r="347" spans="2:33" ht="14.45">
      <c r="B347" s="33"/>
      <c r="C347" s="31"/>
      <c r="D347" s="31"/>
      <c r="E347" s="31"/>
      <c r="F347" s="31"/>
      <c r="G347" s="30"/>
      <c r="H347" s="31"/>
      <c r="I347" s="31"/>
      <c r="J347" s="31"/>
      <c r="K347" s="31"/>
      <c r="L347" s="31"/>
      <c r="M347" s="31"/>
      <c r="N347" s="31"/>
      <c r="O347" s="31"/>
      <c r="P347" s="31"/>
      <c r="Q347" s="31"/>
      <c r="R347" s="31"/>
      <c r="S347" s="31"/>
      <c r="T347" s="31"/>
      <c r="U347" s="31"/>
      <c r="V347" s="31"/>
      <c r="W347" s="31"/>
      <c r="X347" s="31"/>
      <c r="Y347" s="31"/>
      <c r="Z347" s="31"/>
      <c r="AA347" s="31"/>
      <c r="AB347" s="31"/>
      <c r="AC347" s="31"/>
      <c r="AD347" s="31"/>
      <c r="AE347" s="31"/>
      <c r="AF347" s="31"/>
      <c r="AG347" s="31"/>
    </row>
    <row r="348" spans="2:33" ht="14.45">
      <c r="B348" s="33"/>
      <c r="C348" s="31"/>
      <c r="D348" s="31"/>
      <c r="E348" s="31"/>
      <c r="F348" s="31"/>
      <c r="G348" s="30"/>
      <c r="H348" s="31"/>
      <c r="I348" s="31"/>
      <c r="J348" s="31"/>
      <c r="K348" s="31"/>
      <c r="L348" s="31"/>
      <c r="M348" s="31"/>
      <c r="N348" s="31"/>
      <c r="O348" s="31"/>
      <c r="P348" s="31"/>
      <c r="Q348" s="31"/>
      <c r="R348" s="31"/>
      <c r="S348" s="31"/>
      <c r="T348" s="31"/>
      <c r="U348" s="31"/>
      <c r="V348" s="31"/>
      <c r="W348" s="31"/>
      <c r="X348" s="31"/>
      <c r="Y348" s="31"/>
      <c r="Z348" s="31"/>
      <c r="AA348" s="31"/>
      <c r="AB348" s="31"/>
      <c r="AC348" s="31"/>
      <c r="AD348" s="31"/>
      <c r="AE348" s="31"/>
      <c r="AF348" s="31"/>
      <c r="AG348" s="31"/>
    </row>
    <row r="349" spans="2:33" ht="14.45">
      <c r="B349" s="33"/>
      <c r="C349" s="31"/>
      <c r="D349" s="31"/>
      <c r="E349" s="31"/>
      <c r="F349" s="31"/>
      <c r="G349" s="30"/>
      <c r="H349" s="31"/>
      <c r="I349" s="31"/>
      <c r="J349" s="31"/>
      <c r="K349" s="31"/>
      <c r="L349" s="31"/>
      <c r="M349" s="31"/>
      <c r="N349" s="31"/>
      <c r="O349" s="31"/>
      <c r="P349" s="31"/>
      <c r="Q349" s="31"/>
      <c r="R349" s="31"/>
      <c r="S349" s="31"/>
      <c r="T349" s="31"/>
      <c r="U349" s="31"/>
      <c r="V349" s="31"/>
      <c r="W349" s="31"/>
      <c r="X349" s="31"/>
      <c r="Y349" s="31"/>
      <c r="Z349" s="31"/>
      <c r="AA349" s="31"/>
      <c r="AB349" s="31"/>
      <c r="AC349" s="31"/>
      <c r="AD349" s="31"/>
      <c r="AE349" s="31"/>
      <c r="AF349" s="31"/>
      <c r="AG349" s="31"/>
    </row>
    <row r="350" spans="2:33" ht="14.45">
      <c r="B350" s="33"/>
      <c r="C350" s="31"/>
      <c r="D350" s="31"/>
      <c r="E350" s="31"/>
      <c r="F350" s="31"/>
      <c r="G350" s="30"/>
      <c r="H350" s="31"/>
      <c r="I350" s="31"/>
      <c r="J350" s="31"/>
      <c r="K350" s="31"/>
      <c r="L350" s="31"/>
      <c r="M350" s="31"/>
      <c r="N350" s="31"/>
      <c r="O350" s="31"/>
      <c r="P350" s="31"/>
      <c r="Q350" s="31"/>
      <c r="R350" s="31"/>
      <c r="S350" s="31"/>
      <c r="T350" s="31"/>
      <c r="U350" s="31"/>
      <c r="V350" s="31"/>
      <c r="W350" s="31"/>
      <c r="X350" s="31"/>
      <c r="Y350" s="31"/>
      <c r="Z350" s="31"/>
      <c r="AA350" s="31"/>
      <c r="AB350" s="31"/>
      <c r="AC350" s="31"/>
      <c r="AD350" s="31"/>
      <c r="AE350" s="31"/>
      <c r="AF350" s="31"/>
      <c r="AG350" s="31"/>
    </row>
    <row r="351" spans="2:33" ht="14.45">
      <c r="B351" s="33"/>
      <c r="C351" s="31"/>
      <c r="D351" s="31"/>
      <c r="E351" s="31"/>
      <c r="F351" s="31"/>
      <c r="G351" s="30"/>
      <c r="H351" s="31"/>
      <c r="I351" s="31"/>
      <c r="J351" s="31"/>
      <c r="K351" s="31"/>
      <c r="L351" s="31"/>
      <c r="M351" s="31"/>
      <c r="N351" s="31"/>
      <c r="O351" s="31"/>
      <c r="P351" s="31"/>
      <c r="Q351" s="31"/>
      <c r="R351" s="31"/>
      <c r="S351" s="31"/>
      <c r="T351" s="31"/>
      <c r="U351" s="31"/>
      <c r="V351" s="31"/>
      <c r="W351" s="31"/>
      <c r="X351" s="31"/>
      <c r="Y351" s="31"/>
      <c r="Z351" s="31"/>
      <c r="AA351" s="31"/>
      <c r="AB351" s="31"/>
      <c r="AC351" s="31"/>
      <c r="AD351" s="31"/>
      <c r="AE351" s="31"/>
      <c r="AF351" s="31"/>
      <c r="AG351" s="31"/>
    </row>
    <row r="352" spans="2:33" ht="14.45">
      <c r="B352" s="33"/>
      <c r="C352" s="31"/>
      <c r="D352" s="31"/>
      <c r="E352" s="31"/>
      <c r="F352" s="31"/>
      <c r="G352" s="30"/>
      <c r="H352" s="31"/>
      <c r="I352" s="31"/>
      <c r="J352" s="31"/>
      <c r="K352" s="31"/>
      <c r="L352" s="31"/>
      <c r="M352" s="31"/>
      <c r="N352" s="31"/>
      <c r="O352" s="31"/>
      <c r="P352" s="31"/>
      <c r="Q352" s="31"/>
      <c r="R352" s="31"/>
      <c r="S352" s="31"/>
      <c r="T352" s="31"/>
      <c r="U352" s="31"/>
      <c r="V352" s="31"/>
      <c r="W352" s="31"/>
      <c r="X352" s="31"/>
      <c r="Y352" s="31"/>
      <c r="Z352" s="31"/>
      <c r="AA352" s="31"/>
      <c r="AB352" s="31"/>
      <c r="AC352" s="31"/>
      <c r="AD352" s="31"/>
      <c r="AE352" s="31"/>
      <c r="AF352" s="31"/>
      <c r="AG352" s="31"/>
    </row>
    <row r="353" spans="2:33" ht="14.45">
      <c r="B353" s="33"/>
      <c r="C353" s="31"/>
      <c r="D353" s="31"/>
      <c r="E353" s="31"/>
      <c r="F353" s="31"/>
      <c r="G353" s="30"/>
      <c r="H353" s="31"/>
      <c r="I353" s="31"/>
      <c r="J353" s="31"/>
      <c r="K353" s="31"/>
      <c r="L353" s="31"/>
      <c r="M353" s="31"/>
      <c r="N353" s="31"/>
      <c r="O353" s="31"/>
      <c r="P353" s="31"/>
      <c r="Q353" s="31"/>
      <c r="R353" s="31"/>
      <c r="S353" s="31"/>
      <c r="T353" s="31"/>
      <c r="U353" s="31"/>
      <c r="V353" s="31"/>
      <c r="W353" s="31"/>
      <c r="X353" s="31"/>
      <c r="Y353" s="31"/>
      <c r="Z353" s="31"/>
      <c r="AA353" s="31"/>
      <c r="AB353" s="31"/>
      <c r="AC353" s="31"/>
      <c r="AD353" s="31"/>
      <c r="AE353" s="31"/>
      <c r="AF353" s="31"/>
      <c r="AG353" s="31"/>
    </row>
    <row r="354" spans="2:33" ht="14.45">
      <c r="B354" s="33"/>
      <c r="C354" s="31"/>
      <c r="D354" s="31"/>
      <c r="E354" s="31"/>
      <c r="F354" s="31"/>
      <c r="G354" s="30"/>
      <c r="H354" s="31"/>
      <c r="I354" s="31"/>
      <c r="J354" s="31"/>
      <c r="K354" s="31"/>
      <c r="L354" s="31"/>
      <c r="M354" s="31"/>
      <c r="N354" s="31"/>
      <c r="O354" s="31"/>
      <c r="P354" s="31"/>
      <c r="Q354" s="31"/>
      <c r="R354" s="31"/>
      <c r="S354" s="31"/>
      <c r="T354" s="31"/>
      <c r="U354" s="31"/>
      <c r="V354" s="31"/>
      <c r="W354" s="31"/>
      <c r="X354" s="31"/>
      <c r="Y354" s="31"/>
      <c r="Z354" s="31"/>
      <c r="AA354" s="31"/>
      <c r="AB354" s="31"/>
      <c r="AC354" s="31"/>
      <c r="AD354" s="31"/>
      <c r="AE354" s="31"/>
      <c r="AF354" s="31"/>
      <c r="AG354" s="31"/>
    </row>
    <row r="355" spans="2:33" ht="14.45">
      <c r="B355" s="33"/>
      <c r="C355" s="31"/>
      <c r="D355" s="31"/>
      <c r="E355" s="31"/>
      <c r="F355" s="31"/>
      <c r="G355" s="30"/>
      <c r="H355" s="31"/>
      <c r="I355" s="31"/>
      <c r="J355" s="31"/>
      <c r="K355" s="31"/>
      <c r="L355" s="31"/>
      <c r="M355" s="31"/>
      <c r="N355" s="31"/>
      <c r="O355" s="31"/>
      <c r="P355" s="31"/>
      <c r="Q355" s="31"/>
      <c r="R355" s="31"/>
      <c r="S355" s="31"/>
      <c r="T355" s="31"/>
      <c r="U355" s="31"/>
      <c r="V355" s="31"/>
      <c r="W355" s="31"/>
      <c r="X355" s="31"/>
      <c r="Y355" s="31"/>
      <c r="Z355" s="31"/>
      <c r="AA355" s="31"/>
      <c r="AB355" s="31"/>
      <c r="AC355" s="31"/>
      <c r="AD355" s="31"/>
      <c r="AE355" s="31"/>
      <c r="AF355" s="31"/>
      <c r="AG355" s="31"/>
    </row>
    <row r="356" spans="2:33" ht="14.45">
      <c r="B356" s="33"/>
      <c r="C356" s="31"/>
      <c r="D356" s="31"/>
      <c r="E356" s="31"/>
      <c r="F356" s="31"/>
      <c r="G356" s="30"/>
      <c r="H356" s="31"/>
      <c r="I356" s="31"/>
      <c r="J356" s="31"/>
      <c r="K356" s="31"/>
      <c r="L356" s="31"/>
      <c r="M356" s="31"/>
      <c r="N356" s="31"/>
      <c r="O356" s="31"/>
      <c r="P356" s="31"/>
      <c r="Q356" s="31"/>
      <c r="R356" s="31"/>
      <c r="S356" s="31"/>
      <c r="T356" s="31"/>
      <c r="U356" s="31"/>
      <c r="V356" s="31"/>
      <c r="W356" s="31"/>
      <c r="X356" s="31"/>
      <c r="Y356" s="31"/>
      <c r="Z356" s="31"/>
      <c r="AA356" s="31"/>
      <c r="AB356" s="31"/>
      <c r="AC356" s="31"/>
      <c r="AD356" s="31"/>
      <c r="AE356" s="31"/>
      <c r="AF356" s="31"/>
      <c r="AG356" s="31"/>
    </row>
    <row r="357" spans="2:33" ht="14.45">
      <c r="B357" s="33"/>
      <c r="C357" s="31"/>
      <c r="D357" s="31"/>
      <c r="E357" s="31"/>
      <c r="F357" s="31"/>
      <c r="G357" s="30"/>
      <c r="H357" s="31"/>
      <c r="I357" s="31"/>
      <c r="J357" s="31"/>
      <c r="K357" s="31"/>
      <c r="L357" s="31"/>
      <c r="M357" s="31"/>
      <c r="N357" s="31"/>
      <c r="O357" s="31"/>
      <c r="P357" s="31"/>
      <c r="Q357" s="31"/>
      <c r="R357" s="31"/>
      <c r="S357" s="31"/>
      <c r="T357" s="31"/>
      <c r="U357" s="31"/>
      <c r="V357" s="31"/>
      <c r="W357" s="31"/>
      <c r="X357" s="31"/>
      <c r="Y357" s="31"/>
      <c r="Z357" s="31"/>
      <c r="AA357" s="31"/>
      <c r="AB357" s="31"/>
      <c r="AC357" s="31"/>
      <c r="AD357" s="31"/>
      <c r="AE357" s="31"/>
      <c r="AF357" s="31"/>
      <c r="AG357" s="31"/>
    </row>
    <row r="358" spans="2:33" ht="14.45">
      <c r="B358" s="33"/>
      <c r="C358" s="31"/>
      <c r="D358" s="31"/>
      <c r="E358" s="31"/>
      <c r="F358" s="31"/>
      <c r="G358" s="30"/>
      <c r="H358" s="31"/>
      <c r="I358" s="31"/>
      <c r="J358" s="31"/>
      <c r="K358" s="31"/>
      <c r="L358" s="31"/>
      <c r="M358" s="31"/>
      <c r="N358" s="31"/>
      <c r="O358" s="31"/>
      <c r="P358" s="31"/>
      <c r="Q358" s="31"/>
      <c r="R358" s="31"/>
      <c r="S358" s="31"/>
      <c r="T358" s="31"/>
      <c r="U358" s="31"/>
      <c r="V358" s="31"/>
      <c r="W358" s="31"/>
      <c r="X358" s="31"/>
      <c r="Y358" s="31"/>
      <c r="Z358" s="31"/>
      <c r="AA358" s="31"/>
      <c r="AB358" s="31"/>
      <c r="AC358" s="31"/>
      <c r="AD358" s="31"/>
      <c r="AE358" s="31"/>
      <c r="AF358" s="31"/>
      <c r="AG358" s="31"/>
    </row>
    <row r="359" spans="2:33" ht="14.45">
      <c r="B359" s="33"/>
      <c r="C359" s="31"/>
      <c r="D359" s="31"/>
      <c r="E359" s="31"/>
      <c r="F359" s="31"/>
      <c r="G359" s="30"/>
      <c r="H359" s="31"/>
      <c r="I359" s="31"/>
      <c r="J359" s="31"/>
      <c r="K359" s="31"/>
      <c r="L359" s="31"/>
      <c r="M359" s="31"/>
      <c r="N359" s="31"/>
      <c r="O359" s="31"/>
      <c r="P359" s="31"/>
      <c r="Q359" s="31"/>
      <c r="R359" s="31"/>
      <c r="S359" s="31"/>
      <c r="T359" s="31"/>
      <c r="U359" s="31"/>
      <c r="V359" s="31"/>
      <c r="W359" s="31"/>
      <c r="X359" s="31"/>
      <c r="Y359" s="31"/>
      <c r="Z359" s="31"/>
      <c r="AA359" s="31"/>
      <c r="AB359" s="31"/>
      <c r="AC359" s="31"/>
      <c r="AD359" s="31"/>
      <c r="AE359" s="31"/>
      <c r="AF359" s="31"/>
      <c r="AG359" s="31"/>
    </row>
    <row r="360" spans="2:33" ht="14.45">
      <c r="B360" s="33"/>
      <c r="C360" s="31"/>
      <c r="D360" s="31"/>
      <c r="E360" s="31"/>
      <c r="F360" s="31"/>
      <c r="G360" s="30"/>
      <c r="H360" s="31"/>
      <c r="I360" s="31"/>
      <c r="J360" s="31"/>
      <c r="K360" s="31"/>
      <c r="L360" s="31"/>
      <c r="M360" s="31"/>
      <c r="N360" s="31"/>
      <c r="O360" s="31"/>
      <c r="P360" s="31"/>
      <c r="Q360" s="31"/>
      <c r="R360" s="31"/>
      <c r="S360" s="31"/>
      <c r="T360" s="31"/>
      <c r="U360" s="31"/>
      <c r="V360" s="31"/>
      <c r="W360" s="31"/>
      <c r="X360" s="31"/>
      <c r="Y360" s="31"/>
      <c r="Z360" s="31"/>
      <c r="AA360" s="31"/>
      <c r="AB360" s="31"/>
      <c r="AC360" s="31"/>
      <c r="AD360" s="31"/>
      <c r="AE360" s="31"/>
      <c r="AF360" s="31"/>
      <c r="AG360" s="31"/>
    </row>
    <row r="361" spans="2:33" ht="14.45">
      <c r="B361" s="33"/>
      <c r="C361" s="31"/>
      <c r="D361" s="31"/>
      <c r="E361" s="31"/>
      <c r="F361" s="31"/>
      <c r="G361" s="30"/>
      <c r="H361" s="31"/>
      <c r="I361" s="31"/>
      <c r="J361" s="31"/>
      <c r="K361" s="31"/>
      <c r="L361" s="31"/>
      <c r="M361" s="31"/>
      <c r="N361" s="31"/>
      <c r="O361" s="31"/>
      <c r="P361" s="31"/>
      <c r="Q361" s="31"/>
      <c r="R361" s="31"/>
      <c r="S361" s="31"/>
      <c r="T361" s="31"/>
      <c r="U361" s="31"/>
      <c r="V361" s="31"/>
      <c r="W361" s="31"/>
      <c r="X361" s="31"/>
      <c r="Y361" s="31"/>
      <c r="Z361" s="31"/>
      <c r="AA361" s="31"/>
      <c r="AB361" s="31"/>
      <c r="AC361" s="31"/>
      <c r="AD361" s="31"/>
      <c r="AE361" s="31"/>
      <c r="AF361" s="31"/>
      <c r="AG361" s="31"/>
    </row>
    <row r="362" spans="2:33">
      <c r="C362" s="31"/>
      <c r="D362" s="31"/>
      <c r="E362" s="31"/>
      <c r="F362" s="31"/>
      <c r="G362" s="30"/>
      <c r="H362" s="31"/>
      <c r="I362" s="31"/>
      <c r="J362" s="31"/>
      <c r="K362" s="31"/>
      <c r="L362" s="31"/>
      <c r="M362" s="31"/>
      <c r="N362" s="31"/>
      <c r="O362" s="31"/>
      <c r="P362" s="31"/>
      <c r="Q362" s="31"/>
      <c r="R362" s="31"/>
      <c r="S362" s="31"/>
      <c r="T362" s="31"/>
      <c r="U362" s="31"/>
      <c r="V362" s="31"/>
      <c r="W362" s="31"/>
      <c r="X362" s="31"/>
      <c r="Y362" s="31"/>
      <c r="Z362" s="31"/>
      <c r="AA362" s="31"/>
      <c r="AB362" s="31"/>
      <c r="AC362" s="31"/>
      <c r="AD362" s="31"/>
      <c r="AE362" s="31"/>
      <c r="AF362" s="31"/>
      <c r="AG362" s="31"/>
    </row>
    <row r="363" spans="2:33">
      <c r="C363" s="31"/>
      <c r="D363" s="31"/>
      <c r="E363" s="31"/>
      <c r="F363" s="31"/>
      <c r="G363" s="30"/>
      <c r="H363" s="31"/>
      <c r="I363" s="31"/>
      <c r="J363" s="31"/>
      <c r="K363" s="31"/>
      <c r="L363" s="31"/>
      <c r="M363" s="31"/>
      <c r="N363" s="31"/>
      <c r="O363" s="31"/>
      <c r="P363" s="31"/>
      <c r="Q363" s="31"/>
      <c r="R363" s="31"/>
      <c r="S363" s="31"/>
      <c r="T363" s="31"/>
      <c r="U363" s="31"/>
      <c r="V363" s="31"/>
      <c r="W363" s="31"/>
      <c r="X363" s="31"/>
      <c r="Y363" s="31"/>
      <c r="Z363" s="31"/>
      <c r="AA363" s="31"/>
      <c r="AB363" s="31"/>
      <c r="AC363" s="31"/>
      <c r="AD363" s="31"/>
      <c r="AE363" s="31"/>
      <c r="AF363" s="31"/>
      <c r="AG363" s="31"/>
    </row>
    <row r="364" spans="2:33">
      <c r="C364" s="31"/>
      <c r="D364" s="31"/>
      <c r="E364" s="31"/>
      <c r="F364" s="31"/>
      <c r="G364" s="30"/>
      <c r="H364" s="31"/>
      <c r="I364" s="31"/>
      <c r="J364" s="31"/>
      <c r="K364" s="31"/>
      <c r="L364" s="31"/>
      <c r="M364" s="31"/>
      <c r="N364" s="31"/>
      <c r="O364" s="31"/>
      <c r="P364" s="31"/>
      <c r="Q364" s="31"/>
      <c r="R364" s="31"/>
      <c r="S364" s="31"/>
      <c r="T364" s="31"/>
      <c r="U364" s="31"/>
      <c r="V364" s="31"/>
      <c r="W364" s="31"/>
      <c r="X364" s="31"/>
      <c r="Y364" s="31"/>
      <c r="Z364" s="31"/>
      <c r="AA364" s="31"/>
      <c r="AB364" s="31"/>
      <c r="AC364" s="31"/>
      <c r="AD364" s="31"/>
      <c r="AE364" s="31"/>
      <c r="AF364" s="31"/>
      <c r="AG364" s="31"/>
    </row>
    <row r="365" spans="2:33">
      <c r="C365" s="31"/>
      <c r="D365" s="31"/>
      <c r="E365" s="31"/>
      <c r="F365" s="31"/>
      <c r="G365" s="30"/>
      <c r="H365" s="31"/>
      <c r="I365" s="31"/>
      <c r="J365" s="31"/>
      <c r="K365" s="31"/>
      <c r="L365" s="31"/>
      <c r="M365" s="31"/>
      <c r="N365" s="31"/>
      <c r="O365" s="31"/>
      <c r="P365" s="31"/>
      <c r="Q365" s="31"/>
      <c r="R365" s="31"/>
      <c r="S365" s="31"/>
      <c r="T365" s="31"/>
      <c r="U365" s="31"/>
      <c r="V365" s="31"/>
      <c r="W365" s="31"/>
      <c r="X365" s="31"/>
      <c r="Y365" s="31"/>
      <c r="Z365" s="31"/>
      <c r="AA365" s="31"/>
      <c r="AB365" s="31"/>
      <c r="AC365" s="31"/>
      <c r="AD365" s="31"/>
      <c r="AE365" s="31"/>
      <c r="AF365" s="31"/>
      <c r="AG365" s="31"/>
    </row>
    <row r="366" spans="2:33">
      <c r="C366" s="31"/>
      <c r="D366" s="31"/>
      <c r="E366" s="31"/>
      <c r="F366" s="31"/>
      <c r="G366" s="30"/>
      <c r="H366" s="31"/>
      <c r="I366" s="31"/>
      <c r="J366" s="31"/>
      <c r="K366" s="31"/>
      <c r="L366" s="31"/>
      <c r="M366" s="31"/>
      <c r="N366" s="31"/>
      <c r="O366" s="31"/>
      <c r="P366" s="31"/>
      <c r="Q366" s="31"/>
      <c r="R366" s="31"/>
      <c r="S366" s="31"/>
      <c r="T366" s="31"/>
      <c r="U366" s="31"/>
      <c r="V366" s="31"/>
      <c r="W366" s="31"/>
      <c r="X366" s="31"/>
      <c r="Y366" s="31"/>
      <c r="Z366" s="31"/>
      <c r="AA366" s="31"/>
      <c r="AB366" s="31"/>
      <c r="AC366" s="31"/>
      <c r="AD366" s="31"/>
      <c r="AE366" s="31"/>
      <c r="AF366" s="31"/>
      <c r="AG366" s="31"/>
    </row>
    <row r="367" spans="2:33">
      <c r="C367" s="31"/>
      <c r="D367" s="31"/>
      <c r="E367" s="31"/>
      <c r="F367" s="31"/>
      <c r="G367" s="30"/>
      <c r="H367" s="31"/>
      <c r="I367" s="31"/>
      <c r="J367" s="31"/>
      <c r="K367" s="31"/>
      <c r="L367" s="31"/>
      <c r="M367" s="31"/>
      <c r="N367" s="31"/>
      <c r="O367" s="31"/>
      <c r="P367" s="31"/>
      <c r="Q367" s="31"/>
      <c r="R367" s="31"/>
      <c r="S367" s="31"/>
      <c r="T367" s="31"/>
      <c r="U367" s="31"/>
      <c r="V367" s="31"/>
      <c r="W367" s="31"/>
      <c r="X367" s="31"/>
      <c r="Y367" s="31"/>
      <c r="Z367" s="31"/>
      <c r="AA367" s="31"/>
      <c r="AB367" s="31"/>
      <c r="AC367" s="31"/>
      <c r="AD367" s="31"/>
      <c r="AE367" s="31"/>
      <c r="AF367" s="31"/>
      <c r="AG367" s="31"/>
    </row>
    <row r="368" spans="2:33">
      <c r="C368" s="31"/>
      <c r="D368" s="31"/>
      <c r="E368" s="31"/>
      <c r="F368" s="31"/>
      <c r="G368" s="30"/>
      <c r="H368" s="31"/>
      <c r="I368" s="31"/>
      <c r="J368" s="31"/>
      <c r="K368" s="31"/>
      <c r="L368" s="31"/>
      <c r="M368" s="31"/>
      <c r="N368" s="31"/>
      <c r="O368" s="31"/>
      <c r="P368" s="31"/>
      <c r="Q368" s="31"/>
      <c r="R368" s="31"/>
      <c r="S368" s="31"/>
      <c r="T368" s="31"/>
      <c r="U368" s="31"/>
      <c r="V368" s="31"/>
      <c r="W368" s="31"/>
      <c r="X368" s="31"/>
      <c r="Y368" s="31"/>
      <c r="Z368" s="31"/>
      <c r="AA368" s="31"/>
      <c r="AB368" s="31"/>
      <c r="AC368" s="31"/>
      <c r="AD368" s="31"/>
      <c r="AE368" s="31"/>
      <c r="AF368" s="31"/>
      <c r="AG368" s="31"/>
    </row>
    <row r="369" spans="3:33">
      <c r="C369" s="31"/>
      <c r="D369" s="31"/>
      <c r="E369" s="31"/>
      <c r="F369" s="31"/>
      <c r="G369" s="30"/>
      <c r="H369" s="31"/>
      <c r="I369" s="31"/>
      <c r="J369" s="31"/>
      <c r="K369" s="31"/>
      <c r="L369" s="31"/>
      <c r="M369" s="31"/>
      <c r="N369" s="31"/>
      <c r="O369" s="31"/>
      <c r="P369" s="31"/>
      <c r="Q369" s="31"/>
      <c r="R369" s="31"/>
      <c r="S369" s="31"/>
      <c r="T369" s="31"/>
      <c r="U369" s="31"/>
      <c r="V369" s="31"/>
      <c r="W369" s="31"/>
      <c r="X369" s="31"/>
      <c r="Y369" s="31"/>
      <c r="Z369" s="31"/>
      <c r="AA369" s="31"/>
      <c r="AB369" s="31"/>
      <c r="AC369" s="31"/>
      <c r="AD369" s="31"/>
      <c r="AE369" s="31"/>
      <c r="AF369" s="31"/>
      <c r="AG369" s="31"/>
    </row>
    <row r="370" spans="3:33">
      <c r="C370" s="31"/>
      <c r="D370" s="31"/>
      <c r="E370" s="31"/>
      <c r="F370" s="31"/>
      <c r="G370" s="30"/>
      <c r="H370" s="31"/>
      <c r="I370" s="31"/>
      <c r="J370" s="31"/>
      <c r="K370" s="31"/>
      <c r="L370" s="31"/>
      <c r="M370" s="31"/>
      <c r="N370" s="31"/>
      <c r="O370" s="31"/>
      <c r="P370" s="31"/>
      <c r="Q370" s="31"/>
      <c r="R370" s="31"/>
      <c r="S370" s="31"/>
      <c r="T370" s="31"/>
      <c r="U370" s="31"/>
      <c r="V370" s="31"/>
      <c r="W370" s="31"/>
      <c r="X370" s="31"/>
      <c r="Y370" s="31"/>
      <c r="Z370" s="31"/>
      <c r="AA370" s="31"/>
      <c r="AB370" s="31"/>
      <c r="AC370" s="31"/>
      <c r="AD370" s="31"/>
      <c r="AE370" s="31"/>
      <c r="AF370" s="31"/>
      <c r="AG370" s="31"/>
    </row>
    <row r="371" spans="3:33">
      <c r="C371" s="31"/>
      <c r="D371" s="31"/>
      <c r="E371" s="31"/>
      <c r="F371" s="31"/>
      <c r="G371" s="30"/>
      <c r="H371" s="31"/>
      <c r="I371" s="31"/>
      <c r="J371" s="31"/>
      <c r="K371" s="31"/>
      <c r="L371" s="31"/>
      <c r="M371" s="31"/>
      <c r="N371" s="31"/>
      <c r="O371" s="31"/>
      <c r="P371" s="31"/>
      <c r="Q371" s="31"/>
      <c r="R371" s="31"/>
      <c r="S371" s="31"/>
      <c r="T371" s="31"/>
      <c r="U371" s="31"/>
      <c r="V371" s="31"/>
      <c r="W371" s="31"/>
      <c r="X371" s="31"/>
      <c r="Y371" s="31"/>
      <c r="Z371" s="31"/>
      <c r="AA371" s="31"/>
      <c r="AB371" s="31"/>
      <c r="AC371" s="31"/>
      <c r="AD371" s="31"/>
      <c r="AE371" s="31"/>
      <c r="AF371" s="31"/>
      <c r="AG371" s="31"/>
    </row>
    <row r="372" spans="3:33">
      <c r="C372" s="31"/>
      <c r="D372" s="31"/>
      <c r="E372" s="31"/>
      <c r="F372" s="31"/>
      <c r="G372" s="30"/>
      <c r="H372" s="31"/>
      <c r="I372" s="31"/>
      <c r="J372" s="31"/>
      <c r="K372" s="31"/>
      <c r="L372" s="31"/>
      <c r="M372" s="31"/>
      <c r="N372" s="31"/>
      <c r="O372" s="31"/>
      <c r="P372" s="31"/>
      <c r="Q372" s="31"/>
      <c r="R372" s="31"/>
      <c r="S372" s="31"/>
      <c r="T372" s="31"/>
      <c r="U372" s="31"/>
      <c r="V372" s="31"/>
      <c r="W372" s="31"/>
      <c r="X372" s="31"/>
      <c r="Y372" s="31"/>
      <c r="Z372" s="31"/>
      <c r="AA372" s="31"/>
      <c r="AB372" s="31"/>
      <c r="AC372" s="31"/>
      <c r="AD372" s="31"/>
      <c r="AE372" s="31"/>
      <c r="AF372" s="31"/>
      <c r="AG372" s="31"/>
    </row>
    <row r="373" spans="3:33">
      <c r="C373" s="31"/>
      <c r="D373" s="31"/>
      <c r="E373" s="31"/>
      <c r="F373" s="31"/>
      <c r="G373" s="30"/>
      <c r="H373" s="31"/>
      <c r="I373" s="31"/>
      <c r="J373" s="31"/>
      <c r="K373" s="31"/>
      <c r="L373" s="31"/>
      <c r="M373" s="31"/>
      <c r="N373" s="31"/>
      <c r="O373" s="31"/>
      <c r="P373" s="31"/>
      <c r="Q373" s="31"/>
      <c r="R373" s="31"/>
      <c r="S373" s="31"/>
      <c r="T373" s="31"/>
      <c r="U373" s="31"/>
      <c r="V373" s="31"/>
      <c r="W373" s="31"/>
      <c r="X373" s="31"/>
      <c r="Y373" s="31"/>
      <c r="Z373" s="31"/>
      <c r="AA373" s="31"/>
      <c r="AB373" s="31"/>
      <c r="AC373" s="31"/>
      <c r="AD373" s="31"/>
      <c r="AE373" s="31"/>
      <c r="AF373" s="31"/>
      <c r="AG373" s="31"/>
    </row>
    <row r="374" spans="3:33">
      <c r="C374" s="31"/>
      <c r="D374" s="31"/>
      <c r="E374" s="31"/>
      <c r="F374" s="31"/>
      <c r="G374" s="30"/>
      <c r="H374" s="31"/>
      <c r="I374" s="31"/>
      <c r="J374" s="31"/>
      <c r="K374" s="31"/>
      <c r="L374" s="31"/>
      <c r="M374" s="31"/>
      <c r="N374" s="31"/>
      <c r="O374" s="31"/>
      <c r="P374" s="31"/>
      <c r="Q374" s="31"/>
      <c r="R374" s="31"/>
      <c r="S374" s="31"/>
      <c r="T374" s="31"/>
      <c r="U374" s="31"/>
      <c r="V374" s="31"/>
      <c r="W374" s="31"/>
      <c r="X374" s="31"/>
      <c r="Y374" s="31"/>
      <c r="Z374" s="31"/>
      <c r="AA374" s="31"/>
      <c r="AB374" s="31"/>
      <c r="AC374" s="31"/>
      <c r="AD374" s="31"/>
      <c r="AE374" s="31"/>
      <c r="AF374" s="31"/>
      <c r="AG374" s="31"/>
    </row>
    <row r="375" spans="3:33">
      <c r="C375" s="31"/>
      <c r="D375" s="31"/>
      <c r="E375" s="31"/>
      <c r="F375" s="31"/>
      <c r="G375" s="30"/>
      <c r="H375" s="31"/>
      <c r="I375" s="31"/>
      <c r="J375" s="31"/>
      <c r="K375" s="31"/>
      <c r="L375" s="31"/>
      <c r="M375" s="31"/>
      <c r="N375" s="31"/>
      <c r="O375" s="31"/>
      <c r="P375" s="31"/>
      <c r="Q375" s="31"/>
      <c r="R375" s="31"/>
      <c r="S375" s="31"/>
      <c r="T375" s="31"/>
      <c r="U375" s="31"/>
      <c r="V375" s="31"/>
      <c r="W375" s="31"/>
      <c r="X375" s="31"/>
      <c r="Y375" s="31"/>
      <c r="Z375" s="31"/>
      <c r="AA375" s="31"/>
      <c r="AB375" s="31"/>
      <c r="AC375" s="31"/>
      <c r="AD375" s="31"/>
      <c r="AE375" s="31"/>
      <c r="AF375" s="31"/>
      <c r="AG375" s="31"/>
    </row>
    <row r="376" spans="3:33">
      <c r="C376" s="31"/>
      <c r="D376" s="31"/>
      <c r="E376" s="31"/>
      <c r="F376" s="31"/>
      <c r="G376" s="30"/>
      <c r="H376" s="31"/>
      <c r="I376" s="31"/>
      <c r="J376" s="31"/>
      <c r="K376" s="31"/>
      <c r="L376" s="31"/>
      <c r="M376" s="31"/>
      <c r="N376" s="31"/>
      <c r="O376" s="31"/>
      <c r="P376" s="31"/>
      <c r="Q376" s="31"/>
      <c r="R376" s="31"/>
      <c r="S376" s="31"/>
      <c r="T376" s="31"/>
      <c r="U376" s="31"/>
      <c r="V376" s="31"/>
      <c r="W376" s="31"/>
      <c r="X376" s="31"/>
      <c r="Y376" s="31"/>
      <c r="Z376" s="31"/>
      <c r="AA376" s="31"/>
      <c r="AB376" s="31"/>
      <c r="AC376" s="31"/>
      <c r="AD376" s="31"/>
      <c r="AE376" s="31"/>
      <c r="AF376" s="31"/>
      <c r="AG376" s="31"/>
    </row>
    <row r="377" spans="3:33">
      <c r="C377" s="31"/>
      <c r="D377" s="31"/>
      <c r="E377" s="31"/>
      <c r="F377" s="31"/>
      <c r="G377" s="30"/>
      <c r="H377" s="31"/>
      <c r="I377" s="31"/>
      <c r="J377" s="31"/>
      <c r="K377" s="31"/>
      <c r="L377" s="31"/>
      <c r="M377" s="31"/>
      <c r="N377" s="31"/>
      <c r="O377" s="31"/>
      <c r="P377" s="31"/>
      <c r="Q377" s="31"/>
      <c r="R377" s="31"/>
      <c r="S377" s="31"/>
      <c r="T377" s="31"/>
      <c r="U377" s="31"/>
      <c r="V377" s="31"/>
      <c r="W377" s="31"/>
      <c r="X377" s="31"/>
      <c r="Y377" s="31"/>
      <c r="Z377" s="31"/>
      <c r="AA377" s="31"/>
      <c r="AB377" s="31"/>
      <c r="AC377" s="31"/>
      <c r="AD377" s="31"/>
      <c r="AE377" s="31"/>
      <c r="AF377" s="31"/>
      <c r="AG377" s="31"/>
    </row>
    <row r="378" spans="3:33">
      <c r="C378" s="31"/>
      <c r="D378" s="31"/>
      <c r="E378" s="31"/>
      <c r="F378" s="31"/>
      <c r="G378" s="30"/>
      <c r="H378" s="31"/>
      <c r="I378" s="31"/>
      <c r="J378" s="31"/>
      <c r="K378" s="31"/>
      <c r="L378" s="31"/>
      <c r="M378" s="31"/>
      <c r="N378" s="31"/>
      <c r="O378" s="31"/>
      <c r="P378" s="31"/>
      <c r="Q378" s="31"/>
      <c r="R378" s="31"/>
      <c r="S378" s="31"/>
      <c r="T378" s="31"/>
      <c r="U378" s="31"/>
      <c r="V378" s="31"/>
      <c r="W378" s="31"/>
      <c r="X378" s="31"/>
      <c r="Y378" s="31"/>
      <c r="Z378" s="31"/>
      <c r="AA378" s="31"/>
      <c r="AB378" s="31"/>
      <c r="AC378" s="31"/>
      <c r="AD378" s="31"/>
      <c r="AE378" s="31"/>
      <c r="AF378" s="31"/>
      <c r="AG378" s="31"/>
    </row>
    <row r="379" spans="3:33">
      <c r="C379" s="31"/>
      <c r="D379" s="31"/>
      <c r="E379" s="31"/>
      <c r="F379" s="31"/>
      <c r="G379" s="30"/>
      <c r="H379" s="31"/>
      <c r="I379" s="31"/>
      <c r="J379" s="31"/>
      <c r="K379" s="31"/>
      <c r="L379" s="31"/>
      <c r="M379" s="31"/>
      <c r="N379" s="31"/>
      <c r="O379" s="31"/>
      <c r="P379" s="31"/>
      <c r="Q379" s="31"/>
      <c r="R379" s="31"/>
      <c r="S379" s="31"/>
      <c r="T379" s="31"/>
      <c r="U379" s="31"/>
      <c r="V379" s="31"/>
      <c r="W379" s="31"/>
      <c r="X379" s="31"/>
      <c r="Y379" s="31"/>
      <c r="Z379" s="31"/>
      <c r="AA379" s="31"/>
      <c r="AB379" s="31"/>
      <c r="AC379" s="31"/>
      <c r="AD379" s="31"/>
      <c r="AE379" s="31"/>
      <c r="AF379" s="31"/>
      <c r="AG379" s="31"/>
    </row>
    <row r="380" spans="3:33">
      <c r="C380" s="31"/>
      <c r="D380" s="31"/>
      <c r="E380" s="31"/>
      <c r="F380" s="31"/>
      <c r="G380" s="30"/>
      <c r="H380" s="31"/>
      <c r="I380" s="31"/>
      <c r="J380" s="31"/>
      <c r="K380" s="31"/>
      <c r="L380" s="31"/>
      <c r="M380" s="31"/>
      <c r="N380" s="31"/>
      <c r="O380" s="31"/>
      <c r="P380" s="31"/>
      <c r="Q380" s="31"/>
      <c r="R380" s="31"/>
      <c r="S380" s="31"/>
      <c r="T380" s="31"/>
      <c r="U380" s="31"/>
      <c r="V380" s="31"/>
      <c r="W380" s="31"/>
      <c r="X380" s="31"/>
      <c r="Y380" s="31"/>
      <c r="Z380" s="31"/>
      <c r="AA380" s="31"/>
      <c r="AB380" s="31"/>
      <c r="AC380" s="31"/>
      <c r="AD380" s="31"/>
      <c r="AE380" s="31"/>
      <c r="AF380" s="31"/>
      <c r="AG380" s="31"/>
    </row>
    <row r="381" spans="3:33">
      <c r="C381" s="31"/>
      <c r="D381" s="31"/>
      <c r="E381" s="31"/>
      <c r="F381" s="31"/>
      <c r="G381" s="30"/>
      <c r="H381" s="31"/>
      <c r="I381" s="31"/>
      <c r="J381" s="31"/>
      <c r="K381" s="31"/>
      <c r="L381" s="31"/>
      <c r="M381" s="31"/>
      <c r="N381" s="31"/>
      <c r="O381" s="31"/>
      <c r="P381" s="31"/>
      <c r="Q381" s="31"/>
      <c r="R381" s="31"/>
      <c r="S381" s="31"/>
      <c r="T381" s="31"/>
      <c r="U381" s="31"/>
      <c r="V381" s="31"/>
      <c r="W381" s="31"/>
      <c r="X381" s="31"/>
      <c r="Y381" s="31"/>
      <c r="Z381" s="31"/>
      <c r="AA381" s="31"/>
      <c r="AB381" s="31"/>
      <c r="AC381" s="31"/>
      <c r="AD381" s="31"/>
      <c r="AE381" s="31"/>
      <c r="AF381" s="31"/>
      <c r="AG381" s="31"/>
    </row>
    <row r="382" spans="3:33">
      <c r="C382" s="31"/>
      <c r="D382" s="31"/>
      <c r="E382" s="31"/>
      <c r="F382" s="31"/>
      <c r="G382" s="30"/>
      <c r="H382" s="31"/>
      <c r="I382" s="31"/>
      <c r="J382" s="31"/>
      <c r="K382" s="31"/>
      <c r="L382" s="31"/>
      <c r="M382" s="31"/>
      <c r="N382" s="31"/>
      <c r="O382" s="31"/>
      <c r="P382" s="31"/>
      <c r="Q382" s="31"/>
      <c r="R382" s="31"/>
      <c r="S382" s="31"/>
      <c r="T382" s="31"/>
      <c r="U382" s="31"/>
      <c r="V382" s="31"/>
      <c r="W382" s="31"/>
      <c r="X382" s="31"/>
      <c r="Y382" s="31"/>
      <c r="Z382" s="31"/>
      <c r="AA382" s="31"/>
      <c r="AB382" s="31"/>
      <c r="AC382" s="31"/>
      <c r="AD382" s="31"/>
      <c r="AE382" s="31"/>
      <c r="AF382" s="31"/>
      <c r="AG382" s="31"/>
    </row>
    <row r="383" spans="3:33">
      <c r="C383" s="31"/>
      <c r="D383" s="31"/>
      <c r="E383" s="31"/>
      <c r="F383" s="31"/>
      <c r="G383" s="30"/>
      <c r="H383" s="31"/>
      <c r="I383" s="31"/>
      <c r="J383" s="31"/>
      <c r="K383" s="31"/>
      <c r="L383" s="31"/>
      <c r="M383" s="31"/>
      <c r="N383" s="31"/>
      <c r="O383" s="31"/>
      <c r="P383" s="31"/>
      <c r="Q383" s="31"/>
      <c r="R383" s="31"/>
      <c r="S383" s="31"/>
      <c r="T383" s="31"/>
      <c r="U383" s="31"/>
      <c r="V383" s="31"/>
      <c r="W383" s="31"/>
      <c r="X383" s="31"/>
      <c r="Y383" s="31"/>
      <c r="Z383" s="31"/>
      <c r="AA383" s="31"/>
      <c r="AB383" s="31"/>
      <c r="AC383" s="31"/>
      <c r="AD383" s="31"/>
      <c r="AE383" s="31"/>
      <c r="AF383" s="31"/>
      <c r="AG383" s="31"/>
    </row>
    <row r="384" spans="3:33">
      <c r="C384" s="31"/>
      <c r="D384" s="31"/>
      <c r="E384" s="31"/>
      <c r="F384" s="31"/>
      <c r="G384" s="30"/>
      <c r="H384" s="31"/>
      <c r="I384" s="31"/>
      <c r="J384" s="31"/>
      <c r="K384" s="31"/>
      <c r="L384" s="31"/>
      <c r="M384" s="31"/>
      <c r="N384" s="31"/>
      <c r="O384" s="31"/>
      <c r="P384" s="31"/>
      <c r="Q384" s="31"/>
      <c r="R384" s="31"/>
      <c r="S384" s="31"/>
      <c r="T384" s="31"/>
      <c r="U384" s="31"/>
      <c r="V384" s="31"/>
      <c r="W384" s="31"/>
      <c r="X384" s="31"/>
      <c r="Y384" s="31"/>
      <c r="Z384" s="31"/>
      <c r="AA384" s="31"/>
      <c r="AB384" s="31"/>
      <c r="AC384" s="31"/>
      <c r="AD384" s="31"/>
      <c r="AE384" s="31"/>
      <c r="AF384" s="31"/>
      <c r="AG384" s="31"/>
    </row>
    <row r="385" spans="3:33">
      <c r="C385" s="31"/>
      <c r="D385" s="31"/>
      <c r="E385" s="31"/>
      <c r="F385" s="31"/>
      <c r="G385" s="30"/>
      <c r="H385" s="31"/>
      <c r="I385" s="31"/>
      <c r="J385" s="31"/>
      <c r="K385" s="31"/>
      <c r="L385" s="31"/>
      <c r="M385" s="31"/>
      <c r="N385" s="31"/>
      <c r="O385" s="31"/>
      <c r="P385" s="31"/>
      <c r="Q385" s="31"/>
      <c r="R385" s="31"/>
      <c r="S385" s="31"/>
      <c r="T385" s="31"/>
      <c r="U385" s="31"/>
      <c r="V385" s="31"/>
      <c r="W385" s="31"/>
      <c r="X385" s="31"/>
      <c r="Y385" s="31"/>
      <c r="Z385" s="31"/>
      <c r="AA385" s="31"/>
      <c r="AB385" s="31"/>
      <c r="AC385" s="31"/>
      <c r="AD385" s="31"/>
      <c r="AE385" s="31"/>
      <c r="AF385" s="31"/>
      <c r="AG385" s="31"/>
    </row>
    <row r="386" spans="3:33">
      <c r="C386" s="31"/>
      <c r="D386" s="31"/>
      <c r="E386" s="31"/>
      <c r="F386" s="31"/>
      <c r="G386" s="30"/>
      <c r="H386" s="31"/>
      <c r="I386" s="31"/>
      <c r="J386" s="31"/>
      <c r="K386" s="31"/>
      <c r="L386" s="31"/>
      <c r="M386" s="31"/>
      <c r="N386" s="31"/>
      <c r="O386" s="31"/>
      <c r="P386" s="31"/>
      <c r="Q386" s="31"/>
      <c r="R386" s="31"/>
      <c r="S386" s="31"/>
      <c r="T386" s="31"/>
      <c r="U386" s="31"/>
      <c r="V386" s="31"/>
      <c r="W386" s="31"/>
      <c r="X386" s="31"/>
      <c r="Y386" s="31"/>
      <c r="Z386" s="31"/>
      <c r="AA386" s="31"/>
      <c r="AB386" s="31"/>
      <c r="AC386" s="31"/>
      <c r="AD386" s="31"/>
      <c r="AE386" s="31"/>
      <c r="AF386" s="31"/>
      <c r="AG386" s="31"/>
    </row>
    <row r="387" spans="3:33">
      <c r="C387" s="31"/>
      <c r="D387" s="31"/>
      <c r="E387" s="31"/>
      <c r="F387" s="31"/>
      <c r="G387" s="30"/>
      <c r="H387" s="31"/>
      <c r="I387" s="31"/>
      <c r="J387" s="31"/>
      <c r="K387" s="31"/>
      <c r="L387" s="31"/>
      <c r="M387" s="31"/>
      <c r="N387" s="31"/>
      <c r="O387" s="31"/>
      <c r="P387" s="31"/>
      <c r="Q387" s="31"/>
      <c r="R387" s="31"/>
      <c r="S387" s="31"/>
      <c r="T387" s="31"/>
      <c r="U387" s="31"/>
      <c r="V387" s="31"/>
      <c r="W387" s="31"/>
      <c r="X387" s="31"/>
      <c r="Y387" s="31"/>
      <c r="Z387" s="31"/>
      <c r="AA387" s="31"/>
      <c r="AB387" s="31"/>
      <c r="AC387" s="31"/>
      <c r="AD387" s="31"/>
      <c r="AE387" s="31"/>
      <c r="AF387" s="31"/>
      <c r="AG387" s="31"/>
    </row>
    <row r="388" spans="3:33">
      <c r="C388" s="31"/>
      <c r="D388" s="31"/>
      <c r="E388" s="31"/>
      <c r="F388" s="31"/>
      <c r="G388" s="30"/>
      <c r="H388" s="31"/>
      <c r="I388" s="31"/>
      <c r="J388" s="31"/>
      <c r="K388" s="31"/>
      <c r="L388" s="31"/>
      <c r="M388" s="31"/>
      <c r="N388" s="31"/>
      <c r="O388" s="31"/>
      <c r="P388" s="31"/>
      <c r="Q388" s="31"/>
      <c r="R388" s="31"/>
      <c r="S388" s="31"/>
      <c r="T388" s="31"/>
      <c r="U388" s="31"/>
      <c r="V388" s="31"/>
      <c r="W388" s="31"/>
      <c r="X388" s="31"/>
      <c r="Y388" s="31"/>
      <c r="Z388" s="31"/>
      <c r="AA388" s="31"/>
      <c r="AB388" s="31"/>
      <c r="AC388" s="31"/>
      <c r="AD388" s="31"/>
      <c r="AE388" s="31"/>
      <c r="AF388" s="31"/>
      <c r="AG388" s="31"/>
    </row>
    <row r="389" spans="3:33">
      <c r="C389" s="31"/>
      <c r="D389" s="31"/>
      <c r="E389" s="31"/>
      <c r="F389" s="31"/>
      <c r="G389" s="30"/>
      <c r="H389" s="31"/>
      <c r="I389" s="31"/>
      <c r="J389" s="31"/>
      <c r="K389" s="31"/>
      <c r="L389" s="31"/>
      <c r="M389" s="31"/>
      <c r="N389" s="31"/>
      <c r="O389" s="31"/>
      <c r="P389" s="31"/>
      <c r="Q389" s="31"/>
      <c r="R389" s="31"/>
      <c r="S389" s="31"/>
      <c r="T389" s="31"/>
      <c r="U389" s="31"/>
      <c r="V389" s="31"/>
      <c r="W389" s="31"/>
      <c r="X389" s="31"/>
      <c r="Y389" s="31"/>
      <c r="Z389" s="31"/>
      <c r="AA389" s="31"/>
      <c r="AB389" s="31"/>
      <c r="AC389" s="31"/>
      <c r="AD389" s="31"/>
      <c r="AE389" s="31"/>
      <c r="AF389" s="31"/>
      <c r="AG389" s="31"/>
    </row>
    <row r="390" spans="3:33">
      <c r="C390" s="31"/>
      <c r="D390" s="31"/>
      <c r="E390" s="31"/>
      <c r="F390" s="31"/>
      <c r="G390" s="30"/>
      <c r="H390" s="31"/>
      <c r="I390" s="31"/>
      <c r="J390" s="31"/>
      <c r="K390" s="31"/>
      <c r="L390" s="31"/>
      <c r="M390" s="31"/>
      <c r="N390" s="31"/>
      <c r="O390" s="31"/>
      <c r="P390" s="31"/>
      <c r="Q390" s="31"/>
      <c r="R390" s="31"/>
      <c r="S390" s="31"/>
      <c r="T390" s="31"/>
      <c r="U390" s="31"/>
      <c r="V390" s="31"/>
      <c r="W390" s="31"/>
      <c r="X390" s="31"/>
      <c r="Y390" s="31"/>
      <c r="Z390" s="31"/>
      <c r="AA390" s="31"/>
      <c r="AB390" s="31"/>
      <c r="AC390" s="31"/>
      <c r="AD390" s="31"/>
      <c r="AE390" s="31"/>
      <c r="AF390" s="31"/>
      <c r="AG390" s="31"/>
    </row>
    <row r="391" spans="3:33">
      <c r="C391" s="31"/>
      <c r="D391" s="31"/>
      <c r="E391" s="31"/>
      <c r="F391" s="31"/>
      <c r="G391" s="30"/>
      <c r="H391" s="31"/>
      <c r="I391" s="31"/>
      <c r="J391" s="31"/>
      <c r="K391" s="31"/>
      <c r="L391" s="31"/>
      <c r="M391" s="31"/>
      <c r="N391" s="31"/>
      <c r="O391" s="31"/>
      <c r="P391" s="31"/>
      <c r="Q391" s="31"/>
      <c r="R391" s="31"/>
      <c r="S391" s="31"/>
      <c r="T391" s="31"/>
      <c r="U391" s="31"/>
      <c r="V391" s="31"/>
      <c r="W391" s="31"/>
      <c r="X391" s="31"/>
      <c r="Y391" s="31"/>
      <c r="Z391" s="31"/>
      <c r="AA391" s="31"/>
      <c r="AB391" s="31"/>
      <c r="AC391" s="31"/>
      <c r="AD391" s="31"/>
      <c r="AE391" s="31"/>
      <c r="AF391" s="31"/>
      <c r="AG391" s="31"/>
    </row>
    <row r="392" spans="3:33">
      <c r="C392" s="31"/>
      <c r="D392" s="31"/>
      <c r="E392" s="31"/>
      <c r="F392" s="31"/>
      <c r="G392" s="30"/>
      <c r="H392" s="31"/>
      <c r="I392" s="31"/>
      <c r="J392" s="31"/>
      <c r="K392" s="31"/>
      <c r="L392" s="31"/>
      <c r="M392" s="31"/>
      <c r="N392" s="31"/>
      <c r="O392" s="31"/>
      <c r="P392" s="31"/>
      <c r="Q392" s="31"/>
      <c r="R392" s="31"/>
      <c r="S392" s="31"/>
      <c r="T392" s="31"/>
      <c r="U392" s="31"/>
      <c r="V392" s="31"/>
      <c r="W392" s="31"/>
      <c r="X392" s="31"/>
      <c r="Y392" s="31"/>
      <c r="Z392" s="31"/>
      <c r="AA392" s="31"/>
      <c r="AB392" s="31"/>
      <c r="AC392" s="31"/>
      <c r="AD392" s="31"/>
      <c r="AE392" s="31"/>
      <c r="AF392" s="31"/>
      <c r="AG392" s="31"/>
    </row>
    <row r="393" spans="3:33">
      <c r="C393" s="31"/>
      <c r="D393" s="31"/>
      <c r="E393" s="31"/>
      <c r="F393" s="31"/>
      <c r="G393" s="30"/>
      <c r="H393" s="31"/>
      <c r="I393" s="31"/>
      <c r="J393" s="31"/>
      <c r="K393" s="31"/>
      <c r="L393" s="31"/>
      <c r="M393" s="31"/>
      <c r="N393" s="31"/>
      <c r="O393" s="31"/>
      <c r="P393" s="31"/>
      <c r="Q393" s="31"/>
      <c r="R393" s="31"/>
      <c r="S393" s="31"/>
      <c r="T393" s="31"/>
      <c r="U393" s="31"/>
      <c r="V393" s="31"/>
      <c r="W393" s="31"/>
      <c r="X393" s="31"/>
      <c r="Y393" s="31"/>
      <c r="Z393" s="31"/>
      <c r="AA393" s="31"/>
      <c r="AB393" s="31"/>
      <c r="AC393" s="31"/>
      <c r="AD393" s="31"/>
      <c r="AE393" s="31"/>
      <c r="AF393" s="31"/>
      <c r="AG393" s="31"/>
    </row>
    <row r="394" spans="3:33">
      <c r="C394" s="31"/>
      <c r="D394" s="31"/>
      <c r="E394" s="31"/>
      <c r="F394" s="31"/>
      <c r="G394" s="30"/>
      <c r="H394" s="31"/>
      <c r="I394" s="31"/>
      <c r="J394" s="31"/>
      <c r="K394" s="31"/>
      <c r="L394" s="31"/>
      <c r="M394" s="31"/>
      <c r="N394" s="31"/>
      <c r="O394" s="31"/>
      <c r="P394" s="31"/>
      <c r="Q394" s="31"/>
      <c r="R394" s="31"/>
      <c r="S394" s="31"/>
      <c r="T394" s="31"/>
      <c r="U394" s="31"/>
      <c r="V394" s="31"/>
      <c r="W394" s="31"/>
      <c r="X394" s="31"/>
      <c r="Y394" s="31"/>
      <c r="Z394" s="31"/>
      <c r="AA394" s="31"/>
      <c r="AB394" s="31"/>
      <c r="AC394" s="31"/>
      <c r="AD394" s="31"/>
      <c r="AE394" s="31"/>
      <c r="AF394" s="31"/>
      <c r="AG394" s="31"/>
    </row>
    <row r="395" spans="3:33">
      <c r="C395" s="31"/>
      <c r="D395" s="31"/>
      <c r="E395" s="31"/>
      <c r="F395" s="31"/>
      <c r="G395" s="30"/>
      <c r="H395" s="31"/>
      <c r="I395" s="31"/>
      <c r="J395" s="31"/>
      <c r="K395" s="31"/>
      <c r="L395" s="31"/>
      <c r="M395" s="31"/>
      <c r="N395" s="31"/>
      <c r="O395" s="31"/>
      <c r="P395" s="31"/>
      <c r="Q395" s="31"/>
      <c r="R395" s="31"/>
      <c r="S395" s="31"/>
      <c r="T395" s="31"/>
      <c r="U395" s="31"/>
      <c r="V395" s="31"/>
      <c r="W395" s="31"/>
      <c r="X395" s="31"/>
      <c r="Y395" s="31"/>
      <c r="Z395" s="31"/>
      <c r="AA395" s="31"/>
      <c r="AB395" s="31"/>
      <c r="AC395" s="31"/>
      <c r="AD395" s="31"/>
      <c r="AE395" s="31"/>
      <c r="AF395" s="31"/>
      <c r="AG395" s="31"/>
    </row>
    <row r="396" spans="3:33">
      <c r="C396" s="31"/>
      <c r="D396" s="31"/>
      <c r="E396" s="31"/>
      <c r="F396" s="31"/>
      <c r="G396" s="30"/>
      <c r="H396" s="31"/>
      <c r="I396" s="31"/>
      <c r="J396" s="31"/>
      <c r="K396" s="31"/>
      <c r="L396" s="31"/>
      <c r="M396" s="31"/>
      <c r="N396" s="31"/>
      <c r="O396" s="31"/>
      <c r="P396" s="31"/>
      <c r="Q396" s="31"/>
      <c r="R396" s="31"/>
      <c r="S396" s="31"/>
      <c r="T396" s="31"/>
      <c r="U396" s="31"/>
      <c r="V396" s="31"/>
      <c r="W396" s="31"/>
      <c r="X396" s="31"/>
      <c r="Y396" s="31"/>
      <c r="Z396" s="31"/>
      <c r="AA396" s="31"/>
      <c r="AB396" s="31"/>
      <c r="AC396" s="31"/>
      <c r="AD396" s="31"/>
      <c r="AE396" s="31"/>
      <c r="AF396" s="31"/>
      <c r="AG396" s="31"/>
    </row>
    <row r="397" spans="3:33">
      <c r="C397" s="31"/>
      <c r="D397" s="31"/>
      <c r="E397" s="31"/>
      <c r="F397" s="31"/>
      <c r="G397" s="30"/>
      <c r="H397" s="31"/>
      <c r="I397" s="31"/>
      <c r="J397" s="31"/>
      <c r="K397" s="31"/>
      <c r="L397" s="31"/>
      <c r="M397" s="31"/>
      <c r="N397" s="31"/>
      <c r="O397" s="31"/>
      <c r="P397" s="31"/>
      <c r="Q397" s="31"/>
      <c r="R397" s="31"/>
      <c r="S397" s="31"/>
      <c r="T397" s="31"/>
      <c r="U397" s="31"/>
      <c r="V397" s="31"/>
      <c r="W397" s="31"/>
      <c r="X397" s="31"/>
      <c r="Y397" s="31"/>
      <c r="Z397" s="31"/>
      <c r="AA397" s="31"/>
      <c r="AB397" s="31"/>
      <c r="AC397" s="31"/>
      <c r="AD397" s="31"/>
      <c r="AE397" s="31"/>
      <c r="AF397" s="31"/>
      <c r="AG397" s="31"/>
    </row>
    <row r="398" spans="3:33">
      <c r="C398" s="31"/>
      <c r="D398" s="31"/>
      <c r="E398" s="31"/>
      <c r="F398" s="31"/>
      <c r="G398" s="30"/>
      <c r="H398" s="31"/>
      <c r="I398" s="31"/>
      <c r="J398" s="31"/>
      <c r="K398" s="31"/>
      <c r="L398" s="31"/>
      <c r="M398" s="31"/>
      <c r="N398" s="31"/>
      <c r="O398" s="31"/>
      <c r="P398" s="31"/>
      <c r="Q398" s="31"/>
      <c r="R398" s="31"/>
      <c r="S398" s="31"/>
      <c r="T398" s="31"/>
      <c r="U398" s="31"/>
      <c r="V398" s="31"/>
      <c r="W398" s="31"/>
      <c r="X398" s="31"/>
      <c r="Y398" s="31"/>
      <c r="Z398" s="31"/>
      <c r="AA398" s="31"/>
      <c r="AB398" s="31"/>
      <c r="AC398" s="31"/>
      <c r="AD398" s="31"/>
      <c r="AE398" s="31"/>
      <c r="AF398" s="31"/>
      <c r="AG398" s="31"/>
    </row>
    <row r="399" spans="3:33">
      <c r="C399" s="31"/>
      <c r="D399" s="31"/>
      <c r="E399" s="31"/>
      <c r="F399" s="31"/>
      <c r="G399" s="30"/>
      <c r="H399" s="31"/>
      <c r="I399" s="31"/>
      <c r="J399" s="31"/>
      <c r="K399" s="31"/>
      <c r="L399" s="31"/>
      <c r="M399" s="31"/>
      <c r="N399" s="31"/>
      <c r="O399" s="31"/>
      <c r="P399" s="31"/>
      <c r="Q399" s="31"/>
      <c r="R399" s="31"/>
      <c r="S399" s="31"/>
      <c r="T399" s="31"/>
      <c r="U399" s="31"/>
      <c r="V399" s="31"/>
      <c r="W399" s="31"/>
      <c r="X399" s="31"/>
      <c r="Y399" s="31"/>
      <c r="Z399" s="31"/>
      <c r="AA399" s="31"/>
      <c r="AB399" s="31"/>
      <c r="AC399" s="31"/>
      <c r="AD399" s="31"/>
      <c r="AE399" s="31"/>
      <c r="AF399" s="31"/>
      <c r="AG399" s="31"/>
    </row>
    <row r="400" spans="3:33">
      <c r="C400" s="31"/>
      <c r="D400" s="31"/>
      <c r="E400" s="31"/>
      <c r="F400" s="31"/>
      <c r="G400" s="30"/>
      <c r="H400" s="31"/>
      <c r="I400" s="31"/>
      <c r="J400" s="31"/>
      <c r="K400" s="31"/>
      <c r="L400" s="31"/>
      <c r="M400" s="31"/>
      <c r="N400" s="31"/>
      <c r="O400" s="31"/>
      <c r="P400" s="31"/>
      <c r="Q400" s="31"/>
      <c r="R400" s="31"/>
      <c r="S400" s="31"/>
      <c r="T400" s="31"/>
      <c r="U400" s="31"/>
      <c r="V400" s="31"/>
      <c r="W400" s="31"/>
      <c r="X400" s="31"/>
      <c r="Y400" s="31"/>
      <c r="Z400" s="31"/>
      <c r="AA400" s="31"/>
      <c r="AB400" s="31"/>
      <c r="AC400" s="31"/>
      <c r="AD400" s="31"/>
      <c r="AE400" s="31"/>
      <c r="AF400" s="31"/>
      <c r="AG400" s="31"/>
    </row>
    <row r="401" spans="3:33">
      <c r="C401" s="31"/>
      <c r="D401" s="31"/>
      <c r="E401" s="31"/>
      <c r="F401" s="31"/>
      <c r="G401" s="30"/>
      <c r="H401" s="31"/>
      <c r="I401" s="31"/>
      <c r="J401" s="31"/>
      <c r="K401" s="31"/>
      <c r="L401" s="31"/>
      <c r="M401" s="31"/>
      <c r="N401" s="31"/>
      <c r="O401" s="31"/>
      <c r="P401" s="31"/>
      <c r="Q401" s="31"/>
      <c r="R401" s="31"/>
      <c r="S401" s="31"/>
      <c r="T401" s="31"/>
      <c r="U401" s="31"/>
      <c r="V401" s="31"/>
      <c r="W401" s="31"/>
      <c r="X401" s="31"/>
      <c r="Y401" s="31"/>
      <c r="Z401" s="31"/>
      <c r="AA401" s="31"/>
      <c r="AB401" s="31"/>
      <c r="AC401" s="31"/>
      <c r="AD401" s="31"/>
      <c r="AE401" s="31"/>
      <c r="AF401" s="31"/>
      <c r="AG401" s="31"/>
    </row>
    <row r="402" spans="3:33">
      <c r="C402" s="31"/>
      <c r="D402" s="31"/>
      <c r="E402" s="31"/>
      <c r="F402" s="31"/>
      <c r="G402" s="30"/>
      <c r="H402" s="31"/>
      <c r="I402" s="31"/>
      <c r="J402" s="31"/>
      <c r="K402" s="31"/>
      <c r="L402" s="31"/>
      <c r="M402" s="31"/>
      <c r="N402" s="31"/>
      <c r="O402" s="31"/>
      <c r="P402" s="31"/>
      <c r="Q402" s="31"/>
      <c r="R402" s="31"/>
      <c r="S402" s="31"/>
      <c r="T402" s="31"/>
      <c r="U402" s="31"/>
      <c r="V402" s="31"/>
      <c r="W402" s="31"/>
      <c r="X402" s="31"/>
      <c r="Y402" s="31"/>
      <c r="Z402" s="31"/>
      <c r="AA402" s="31"/>
      <c r="AB402" s="31"/>
      <c r="AC402" s="31"/>
      <c r="AD402" s="31"/>
      <c r="AE402" s="31"/>
      <c r="AF402" s="31"/>
      <c r="AG402" s="31"/>
    </row>
    <row r="403" spans="3:33">
      <c r="C403" s="31"/>
      <c r="D403" s="31"/>
      <c r="E403" s="31"/>
      <c r="F403" s="31"/>
      <c r="G403" s="30"/>
      <c r="H403" s="31"/>
      <c r="I403" s="31"/>
      <c r="J403" s="31"/>
      <c r="K403" s="31"/>
      <c r="L403" s="31"/>
      <c r="M403" s="31"/>
      <c r="N403" s="31"/>
      <c r="O403" s="31"/>
      <c r="P403" s="31"/>
      <c r="Q403" s="31"/>
      <c r="R403" s="31"/>
      <c r="S403" s="31"/>
      <c r="T403" s="31"/>
      <c r="U403" s="31"/>
      <c r="V403" s="31"/>
      <c r="W403" s="31"/>
      <c r="X403" s="31"/>
      <c r="Y403" s="31"/>
      <c r="Z403" s="31"/>
      <c r="AA403" s="31"/>
      <c r="AB403" s="31"/>
      <c r="AC403" s="31"/>
      <c r="AD403" s="31"/>
      <c r="AE403" s="31"/>
      <c r="AF403" s="31"/>
      <c r="AG403" s="31"/>
    </row>
    <row r="404" spans="3:33">
      <c r="C404" s="31"/>
      <c r="D404" s="31"/>
      <c r="E404" s="31"/>
      <c r="F404" s="31"/>
      <c r="G404" s="30"/>
      <c r="H404" s="31"/>
      <c r="I404" s="31"/>
      <c r="J404" s="31"/>
      <c r="K404" s="31"/>
      <c r="L404" s="31"/>
      <c r="M404" s="31"/>
      <c r="N404" s="31"/>
      <c r="O404" s="31"/>
      <c r="P404" s="31"/>
      <c r="Q404" s="31"/>
      <c r="R404" s="31"/>
      <c r="S404" s="31"/>
      <c r="T404" s="31"/>
      <c r="U404" s="31"/>
      <c r="V404" s="31"/>
      <c r="W404" s="31"/>
      <c r="X404" s="31"/>
      <c r="Y404" s="31"/>
      <c r="Z404" s="31"/>
      <c r="AA404" s="31"/>
      <c r="AB404" s="31"/>
      <c r="AC404" s="31"/>
      <c r="AD404" s="31"/>
      <c r="AE404" s="31"/>
      <c r="AF404" s="31"/>
      <c r="AG404" s="31"/>
    </row>
    <row r="405" spans="3:33">
      <c r="C405" s="31"/>
      <c r="D405" s="31"/>
      <c r="E405" s="31"/>
      <c r="F405" s="31"/>
      <c r="G405" s="30"/>
      <c r="H405" s="31"/>
      <c r="I405" s="31"/>
      <c r="J405" s="31"/>
      <c r="K405" s="31"/>
      <c r="L405" s="31"/>
      <c r="M405" s="31"/>
      <c r="N405" s="31"/>
      <c r="O405" s="31"/>
      <c r="P405" s="31"/>
      <c r="Q405" s="31"/>
      <c r="R405" s="31"/>
      <c r="S405" s="31"/>
      <c r="T405" s="31"/>
      <c r="U405" s="31"/>
      <c r="V405" s="31"/>
      <c r="W405" s="31"/>
      <c r="X405" s="31"/>
      <c r="Y405" s="31"/>
      <c r="Z405" s="31"/>
      <c r="AA405" s="31"/>
      <c r="AB405" s="31"/>
      <c r="AC405" s="31"/>
      <c r="AD405" s="31"/>
      <c r="AE405" s="31"/>
      <c r="AF405" s="31"/>
      <c r="AG405" s="31"/>
    </row>
    <row r="406" spans="3:33">
      <c r="C406" s="31"/>
      <c r="D406" s="31"/>
      <c r="E406" s="31"/>
      <c r="F406" s="31"/>
      <c r="G406" s="30"/>
      <c r="H406" s="31"/>
      <c r="I406" s="31"/>
      <c r="J406" s="31"/>
      <c r="K406" s="31"/>
      <c r="L406" s="31"/>
      <c r="M406" s="31"/>
      <c r="N406" s="31"/>
      <c r="O406" s="31"/>
      <c r="P406" s="31"/>
      <c r="Q406" s="31"/>
      <c r="R406" s="31"/>
      <c r="S406" s="31"/>
      <c r="T406" s="31"/>
      <c r="U406" s="31"/>
      <c r="V406" s="31"/>
      <c r="W406" s="31"/>
      <c r="X406" s="31"/>
      <c r="Y406" s="31"/>
      <c r="Z406" s="31"/>
      <c r="AA406" s="31"/>
      <c r="AB406" s="31"/>
      <c r="AC406" s="31"/>
      <c r="AD406" s="31"/>
      <c r="AE406" s="31"/>
      <c r="AF406" s="31"/>
      <c r="AG406" s="31"/>
    </row>
    <row r="407" spans="3:33">
      <c r="C407" s="31"/>
      <c r="D407" s="31"/>
      <c r="E407" s="31"/>
      <c r="F407" s="31"/>
      <c r="G407" s="30"/>
      <c r="H407" s="31"/>
      <c r="I407" s="31"/>
      <c r="J407" s="31"/>
      <c r="K407" s="31"/>
      <c r="L407" s="31"/>
      <c r="M407" s="31"/>
      <c r="N407" s="31"/>
      <c r="O407" s="31"/>
      <c r="P407" s="31"/>
      <c r="Q407" s="31"/>
      <c r="R407" s="31"/>
      <c r="S407" s="31"/>
      <c r="T407" s="31"/>
      <c r="U407" s="31"/>
      <c r="V407" s="31"/>
      <c r="W407" s="31"/>
      <c r="X407" s="31"/>
      <c r="Y407" s="31"/>
      <c r="Z407" s="31"/>
      <c r="AA407" s="31"/>
      <c r="AB407" s="31"/>
      <c r="AC407" s="31"/>
      <c r="AD407" s="31"/>
      <c r="AE407" s="31"/>
      <c r="AF407" s="31"/>
      <c r="AG407" s="31"/>
    </row>
    <row r="408" spans="3:33">
      <c r="C408" s="31"/>
      <c r="D408" s="31"/>
      <c r="E408" s="31"/>
      <c r="F408" s="31"/>
      <c r="G408" s="30"/>
      <c r="H408" s="31"/>
      <c r="I408" s="31"/>
      <c r="J408" s="31"/>
      <c r="K408" s="31"/>
      <c r="L408" s="31"/>
      <c r="M408" s="31"/>
      <c r="N408" s="31"/>
      <c r="O408" s="31"/>
      <c r="P408" s="31"/>
      <c r="Q408" s="31"/>
      <c r="R408" s="31"/>
      <c r="S408" s="31"/>
      <c r="T408" s="31"/>
      <c r="U408" s="31"/>
      <c r="V408" s="31"/>
      <c r="W408" s="31"/>
      <c r="X408" s="31"/>
      <c r="Y408" s="31"/>
      <c r="Z408" s="31"/>
      <c r="AA408" s="31"/>
      <c r="AB408" s="31"/>
      <c r="AC408" s="31"/>
      <c r="AD408" s="31"/>
      <c r="AE408" s="31"/>
      <c r="AF408" s="31"/>
      <c r="AG408" s="31"/>
    </row>
    <row r="409" spans="3:33">
      <c r="C409" s="31"/>
      <c r="D409" s="31"/>
      <c r="E409" s="31"/>
      <c r="F409" s="31"/>
      <c r="G409" s="30"/>
      <c r="H409" s="31"/>
      <c r="I409" s="31"/>
      <c r="J409" s="31"/>
      <c r="K409" s="31"/>
      <c r="L409" s="31"/>
      <c r="M409" s="31"/>
      <c r="N409" s="31"/>
      <c r="O409" s="31"/>
      <c r="P409" s="31"/>
      <c r="Q409" s="31"/>
      <c r="R409" s="31"/>
      <c r="S409" s="31"/>
      <c r="T409" s="31"/>
      <c r="U409" s="31"/>
      <c r="V409" s="31"/>
      <c r="W409" s="31"/>
      <c r="X409" s="31"/>
      <c r="Y409" s="31"/>
      <c r="Z409" s="31"/>
      <c r="AA409" s="31"/>
      <c r="AB409" s="31"/>
      <c r="AC409" s="31"/>
      <c r="AD409" s="31"/>
      <c r="AE409" s="31"/>
      <c r="AF409" s="31"/>
      <c r="AG409" s="31"/>
    </row>
    <row r="410" spans="3:33">
      <c r="C410" s="31"/>
      <c r="D410" s="31"/>
      <c r="E410" s="31"/>
      <c r="F410" s="31"/>
      <c r="G410" s="30"/>
      <c r="H410" s="31"/>
      <c r="I410" s="31"/>
      <c r="J410" s="31"/>
      <c r="K410" s="31"/>
      <c r="L410" s="31"/>
      <c r="M410" s="31"/>
      <c r="N410" s="31"/>
      <c r="O410" s="31"/>
      <c r="P410" s="31"/>
      <c r="Q410" s="31"/>
      <c r="R410" s="31"/>
      <c r="S410" s="31"/>
      <c r="T410" s="31"/>
      <c r="U410" s="31"/>
      <c r="V410" s="31"/>
      <c r="W410" s="31"/>
      <c r="X410" s="31"/>
      <c r="Y410" s="31"/>
      <c r="Z410" s="31"/>
      <c r="AA410" s="31"/>
      <c r="AB410" s="31"/>
      <c r="AC410" s="31"/>
      <c r="AD410" s="31"/>
      <c r="AE410" s="31"/>
      <c r="AF410" s="31"/>
      <c r="AG410" s="31"/>
    </row>
    <row r="411" spans="3:33">
      <c r="C411" s="31"/>
      <c r="D411" s="31"/>
      <c r="E411" s="31"/>
      <c r="F411" s="31"/>
      <c r="G411" s="30"/>
      <c r="H411" s="31"/>
      <c r="I411" s="31"/>
      <c r="J411" s="31"/>
      <c r="K411" s="31"/>
      <c r="L411" s="31"/>
      <c r="M411" s="31"/>
      <c r="N411" s="31"/>
      <c r="O411" s="31"/>
      <c r="P411" s="31"/>
      <c r="Q411" s="31"/>
      <c r="R411" s="31"/>
      <c r="S411" s="31"/>
      <c r="T411" s="31"/>
      <c r="U411" s="31"/>
      <c r="V411" s="31"/>
      <c r="W411" s="31"/>
      <c r="X411" s="31"/>
      <c r="Y411" s="31"/>
      <c r="Z411" s="31"/>
      <c r="AA411" s="31"/>
      <c r="AB411" s="31"/>
      <c r="AC411" s="31"/>
      <c r="AD411" s="31"/>
      <c r="AE411" s="31"/>
      <c r="AF411" s="31"/>
      <c r="AG411" s="31"/>
    </row>
    <row r="412" spans="3:33">
      <c r="C412" s="31"/>
      <c r="D412" s="31"/>
      <c r="E412" s="31"/>
      <c r="F412" s="31"/>
      <c r="G412" s="30"/>
      <c r="H412" s="31"/>
      <c r="I412" s="31"/>
      <c r="J412" s="31"/>
      <c r="K412" s="31"/>
      <c r="L412" s="31"/>
      <c r="M412" s="31"/>
      <c r="N412" s="31"/>
      <c r="O412" s="31"/>
      <c r="P412" s="31"/>
      <c r="Q412" s="31"/>
      <c r="R412" s="31"/>
      <c r="S412" s="31"/>
      <c r="T412" s="31"/>
      <c r="U412" s="31"/>
      <c r="V412" s="31"/>
      <c r="W412" s="31"/>
      <c r="X412" s="31"/>
      <c r="Y412" s="31"/>
      <c r="Z412" s="31"/>
      <c r="AA412" s="31"/>
      <c r="AB412" s="31"/>
      <c r="AC412" s="31"/>
      <c r="AD412" s="31"/>
      <c r="AE412" s="31"/>
      <c r="AF412" s="31"/>
      <c r="AG412" s="31"/>
    </row>
    <row r="413" spans="3:33">
      <c r="C413" s="31"/>
      <c r="D413" s="31"/>
      <c r="E413" s="31"/>
      <c r="F413" s="31"/>
      <c r="G413" s="30"/>
      <c r="H413" s="31"/>
      <c r="I413" s="31"/>
      <c r="J413" s="31"/>
      <c r="K413" s="31"/>
      <c r="L413" s="31"/>
      <c r="M413" s="31"/>
      <c r="N413" s="31"/>
      <c r="O413" s="31"/>
      <c r="P413" s="31"/>
      <c r="Q413" s="31"/>
      <c r="R413" s="31"/>
      <c r="S413" s="31"/>
      <c r="T413" s="31"/>
      <c r="U413" s="31"/>
      <c r="V413" s="31"/>
      <c r="W413" s="31"/>
      <c r="X413" s="31"/>
      <c r="Y413" s="31"/>
      <c r="Z413" s="31"/>
      <c r="AA413" s="31"/>
      <c r="AB413" s="31"/>
      <c r="AC413" s="31"/>
      <c r="AD413" s="31"/>
      <c r="AE413" s="31"/>
      <c r="AF413" s="31"/>
      <c r="AG413" s="31"/>
    </row>
    <row r="414" spans="3:33">
      <c r="C414" s="31"/>
      <c r="D414" s="31"/>
      <c r="E414" s="31"/>
      <c r="F414" s="31"/>
      <c r="G414" s="30"/>
      <c r="H414" s="31"/>
      <c r="I414" s="31"/>
      <c r="J414" s="31"/>
      <c r="K414" s="31"/>
      <c r="L414" s="31"/>
      <c r="M414" s="31"/>
      <c r="N414" s="31"/>
      <c r="O414" s="31"/>
      <c r="P414" s="31"/>
      <c r="Q414" s="31"/>
      <c r="R414" s="31"/>
      <c r="S414" s="31"/>
      <c r="T414" s="31"/>
      <c r="U414" s="31"/>
      <c r="V414" s="31"/>
      <c r="W414" s="31"/>
      <c r="X414" s="31"/>
      <c r="Y414" s="31"/>
      <c r="Z414" s="31"/>
      <c r="AA414" s="31"/>
      <c r="AB414" s="31"/>
      <c r="AC414" s="31"/>
      <c r="AD414" s="31"/>
      <c r="AE414" s="31"/>
      <c r="AF414" s="31"/>
      <c r="AG414" s="31"/>
    </row>
    <row r="415" spans="3:33">
      <c r="C415" s="31"/>
      <c r="D415" s="31"/>
      <c r="E415" s="31"/>
      <c r="F415" s="31"/>
      <c r="G415" s="30"/>
      <c r="H415" s="31"/>
      <c r="I415" s="31"/>
      <c r="J415" s="31"/>
      <c r="K415" s="31"/>
      <c r="L415" s="31"/>
      <c r="M415" s="31"/>
      <c r="N415" s="31"/>
      <c r="O415" s="31"/>
      <c r="P415" s="31"/>
      <c r="Q415" s="31"/>
      <c r="R415" s="31"/>
      <c r="S415" s="31"/>
      <c r="T415" s="31"/>
      <c r="U415" s="31"/>
      <c r="V415" s="31"/>
      <c r="W415" s="31"/>
      <c r="X415" s="31"/>
      <c r="Y415" s="31"/>
      <c r="Z415" s="31"/>
      <c r="AA415" s="31"/>
      <c r="AB415" s="31"/>
      <c r="AC415" s="31"/>
      <c r="AD415" s="31"/>
      <c r="AE415" s="31"/>
      <c r="AF415" s="31"/>
      <c r="AG415" s="31"/>
    </row>
    <row r="416" spans="3:33">
      <c r="C416" s="31"/>
      <c r="D416" s="31"/>
      <c r="E416" s="31"/>
      <c r="F416" s="31"/>
      <c r="G416" s="30"/>
      <c r="H416" s="31"/>
      <c r="I416" s="31"/>
      <c r="J416" s="31"/>
      <c r="K416" s="31"/>
      <c r="L416" s="31"/>
      <c r="M416" s="31"/>
      <c r="N416" s="31"/>
      <c r="O416" s="31"/>
      <c r="P416" s="31"/>
      <c r="Q416" s="31"/>
      <c r="R416" s="31"/>
      <c r="S416" s="31"/>
      <c r="T416" s="31"/>
      <c r="U416" s="31"/>
      <c r="V416" s="31"/>
      <c r="W416" s="31"/>
      <c r="X416" s="31"/>
      <c r="Y416" s="31"/>
      <c r="Z416" s="31"/>
      <c r="AA416" s="31"/>
      <c r="AB416" s="31"/>
      <c r="AC416" s="31"/>
      <c r="AD416" s="31"/>
      <c r="AE416" s="31"/>
      <c r="AF416" s="31"/>
      <c r="AG416" s="31"/>
    </row>
    <row r="417" spans="3:33">
      <c r="C417" s="31"/>
      <c r="D417" s="31"/>
      <c r="E417" s="31"/>
      <c r="F417" s="31"/>
      <c r="G417" s="30"/>
      <c r="H417" s="31"/>
      <c r="I417" s="31"/>
      <c r="J417" s="31"/>
      <c r="K417" s="31"/>
      <c r="L417" s="31"/>
      <c r="M417" s="31"/>
      <c r="N417" s="31"/>
      <c r="O417" s="31"/>
      <c r="P417" s="31"/>
      <c r="Q417" s="31"/>
      <c r="R417" s="31"/>
      <c r="S417" s="31"/>
      <c r="T417" s="31"/>
      <c r="U417" s="31"/>
      <c r="V417" s="31"/>
      <c r="W417" s="31"/>
      <c r="X417" s="31"/>
      <c r="Y417" s="31"/>
      <c r="Z417" s="31"/>
      <c r="AA417" s="31"/>
      <c r="AB417" s="31"/>
      <c r="AC417" s="31"/>
      <c r="AD417" s="31"/>
      <c r="AE417" s="31"/>
      <c r="AF417" s="31"/>
      <c r="AG417" s="31"/>
    </row>
    <row r="418" spans="3:33">
      <c r="C418" s="31"/>
      <c r="D418" s="31"/>
      <c r="E418" s="31"/>
      <c r="F418" s="31"/>
      <c r="G418" s="30"/>
      <c r="H418" s="31"/>
      <c r="I418" s="31"/>
      <c r="J418" s="31"/>
      <c r="K418" s="31"/>
      <c r="L418" s="31"/>
      <c r="M418" s="31"/>
      <c r="N418" s="31"/>
      <c r="O418" s="31"/>
      <c r="P418" s="31"/>
      <c r="Q418" s="31"/>
      <c r="R418" s="31"/>
      <c r="S418" s="31"/>
      <c r="T418" s="31"/>
      <c r="U418" s="31"/>
      <c r="V418" s="31"/>
      <c r="W418" s="31"/>
      <c r="X418" s="31"/>
      <c r="Y418" s="31"/>
      <c r="Z418" s="31"/>
      <c r="AA418" s="31"/>
      <c r="AB418" s="31"/>
      <c r="AC418" s="31"/>
      <c r="AD418" s="31"/>
      <c r="AE418" s="31"/>
      <c r="AF418" s="31"/>
      <c r="AG418" s="31"/>
    </row>
    <row r="419" spans="3:33">
      <c r="C419" s="31"/>
      <c r="D419" s="31"/>
      <c r="E419" s="31"/>
      <c r="F419" s="31"/>
      <c r="G419" s="30"/>
      <c r="H419" s="31"/>
      <c r="I419" s="31"/>
      <c r="J419" s="31"/>
      <c r="K419" s="31"/>
      <c r="L419" s="31"/>
      <c r="M419" s="31"/>
      <c r="N419" s="31"/>
      <c r="O419" s="31"/>
      <c r="P419" s="31"/>
      <c r="Q419" s="31"/>
      <c r="R419" s="31"/>
      <c r="S419" s="31"/>
      <c r="T419" s="31"/>
      <c r="U419" s="31"/>
      <c r="V419" s="31"/>
      <c r="W419" s="31"/>
      <c r="X419" s="31"/>
      <c r="Y419" s="31"/>
      <c r="Z419" s="31"/>
      <c r="AA419" s="31"/>
      <c r="AB419" s="31"/>
      <c r="AC419" s="31"/>
      <c r="AD419" s="31"/>
      <c r="AE419" s="31"/>
      <c r="AF419" s="31"/>
      <c r="AG419" s="31"/>
    </row>
    <row r="420" spans="3:33">
      <c r="C420" s="31"/>
      <c r="D420" s="31"/>
      <c r="E420" s="31"/>
      <c r="F420" s="31"/>
      <c r="G420" s="30"/>
      <c r="H420" s="31"/>
      <c r="I420" s="31"/>
      <c r="J420" s="31"/>
      <c r="K420" s="31"/>
      <c r="L420" s="31"/>
      <c r="M420" s="31"/>
      <c r="N420" s="31"/>
      <c r="O420" s="31"/>
      <c r="P420" s="31"/>
      <c r="Q420" s="31"/>
      <c r="R420" s="31"/>
      <c r="S420" s="31"/>
      <c r="T420" s="31"/>
      <c r="U420" s="31"/>
      <c r="V420" s="31"/>
      <c r="W420" s="31"/>
      <c r="X420" s="31"/>
      <c r="Y420" s="31"/>
      <c r="Z420" s="31"/>
      <c r="AA420" s="31"/>
      <c r="AB420" s="31"/>
      <c r="AC420" s="31"/>
      <c r="AD420" s="31"/>
      <c r="AE420" s="31"/>
      <c r="AF420" s="31"/>
      <c r="AG420" s="31"/>
    </row>
    <row r="421" spans="3:33">
      <c r="C421" s="31"/>
      <c r="D421" s="31"/>
      <c r="E421" s="31"/>
      <c r="F421" s="31"/>
      <c r="G421" s="30"/>
      <c r="H421" s="31"/>
      <c r="I421" s="31"/>
      <c r="J421" s="31"/>
      <c r="K421" s="31"/>
      <c r="L421" s="31"/>
      <c r="M421" s="31"/>
      <c r="N421" s="31"/>
      <c r="O421" s="31"/>
      <c r="P421" s="31"/>
      <c r="Q421" s="31"/>
      <c r="R421" s="31"/>
      <c r="S421" s="31"/>
      <c r="T421" s="31"/>
      <c r="U421" s="31"/>
      <c r="V421" s="31"/>
      <c r="W421" s="31"/>
      <c r="X421" s="31"/>
      <c r="Y421" s="31"/>
      <c r="Z421" s="31"/>
      <c r="AA421" s="31"/>
      <c r="AB421" s="31"/>
      <c r="AC421" s="31"/>
      <c r="AD421" s="31"/>
      <c r="AE421" s="31"/>
      <c r="AF421" s="31"/>
      <c r="AG421" s="31"/>
    </row>
    <row r="422" spans="3:33">
      <c r="C422" s="31"/>
      <c r="D422" s="31"/>
      <c r="E422" s="31"/>
      <c r="F422" s="31"/>
      <c r="G422" s="30"/>
      <c r="H422" s="31"/>
      <c r="I422" s="31"/>
      <c r="J422" s="31"/>
      <c r="K422" s="31"/>
      <c r="L422" s="31"/>
      <c r="M422" s="31"/>
      <c r="N422" s="31"/>
      <c r="O422" s="31"/>
      <c r="P422" s="31"/>
      <c r="Q422" s="31"/>
      <c r="R422" s="31"/>
      <c r="S422" s="31"/>
      <c r="T422" s="31"/>
      <c r="U422" s="31"/>
      <c r="V422" s="31"/>
      <c r="W422" s="31"/>
      <c r="AD422" s="31"/>
      <c r="AE422" s="31"/>
      <c r="AF422" s="31"/>
      <c r="AG422" s="31"/>
    </row>
    <row r="423" spans="3:33">
      <c r="C423" s="31"/>
      <c r="D423" s="31"/>
      <c r="E423" s="31"/>
      <c r="F423" s="31"/>
      <c r="G423" s="30"/>
      <c r="H423" s="31"/>
      <c r="I423" s="31"/>
      <c r="J423" s="31"/>
      <c r="K423" s="31"/>
      <c r="L423" s="31"/>
      <c r="M423" s="31"/>
      <c r="N423" s="31"/>
      <c r="O423" s="31"/>
      <c r="P423" s="31"/>
    </row>
    <row r="424" spans="3:33">
      <c r="C424" s="31"/>
      <c r="D424" s="31"/>
      <c r="E424" s="31"/>
      <c r="F424" s="31"/>
      <c r="G424" s="30"/>
      <c r="H424" s="31"/>
      <c r="I424" s="31"/>
      <c r="J424" s="31"/>
      <c r="K424" s="31"/>
      <c r="L424" s="31"/>
    </row>
    <row r="425" spans="3:33">
      <c r="C425" s="31"/>
      <c r="D425" s="31"/>
      <c r="E425" s="31"/>
      <c r="F425" s="31"/>
      <c r="G425" s="30"/>
      <c r="H425" s="31"/>
      <c r="I425" s="31"/>
      <c r="J425" s="31"/>
      <c r="K425" s="31"/>
      <c r="L425" s="31"/>
    </row>
    <row r="426" spans="3:33">
      <c r="C426" s="31"/>
      <c r="D426" s="31"/>
      <c r="E426" s="31"/>
      <c r="F426" s="31"/>
      <c r="G426" s="30"/>
      <c r="H426" s="31"/>
      <c r="I426" s="31"/>
      <c r="J426" s="31"/>
      <c r="K426" s="31"/>
      <c r="L426" s="31"/>
    </row>
    <row r="427" spans="3:33">
      <c r="C427" s="31"/>
      <c r="D427" s="31"/>
      <c r="E427" s="31"/>
      <c r="F427" s="31"/>
      <c r="G427" s="30"/>
      <c r="H427" s="31"/>
      <c r="I427" s="31"/>
      <c r="J427" s="31"/>
    </row>
  </sheetData>
  <mergeCells count="16">
    <mergeCell ref="Q1:Q2"/>
    <mergeCell ref="AH6:AH7"/>
    <mergeCell ref="AI20:AI21"/>
    <mergeCell ref="AJ20:AJ21"/>
    <mergeCell ref="AB1:AD2"/>
    <mergeCell ref="AE1:AG2"/>
    <mergeCell ref="C4:S4"/>
    <mergeCell ref="T4:V4"/>
    <mergeCell ref="W4:X4"/>
    <mergeCell ref="Z4:AB4"/>
    <mergeCell ref="AC4:AD4"/>
    <mergeCell ref="C1:H2"/>
    <mergeCell ref="J1:K2"/>
    <mergeCell ref="L1:M2"/>
    <mergeCell ref="N1:N2"/>
    <mergeCell ref="O1:P2"/>
  </mergeCells>
  <phoneticPr fontId="27"/>
  <printOptions horizontalCentered="1" verticalCentered="1"/>
  <pageMargins left="0.78740157480314965" right="0.78740157480314965" top="0.78740157480314965" bottom="0.59055118110236227" header="0.51181102362204722" footer="0.39370078740157483"/>
  <pageSetup paperSize="12" scale="81" fitToHeight="2" orientation="landscape" horizontalDpi="4294967292" r:id="rId1"/>
  <headerFooter alignWithMargins="0">
    <oddFooter>&amp;C&amp;A　　&amp;P／&amp;N</oddFooter>
  </headerFooter>
  <rowBreaks count="5" manualBreakCount="5">
    <brk id="46" max="38" man="1"/>
    <brk id="71" max="38" man="1"/>
    <brk id="96" max="38" man="1"/>
    <brk id="121" max="38" man="1"/>
    <brk id="146" max="38"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dimension ref="A1:P414"/>
  <sheetViews>
    <sheetView view="pageBreakPreview" topLeftCell="A6" zoomScale="65" zoomScaleNormal="70" zoomScaleSheetLayoutView="65" workbookViewId="0">
      <pane xSplit="2" ySplit="3" topLeftCell="C9" activePane="bottomRight" state="frozen"/>
      <selection pane="bottomRight" activeCell="K15" sqref="K15"/>
      <selection pane="bottomLeft" activeCell="G16" sqref="G16"/>
      <selection pane="topRight" activeCell="G16" sqref="G16"/>
    </sheetView>
  </sheetViews>
  <sheetFormatPr defaultColWidth="5" defaultRowHeight="13.15"/>
  <cols>
    <col min="1" max="1" width="5.42578125" style="1" customWidth="1"/>
    <col min="2" max="2" width="14.7109375" style="1" customWidth="1"/>
    <col min="3" max="6" width="4.28515625" style="1" customWidth="1"/>
    <col min="7" max="7" width="4.28515625" style="6" customWidth="1"/>
    <col min="8" max="12" width="4.28515625" style="1" customWidth="1"/>
    <col min="13" max="16384" width="5" style="1"/>
  </cols>
  <sheetData>
    <row r="1" spans="1:16" ht="23.1" hidden="1" customHeight="1">
      <c r="C1" s="762" t="s">
        <v>636</v>
      </c>
      <c r="D1" s="762"/>
      <c r="E1" s="762"/>
      <c r="F1" s="762"/>
      <c r="G1" s="762"/>
      <c r="H1" s="762"/>
      <c r="I1" s="2"/>
      <c r="J1" s="753" t="s">
        <v>637</v>
      </c>
      <c r="K1" s="753"/>
      <c r="L1" s="764" t="e">
        <f ca="1">+C7</f>
        <v>#VALUE!</v>
      </c>
    </row>
    <row r="2" spans="1:16" ht="23.1" hidden="1" customHeight="1">
      <c r="C2" s="762"/>
      <c r="D2" s="762"/>
      <c r="E2" s="762"/>
      <c r="F2" s="762"/>
      <c r="G2" s="762"/>
      <c r="H2" s="762"/>
      <c r="I2" s="2"/>
      <c r="J2" s="753"/>
      <c r="K2" s="753"/>
      <c r="L2" s="764"/>
    </row>
    <row r="3" spans="1:16" ht="6" hidden="1" customHeight="1">
      <c r="J3" s="3"/>
      <c r="K3" s="3"/>
      <c r="L3" s="3"/>
    </row>
    <row r="4" spans="1:16" ht="27.75" hidden="1" customHeight="1">
      <c r="A4" s="9"/>
      <c r="B4" s="10" t="s">
        <v>644</v>
      </c>
      <c r="C4" s="761" t="s">
        <v>715</v>
      </c>
      <c r="D4" s="761"/>
      <c r="E4" s="761"/>
      <c r="F4" s="761"/>
      <c r="G4" s="761"/>
      <c r="H4" s="761"/>
      <c r="I4" s="761"/>
      <c r="J4" s="761"/>
      <c r="K4" s="761"/>
      <c r="L4" s="761"/>
    </row>
    <row r="5" spans="1:16" ht="6" hidden="1" customHeight="1"/>
    <row r="6" spans="1:16" ht="24" customHeight="1">
      <c r="A6" s="11"/>
      <c r="B6" s="12" t="s">
        <v>650</v>
      </c>
      <c r="C6" s="13">
        <v>1</v>
      </c>
      <c r="D6" s="13">
        <v>2</v>
      </c>
      <c r="E6" s="13">
        <v>3</v>
      </c>
      <c r="F6" s="13">
        <v>4</v>
      </c>
      <c r="G6" s="13">
        <v>5</v>
      </c>
      <c r="H6" s="13">
        <v>6</v>
      </c>
      <c r="I6" s="13">
        <v>7</v>
      </c>
      <c r="J6" s="13">
        <v>8</v>
      </c>
      <c r="K6" s="13">
        <v>9</v>
      </c>
      <c r="L6" s="13">
        <v>10</v>
      </c>
      <c r="N6" s="9" t="s">
        <v>716</v>
      </c>
      <c r="O6" s="33"/>
      <c r="P6" s="9"/>
    </row>
    <row r="7" spans="1:16" ht="24" customHeight="1">
      <c r="A7" s="14"/>
      <c r="B7" s="15" t="s">
        <v>651</v>
      </c>
      <c r="C7" s="16" t="e">
        <f ca="1">+'配置表（Ｈ31.01）ららぽーと立川立飛'!C7</f>
        <v>#VALUE!</v>
      </c>
      <c r="D7" s="16" t="e">
        <f ca="1">+C7+1</f>
        <v>#VALUE!</v>
      </c>
      <c r="E7" s="16" t="e">
        <f t="shared" ref="E7:L7" ca="1" si="0">+D7+1</f>
        <v>#VALUE!</v>
      </c>
      <c r="F7" s="16" t="e">
        <f t="shared" ca="1" si="0"/>
        <v>#VALUE!</v>
      </c>
      <c r="G7" s="16" t="e">
        <f t="shared" ca="1" si="0"/>
        <v>#VALUE!</v>
      </c>
      <c r="H7" s="16" t="e">
        <f t="shared" ca="1" si="0"/>
        <v>#VALUE!</v>
      </c>
      <c r="I7" s="16" t="e">
        <f t="shared" ca="1" si="0"/>
        <v>#VALUE!</v>
      </c>
      <c r="J7" s="16" t="e">
        <f t="shared" ca="1" si="0"/>
        <v>#VALUE!</v>
      </c>
      <c r="K7" s="16" t="e">
        <f t="shared" ca="1" si="0"/>
        <v>#VALUE!</v>
      </c>
      <c r="L7" s="16" t="e">
        <f t="shared" ca="1" si="0"/>
        <v>#VALUE!</v>
      </c>
      <c r="N7" s="9"/>
      <c r="P7" s="9"/>
    </row>
    <row r="8" spans="1:16" ht="24" customHeight="1">
      <c r="A8" s="14"/>
      <c r="B8" s="15"/>
      <c r="C8" s="13"/>
      <c r="D8" s="13"/>
      <c r="E8" s="13"/>
      <c r="F8" s="13"/>
      <c r="G8" s="13"/>
      <c r="H8" s="13"/>
      <c r="I8" s="13"/>
      <c r="J8" s="13"/>
      <c r="K8" s="13"/>
      <c r="L8" s="13"/>
    </row>
    <row r="9" spans="1:16" ht="23.25" customHeight="1">
      <c r="A9" s="13">
        <v>1</v>
      </c>
      <c r="B9" s="17" t="s">
        <v>717</v>
      </c>
      <c r="C9" s="12" t="str">
        <f t="shared" ref="C9:L24" ca="1" si="1">IF(ISNA(VLOOKUP($B9,INDIRECT("'"&amp;C$6&amp;"'! B:E"),4,FALSE))=TRUE,"",VLOOKUP($B9,INDIRECT("'"&amp;C$6&amp;"'! B:e"),4,FALSE))</f>
        <v/>
      </c>
      <c r="D9" s="12" t="str">
        <f ca="1">IF(ISNA(VLOOKUP($B9,INDIRECT("'"&amp;D$6&amp;"'! B:E"),4,FALSE))=TRUE,"",VLOOKUP($B9,INDIRECT("'"&amp;D$6&amp;"'! B:e"),4,FALSE))</f>
        <v/>
      </c>
      <c r="E9" s="12" t="str">
        <f t="shared" ca="1" si="1"/>
        <v/>
      </c>
      <c r="F9" s="12" t="str">
        <f t="shared" ca="1" si="1"/>
        <v/>
      </c>
      <c r="G9" s="12" t="str">
        <f t="shared" ca="1" si="1"/>
        <v/>
      </c>
      <c r="H9" s="12" t="str">
        <f t="shared" ca="1" si="1"/>
        <v/>
      </c>
      <c r="I9" s="12" t="str">
        <f t="shared" ca="1" si="1"/>
        <v/>
      </c>
      <c r="J9" s="12" t="str">
        <f t="shared" ca="1" si="1"/>
        <v/>
      </c>
      <c r="K9" s="12" t="str">
        <f t="shared" ca="1" si="1"/>
        <v/>
      </c>
      <c r="L9" s="12" t="str">
        <f t="shared" ca="1" si="1"/>
        <v/>
      </c>
      <c r="M9" s="65"/>
    </row>
    <row r="10" spans="1:16" ht="23.25" customHeight="1">
      <c r="A10" s="13">
        <v>2</v>
      </c>
      <c r="B10" s="17" t="s">
        <v>718</v>
      </c>
      <c r="C10" s="12" t="str">
        <f t="shared" ca="1" si="1"/>
        <v/>
      </c>
      <c r="D10" s="12" t="str">
        <f t="shared" ca="1" si="1"/>
        <v/>
      </c>
      <c r="E10" s="12" t="str">
        <f t="shared" ca="1" si="1"/>
        <v/>
      </c>
      <c r="F10" s="12" t="str">
        <f t="shared" ca="1" si="1"/>
        <v/>
      </c>
      <c r="G10" s="12" t="str">
        <f t="shared" ca="1" si="1"/>
        <v/>
      </c>
      <c r="H10" s="12" t="str">
        <f t="shared" ca="1" si="1"/>
        <v/>
      </c>
      <c r="I10" s="12" t="str">
        <f t="shared" ca="1" si="1"/>
        <v/>
      </c>
      <c r="J10" s="12" t="str">
        <f t="shared" ca="1" si="1"/>
        <v/>
      </c>
      <c r="K10" s="12" t="str">
        <f t="shared" ca="1" si="1"/>
        <v/>
      </c>
      <c r="L10" s="12" t="str">
        <f t="shared" ca="1" si="1"/>
        <v/>
      </c>
      <c r="M10" s="65"/>
    </row>
    <row r="11" spans="1:16" ht="23.25" customHeight="1">
      <c r="A11" s="13">
        <v>3</v>
      </c>
      <c r="B11" s="17" t="s">
        <v>719</v>
      </c>
      <c r="C11" s="12" t="str">
        <f t="shared" ca="1" si="1"/>
        <v/>
      </c>
      <c r="D11" s="12" t="str">
        <f t="shared" ca="1" si="1"/>
        <v/>
      </c>
      <c r="E11" s="12" t="str">
        <f t="shared" ca="1" si="1"/>
        <v/>
      </c>
      <c r="F11" s="12" t="str">
        <f t="shared" ca="1" si="1"/>
        <v/>
      </c>
      <c r="G11" s="12" t="str">
        <f t="shared" ca="1" si="1"/>
        <v/>
      </c>
      <c r="H11" s="12" t="str">
        <f t="shared" ca="1" si="1"/>
        <v/>
      </c>
      <c r="I11" s="12" t="str">
        <f t="shared" ca="1" si="1"/>
        <v/>
      </c>
      <c r="J11" s="12" t="str">
        <f t="shared" ca="1" si="1"/>
        <v/>
      </c>
      <c r="K11" s="12" t="str">
        <f t="shared" ca="1" si="1"/>
        <v/>
      </c>
      <c r="L11" s="12" t="str">
        <f t="shared" ca="1" si="1"/>
        <v/>
      </c>
      <c r="M11" s="65"/>
    </row>
    <row r="12" spans="1:16" ht="23.25" hidden="1" customHeight="1">
      <c r="A12" s="13">
        <v>4</v>
      </c>
      <c r="B12" s="17" t="s">
        <v>720</v>
      </c>
      <c r="C12" s="12" t="str">
        <f t="shared" ca="1" si="1"/>
        <v/>
      </c>
      <c r="D12" s="12" t="str">
        <f t="shared" ca="1" si="1"/>
        <v/>
      </c>
      <c r="E12" s="12" t="str">
        <f t="shared" ca="1" si="1"/>
        <v/>
      </c>
      <c r="F12" s="12" t="str">
        <f t="shared" ca="1" si="1"/>
        <v/>
      </c>
      <c r="G12" s="12" t="str">
        <f t="shared" ca="1" si="1"/>
        <v/>
      </c>
      <c r="H12" s="12" t="str">
        <f t="shared" ca="1" si="1"/>
        <v/>
      </c>
      <c r="I12" s="12" t="str">
        <f t="shared" ca="1" si="1"/>
        <v/>
      </c>
      <c r="J12" s="12" t="str">
        <f t="shared" ca="1" si="1"/>
        <v/>
      </c>
      <c r="K12" s="12" t="str">
        <f t="shared" ca="1" si="1"/>
        <v/>
      </c>
      <c r="L12" s="12" t="str">
        <f t="shared" ca="1" si="1"/>
        <v/>
      </c>
      <c r="M12" s="65"/>
    </row>
    <row r="13" spans="1:16" ht="23.25" customHeight="1">
      <c r="A13" s="13">
        <v>5</v>
      </c>
      <c r="B13" s="17" t="s">
        <v>721</v>
      </c>
      <c r="C13" s="12" t="str">
        <f t="shared" ca="1" si="1"/>
        <v/>
      </c>
      <c r="D13" s="12" t="str">
        <f t="shared" ca="1" si="1"/>
        <v/>
      </c>
      <c r="E13" s="12" t="str">
        <f t="shared" ca="1" si="1"/>
        <v/>
      </c>
      <c r="F13" s="12" t="str">
        <f t="shared" ca="1" si="1"/>
        <v/>
      </c>
      <c r="G13" s="12" t="str">
        <f t="shared" ca="1" si="1"/>
        <v/>
      </c>
      <c r="H13" s="12" t="str">
        <f t="shared" ca="1" si="1"/>
        <v/>
      </c>
      <c r="I13" s="12" t="str">
        <f t="shared" ca="1" si="1"/>
        <v/>
      </c>
      <c r="J13" s="12" t="str">
        <f t="shared" ca="1" si="1"/>
        <v/>
      </c>
      <c r="K13" s="12" t="str">
        <f t="shared" ca="1" si="1"/>
        <v/>
      </c>
      <c r="L13" s="12" t="str">
        <f t="shared" ca="1" si="1"/>
        <v/>
      </c>
      <c r="M13" s="65"/>
    </row>
    <row r="14" spans="1:16" ht="23.25" customHeight="1">
      <c r="A14" s="13">
        <v>6</v>
      </c>
      <c r="B14" s="17" t="s">
        <v>722</v>
      </c>
      <c r="C14" s="12" t="str">
        <f t="shared" ca="1" si="1"/>
        <v/>
      </c>
      <c r="D14" s="12" t="str">
        <f t="shared" ca="1" si="1"/>
        <v/>
      </c>
      <c r="E14" s="12" t="str">
        <f t="shared" ca="1" si="1"/>
        <v/>
      </c>
      <c r="F14" s="12" t="str">
        <f t="shared" ca="1" si="1"/>
        <v/>
      </c>
      <c r="G14" s="12" t="str">
        <f t="shared" ca="1" si="1"/>
        <v/>
      </c>
      <c r="H14" s="12" t="str">
        <f t="shared" ca="1" si="1"/>
        <v/>
      </c>
      <c r="I14" s="12" t="str">
        <f t="shared" ca="1" si="1"/>
        <v/>
      </c>
      <c r="J14" s="12" t="str">
        <f t="shared" ca="1" si="1"/>
        <v/>
      </c>
      <c r="K14" s="12" t="str">
        <f t="shared" ca="1" si="1"/>
        <v/>
      </c>
      <c r="L14" s="12" t="str">
        <f t="shared" ca="1" si="1"/>
        <v/>
      </c>
      <c r="M14" s="65"/>
    </row>
    <row r="15" spans="1:16" ht="23.25" customHeight="1">
      <c r="A15" s="13">
        <v>7</v>
      </c>
      <c r="B15" s="17" t="s">
        <v>723</v>
      </c>
      <c r="C15" s="12" t="str">
        <f t="shared" ca="1" si="1"/>
        <v/>
      </c>
      <c r="D15" s="12" t="str">
        <f t="shared" ca="1" si="1"/>
        <v/>
      </c>
      <c r="E15" s="12" t="str">
        <f t="shared" ca="1" si="1"/>
        <v/>
      </c>
      <c r="F15" s="12" t="str">
        <f t="shared" ca="1" si="1"/>
        <v/>
      </c>
      <c r="G15" s="12" t="str">
        <f t="shared" ca="1" si="1"/>
        <v/>
      </c>
      <c r="H15" s="12" t="str">
        <f t="shared" ca="1" si="1"/>
        <v/>
      </c>
      <c r="I15" s="12" t="str">
        <f t="shared" ca="1" si="1"/>
        <v/>
      </c>
      <c r="J15" s="12" t="str">
        <f t="shared" ca="1" si="1"/>
        <v/>
      </c>
      <c r="K15" s="12" t="str">
        <f t="shared" ca="1" si="1"/>
        <v/>
      </c>
      <c r="L15" s="12" t="str">
        <f t="shared" ca="1" si="1"/>
        <v/>
      </c>
      <c r="M15" s="65"/>
    </row>
    <row r="16" spans="1:16" ht="23.25" customHeight="1">
      <c r="A16" s="13">
        <v>8</v>
      </c>
      <c r="B16" s="17" t="s">
        <v>724</v>
      </c>
      <c r="C16" s="12" t="str">
        <f t="shared" ca="1" si="1"/>
        <v>荷捌</v>
      </c>
      <c r="D16" s="12" t="str">
        <f t="shared" ca="1" si="1"/>
        <v/>
      </c>
      <c r="E16" s="12" t="str">
        <f t="shared" ca="1" si="1"/>
        <v/>
      </c>
      <c r="F16" s="12" t="str">
        <f t="shared" ca="1" si="1"/>
        <v/>
      </c>
      <c r="G16" s="12" t="str">
        <f t="shared" ca="1" si="1"/>
        <v/>
      </c>
      <c r="H16" s="12" t="str">
        <f t="shared" ca="1" si="1"/>
        <v/>
      </c>
      <c r="I16" s="12" t="str">
        <f t="shared" ca="1" si="1"/>
        <v>荷捌</v>
      </c>
      <c r="J16" s="12" t="str">
        <f t="shared" ca="1" si="1"/>
        <v/>
      </c>
      <c r="K16" s="12" t="str">
        <f t="shared" ca="1" si="1"/>
        <v>荷捌</v>
      </c>
      <c r="L16" s="12" t="str">
        <f t="shared" ca="1" si="1"/>
        <v/>
      </c>
      <c r="M16" s="65"/>
    </row>
    <row r="17" spans="1:13" ht="23.25" customHeight="1">
      <c r="A17" s="13">
        <v>9</v>
      </c>
      <c r="B17" s="17" t="s">
        <v>725</v>
      </c>
      <c r="C17" s="12" t="str">
        <f t="shared" ca="1" si="1"/>
        <v/>
      </c>
      <c r="D17" s="12" t="str">
        <f t="shared" ca="1" si="1"/>
        <v/>
      </c>
      <c r="E17" s="12" t="str">
        <f t="shared" ca="1" si="1"/>
        <v/>
      </c>
      <c r="F17" s="12" t="str">
        <f t="shared" ca="1" si="1"/>
        <v/>
      </c>
      <c r="G17" s="12" t="str">
        <f t="shared" ca="1" si="1"/>
        <v/>
      </c>
      <c r="H17" s="12" t="str">
        <f t="shared" ca="1" si="1"/>
        <v/>
      </c>
      <c r="I17" s="12" t="str">
        <f t="shared" ca="1" si="1"/>
        <v/>
      </c>
      <c r="J17" s="12" t="str">
        <f t="shared" ca="1" si="1"/>
        <v/>
      </c>
      <c r="K17" s="12" t="str">
        <f t="shared" ca="1" si="1"/>
        <v/>
      </c>
      <c r="L17" s="12" t="str">
        <f t="shared" ca="1" si="1"/>
        <v/>
      </c>
      <c r="M17" s="65"/>
    </row>
    <row r="18" spans="1:13" ht="23.25" customHeight="1">
      <c r="A18" s="13">
        <v>10</v>
      </c>
      <c r="B18" s="17" t="s">
        <v>726</v>
      </c>
      <c r="C18" s="12" t="str">
        <f t="shared" ca="1" si="1"/>
        <v/>
      </c>
      <c r="D18" s="12" t="str">
        <f t="shared" ca="1" si="1"/>
        <v/>
      </c>
      <c r="E18" s="12" t="str">
        <f t="shared" ca="1" si="1"/>
        <v/>
      </c>
      <c r="F18" s="12" t="str">
        <f t="shared" ca="1" si="1"/>
        <v/>
      </c>
      <c r="G18" s="12" t="str">
        <f t="shared" ca="1" si="1"/>
        <v/>
      </c>
      <c r="H18" s="12" t="str">
        <f t="shared" ca="1" si="1"/>
        <v/>
      </c>
      <c r="I18" s="12" t="str">
        <f t="shared" ca="1" si="1"/>
        <v/>
      </c>
      <c r="J18" s="12" t="str">
        <f t="shared" ca="1" si="1"/>
        <v/>
      </c>
      <c r="K18" s="12" t="str">
        <f t="shared" ca="1" si="1"/>
        <v/>
      </c>
      <c r="L18" s="12" t="str">
        <f t="shared" ca="1" si="1"/>
        <v/>
      </c>
      <c r="M18" s="65"/>
    </row>
    <row r="19" spans="1:13" ht="23.25" customHeight="1">
      <c r="A19" s="13">
        <v>11</v>
      </c>
      <c r="B19" s="17" t="s">
        <v>727</v>
      </c>
      <c r="C19" s="12" t="str">
        <f t="shared" ca="1" si="1"/>
        <v/>
      </c>
      <c r="D19" s="12" t="str">
        <f t="shared" ca="1" si="1"/>
        <v/>
      </c>
      <c r="E19" s="12" t="str">
        <f t="shared" ca="1" si="1"/>
        <v/>
      </c>
      <c r="F19" s="12" t="str">
        <f t="shared" ca="1" si="1"/>
        <v/>
      </c>
      <c r="G19" s="12" t="str">
        <f t="shared" ca="1" si="1"/>
        <v/>
      </c>
      <c r="H19" s="12" t="str">
        <f t="shared" ca="1" si="1"/>
        <v/>
      </c>
      <c r="I19" s="12" t="str">
        <f t="shared" ca="1" si="1"/>
        <v/>
      </c>
      <c r="J19" s="12" t="str">
        <f t="shared" ca="1" si="1"/>
        <v/>
      </c>
      <c r="K19" s="12" t="str">
        <f t="shared" ca="1" si="1"/>
        <v/>
      </c>
      <c r="L19" s="12" t="str">
        <f t="shared" ca="1" si="1"/>
        <v/>
      </c>
      <c r="M19" s="65"/>
    </row>
    <row r="20" spans="1:13" ht="23.25" customHeight="1">
      <c r="A20" s="13">
        <v>12</v>
      </c>
      <c r="B20" s="17" t="s">
        <v>728</v>
      </c>
      <c r="C20" s="12" t="str">
        <f t="shared" ca="1" si="1"/>
        <v/>
      </c>
      <c r="D20" s="12" t="str">
        <f t="shared" ca="1" si="1"/>
        <v>荷捌</v>
      </c>
      <c r="E20" s="12" t="str">
        <f t="shared" ca="1" si="1"/>
        <v>早番</v>
      </c>
      <c r="F20" s="12" t="str">
        <f t="shared" ca="1" si="1"/>
        <v/>
      </c>
      <c r="G20" s="12" t="str">
        <f t="shared" ca="1" si="1"/>
        <v>早番</v>
      </c>
      <c r="H20" s="12" t="str">
        <f t="shared" ca="1" si="1"/>
        <v/>
      </c>
      <c r="I20" s="12" t="str">
        <f t="shared" ca="1" si="1"/>
        <v>遅番</v>
      </c>
      <c r="J20" s="12" t="str">
        <f t="shared" ca="1" si="1"/>
        <v>早番</v>
      </c>
      <c r="K20" s="12" t="str">
        <f t="shared" ca="1" si="1"/>
        <v/>
      </c>
      <c r="L20" s="12" t="str">
        <f t="shared" ca="1" si="1"/>
        <v>荷捌</v>
      </c>
      <c r="M20" s="65"/>
    </row>
    <row r="21" spans="1:13" ht="23.25" customHeight="1">
      <c r="A21" s="13">
        <v>13</v>
      </c>
      <c r="B21" s="17" t="s">
        <v>729</v>
      </c>
      <c r="C21" s="12" t="str">
        <f t="shared" ca="1" si="1"/>
        <v/>
      </c>
      <c r="D21" s="12" t="str">
        <f t="shared" ca="1" si="1"/>
        <v/>
      </c>
      <c r="E21" s="12" t="str">
        <f t="shared" ca="1" si="1"/>
        <v/>
      </c>
      <c r="F21" s="12" t="str">
        <f t="shared" ca="1" si="1"/>
        <v/>
      </c>
      <c r="G21" s="12" t="str">
        <f t="shared" ca="1" si="1"/>
        <v>荷捌</v>
      </c>
      <c r="H21" s="12" t="str">
        <f t="shared" ca="1" si="1"/>
        <v>荷捌</v>
      </c>
      <c r="I21" s="12" t="str">
        <f t="shared" ca="1" si="1"/>
        <v>荷捌</v>
      </c>
      <c r="J21" s="12" t="str">
        <f t="shared" ca="1" si="1"/>
        <v/>
      </c>
      <c r="K21" s="12" t="str">
        <f t="shared" ca="1" si="1"/>
        <v/>
      </c>
      <c r="L21" s="12" t="str">
        <f t="shared" ca="1" si="1"/>
        <v/>
      </c>
      <c r="M21" s="65"/>
    </row>
    <row r="22" spans="1:13" ht="23.25" customHeight="1">
      <c r="A22" s="13">
        <v>14</v>
      </c>
      <c r="B22" s="17" t="s">
        <v>730</v>
      </c>
      <c r="C22" s="12" t="str">
        <f t="shared" ca="1" si="1"/>
        <v/>
      </c>
      <c r="D22" s="12" t="str">
        <f t="shared" ca="1" si="1"/>
        <v/>
      </c>
      <c r="E22" s="12" t="str">
        <f t="shared" ca="1" si="1"/>
        <v/>
      </c>
      <c r="F22" s="12" t="str">
        <f t="shared" ca="1" si="1"/>
        <v/>
      </c>
      <c r="G22" s="12" t="str">
        <f t="shared" ca="1" si="1"/>
        <v/>
      </c>
      <c r="H22" s="12" t="str">
        <f t="shared" ca="1" si="1"/>
        <v/>
      </c>
      <c r="I22" s="12" t="str">
        <f t="shared" ca="1" si="1"/>
        <v/>
      </c>
      <c r="J22" s="12" t="str">
        <f t="shared" ca="1" si="1"/>
        <v/>
      </c>
      <c r="K22" s="12" t="str">
        <f t="shared" ca="1" si="1"/>
        <v/>
      </c>
      <c r="L22" s="12" t="str">
        <f t="shared" ca="1" si="1"/>
        <v/>
      </c>
      <c r="M22" s="65"/>
    </row>
    <row r="23" spans="1:13" ht="23.25" customHeight="1">
      <c r="A23" s="13">
        <v>15</v>
      </c>
      <c r="B23" s="17" t="s">
        <v>731</v>
      </c>
      <c r="C23" s="12" t="str">
        <f t="shared" ca="1" si="1"/>
        <v/>
      </c>
      <c r="D23" s="12" t="str">
        <f t="shared" ca="1" si="1"/>
        <v/>
      </c>
      <c r="E23" s="12" t="str">
        <f t="shared" ca="1" si="1"/>
        <v/>
      </c>
      <c r="F23" s="12" t="str">
        <f t="shared" ca="1" si="1"/>
        <v/>
      </c>
      <c r="G23" s="12" t="str">
        <f t="shared" ca="1" si="1"/>
        <v/>
      </c>
      <c r="H23" s="12" t="str">
        <f t="shared" ca="1" si="1"/>
        <v/>
      </c>
      <c r="I23" s="12" t="str">
        <f t="shared" ca="1" si="1"/>
        <v/>
      </c>
      <c r="J23" s="12" t="str">
        <f t="shared" ca="1" si="1"/>
        <v/>
      </c>
      <c r="K23" s="12" t="str">
        <f t="shared" ca="1" si="1"/>
        <v/>
      </c>
      <c r="L23" s="12" t="str">
        <f t="shared" ca="1" si="1"/>
        <v/>
      </c>
      <c r="M23" s="65"/>
    </row>
    <row r="24" spans="1:13" ht="23.25" customHeight="1">
      <c r="A24" s="13">
        <v>16</v>
      </c>
      <c r="B24" s="17" t="s">
        <v>732</v>
      </c>
      <c r="C24" s="12" t="str">
        <f t="shared" ca="1" si="1"/>
        <v/>
      </c>
      <c r="D24" s="12" t="str">
        <f t="shared" ca="1" si="1"/>
        <v/>
      </c>
      <c r="E24" s="12" t="str">
        <f t="shared" ca="1" si="1"/>
        <v/>
      </c>
      <c r="F24" s="12" t="str">
        <f t="shared" ca="1" si="1"/>
        <v/>
      </c>
      <c r="G24" s="12" t="str">
        <f t="shared" ca="1" si="1"/>
        <v/>
      </c>
      <c r="H24" s="12" t="str">
        <f t="shared" ca="1" si="1"/>
        <v/>
      </c>
      <c r="I24" s="12" t="str">
        <f t="shared" ca="1" si="1"/>
        <v/>
      </c>
      <c r="J24" s="12" t="str">
        <f t="shared" ca="1" si="1"/>
        <v/>
      </c>
      <c r="K24" s="12" t="str">
        <f t="shared" ca="1" si="1"/>
        <v/>
      </c>
      <c r="L24" s="12" t="str">
        <f t="shared" ca="1" si="1"/>
        <v/>
      </c>
      <c r="M24" s="65"/>
    </row>
    <row r="25" spans="1:13" ht="23.25" customHeight="1">
      <c r="A25" s="13">
        <v>17</v>
      </c>
      <c r="B25" s="17" t="s">
        <v>733</v>
      </c>
      <c r="C25" s="12" t="str">
        <f t="shared" ref="C25:L40" ca="1" si="2">IF(ISNA(VLOOKUP($B25,INDIRECT("'"&amp;C$6&amp;"'! B:E"),4,FALSE))=TRUE,"",VLOOKUP($B25,INDIRECT("'"&amp;C$6&amp;"'! B:e"),4,FALSE))</f>
        <v/>
      </c>
      <c r="D25" s="12" t="str">
        <f t="shared" ca="1" si="2"/>
        <v/>
      </c>
      <c r="E25" s="12" t="str">
        <f t="shared" ca="1" si="2"/>
        <v/>
      </c>
      <c r="F25" s="12" t="str">
        <f t="shared" ca="1" si="2"/>
        <v/>
      </c>
      <c r="G25" s="12" t="str">
        <f t="shared" ca="1" si="2"/>
        <v/>
      </c>
      <c r="H25" s="12" t="str">
        <f t="shared" ca="1" si="2"/>
        <v/>
      </c>
      <c r="I25" s="12" t="str">
        <f t="shared" ca="1" si="2"/>
        <v/>
      </c>
      <c r="J25" s="12" t="str">
        <f t="shared" ca="1" si="2"/>
        <v/>
      </c>
      <c r="K25" s="12" t="str">
        <f t="shared" ca="1" si="2"/>
        <v/>
      </c>
      <c r="L25" s="12" t="str">
        <f t="shared" ca="1" si="2"/>
        <v/>
      </c>
      <c r="M25" s="65"/>
    </row>
    <row r="26" spans="1:13" ht="23.25" customHeight="1">
      <c r="A26" s="13">
        <v>18</v>
      </c>
      <c r="B26" s="17" t="s">
        <v>734</v>
      </c>
      <c r="C26" s="12" t="str">
        <f t="shared" ca="1" si="2"/>
        <v/>
      </c>
      <c r="D26" s="12" t="str">
        <f t="shared" ca="1" si="2"/>
        <v/>
      </c>
      <c r="E26" s="12" t="str">
        <f t="shared" ca="1" si="2"/>
        <v/>
      </c>
      <c r="F26" s="12" t="str">
        <f t="shared" ca="1" si="2"/>
        <v/>
      </c>
      <c r="G26" s="12" t="str">
        <f t="shared" ca="1" si="2"/>
        <v/>
      </c>
      <c r="H26" s="12" t="str">
        <f t="shared" ca="1" si="2"/>
        <v/>
      </c>
      <c r="I26" s="12" t="str">
        <f t="shared" ca="1" si="2"/>
        <v/>
      </c>
      <c r="J26" s="12" t="str">
        <f t="shared" ca="1" si="2"/>
        <v/>
      </c>
      <c r="K26" s="12" t="str">
        <f t="shared" ca="1" si="2"/>
        <v/>
      </c>
      <c r="L26" s="12" t="str">
        <f t="shared" ca="1" si="2"/>
        <v/>
      </c>
      <c r="M26" s="65"/>
    </row>
    <row r="27" spans="1:13" ht="23.25" hidden="1" customHeight="1">
      <c r="A27" s="13">
        <v>19</v>
      </c>
      <c r="B27" s="17" t="s">
        <v>735</v>
      </c>
      <c r="C27" s="12" t="str">
        <f t="shared" ca="1" si="2"/>
        <v/>
      </c>
      <c r="D27" s="12" t="str">
        <f t="shared" ca="1" si="2"/>
        <v/>
      </c>
      <c r="E27" s="12" t="str">
        <f t="shared" ca="1" si="2"/>
        <v/>
      </c>
      <c r="F27" s="12" t="str">
        <f t="shared" ca="1" si="2"/>
        <v/>
      </c>
      <c r="G27" s="12" t="str">
        <f t="shared" ca="1" si="2"/>
        <v/>
      </c>
      <c r="H27" s="12" t="str">
        <f t="shared" ca="1" si="2"/>
        <v/>
      </c>
      <c r="I27" s="12" t="str">
        <f t="shared" ca="1" si="2"/>
        <v/>
      </c>
      <c r="J27" s="12" t="str">
        <f t="shared" ca="1" si="2"/>
        <v/>
      </c>
      <c r="K27" s="12" t="str">
        <f t="shared" ca="1" si="2"/>
        <v/>
      </c>
      <c r="L27" s="12" t="str">
        <f t="shared" ca="1" si="2"/>
        <v/>
      </c>
      <c r="M27" s="65"/>
    </row>
    <row r="28" spans="1:13" ht="23.25" hidden="1" customHeight="1">
      <c r="A28" s="13">
        <v>20</v>
      </c>
      <c r="B28" s="17" t="s">
        <v>736</v>
      </c>
      <c r="C28" s="12" t="str">
        <f t="shared" ca="1" si="2"/>
        <v/>
      </c>
      <c r="D28" s="12" t="str">
        <f t="shared" ca="1" si="2"/>
        <v/>
      </c>
      <c r="E28" s="12" t="str">
        <f t="shared" ca="1" si="2"/>
        <v/>
      </c>
      <c r="F28" s="12" t="str">
        <f t="shared" ca="1" si="2"/>
        <v/>
      </c>
      <c r="G28" s="12" t="str">
        <f t="shared" ca="1" si="2"/>
        <v/>
      </c>
      <c r="H28" s="12" t="str">
        <f t="shared" ca="1" si="2"/>
        <v/>
      </c>
      <c r="I28" s="12" t="str">
        <f t="shared" ca="1" si="2"/>
        <v/>
      </c>
      <c r="J28" s="12" t="str">
        <f t="shared" ca="1" si="2"/>
        <v/>
      </c>
      <c r="K28" s="12" t="str">
        <f t="shared" ca="1" si="2"/>
        <v/>
      </c>
      <c r="L28" s="12" t="str">
        <f t="shared" ca="1" si="2"/>
        <v/>
      </c>
      <c r="M28" s="65"/>
    </row>
    <row r="29" spans="1:13" ht="23.25" hidden="1" customHeight="1">
      <c r="A29" s="13">
        <v>21</v>
      </c>
      <c r="B29" s="17" t="s">
        <v>737</v>
      </c>
      <c r="C29" s="12" t="str">
        <f t="shared" ca="1" si="2"/>
        <v/>
      </c>
      <c r="D29" s="12" t="str">
        <f t="shared" ca="1" si="2"/>
        <v/>
      </c>
      <c r="E29" s="12" t="str">
        <f t="shared" ca="1" si="2"/>
        <v/>
      </c>
      <c r="F29" s="12" t="str">
        <f t="shared" ca="1" si="2"/>
        <v/>
      </c>
      <c r="G29" s="12" t="str">
        <f t="shared" ca="1" si="2"/>
        <v/>
      </c>
      <c r="H29" s="12" t="str">
        <f t="shared" ca="1" si="2"/>
        <v/>
      </c>
      <c r="I29" s="12" t="str">
        <f t="shared" ca="1" si="2"/>
        <v/>
      </c>
      <c r="J29" s="12" t="str">
        <f t="shared" ca="1" si="2"/>
        <v/>
      </c>
      <c r="K29" s="12" t="str">
        <f t="shared" ca="1" si="2"/>
        <v/>
      </c>
      <c r="L29" s="12" t="str">
        <f t="shared" ca="1" si="2"/>
        <v/>
      </c>
      <c r="M29" s="65"/>
    </row>
    <row r="30" spans="1:13" ht="23.25" hidden="1" customHeight="1">
      <c r="A30" s="13">
        <v>22</v>
      </c>
      <c r="B30" s="17" t="s">
        <v>738</v>
      </c>
      <c r="C30" s="12" t="str">
        <f t="shared" ca="1" si="2"/>
        <v/>
      </c>
      <c r="D30" s="12" t="str">
        <f t="shared" ca="1" si="2"/>
        <v/>
      </c>
      <c r="E30" s="12" t="str">
        <f t="shared" ca="1" si="2"/>
        <v/>
      </c>
      <c r="F30" s="12" t="str">
        <f t="shared" ca="1" si="2"/>
        <v/>
      </c>
      <c r="G30" s="12" t="str">
        <f t="shared" ca="1" si="2"/>
        <v/>
      </c>
      <c r="H30" s="12" t="str">
        <f t="shared" ca="1" si="2"/>
        <v/>
      </c>
      <c r="I30" s="12" t="str">
        <f t="shared" ca="1" si="2"/>
        <v/>
      </c>
      <c r="J30" s="12" t="str">
        <f t="shared" ca="1" si="2"/>
        <v/>
      </c>
      <c r="K30" s="12" t="str">
        <f t="shared" ca="1" si="2"/>
        <v/>
      </c>
      <c r="L30" s="12" t="str">
        <f t="shared" ca="1" si="2"/>
        <v/>
      </c>
      <c r="M30" s="65"/>
    </row>
    <row r="31" spans="1:13" ht="23.25" hidden="1" customHeight="1">
      <c r="A31" s="13">
        <v>23</v>
      </c>
      <c r="B31" s="17" t="s">
        <v>739</v>
      </c>
      <c r="C31" s="12" t="str">
        <f t="shared" ca="1" si="2"/>
        <v/>
      </c>
      <c r="D31" s="12" t="str">
        <f t="shared" ca="1" si="2"/>
        <v/>
      </c>
      <c r="E31" s="12" t="str">
        <f t="shared" ca="1" si="2"/>
        <v/>
      </c>
      <c r="F31" s="12" t="str">
        <f t="shared" ca="1" si="2"/>
        <v/>
      </c>
      <c r="G31" s="12" t="str">
        <f t="shared" ca="1" si="2"/>
        <v/>
      </c>
      <c r="H31" s="12" t="str">
        <f t="shared" ca="1" si="2"/>
        <v/>
      </c>
      <c r="I31" s="12" t="str">
        <f t="shared" ca="1" si="2"/>
        <v/>
      </c>
      <c r="J31" s="12" t="str">
        <f t="shared" ca="1" si="2"/>
        <v/>
      </c>
      <c r="K31" s="12" t="str">
        <f t="shared" ca="1" si="2"/>
        <v/>
      </c>
      <c r="L31" s="12" t="str">
        <f t="shared" ca="1" si="2"/>
        <v/>
      </c>
      <c r="M31" s="65"/>
    </row>
    <row r="32" spans="1:13" ht="23.25" hidden="1" customHeight="1">
      <c r="A32" s="13">
        <v>24</v>
      </c>
      <c r="B32" s="17" t="s">
        <v>740</v>
      </c>
      <c r="C32" s="12" t="str">
        <f t="shared" ca="1" si="2"/>
        <v/>
      </c>
      <c r="D32" s="12" t="str">
        <f t="shared" ca="1" si="2"/>
        <v/>
      </c>
      <c r="E32" s="12" t="str">
        <f t="shared" ca="1" si="2"/>
        <v/>
      </c>
      <c r="F32" s="12" t="str">
        <f t="shared" ca="1" si="2"/>
        <v/>
      </c>
      <c r="G32" s="12" t="str">
        <f t="shared" ca="1" si="2"/>
        <v/>
      </c>
      <c r="H32" s="12" t="str">
        <f t="shared" ca="1" si="2"/>
        <v/>
      </c>
      <c r="I32" s="12" t="str">
        <f t="shared" ca="1" si="2"/>
        <v/>
      </c>
      <c r="J32" s="12" t="str">
        <f t="shared" ca="1" si="2"/>
        <v/>
      </c>
      <c r="K32" s="12" t="str">
        <f t="shared" ca="1" si="2"/>
        <v/>
      </c>
      <c r="L32" s="12" t="str">
        <f t="shared" ca="1" si="2"/>
        <v/>
      </c>
      <c r="M32" s="65"/>
    </row>
    <row r="33" spans="1:13" ht="23.25" hidden="1" customHeight="1">
      <c r="A33" s="13">
        <v>25</v>
      </c>
      <c r="B33" s="17" t="s">
        <v>741</v>
      </c>
      <c r="C33" s="12" t="str">
        <f t="shared" ca="1" si="2"/>
        <v/>
      </c>
      <c r="D33" s="12" t="str">
        <f t="shared" ca="1" si="2"/>
        <v/>
      </c>
      <c r="E33" s="12" t="str">
        <f t="shared" ca="1" si="2"/>
        <v/>
      </c>
      <c r="F33" s="12" t="str">
        <f t="shared" ca="1" si="2"/>
        <v/>
      </c>
      <c r="G33" s="12" t="str">
        <f t="shared" ca="1" si="2"/>
        <v/>
      </c>
      <c r="H33" s="12" t="str">
        <f t="shared" ca="1" si="2"/>
        <v/>
      </c>
      <c r="I33" s="12" t="str">
        <f t="shared" ca="1" si="2"/>
        <v/>
      </c>
      <c r="J33" s="12" t="str">
        <f t="shared" ca="1" si="2"/>
        <v/>
      </c>
      <c r="K33" s="12" t="str">
        <f t="shared" ca="1" si="2"/>
        <v/>
      </c>
      <c r="L33" s="12" t="str">
        <f t="shared" ca="1" si="2"/>
        <v/>
      </c>
      <c r="M33" s="65"/>
    </row>
    <row r="34" spans="1:13" ht="23.25" hidden="1" customHeight="1">
      <c r="A34" s="13">
        <v>26</v>
      </c>
      <c r="B34" s="17" t="s">
        <v>742</v>
      </c>
      <c r="C34" s="12" t="str">
        <f t="shared" ca="1" si="2"/>
        <v/>
      </c>
      <c r="D34" s="12" t="str">
        <f t="shared" ca="1" si="2"/>
        <v/>
      </c>
      <c r="E34" s="12" t="str">
        <f t="shared" ca="1" si="2"/>
        <v/>
      </c>
      <c r="F34" s="12" t="str">
        <f t="shared" ca="1" si="2"/>
        <v/>
      </c>
      <c r="G34" s="12" t="str">
        <f t="shared" ca="1" si="2"/>
        <v/>
      </c>
      <c r="H34" s="12" t="str">
        <f t="shared" ca="1" si="2"/>
        <v/>
      </c>
      <c r="I34" s="12" t="str">
        <f t="shared" ca="1" si="2"/>
        <v/>
      </c>
      <c r="J34" s="12" t="str">
        <f t="shared" ca="1" si="2"/>
        <v/>
      </c>
      <c r="K34" s="12" t="str">
        <f t="shared" ca="1" si="2"/>
        <v/>
      </c>
      <c r="L34" s="12" t="str">
        <f t="shared" ca="1" si="2"/>
        <v/>
      </c>
      <c r="M34" s="65"/>
    </row>
    <row r="35" spans="1:13" ht="25.7" hidden="1" customHeight="1">
      <c r="A35" s="13">
        <v>27</v>
      </c>
      <c r="B35" s="17" t="s">
        <v>743</v>
      </c>
      <c r="C35" s="12" t="str">
        <f ca="1">IF(ISNA(VLOOKUP($B35,INDIRECT("'"&amp;C$6&amp;"'! B:E"),4,FALSE))=TRUE,"",VLOOKUP($B35,INDIRECT("'"&amp;C$6&amp;"'! B:e"),4,FALSE))</f>
        <v/>
      </c>
      <c r="D35" s="12" t="str">
        <f ca="1">IF(ISNA(VLOOKUP($B35,INDIRECT("'"&amp;D$6&amp;"'! B:E"),4,FALSE))=TRUE,"",VLOOKUP($B35,INDIRECT("'"&amp;D$6&amp;"'! B:e"),4,FALSE))</f>
        <v/>
      </c>
      <c r="E35" s="12" t="str">
        <f ca="1">IF(ISNA(VLOOKUP($B35,INDIRECT("'"&amp;E$6&amp;"'! B:E"),4,FALSE))=TRUE,"",VLOOKUP($B35,INDIRECT("'"&amp;E$6&amp;"'! B:e"),4,FALSE))</f>
        <v/>
      </c>
      <c r="F35" s="12" t="str">
        <f ca="1">IF(ISNA(VLOOKUP($B35,INDIRECT("'"&amp;F$6&amp;"'! B:E"),4,FALSE))=TRUE,"",VLOOKUP($B35,INDIRECT("'"&amp;F$6&amp;"'! B:e"),4,FALSE))</f>
        <v/>
      </c>
      <c r="G35" s="12" t="str">
        <f ca="1">IF(ISNA(VLOOKUP($B35,INDIRECT("'"&amp;G$6&amp;"'! B:E"),4,FALSE))=TRUE,"",VLOOKUP($B35,INDIRECT("'"&amp;G$6&amp;"'! B:e"),4,FALSE))</f>
        <v/>
      </c>
      <c r="H35" s="12" t="str">
        <f t="shared" ca="1" si="2"/>
        <v/>
      </c>
      <c r="I35" s="12" t="str">
        <f t="shared" ca="1" si="2"/>
        <v/>
      </c>
      <c r="J35" s="12" t="str">
        <f t="shared" ca="1" si="2"/>
        <v/>
      </c>
      <c r="K35" s="12" t="str">
        <f t="shared" ca="1" si="2"/>
        <v/>
      </c>
      <c r="L35" s="12" t="str">
        <f t="shared" ca="1" si="2"/>
        <v/>
      </c>
      <c r="M35" s="65"/>
    </row>
    <row r="36" spans="1:13" ht="25.7" hidden="1" customHeight="1">
      <c r="A36" s="13">
        <v>28</v>
      </c>
      <c r="B36" s="17" t="s">
        <v>744</v>
      </c>
      <c r="C36" s="12" t="str">
        <f t="shared" ref="C36:L63" ca="1" si="3">IF(ISNA(VLOOKUP($B36,INDIRECT("'"&amp;C$6&amp;"'! B:E"),4,FALSE))=TRUE,"",VLOOKUP($B36,INDIRECT("'"&amp;C$6&amp;"'! B:e"),4,FALSE))</f>
        <v/>
      </c>
      <c r="D36" s="12" t="str">
        <f t="shared" ca="1" si="2"/>
        <v/>
      </c>
      <c r="E36" s="12" t="str">
        <f t="shared" ca="1" si="2"/>
        <v/>
      </c>
      <c r="F36" s="12" t="str">
        <f t="shared" ca="1" si="2"/>
        <v/>
      </c>
      <c r="G36" s="12" t="str">
        <f t="shared" ca="1" si="2"/>
        <v/>
      </c>
      <c r="H36" s="12" t="str">
        <f t="shared" ca="1" si="2"/>
        <v/>
      </c>
      <c r="I36" s="12" t="str">
        <f t="shared" ca="1" si="2"/>
        <v/>
      </c>
      <c r="J36" s="12" t="str">
        <f t="shared" ca="1" si="2"/>
        <v/>
      </c>
      <c r="K36" s="12" t="str">
        <f t="shared" ca="1" si="2"/>
        <v/>
      </c>
      <c r="L36" s="12" t="str">
        <f t="shared" ca="1" si="2"/>
        <v/>
      </c>
      <c r="M36" s="65"/>
    </row>
    <row r="37" spans="1:13" ht="25.7" hidden="1" customHeight="1">
      <c r="A37" s="13">
        <v>29</v>
      </c>
      <c r="B37" s="17" t="s">
        <v>745</v>
      </c>
      <c r="C37" s="12" t="str">
        <f t="shared" ca="1" si="3"/>
        <v/>
      </c>
      <c r="D37" s="12" t="str">
        <f t="shared" ca="1" si="2"/>
        <v/>
      </c>
      <c r="E37" s="12" t="str">
        <f t="shared" ca="1" si="2"/>
        <v/>
      </c>
      <c r="F37" s="12" t="str">
        <f t="shared" ca="1" si="2"/>
        <v/>
      </c>
      <c r="G37" s="12" t="str">
        <f t="shared" ca="1" si="2"/>
        <v/>
      </c>
      <c r="H37" s="12" t="str">
        <f t="shared" ca="1" si="2"/>
        <v/>
      </c>
      <c r="I37" s="12" t="str">
        <f t="shared" ca="1" si="2"/>
        <v/>
      </c>
      <c r="J37" s="12" t="str">
        <f t="shared" ca="1" si="2"/>
        <v/>
      </c>
      <c r="K37" s="12" t="str">
        <f t="shared" ca="1" si="2"/>
        <v/>
      </c>
      <c r="L37" s="12" t="str">
        <f t="shared" ca="1" si="2"/>
        <v/>
      </c>
      <c r="M37" s="65"/>
    </row>
    <row r="38" spans="1:13" ht="25.7" hidden="1" customHeight="1">
      <c r="A38" s="13">
        <v>30</v>
      </c>
      <c r="B38" s="17" t="s">
        <v>746</v>
      </c>
      <c r="C38" s="12" t="str">
        <f t="shared" ca="1" si="3"/>
        <v/>
      </c>
      <c r="D38" s="12" t="str">
        <f t="shared" ca="1" si="2"/>
        <v/>
      </c>
      <c r="E38" s="12" t="str">
        <f t="shared" ca="1" si="2"/>
        <v/>
      </c>
      <c r="F38" s="12" t="str">
        <f t="shared" ca="1" si="2"/>
        <v/>
      </c>
      <c r="G38" s="12" t="str">
        <f t="shared" ca="1" si="2"/>
        <v/>
      </c>
      <c r="H38" s="12" t="str">
        <f t="shared" ca="1" si="2"/>
        <v/>
      </c>
      <c r="I38" s="12" t="str">
        <f t="shared" ca="1" si="2"/>
        <v/>
      </c>
      <c r="J38" s="12" t="str">
        <f t="shared" ca="1" si="2"/>
        <v/>
      </c>
      <c r="K38" s="12" t="str">
        <f t="shared" ca="1" si="2"/>
        <v/>
      </c>
      <c r="L38" s="12" t="str">
        <f t="shared" ca="1" si="2"/>
        <v/>
      </c>
      <c r="M38" s="65"/>
    </row>
    <row r="39" spans="1:13" ht="25.7" hidden="1" customHeight="1">
      <c r="A39" s="13">
        <v>31</v>
      </c>
      <c r="B39" s="17" t="s">
        <v>747</v>
      </c>
      <c r="C39" s="12" t="str">
        <f t="shared" ca="1" si="3"/>
        <v/>
      </c>
      <c r="D39" s="12" t="str">
        <f t="shared" ca="1" si="2"/>
        <v/>
      </c>
      <c r="E39" s="12" t="str">
        <f t="shared" ca="1" si="2"/>
        <v/>
      </c>
      <c r="F39" s="12" t="str">
        <f t="shared" ca="1" si="2"/>
        <v/>
      </c>
      <c r="G39" s="12" t="str">
        <f t="shared" ca="1" si="2"/>
        <v/>
      </c>
      <c r="H39" s="12" t="str">
        <f t="shared" ca="1" si="2"/>
        <v/>
      </c>
      <c r="I39" s="12" t="str">
        <f t="shared" ca="1" si="2"/>
        <v/>
      </c>
      <c r="J39" s="12" t="str">
        <f t="shared" ca="1" si="2"/>
        <v/>
      </c>
      <c r="K39" s="12" t="str">
        <f t="shared" ca="1" si="2"/>
        <v/>
      </c>
      <c r="L39" s="12" t="str">
        <f t="shared" ca="1" si="2"/>
        <v/>
      </c>
      <c r="M39" s="65"/>
    </row>
    <row r="40" spans="1:13" ht="25.7" hidden="1" customHeight="1">
      <c r="A40" s="13">
        <v>32</v>
      </c>
      <c r="B40" s="17" t="s">
        <v>748</v>
      </c>
      <c r="C40" s="12" t="str">
        <f t="shared" ca="1" si="3"/>
        <v/>
      </c>
      <c r="D40" s="12" t="str">
        <f t="shared" ca="1" si="2"/>
        <v/>
      </c>
      <c r="E40" s="12" t="str">
        <f t="shared" ca="1" si="2"/>
        <v/>
      </c>
      <c r="F40" s="12" t="str">
        <f t="shared" ca="1" si="2"/>
        <v/>
      </c>
      <c r="G40" s="12" t="str">
        <f t="shared" ca="1" si="2"/>
        <v/>
      </c>
      <c r="H40" s="12" t="str">
        <f t="shared" ca="1" si="2"/>
        <v/>
      </c>
      <c r="I40" s="12" t="str">
        <f t="shared" ca="1" si="2"/>
        <v/>
      </c>
      <c r="J40" s="12" t="str">
        <f t="shared" ca="1" si="2"/>
        <v/>
      </c>
      <c r="K40" s="12" t="str">
        <f t="shared" ca="1" si="2"/>
        <v/>
      </c>
      <c r="L40" s="12" t="str">
        <f t="shared" ca="1" si="2"/>
        <v/>
      </c>
      <c r="M40" s="65"/>
    </row>
    <row r="41" spans="1:13" ht="25.7" hidden="1" customHeight="1">
      <c r="A41" s="13">
        <v>33</v>
      </c>
      <c r="B41" s="17" t="s">
        <v>749</v>
      </c>
      <c r="C41" s="12" t="str">
        <f t="shared" ca="1" si="3"/>
        <v/>
      </c>
      <c r="D41" s="12" t="str">
        <f t="shared" ca="1" si="3"/>
        <v/>
      </c>
      <c r="E41" s="12" t="str">
        <f t="shared" ca="1" si="3"/>
        <v/>
      </c>
      <c r="F41" s="12" t="str">
        <f t="shared" ca="1" si="3"/>
        <v/>
      </c>
      <c r="G41" s="12" t="str">
        <f t="shared" ca="1" si="3"/>
        <v/>
      </c>
      <c r="H41" s="12" t="str">
        <f t="shared" ca="1" si="3"/>
        <v/>
      </c>
      <c r="I41" s="12" t="str">
        <f t="shared" ca="1" si="3"/>
        <v/>
      </c>
      <c r="J41" s="12" t="str">
        <f t="shared" ca="1" si="3"/>
        <v/>
      </c>
      <c r="K41" s="12" t="str">
        <f t="shared" ca="1" si="3"/>
        <v/>
      </c>
      <c r="L41" s="12" t="str">
        <f t="shared" ca="1" si="3"/>
        <v/>
      </c>
      <c r="M41" s="65"/>
    </row>
    <row r="42" spans="1:13" ht="25.7" hidden="1" customHeight="1">
      <c r="A42" s="13">
        <v>34</v>
      </c>
      <c r="B42" s="17" t="s">
        <v>750</v>
      </c>
      <c r="C42" s="12" t="str">
        <f t="shared" ca="1" si="3"/>
        <v/>
      </c>
      <c r="D42" s="12" t="str">
        <f t="shared" ca="1" si="3"/>
        <v/>
      </c>
      <c r="E42" s="12" t="str">
        <f t="shared" ca="1" si="3"/>
        <v/>
      </c>
      <c r="F42" s="12" t="str">
        <f t="shared" ca="1" si="3"/>
        <v/>
      </c>
      <c r="G42" s="12" t="str">
        <f t="shared" ca="1" si="3"/>
        <v/>
      </c>
      <c r="H42" s="12" t="str">
        <f t="shared" ca="1" si="3"/>
        <v/>
      </c>
      <c r="I42" s="12" t="str">
        <f t="shared" ca="1" si="3"/>
        <v/>
      </c>
      <c r="J42" s="12" t="str">
        <f t="shared" ca="1" si="3"/>
        <v/>
      </c>
      <c r="K42" s="12" t="str">
        <f t="shared" ca="1" si="3"/>
        <v/>
      </c>
      <c r="L42" s="12" t="str">
        <f t="shared" ca="1" si="3"/>
        <v/>
      </c>
      <c r="M42" s="65"/>
    </row>
    <row r="43" spans="1:13" ht="25.7" hidden="1" customHeight="1">
      <c r="A43" s="13">
        <v>35</v>
      </c>
      <c r="B43" s="17" t="s">
        <v>751</v>
      </c>
      <c r="C43" s="12" t="str">
        <f t="shared" ca="1" si="3"/>
        <v/>
      </c>
      <c r="D43" s="12" t="str">
        <f t="shared" ca="1" si="3"/>
        <v/>
      </c>
      <c r="E43" s="12" t="str">
        <f t="shared" ca="1" si="3"/>
        <v/>
      </c>
      <c r="F43" s="12" t="str">
        <f t="shared" ca="1" si="3"/>
        <v/>
      </c>
      <c r="G43" s="12" t="str">
        <f t="shared" ca="1" si="3"/>
        <v/>
      </c>
      <c r="H43" s="12" t="str">
        <f t="shared" ca="1" si="3"/>
        <v/>
      </c>
      <c r="I43" s="12" t="str">
        <f t="shared" ca="1" si="3"/>
        <v/>
      </c>
      <c r="J43" s="12" t="str">
        <f t="shared" ca="1" si="3"/>
        <v/>
      </c>
      <c r="K43" s="12" t="str">
        <f t="shared" ca="1" si="3"/>
        <v/>
      </c>
      <c r="L43" s="12" t="str">
        <f t="shared" ca="1" si="3"/>
        <v/>
      </c>
      <c r="M43" s="65"/>
    </row>
    <row r="44" spans="1:13" ht="25.7" hidden="1" customHeight="1">
      <c r="A44" s="13">
        <v>36</v>
      </c>
      <c r="B44" s="17" t="s">
        <v>752</v>
      </c>
      <c r="C44" s="12" t="str">
        <f t="shared" ca="1" si="3"/>
        <v/>
      </c>
      <c r="D44" s="12" t="str">
        <f t="shared" ca="1" si="3"/>
        <v/>
      </c>
      <c r="E44" s="12" t="str">
        <f t="shared" ca="1" si="3"/>
        <v/>
      </c>
      <c r="F44" s="12" t="str">
        <f t="shared" ca="1" si="3"/>
        <v/>
      </c>
      <c r="G44" s="12" t="str">
        <f t="shared" ca="1" si="3"/>
        <v/>
      </c>
      <c r="H44" s="12" t="str">
        <f t="shared" ca="1" si="3"/>
        <v/>
      </c>
      <c r="I44" s="12" t="str">
        <f t="shared" ca="1" si="3"/>
        <v/>
      </c>
      <c r="J44" s="12" t="str">
        <f t="shared" ca="1" si="3"/>
        <v/>
      </c>
      <c r="K44" s="12" t="str">
        <f t="shared" ca="1" si="3"/>
        <v/>
      </c>
      <c r="L44" s="12" t="str">
        <f t="shared" ca="1" si="3"/>
        <v/>
      </c>
      <c r="M44" s="65"/>
    </row>
    <row r="45" spans="1:13" ht="25.7" hidden="1" customHeight="1">
      <c r="A45" s="13">
        <v>37</v>
      </c>
      <c r="B45" s="17" t="s">
        <v>753</v>
      </c>
      <c r="C45" s="12" t="str">
        <f t="shared" ca="1" si="3"/>
        <v/>
      </c>
      <c r="D45" s="12" t="str">
        <f t="shared" ca="1" si="3"/>
        <v/>
      </c>
      <c r="E45" s="12" t="str">
        <f t="shared" ca="1" si="3"/>
        <v/>
      </c>
      <c r="F45" s="12" t="str">
        <f t="shared" ca="1" si="3"/>
        <v/>
      </c>
      <c r="G45" s="12" t="str">
        <f t="shared" ca="1" si="3"/>
        <v/>
      </c>
      <c r="H45" s="12" t="str">
        <f t="shared" ca="1" si="3"/>
        <v/>
      </c>
      <c r="I45" s="12" t="str">
        <f t="shared" ca="1" si="3"/>
        <v/>
      </c>
      <c r="J45" s="12" t="str">
        <f t="shared" ca="1" si="3"/>
        <v/>
      </c>
      <c r="K45" s="12" t="str">
        <f t="shared" ca="1" si="3"/>
        <v/>
      </c>
      <c r="L45" s="12" t="str">
        <f t="shared" ca="1" si="3"/>
        <v/>
      </c>
      <c r="M45" s="65"/>
    </row>
    <row r="46" spans="1:13" ht="25.7" hidden="1" customHeight="1">
      <c r="A46" s="13">
        <v>38</v>
      </c>
      <c r="B46" s="17" t="s">
        <v>754</v>
      </c>
      <c r="C46" s="12" t="str">
        <f t="shared" ca="1" si="3"/>
        <v/>
      </c>
      <c r="D46" s="12" t="str">
        <f t="shared" ca="1" si="3"/>
        <v/>
      </c>
      <c r="E46" s="12" t="str">
        <f t="shared" ca="1" si="3"/>
        <v/>
      </c>
      <c r="F46" s="12" t="str">
        <f t="shared" ca="1" si="3"/>
        <v/>
      </c>
      <c r="G46" s="12" t="str">
        <f t="shared" ca="1" si="3"/>
        <v/>
      </c>
      <c r="H46" s="12" t="str">
        <f t="shared" ca="1" si="3"/>
        <v/>
      </c>
      <c r="I46" s="12" t="str">
        <f t="shared" ca="1" si="3"/>
        <v/>
      </c>
      <c r="J46" s="12" t="str">
        <f t="shared" ca="1" si="3"/>
        <v/>
      </c>
      <c r="K46" s="12" t="str">
        <f t="shared" ca="1" si="3"/>
        <v/>
      </c>
      <c r="L46" s="12" t="str">
        <f t="shared" ca="1" si="3"/>
        <v/>
      </c>
      <c r="M46" s="65"/>
    </row>
    <row r="47" spans="1:13" ht="25.7" customHeight="1">
      <c r="A47" s="13">
        <v>39</v>
      </c>
      <c r="B47" s="17" t="s">
        <v>755</v>
      </c>
      <c r="C47" s="12" t="str">
        <f t="shared" ca="1" si="3"/>
        <v/>
      </c>
      <c r="D47" s="12" t="str">
        <f t="shared" ca="1" si="3"/>
        <v/>
      </c>
      <c r="E47" s="12" t="str">
        <f t="shared" ca="1" si="3"/>
        <v/>
      </c>
      <c r="F47" s="12" t="str">
        <f t="shared" ca="1" si="3"/>
        <v/>
      </c>
      <c r="G47" s="12" t="str">
        <f t="shared" ca="1" si="3"/>
        <v/>
      </c>
      <c r="H47" s="12" t="str">
        <f t="shared" ca="1" si="3"/>
        <v/>
      </c>
      <c r="I47" s="12" t="str">
        <f t="shared" ca="1" si="3"/>
        <v/>
      </c>
      <c r="J47" s="12" t="str">
        <f t="shared" ca="1" si="3"/>
        <v/>
      </c>
      <c r="K47" s="12" t="str">
        <f t="shared" ca="1" si="3"/>
        <v/>
      </c>
      <c r="L47" s="12" t="str">
        <f t="shared" ca="1" si="3"/>
        <v/>
      </c>
      <c r="M47" s="65"/>
    </row>
    <row r="48" spans="1:13" ht="25.7" customHeight="1">
      <c r="A48" s="13">
        <v>40</v>
      </c>
      <c r="B48" s="17" t="s">
        <v>756</v>
      </c>
      <c r="C48" s="12" t="str">
        <f t="shared" ca="1" si="3"/>
        <v/>
      </c>
      <c r="D48" s="12" t="str">
        <f t="shared" ca="1" si="3"/>
        <v/>
      </c>
      <c r="E48" s="12" t="str">
        <f t="shared" ca="1" si="3"/>
        <v/>
      </c>
      <c r="F48" s="12" t="str">
        <f ca="1">IF(ISNA(VLOOKUP($B48,INDIRECT("'"&amp;F$6&amp;"'! B:E"),4,FALSE))=TRUE,"",VLOOKUP($B48,INDIRECT("'"&amp;F$6&amp;"'! B:e"),4,FALSE))</f>
        <v/>
      </c>
      <c r="G48" s="12" t="str">
        <f t="shared" ca="1" si="3"/>
        <v/>
      </c>
      <c r="H48" s="12" t="str">
        <f t="shared" ca="1" si="3"/>
        <v/>
      </c>
      <c r="I48" s="12" t="str">
        <f t="shared" ca="1" si="3"/>
        <v/>
      </c>
      <c r="J48" s="12" t="str">
        <f t="shared" ca="1" si="3"/>
        <v/>
      </c>
      <c r="K48" s="12" t="str">
        <f t="shared" ca="1" si="3"/>
        <v/>
      </c>
      <c r="L48" s="12" t="str">
        <f t="shared" ca="1" si="3"/>
        <v/>
      </c>
      <c r="M48" s="65"/>
    </row>
    <row r="49" spans="1:13" ht="25.7" hidden="1" customHeight="1">
      <c r="A49" s="13">
        <v>41</v>
      </c>
      <c r="B49" s="17" t="s">
        <v>757</v>
      </c>
      <c r="C49" s="12" t="str">
        <f t="shared" ca="1" si="3"/>
        <v/>
      </c>
      <c r="D49" s="12" t="str">
        <f t="shared" ca="1" si="3"/>
        <v/>
      </c>
      <c r="E49" s="12" t="str">
        <f t="shared" ca="1" si="3"/>
        <v/>
      </c>
      <c r="F49" s="12" t="str">
        <f t="shared" ca="1" si="3"/>
        <v/>
      </c>
      <c r="G49" s="12" t="str">
        <f t="shared" ca="1" si="3"/>
        <v/>
      </c>
      <c r="H49" s="12" t="str">
        <f t="shared" ca="1" si="3"/>
        <v/>
      </c>
      <c r="I49" s="12" t="str">
        <f t="shared" ca="1" si="3"/>
        <v/>
      </c>
      <c r="J49" s="12" t="str">
        <f t="shared" ca="1" si="3"/>
        <v/>
      </c>
      <c r="K49" s="12" t="str">
        <f t="shared" ca="1" si="3"/>
        <v/>
      </c>
      <c r="L49" s="12" t="str">
        <f t="shared" ca="1" si="3"/>
        <v/>
      </c>
      <c r="M49" s="65"/>
    </row>
    <row r="50" spans="1:13" ht="25.7" hidden="1" customHeight="1">
      <c r="A50" s="13">
        <v>42</v>
      </c>
      <c r="B50" s="48" t="s">
        <v>758</v>
      </c>
      <c r="C50" s="12" t="str">
        <f t="shared" ca="1" si="3"/>
        <v/>
      </c>
      <c r="D50" s="12" t="str">
        <f t="shared" ca="1" si="3"/>
        <v/>
      </c>
      <c r="E50" s="12" t="str">
        <f t="shared" ca="1" si="3"/>
        <v/>
      </c>
      <c r="F50" s="12" t="str">
        <f t="shared" ca="1" si="3"/>
        <v/>
      </c>
      <c r="G50" s="12" t="str">
        <f t="shared" ca="1" si="3"/>
        <v/>
      </c>
      <c r="H50" s="12" t="str">
        <f t="shared" ca="1" si="3"/>
        <v/>
      </c>
      <c r="I50" s="12" t="str">
        <f t="shared" ca="1" si="3"/>
        <v/>
      </c>
      <c r="J50" s="12" t="str">
        <f t="shared" ca="1" si="3"/>
        <v/>
      </c>
      <c r="K50" s="12" t="str">
        <f t="shared" ca="1" si="3"/>
        <v/>
      </c>
      <c r="L50" s="12" t="str">
        <f t="shared" ca="1" si="3"/>
        <v/>
      </c>
      <c r="M50" s="65"/>
    </row>
    <row r="51" spans="1:13" ht="25.7" hidden="1" customHeight="1">
      <c r="A51" s="13">
        <v>43</v>
      </c>
      <c r="B51" s="48" t="s">
        <v>759</v>
      </c>
      <c r="C51" s="12" t="str">
        <f t="shared" ca="1" si="3"/>
        <v/>
      </c>
      <c r="D51" s="12" t="str">
        <f t="shared" ca="1" si="3"/>
        <v/>
      </c>
      <c r="E51" s="12" t="str">
        <f t="shared" ca="1" si="3"/>
        <v/>
      </c>
      <c r="F51" s="12" t="str">
        <f t="shared" ca="1" si="3"/>
        <v/>
      </c>
      <c r="G51" s="12" t="str">
        <f t="shared" ca="1" si="3"/>
        <v/>
      </c>
      <c r="H51" s="12" t="str">
        <f t="shared" ca="1" si="3"/>
        <v/>
      </c>
      <c r="I51" s="12" t="str">
        <f t="shared" ca="1" si="3"/>
        <v/>
      </c>
      <c r="J51" s="12" t="str">
        <f t="shared" ca="1" si="3"/>
        <v/>
      </c>
      <c r="K51" s="12" t="str">
        <f t="shared" ca="1" si="3"/>
        <v/>
      </c>
      <c r="L51" s="12" t="str">
        <f t="shared" ca="1" si="3"/>
        <v/>
      </c>
      <c r="M51" s="65"/>
    </row>
    <row r="52" spans="1:13" ht="25.7" hidden="1" customHeight="1">
      <c r="A52" s="13">
        <v>44</v>
      </c>
      <c r="B52" s="48" t="s">
        <v>760</v>
      </c>
      <c r="C52" s="12" t="str">
        <f t="shared" ca="1" si="3"/>
        <v/>
      </c>
      <c r="D52" s="12" t="str">
        <f t="shared" ca="1" si="3"/>
        <v/>
      </c>
      <c r="E52" s="12" t="str">
        <f t="shared" ca="1" si="3"/>
        <v/>
      </c>
      <c r="F52" s="12" t="str">
        <f t="shared" ca="1" si="3"/>
        <v/>
      </c>
      <c r="G52" s="12" t="str">
        <f t="shared" ca="1" si="3"/>
        <v/>
      </c>
      <c r="H52" s="12" t="str">
        <f t="shared" ca="1" si="3"/>
        <v/>
      </c>
      <c r="I52" s="12" t="str">
        <f t="shared" ca="1" si="3"/>
        <v/>
      </c>
      <c r="J52" s="12" t="str">
        <f t="shared" ca="1" si="3"/>
        <v/>
      </c>
      <c r="K52" s="12" t="str">
        <f t="shared" ca="1" si="3"/>
        <v/>
      </c>
      <c r="L52" s="12" t="str">
        <f t="shared" ca="1" si="3"/>
        <v/>
      </c>
      <c r="M52" s="65"/>
    </row>
    <row r="53" spans="1:13" ht="25.7" hidden="1" customHeight="1">
      <c r="A53" s="13">
        <v>45</v>
      </c>
      <c r="B53" s="48" t="s">
        <v>761</v>
      </c>
      <c r="C53" s="12" t="str">
        <f t="shared" ca="1" si="3"/>
        <v/>
      </c>
      <c r="D53" s="12" t="str">
        <f t="shared" ca="1" si="3"/>
        <v/>
      </c>
      <c r="E53" s="12" t="str">
        <f t="shared" ca="1" si="3"/>
        <v/>
      </c>
      <c r="F53" s="12" t="str">
        <f t="shared" ca="1" si="3"/>
        <v/>
      </c>
      <c r="G53" s="12" t="str">
        <f t="shared" ca="1" si="3"/>
        <v/>
      </c>
      <c r="H53" s="12" t="str">
        <f t="shared" ca="1" si="3"/>
        <v/>
      </c>
      <c r="I53" s="12" t="str">
        <f t="shared" ca="1" si="3"/>
        <v/>
      </c>
      <c r="J53" s="12" t="str">
        <f t="shared" ca="1" si="3"/>
        <v/>
      </c>
      <c r="K53" s="12" t="str">
        <f t="shared" ca="1" si="3"/>
        <v/>
      </c>
      <c r="L53" s="12" t="str">
        <f t="shared" ca="1" si="3"/>
        <v/>
      </c>
      <c r="M53" s="65"/>
    </row>
    <row r="54" spans="1:13" ht="25.7" hidden="1" customHeight="1">
      <c r="A54" s="13">
        <v>46</v>
      </c>
      <c r="B54" s="48" t="s">
        <v>762</v>
      </c>
      <c r="C54" s="12" t="str">
        <f t="shared" ca="1" si="3"/>
        <v/>
      </c>
      <c r="D54" s="12" t="str">
        <f t="shared" ca="1" si="3"/>
        <v/>
      </c>
      <c r="E54" s="12" t="str">
        <f t="shared" ca="1" si="3"/>
        <v/>
      </c>
      <c r="F54" s="12" t="str">
        <f t="shared" ca="1" si="3"/>
        <v/>
      </c>
      <c r="G54" s="12" t="str">
        <f t="shared" ca="1" si="3"/>
        <v/>
      </c>
      <c r="H54" s="12" t="str">
        <f t="shared" ca="1" si="3"/>
        <v/>
      </c>
      <c r="I54" s="12" t="str">
        <f t="shared" ca="1" si="3"/>
        <v/>
      </c>
      <c r="J54" s="12" t="str">
        <f t="shared" ca="1" si="3"/>
        <v/>
      </c>
      <c r="K54" s="12" t="str">
        <f t="shared" ca="1" si="3"/>
        <v/>
      </c>
      <c r="L54" s="12" t="str">
        <f t="shared" ca="1" si="3"/>
        <v/>
      </c>
      <c r="M54" s="65"/>
    </row>
    <row r="55" spans="1:13" ht="25.7" hidden="1" customHeight="1">
      <c r="A55" s="13">
        <v>47</v>
      </c>
      <c r="B55" s="48" t="s">
        <v>763</v>
      </c>
      <c r="C55" s="12" t="str">
        <f t="shared" ca="1" si="3"/>
        <v/>
      </c>
      <c r="D55" s="12" t="str">
        <f t="shared" ca="1" si="3"/>
        <v/>
      </c>
      <c r="E55" s="12" t="str">
        <f t="shared" ca="1" si="3"/>
        <v/>
      </c>
      <c r="F55" s="12" t="str">
        <f t="shared" ca="1" si="3"/>
        <v/>
      </c>
      <c r="G55" s="12" t="str">
        <f t="shared" ca="1" si="3"/>
        <v/>
      </c>
      <c r="H55" s="12" t="str">
        <f t="shared" ca="1" si="3"/>
        <v/>
      </c>
      <c r="I55" s="12" t="str">
        <f t="shared" ca="1" si="3"/>
        <v/>
      </c>
      <c r="J55" s="12" t="str">
        <f t="shared" ca="1" si="3"/>
        <v/>
      </c>
      <c r="K55" s="12" t="str">
        <f t="shared" ca="1" si="3"/>
        <v/>
      </c>
      <c r="L55" s="12" t="str">
        <f t="shared" ca="1" si="3"/>
        <v/>
      </c>
      <c r="M55" s="65"/>
    </row>
    <row r="56" spans="1:13" ht="25.7" hidden="1" customHeight="1">
      <c r="A56" s="13">
        <v>48</v>
      </c>
      <c r="B56" s="48" t="s">
        <v>764</v>
      </c>
      <c r="C56" s="12" t="str">
        <f t="shared" ca="1" si="3"/>
        <v/>
      </c>
      <c r="D56" s="12" t="str">
        <f t="shared" ca="1" si="3"/>
        <v/>
      </c>
      <c r="E56" s="12" t="str">
        <f t="shared" ca="1" si="3"/>
        <v/>
      </c>
      <c r="F56" s="12" t="str">
        <f t="shared" ca="1" si="3"/>
        <v/>
      </c>
      <c r="G56" s="12" t="str">
        <f t="shared" ca="1" si="3"/>
        <v/>
      </c>
      <c r="H56" s="12" t="str">
        <f t="shared" ca="1" si="3"/>
        <v/>
      </c>
      <c r="I56" s="12" t="str">
        <f t="shared" ca="1" si="3"/>
        <v/>
      </c>
      <c r="J56" s="12" t="str">
        <f t="shared" ca="1" si="3"/>
        <v/>
      </c>
      <c r="K56" s="12" t="str">
        <f t="shared" ca="1" si="3"/>
        <v/>
      </c>
      <c r="L56" s="12" t="str">
        <f t="shared" ca="1" si="3"/>
        <v/>
      </c>
      <c r="M56" s="65"/>
    </row>
    <row r="57" spans="1:13" ht="25.7" hidden="1" customHeight="1">
      <c r="A57" s="13">
        <v>49</v>
      </c>
      <c r="B57" s="17" t="s">
        <v>765</v>
      </c>
      <c r="C57" s="12" t="str">
        <f t="shared" ca="1" si="3"/>
        <v/>
      </c>
      <c r="D57" s="12" t="str">
        <f t="shared" ca="1" si="3"/>
        <v/>
      </c>
      <c r="E57" s="12" t="str">
        <f t="shared" ca="1" si="3"/>
        <v/>
      </c>
      <c r="F57" s="12" t="str">
        <f t="shared" ca="1" si="3"/>
        <v/>
      </c>
      <c r="G57" s="12" t="str">
        <f t="shared" ca="1" si="3"/>
        <v/>
      </c>
      <c r="H57" s="12" t="str">
        <f t="shared" ca="1" si="3"/>
        <v/>
      </c>
      <c r="I57" s="12" t="str">
        <f t="shared" ca="1" si="3"/>
        <v/>
      </c>
      <c r="J57" s="12" t="str">
        <f t="shared" ca="1" si="3"/>
        <v/>
      </c>
      <c r="K57" s="12" t="str">
        <f t="shared" ca="1" si="3"/>
        <v/>
      </c>
      <c r="L57" s="12" t="str">
        <f t="shared" ca="1" si="3"/>
        <v/>
      </c>
      <c r="M57" s="65"/>
    </row>
    <row r="58" spans="1:13" ht="25.7" hidden="1" customHeight="1">
      <c r="A58" s="13">
        <v>50</v>
      </c>
      <c r="B58" s="17" t="s">
        <v>766</v>
      </c>
      <c r="C58" s="12" t="str">
        <f t="shared" ca="1" si="3"/>
        <v/>
      </c>
      <c r="D58" s="12" t="str">
        <f t="shared" ca="1" si="3"/>
        <v/>
      </c>
      <c r="E58" s="12" t="str">
        <f t="shared" ca="1" si="3"/>
        <v/>
      </c>
      <c r="F58" s="12" t="str">
        <f t="shared" ca="1" si="3"/>
        <v/>
      </c>
      <c r="G58" s="12" t="str">
        <f t="shared" ca="1" si="3"/>
        <v/>
      </c>
      <c r="H58" s="12" t="str">
        <f t="shared" ca="1" si="3"/>
        <v/>
      </c>
      <c r="I58" s="12" t="str">
        <f t="shared" ca="1" si="3"/>
        <v/>
      </c>
      <c r="J58" s="12" t="str">
        <f t="shared" ca="1" si="3"/>
        <v/>
      </c>
      <c r="K58" s="12" t="str">
        <f t="shared" ca="1" si="3"/>
        <v/>
      </c>
      <c r="L58" s="12" t="str">
        <f t="shared" ca="1" si="3"/>
        <v/>
      </c>
      <c r="M58" s="65"/>
    </row>
    <row r="59" spans="1:13" ht="25.7" hidden="1" customHeight="1">
      <c r="A59" s="13">
        <v>51</v>
      </c>
      <c r="B59" s="17" t="s">
        <v>767</v>
      </c>
      <c r="C59" s="12" t="str">
        <f t="shared" ca="1" si="3"/>
        <v/>
      </c>
      <c r="D59" s="12" t="str">
        <f t="shared" ca="1" si="3"/>
        <v/>
      </c>
      <c r="E59" s="12" t="str">
        <f t="shared" ca="1" si="3"/>
        <v/>
      </c>
      <c r="F59" s="12" t="str">
        <f t="shared" ca="1" si="3"/>
        <v/>
      </c>
      <c r="G59" s="12" t="str">
        <f t="shared" ca="1" si="3"/>
        <v/>
      </c>
      <c r="H59" s="12" t="str">
        <f t="shared" ca="1" si="3"/>
        <v/>
      </c>
      <c r="I59" s="12" t="str">
        <f t="shared" ca="1" si="3"/>
        <v/>
      </c>
      <c r="J59" s="12" t="str">
        <f t="shared" ca="1" si="3"/>
        <v/>
      </c>
      <c r="K59" s="12" t="str">
        <f t="shared" ca="1" si="3"/>
        <v/>
      </c>
      <c r="L59" s="12" t="str">
        <f t="shared" ca="1" si="3"/>
        <v/>
      </c>
      <c r="M59" s="65"/>
    </row>
    <row r="60" spans="1:13" ht="25.7" hidden="1" customHeight="1">
      <c r="A60" s="13">
        <v>52</v>
      </c>
      <c r="B60" s="17" t="s">
        <v>768</v>
      </c>
      <c r="C60" s="12" t="str">
        <f t="shared" ca="1" si="3"/>
        <v/>
      </c>
      <c r="D60" s="12" t="str">
        <f t="shared" ca="1" si="3"/>
        <v/>
      </c>
      <c r="E60" s="12" t="str">
        <f t="shared" ca="1" si="3"/>
        <v/>
      </c>
      <c r="F60" s="12" t="str">
        <f t="shared" ca="1" si="3"/>
        <v/>
      </c>
      <c r="G60" s="12" t="str">
        <f t="shared" ca="1" si="3"/>
        <v/>
      </c>
      <c r="H60" s="12" t="str">
        <f t="shared" ca="1" si="3"/>
        <v/>
      </c>
      <c r="I60" s="12" t="str">
        <f t="shared" ca="1" si="3"/>
        <v/>
      </c>
      <c r="J60" s="12" t="str">
        <f t="shared" ca="1" si="3"/>
        <v/>
      </c>
      <c r="K60" s="12" t="str">
        <f t="shared" ca="1" si="3"/>
        <v/>
      </c>
      <c r="L60" s="12" t="str">
        <f t="shared" ca="1" si="3"/>
        <v/>
      </c>
      <c r="M60" s="65"/>
    </row>
    <row r="61" spans="1:13" ht="25.7" hidden="1" customHeight="1">
      <c r="A61" s="13">
        <v>53</v>
      </c>
      <c r="B61" s="17" t="s">
        <v>769</v>
      </c>
      <c r="C61" s="12" t="str">
        <f t="shared" ca="1" si="3"/>
        <v/>
      </c>
      <c r="D61" s="12" t="str">
        <f t="shared" ca="1" si="3"/>
        <v/>
      </c>
      <c r="E61" s="12" t="str">
        <f t="shared" ca="1" si="3"/>
        <v/>
      </c>
      <c r="F61" s="12" t="str">
        <f t="shared" ca="1" si="3"/>
        <v/>
      </c>
      <c r="G61" s="12" t="str">
        <f t="shared" ca="1" si="3"/>
        <v/>
      </c>
      <c r="H61" s="12" t="str">
        <f t="shared" ca="1" si="3"/>
        <v/>
      </c>
      <c r="I61" s="12" t="str">
        <f t="shared" ca="1" si="3"/>
        <v/>
      </c>
      <c r="J61" s="12" t="str">
        <f t="shared" ca="1" si="3"/>
        <v/>
      </c>
      <c r="K61" s="12" t="str">
        <f t="shared" ca="1" si="3"/>
        <v/>
      </c>
      <c r="L61" s="12" t="str">
        <f t="shared" ca="1" si="3"/>
        <v/>
      </c>
      <c r="M61" s="65"/>
    </row>
    <row r="62" spans="1:13" ht="25.7" hidden="1" customHeight="1">
      <c r="A62" s="13">
        <v>54</v>
      </c>
      <c r="B62" s="17" t="s">
        <v>770</v>
      </c>
      <c r="C62" s="12" t="str">
        <f t="shared" ca="1" si="3"/>
        <v/>
      </c>
      <c r="D62" s="12" t="str">
        <f t="shared" ca="1" si="3"/>
        <v/>
      </c>
      <c r="E62" s="12" t="str">
        <f t="shared" ca="1" si="3"/>
        <v/>
      </c>
      <c r="F62" s="12" t="str">
        <f t="shared" ca="1" si="3"/>
        <v/>
      </c>
      <c r="G62" s="12" t="str">
        <f t="shared" ca="1" si="3"/>
        <v/>
      </c>
      <c r="H62" s="12" t="str">
        <f t="shared" ca="1" si="3"/>
        <v/>
      </c>
      <c r="I62" s="12" t="str">
        <f t="shared" ca="1" si="3"/>
        <v/>
      </c>
      <c r="J62" s="12" t="str">
        <f t="shared" ca="1" si="3"/>
        <v/>
      </c>
      <c r="K62" s="12" t="str">
        <f t="shared" ca="1" si="3"/>
        <v/>
      </c>
      <c r="L62" s="12" t="str">
        <f t="shared" ca="1" si="3"/>
        <v/>
      </c>
      <c r="M62" s="65"/>
    </row>
    <row r="63" spans="1:13" ht="25.7" hidden="1" customHeight="1">
      <c r="A63" s="13">
        <v>55</v>
      </c>
      <c r="B63" s="17" t="s">
        <v>771</v>
      </c>
      <c r="C63" s="12" t="str">
        <f t="shared" ca="1" si="3"/>
        <v/>
      </c>
      <c r="D63" s="12" t="str">
        <f t="shared" ca="1" si="3"/>
        <v/>
      </c>
      <c r="E63" s="12" t="str">
        <f t="shared" ca="1" si="3"/>
        <v/>
      </c>
      <c r="F63" s="12" t="str">
        <f t="shared" ca="1" si="3"/>
        <v/>
      </c>
      <c r="G63" s="12" t="str">
        <f t="shared" ca="1" si="3"/>
        <v/>
      </c>
      <c r="H63" s="12" t="str">
        <f t="shared" ca="1" si="3"/>
        <v/>
      </c>
      <c r="I63" s="12" t="str">
        <f t="shared" ca="1" si="3"/>
        <v/>
      </c>
      <c r="J63" s="12" t="str">
        <f t="shared" ca="1" si="3"/>
        <v/>
      </c>
      <c r="K63" s="12" t="str">
        <f t="shared" ref="C63:L86" ca="1" si="4">IF(ISNA(VLOOKUP($B63,INDIRECT("'"&amp;K$6&amp;"'! B:E"),4,FALSE))=TRUE,"",VLOOKUP($B63,INDIRECT("'"&amp;K$6&amp;"'! B:e"),4,FALSE))</f>
        <v/>
      </c>
      <c r="L63" s="12" t="str">
        <f t="shared" ca="1" si="4"/>
        <v/>
      </c>
      <c r="M63" s="65"/>
    </row>
    <row r="64" spans="1:13" ht="25.7" hidden="1" customHeight="1">
      <c r="A64" s="13">
        <v>56</v>
      </c>
      <c r="B64" s="17" t="s">
        <v>772</v>
      </c>
      <c r="C64" s="12" t="str">
        <f t="shared" ca="1" si="4"/>
        <v/>
      </c>
      <c r="D64" s="12" t="str">
        <f t="shared" ca="1" si="4"/>
        <v/>
      </c>
      <c r="E64" s="12" t="str">
        <f t="shared" ca="1" si="4"/>
        <v/>
      </c>
      <c r="F64" s="12" t="str">
        <f t="shared" ca="1" si="4"/>
        <v/>
      </c>
      <c r="G64" s="12" t="str">
        <f t="shared" ca="1" si="4"/>
        <v/>
      </c>
      <c r="H64" s="12" t="str">
        <f t="shared" ca="1" si="4"/>
        <v/>
      </c>
      <c r="I64" s="12" t="str">
        <f t="shared" ca="1" si="4"/>
        <v/>
      </c>
      <c r="J64" s="12" t="str">
        <f t="shared" ca="1" si="4"/>
        <v/>
      </c>
      <c r="K64" s="12" t="str">
        <f t="shared" ca="1" si="4"/>
        <v/>
      </c>
      <c r="L64" s="12" t="str">
        <f t="shared" ca="1" si="4"/>
        <v/>
      </c>
      <c r="M64" s="65"/>
    </row>
    <row r="65" spans="1:13" ht="25.7" hidden="1" customHeight="1">
      <c r="A65" s="13">
        <v>57</v>
      </c>
      <c r="B65" s="17" t="s">
        <v>773</v>
      </c>
      <c r="C65" s="12" t="str">
        <f t="shared" ca="1" si="4"/>
        <v/>
      </c>
      <c r="D65" s="12" t="str">
        <f t="shared" ca="1" si="4"/>
        <v/>
      </c>
      <c r="E65" s="12" t="str">
        <f t="shared" ca="1" si="4"/>
        <v/>
      </c>
      <c r="F65" s="12" t="str">
        <f t="shared" ca="1" si="4"/>
        <v/>
      </c>
      <c r="G65" s="12" t="str">
        <f t="shared" ca="1" si="4"/>
        <v/>
      </c>
      <c r="H65" s="12" t="str">
        <f t="shared" ca="1" si="4"/>
        <v/>
      </c>
      <c r="I65" s="12" t="str">
        <f t="shared" ca="1" si="4"/>
        <v/>
      </c>
      <c r="J65" s="12" t="str">
        <f t="shared" ca="1" si="4"/>
        <v/>
      </c>
      <c r="K65" s="12" t="str">
        <f t="shared" ca="1" si="4"/>
        <v/>
      </c>
      <c r="L65" s="12" t="str">
        <f t="shared" ca="1" si="4"/>
        <v/>
      </c>
      <c r="M65" s="65"/>
    </row>
    <row r="66" spans="1:13" ht="25.7" hidden="1" customHeight="1">
      <c r="A66" s="13">
        <v>58</v>
      </c>
      <c r="B66" s="17" t="s">
        <v>774</v>
      </c>
      <c r="C66" s="12" t="str">
        <f t="shared" ca="1" si="4"/>
        <v/>
      </c>
      <c r="D66" s="12" t="str">
        <f t="shared" ca="1" si="4"/>
        <v/>
      </c>
      <c r="E66" s="12" t="str">
        <f t="shared" ca="1" si="4"/>
        <v/>
      </c>
      <c r="F66" s="12" t="str">
        <f t="shared" ca="1" si="4"/>
        <v/>
      </c>
      <c r="G66" s="12" t="str">
        <f t="shared" ca="1" si="4"/>
        <v/>
      </c>
      <c r="H66" s="12" t="str">
        <f t="shared" ca="1" si="4"/>
        <v/>
      </c>
      <c r="I66" s="12" t="str">
        <f t="shared" ca="1" si="4"/>
        <v/>
      </c>
      <c r="J66" s="12" t="str">
        <f t="shared" ca="1" si="4"/>
        <v/>
      </c>
      <c r="K66" s="12" t="str">
        <f t="shared" ca="1" si="4"/>
        <v/>
      </c>
      <c r="L66" s="12" t="str">
        <f t="shared" ca="1" si="4"/>
        <v/>
      </c>
      <c r="M66" s="65"/>
    </row>
    <row r="67" spans="1:13" ht="25.7" customHeight="1">
      <c r="A67" s="13">
        <v>59</v>
      </c>
      <c r="B67" s="17" t="s">
        <v>775</v>
      </c>
      <c r="C67" s="12" t="str">
        <f t="shared" ca="1" si="4"/>
        <v/>
      </c>
      <c r="D67" s="12" t="str">
        <f t="shared" ca="1" si="4"/>
        <v/>
      </c>
      <c r="E67" s="12" t="str">
        <f t="shared" ca="1" si="4"/>
        <v/>
      </c>
      <c r="F67" s="12" t="str">
        <f t="shared" ca="1" si="4"/>
        <v/>
      </c>
      <c r="G67" s="12" t="str">
        <f t="shared" ca="1" si="4"/>
        <v/>
      </c>
      <c r="H67" s="12" t="str">
        <f t="shared" ca="1" si="4"/>
        <v/>
      </c>
      <c r="I67" s="12" t="str">
        <f t="shared" ca="1" si="4"/>
        <v/>
      </c>
      <c r="J67" s="12" t="str">
        <f t="shared" ca="1" si="4"/>
        <v/>
      </c>
      <c r="K67" s="12" t="str">
        <f t="shared" ca="1" si="4"/>
        <v/>
      </c>
      <c r="L67" s="12" t="str">
        <f t="shared" ca="1" si="4"/>
        <v/>
      </c>
      <c r="M67" s="65"/>
    </row>
    <row r="68" spans="1:13" ht="25.7" customHeight="1">
      <c r="A68" s="13">
        <v>60</v>
      </c>
      <c r="B68" s="17" t="s">
        <v>776</v>
      </c>
      <c r="C68" s="12" t="str">
        <f t="shared" ca="1" si="4"/>
        <v/>
      </c>
      <c r="D68" s="12" t="str">
        <f t="shared" ca="1" si="4"/>
        <v/>
      </c>
      <c r="E68" s="12" t="str">
        <f t="shared" ca="1" si="4"/>
        <v/>
      </c>
      <c r="F68" s="12" t="str">
        <f t="shared" ca="1" si="4"/>
        <v/>
      </c>
      <c r="G68" s="12" t="str">
        <f t="shared" ca="1" si="4"/>
        <v/>
      </c>
      <c r="H68" s="12" t="str">
        <f t="shared" ca="1" si="4"/>
        <v/>
      </c>
      <c r="I68" s="12" t="str">
        <f t="shared" ca="1" si="4"/>
        <v/>
      </c>
      <c r="J68" s="12" t="str">
        <f t="shared" ca="1" si="4"/>
        <v/>
      </c>
      <c r="K68" s="12" t="str">
        <f t="shared" ca="1" si="4"/>
        <v/>
      </c>
      <c r="L68" s="12" t="str">
        <f t="shared" ca="1" si="4"/>
        <v/>
      </c>
      <c r="M68" s="65"/>
    </row>
    <row r="69" spans="1:13" ht="25.7" customHeight="1">
      <c r="A69" s="13">
        <v>61</v>
      </c>
      <c r="B69" s="17" t="s">
        <v>777</v>
      </c>
      <c r="C69" s="12" t="str">
        <f t="shared" ca="1" si="4"/>
        <v/>
      </c>
      <c r="D69" s="12" t="str">
        <f t="shared" ca="1" si="4"/>
        <v/>
      </c>
      <c r="E69" s="12" t="str">
        <f t="shared" ca="1" si="4"/>
        <v/>
      </c>
      <c r="F69" s="12" t="str">
        <f t="shared" ca="1" si="4"/>
        <v/>
      </c>
      <c r="G69" s="12" t="str">
        <f t="shared" ca="1" si="4"/>
        <v/>
      </c>
      <c r="H69" s="12" t="str">
        <f t="shared" ca="1" si="4"/>
        <v/>
      </c>
      <c r="I69" s="12" t="str">
        <f t="shared" ca="1" si="4"/>
        <v/>
      </c>
      <c r="J69" s="12" t="str">
        <f t="shared" ca="1" si="4"/>
        <v/>
      </c>
      <c r="K69" s="12" t="str">
        <f t="shared" ca="1" si="4"/>
        <v/>
      </c>
      <c r="L69" s="12" t="str">
        <f t="shared" ca="1" si="4"/>
        <v/>
      </c>
      <c r="M69" s="65"/>
    </row>
    <row r="70" spans="1:13" ht="25.7" customHeight="1">
      <c r="A70" s="13">
        <v>62</v>
      </c>
      <c r="B70" s="17" t="s">
        <v>778</v>
      </c>
      <c r="C70" s="12" t="str">
        <f t="shared" ca="1" si="4"/>
        <v/>
      </c>
      <c r="D70" s="12" t="str">
        <f t="shared" ca="1" si="4"/>
        <v/>
      </c>
      <c r="E70" s="12" t="str">
        <f t="shared" ca="1" si="4"/>
        <v/>
      </c>
      <c r="F70" s="12" t="str">
        <f t="shared" ca="1" si="4"/>
        <v/>
      </c>
      <c r="G70" s="12" t="str">
        <f t="shared" ca="1" si="4"/>
        <v/>
      </c>
      <c r="H70" s="12" t="str">
        <f t="shared" ca="1" si="4"/>
        <v/>
      </c>
      <c r="I70" s="12" t="str">
        <f t="shared" ca="1" si="4"/>
        <v/>
      </c>
      <c r="J70" s="12" t="str">
        <f t="shared" ca="1" si="4"/>
        <v/>
      </c>
      <c r="K70" s="12" t="str">
        <f t="shared" ca="1" si="4"/>
        <v/>
      </c>
      <c r="L70" s="12" t="str">
        <f t="shared" ca="1" si="4"/>
        <v/>
      </c>
      <c r="M70" s="65"/>
    </row>
    <row r="71" spans="1:13" ht="25.7" hidden="1" customHeight="1">
      <c r="A71" s="13">
        <v>63</v>
      </c>
      <c r="B71" s="17" t="s">
        <v>779</v>
      </c>
      <c r="C71" s="12" t="str">
        <f t="shared" ca="1" si="4"/>
        <v/>
      </c>
      <c r="D71" s="12" t="str">
        <f t="shared" ca="1" si="4"/>
        <v/>
      </c>
      <c r="E71" s="12" t="str">
        <f t="shared" ca="1" si="4"/>
        <v/>
      </c>
      <c r="F71" s="12" t="str">
        <f t="shared" ca="1" si="4"/>
        <v/>
      </c>
      <c r="G71" s="12" t="str">
        <f t="shared" ca="1" si="4"/>
        <v/>
      </c>
      <c r="H71" s="12" t="str">
        <f t="shared" ca="1" si="4"/>
        <v/>
      </c>
      <c r="I71" s="12" t="str">
        <f t="shared" ca="1" si="4"/>
        <v/>
      </c>
      <c r="J71" s="12" t="str">
        <f t="shared" ca="1" si="4"/>
        <v/>
      </c>
      <c r="K71" s="12" t="str">
        <f t="shared" ca="1" si="4"/>
        <v/>
      </c>
      <c r="L71" s="12" t="str">
        <f t="shared" ca="1" si="4"/>
        <v/>
      </c>
      <c r="M71" s="65"/>
    </row>
    <row r="72" spans="1:13" ht="25.7" hidden="1" customHeight="1">
      <c r="A72" s="13">
        <v>64</v>
      </c>
      <c r="B72" s="17" t="s">
        <v>780</v>
      </c>
      <c r="C72" s="12" t="str">
        <f t="shared" ca="1" si="4"/>
        <v/>
      </c>
      <c r="D72" s="12" t="str">
        <f t="shared" ca="1" si="4"/>
        <v/>
      </c>
      <c r="E72" s="12" t="str">
        <f t="shared" ca="1" si="4"/>
        <v/>
      </c>
      <c r="F72" s="12" t="str">
        <f t="shared" ca="1" si="4"/>
        <v/>
      </c>
      <c r="G72" s="12" t="str">
        <f t="shared" ca="1" si="4"/>
        <v/>
      </c>
      <c r="H72" s="12" t="str">
        <f t="shared" ca="1" si="4"/>
        <v/>
      </c>
      <c r="I72" s="12" t="str">
        <f t="shared" ca="1" si="4"/>
        <v/>
      </c>
      <c r="J72" s="12" t="str">
        <f t="shared" ca="1" si="4"/>
        <v/>
      </c>
      <c r="K72" s="12" t="str">
        <f t="shared" ca="1" si="4"/>
        <v/>
      </c>
      <c r="L72" s="12" t="str">
        <f t="shared" ca="1" si="4"/>
        <v/>
      </c>
      <c r="M72" s="65"/>
    </row>
    <row r="73" spans="1:13" ht="25.7" hidden="1" customHeight="1">
      <c r="A73" s="13">
        <v>65</v>
      </c>
      <c r="B73" s="17" t="s">
        <v>781</v>
      </c>
      <c r="C73" s="12" t="str">
        <f t="shared" ca="1" si="4"/>
        <v/>
      </c>
      <c r="D73" s="12" t="str">
        <f t="shared" ca="1" si="4"/>
        <v/>
      </c>
      <c r="E73" s="12" t="str">
        <f t="shared" ca="1" si="4"/>
        <v/>
      </c>
      <c r="F73" s="12" t="str">
        <f t="shared" ca="1" si="4"/>
        <v/>
      </c>
      <c r="G73" s="12" t="str">
        <f t="shared" ca="1" si="4"/>
        <v/>
      </c>
      <c r="H73" s="12" t="str">
        <f t="shared" ca="1" si="4"/>
        <v/>
      </c>
      <c r="I73" s="12" t="str">
        <f t="shared" ca="1" si="4"/>
        <v/>
      </c>
      <c r="J73" s="12" t="str">
        <f t="shared" ca="1" si="4"/>
        <v/>
      </c>
      <c r="K73" s="12" t="str">
        <f t="shared" ca="1" si="4"/>
        <v/>
      </c>
      <c r="L73" s="12" t="str">
        <f t="shared" ca="1" si="4"/>
        <v/>
      </c>
      <c r="M73" s="65"/>
    </row>
    <row r="74" spans="1:13" ht="25.7" hidden="1" customHeight="1">
      <c r="A74" s="13">
        <v>66</v>
      </c>
      <c r="B74" s="17" t="s">
        <v>782</v>
      </c>
      <c r="C74" s="12" t="str">
        <f t="shared" ca="1" si="4"/>
        <v/>
      </c>
      <c r="D74" s="12" t="str">
        <f t="shared" ca="1" si="4"/>
        <v/>
      </c>
      <c r="E74" s="12" t="str">
        <f t="shared" ca="1" si="4"/>
        <v/>
      </c>
      <c r="F74" s="12" t="str">
        <f t="shared" ca="1" si="4"/>
        <v/>
      </c>
      <c r="G74" s="12" t="str">
        <f t="shared" ca="1" si="4"/>
        <v/>
      </c>
      <c r="H74" s="12" t="str">
        <f t="shared" ca="1" si="4"/>
        <v/>
      </c>
      <c r="I74" s="12" t="str">
        <f t="shared" ca="1" si="4"/>
        <v/>
      </c>
      <c r="J74" s="12" t="str">
        <f t="shared" ca="1" si="4"/>
        <v/>
      </c>
      <c r="K74" s="12" t="str">
        <f t="shared" ca="1" si="4"/>
        <v/>
      </c>
      <c r="L74" s="12" t="str">
        <f t="shared" ca="1" si="4"/>
        <v/>
      </c>
      <c r="M74" s="65"/>
    </row>
    <row r="75" spans="1:13" ht="25.7" hidden="1" customHeight="1">
      <c r="A75" s="13">
        <v>67</v>
      </c>
      <c r="B75" s="17" t="s">
        <v>783</v>
      </c>
      <c r="C75" s="12" t="str">
        <f t="shared" ca="1" si="4"/>
        <v/>
      </c>
      <c r="D75" s="12" t="str">
        <f t="shared" ca="1" si="4"/>
        <v/>
      </c>
      <c r="E75" s="12" t="str">
        <f t="shared" ca="1" si="4"/>
        <v/>
      </c>
      <c r="F75" s="12" t="str">
        <f t="shared" ca="1" si="4"/>
        <v/>
      </c>
      <c r="G75" s="12" t="str">
        <f t="shared" ca="1" si="4"/>
        <v/>
      </c>
      <c r="H75" s="12" t="str">
        <f t="shared" ca="1" si="4"/>
        <v/>
      </c>
      <c r="I75" s="12" t="str">
        <f t="shared" ca="1" si="4"/>
        <v/>
      </c>
      <c r="J75" s="12" t="str">
        <f t="shared" ca="1" si="4"/>
        <v/>
      </c>
      <c r="K75" s="12" t="str">
        <f t="shared" ca="1" si="4"/>
        <v/>
      </c>
      <c r="L75" s="12" t="str">
        <f t="shared" ca="1" si="4"/>
        <v/>
      </c>
      <c r="M75" s="65"/>
    </row>
    <row r="76" spans="1:13" ht="25.7" customHeight="1">
      <c r="A76" s="13">
        <v>68</v>
      </c>
      <c r="B76" s="17" t="s">
        <v>784</v>
      </c>
      <c r="C76" s="12" t="str">
        <f t="shared" ca="1" si="4"/>
        <v/>
      </c>
      <c r="D76" s="12" t="str">
        <f t="shared" ca="1" si="4"/>
        <v/>
      </c>
      <c r="E76" s="12" t="str">
        <f t="shared" ca="1" si="4"/>
        <v/>
      </c>
      <c r="F76" s="12" t="str">
        <f t="shared" ca="1" si="4"/>
        <v/>
      </c>
      <c r="G76" s="12" t="str">
        <f t="shared" ca="1" si="4"/>
        <v/>
      </c>
      <c r="H76" s="12" t="str">
        <f t="shared" ca="1" si="4"/>
        <v/>
      </c>
      <c r="I76" s="12" t="str">
        <f t="shared" ca="1" si="4"/>
        <v/>
      </c>
      <c r="J76" s="12" t="str">
        <f t="shared" ca="1" si="4"/>
        <v/>
      </c>
      <c r="K76" s="12" t="str">
        <f t="shared" ca="1" si="4"/>
        <v/>
      </c>
      <c r="L76" s="12" t="str">
        <f t="shared" ca="1" si="4"/>
        <v/>
      </c>
      <c r="M76" s="65"/>
    </row>
    <row r="77" spans="1:13" ht="25.7" hidden="1" customHeight="1">
      <c r="A77" s="13">
        <v>69</v>
      </c>
      <c r="B77" s="17" t="s">
        <v>785</v>
      </c>
      <c r="C77" s="12" t="str">
        <f t="shared" ca="1" si="4"/>
        <v/>
      </c>
      <c r="D77" s="12" t="str">
        <f t="shared" ca="1" si="4"/>
        <v/>
      </c>
      <c r="E77" s="12" t="str">
        <f t="shared" ca="1" si="4"/>
        <v/>
      </c>
      <c r="F77" s="12" t="str">
        <f t="shared" ca="1" si="4"/>
        <v/>
      </c>
      <c r="G77" s="12" t="str">
        <f t="shared" ca="1" si="4"/>
        <v/>
      </c>
      <c r="H77" s="12" t="str">
        <f t="shared" ca="1" si="4"/>
        <v/>
      </c>
      <c r="I77" s="12" t="str">
        <f t="shared" ca="1" si="4"/>
        <v/>
      </c>
      <c r="J77" s="12" t="str">
        <f t="shared" ca="1" si="4"/>
        <v/>
      </c>
      <c r="K77" s="12" t="str">
        <f t="shared" ca="1" si="4"/>
        <v/>
      </c>
      <c r="L77" s="12" t="str">
        <f t="shared" ca="1" si="4"/>
        <v/>
      </c>
      <c r="M77" s="65"/>
    </row>
    <row r="78" spans="1:13" ht="25.7" customHeight="1">
      <c r="A78" s="13">
        <v>70</v>
      </c>
      <c r="B78" s="17" t="s">
        <v>786</v>
      </c>
      <c r="C78" s="12" t="str">
        <f t="shared" ca="1" si="4"/>
        <v/>
      </c>
      <c r="D78" s="12" t="str">
        <f t="shared" ca="1" si="4"/>
        <v/>
      </c>
      <c r="E78" s="12" t="str">
        <f t="shared" ca="1" si="4"/>
        <v/>
      </c>
      <c r="F78" s="12" t="str">
        <f t="shared" ca="1" si="4"/>
        <v/>
      </c>
      <c r="G78" s="12" t="str">
        <f t="shared" ca="1" si="4"/>
        <v/>
      </c>
      <c r="H78" s="12" t="str">
        <f t="shared" ca="1" si="4"/>
        <v/>
      </c>
      <c r="I78" s="12" t="str">
        <f t="shared" ca="1" si="4"/>
        <v/>
      </c>
      <c r="J78" s="12" t="str">
        <f t="shared" ca="1" si="4"/>
        <v/>
      </c>
      <c r="K78" s="12" t="str">
        <f t="shared" ca="1" si="4"/>
        <v/>
      </c>
      <c r="L78" s="12" t="str">
        <f t="shared" ca="1" si="4"/>
        <v/>
      </c>
      <c r="M78" s="65"/>
    </row>
    <row r="79" spans="1:13" ht="25.5" hidden="1" customHeight="1">
      <c r="A79" s="13">
        <v>71</v>
      </c>
      <c r="B79" s="17" t="s">
        <v>787</v>
      </c>
      <c r="C79" s="12" t="str">
        <f t="shared" ca="1" si="4"/>
        <v/>
      </c>
      <c r="D79" s="12" t="str">
        <f t="shared" ca="1" si="4"/>
        <v/>
      </c>
      <c r="E79" s="12" t="str">
        <f t="shared" ca="1" si="4"/>
        <v/>
      </c>
      <c r="F79" s="12" t="str">
        <f t="shared" ca="1" si="4"/>
        <v/>
      </c>
      <c r="G79" s="12" t="str">
        <f t="shared" ca="1" si="4"/>
        <v/>
      </c>
      <c r="H79" s="12" t="str">
        <f t="shared" ca="1" si="4"/>
        <v/>
      </c>
      <c r="I79" s="12" t="str">
        <f t="shared" ca="1" si="4"/>
        <v/>
      </c>
      <c r="J79" s="12" t="str">
        <f t="shared" ca="1" si="4"/>
        <v/>
      </c>
      <c r="K79" s="12" t="str">
        <f t="shared" ca="1" si="4"/>
        <v/>
      </c>
      <c r="L79" s="12" t="str">
        <f t="shared" ca="1" si="4"/>
        <v/>
      </c>
      <c r="M79" s="65"/>
    </row>
    <row r="80" spans="1:13" ht="25.7" customHeight="1">
      <c r="A80" s="13">
        <v>72</v>
      </c>
      <c r="B80" s="17" t="s">
        <v>788</v>
      </c>
      <c r="C80" s="12" t="str">
        <f t="shared" ca="1" si="4"/>
        <v/>
      </c>
      <c r="D80" s="12" t="str">
        <f t="shared" ca="1" si="4"/>
        <v/>
      </c>
      <c r="E80" s="12" t="str">
        <f t="shared" ca="1" si="4"/>
        <v/>
      </c>
      <c r="F80" s="12" t="str">
        <f t="shared" ca="1" si="4"/>
        <v/>
      </c>
      <c r="G80" s="12" t="str">
        <f t="shared" ca="1" si="4"/>
        <v/>
      </c>
      <c r="H80" s="12" t="str">
        <f t="shared" ca="1" si="4"/>
        <v/>
      </c>
      <c r="I80" s="12" t="str">
        <f t="shared" ca="1" si="4"/>
        <v/>
      </c>
      <c r="J80" s="12" t="str">
        <f t="shared" ca="1" si="4"/>
        <v/>
      </c>
      <c r="K80" s="12" t="str">
        <f t="shared" ca="1" si="4"/>
        <v/>
      </c>
      <c r="L80" s="12" t="str">
        <f t="shared" ca="1" si="4"/>
        <v/>
      </c>
      <c r="M80" s="65"/>
    </row>
    <row r="81" spans="1:13" ht="25.7" customHeight="1">
      <c r="A81" s="13">
        <v>73</v>
      </c>
      <c r="B81" s="17" t="s">
        <v>789</v>
      </c>
      <c r="C81" s="12" t="str">
        <f t="shared" ca="1" si="4"/>
        <v/>
      </c>
      <c r="D81" s="12" t="str">
        <f t="shared" ca="1" si="4"/>
        <v/>
      </c>
      <c r="E81" s="12" t="str">
        <f t="shared" ca="1" si="4"/>
        <v/>
      </c>
      <c r="F81" s="12" t="str">
        <f t="shared" ca="1" si="4"/>
        <v/>
      </c>
      <c r="G81" s="12" t="str">
        <f t="shared" ca="1" si="4"/>
        <v/>
      </c>
      <c r="H81" s="12" t="str">
        <f t="shared" ca="1" si="4"/>
        <v/>
      </c>
      <c r="I81" s="12" t="str">
        <f t="shared" ca="1" si="4"/>
        <v/>
      </c>
      <c r="J81" s="12" t="str">
        <f t="shared" ca="1" si="4"/>
        <v/>
      </c>
      <c r="K81" s="12" t="str">
        <f t="shared" ca="1" si="4"/>
        <v/>
      </c>
      <c r="L81" s="12" t="str">
        <f t="shared" ca="1" si="4"/>
        <v/>
      </c>
      <c r="M81" s="65"/>
    </row>
    <row r="82" spans="1:13" ht="25.7" hidden="1" customHeight="1">
      <c r="A82" s="13">
        <v>74</v>
      </c>
      <c r="B82" s="17" t="s">
        <v>790</v>
      </c>
      <c r="C82" s="12" t="str">
        <f t="shared" ca="1" si="4"/>
        <v/>
      </c>
      <c r="D82" s="12" t="str">
        <f t="shared" ca="1" si="4"/>
        <v/>
      </c>
      <c r="E82" s="12" t="str">
        <f t="shared" ca="1" si="4"/>
        <v/>
      </c>
      <c r="F82" s="12" t="str">
        <f t="shared" ca="1" si="4"/>
        <v/>
      </c>
      <c r="G82" s="12" t="str">
        <f t="shared" ca="1" si="4"/>
        <v/>
      </c>
      <c r="H82" s="12" t="str">
        <f t="shared" ca="1" si="4"/>
        <v/>
      </c>
      <c r="I82" s="12" t="str">
        <f t="shared" ca="1" si="4"/>
        <v/>
      </c>
      <c r="J82" s="12" t="str">
        <f t="shared" ca="1" si="4"/>
        <v/>
      </c>
      <c r="K82" s="12" t="str">
        <f t="shared" ca="1" si="4"/>
        <v/>
      </c>
      <c r="L82" s="12" t="str">
        <f t="shared" ca="1" si="4"/>
        <v/>
      </c>
      <c r="M82" s="65"/>
    </row>
    <row r="83" spans="1:13" ht="25.7" hidden="1" customHeight="1">
      <c r="A83" s="13">
        <v>75</v>
      </c>
      <c r="B83" s="17" t="s">
        <v>791</v>
      </c>
      <c r="C83" s="12" t="str">
        <f t="shared" ca="1" si="4"/>
        <v/>
      </c>
      <c r="D83" s="12" t="str">
        <f t="shared" ca="1" si="4"/>
        <v/>
      </c>
      <c r="E83" s="12" t="str">
        <f t="shared" ca="1" si="4"/>
        <v/>
      </c>
      <c r="F83" s="12" t="str">
        <f t="shared" ca="1" si="4"/>
        <v/>
      </c>
      <c r="G83" s="12" t="str">
        <f t="shared" ca="1" si="4"/>
        <v/>
      </c>
      <c r="H83" s="12" t="str">
        <f t="shared" ca="1" si="4"/>
        <v/>
      </c>
      <c r="I83" s="12" t="str">
        <f t="shared" ca="1" si="4"/>
        <v/>
      </c>
      <c r="J83" s="12" t="str">
        <f t="shared" ca="1" si="4"/>
        <v/>
      </c>
      <c r="K83" s="12" t="str">
        <f t="shared" ca="1" si="4"/>
        <v/>
      </c>
      <c r="L83" s="12" t="str">
        <f t="shared" ca="1" si="4"/>
        <v/>
      </c>
      <c r="M83" s="65"/>
    </row>
    <row r="84" spans="1:13" ht="25.7" hidden="1" customHeight="1">
      <c r="A84" s="13">
        <v>76</v>
      </c>
      <c r="B84" s="17" t="s">
        <v>792</v>
      </c>
      <c r="C84" s="18" t="str">
        <f t="shared" ca="1" si="4"/>
        <v/>
      </c>
      <c r="D84" s="18" t="str">
        <f t="shared" ca="1" si="4"/>
        <v/>
      </c>
      <c r="E84" s="18" t="str">
        <f t="shared" ca="1" si="4"/>
        <v/>
      </c>
      <c r="F84" s="18" t="str">
        <f t="shared" ca="1" si="4"/>
        <v/>
      </c>
      <c r="G84" s="18" t="str">
        <f t="shared" ca="1" si="4"/>
        <v/>
      </c>
      <c r="H84" s="18" t="str">
        <f t="shared" ca="1" si="4"/>
        <v/>
      </c>
      <c r="I84" s="18" t="str">
        <f t="shared" ca="1" si="4"/>
        <v/>
      </c>
      <c r="J84" s="18" t="str">
        <f t="shared" ca="1" si="4"/>
        <v/>
      </c>
      <c r="K84" s="18" t="str">
        <f t="shared" ca="1" si="4"/>
        <v/>
      </c>
      <c r="L84" s="18" t="str">
        <f t="shared" ca="1" si="4"/>
        <v/>
      </c>
      <c r="M84" s="66"/>
    </row>
    <row r="85" spans="1:13" ht="25.7" customHeight="1">
      <c r="A85" s="13">
        <v>77</v>
      </c>
      <c r="B85" s="17" t="s">
        <v>793</v>
      </c>
      <c r="C85" s="18" t="str">
        <f t="shared" ca="1" si="4"/>
        <v/>
      </c>
      <c r="D85" s="18" t="str">
        <f t="shared" ca="1" si="4"/>
        <v/>
      </c>
      <c r="E85" s="18" t="str">
        <f t="shared" ca="1" si="4"/>
        <v/>
      </c>
      <c r="F85" s="18" t="str">
        <f t="shared" ca="1" si="4"/>
        <v/>
      </c>
      <c r="G85" s="18" t="str">
        <f t="shared" ca="1" si="4"/>
        <v/>
      </c>
      <c r="H85" s="18" t="str">
        <f t="shared" ca="1" si="4"/>
        <v/>
      </c>
      <c r="I85" s="18" t="str">
        <f t="shared" ca="1" si="4"/>
        <v/>
      </c>
      <c r="J85" s="18" t="str">
        <f t="shared" ca="1" si="4"/>
        <v/>
      </c>
      <c r="K85" s="18" t="str">
        <f t="shared" ca="1" si="4"/>
        <v/>
      </c>
      <c r="L85" s="18" t="str">
        <f t="shared" ca="1" si="4"/>
        <v/>
      </c>
      <c r="M85" s="66"/>
    </row>
    <row r="86" spans="1:13" ht="25.7" hidden="1" customHeight="1">
      <c r="A86" s="13">
        <v>78</v>
      </c>
      <c r="B86" s="17" t="s">
        <v>794</v>
      </c>
      <c r="C86" s="18" t="str">
        <f t="shared" ca="1" si="4"/>
        <v/>
      </c>
      <c r="D86" s="18" t="str">
        <f t="shared" ca="1" si="4"/>
        <v/>
      </c>
      <c r="E86" s="18" t="str">
        <f t="shared" ca="1" si="4"/>
        <v/>
      </c>
      <c r="F86" s="18" t="str">
        <f t="shared" ca="1" si="4"/>
        <v/>
      </c>
      <c r="G86" s="18" t="str">
        <f t="shared" ca="1" si="4"/>
        <v/>
      </c>
      <c r="H86" s="18" t="str">
        <f t="shared" ca="1" si="4"/>
        <v/>
      </c>
      <c r="I86" s="18" t="str">
        <f t="shared" ca="1" si="4"/>
        <v/>
      </c>
      <c r="J86" s="18" t="str">
        <f t="shared" ca="1" si="4"/>
        <v/>
      </c>
      <c r="K86" s="18" t="str">
        <f t="shared" ca="1" si="4"/>
        <v/>
      </c>
      <c r="L86" s="18" t="str">
        <f t="shared" ca="1" si="4"/>
        <v/>
      </c>
      <c r="M86" s="66"/>
    </row>
    <row r="87" spans="1:13" ht="25.7" hidden="1" customHeight="1">
      <c r="A87" s="13">
        <v>79</v>
      </c>
      <c r="B87" s="17" t="s">
        <v>795</v>
      </c>
      <c r="C87" s="18" t="str">
        <f t="shared" ref="C87:L101" ca="1" si="5">IF(ISNA(VLOOKUP($B87,INDIRECT("'"&amp;C$6&amp;"'! B:E"),4,FALSE))=TRUE,"",VLOOKUP($B87,INDIRECT("'"&amp;C$6&amp;"'! B:e"),4,FALSE))</f>
        <v/>
      </c>
      <c r="D87" s="18" t="str">
        <f t="shared" ca="1" si="5"/>
        <v/>
      </c>
      <c r="E87" s="18" t="str">
        <f t="shared" ca="1" si="5"/>
        <v/>
      </c>
      <c r="F87" s="18" t="str">
        <f t="shared" ca="1" si="5"/>
        <v/>
      </c>
      <c r="G87" s="18" t="str">
        <f t="shared" ca="1" si="5"/>
        <v/>
      </c>
      <c r="H87" s="18" t="str">
        <f t="shared" ca="1" si="5"/>
        <v/>
      </c>
      <c r="I87" s="18" t="str">
        <f t="shared" ca="1" si="5"/>
        <v/>
      </c>
      <c r="J87" s="18" t="str">
        <f t="shared" ca="1" si="5"/>
        <v/>
      </c>
      <c r="K87" s="18" t="str">
        <f t="shared" ca="1" si="5"/>
        <v/>
      </c>
      <c r="L87" s="18" t="str">
        <f t="shared" ca="1" si="5"/>
        <v/>
      </c>
      <c r="M87" s="66"/>
    </row>
    <row r="88" spans="1:13" ht="25.7" customHeight="1">
      <c r="A88" s="13">
        <v>80</v>
      </c>
      <c r="B88" s="17" t="s">
        <v>796</v>
      </c>
      <c r="C88" s="18" t="str">
        <f t="shared" ca="1" si="5"/>
        <v>荷捌</v>
      </c>
      <c r="D88" s="18" t="str">
        <f t="shared" ca="1" si="5"/>
        <v>荷捌</v>
      </c>
      <c r="E88" s="18" t="str">
        <f t="shared" ca="1" si="5"/>
        <v/>
      </c>
      <c r="F88" s="18" t="str">
        <f t="shared" ca="1" si="5"/>
        <v/>
      </c>
      <c r="G88" s="18" t="str">
        <f t="shared" ca="1" si="5"/>
        <v/>
      </c>
      <c r="H88" s="18" t="str">
        <f t="shared" ca="1" si="5"/>
        <v>荷捌</v>
      </c>
      <c r="I88" s="18" t="str">
        <f t="shared" ca="1" si="5"/>
        <v/>
      </c>
      <c r="J88" s="18" t="str">
        <f t="shared" ca="1" si="5"/>
        <v>荷捌</v>
      </c>
      <c r="K88" s="18" t="str">
        <f t="shared" ca="1" si="5"/>
        <v>荷捌</v>
      </c>
      <c r="L88" s="18" t="str">
        <f t="shared" ca="1" si="5"/>
        <v/>
      </c>
      <c r="M88" s="66"/>
    </row>
    <row r="89" spans="1:13" ht="25.7" customHeight="1">
      <c r="A89" s="13">
        <v>81</v>
      </c>
      <c r="B89" s="17" t="s">
        <v>797</v>
      </c>
      <c r="C89" s="18" t="str">
        <f t="shared" ca="1" si="5"/>
        <v/>
      </c>
      <c r="D89" s="18" t="str">
        <f t="shared" ca="1" si="5"/>
        <v/>
      </c>
      <c r="E89" s="18" t="str">
        <f t="shared" ca="1" si="5"/>
        <v/>
      </c>
      <c r="F89" s="18" t="str">
        <f t="shared" ca="1" si="5"/>
        <v/>
      </c>
      <c r="G89" s="18" t="str">
        <f t="shared" ca="1" si="5"/>
        <v/>
      </c>
      <c r="H89" s="18" t="str">
        <f t="shared" ca="1" si="5"/>
        <v/>
      </c>
      <c r="I89" s="18" t="str">
        <f t="shared" ca="1" si="5"/>
        <v/>
      </c>
      <c r="J89" s="18" t="str">
        <f t="shared" ca="1" si="5"/>
        <v/>
      </c>
      <c r="K89" s="18" t="str">
        <f t="shared" ca="1" si="5"/>
        <v/>
      </c>
      <c r="L89" s="18" t="str">
        <f t="shared" ca="1" si="5"/>
        <v/>
      </c>
      <c r="M89" s="66"/>
    </row>
    <row r="90" spans="1:13" ht="25.7" customHeight="1">
      <c r="A90" s="13">
        <v>82</v>
      </c>
      <c r="B90" s="17" t="s">
        <v>798</v>
      </c>
      <c r="C90" s="18" t="str">
        <f t="shared" ca="1" si="5"/>
        <v/>
      </c>
      <c r="D90" s="18" t="str">
        <f t="shared" ca="1" si="5"/>
        <v/>
      </c>
      <c r="E90" s="18" t="str">
        <f t="shared" ca="1" si="5"/>
        <v/>
      </c>
      <c r="F90" s="18" t="str">
        <f t="shared" ca="1" si="5"/>
        <v/>
      </c>
      <c r="G90" s="18" t="str">
        <f t="shared" ca="1" si="5"/>
        <v/>
      </c>
      <c r="H90" s="18" t="str">
        <f t="shared" ca="1" si="5"/>
        <v/>
      </c>
      <c r="I90" s="18" t="str">
        <f t="shared" ca="1" si="5"/>
        <v/>
      </c>
      <c r="J90" s="18" t="str">
        <f t="shared" ca="1" si="5"/>
        <v/>
      </c>
      <c r="K90" s="18" t="str">
        <f t="shared" ca="1" si="5"/>
        <v/>
      </c>
      <c r="L90" s="18" t="str">
        <f t="shared" ca="1" si="5"/>
        <v/>
      </c>
      <c r="M90" s="66"/>
    </row>
    <row r="91" spans="1:13" ht="25.7" hidden="1" customHeight="1">
      <c r="A91" s="13">
        <v>83</v>
      </c>
      <c r="B91" s="17" t="s">
        <v>799</v>
      </c>
      <c r="C91" s="18" t="str">
        <f t="shared" ca="1" si="5"/>
        <v/>
      </c>
      <c r="D91" s="18" t="str">
        <f t="shared" ca="1" si="5"/>
        <v/>
      </c>
      <c r="E91" s="18" t="str">
        <f t="shared" ca="1" si="5"/>
        <v/>
      </c>
      <c r="F91" s="18" t="str">
        <f t="shared" ca="1" si="5"/>
        <v/>
      </c>
      <c r="G91" s="18" t="str">
        <f t="shared" ca="1" si="5"/>
        <v/>
      </c>
      <c r="H91" s="18" t="str">
        <f t="shared" ca="1" si="5"/>
        <v/>
      </c>
      <c r="I91" s="18" t="str">
        <f t="shared" ca="1" si="5"/>
        <v/>
      </c>
      <c r="J91" s="18" t="str">
        <f t="shared" ca="1" si="5"/>
        <v/>
      </c>
      <c r="K91" s="18" t="str">
        <f t="shared" ca="1" si="5"/>
        <v/>
      </c>
      <c r="L91" s="18" t="str">
        <f t="shared" ca="1" si="5"/>
        <v/>
      </c>
      <c r="M91" s="66"/>
    </row>
    <row r="92" spans="1:13" ht="25.7" hidden="1" customHeight="1">
      <c r="A92" s="13">
        <v>84</v>
      </c>
      <c r="B92" s="17" t="s">
        <v>800</v>
      </c>
      <c r="C92" s="18" t="str">
        <f t="shared" ca="1" si="5"/>
        <v/>
      </c>
      <c r="D92" s="18" t="str">
        <f t="shared" ca="1" si="5"/>
        <v/>
      </c>
      <c r="E92" s="18" t="str">
        <f t="shared" ca="1" si="5"/>
        <v/>
      </c>
      <c r="F92" s="18" t="str">
        <f t="shared" ca="1" si="5"/>
        <v/>
      </c>
      <c r="G92" s="18" t="str">
        <f t="shared" ca="1" si="5"/>
        <v/>
      </c>
      <c r="H92" s="18" t="str">
        <f t="shared" ca="1" si="5"/>
        <v/>
      </c>
      <c r="I92" s="18" t="str">
        <f t="shared" ca="1" si="5"/>
        <v/>
      </c>
      <c r="J92" s="18" t="str">
        <f t="shared" ca="1" si="5"/>
        <v/>
      </c>
      <c r="K92" s="18" t="str">
        <f t="shared" ca="1" si="5"/>
        <v/>
      </c>
      <c r="L92" s="18" t="str">
        <f t="shared" ca="1" si="5"/>
        <v/>
      </c>
      <c r="M92" s="66"/>
    </row>
    <row r="93" spans="1:13" ht="25.7" hidden="1" customHeight="1">
      <c r="A93" s="13">
        <v>85</v>
      </c>
      <c r="B93" s="17" t="s">
        <v>801</v>
      </c>
      <c r="C93" s="18" t="str">
        <f t="shared" ca="1" si="5"/>
        <v/>
      </c>
      <c r="D93" s="18" t="str">
        <f t="shared" ca="1" si="5"/>
        <v/>
      </c>
      <c r="E93" s="18" t="str">
        <f t="shared" ca="1" si="5"/>
        <v/>
      </c>
      <c r="F93" s="18" t="str">
        <f t="shared" ca="1" si="5"/>
        <v/>
      </c>
      <c r="G93" s="18" t="str">
        <f t="shared" ca="1" si="5"/>
        <v/>
      </c>
      <c r="H93" s="18" t="str">
        <f t="shared" ca="1" si="5"/>
        <v/>
      </c>
      <c r="I93" s="18" t="str">
        <f t="shared" ca="1" si="5"/>
        <v/>
      </c>
      <c r="J93" s="18" t="str">
        <f t="shared" ca="1" si="5"/>
        <v/>
      </c>
      <c r="K93" s="18" t="str">
        <f t="shared" ca="1" si="5"/>
        <v/>
      </c>
      <c r="L93" s="18" t="str">
        <f t="shared" ca="1" si="5"/>
        <v/>
      </c>
      <c r="M93" s="66"/>
    </row>
    <row r="94" spans="1:13" ht="25.7" hidden="1" customHeight="1">
      <c r="A94" s="13">
        <v>86</v>
      </c>
      <c r="B94" s="17" t="s">
        <v>802</v>
      </c>
      <c r="C94" s="18" t="str">
        <f t="shared" ca="1" si="5"/>
        <v/>
      </c>
      <c r="D94" s="18" t="str">
        <f t="shared" ca="1" si="5"/>
        <v/>
      </c>
      <c r="E94" s="18" t="str">
        <f t="shared" ca="1" si="5"/>
        <v/>
      </c>
      <c r="F94" s="18" t="str">
        <f t="shared" ca="1" si="5"/>
        <v/>
      </c>
      <c r="G94" s="18" t="str">
        <f t="shared" ca="1" si="5"/>
        <v/>
      </c>
      <c r="H94" s="18" t="str">
        <f t="shared" ca="1" si="5"/>
        <v/>
      </c>
      <c r="I94" s="18" t="str">
        <f t="shared" ca="1" si="5"/>
        <v/>
      </c>
      <c r="J94" s="18" t="str">
        <f t="shared" ca="1" si="5"/>
        <v/>
      </c>
      <c r="K94" s="18" t="str">
        <f t="shared" ca="1" si="5"/>
        <v/>
      </c>
      <c r="L94" s="18" t="str">
        <f t="shared" ca="1" si="5"/>
        <v/>
      </c>
      <c r="M94" s="66"/>
    </row>
    <row r="95" spans="1:13" ht="25.7" hidden="1" customHeight="1">
      <c r="A95" s="13">
        <v>87</v>
      </c>
      <c r="B95" s="17" t="s">
        <v>803</v>
      </c>
      <c r="C95" s="18" t="str">
        <f t="shared" ca="1" si="5"/>
        <v/>
      </c>
      <c r="D95" s="18" t="str">
        <f t="shared" ca="1" si="5"/>
        <v/>
      </c>
      <c r="E95" s="18" t="str">
        <f t="shared" ca="1" si="5"/>
        <v/>
      </c>
      <c r="F95" s="18" t="str">
        <f t="shared" ca="1" si="5"/>
        <v/>
      </c>
      <c r="G95" s="18" t="str">
        <f t="shared" ca="1" si="5"/>
        <v/>
      </c>
      <c r="H95" s="18" t="str">
        <f t="shared" ca="1" si="5"/>
        <v/>
      </c>
      <c r="I95" s="18" t="str">
        <f t="shared" ca="1" si="5"/>
        <v/>
      </c>
      <c r="J95" s="18" t="str">
        <f t="shared" ca="1" si="5"/>
        <v/>
      </c>
      <c r="K95" s="18" t="str">
        <f t="shared" ca="1" si="5"/>
        <v/>
      </c>
      <c r="L95" s="18" t="str">
        <f t="shared" ca="1" si="5"/>
        <v/>
      </c>
      <c r="M95" s="66"/>
    </row>
    <row r="96" spans="1:13" ht="25.7" hidden="1" customHeight="1">
      <c r="A96" s="13">
        <v>88</v>
      </c>
      <c r="B96" s="17" t="s">
        <v>804</v>
      </c>
      <c r="C96" s="18" t="str">
        <f t="shared" ca="1" si="5"/>
        <v/>
      </c>
      <c r="D96" s="18" t="str">
        <f t="shared" ca="1" si="5"/>
        <v/>
      </c>
      <c r="E96" s="18" t="str">
        <f t="shared" ca="1" si="5"/>
        <v/>
      </c>
      <c r="F96" s="18" t="str">
        <f t="shared" ca="1" si="5"/>
        <v/>
      </c>
      <c r="G96" s="18" t="str">
        <f t="shared" ca="1" si="5"/>
        <v/>
      </c>
      <c r="H96" s="18" t="str">
        <f t="shared" ca="1" si="5"/>
        <v/>
      </c>
      <c r="I96" s="18" t="str">
        <f t="shared" ca="1" si="5"/>
        <v/>
      </c>
      <c r="J96" s="18" t="str">
        <f t="shared" ca="1" si="5"/>
        <v/>
      </c>
      <c r="K96" s="18" t="str">
        <f t="shared" ca="1" si="5"/>
        <v/>
      </c>
      <c r="L96" s="18" t="str">
        <f t="shared" ca="1" si="5"/>
        <v/>
      </c>
      <c r="M96" s="66"/>
    </row>
    <row r="97" spans="1:13" ht="25.7" hidden="1" customHeight="1">
      <c r="A97" s="13">
        <v>89</v>
      </c>
      <c r="B97" s="17" t="s">
        <v>805</v>
      </c>
      <c r="C97" s="18" t="str">
        <f t="shared" ca="1" si="5"/>
        <v/>
      </c>
      <c r="D97" s="18" t="str">
        <f t="shared" ca="1" si="5"/>
        <v/>
      </c>
      <c r="E97" s="18" t="str">
        <f t="shared" ca="1" si="5"/>
        <v/>
      </c>
      <c r="F97" s="18" t="str">
        <f t="shared" ca="1" si="5"/>
        <v/>
      </c>
      <c r="G97" s="18" t="str">
        <f t="shared" ca="1" si="5"/>
        <v/>
      </c>
      <c r="H97" s="18" t="str">
        <f t="shared" ca="1" si="5"/>
        <v/>
      </c>
      <c r="I97" s="18" t="str">
        <f t="shared" ca="1" si="5"/>
        <v/>
      </c>
      <c r="J97" s="18" t="str">
        <f t="shared" ca="1" si="5"/>
        <v/>
      </c>
      <c r="K97" s="18" t="str">
        <f t="shared" ca="1" si="5"/>
        <v/>
      </c>
      <c r="L97" s="18" t="str">
        <f t="shared" ca="1" si="5"/>
        <v/>
      </c>
      <c r="M97" s="66"/>
    </row>
    <row r="98" spans="1:13" ht="25.7" hidden="1" customHeight="1">
      <c r="A98" s="13">
        <v>90</v>
      </c>
      <c r="B98" s="17" t="s">
        <v>806</v>
      </c>
      <c r="C98" s="18" t="str">
        <f t="shared" ca="1" si="5"/>
        <v/>
      </c>
      <c r="D98" s="18" t="str">
        <f t="shared" ca="1" si="5"/>
        <v/>
      </c>
      <c r="E98" s="18" t="str">
        <f t="shared" ca="1" si="5"/>
        <v/>
      </c>
      <c r="F98" s="18" t="str">
        <f t="shared" ca="1" si="5"/>
        <v/>
      </c>
      <c r="G98" s="18" t="str">
        <f t="shared" ca="1" si="5"/>
        <v/>
      </c>
      <c r="H98" s="18" t="str">
        <f t="shared" ca="1" si="5"/>
        <v/>
      </c>
      <c r="I98" s="18" t="str">
        <f t="shared" ca="1" si="5"/>
        <v/>
      </c>
      <c r="J98" s="18" t="str">
        <f t="shared" ca="1" si="5"/>
        <v/>
      </c>
      <c r="K98" s="18" t="str">
        <f t="shared" ca="1" si="5"/>
        <v/>
      </c>
      <c r="L98" s="18" t="str">
        <f t="shared" ca="1" si="5"/>
        <v/>
      </c>
      <c r="M98" s="66"/>
    </row>
    <row r="99" spans="1:13" ht="25.7" hidden="1" customHeight="1">
      <c r="A99" s="13">
        <v>91</v>
      </c>
      <c r="B99" s="17" t="s">
        <v>807</v>
      </c>
      <c r="C99" s="18" t="str">
        <f t="shared" ca="1" si="5"/>
        <v/>
      </c>
      <c r="D99" s="18" t="str">
        <f t="shared" ca="1" si="5"/>
        <v/>
      </c>
      <c r="E99" s="18" t="str">
        <f t="shared" ca="1" si="5"/>
        <v/>
      </c>
      <c r="F99" s="18" t="str">
        <f t="shared" ca="1" si="5"/>
        <v/>
      </c>
      <c r="G99" s="18" t="str">
        <f t="shared" ca="1" si="5"/>
        <v/>
      </c>
      <c r="H99" s="18" t="str">
        <f t="shared" ca="1" si="5"/>
        <v/>
      </c>
      <c r="I99" s="18" t="str">
        <f t="shared" ca="1" si="5"/>
        <v/>
      </c>
      <c r="J99" s="18" t="str">
        <f t="shared" ca="1" si="5"/>
        <v/>
      </c>
      <c r="K99" s="18" t="str">
        <f t="shared" ca="1" si="5"/>
        <v/>
      </c>
      <c r="L99" s="18" t="str">
        <f t="shared" ca="1" si="5"/>
        <v/>
      </c>
      <c r="M99" s="66"/>
    </row>
    <row r="100" spans="1:13" ht="25.7" hidden="1" customHeight="1">
      <c r="A100" s="13">
        <v>92</v>
      </c>
      <c r="B100" s="17" t="s">
        <v>808</v>
      </c>
      <c r="C100" s="18" t="str">
        <f t="shared" ca="1" si="5"/>
        <v/>
      </c>
      <c r="D100" s="18" t="str">
        <f t="shared" ca="1" si="5"/>
        <v/>
      </c>
      <c r="E100" s="18" t="str">
        <f t="shared" ca="1" si="5"/>
        <v/>
      </c>
      <c r="F100" s="18" t="str">
        <f t="shared" ca="1" si="5"/>
        <v/>
      </c>
      <c r="G100" s="18" t="str">
        <f t="shared" ca="1" si="5"/>
        <v/>
      </c>
      <c r="H100" s="18" t="str">
        <f t="shared" ca="1" si="5"/>
        <v/>
      </c>
      <c r="I100" s="18" t="str">
        <f t="shared" ca="1" si="5"/>
        <v/>
      </c>
      <c r="J100" s="18" t="str">
        <f t="shared" ca="1" si="5"/>
        <v/>
      </c>
      <c r="K100" s="18" t="str">
        <f t="shared" ca="1" si="5"/>
        <v/>
      </c>
      <c r="L100" s="18" t="str">
        <f t="shared" ca="1" si="5"/>
        <v/>
      </c>
      <c r="M100" s="66"/>
    </row>
    <row r="101" spans="1:13" ht="25.7" hidden="1" customHeight="1">
      <c r="A101" s="13">
        <v>93</v>
      </c>
      <c r="B101" s="17" t="s">
        <v>809</v>
      </c>
      <c r="C101" s="18" t="str">
        <f t="shared" ca="1" si="5"/>
        <v/>
      </c>
      <c r="D101" s="18" t="str">
        <f t="shared" ca="1" si="5"/>
        <v/>
      </c>
      <c r="E101" s="18" t="str">
        <f t="shared" ca="1" si="5"/>
        <v/>
      </c>
      <c r="F101" s="18" t="str">
        <f t="shared" ca="1" si="5"/>
        <v/>
      </c>
      <c r="G101" s="18" t="str">
        <f t="shared" ca="1" si="5"/>
        <v/>
      </c>
      <c r="H101" s="18" t="str">
        <f t="shared" ca="1" si="5"/>
        <v/>
      </c>
      <c r="I101" s="18" t="str">
        <f t="shared" ca="1" si="5"/>
        <v/>
      </c>
      <c r="J101" s="18" t="str">
        <f t="shared" ca="1" si="5"/>
        <v/>
      </c>
      <c r="K101" s="18" t="str">
        <f t="shared" ca="1" si="5"/>
        <v/>
      </c>
      <c r="L101" s="18" t="str">
        <f t="shared" ca="1" si="5"/>
        <v/>
      </c>
      <c r="M101" s="66"/>
    </row>
    <row r="102" spans="1:13" ht="25.7" hidden="1" customHeight="1">
      <c r="A102" s="13">
        <v>94</v>
      </c>
      <c r="B102" s="17" t="s">
        <v>810</v>
      </c>
      <c r="C102" s="18" t="str">
        <f t="shared" ref="C102:L108" ca="1" si="6">IF(ISNA(VLOOKUP($B102,INDIRECT("'"&amp;C$6&amp;"'! B:E"),4,FALSE))=TRUE,"",VLOOKUP($B102,INDIRECT("'"&amp;C$6&amp;"'! B:e"),4,FALSE))</f>
        <v/>
      </c>
      <c r="D102" s="18" t="str">
        <f t="shared" ca="1" si="6"/>
        <v/>
      </c>
      <c r="E102" s="18" t="str">
        <f t="shared" ca="1" si="6"/>
        <v/>
      </c>
      <c r="F102" s="18" t="str">
        <f t="shared" ca="1" si="6"/>
        <v/>
      </c>
      <c r="G102" s="18" t="str">
        <f t="shared" ca="1" si="6"/>
        <v/>
      </c>
      <c r="H102" s="18" t="str">
        <f t="shared" ca="1" si="6"/>
        <v/>
      </c>
      <c r="I102" s="18" t="str">
        <f t="shared" ca="1" si="6"/>
        <v/>
      </c>
      <c r="J102" s="18" t="str">
        <f t="shared" ca="1" si="6"/>
        <v/>
      </c>
      <c r="K102" s="18" t="str">
        <f t="shared" ca="1" si="6"/>
        <v/>
      </c>
      <c r="L102" s="18" t="str">
        <f t="shared" ca="1" si="6"/>
        <v/>
      </c>
      <c r="M102" s="66"/>
    </row>
    <row r="103" spans="1:13" ht="25.7" hidden="1" customHeight="1">
      <c r="A103" s="13">
        <v>95</v>
      </c>
      <c r="B103" s="17" t="s">
        <v>811</v>
      </c>
      <c r="C103" s="18" t="str">
        <f t="shared" ca="1" si="6"/>
        <v/>
      </c>
      <c r="D103" s="18" t="str">
        <f t="shared" ca="1" si="6"/>
        <v/>
      </c>
      <c r="E103" s="18" t="str">
        <f t="shared" ca="1" si="6"/>
        <v/>
      </c>
      <c r="F103" s="18" t="str">
        <f t="shared" ca="1" si="6"/>
        <v/>
      </c>
      <c r="G103" s="18" t="str">
        <f t="shared" ca="1" si="6"/>
        <v/>
      </c>
      <c r="H103" s="18" t="str">
        <f t="shared" ca="1" si="6"/>
        <v/>
      </c>
      <c r="I103" s="18" t="str">
        <f t="shared" ca="1" si="6"/>
        <v/>
      </c>
      <c r="J103" s="18" t="str">
        <f t="shared" ca="1" si="6"/>
        <v/>
      </c>
      <c r="K103" s="18" t="str">
        <f t="shared" ca="1" si="6"/>
        <v/>
      </c>
      <c r="L103" s="18" t="str">
        <f t="shared" ca="1" si="6"/>
        <v/>
      </c>
      <c r="M103" s="66"/>
    </row>
    <row r="104" spans="1:13" ht="25.7" hidden="1" customHeight="1">
      <c r="A104" s="13">
        <v>96</v>
      </c>
      <c r="B104" s="17" t="s">
        <v>812</v>
      </c>
      <c r="C104" s="18" t="str">
        <f t="shared" ca="1" si="6"/>
        <v/>
      </c>
      <c r="D104" s="18" t="str">
        <f t="shared" ca="1" si="6"/>
        <v/>
      </c>
      <c r="E104" s="18" t="str">
        <f t="shared" ca="1" si="6"/>
        <v/>
      </c>
      <c r="F104" s="18" t="str">
        <f t="shared" ca="1" si="6"/>
        <v/>
      </c>
      <c r="G104" s="18" t="str">
        <f t="shared" ca="1" si="6"/>
        <v/>
      </c>
      <c r="H104" s="18" t="str">
        <f t="shared" ca="1" si="6"/>
        <v/>
      </c>
      <c r="I104" s="18" t="str">
        <f t="shared" ca="1" si="6"/>
        <v/>
      </c>
      <c r="J104" s="18" t="str">
        <f t="shared" ca="1" si="6"/>
        <v/>
      </c>
      <c r="K104" s="18" t="str">
        <f t="shared" ca="1" si="6"/>
        <v/>
      </c>
      <c r="L104" s="18" t="str">
        <f t="shared" ca="1" si="6"/>
        <v/>
      </c>
      <c r="M104" s="66"/>
    </row>
    <row r="105" spans="1:13" ht="25.7" hidden="1" customHeight="1">
      <c r="A105" s="13">
        <v>97</v>
      </c>
      <c r="B105" s="17" t="s">
        <v>813</v>
      </c>
      <c r="C105" s="18" t="str">
        <f t="shared" ca="1" si="6"/>
        <v/>
      </c>
      <c r="D105" s="18" t="str">
        <f t="shared" ca="1" si="6"/>
        <v/>
      </c>
      <c r="E105" s="18" t="str">
        <f t="shared" ca="1" si="6"/>
        <v/>
      </c>
      <c r="F105" s="18" t="str">
        <f t="shared" ca="1" si="6"/>
        <v/>
      </c>
      <c r="G105" s="18" t="str">
        <f t="shared" ca="1" si="6"/>
        <v/>
      </c>
      <c r="H105" s="18" t="str">
        <f t="shared" ca="1" si="6"/>
        <v/>
      </c>
      <c r="I105" s="18" t="str">
        <f t="shared" ca="1" si="6"/>
        <v/>
      </c>
      <c r="J105" s="18" t="str">
        <f t="shared" ca="1" si="6"/>
        <v/>
      </c>
      <c r="K105" s="18" t="str">
        <f t="shared" ca="1" si="6"/>
        <v/>
      </c>
      <c r="L105" s="18" t="str">
        <f t="shared" ca="1" si="6"/>
        <v/>
      </c>
      <c r="M105" s="66"/>
    </row>
    <row r="106" spans="1:13" ht="25.7" hidden="1" customHeight="1">
      <c r="A106" s="13">
        <v>98</v>
      </c>
      <c r="B106" s="17" t="s">
        <v>814</v>
      </c>
      <c r="C106" s="18" t="str">
        <f t="shared" ca="1" si="6"/>
        <v/>
      </c>
      <c r="D106" s="18" t="str">
        <f t="shared" ca="1" si="6"/>
        <v/>
      </c>
      <c r="E106" s="18" t="str">
        <f t="shared" ca="1" si="6"/>
        <v/>
      </c>
      <c r="F106" s="18" t="str">
        <f t="shared" ca="1" si="6"/>
        <v/>
      </c>
      <c r="G106" s="18" t="str">
        <f t="shared" ca="1" si="6"/>
        <v/>
      </c>
      <c r="H106" s="18" t="str">
        <f t="shared" ca="1" si="6"/>
        <v/>
      </c>
      <c r="I106" s="18" t="str">
        <f t="shared" ca="1" si="6"/>
        <v/>
      </c>
      <c r="J106" s="18" t="str">
        <f t="shared" ca="1" si="6"/>
        <v/>
      </c>
      <c r="K106" s="18" t="str">
        <f t="shared" ca="1" si="6"/>
        <v/>
      </c>
      <c r="L106" s="18" t="str">
        <f t="shared" ca="1" si="6"/>
        <v/>
      </c>
      <c r="M106" s="66"/>
    </row>
    <row r="107" spans="1:13" ht="25.7" hidden="1" customHeight="1">
      <c r="A107" s="13">
        <v>99</v>
      </c>
      <c r="B107" s="17" t="s">
        <v>815</v>
      </c>
      <c r="C107" s="18" t="str">
        <f t="shared" ca="1" si="6"/>
        <v/>
      </c>
      <c r="D107" s="18" t="str">
        <f t="shared" ca="1" si="6"/>
        <v/>
      </c>
      <c r="E107" s="18" t="str">
        <f t="shared" ca="1" si="6"/>
        <v/>
      </c>
      <c r="F107" s="18" t="str">
        <f t="shared" ca="1" si="6"/>
        <v/>
      </c>
      <c r="G107" s="18" t="str">
        <f t="shared" ca="1" si="6"/>
        <v/>
      </c>
      <c r="H107" s="18" t="str">
        <f t="shared" ca="1" si="6"/>
        <v/>
      </c>
      <c r="I107" s="18" t="str">
        <f t="shared" ca="1" si="6"/>
        <v/>
      </c>
      <c r="J107" s="18" t="str">
        <f t="shared" ca="1" si="6"/>
        <v/>
      </c>
      <c r="K107" s="18" t="str">
        <f t="shared" ca="1" si="6"/>
        <v/>
      </c>
      <c r="L107" s="18" t="str">
        <f t="shared" ca="1" si="6"/>
        <v/>
      </c>
      <c r="M107" s="66"/>
    </row>
    <row r="108" spans="1:13" ht="25.7" hidden="1" customHeight="1">
      <c r="A108" s="13">
        <v>100</v>
      </c>
      <c r="B108" s="17" t="s">
        <v>816</v>
      </c>
      <c r="C108" s="18" t="str">
        <f t="shared" ca="1" si="6"/>
        <v/>
      </c>
      <c r="D108" s="18" t="str">
        <f t="shared" ca="1" si="6"/>
        <v/>
      </c>
      <c r="E108" s="18" t="str">
        <f t="shared" ca="1" si="6"/>
        <v/>
      </c>
      <c r="F108" s="18" t="str">
        <f t="shared" ca="1" si="6"/>
        <v/>
      </c>
      <c r="G108" s="18" t="str">
        <f t="shared" ca="1" si="6"/>
        <v/>
      </c>
      <c r="H108" s="18" t="str">
        <f t="shared" ca="1" si="6"/>
        <v/>
      </c>
      <c r="I108" s="18" t="str">
        <f t="shared" ca="1" si="6"/>
        <v/>
      </c>
      <c r="J108" s="18" t="str">
        <f t="shared" ca="1" si="6"/>
        <v/>
      </c>
      <c r="K108" s="18" t="str">
        <f t="shared" ca="1" si="6"/>
        <v/>
      </c>
      <c r="L108" s="18" t="str">
        <f t="shared" ca="1" si="6"/>
        <v/>
      </c>
      <c r="M108" s="66"/>
    </row>
    <row r="109" spans="1:13" ht="25.7" hidden="1" customHeight="1">
      <c r="A109" s="13">
        <v>101</v>
      </c>
      <c r="B109" s="17" t="s">
        <v>817</v>
      </c>
      <c r="C109" s="18"/>
      <c r="D109" s="18"/>
      <c r="E109" s="18"/>
      <c r="F109" s="18"/>
      <c r="G109" s="18"/>
      <c r="H109" s="18"/>
      <c r="I109" s="18"/>
      <c r="J109" s="18"/>
      <c r="K109" s="18"/>
      <c r="L109" s="18"/>
    </row>
    <row r="110" spans="1:13" ht="25.7" hidden="1" customHeight="1">
      <c r="A110" s="13">
        <v>102</v>
      </c>
      <c r="B110" s="17" t="s">
        <v>818</v>
      </c>
      <c r="C110" s="18"/>
      <c r="D110" s="18"/>
      <c r="E110" s="18"/>
      <c r="F110" s="18"/>
      <c r="G110" s="18"/>
      <c r="H110" s="18"/>
      <c r="I110" s="18"/>
      <c r="J110" s="18"/>
      <c r="K110" s="18"/>
      <c r="L110" s="18"/>
    </row>
    <row r="111" spans="1:13" ht="25.7" hidden="1" customHeight="1">
      <c r="A111" s="13">
        <v>103</v>
      </c>
      <c r="B111" s="17" t="s">
        <v>819</v>
      </c>
      <c r="C111" s="18"/>
      <c r="D111" s="18"/>
      <c r="E111" s="18"/>
      <c r="F111" s="18"/>
      <c r="G111" s="18"/>
      <c r="H111" s="18"/>
      <c r="I111" s="18"/>
      <c r="J111" s="18"/>
      <c r="K111" s="18"/>
      <c r="L111" s="18"/>
    </row>
    <row r="112" spans="1:13" ht="25.7" hidden="1" customHeight="1">
      <c r="A112" s="13">
        <v>104</v>
      </c>
      <c r="B112" s="17" t="s">
        <v>820</v>
      </c>
      <c r="C112" s="18"/>
      <c r="D112" s="18"/>
      <c r="E112" s="18"/>
      <c r="F112" s="18"/>
      <c r="G112" s="18"/>
      <c r="H112" s="18"/>
      <c r="I112" s="18"/>
      <c r="J112" s="18"/>
      <c r="K112" s="18"/>
      <c r="L112" s="18"/>
    </row>
    <row r="113" spans="1:12" ht="25.7" hidden="1" customHeight="1">
      <c r="A113" s="13">
        <v>105</v>
      </c>
      <c r="B113" s="17" t="s">
        <v>821</v>
      </c>
      <c r="C113" s="18"/>
      <c r="D113" s="18"/>
      <c r="E113" s="18"/>
      <c r="F113" s="18"/>
      <c r="G113" s="18"/>
      <c r="H113" s="18"/>
      <c r="I113" s="18"/>
      <c r="J113" s="18"/>
      <c r="K113" s="18"/>
      <c r="L113" s="18"/>
    </row>
    <row r="114" spans="1:12" ht="25.7" hidden="1" customHeight="1">
      <c r="A114" s="13">
        <v>106</v>
      </c>
      <c r="B114" s="17" t="s">
        <v>822</v>
      </c>
      <c r="C114" s="18"/>
      <c r="D114" s="18"/>
      <c r="E114" s="18"/>
      <c r="F114" s="18"/>
      <c r="G114" s="18"/>
      <c r="H114" s="18"/>
      <c r="I114" s="18"/>
      <c r="J114" s="18"/>
      <c r="K114" s="18"/>
      <c r="L114" s="18"/>
    </row>
    <row r="115" spans="1:12" ht="25.7" hidden="1" customHeight="1">
      <c r="A115" s="13">
        <v>107</v>
      </c>
      <c r="B115" s="17" t="s">
        <v>823</v>
      </c>
      <c r="C115" s="18"/>
      <c r="D115" s="18"/>
      <c r="E115" s="18"/>
      <c r="F115" s="18"/>
      <c r="G115" s="18"/>
      <c r="H115" s="18"/>
      <c r="I115" s="18"/>
      <c r="J115" s="18"/>
      <c r="K115" s="18"/>
      <c r="L115" s="18"/>
    </row>
    <row r="116" spans="1:12" ht="25.7" hidden="1" customHeight="1">
      <c r="A116" s="13">
        <v>108</v>
      </c>
      <c r="B116" s="17" t="s">
        <v>824</v>
      </c>
      <c r="C116" s="18"/>
      <c r="D116" s="18"/>
      <c r="E116" s="18"/>
      <c r="F116" s="18"/>
      <c r="G116" s="18"/>
      <c r="H116" s="18"/>
      <c r="I116" s="18"/>
      <c r="J116" s="18"/>
      <c r="K116" s="18"/>
      <c r="L116" s="18"/>
    </row>
    <row r="117" spans="1:12" ht="25.7" hidden="1" customHeight="1">
      <c r="A117" s="13">
        <v>109</v>
      </c>
      <c r="B117" s="17" t="s">
        <v>825</v>
      </c>
      <c r="C117" s="18"/>
      <c r="D117" s="18"/>
      <c r="E117" s="18"/>
      <c r="F117" s="18"/>
      <c r="G117" s="18"/>
      <c r="H117" s="18"/>
      <c r="I117" s="18"/>
      <c r="J117" s="18"/>
      <c r="K117" s="18"/>
      <c r="L117" s="18"/>
    </row>
    <row r="118" spans="1:12" ht="25.7" hidden="1" customHeight="1">
      <c r="A118" s="13">
        <v>110</v>
      </c>
      <c r="B118" s="17" t="s">
        <v>826</v>
      </c>
      <c r="C118" s="18"/>
      <c r="D118" s="18"/>
      <c r="E118" s="18"/>
      <c r="F118" s="18"/>
      <c r="G118" s="18"/>
      <c r="H118" s="18"/>
      <c r="I118" s="18"/>
      <c r="J118" s="18"/>
      <c r="K118" s="18"/>
      <c r="L118" s="18"/>
    </row>
    <row r="119" spans="1:12" ht="25.7" hidden="1" customHeight="1">
      <c r="A119" s="13">
        <v>111</v>
      </c>
      <c r="B119" s="17" t="s">
        <v>827</v>
      </c>
      <c r="C119" s="18"/>
      <c r="D119" s="18"/>
      <c r="E119" s="18"/>
      <c r="F119" s="18"/>
      <c r="G119" s="18"/>
      <c r="H119" s="18"/>
      <c r="I119" s="18"/>
      <c r="J119" s="18"/>
      <c r="K119" s="18"/>
      <c r="L119" s="18"/>
    </row>
    <row r="120" spans="1:12" ht="25.7" hidden="1" customHeight="1">
      <c r="A120" s="13">
        <v>112</v>
      </c>
      <c r="B120" s="17" t="s">
        <v>828</v>
      </c>
      <c r="C120" s="18"/>
      <c r="D120" s="18"/>
      <c r="E120" s="18"/>
      <c r="F120" s="18"/>
      <c r="G120" s="18"/>
      <c r="H120" s="18"/>
      <c r="I120" s="18"/>
      <c r="J120" s="18"/>
      <c r="K120" s="18"/>
      <c r="L120" s="18"/>
    </row>
    <row r="121" spans="1:12" ht="25.7" hidden="1" customHeight="1">
      <c r="A121" s="13">
        <v>113</v>
      </c>
      <c r="B121" s="17" t="s">
        <v>829</v>
      </c>
      <c r="C121" s="18"/>
      <c r="D121" s="18"/>
      <c r="E121" s="18"/>
      <c r="F121" s="18"/>
      <c r="G121" s="18"/>
      <c r="H121" s="18"/>
      <c r="I121" s="18"/>
      <c r="J121" s="18"/>
      <c r="K121" s="18"/>
      <c r="L121" s="18"/>
    </row>
    <row r="122" spans="1:12" ht="25.7" hidden="1" customHeight="1">
      <c r="A122" s="13">
        <v>114</v>
      </c>
      <c r="B122" s="17" t="s">
        <v>830</v>
      </c>
      <c r="C122" s="18"/>
      <c r="D122" s="18"/>
      <c r="E122" s="18"/>
      <c r="F122" s="18"/>
      <c r="G122" s="18"/>
      <c r="H122" s="18"/>
      <c r="I122" s="18"/>
      <c r="J122" s="18"/>
      <c r="K122" s="18"/>
      <c r="L122" s="18"/>
    </row>
    <row r="123" spans="1:12" ht="25.7" hidden="1" customHeight="1">
      <c r="A123" s="13">
        <v>115</v>
      </c>
      <c r="B123" s="17" t="s">
        <v>831</v>
      </c>
      <c r="C123" s="18"/>
      <c r="D123" s="18"/>
      <c r="E123" s="18"/>
      <c r="F123" s="18"/>
      <c r="G123" s="18"/>
      <c r="H123" s="18"/>
      <c r="I123" s="18"/>
      <c r="J123" s="18"/>
      <c r="K123" s="18"/>
      <c r="L123" s="18"/>
    </row>
    <row r="124" spans="1:12" ht="25.7" hidden="1" customHeight="1">
      <c r="A124" s="13">
        <v>116</v>
      </c>
      <c r="B124" s="17" t="s">
        <v>832</v>
      </c>
      <c r="C124" s="18"/>
      <c r="D124" s="18"/>
      <c r="E124" s="18"/>
      <c r="F124" s="18"/>
      <c r="G124" s="18"/>
      <c r="H124" s="18"/>
      <c r="I124" s="18"/>
      <c r="J124" s="18"/>
      <c r="K124" s="18"/>
      <c r="L124" s="18"/>
    </row>
    <row r="125" spans="1:12" ht="25.7" hidden="1" customHeight="1">
      <c r="A125" s="13">
        <v>117</v>
      </c>
      <c r="B125" s="17" t="s">
        <v>833</v>
      </c>
      <c r="C125" s="18"/>
      <c r="D125" s="18"/>
      <c r="E125" s="18"/>
      <c r="F125" s="18"/>
      <c r="G125" s="18"/>
      <c r="H125" s="18"/>
      <c r="I125" s="18"/>
      <c r="J125" s="18"/>
      <c r="K125" s="18"/>
      <c r="L125" s="18"/>
    </row>
    <row r="126" spans="1:12" ht="25.7" hidden="1" customHeight="1">
      <c r="A126" s="13">
        <v>118</v>
      </c>
      <c r="B126" s="17" t="s">
        <v>834</v>
      </c>
      <c r="C126" s="27"/>
      <c r="D126" s="27"/>
      <c r="E126" s="27"/>
      <c r="F126" s="27"/>
      <c r="G126" s="27"/>
      <c r="H126" s="27"/>
      <c r="I126" s="27"/>
      <c r="J126" s="27"/>
      <c r="K126" s="27"/>
      <c r="L126" s="27"/>
    </row>
    <row r="127" spans="1:12" ht="25.7" hidden="1" customHeight="1">
      <c r="A127" s="13">
        <v>119</v>
      </c>
      <c r="B127" s="17" t="s">
        <v>835</v>
      </c>
      <c r="C127" s="18"/>
      <c r="D127" s="18"/>
      <c r="E127" s="18"/>
      <c r="F127" s="18"/>
      <c r="G127" s="18"/>
      <c r="H127" s="18"/>
      <c r="I127" s="18"/>
      <c r="J127" s="18"/>
      <c r="K127" s="18"/>
      <c r="L127" s="18"/>
    </row>
    <row r="128" spans="1:12" ht="25.7" hidden="1" customHeight="1">
      <c r="A128" s="13">
        <v>120</v>
      </c>
      <c r="B128" s="17" t="s">
        <v>836</v>
      </c>
      <c r="C128" s="18"/>
      <c r="D128" s="18"/>
      <c r="E128" s="18"/>
      <c r="F128" s="18"/>
      <c r="G128" s="18"/>
      <c r="H128" s="18"/>
      <c r="I128" s="18"/>
      <c r="J128" s="18"/>
      <c r="K128" s="18"/>
      <c r="L128" s="18"/>
    </row>
    <row r="129" spans="1:12" ht="25.7" hidden="1" customHeight="1">
      <c r="A129" s="13">
        <v>121</v>
      </c>
      <c r="B129" s="17" t="s">
        <v>837</v>
      </c>
      <c r="C129" s="18"/>
      <c r="D129" s="18"/>
      <c r="E129" s="18"/>
      <c r="F129" s="18"/>
      <c r="G129" s="18"/>
      <c r="H129" s="18"/>
      <c r="I129" s="18"/>
      <c r="J129" s="18"/>
      <c r="K129" s="18"/>
      <c r="L129" s="18"/>
    </row>
    <row r="130" spans="1:12" ht="25.7" hidden="1" customHeight="1">
      <c r="A130" s="13">
        <v>122</v>
      </c>
      <c r="B130" s="17" t="s">
        <v>838</v>
      </c>
      <c r="C130" s="18"/>
      <c r="D130" s="18"/>
      <c r="E130" s="18"/>
      <c r="F130" s="18"/>
      <c r="G130" s="18"/>
      <c r="H130" s="18"/>
      <c r="I130" s="18"/>
      <c r="J130" s="18"/>
      <c r="K130" s="18"/>
      <c r="L130" s="18"/>
    </row>
    <row r="131" spans="1:12" ht="25.7" hidden="1" customHeight="1">
      <c r="A131" s="13">
        <v>123</v>
      </c>
      <c r="B131" s="17" t="s">
        <v>839</v>
      </c>
      <c r="C131" s="18"/>
      <c r="D131" s="18"/>
      <c r="E131" s="18"/>
      <c r="F131" s="18"/>
      <c r="G131" s="18"/>
      <c r="H131" s="18"/>
      <c r="I131" s="18"/>
      <c r="J131" s="18"/>
      <c r="K131" s="18"/>
      <c r="L131" s="18"/>
    </row>
    <row r="132" spans="1:12" ht="25.7" hidden="1" customHeight="1">
      <c r="A132" s="13">
        <v>124</v>
      </c>
      <c r="B132" s="17" t="s">
        <v>840</v>
      </c>
      <c r="C132" s="18"/>
      <c r="D132" s="18"/>
      <c r="E132" s="18"/>
      <c r="F132" s="18"/>
      <c r="G132" s="18"/>
      <c r="H132" s="18"/>
      <c r="I132" s="18"/>
      <c r="J132" s="18"/>
      <c r="K132" s="18"/>
      <c r="L132" s="18"/>
    </row>
    <row r="133" spans="1:12" ht="25.7" hidden="1" customHeight="1">
      <c r="A133" s="13">
        <v>125</v>
      </c>
      <c r="B133" s="17" t="s">
        <v>841</v>
      </c>
      <c r="C133" s="18"/>
      <c r="D133" s="18"/>
      <c r="E133" s="18"/>
      <c r="F133" s="18"/>
      <c r="G133" s="18"/>
      <c r="H133" s="18"/>
      <c r="I133" s="18"/>
      <c r="J133" s="18"/>
      <c r="K133" s="18"/>
      <c r="L133" s="18"/>
    </row>
    <row r="134" spans="1:12" ht="25.7" hidden="1" customHeight="1">
      <c r="A134" s="13">
        <v>126</v>
      </c>
      <c r="B134" s="17" t="s">
        <v>842</v>
      </c>
      <c r="C134" s="18"/>
      <c r="D134" s="18"/>
      <c r="E134" s="18"/>
      <c r="F134" s="18"/>
      <c r="G134" s="18"/>
      <c r="H134" s="18"/>
      <c r="I134" s="18"/>
      <c r="J134" s="18"/>
      <c r="K134" s="18"/>
      <c r="L134" s="18"/>
    </row>
    <row r="135" spans="1:12" ht="25.7" hidden="1" customHeight="1">
      <c r="A135" s="13">
        <v>127</v>
      </c>
      <c r="B135" s="17" t="s">
        <v>843</v>
      </c>
      <c r="C135" s="18"/>
      <c r="D135" s="18"/>
      <c r="E135" s="18"/>
      <c r="F135" s="18"/>
      <c r="G135" s="18"/>
      <c r="H135" s="18"/>
      <c r="I135" s="18"/>
      <c r="J135" s="18"/>
      <c r="K135" s="18"/>
      <c r="L135" s="18"/>
    </row>
    <row r="136" spans="1:12" ht="25.7" hidden="1" customHeight="1">
      <c r="A136" s="13">
        <v>128</v>
      </c>
      <c r="B136" s="17" t="s">
        <v>844</v>
      </c>
      <c r="C136" s="18"/>
      <c r="D136" s="18"/>
      <c r="E136" s="18"/>
      <c r="F136" s="18"/>
      <c r="G136" s="18"/>
      <c r="H136" s="18"/>
      <c r="I136" s="18"/>
      <c r="J136" s="18"/>
      <c r="K136" s="18"/>
      <c r="L136" s="18"/>
    </row>
    <row r="137" spans="1:12" ht="25.7" hidden="1" customHeight="1">
      <c r="A137" s="13">
        <v>129</v>
      </c>
      <c r="B137" s="17" t="s">
        <v>845</v>
      </c>
      <c r="C137" s="18"/>
      <c r="D137" s="18"/>
      <c r="E137" s="18"/>
      <c r="F137" s="18"/>
      <c r="G137" s="18"/>
      <c r="H137" s="18"/>
      <c r="I137" s="18"/>
      <c r="J137" s="18"/>
      <c r="K137" s="18"/>
      <c r="L137" s="18"/>
    </row>
    <row r="138" spans="1:12" ht="25.7" hidden="1" customHeight="1">
      <c r="A138" s="13">
        <v>130</v>
      </c>
      <c r="B138" s="17" t="s">
        <v>846</v>
      </c>
      <c r="C138" s="18"/>
      <c r="D138" s="18"/>
      <c r="E138" s="18"/>
      <c r="F138" s="18"/>
      <c r="G138" s="18"/>
      <c r="H138" s="18"/>
      <c r="I138" s="18"/>
      <c r="J138" s="18"/>
      <c r="K138" s="18"/>
      <c r="L138" s="18"/>
    </row>
    <row r="139" spans="1:12" ht="25.7" hidden="1" customHeight="1">
      <c r="A139" s="13">
        <v>131</v>
      </c>
      <c r="B139" s="17" t="s">
        <v>847</v>
      </c>
      <c r="C139" s="18"/>
      <c r="D139" s="18"/>
      <c r="E139" s="18"/>
      <c r="F139" s="18"/>
      <c r="G139" s="18"/>
      <c r="H139" s="18"/>
      <c r="I139" s="18"/>
      <c r="J139" s="18"/>
      <c r="K139" s="18"/>
      <c r="L139" s="18"/>
    </row>
    <row r="140" spans="1:12" ht="25.7" hidden="1" customHeight="1">
      <c r="A140" s="13">
        <v>132</v>
      </c>
      <c r="B140" s="17" t="s">
        <v>848</v>
      </c>
      <c r="C140" s="18"/>
      <c r="D140" s="18"/>
      <c r="E140" s="18"/>
      <c r="F140" s="18"/>
      <c r="G140" s="18"/>
      <c r="H140" s="18"/>
      <c r="I140" s="18"/>
      <c r="J140" s="18"/>
      <c r="K140" s="18"/>
      <c r="L140" s="18"/>
    </row>
    <row r="141" spans="1:12" ht="25.7" hidden="1" customHeight="1">
      <c r="A141" s="13">
        <v>133</v>
      </c>
      <c r="B141" s="17" t="s">
        <v>849</v>
      </c>
      <c r="C141" s="18"/>
      <c r="D141" s="18"/>
      <c r="E141" s="18"/>
      <c r="F141" s="18"/>
      <c r="G141" s="18"/>
      <c r="H141" s="18"/>
      <c r="I141" s="18"/>
      <c r="J141" s="18"/>
      <c r="K141" s="18"/>
      <c r="L141" s="18"/>
    </row>
    <row r="142" spans="1:12" ht="25.7" hidden="1" customHeight="1">
      <c r="A142" s="13">
        <v>134</v>
      </c>
      <c r="B142" s="17" t="s">
        <v>850</v>
      </c>
      <c r="C142" s="18"/>
      <c r="D142" s="18"/>
      <c r="E142" s="18"/>
      <c r="F142" s="18"/>
      <c r="G142" s="18"/>
      <c r="H142" s="18"/>
      <c r="I142" s="18"/>
      <c r="J142" s="18"/>
      <c r="K142" s="18"/>
      <c r="L142" s="18"/>
    </row>
    <row r="143" spans="1:12" ht="25.7" hidden="1" customHeight="1">
      <c r="A143" s="13">
        <v>135</v>
      </c>
      <c r="B143" s="17" t="s">
        <v>851</v>
      </c>
      <c r="C143" s="18"/>
      <c r="D143" s="18"/>
      <c r="E143" s="18"/>
      <c r="F143" s="18"/>
      <c r="G143" s="18"/>
      <c r="H143" s="18"/>
      <c r="I143" s="18"/>
      <c r="J143" s="18"/>
      <c r="K143" s="18"/>
      <c r="L143" s="18"/>
    </row>
    <row r="144" spans="1:12" ht="25.7" hidden="1" customHeight="1">
      <c r="A144" s="13">
        <v>136</v>
      </c>
      <c r="B144" s="17" t="s">
        <v>852</v>
      </c>
      <c r="C144" s="18"/>
      <c r="D144" s="18"/>
      <c r="E144" s="18"/>
      <c r="F144" s="18"/>
      <c r="G144" s="18"/>
      <c r="H144" s="18"/>
      <c r="I144" s="18"/>
      <c r="J144" s="18"/>
      <c r="K144" s="18"/>
      <c r="L144" s="18"/>
    </row>
    <row r="145" spans="1:12" ht="25.7" hidden="1" customHeight="1">
      <c r="A145" s="13">
        <v>137</v>
      </c>
      <c r="B145" s="17" t="s">
        <v>853</v>
      </c>
      <c r="C145" s="18"/>
      <c r="D145" s="18"/>
      <c r="E145" s="18"/>
      <c r="F145" s="18"/>
      <c r="G145" s="18"/>
      <c r="H145" s="18"/>
      <c r="I145" s="18"/>
      <c r="J145" s="18"/>
      <c r="K145" s="18"/>
      <c r="L145" s="18"/>
    </row>
    <row r="146" spans="1:12" ht="25.7" hidden="1" customHeight="1">
      <c r="A146" s="13">
        <v>138</v>
      </c>
      <c r="B146" s="17" t="s">
        <v>854</v>
      </c>
      <c r="C146" s="18"/>
      <c r="D146" s="18"/>
      <c r="E146" s="18"/>
      <c r="F146" s="18"/>
      <c r="G146" s="18"/>
      <c r="H146" s="18"/>
      <c r="I146" s="18"/>
      <c r="J146" s="18"/>
      <c r="K146" s="18"/>
      <c r="L146" s="18"/>
    </row>
    <row r="147" spans="1:12" ht="25.7" hidden="1" customHeight="1">
      <c r="A147" s="13">
        <v>139</v>
      </c>
      <c r="B147" s="17" t="s">
        <v>855</v>
      </c>
      <c r="C147" s="18"/>
      <c r="D147" s="18"/>
      <c r="E147" s="18"/>
      <c r="F147" s="18"/>
      <c r="G147" s="18"/>
      <c r="H147" s="18"/>
      <c r="I147" s="18"/>
      <c r="J147" s="18"/>
      <c r="K147" s="18"/>
      <c r="L147" s="18"/>
    </row>
    <row r="148" spans="1:12" ht="25.7" hidden="1" customHeight="1">
      <c r="A148" s="13">
        <v>140</v>
      </c>
      <c r="B148" s="17" t="s">
        <v>856</v>
      </c>
      <c r="C148" s="18"/>
      <c r="D148" s="18"/>
      <c r="E148" s="18"/>
      <c r="F148" s="18"/>
      <c r="G148" s="18"/>
      <c r="H148" s="18"/>
      <c r="I148" s="18"/>
      <c r="J148" s="18"/>
      <c r="K148" s="18"/>
      <c r="L148" s="18"/>
    </row>
    <row r="149" spans="1:12" ht="25.7" hidden="1" customHeight="1">
      <c r="A149" s="13">
        <v>141</v>
      </c>
      <c r="B149" s="17" t="s">
        <v>857</v>
      </c>
      <c r="C149" s="18"/>
      <c r="D149" s="18"/>
      <c r="E149" s="18"/>
      <c r="F149" s="18"/>
      <c r="G149" s="18"/>
      <c r="H149" s="18"/>
      <c r="I149" s="18"/>
      <c r="J149" s="18"/>
      <c r="K149" s="18"/>
      <c r="L149" s="18"/>
    </row>
    <row r="150" spans="1:12" ht="25.7" hidden="1" customHeight="1">
      <c r="A150" s="13">
        <v>142</v>
      </c>
      <c r="B150" s="17" t="s">
        <v>858</v>
      </c>
      <c r="C150" s="18"/>
      <c r="D150" s="18"/>
      <c r="E150" s="18"/>
      <c r="F150" s="18"/>
      <c r="G150" s="18"/>
      <c r="H150" s="18"/>
      <c r="I150" s="18"/>
      <c r="J150" s="18"/>
      <c r="K150" s="18"/>
      <c r="L150" s="18"/>
    </row>
    <row r="151" spans="1:12" ht="25.7" hidden="1" customHeight="1">
      <c r="A151" s="13">
        <v>143</v>
      </c>
      <c r="B151" s="17" t="s">
        <v>859</v>
      </c>
      <c r="C151" s="18"/>
      <c r="D151" s="18"/>
      <c r="E151" s="18"/>
      <c r="F151" s="18"/>
      <c r="G151" s="18"/>
      <c r="H151" s="18"/>
      <c r="I151" s="18"/>
      <c r="J151" s="18"/>
      <c r="K151" s="18"/>
      <c r="L151" s="18"/>
    </row>
    <row r="152" spans="1:12" ht="25.7" hidden="1" customHeight="1">
      <c r="A152" s="13">
        <v>144</v>
      </c>
      <c r="B152" s="17" t="s">
        <v>860</v>
      </c>
      <c r="C152" s="18"/>
      <c r="D152" s="18"/>
      <c r="E152" s="18"/>
      <c r="F152" s="18"/>
      <c r="G152" s="18"/>
      <c r="H152" s="18"/>
      <c r="I152" s="18"/>
      <c r="J152" s="18"/>
      <c r="K152" s="18"/>
      <c r="L152" s="18"/>
    </row>
    <row r="153" spans="1:12" ht="25.7" hidden="1" customHeight="1">
      <c r="A153" s="13">
        <v>145</v>
      </c>
      <c r="B153" s="17" t="s">
        <v>861</v>
      </c>
      <c r="C153" s="18"/>
      <c r="D153" s="18"/>
      <c r="E153" s="18"/>
      <c r="F153" s="18"/>
      <c r="G153" s="18"/>
      <c r="H153" s="18"/>
      <c r="I153" s="18"/>
      <c r="J153" s="18"/>
      <c r="K153" s="18"/>
      <c r="L153" s="18"/>
    </row>
    <row r="154" spans="1:12" ht="25.7" hidden="1" customHeight="1">
      <c r="A154" s="13">
        <v>146</v>
      </c>
      <c r="B154" s="17" t="s">
        <v>862</v>
      </c>
      <c r="C154" s="18"/>
      <c r="D154" s="18"/>
      <c r="E154" s="18"/>
      <c r="F154" s="18"/>
      <c r="G154" s="18"/>
      <c r="H154" s="18"/>
      <c r="I154" s="18"/>
      <c r="J154" s="18"/>
      <c r="K154" s="18"/>
      <c r="L154" s="18"/>
    </row>
    <row r="155" spans="1:12" ht="25.7" hidden="1" customHeight="1">
      <c r="A155" s="13">
        <v>147</v>
      </c>
      <c r="B155" s="17" t="s">
        <v>863</v>
      </c>
      <c r="C155" s="18"/>
      <c r="D155" s="18"/>
      <c r="E155" s="18"/>
      <c r="F155" s="18"/>
      <c r="G155" s="18"/>
      <c r="H155" s="18"/>
      <c r="I155" s="18"/>
      <c r="J155" s="18"/>
      <c r="K155" s="18"/>
      <c r="L155" s="18"/>
    </row>
    <row r="156" spans="1:12" ht="25.7" hidden="1" customHeight="1">
      <c r="A156" s="13">
        <v>148</v>
      </c>
      <c r="B156" s="17" t="s">
        <v>864</v>
      </c>
      <c r="C156" s="18"/>
      <c r="D156" s="18"/>
      <c r="E156" s="18"/>
      <c r="F156" s="18"/>
      <c r="G156" s="18"/>
      <c r="H156" s="18"/>
      <c r="I156" s="18"/>
      <c r="J156" s="18"/>
      <c r="K156" s="18"/>
      <c r="L156" s="18"/>
    </row>
    <row r="157" spans="1:12" ht="25.7" hidden="1" customHeight="1">
      <c r="A157" s="13">
        <v>149</v>
      </c>
      <c r="B157" s="17" t="s">
        <v>865</v>
      </c>
      <c r="C157" s="18"/>
      <c r="D157" s="18"/>
      <c r="E157" s="18"/>
      <c r="F157" s="18"/>
      <c r="G157" s="18"/>
      <c r="H157" s="18"/>
      <c r="I157" s="18"/>
      <c r="J157" s="18"/>
      <c r="K157" s="18"/>
      <c r="L157" s="18"/>
    </row>
    <row r="158" spans="1:12" ht="25.5" hidden="1" customHeight="1">
      <c r="A158" s="13">
        <v>150</v>
      </c>
      <c r="B158" s="17" t="s">
        <v>866</v>
      </c>
      <c r="C158" s="27"/>
      <c r="D158" s="27"/>
      <c r="E158" s="27"/>
      <c r="F158" s="27"/>
      <c r="G158" s="27"/>
      <c r="H158" s="27"/>
      <c r="I158" s="27"/>
      <c r="J158" s="27"/>
      <c r="K158" s="27"/>
      <c r="L158" s="27"/>
    </row>
    <row r="159" spans="1:12" ht="25.7" customHeight="1">
      <c r="B159" s="30"/>
      <c r="C159" s="31"/>
      <c r="D159" s="31"/>
      <c r="E159" s="31"/>
      <c r="F159" s="31"/>
      <c r="G159" s="31"/>
      <c r="H159" s="31"/>
      <c r="I159" s="31"/>
      <c r="J159" s="31"/>
      <c r="K159" s="31"/>
      <c r="L159" s="31"/>
    </row>
    <row r="160" spans="1:12" ht="25.7" customHeight="1">
      <c r="B160" s="6"/>
      <c r="C160" s="31"/>
      <c r="D160" s="31"/>
      <c r="E160" s="31"/>
      <c r="F160" s="31"/>
      <c r="G160" s="31"/>
      <c r="H160" s="31"/>
      <c r="I160" s="31"/>
      <c r="J160" s="31"/>
      <c r="K160" s="31"/>
      <c r="L160" s="31"/>
    </row>
    <row r="161" spans="2:12" ht="25.7" customHeight="1">
      <c r="B161" s="6"/>
      <c r="C161" s="31"/>
      <c r="D161" s="31"/>
      <c r="E161" s="31"/>
      <c r="F161" s="31"/>
      <c r="G161" s="31"/>
      <c r="H161" s="31"/>
      <c r="I161" s="31"/>
      <c r="J161" s="31"/>
      <c r="K161" s="31"/>
      <c r="L161" s="31"/>
    </row>
    <row r="162" spans="2:12" ht="25.7" customHeight="1">
      <c r="B162" s="32"/>
      <c r="C162" s="31"/>
      <c r="D162" s="31"/>
      <c r="E162" s="31"/>
      <c r="F162" s="31"/>
      <c r="G162" s="31"/>
      <c r="H162" s="31"/>
      <c r="I162" s="31"/>
      <c r="J162" s="31"/>
      <c r="K162" s="31"/>
      <c r="L162" s="31"/>
    </row>
    <row r="163" spans="2:12" ht="25.7" customHeight="1">
      <c r="B163" s="32"/>
      <c r="C163" s="31"/>
      <c r="D163" s="31"/>
      <c r="E163" s="31"/>
      <c r="F163" s="31"/>
      <c r="G163" s="30"/>
      <c r="H163" s="31"/>
      <c r="I163" s="31"/>
      <c r="J163" s="31"/>
      <c r="K163" s="31"/>
      <c r="L163" s="31"/>
    </row>
    <row r="164" spans="2:12" ht="25.7" customHeight="1">
      <c r="B164" s="32"/>
      <c r="C164" s="31"/>
      <c r="D164" s="31"/>
      <c r="E164" s="31"/>
      <c r="F164" s="31"/>
      <c r="G164" s="30"/>
      <c r="H164" s="31"/>
      <c r="I164" s="31"/>
      <c r="J164" s="31"/>
      <c r="K164" s="31"/>
      <c r="L164" s="31"/>
    </row>
    <row r="165" spans="2:12" ht="25.5" customHeight="1">
      <c r="B165" s="32"/>
      <c r="C165" s="31"/>
      <c r="D165" s="31"/>
      <c r="E165" s="31"/>
      <c r="F165" s="31"/>
      <c r="G165" s="30"/>
      <c r="H165" s="31"/>
      <c r="I165" s="31"/>
      <c r="J165" s="31"/>
      <c r="K165" s="31"/>
      <c r="L165" s="31"/>
    </row>
    <row r="166" spans="2:12" ht="25.7" customHeight="1">
      <c r="B166" s="32"/>
      <c r="C166" s="31"/>
      <c r="D166" s="31"/>
      <c r="E166" s="31"/>
      <c r="F166" s="31"/>
      <c r="G166" s="30"/>
      <c r="H166" s="31"/>
      <c r="I166" s="31"/>
      <c r="J166" s="31"/>
      <c r="K166" s="31"/>
      <c r="L166" s="31"/>
    </row>
    <row r="167" spans="2:12" ht="25.7" customHeight="1">
      <c r="B167" s="32"/>
      <c r="C167" s="31"/>
      <c r="D167" s="31"/>
      <c r="E167" s="31"/>
      <c r="F167" s="31"/>
      <c r="G167" s="30"/>
      <c r="H167" s="31"/>
      <c r="I167" s="31"/>
      <c r="J167" s="31"/>
      <c r="K167" s="31"/>
      <c r="L167" s="31"/>
    </row>
    <row r="168" spans="2:12" ht="25.7" customHeight="1">
      <c r="B168" s="32"/>
      <c r="C168" s="31"/>
      <c r="D168" s="31"/>
      <c r="E168" s="31"/>
      <c r="F168" s="31"/>
      <c r="G168" s="30"/>
      <c r="H168" s="31"/>
      <c r="I168" s="31"/>
      <c r="J168" s="31"/>
      <c r="K168" s="31"/>
      <c r="L168" s="31"/>
    </row>
    <row r="169" spans="2:12" ht="25.7" customHeight="1">
      <c r="B169" s="32"/>
      <c r="C169" s="31"/>
      <c r="D169" s="31"/>
      <c r="E169" s="31"/>
      <c r="F169" s="31"/>
      <c r="G169" s="30"/>
      <c r="H169" s="31"/>
      <c r="I169" s="31"/>
      <c r="J169" s="31"/>
      <c r="K169" s="31"/>
      <c r="L169" s="31"/>
    </row>
    <row r="170" spans="2:12" ht="25.7" customHeight="1">
      <c r="B170" s="32"/>
      <c r="C170" s="31"/>
      <c r="D170" s="31"/>
      <c r="E170" s="31"/>
      <c r="F170" s="31"/>
      <c r="G170" s="30"/>
      <c r="H170" s="31"/>
      <c r="I170" s="31"/>
      <c r="J170" s="31"/>
      <c r="K170" s="31"/>
      <c r="L170" s="31"/>
    </row>
    <row r="171" spans="2:12" ht="25.7" customHeight="1">
      <c r="B171" s="32"/>
      <c r="C171" s="31"/>
      <c r="D171" s="31"/>
      <c r="E171" s="31"/>
      <c r="F171" s="31"/>
      <c r="G171" s="30"/>
      <c r="H171" s="31"/>
      <c r="I171" s="31"/>
      <c r="J171" s="31"/>
      <c r="K171" s="31"/>
      <c r="L171" s="31"/>
    </row>
    <row r="172" spans="2:12" ht="25.7" customHeight="1">
      <c r="B172" s="32"/>
      <c r="C172" s="31"/>
      <c r="D172" s="31"/>
      <c r="E172" s="31"/>
      <c r="F172" s="31"/>
      <c r="G172" s="30"/>
      <c r="H172" s="31"/>
      <c r="I172" s="31"/>
      <c r="J172" s="31"/>
      <c r="K172" s="31"/>
      <c r="L172" s="31"/>
    </row>
    <row r="173" spans="2:12" ht="25.7" customHeight="1">
      <c r="B173" s="32"/>
      <c r="C173" s="31"/>
      <c r="D173" s="31"/>
      <c r="E173" s="31"/>
      <c r="F173" s="31"/>
      <c r="G173" s="30"/>
      <c r="H173" s="31"/>
      <c r="I173" s="31"/>
      <c r="J173" s="31"/>
      <c r="K173" s="31"/>
      <c r="L173" s="31"/>
    </row>
    <row r="174" spans="2:12" ht="25.7" customHeight="1">
      <c r="B174" s="32"/>
      <c r="C174" s="31"/>
      <c r="D174" s="31"/>
      <c r="E174" s="31"/>
      <c r="F174" s="31"/>
      <c r="G174" s="30"/>
      <c r="H174" s="31"/>
      <c r="I174" s="31"/>
      <c r="J174" s="31"/>
      <c r="K174" s="31"/>
      <c r="L174" s="31"/>
    </row>
    <row r="175" spans="2:12" ht="15.6">
      <c r="B175" s="32"/>
      <c r="C175" s="31"/>
      <c r="D175" s="31"/>
      <c r="E175" s="31"/>
      <c r="F175" s="31"/>
      <c r="G175" s="30"/>
      <c r="H175" s="31"/>
      <c r="I175" s="31"/>
      <c r="J175" s="31"/>
      <c r="K175" s="31"/>
      <c r="L175" s="31"/>
    </row>
    <row r="176" spans="2:12" ht="15.6">
      <c r="B176" s="32"/>
      <c r="C176" s="31"/>
      <c r="D176" s="31"/>
      <c r="E176" s="31"/>
      <c r="F176" s="31"/>
      <c r="G176" s="30"/>
      <c r="H176" s="31"/>
      <c r="I176" s="31"/>
      <c r="J176" s="31"/>
      <c r="K176" s="31"/>
      <c r="L176" s="31"/>
    </row>
    <row r="177" spans="2:12" ht="15.6">
      <c r="B177" s="32"/>
      <c r="C177" s="31"/>
      <c r="D177" s="31"/>
      <c r="E177" s="31"/>
      <c r="F177" s="31"/>
      <c r="G177" s="30"/>
      <c r="H177" s="31"/>
      <c r="I177" s="31"/>
      <c r="J177" s="31"/>
      <c r="K177" s="31"/>
      <c r="L177" s="31"/>
    </row>
    <row r="178" spans="2:12" ht="15.6">
      <c r="B178" s="32"/>
      <c r="C178" s="31"/>
      <c r="D178" s="31"/>
      <c r="E178" s="31"/>
      <c r="F178" s="31"/>
      <c r="G178" s="30"/>
      <c r="H178" s="31"/>
      <c r="I178" s="31"/>
      <c r="J178" s="31"/>
      <c r="K178" s="31"/>
      <c r="L178" s="31"/>
    </row>
    <row r="179" spans="2:12" ht="15.6">
      <c r="B179" s="32"/>
      <c r="C179" s="31"/>
      <c r="D179" s="31"/>
      <c r="E179" s="31"/>
      <c r="F179" s="31"/>
      <c r="G179" s="30"/>
      <c r="H179" s="31"/>
      <c r="I179" s="31"/>
      <c r="J179" s="31"/>
      <c r="K179" s="31"/>
      <c r="L179" s="31"/>
    </row>
    <row r="180" spans="2:12" ht="15.6">
      <c r="B180" s="32"/>
      <c r="C180" s="31"/>
      <c r="D180" s="31"/>
      <c r="E180" s="31"/>
      <c r="F180" s="31"/>
      <c r="G180" s="30"/>
      <c r="H180" s="31"/>
      <c r="I180" s="31"/>
      <c r="J180" s="31"/>
      <c r="K180" s="31"/>
      <c r="L180" s="31"/>
    </row>
    <row r="181" spans="2:12" ht="15.6">
      <c r="B181" s="32"/>
      <c r="C181" s="31"/>
      <c r="D181" s="31"/>
      <c r="E181" s="31"/>
      <c r="F181" s="31"/>
      <c r="G181" s="30"/>
      <c r="H181" s="31"/>
      <c r="I181" s="31"/>
      <c r="J181" s="31"/>
      <c r="K181" s="31"/>
      <c r="L181" s="31"/>
    </row>
    <row r="182" spans="2:12" ht="15.6">
      <c r="B182" s="32"/>
      <c r="C182" s="31"/>
      <c r="D182" s="31"/>
      <c r="E182" s="31"/>
      <c r="F182" s="31"/>
      <c r="G182" s="30"/>
      <c r="H182" s="31"/>
      <c r="I182" s="31"/>
      <c r="J182" s="31"/>
      <c r="K182" s="31"/>
      <c r="L182" s="31"/>
    </row>
    <row r="183" spans="2:12" ht="15.6">
      <c r="B183" s="32"/>
      <c r="C183" s="31"/>
      <c r="D183" s="31"/>
      <c r="E183" s="31"/>
      <c r="F183" s="31"/>
      <c r="G183" s="30"/>
      <c r="H183" s="31"/>
      <c r="I183" s="31"/>
      <c r="J183" s="31"/>
      <c r="K183" s="31"/>
      <c r="L183" s="31"/>
    </row>
    <row r="184" spans="2:12" ht="15.6">
      <c r="B184" s="32"/>
      <c r="C184" s="31"/>
      <c r="D184" s="31"/>
      <c r="E184" s="31"/>
      <c r="F184" s="31"/>
      <c r="G184" s="30"/>
      <c r="H184" s="31"/>
      <c r="I184" s="31"/>
      <c r="J184" s="31"/>
      <c r="K184" s="31"/>
      <c r="L184" s="31"/>
    </row>
    <row r="185" spans="2:12" ht="15.6">
      <c r="B185" s="32"/>
      <c r="C185" s="31"/>
      <c r="D185" s="31"/>
      <c r="E185" s="31"/>
      <c r="F185" s="31"/>
      <c r="G185" s="30"/>
      <c r="H185" s="31"/>
      <c r="I185" s="31"/>
      <c r="J185" s="31"/>
      <c r="K185" s="31"/>
      <c r="L185" s="31"/>
    </row>
    <row r="186" spans="2:12" ht="15.6">
      <c r="B186" s="32"/>
      <c r="C186" s="31"/>
      <c r="D186" s="31"/>
      <c r="E186" s="31"/>
      <c r="F186" s="31"/>
      <c r="G186" s="30"/>
      <c r="H186" s="31"/>
      <c r="I186" s="31"/>
      <c r="J186" s="31"/>
      <c r="K186" s="31"/>
      <c r="L186" s="31"/>
    </row>
    <row r="187" spans="2:12" ht="15.6">
      <c r="B187" s="32"/>
      <c r="C187" s="31"/>
      <c r="D187" s="31"/>
      <c r="E187" s="31"/>
      <c r="F187" s="31"/>
      <c r="G187" s="30"/>
      <c r="H187" s="31"/>
      <c r="I187" s="31"/>
      <c r="J187" s="31"/>
      <c r="K187" s="31"/>
      <c r="L187" s="31"/>
    </row>
    <row r="188" spans="2:12" ht="15.6">
      <c r="B188" s="32"/>
      <c r="C188" s="31"/>
      <c r="D188" s="31"/>
      <c r="E188" s="31"/>
      <c r="F188" s="31"/>
      <c r="G188" s="30"/>
      <c r="H188" s="31"/>
      <c r="I188" s="31"/>
      <c r="J188" s="31"/>
      <c r="K188" s="31"/>
      <c r="L188" s="31"/>
    </row>
    <row r="189" spans="2:12" ht="15.6">
      <c r="B189" s="32"/>
      <c r="C189" s="31"/>
      <c r="D189" s="31"/>
      <c r="E189" s="31"/>
      <c r="F189" s="31"/>
      <c r="G189" s="30"/>
      <c r="H189" s="31"/>
      <c r="I189" s="31"/>
      <c r="J189" s="31"/>
      <c r="K189" s="31"/>
      <c r="L189" s="31"/>
    </row>
    <row r="190" spans="2:12" ht="15.6">
      <c r="B190" s="32"/>
      <c r="C190" s="31"/>
      <c r="D190" s="31"/>
      <c r="E190" s="31"/>
      <c r="F190" s="31"/>
      <c r="G190" s="30"/>
      <c r="H190" s="31"/>
      <c r="I190" s="31"/>
      <c r="J190" s="31"/>
      <c r="K190" s="31"/>
      <c r="L190" s="31"/>
    </row>
    <row r="191" spans="2:12" ht="15.6">
      <c r="B191" s="32"/>
      <c r="C191" s="31"/>
      <c r="D191" s="31"/>
      <c r="E191" s="31"/>
      <c r="F191" s="31"/>
      <c r="G191" s="30"/>
      <c r="H191" s="31"/>
      <c r="I191" s="31"/>
      <c r="J191" s="31"/>
      <c r="K191" s="31"/>
      <c r="L191" s="31"/>
    </row>
    <row r="192" spans="2:12" ht="15.6">
      <c r="B192" s="32"/>
      <c r="C192" s="31"/>
      <c r="D192" s="31"/>
      <c r="E192" s="31"/>
      <c r="F192" s="31"/>
      <c r="G192" s="30"/>
      <c r="H192" s="31"/>
      <c r="I192" s="31"/>
      <c r="J192" s="31"/>
      <c r="K192" s="31"/>
      <c r="L192" s="31"/>
    </row>
    <row r="193" spans="2:12" ht="15.6">
      <c r="B193" s="32"/>
      <c r="C193" s="31"/>
      <c r="D193" s="31"/>
      <c r="E193" s="31"/>
      <c r="F193" s="31"/>
      <c r="G193" s="30"/>
      <c r="H193" s="31"/>
      <c r="I193" s="31"/>
      <c r="J193" s="31"/>
      <c r="K193" s="31"/>
      <c r="L193" s="31"/>
    </row>
    <row r="194" spans="2:12" ht="15.6">
      <c r="B194" s="32"/>
      <c r="C194" s="31"/>
      <c r="D194" s="31"/>
      <c r="E194" s="31"/>
      <c r="F194" s="31"/>
      <c r="G194" s="30"/>
      <c r="H194" s="31"/>
      <c r="I194" s="31"/>
      <c r="J194" s="31"/>
      <c r="K194" s="31"/>
      <c r="L194" s="31"/>
    </row>
    <row r="195" spans="2:12" ht="15.6">
      <c r="B195" s="32"/>
      <c r="C195" s="31"/>
      <c r="D195" s="31"/>
      <c r="E195" s="31"/>
      <c r="F195" s="31"/>
      <c r="G195" s="30"/>
      <c r="H195" s="31"/>
      <c r="I195" s="31"/>
      <c r="J195" s="31"/>
      <c r="K195" s="31"/>
      <c r="L195" s="31"/>
    </row>
    <row r="196" spans="2:12" ht="15.6">
      <c r="B196" s="32"/>
      <c r="C196" s="31"/>
      <c r="D196" s="31"/>
      <c r="E196" s="31"/>
      <c r="F196" s="31"/>
      <c r="G196" s="30"/>
      <c r="H196" s="31"/>
      <c r="I196" s="31"/>
      <c r="J196" s="31"/>
      <c r="K196" s="31"/>
      <c r="L196" s="31"/>
    </row>
    <row r="197" spans="2:12" ht="15.6">
      <c r="B197" s="32"/>
      <c r="C197" s="31"/>
      <c r="D197" s="31"/>
      <c r="E197" s="31"/>
      <c r="F197" s="31"/>
      <c r="G197" s="30"/>
      <c r="H197" s="31"/>
      <c r="I197" s="31"/>
      <c r="J197" s="31"/>
      <c r="K197" s="31"/>
      <c r="L197" s="31"/>
    </row>
    <row r="198" spans="2:12" ht="15.6">
      <c r="B198" s="32"/>
      <c r="C198" s="31"/>
      <c r="D198" s="31"/>
      <c r="E198" s="31"/>
      <c r="F198" s="31"/>
      <c r="G198" s="30"/>
      <c r="H198" s="31"/>
      <c r="I198" s="31"/>
      <c r="J198" s="31"/>
      <c r="K198" s="31"/>
      <c r="L198" s="31"/>
    </row>
    <row r="199" spans="2:12" ht="15.6">
      <c r="B199" s="32"/>
      <c r="C199" s="31"/>
      <c r="D199" s="31"/>
      <c r="E199" s="31"/>
      <c r="F199" s="31"/>
      <c r="G199" s="30"/>
      <c r="H199" s="31"/>
      <c r="I199" s="31"/>
      <c r="J199" s="31"/>
      <c r="K199" s="31"/>
      <c r="L199" s="31"/>
    </row>
    <row r="200" spans="2:12" ht="15.6">
      <c r="B200" s="32"/>
      <c r="C200" s="31"/>
      <c r="D200" s="31"/>
      <c r="E200" s="31"/>
      <c r="F200" s="31"/>
      <c r="G200" s="30"/>
      <c r="H200" s="31"/>
      <c r="I200" s="31"/>
      <c r="J200" s="31"/>
      <c r="K200" s="31"/>
      <c r="L200" s="31"/>
    </row>
    <row r="201" spans="2:12" ht="15.6">
      <c r="B201" s="32"/>
      <c r="C201" s="31"/>
      <c r="D201" s="31"/>
      <c r="E201" s="31"/>
      <c r="F201" s="31"/>
      <c r="G201" s="30"/>
      <c r="H201" s="31"/>
      <c r="I201" s="31"/>
      <c r="J201" s="31"/>
      <c r="K201" s="31"/>
      <c r="L201" s="31"/>
    </row>
    <row r="202" spans="2:12" ht="15.6">
      <c r="B202" s="32"/>
      <c r="C202" s="31"/>
      <c r="D202" s="31"/>
      <c r="E202" s="31"/>
      <c r="F202" s="31"/>
      <c r="G202" s="30"/>
      <c r="H202" s="31"/>
      <c r="I202" s="31"/>
      <c r="J202" s="31"/>
      <c r="K202" s="31"/>
      <c r="L202" s="31"/>
    </row>
    <row r="203" spans="2:12" ht="15.6">
      <c r="B203" s="32"/>
      <c r="C203" s="31"/>
      <c r="D203" s="31"/>
      <c r="E203" s="31"/>
      <c r="F203" s="31"/>
      <c r="G203" s="30"/>
      <c r="H203" s="31"/>
      <c r="I203" s="31"/>
      <c r="J203" s="31"/>
      <c r="K203" s="31"/>
      <c r="L203" s="31"/>
    </row>
    <row r="204" spans="2:12" ht="15.6">
      <c r="B204" s="32"/>
      <c r="C204" s="31"/>
      <c r="D204" s="31"/>
      <c r="E204" s="31"/>
      <c r="F204" s="31"/>
      <c r="G204" s="30"/>
      <c r="H204" s="31"/>
      <c r="I204" s="31"/>
      <c r="J204" s="31"/>
      <c r="K204" s="31"/>
      <c r="L204" s="31"/>
    </row>
    <row r="205" spans="2:12" ht="15.6">
      <c r="B205" s="32"/>
      <c r="C205" s="31"/>
      <c r="D205" s="31"/>
      <c r="E205" s="31"/>
      <c r="F205" s="31"/>
      <c r="G205" s="30"/>
      <c r="H205" s="31"/>
      <c r="I205" s="31"/>
      <c r="J205" s="31"/>
      <c r="K205" s="31"/>
      <c r="L205" s="31"/>
    </row>
    <row r="206" spans="2:12" ht="15.6">
      <c r="B206" s="32"/>
      <c r="C206" s="31"/>
      <c r="D206" s="31"/>
      <c r="E206" s="31"/>
      <c r="F206" s="31"/>
      <c r="G206" s="30"/>
      <c r="H206" s="31"/>
      <c r="I206" s="31"/>
      <c r="J206" s="31"/>
      <c r="K206" s="31"/>
      <c r="L206" s="31"/>
    </row>
    <row r="207" spans="2:12" ht="15.6">
      <c r="B207" s="32"/>
      <c r="C207" s="31"/>
      <c r="D207" s="31"/>
      <c r="E207" s="31"/>
      <c r="F207" s="31"/>
      <c r="G207" s="30"/>
      <c r="H207" s="31"/>
      <c r="I207" s="31"/>
      <c r="J207" s="31"/>
      <c r="K207" s="31"/>
      <c r="L207" s="31"/>
    </row>
    <row r="208" spans="2:12" ht="15.6">
      <c r="B208" s="32"/>
      <c r="C208" s="31"/>
      <c r="D208" s="31"/>
      <c r="E208" s="31"/>
      <c r="F208" s="31"/>
      <c r="G208" s="30"/>
      <c r="H208" s="31"/>
      <c r="I208" s="31"/>
      <c r="J208" s="31"/>
      <c r="K208" s="31"/>
      <c r="L208" s="31"/>
    </row>
    <row r="209" spans="2:12" ht="15.6">
      <c r="B209" s="32"/>
      <c r="C209" s="31"/>
      <c r="D209" s="31"/>
      <c r="E209" s="31"/>
      <c r="F209" s="31"/>
      <c r="G209" s="30"/>
      <c r="H209" s="31"/>
      <c r="I209" s="31"/>
      <c r="J209" s="31"/>
      <c r="K209" s="31"/>
      <c r="L209" s="31"/>
    </row>
    <row r="210" spans="2:12" ht="15.6">
      <c r="B210" s="32"/>
      <c r="C210" s="31"/>
      <c r="D210" s="31"/>
      <c r="E210" s="31"/>
      <c r="F210" s="31"/>
      <c r="G210" s="30"/>
      <c r="H210" s="31"/>
      <c r="I210" s="31"/>
      <c r="J210" s="31"/>
      <c r="K210" s="31"/>
      <c r="L210" s="31"/>
    </row>
    <row r="211" spans="2:12" ht="15.6">
      <c r="B211" s="32"/>
      <c r="C211" s="31"/>
      <c r="D211" s="31"/>
      <c r="E211" s="31"/>
      <c r="F211" s="31"/>
      <c r="G211" s="30"/>
      <c r="H211" s="31"/>
      <c r="I211" s="31"/>
      <c r="J211" s="31"/>
      <c r="K211" s="31"/>
      <c r="L211" s="31"/>
    </row>
    <row r="212" spans="2:12" ht="15.6">
      <c r="B212" s="32"/>
      <c r="C212" s="31"/>
      <c r="D212" s="31"/>
      <c r="E212" s="31"/>
      <c r="F212" s="31"/>
      <c r="G212" s="30"/>
      <c r="H212" s="31"/>
      <c r="I212" s="31"/>
      <c r="J212" s="31"/>
      <c r="K212" s="31"/>
      <c r="L212" s="31"/>
    </row>
    <row r="213" spans="2:12" ht="15.6">
      <c r="B213" s="32"/>
      <c r="C213" s="31"/>
      <c r="D213" s="31"/>
      <c r="E213" s="31"/>
      <c r="F213" s="31"/>
      <c r="G213" s="30"/>
      <c r="H213" s="31"/>
      <c r="I213" s="31"/>
      <c r="J213" s="31"/>
      <c r="K213" s="31"/>
      <c r="L213" s="31"/>
    </row>
    <row r="214" spans="2:12" ht="15.6">
      <c r="B214" s="32"/>
      <c r="C214" s="31"/>
      <c r="D214" s="31"/>
      <c r="E214" s="31"/>
      <c r="F214" s="31"/>
      <c r="G214" s="30"/>
      <c r="H214" s="31"/>
      <c r="I214" s="31"/>
      <c r="J214" s="31"/>
      <c r="K214" s="31"/>
      <c r="L214" s="31"/>
    </row>
    <row r="215" spans="2:12" ht="15.6">
      <c r="B215" s="32"/>
      <c r="C215" s="31"/>
      <c r="D215" s="31"/>
      <c r="E215" s="31"/>
      <c r="F215" s="31"/>
      <c r="G215" s="30"/>
      <c r="H215" s="31"/>
      <c r="I215" s="31"/>
      <c r="J215" s="31"/>
      <c r="K215" s="31"/>
      <c r="L215" s="31"/>
    </row>
    <row r="216" spans="2:12" ht="15.6">
      <c r="B216" s="32"/>
      <c r="C216" s="31"/>
      <c r="D216" s="31"/>
      <c r="E216" s="31"/>
      <c r="F216" s="31"/>
      <c r="G216" s="30"/>
      <c r="H216" s="31"/>
      <c r="I216" s="31"/>
      <c r="J216" s="31"/>
      <c r="K216" s="31"/>
      <c r="L216" s="31"/>
    </row>
    <row r="217" spans="2:12" ht="15.6">
      <c r="B217" s="32"/>
      <c r="C217" s="31"/>
      <c r="D217" s="31"/>
      <c r="E217" s="31"/>
      <c r="F217" s="31"/>
      <c r="G217" s="30"/>
      <c r="H217" s="31"/>
      <c r="I217" s="31"/>
      <c r="J217" s="31"/>
      <c r="K217" s="31"/>
      <c r="L217" s="31"/>
    </row>
    <row r="218" spans="2:12" ht="15.6">
      <c r="B218" s="32"/>
      <c r="C218" s="31"/>
      <c r="D218" s="31"/>
      <c r="E218" s="31"/>
      <c r="F218" s="31"/>
      <c r="G218" s="30"/>
      <c r="H218" s="31"/>
      <c r="I218" s="31"/>
      <c r="J218" s="31"/>
      <c r="K218" s="31"/>
      <c r="L218" s="31"/>
    </row>
    <row r="219" spans="2:12" ht="15.6">
      <c r="B219" s="32"/>
      <c r="C219" s="31"/>
      <c r="D219" s="31"/>
      <c r="E219" s="31"/>
      <c r="F219" s="31"/>
      <c r="G219" s="30"/>
      <c r="H219" s="31"/>
      <c r="I219" s="31"/>
      <c r="J219" s="31"/>
      <c r="K219" s="31"/>
      <c r="L219" s="31"/>
    </row>
    <row r="220" spans="2:12" ht="15.6">
      <c r="B220" s="32"/>
      <c r="C220" s="31"/>
      <c r="D220" s="31"/>
      <c r="E220" s="31"/>
      <c r="F220" s="31"/>
      <c r="G220" s="30"/>
      <c r="H220" s="31"/>
      <c r="I220" s="31"/>
      <c r="J220" s="31"/>
      <c r="K220" s="31"/>
      <c r="L220" s="31"/>
    </row>
    <row r="221" spans="2:12" ht="15.6">
      <c r="B221" s="32"/>
      <c r="C221" s="31"/>
      <c r="D221" s="31"/>
      <c r="E221" s="31"/>
      <c r="F221" s="31"/>
      <c r="G221" s="30"/>
      <c r="H221" s="31"/>
      <c r="I221" s="31"/>
      <c r="J221" s="31"/>
      <c r="K221" s="31"/>
      <c r="L221" s="31"/>
    </row>
    <row r="222" spans="2:12" ht="15.6">
      <c r="B222" s="32"/>
      <c r="C222" s="31"/>
      <c r="D222" s="31"/>
      <c r="E222" s="31"/>
      <c r="F222" s="31"/>
      <c r="G222" s="30"/>
      <c r="H222" s="31"/>
      <c r="I222" s="31"/>
      <c r="J222" s="31"/>
      <c r="K222" s="31"/>
      <c r="L222" s="31"/>
    </row>
    <row r="223" spans="2:12" ht="15.6">
      <c r="B223" s="32"/>
      <c r="C223" s="31"/>
      <c r="D223" s="31"/>
      <c r="E223" s="31"/>
      <c r="F223" s="31"/>
      <c r="G223" s="30"/>
      <c r="H223" s="31"/>
      <c r="I223" s="31"/>
      <c r="J223" s="31"/>
      <c r="K223" s="31"/>
      <c r="L223" s="31"/>
    </row>
    <row r="224" spans="2:12" ht="15.6">
      <c r="B224" s="32"/>
      <c r="C224" s="31"/>
      <c r="D224" s="31"/>
      <c r="E224" s="31"/>
      <c r="F224" s="31"/>
      <c r="G224" s="30"/>
      <c r="H224" s="31"/>
      <c r="I224" s="31"/>
      <c r="J224" s="31"/>
      <c r="K224" s="31"/>
      <c r="L224" s="31"/>
    </row>
    <row r="225" spans="2:12" ht="15.6">
      <c r="B225" s="32"/>
      <c r="C225" s="31"/>
      <c r="D225" s="31"/>
      <c r="E225" s="31"/>
      <c r="F225" s="31"/>
      <c r="G225" s="30"/>
      <c r="H225" s="31"/>
      <c r="I225" s="31"/>
      <c r="J225" s="31"/>
      <c r="K225" s="31"/>
      <c r="L225" s="31"/>
    </row>
    <row r="226" spans="2:12" ht="15.6">
      <c r="B226" s="32"/>
      <c r="C226" s="31"/>
      <c r="D226" s="31"/>
      <c r="E226" s="31"/>
      <c r="F226" s="31"/>
      <c r="G226" s="30"/>
      <c r="H226" s="31"/>
      <c r="I226" s="31"/>
      <c r="J226" s="31"/>
      <c r="K226" s="31"/>
      <c r="L226" s="31"/>
    </row>
    <row r="227" spans="2:12" ht="15.6">
      <c r="B227" s="32"/>
      <c r="C227" s="31"/>
      <c r="D227" s="31"/>
      <c r="E227" s="31"/>
      <c r="F227" s="31"/>
      <c r="G227" s="30"/>
      <c r="H227" s="31"/>
      <c r="I227" s="31"/>
      <c r="J227" s="31"/>
      <c r="K227" s="31"/>
      <c r="L227" s="31"/>
    </row>
    <row r="228" spans="2:12" ht="15.6">
      <c r="B228" s="32"/>
      <c r="C228" s="31"/>
      <c r="D228" s="31"/>
      <c r="E228" s="31"/>
      <c r="F228" s="31"/>
      <c r="G228" s="30"/>
      <c r="H228" s="31"/>
      <c r="I228" s="31"/>
      <c r="J228" s="31"/>
      <c r="K228" s="31"/>
      <c r="L228" s="31"/>
    </row>
    <row r="229" spans="2:12" ht="15.6">
      <c r="B229" s="32"/>
      <c r="C229" s="31"/>
      <c r="D229" s="31"/>
      <c r="E229" s="31"/>
      <c r="F229" s="31"/>
      <c r="G229" s="30"/>
      <c r="H229" s="31"/>
      <c r="I229" s="31"/>
      <c r="J229" s="31"/>
      <c r="K229" s="31"/>
      <c r="L229" s="31"/>
    </row>
    <row r="230" spans="2:12" ht="15.6">
      <c r="B230" s="32"/>
      <c r="C230" s="31"/>
      <c r="D230" s="31"/>
      <c r="E230" s="31"/>
      <c r="F230" s="31"/>
      <c r="G230" s="30"/>
      <c r="H230" s="31"/>
      <c r="I230" s="31"/>
      <c r="J230" s="31"/>
      <c r="K230" s="31"/>
      <c r="L230" s="31"/>
    </row>
    <row r="231" spans="2:12" ht="15.6">
      <c r="B231" s="32"/>
      <c r="C231" s="31"/>
      <c r="D231" s="31"/>
      <c r="E231" s="31"/>
      <c r="F231" s="31"/>
      <c r="G231" s="30"/>
      <c r="H231" s="31"/>
      <c r="I231" s="31"/>
      <c r="J231" s="31"/>
      <c r="K231" s="31"/>
      <c r="L231" s="31"/>
    </row>
    <row r="232" spans="2:12" ht="15.6">
      <c r="B232" s="32"/>
      <c r="C232" s="31"/>
      <c r="D232" s="31"/>
      <c r="E232" s="31"/>
      <c r="F232" s="31"/>
      <c r="G232" s="30"/>
      <c r="H232" s="31"/>
      <c r="I232" s="31"/>
      <c r="J232" s="31"/>
      <c r="K232" s="31"/>
      <c r="L232" s="31"/>
    </row>
    <row r="233" spans="2:12" ht="15.6">
      <c r="B233" s="32"/>
      <c r="C233" s="31"/>
      <c r="D233" s="31"/>
      <c r="E233" s="31"/>
      <c r="F233" s="31"/>
      <c r="G233" s="30"/>
      <c r="H233" s="31"/>
      <c r="I233" s="31"/>
      <c r="J233" s="31"/>
      <c r="K233" s="31"/>
      <c r="L233" s="31"/>
    </row>
    <row r="234" spans="2:12" ht="15.6">
      <c r="B234" s="32"/>
      <c r="C234" s="31"/>
      <c r="D234" s="31"/>
      <c r="E234" s="31"/>
      <c r="F234" s="31"/>
      <c r="G234" s="30"/>
      <c r="H234" s="31"/>
      <c r="I234" s="31"/>
      <c r="J234" s="31"/>
      <c r="K234" s="31"/>
      <c r="L234" s="31"/>
    </row>
    <row r="235" spans="2:12" ht="15.6">
      <c r="B235" s="32"/>
      <c r="C235" s="31"/>
      <c r="D235" s="31"/>
      <c r="E235" s="31"/>
      <c r="F235" s="31"/>
      <c r="G235" s="30"/>
      <c r="H235" s="31"/>
      <c r="I235" s="31"/>
      <c r="J235" s="31"/>
      <c r="K235" s="31"/>
      <c r="L235" s="31"/>
    </row>
    <row r="236" spans="2:12" ht="15.6">
      <c r="B236" s="32"/>
      <c r="C236" s="31"/>
      <c r="D236" s="31"/>
      <c r="E236" s="31"/>
      <c r="F236" s="31"/>
      <c r="G236" s="30"/>
      <c r="H236" s="31"/>
      <c r="I236" s="31"/>
      <c r="J236" s="31"/>
      <c r="K236" s="31"/>
      <c r="L236" s="31"/>
    </row>
    <row r="237" spans="2:12" ht="15.6">
      <c r="B237" s="32"/>
      <c r="C237" s="31"/>
      <c r="D237" s="31"/>
      <c r="E237" s="31"/>
      <c r="F237" s="31"/>
      <c r="G237" s="30"/>
      <c r="H237" s="31"/>
      <c r="I237" s="31"/>
      <c r="J237" s="31"/>
      <c r="K237" s="31"/>
      <c r="L237" s="31"/>
    </row>
    <row r="238" spans="2:12" ht="15.6">
      <c r="B238" s="32"/>
      <c r="C238" s="31"/>
      <c r="D238" s="31"/>
      <c r="E238" s="31"/>
      <c r="F238" s="31"/>
      <c r="G238" s="30"/>
      <c r="H238" s="31"/>
      <c r="I238" s="31"/>
      <c r="J238" s="31"/>
      <c r="K238" s="31"/>
      <c r="L238" s="31"/>
    </row>
    <row r="239" spans="2:12" ht="15.6">
      <c r="B239" s="32"/>
      <c r="C239" s="31"/>
      <c r="D239" s="31"/>
      <c r="E239" s="31"/>
      <c r="F239" s="31"/>
      <c r="G239" s="30"/>
      <c r="H239" s="31"/>
      <c r="I239" s="31"/>
      <c r="J239" s="31"/>
      <c r="K239" s="31"/>
      <c r="L239" s="31"/>
    </row>
    <row r="240" spans="2:12" ht="15.6">
      <c r="B240" s="32"/>
      <c r="C240" s="31"/>
      <c r="D240" s="31"/>
      <c r="E240" s="31"/>
      <c r="F240" s="31"/>
      <c r="G240" s="30"/>
      <c r="H240" s="31"/>
      <c r="I240" s="31"/>
      <c r="J240" s="31"/>
      <c r="K240" s="31"/>
      <c r="L240" s="31"/>
    </row>
    <row r="241" spans="2:12" ht="15.6">
      <c r="B241" s="32"/>
      <c r="C241" s="31"/>
      <c r="D241" s="31"/>
      <c r="E241" s="31"/>
      <c r="F241" s="31"/>
      <c r="G241" s="30"/>
      <c r="H241" s="31"/>
      <c r="I241" s="31"/>
      <c r="J241" s="31"/>
      <c r="K241" s="31"/>
      <c r="L241" s="31"/>
    </row>
    <row r="242" spans="2:12" ht="15.6">
      <c r="B242" s="32"/>
      <c r="C242" s="31"/>
      <c r="D242" s="31"/>
      <c r="E242" s="31"/>
      <c r="F242" s="31"/>
      <c r="G242" s="30"/>
      <c r="H242" s="31"/>
      <c r="I242" s="31"/>
      <c r="J242" s="31"/>
      <c r="K242" s="31"/>
      <c r="L242" s="31"/>
    </row>
    <row r="243" spans="2:12" ht="15.6">
      <c r="B243" s="32"/>
      <c r="C243" s="31"/>
      <c r="D243" s="31"/>
      <c r="E243" s="31"/>
      <c r="F243" s="31"/>
      <c r="G243" s="30"/>
      <c r="H243" s="31"/>
      <c r="I243" s="31"/>
      <c r="J243" s="31"/>
      <c r="K243" s="31"/>
      <c r="L243" s="31"/>
    </row>
    <row r="244" spans="2:12" ht="15.6">
      <c r="B244" s="32"/>
      <c r="C244" s="31"/>
      <c r="D244" s="31"/>
      <c r="E244" s="31"/>
      <c r="F244" s="31"/>
      <c r="G244" s="30"/>
      <c r="H244" s="31"/>
      <c r="I244" s="31"/>
      <c r="J244" s="31"/>
      <c r="K244" s="31"/>
      <c r="L244" s="31"/>
    </row>
    <row r="245" spans="2:12" ht="15.6">
      <c r="B245" s="32"/>
      <c r="C245" s="31"/>
      <c r="D245" s="31"/>
      <c r="E245" s="31"/>
      <c r="F245" s="31"/>
      <c r="G245" s="30"/>
      <c r="H245" s="31"/>
      <c r="I245" s="31"/>
      <c r="J245" s="31"/>
      <c r="K245" s="31"/>
      <c r="L245" s="31"/>
    </row>
    <row r="246" spans="2:12" ht="15.6">
      <c r="B246" s="32"/>
      <c r="C246" s="31"/>
      <c r="D246" s="31"/>
      <c r="E246" s="31"/>
      <c r="F246" s="31"/>
      <c r="G246" s="30"/>
      <c r="H246" s="31"/>
      <c r="I246" s="31"/>
      <c r="J246" s="31"/>
      <c r="K246" s="31"/>
      <c r="L246" s="31"/>
    </row>
    <row r="247" spans="2:12" ht="15.6">
      <c r="B247" s="32"/>
      <c r="C247" s="31"/>
      <c r="D247" s="31"/>
      <c r="E247" s="31"/>
      <c r="F247" s="31"/>
      <c r="G247" s="30"/>
      <c r="H247" s="31"/>
      <c r="I247" s="31"/>
      <c r="J247" s="31"/>
      <c r="K247" s="31"/>
      <c r="L247" s="31"/>
    </row>
    <row r="248" spans="2:12" ht="14.45">
      <c r="B248" s="33"/>
      <c r="C248" s="31"/>
      <c r="D248" s="31"/>
      <c r="E248" s="31"/>
      <c r="F248" s="31"/>
      <c r="G248" s="30"/>
      <c r="H248" s="31"/>
      <c r="I248" s="31"/>
      <c r="J248" s="31"/>
      <c r="K248" s="31"/>
      <c r="L248" s="31"/>
    </row>
    <row r="249" spans="2:12" ht="14.45">
      <c r="B249" s="33"/>
      <c r="C249" s="31"/>
      <c r="D249" s="31"/>
      <c r="E249" s="31"/>
      <c r="F249" s="31"/>
      <c r="G249" s="30"/>
      <c r="H249" s="31"/>
      <c r="I249" s="31"/>
      <c r="J249" s="31"/>
      <c r="K249" s="31"/>
      <c r="L249" s="31"/>
    </row>
    <row r="250" spans="2:12" ht="14.45">
      <c r="B250" s="33"/>
      <c r="C250" s="31"/>
      <c r="D250" s="31"/>
      <c r="E250" s="31"/>
      <c r="F250" s="31"/>
      <c r="G250" s="30"/>
      <c r="H250" s="31"/>
      <c r="I250" s="31"/>
      <c r="J250" s="31"/>
      <c r="K250" s="31"/>
      <c r="L250" s="31"/>
    </row>
    <row r="251" spans="2:12" ht="14.45">
      <c r="B251" s="33"/>
      <c r="C251" s="31"/>
      <c r="D251" s="31"/>
      <c r="E251" s="31"/>
      <c r="F251" s="31"/>
      <c r="G251" s="30"/>
      <c r="H251" s="31"/>
      <c r="I251" s="31"/>
      <c r="J251" s="31"/>
      <c r="K251" s="31"/>
      <c r="L251" s="31"/>
    </row>
    <row r="252" spans="2:12" ht="14.45">
      <c r="B252" s="33"/>
      <c r="C252" s="31"/>
      <c r="D252" s="31"/>
      <c r="E252" s="31"/>
      <c r="F252" s="31"/>
      <c r="G252" s="30"/>
      <c r="H252" s="31"/>
      <c r="I252" s="31"/>
      <c r="J252" s="31"/>
      <c r="K252" s="31"/>
      <c r="L252" s="31"/>
    </row>
    <row r="253" spans="2:12" ht="14.45">
      <c r="B253" s="33"/>
      <c r="C253" s="31"/>
      <c r="D253" s="31"/>
      <c r="E253" s="31"/>
      <c r="F253" s="31"/>
      <c r="G253" s="30"/>
      <c r="H253" s="31"/>
      <c r="I253" s="31"/>
      <c r="J253" s="31"/>
      <c r="K253" s="31"/>
      <c r="L253" s="31"/>
    </row>
    <row r="254" spans="2:12" ht="14.45">
      <c r="B254" s="33"/>
      <c r="C254" s="31"/>
      <c r="D254" s="31"/>
      <c r="E254" s="31"/>
      <c r="F254" s="31"/>
      <c r="G254" s="30"/>
      <c r="H254" s="31"/>
      <c r="I254" s="31"/>
      <c r="J254" s="31"/>
      <c r="K254" s="31"/>
      <c r="L254" s="31"/>
    </row>
    <row r="255" spans="2:12" ht="14.45">
      <c r="B255" s="33"/>
      <c r="C255" s="31"/>
      <c r="D255" s="31"/>
      <c r="E255" s="31"/>
      <c r="F255" s="31"/>
      <c r="G255" s="30"/>
      <c r="H255" s="31"/>
      <c r="I255" s="31"/>
      <c r="J255" s="31"/>
      <c r="K255" s="31"/>
      <c r="L255" s="31"/>
    </row>
    <row r="256" spans="2:12" ht="14.45">
      <c r="B256" s="33"/>
      <c r="C256" s="31"/>
      <c r="D256" s="31"/>
      <c r="E256" s="31"/>
      <c r="F256" s="31"/>
      <c r="G256" s="30"/>
      <c r="H256" s="31"/>
      <c r="I256" s="31"/>
      <c r="J256" s="31"/>
      <c r="K256" s="31"/>
      <c r="L256" s="31"/>
    </row>
    <row r="257" spans="2:12" ht="14.45">
      <c r="B257" s="33"/>
      <c r="C257" s="31"/>
      <c r="D257" s="31"/>
      <c r="E257" s="31"/>
      <c r="F257" s="31"/>
      <c r="G257" s="30"/>
      <c r="H257" s="31"/>
      <c r="I257" s="31"/>
      <c r="J257" s="31"/>
      <c r="K257" s="31"/>
      <c r="L257" s="31"/>
    </row>
    <row r="258" spans="2:12" ht="14.45">
      <c r="B258" s="33"/>
      <c r="C258" s="31"/>
      <c r="D258" s="31"/>
      <c r="E258" s="31"/>
      <c r="F258" s="31"/>
      <c r="G258" s="30"/>
      <c r="H258" s="31"/>
      <c r="I258" s="31"/>
      <c r="J258" s="31"/>
      <c r="K258" s="31"/>
      <c r="L258" s="31"/>
    </row>
    <row r="259" spans="2:12" ht="14.45">
      <c r="B259" s="33"/>
      <c r="C259" s="31"/>
      <c r="D259" s="31"/>
      <c r="E259" s="31"/>
      <c r="F259" s="31"/>
      <c r="G259" s="30"/>
      <c r="H259" s="31"/>
      <c r="I259" s="31"/>
      <c r="J259" s="31"/>
      <c r="K259" s="31"/>
      <c r="L259" s="31"/>
    </row>
    <row r="260" spans="2:12" ht="14.45">
      <c r="B260" s="33"/>
      <c r="C260" s="31"/>
      <c r="D260" s="31"/>
      <c r="E260" s="31"/>
      <c r="F260" s="31"/>
      <c r="G260" s="30"/>
      <c r="H260" s="31"/>
      <c r="I260" s="31"/>
      <c r="J260" s="31"/>
      <c r="K260" s="31"/>
      <c r="L260" s="31"/>
    </row>
    <row r="261" spans="2:12" ht="14.45">
      <c r="B261" s="33"/>
      <c r="C261" s="31"/>
      <c r="D261" s="31"/>
      <c r="E261" s="31"/>
      <c r="F261" s="31"/>
      <c r="G261" s="30"/>
      <c r="H261" s="31"/>
      <c r="I261" s="31"/>
      <c r="J261" s="31"/>
      <c r="K261" s="31"/>
      <c r="L261" s="31"/>
    </row>
    <row r="262" spans="2:12" ht="14.45">
      <c r="B262" s="33"/>
      <c r="C262" s="31"/>
      <c r="D262" s="31"/>
      <c r="E262" s="31"/>
      <c r="F262" s="31"/>
      <c r="G262" s="30"/>
      <c r="H262" s="31"/>
      <c r="I262" s="31"/>
      <c r="J262" s="31"/>
      <c r="K262" s="31"/>
      <c r="L262" s="31"/>
    </row>
    <row r="263" spans="2:12" ht="14.45">
      <c r="B263" s="33"/>
      <c r="C263" s="31"/>
      <c r="D263" s="31"/>
      <c r="E263" s="31"/>
      <c r="F263" s="31"/>
      <c r="G263" s="30"/>
      <c r="H263" s="31"/>
      <c r="I263" s="31"/>
      <c r="J263" s="31"/>
      <c r="K263" s="31"/>
      <c r="L263" s="31"/>
    </row>
    <row r="264" spans="2:12" ht="14.45">
      <c r="B264" s="33"/>
      <c r="C264" s="31"/>
      <c r="D264" s="31"/>
      <c r="E264" s="31"/>
      <c r="F264" s="31"/>
      <c r="G264" s="30"/>
      <c r="H264" s="31"/>
      <c r="I264" s="31"/>
      <c r="J264" s="31"/>
      <c r="K264" s="31"/>
      <c r="L264" s="31"/>
    </row>
    <row r="265" spans="2:12" ht="14.45">
      <c r="B265" s="33"/>
      <c r="C265" s="31"/>
      <c r="D265" s="31"/>
      <c r="E265" s="31"/>
      <c r="F265" s="31"/>
      <c r="G265" s="30"/>
      <c r="H265" s="31"/>
      <c r="I265" s="31"/>
      <c r="J265" s="31"/>
      <c r="K265" s="31"/>
      <c r="L265" s="31"/>
    </row>
    <row r="266" spans="2:12" ht="14.45">
      <c r="B266" s="33"/>
      <c r="C266" s="31"/>
      <c r="D266" s="31"/>
      <c r="E266" s="31"/>
      <c r="F266" s="31"/>
      <c r="G266" s="30"/>
      <c r="H266" s="31"/>
      <c r="I266" s="31"/>
      <c r="J266" s="31"/>
      <c r="K266" s="31"/>
      <c r="L266" s="31"/>
    </row>
    <row r="267" spans="2:12" ht="14.45">
      <c r="B267" s="33"/>
      <c r="C267" s="31"/>
      <c r="D267" s="31"/>
      <c r="E267" s="31"/>
      <c r="F267" s="31"/>
      <c r="G267" s="30"/>
      <c r="H267" s="31"/>
      <c r="I267" s="31"/>
      <c r="J267" s="31"/>
      <c r="K267" s="31"/>
      <c r="L267" s="31"/>
    </row>
    <row r="268" spans="2:12" ht="14.45">
      <c r="B268" s="33"/>
      <c r="C268" s="31"/>
      <c r="D268" s="31"/>
      <c r="E268" s="31"/>
      <c r="F268" s="31"/>
      <c r="G268" s="30"/>
      <c r="H268" s="31"/>
      <c r="I268" s="31"/>
      <c r="J268" s="31"/>
      <c r="K268" s="31"/>
      <c r="L268" s="31"/>
    </row>
    <row r="269" spans="2:12" ht="14.45">
      <c r="B269" s="33"/>
      <c r="C269" s="31"/>
      <c r="D269" s="31"/>
      <c r="E269" s="31"/>
      <c r="F269" s="31"/>
      <c r="G269" s="30"/>
      <c r="H269" s="31"/>
      <c r="I269" s="31"/>
      <c r="J269" s="31"/>
      <c r="K269" s="31"/>
      <c r="L269" s="31"/>
    </row>
    <row r="270" spans="2:12" ht="14.45">
      <c r="B270" s="33"/>
      <c r="C270" s="31"/>
      <c r="D270" s="31"/>
      <c r="E270" s="31"/>
      <c r="F270" s="31"/>
      <c r="G270" s="30"/>
      <c r="H270" s="31"/>
      <c r="I270" s="31"/>
      <c r="J270" s="31"/>
      <c r="K270" s="31"/>
      <c r="L270" s="31"/>
    </row>
    <row r="271" spans="2:12" ht="14.45">
      <c r="B271" s="33"/>
      <c r="C271" s="31"/>
      <c r="D271" s="31"/>
      <c r="E271" s="31"/>
      <c r="F271" s="31"/>
      <c r="G271" s="30"/>
      <c r="H271" s="31"/>
      <c r="I271" s="31"/>
      <c r="J271" s="31"/>
      <c r="K271" s="31"/>
      <c r="L271" s="31"/>
    </row>
    <row r="272" spans="2:12" ht="14.45">
      <c r="B272" s="33"/>
      <c r="C272" s="31"/>
      <c r="D272" s="31"/>
      <c r="E272" s="31"/>
      <c r="F272" s="31"/>
      <c r="G272" s="30"/>
      <c r="H272" s="31"/>
      <c r="I272" s="31"/>
      <c r="J272" s="31"/>
      <c r="K272" s="31"/>
      <c r="L272" s="31"/>
    </row>
    <row r="273" spans="2:12" ht="14.45">
      <c r="B273" s="33"/>
      <c r="C273" s="31"/>
      <c r="D273" s="31"/>
      <c r="E273" s="31"/>
      <c r="F273" s="31"/>
      <c r="G273" s="30"/>
      <c r="H273" s="31"/>
      <c r="I273" s="31"/>
      <c r="J273" s="31"/>
      <c r="K273" s="31"/>
      <c r="L273" s="31"/>
    </row>
    <row r="274" spans="2:12" ht="14.45">
      <c r="B274" s="33"/>
      <c r="C274" s="31"/>
      <c r="D274" s="31"/>
      <c r="E274" s="31"/>
      <c r="F274" s="31"/>
      <c r="G274" s="30"/>
      <c r="H274" s="31"/>
      <c r="I274" s="31"/>
      <c r="J274" s="31"/>
      <c r="K274" s="31"/>
      <c r="L274" s="31"/>
    </row>
    <row r="275" spans="2:12" ht="14.45">
      <c r="B275" s="33"/>
      <c r="C275" s="31"/>
      <c r="D275" s="31"/>
      <c r="E275" s="31"/>
      <c r="F275" s="31"/>
      <c r="G275" s="30"/>
      <c r="H275" s="31"/>
      <c r="I275" s="31"/>
      <c r="J275" s="31"/>
      <c r="K275" s="31"/>
      <c r="L275" s="31"/>
    </row>
    <row r="276" spans="2:12" ht="14.45">
      <c r="B276" s="33"/>
      <c r="C276" s="31"/>
      <c r="D276" s="31"/>
      <c r="E276" s="31"/>
      <c r="F276" s="31"/>
      <c r="G276" s="30"/>
      <c r="H276" s="31"/>
      <c r="I276" s="31"/>
      <c r="J276" s="31"/>
      <c r="K276" s="31"/>
      <c r="L276" s="31"/>
    </row>
    <row r="277" spans="2:12" ht="14.45">
      <c r="B277" s="33"/>
      <c r="C277" s="31"/>
      <c r="D277" s="31"/>
      <c r="E277" s="31"/>
      <c r="F277" s="31"/>
      <c r="G277" s="30"/>
      <c r="H277" s="31"/>
      <c r="I277" s="31"/>
      <c r="J277" s="31"/>
      <c r="K277" s="31"/>
      <c r="L277" s="31"/>
    </row>
    <row r="278" spans="2:12" ht="14.45">
      <c r="B278" s="33"/>
      <c r="C278" s="31"/>
      <c r="D278" s="31"/>
      <c r="E278" s="31"/>
      <c r="F278" s="31"/>
      <c r="G278" s="30"/>
      <c r="H278" s="31"/>
      <c r="I278" s="31"/>
      <c r="J278" s="31"/>
      <c r="K278" s="31"/>
      <c r="L278" s="31"/>
    </row>
    <row r="279" spans="2:12" ht="14.45">
      <c r="B279" s="33"/>
      <c r="C279" s="31"/>
      <c r="D279" s="31"/>
      <c r="E279" s="31"/>
      <c r="F279" s="31"/>
      <c r="G279" s="30"/>
      <c r="H279" s="31"/>
      <c r="I279" s="31"/>
      <c r="J279" s="31"/>
      <c r="K279" s="31"/>
      <c r="L279" s="31"/>
    </row>
    <row r="280" spans="2:12" ht="14.45">
      <c r="B280" s="33"/>
      <c r="C280" s="31"/>
      <c r="D280" s="31"/>
      <c r="E280" s="31"/>
      <c r="F280" s="31"/>
      <c r="G280" s="30"/>
      <c r="H280" s="31"/>
      <c r="I280" s="31"/>
      <c r="J280" s="31"/>
      <c r="K280" s="31"/>
      <c r="L280" s="31"/>
    </row>
    <row r="281" spans="2:12" ht="14.45">
      <c r="B281" s="33"/>
      <c r="C281" s="31"/>
      <c r="D281" s="31"/>
      <c r="E281" s="31"/>
      <c r="F281" s="31"/>
      <c r="G281" s="30"/>
      <c r="H281" s="31"/>
      <c r="I281" s="31"/>
      <c r="J281" s="31"/>
      <c r="K281" s="31"/>
      <c r="L281" s="31"/>
    </row>
    <row r="282" spans="2:12" ht="14.45">
      <c r="B282" s="33"/>
      <c r="C282" s="31"/>
      <c r="D282" s="31"/>
      <c r="E282" s="31"/>
      <c r="F282" s="31"/>
      <c r="G282" s="30"/>
      <c r="H282" s="31"/>
      <c r="I282" s="31"/>
      <c r="J282" s="31"/>
      <c r="K282" s="31"/>
      <c r="L282" s="31"/>
    </row>
    <row r="283" spans="2:12" ht="14.45">
      <c r="B283" s="33"/>
      <c r="C283" s="31"/>
      <c r="D283" s="31"/>
      <c r="E283" s="31"/>
      <c r="F283" s="31"/>
      <c r="G283" s="30"/>
      <c r="H283" s="31"/>
      <c r="I283" s="31"/>
      <c r="J283" s="31"/>
      <c r="K283" s="31"/>
      <c r="L283" s="31"/>
    </row>
    <row r="284" spans="2:12" ht="14.45">
      <c r="B284" s="33"/>
      <c r="C284" s="31"/>
      <c r="D284" s="31"/>
      <c r="E284" s="31"/>
      <c r="F284" s="31"/>
      <c r="G284" s="30"/>
      <c r="H284" s="31"/>
      <c r="I284" s="31"/>
      <c r="J284" s="31"/>
      <c r="K284" s="31"/>
      <c r="L284" s="31"/>
    </row>
    <row r="285" spans="2:12" ht="14.45">
      <c r="B285" s="33"/>
      <c r="C285" s="31"/>
      <c r="D285" s="31"/>
      <c r="E285" s="31"/>
      <c r="F285" s="31"/>
      <c r="G285" s="30"/>
      <c r="H285" s="31"/>
      <c r="I285" s="31"/>
      <c r="J285" s="31"/>
      <c r="K285" s="31"/>
      <c r="L285" s="31"/>
    </row>
    <row r="286" spans="2:12" ht="14.45">
      <c r="B286" s="33"/>
      <c r="C286" s="31"/>
      <c r="D286" s="31"/>
      <c r="E286" s="31"/>
      <c r="F286" s="31"/>
      <c r="G286" s="30"/>
      <c r="H286" s="31"/>
      <c r="I286" s="31"/>
      <c r="J286" s="31"/>
      <c r="K286" s="31"/>
      <c r="L286" s="31"/>
    </row>
    <row r="287" spans="2:12" ht="14.45">
      <c r="B287" s="33"/>
      <c r="C287" s="31"/>
      <c r="D287" s="31"/>
      <c r="E287" s="31"/>
      <c r="F287" s="31"/>
      <c r="G287" s="30"/>
      <c r="H287" s="31"/>
      <c r="I287" s="31"/>
      <c r="J287" s="31"/>
      <c r="K287" s="31"/>
      <c r="L287" s="31"/>
    </row>
    <row r="288" spans="2:12" ht="14.45">
      <c r="B288" s="33"/>
      <c r="C288" s="31"/>
      <c r="D288" s="31"/>
      <c r="E288" s="31"/>
      <c r="F288" s="31"/>
      <c r="G288" s="30"/>
      <c r="H288" s="31"/>
      <c r="I288" s="31"/>
      <c r="J288" s="31"/>
      <c r="K288" s="31"/>
      <c r="L288" s="31"/>
    </row>
    <row r="289" spans="2:12" ht="14.45">
      <c r="B289" s="33"/>
      <c r="C289" s="31"/>
      <c r="D289" s="31"/>
      <c r="E289" s="31"/>
      <c r="F289" s="31"/>
      <c r="G289" s="30"/>
      <c r="H289" s="31"/>
      <c r="I289" s="31"/>
      <c r="J289" s="31"/>
      <c r="K289" s="31"/>
      <c r="L289" s="31"/>
    </row>
    <row r="290" spans="2:12" ht="14.45">
      <c r="B290" s="33"/>
      <c r="C290" s="31"/>
      <c r="D290" s="31"/>
      <c r="E290" s="31"/>
      <c r="F290" s="31"/>
      <c r="G290" s="30"/>
      <c r="H290" s="31"/>
      <c r="I290" s="31"/>
      <c r="J290" s="31"/>
      <c r="K290" s="31"/>
      <c r="L290" s="31"/>
    </row>
    <row r="291" spans="2:12" ht="14.45">
      <c r="B291" s="33"/>
      <c r="C291" s="31"/>
      <c r="D291" s="31"/>
      <c r="E291" s="31"/>
      <c r="F291" s="31"/>
      <c r="G291" s="30"/>
      <c r="H291" s="31"/>
      <c r="I291" s="31"/>
      <c r="J291" s="31"/>
      <c r="K291" s="31"/>
      <c r="L291" s="31"/>
    </row>
    <row r="292" spans="2:12" ht="14.45">
      <c r="B292" s="33"/>
      <c r="C292" s="31"/>
      <c r="D292" s="31"/>
      <c r="E292" s="31"/>
      <c r="F292" s="31"/>
      <c r="G292" s="30"/>
      <c r="H292" s="31"/>
      <c r="I292" s="31"/>
      <c r="J292" s="31"/>
      <c r="K292" s="31"/>
      <c r="L292" s="31"/>
    </row>
    <row r="293" spans="2:12" ht="14.45">
      <c r="B293" s="33"/>
      <c r="C293" s="31"/>
      <c r="D293" s="31"/>
      <c r="E293" s="31"/>
      <c r="F293" s="31"/>
      <c r="G293" s="30"/>
      <c r="H293" s="31"/>
      <c r="I293" s="31"/>
      <c r="J293" s="31"/>
      <c r="K293" s="31"/>
      <c r="L293" s="31"/>
    </row>
    <row r="294" spans="2:12" ht="14.45">
      <c r="B294" s="33"/>
      <c r="C294" s="31"/>
      <c r="D294" s="31"/>
      <c r="E294" s="31"/>
      <c r="F294" s="31"/>
      <c r="G294" s="30"/>
      <c r="H294" s="31"/>
      <c r="I294" s="31"/>
      <c r="J294" s="31"/>
      <c r="K294" s="31"/>
      <c r="L294" s="31"/>
    </row>
    <row r="295" spans="2:12" ht="14.45">
      <c r="B295" s="33"/>
      <c r="C295" s="31"/>
      <c r="D295" s="31"/>
      <c r="E295" s="31"/>
      <c r="F295" s="31"/>
      <c r="G295" s="30"/>
      <c r="H295" s="31"/>
      <c r="I295" s="31"/>
      <c r="J295" s="31"/>
      <c r="K295" s="31"/>
      <c r="L295" s="31"/>
    </row>
    <row r="296" spans="2:12" ht="14.45">
      <c r="B296" s="33"/>
      <c r="C296" s="31"/>
      <c r="D296" s="31"/>
      <c r="E296" s="31"/>
      <c r="F296" s="31"/>
      <c r="G296" s="30"/>
      <c r="H296" s="31"/>
      <c r="I296" s="31"/>
      <c r="J296" s="31"/>
      <c r="K296" s="31"/>
      <c r="L296" s="31"/>
    </row>
    <row r="297" spans="2:12" ht="14.45">
      <c r="B297" s="33"/>
      <c r="C297" s="31"/>
      <c r="D297" s="31"/>
      <c r="E297" s="31"/>
      <c r="F297" s="31"/>
      <c r="G297" s="30"/>
      <c r="H297" s="31"/>
      <c r="I297" s="31"/>
      <c r="J297" s="31"/>
      <c r="K297" s="31"/>
      <c r="L297" s="31"/>
    </row>
    <row r="298" spans="2:12" ht="14.45">
      <c r="B298" s="33"/>
      <c r="C298" s="31"/>
      <c r="D298" s="31"/>
      <c r="E298" s="31"/>
      <c r="F298" s="31"/>
      <c r="G298" s="30"/>
      <c r="H298" s="31"/>
      <c r="I298" s="31"/>
      <c r="J298" s="31"/>
      <c r="K298" s="31"/>
      <c r="L298" s="31"/>
    </row>
    <row r="299" spans="2:12" ht="14.45">
      <c r="B299" s="33"/>
      <c r="C299" s="31"/>
      <c r="D299" s="31"/>
      <c r="E299" s="31"/>
      <c r="F299" s="31"/>
      <c r="G299" s="30"/>
      <c r="H299" s="31"/>
      <c r="I299" s="31"/>
      <c r="J299" s="31"/>
      <c r="K299" s="31"/>
      <c r="L299" s="31"/>
    </row>
    <row r="300" spans="2:12" ht="14.45">
      <c r="B300" s="33"/>
      <c r="C300" s="31"/>
      <c r="D300" s="31"/>
      <c r="E300" s="31"/>
      <c r="F300" s="31"/>
      <c r="G300" s="30"/>
      <c r="H300" s="31"/>
      <c r="I300" s="31"/>
      <c r="J300" s="31"/>
      <c r="K300" s="31"/>
      <c r="L300" s="31"/>
    </row>
    <row r="301" spans="2:12" ht="14.45">
      <c r="B301" s="33"/>
      <c r="C301" s="31"/>
      <c r="D301" s="31"/>
      <c r="E301" s="31"/>
      <c r="F301" s="31"/>
      <c r="G301" s="30"/>
      <c r="H301" s="31"/>
      <c r="I301" s="31"/>
      <c r="J301" s="31"/>
      <c r="K301" s="31"/>
      <c r="L301" s="31"/>
    </row>
    <row r="302" spans="2:12" ht="14.45">
      <c r="B302" s="33"/>
      <c r="C302" s="31"/>
      <c r="D302" s="31"/>
      <c r="E302" s="31"/>
      <c r="F302" s="31"/>
      <c r="G302" s="30"/>
      <c r="H302" s="31"/>
      <c r="I302" s="31"/>
      <c r="J302" s="31"/>
      <c r="K302" s="31"/>
      <c r="L302" s="31"/>
    </row>
    <row r="303" spans="2:12" ht="14.45">
      <c r="B303" s="33"/>
      <c r="C303" s="31"/>
      <c r="D303" s="31"/>
      <c r="E303" s="31"/>
      <c r="F303" s="31"/>
      <c r="G303" s="30"/>
      <c r="H303" s="31"/>
      <c r="I303" s="31"/>
      <c r="J303" s="31"/>
      <c r="K303" s="31"/>
      <c r="L303" s="31"/>
    </row>
    <row r="304" spans="2:12" ht="14.45">
      <c r="B304" s="33"/>
      <c r="C304" s="31"/>
      <c r="D304" s="31"/>
      <c r="E304" s="31"/>
      <c r="F304" s="31"/>
      <c r="G304" s="30"/>
      <c r="H304" s="31"/>
      <c r="I304" s="31"/>
      <c r="J304" s="31"/>
      <c r="K304" s="31"/>
      <c r="L304" s="31"/>
    </row>
    <row r="305" spans="2:12" ht="14.45">
      <c r="B305" s="33"/>
      <c r="C305" s="31"/>
      <c r="D305" s="31"/>
      <c r="E305" s="31"/>
      <c r="F305" s="31"/>
      <c r="G305" s="30"/>
      <c r="H305" s="31"/>
      <c r="I305" s="31"/>
      <c r="J305" s="31"/>
      <c r="K305" s="31"/>
      <c r="L305" s="31"/>
    </row>
    <row r="306" spans="2:12" ht="14.45">
      <c r="B306" s="33"/>
      <c r="C306" s="31"/>
      <c r="D306" s="31"/>
      <c r="E306" s="31"/>
      <c r="F306" s="31"/>
      <c r="G306" s="30"/>
      <c r="H306" s="31"/>
      <c r="I306" s="31"/>
      <c r="J306" s="31"/>
      <c r="K306" s="31"/>
      <c r="L306" s="31"/>
    </row>
    <row r="307" spans="2:12" ht="14.45">
      <c r="B307" s="33"/>
      <c r="C307" s="31"/>
      <c r="D307" s="31"/>
      <c r="E307" s="31"/>
      <c r="F307" s="31"/>
      <c r="G307" s="30"/>
      <c r="H307" s="31"/>
      <c r="I307" s="31"/>
      <c r="J307" s="31"/>
      <c r="K307" s="31"/>
      <c r="L307" s="31"/>
    </row>
    <row r="308" spans="2:12" ht="14.45">
      <c r="B308" s="33"/>
      <c r="C308" s="31"/>
      <c r="D308" s="31"/>
      <c r="E308" s="31"/>
      <c r="F308" s="31"/>
      <c r="G308" s="30"/>
      <c r="H308" s="31"/>
      <c r="I308" s="31"/>
      <c r="J308" s="31"/>
      <c r="K308" s="31"/>
      <c r="L308" s="31"/>
    </row>
    <row r="309" spans="2:12" ht="14.45">
      <c r="B309" s="33"/>
      <c r="C309" s="31"/>
      <c r="D309" s="31"/>
      <c r="E309" s="31"/>
      <c r="F309" s="31"/>
      <c r="G309" s="30"/>
      <c r="H309" s="31"/>
      <c r="I309" s="31"/>
      <c r="J309" s="31"/>
      <c r="K309" s="31"/>
      <c r="L309" s="31"/>
    </row>
    <row r="310" spans="2:12" ht="14.45">
      <c r="B310" s="33"/>
      <c r="C310" s="31"/>
      <c r="D310" s="31"/>
      <c r="E310" s="31"/>
      <c r="F310" s="31"/>
      <c r="G310" s="30"/>
      <c r="H310" s="31"/>
      <c r="I310" s="31"/>
      <c r="J310" s="31"/>
      <c r="K310" s="31"/>
      <c r="L310" s="31"/>
    </row>
    <row r="311" spans="2:12" ht="14.45">
      <c r="B311" s="33"/>
      <c r="C311" s="31"/>
      <c r="D311" s="31"/>
      <c r="E311" s="31"/>
      <c r="F311" s="31"/>
      <c r="G311" s="30"/>
      <c r="H311" s="31"/>
      <c r="I311" s="31"/>
      <c r="J311" s="31"/>
      <c r="K311" s="31"/>
      <c r="L311" s="31"/>
    </row>
    <row r="312" spans="2:12" ht="14.45">
      <c r="B312" s="33"/>
      <c r="C312" s="31"/>
      <c r="D312" s="31"/>
      <c r="E312" s="31"/>
      <c r="F312" s="31"/>
      <c r="G312" s="30"/>
      <c r="H312" s="31"/>
      <c r="I312" s="31"/>
      <c r="J312" s="31"/>
      <c r="K312" s="31"/>
      <c r="L312" s="31"/>
    </row>
    <row r="313" spans="2:12" ht="14.45">
      <c r="B313" s="33"/>
      <c r="C313" s="31"/>
      <c r="D313" s="31"/>
      <c r="E313" s="31"/>
      <c r="F313" s="31"/>
      <c r="G313" s="30"/>
      <c r="H313" s="31"/>
      <c r="I313" s="31"/>
      <c r="J313" s="31"/>
      <c r="K313" s="31"/>
      <c r="L313" s="31"/>
    </row>
    <row r="314" spans="2:12" ht="14.45">
      <c r="B314" s="33"/>
      <c r="C314" s="31"/>
      <c r="D314" s="31"/>
      <c r="E314" s="31"/>
      <c r="F314" s="31"/>
      <c r="G314" s="30"/>
      <c r="H314" s="31"/>
      <c r="I314" s="31"/>
      <c r="J314" s="31"/>
      <c r="K314" s="31"/>
      <c r="L314" s="31"/>
    </row>
    <row r="315" spans="2:12" ht="14.45">
      <c r="B315" s="33"/>
      <c r="C315" s="31"/>
      <c r="D315" s="31"/>
      <c r="E315" s="31"/>
      <c r="F315" s="31"/>
      <c r="G315" s="30"/>
      <c r="H315" s="31"/>
      <c r="I315" s="31"/>
      <c r="J315" s="31"/>
      <c r="K315" s="31"/>
      <c r="L315" s="31"/>
    </row>
    <row r="316" spans="2:12" ht="14.45">
      <c r="B316" s="33"/>
      <c r="C316" s="31"/>
      <c r="D316" s="31"/>
      <c r="E316" s="31"/>
      <c r="F316" s="31"/>
      <c r="G316" s="30"/>
      <c r="H316" s="31"/>
      <c r="I316" s="31"/>
      <c r="J316" s="31"/>
      <c r="K316" s="31"/>
      <c r="L316" s="31"/>
    </row>
    <row r="317" spans="2:12" ht="14.45">
      <c r="B317" s="33"/>
      <c r="C317" s="31"/>
      <c r="D317" s="31"/>
      <c r="E317" s="31"/>
      <c r="F317" s="31"/>
      <c r="G317" s="30"/>
      <c r="H317" s="31"/>
      <c r="I317" s="31"/>
      <c r="J317" s="31"/>
      <c r="K317" s="31"/>
      <c r="L317" s="31"/>
    </row>
    <row r="318" spans="2:12" ht="14.45">
      <c r="B318" s="33"/>
      <c r="C318" s="31"/>
      <c r="D318" s="31"/>
      <c r="E318" s="31"/>
      <c r="F318" s="31"/>
      <c r="G318" s="30"/>
      <c r="H318" s="31"/>
      <c r="I318" s="31"/>
      <c r="J318" s="31"/>
      <c r="K318" s="31"/>
      <c r="L318" s="31"/>
    </row>
    <row r="319" spans="2:12" ht="14.45">
      <c r="B319" s="33"/>
      <c r="C319" s="31"/>
      <c r="D319" s="31"/>
      <c r="E319" s="31"/>
      <c r="F319" s="31"/>
      <c r="G319" s="30"/>
      <c r="H319" s="31"/>
      <c r="I319" s="31"/>
      <c r="J319" s="31"/>
      <c r="K319" s="31"/>
      <c r="L319" s="31"/>
    </row>
    <row r="320" spans="2:12" ht="14.45">
      <c r="B320" s="33"/>
      <c r="C320" s="31"/>
      <c r="D320" s="31"/>
      <c r="E320" s="31"/>
      <c r="F320" s="31"/>
      <c r="G320" s="30"/>
      <c r="H320" s="31"/>
      <c r="I320" s="31"/>
      <c r="J320" s="31"/>
      <c r="K320" s="31"/>
      <c r="L320" s="31"/>
    </row>
    <row r="321" spans="2:12" ht="14.45">
      <c r="B321" s="33"/>
      <c r="C321" s="31"/>
      <c r="D321" s="31"/>
      <c r="E321" s="31"/>
      <c r="F321" s="31"/>
      <c r="G321" s="30"/>
      <c r="H321" s="31"/>
      <c r="I321" s="31"/>
      <c r="J321" s="31"/>
      <c r="K321" s="31"/>
      <c r="L321" s="31"/>
    </row>
    <row r="322" spans="2:12" ht="14.45">
      <c r="B322" s="33"/>
      <c r="C322" s="31"/>
      <c r="D322" s="31"/>
      <c r="E322" s="31"/>
      <c r="F322" s="31"/>
      <c r="G322" s="30"/>
      <c r="H322" s="31"/>
      <c r="I322" s="31"/>
      <c r="J322" s="31"/>
      <c r="K322" s="31"/>
      <c r="L322" s="31"/>
    </row>
    <row r="323" spans="2:12" ht="14.45">
      <c r="B323" s="33"/>
      <c r="C323" s="31"/>
      <c r="D323" s="31"/>
      <c r="E323" s="31"/>
      <c r="F323" s="31"/>
      <c r="G323" s="30"/>
      <c r="H323" s="31"/>
      <c r="I323" s="31"/>
      <c r="J323" s="31"/>
      <c r="K323" s="31"/>
      <c r="L323" s="31"/>
    </row>
    <row r="324" spans="2:12" ht="14.45">
      <c r="B324" s="33"/>
      <c r="C324" s="31"/>
      <c r="D324" s="31"/>
      <c r="E324" s="31"/>
      <c r="F324" s="31"/>
      <c r="G324" s="30"/>
      <c r="H324" s="31"/>
      <c r="I324" s="31"/>
      <c r="J324" s="31"/>
      <c r="K324" s="31"/>
      <c r="L324" s="31"/>
    </row>
    <row r="325" spans="2:12" ht="14.45">
      <c r="B325" s="33"/>
      <c r="C325" s="31"/>
      <c r="D325" s="31"/>
      <c r="E325" s="31"/>
      <c r="F325" s="31"/>
      <c r="G325" s="30"/>
      <c r="H325" s="31"/>
      <c r="I325" s="31"/>
      <c r="J325" s="31"/>
      <c r="K325" s="31"/>
      <c r="L325" s="31"/>
    </row>
    <row r="326" spans="2:12" ht="14.45">
      <c r="B326" s="33"/>
      <c r="C326" s="31"/>
      <c r="D326" s="31"/>
      <c r="E326" s="31"/>
      <c r="F326" s="31"/>
      <c r="G326" s="30"/>
      <c r="H326" s="31"/>
      <c r="I326" s="31"/>
      <c r="J326" s="31"/>
      <c r="K326" s="31"/>
      <c r="L326" s="31"/>
    </row>
    <row r="327" spans="2:12" ht="14.45">
      <c r="B327" s="33"/>
      <c r="C327" s="31"/>
      <c r="D327" s="31"/>
      <c r="E327" s="31"/>
      <c r="F327" s="31"/>
      <c r="G327" s="30"/>
      <c r="H327" s="31"/>
      <c r="I327" s="31"/>
      <c r="J327" s="31"/>
      <c r="K327" s="31"/>
      <c r="L327" s="31"/>
    </row>
    <row r="328" spans="2:12" ht="14.45">
      <c r="B328" s="33"/>
      <c r="C328" s="31"/>
      <c r="D328" s="31"/>
      <c r="E328" s="31"/>
      <c r="F328" s="31"/>
      <c r="G328" s="30"/>
      <c r="H328" s="31"/>
      <c r="I328" s="31"/>
      <c r="J328" s="31"/>
      <c r="K328" s="31"/>
      <c r="L328" s="31"/>
    </row>
    <row r="329" spans="2:12" ht="14.45">
      <c r="B329" s="33"/>
      <c r="C329" s="31"/>
      <c r="D329" s="31"/>
      <c r="E329" s="31"/>
      <c r="F329" s="31"/>
      <c r="G329" s="30"/>
      <c r="H329" s="31"/>
      <c r="I329" s="31"/>
      <c r="J329" s="31"/>
      <c r="K329" s="31"/>
      <c r="L329" s="31"/>
    </row>
    <row r="330" spans="2:12" ht="14.45">
      <c r="B330" s="33"/>
      <c r="C330" s="31"/>
      <c r="D330" s="31"/>
      <c r="E330" s="31"/>
      <c r="F330" s="31"/>
      <c r="G330" s="30"/>
      <c r="H330" s="31"/>
      <c r="I330" s="31"/>
      <c r="J330" s="31"/>
      <c r="K330" s="31"/>
      <c r="L330" s="31"/>
    </row>
    <row r="331" spans="2:12" ht="14.45">
      <c r="B331" s="33"/>
      <c r="C331" s="31"/>
      <c r="D331" s="31"/>
      <c r="E331" s="31"/>
      <c r="F331" s="31"/>
      <c r="G331" s="30"/>
      <c r="H331" s="31"/>
      <c r="I331" s="31"/>
      <c r="J331" s="31"/>
      <c r="K331" s="31"/>
      <c r="L331" s="31"/>
    </row>
    <row r="332" spans="2:12" ht="14.45">
      <c r="B332" s="33"/>
      <c r="C332" s="31"/>
      <c r="D332" s="31"/>
      <c r="E332" s="31"/>
      <c r="F332" s="31"/>
      <c r="G332" s="30"/>
      <c r="H332" s="31"/>
      <c r="I332" s="31"/>
      <c r="J332" s="31"/>
      <c r="K332" s="31"/>
      <c r="L332" s="31"/>
    </row>
    <row r="333" spans="2:12" ht="14.45">
      <c r="B333" s="33"/>
      <c r="C333" s="31"/>
      <c r="D333" s="31"/>
      <c r="E333" s="31"/>
      <c r="F333" s="31"/>
      <c r="G333" s="30"/>
      <c r="H333" s="31"/>
      <c r="I333" s="31"/>
      <c r="J333" s="31"/>
      <c r="K333" s="31"/>
      <c r="L333" s="31"/>
    </row>
    <row r="334" spans="2:12" ht="14.45">
      <c r="B334" s="33"/>
      <c r="C334" s="31"/>
      <c r="D334" s="31"/>
      <c r="E334" s="31"/>
      <c r="F334" s="31"/>
      <c r="G334" s="30"/>
      <c r="H334" s="31"/>
      <c r="I334" s="31"/>
      <c r="J334" s="31"/>
      <c r="K334" s="31"/>
      <c r="L334" s="31"/>
    </row>
    <row r="335" spans="2:12" ht="14.45">
      <c r="B335" s="33"/>
      <c r="C335" s="31"/>
      <c r="D335" s="31"/>
      <c r="E335" s="31"/>
      <c r="F335" s="31"/>
      <c r="G335" s="30"/>
      <c r="H335" s="31"/>
      <c r="I335" s="31"/>
      <c r="J335" s="31"/>
      <c r="K335" s="31"/>
      <c r="L335" s="31"/>
    </row>
    <row r="336" spans="2:12" ht="14.45">
      <c r="B336" s="33"/>
      <c r="C336" s="31"/>
      <c r="D336" s="31"/>
      <c r="E336" s="31"/>
      <c r="F336" s="31"/>
      <c r="G336" s="30"/>
      <c r="H336" s="31"/>
      <c r="I336" s="31"/>
      <c r="J336" s="31"/>
      <c r="K336" s="31"/>
      <c r="L336" s="31"/>
    </row>
    <row r="337" spans="2:12" ht="14.45">
      <c r="B337" s="33"/>
      <c r="C337" s="31"/>
      <c r="D337" s="31"/>
      <c r="E337" s="31"/>
      <c r="F337" s="31"/>
      <c r="G337" s="30"/>
      <c r="H337" s="31"/>
      <c r="I337" s="31"/>
      <c r="J337" s="31"/>
      <c r="K337" s="31"/>
      <c r="L337" s="31"/>
    </row>
    <row r="338" spans="2:12" ht="14.45">
      <c r="B338" s="33"/>
      <c r="C338" s="31"/>
      <c r="D338" s="31"/>
      <c r="E338" s="31"/>
      <c r="F338" s="31"/>
      <c r="G338" s="30"/>
      <c r="H338" s="31"/>
      <c r="I338" s="31"/>
      <c r="J338" s="31"/>
      <c r="K338" s="31"/>
      <c r="L338" s="31"/>
    </row>
    <row r="339" spans="2:12" ht="14.45">
      <c r="B339" s="33"/>
      <c r="C339" s="31"/>
      <c r="D339" s="31"/>
      <c r="E339" s="31"/>
      <c r="F339" s="31"/>
      <c r="G339" s="30"/>
      <c r="H339" s="31"/>
      <c r="I339" s="31"/>
      <c r="J339" s="31"/>
      <c r="K339" s="31"/>
      <c r="L339" s="31"/>
    </row>
    <row r="340" spans="2:12" ht="14.45">
      <c r="B340" s="33"/>
      <c r="C340" s="31"/>
      <c r="D340" s="31"/>
      <c r="E340" s="31"/>
      <c r="F340" s="31"/>
      <c r="G340" s="30"/>
      <c r="H340" s="31"/>
      <c r="I340" s="31"/>
      <c r="J340" s="31"/>
      <c r="K340" s="31"/>
      <c r="L340" s="31"/>
    </row>
    <row r="341" spans="2:12" ht="14.45">
      <c r="B341" s="33"/>
      <c r="C341" s="31"/>
      <c r="D341" s="31"/>
      <c r="E341" s="31"/>
      <c r="F341" s="31"/>
      <c r="G341" s="30"/>
      <c r="H341" s="31"/>
      <c r="I341" s="31"/>
      <c r="J341" s="31"/>
      <c r="K341" s="31"/>
      <c r="L341" s="31"/>
    </row>
    <row r="342" spans="2:12" ht="14.45">
      <c r="B342" s="33"/>
      <c r="C342" s="31"/>
      <c r="D342" s="31"/>
      <c r="E342" s="31"/>
      <c r="F342" s="31"/>
      <c r="G342" s="30"/>
      <c r="H342" s="31"/>
      <c r="I342" s="31"/>
      <c r="J342" s="31"/>
      <c r="K342" s="31"/>
      <c r="L342" s="31"/>
    </row>
    <row r="343" spans="2:12" ht="14.45">
      <c r="B343" s="33"/>
      <c r="C343" s="31"/>
      <c r="D343" s="31"/>
      <c r="E343" s="31"/>
      <c r="F343" s="31"/>
      <c r="G343" s="30"/>
      <c r="H343" s="31"/>
      <c r="I343" s="31"/>
      <c r="J343" s="31"/>
      <c r="K343" s="31"/>
      <c r="L343" s="31"/>
    </row>
    <row r="344" spans="2:12" ht="14.45">
      <c r="B344" s="33"/>
      <c r="C344" s="31"/>
      <c r="D344" s="31"/>
      <c r="E344" s="31"/>
      <c r="F344" s="31"/>
      <c r="G344" s="30"/>
      <c r="H344" s="31"/>
      <c r="I344" s="31"/>
      <c r="J344" s="31"/>
      <c r="K344" s="31"/>
      <c r="L344" s="31"/>
    </row>
    <row r="345" spans="2:12" ht="14.45">
      <c r="B345" s="33"/>
      <c r="C345" s="31"/>
      <c r="D345" s="31"/>
      <c r="E345" s="31"/>
      <c r="F345" s="31"/>
      <c r="G345" s="30"/>
      <c r="H345" s="31"/>
      <c r="I345" s="31"/>
      <c r="J345" s="31"/>
      <c r="K345" s="31"/>
      <c r="L345" s="31"/>
    </row>
    <row r="346" spans="2:12" ht="14.45">
      <c r="B346" s="33"/>
      <c r="C346" s="31"/>
      <c r="D346" s="31"/>
      <c r="E346" s="31"/>
      <c r="F346" s="31"/>
      <c r="G346" s="30"/>
      <c r="H346" s="31"/>
      <c r="I346" s="31"/>
      <c r="J346" s="31"/>
      <c r="K346" s="31"/>
      <c r="L346" s="31"/>
    </row>
    <row r="347" spans="2:12" ht="14.45">
      <c r="B347" s="33"/>
      <c r="C347" s="31"/>
      <c r="D347" s="31"/>
      <c r="E347" s="31"/>
      <c r="F347" s="31"/>
      <c r="G347" s="30"/>
      <c r="H347" s="31"/>
      <c r="I347" s="31"/>
      <c r="J347" s="31"/>
      <c r="K347" s="31"/>
      <c r="L347" s="31"/>
    </row>
    <row r="348" spans="2:12" ht="14.45">
      <c r="B348" s="33"/>
      <c r="C348" s="31"/>
      <c r="D348" s="31"/>
      <c r="E348" s="31"/>
      <c r="F348" s="31"/>
      <c r="G348" s="30"/>
      <c r="H348" s="31"/>
      <c r="I348" s="31"/>
      <c r="J348" s="31"/>
      <c r="K348" s="31"/>
      <c r="L348" s="31"/>
    </row>
    <row r="349" spans="2:12">
      <c r="C349" s="31"/>
      <c r="D349" s="31"/>
      <c r="E349" s="31"/>
      <c r="F349" s="31"/>
      <c r="G349" s="30"/>
      <c r="H349" s="31"/>
      <c r="I349" s="31"/>
      <c r="J349" s="31"/>
      <c r="K349" s="31"/>
      <c r="L349" s="31"/>
    </row>
    <row r="350" spans="2:12">
      <c r="C350" s="31"/>
      <c r="D350" s="31"/>
      <c r="E350" s="31"/>
      <c r="F350" s="31"/>
      <c r="G350" s="30"/>
      <c r="H350" s="31"/>
      <c r="I350" s="31"/>
      <c r="J350" s="31"/>
      <c r="K350" s="31"/>
      <c r="L350" s="31"/>
    </row>
    <row r="351" spans="2:12">
      <c r="C351" s="31"/>
      <c r="D351" s="31"/>
      <c r="E351" s="31"/>
      <c r="F351" s="31"/>
      <c r="G351" s="30"/>
      <c r="H351" s="31"/>
      <c r="I351" s="31"/>
      <c r="J351" s="31"/>
      <c r="K351" s="31"/>
      <c r="L351" s="31"/>
    </row>
    <row r="352" spans="2:12">
      <c r="C352" s="31"/>
      <c r="D352" s="31"/>
      <c r="E352" s="31"/>
      <c r="F352" s="31"/>
      <c r="G352" s="30"/>
      <c r="H352" s="31"/>
      <c r="I352" s="31"/>
      <c r="J352" s="31"/>
      <c r="K352" s="31"/>
      <c r="L352" s="31"/>
    </row>
    <row r="353" spans="3:12">
      <c r="C353" s="31"/>
      <c r="D353" s="31"/>
      <c r="E353" s="31"/>
      <c r="F353" s="31"/>
      <c r="G353" s="30"/>
      <c r="H353" s="31"/>
      <c r="I353" s="31"/>
      <c r="J353" s="31"/>
      <c r="K353" s="31"/>
      <c r="L353" s="31"/>
    </row>
    <row r="354" spans="3:12">
      <c r="C354" s="31"/>
      <c r="D354" s="31"/>
      <c r="E354" s="31"/>
      <c r="F354" s="31"/>
      <c r="G354" s="30"/>
      <c r="H354" s="31"/>
      <c r="I354" s="31"/>
      <c r="J354" s="31"/>
      <c r="K354" s="31"/>
      <c r="L354" s="31"/>
    </row>
    <row r="355" spans="3:12">
      <c r="C355" s="31"/>
      <c r="D355" s="31"/>
      <c r="E355" s="31"/>
      <c r="F355" s="31"/>
      <c r="G355" s="30"/>
      <c r="H355" s="31"/>
      <c r="I355" s="31"/>
      <c r="J355" s="31"/>
      <c r="K355" s="31"/>
      <c r="L355" s="31"/>
    </row>
    <row r="356" spans="3:12">
      <c r="C356" s="31"/>
      <c r="D356" s="31"/>
      <c r="E356" s="31"/>
      <c r="F356" s="31"/>
      <c r="G356" s="30"/>
      <c r="H356" s="31"/>
      <c r="I356" s="31"/>
      <c r="J356" s="31"/>
      <c r="K356" s="31"/>
      <c r="L356" s="31"/>
    </row>
    <row r="357" spans="3:12">
      <c r="C357" s="31"/>
      <c r="D357" s="31"/>
      <c r="E357" s="31"/>
      <c r="F357" s="31"/>
      <c r="G357" s="30"/>
      <c r="H357" s="31"/>
      <c r="I357" s="31"/>
      <c r="J357" s="31"/>
      <c r="K357" s="31"/>
      <c r="L357" s="31"/>
    </row>
    <row r="358" spans="3:12">
      <c r="C358" s="31"/>
      <c r="D358" s="31"/>
      <c r="E358" s="31"/>
      <c r="F358" s="31"/>
      <c r="G358" s="30"/>
      <c r="H358" s="31"/>
      <c r="I358" s="31"/>
      <c r="J358" s="31"/>
      <c r="K358" s="31"/>
      <c r="L358" s="31"/>
    </row>
    <row r="359" spans="3:12">
      <c r="C359" s="31"/>
      <c r="D359" s="31"/>
      <c r="E359" s="31"/>
      <c r="F359" s="31"/>
      <c r="G359" s="30"/>
      <c r="H359" s="31"/>
      <c r="I359" s="31"/>
      <c r="J359" s="31"/>
      <c r="K359" s="31"/>
      <c r="L359" s="31"/>
    </row>
    <row r="360" spans="3:12">
      <c r="C360" s="31"/>
      <c r="D360" s="31"/>
      <c r="E360" s="31"/>
      <c r="F360" s="31"/>
      <c r="G360" s="30"/>
      <c r="H360" s="31"/>
      <c r="I360" s="31"/>
      <c r="J360" s="31"/>
      <c r="K360" s="31"/>
      <c r="L360" s="31"/>
    </row>
    <row r="361" spans="3:12">
      <c r="C361" s="31"/>
      <c r="D361" s="31"/>
      <c r="E361" s="31"/>
      <c r="F361" s="31"/>
      <c r="G361" s="30"/>
      <c r="H361" s="31"/>
      <c r="I361" s="31"/>
      <c r="J361" s="31"/>
      <c r="K361" s="31"/>
      <c r="L361" s="31"/>
    </row>
    <row r="362" spans="3:12">
      <c r="C362" s="31"/>
      <c r="D362" s="31"/>
      <c r="E362" s="31"/>
      <c r="F362" s="31"/>
      <c r="G362" s="30"/>
      <c r="H362" s="31"/>
      <c r="I362" s="31"/>
      <c r="J362" s="31"/>
      <c r="K362" s="31"/>
      <c r="L362" s="31"/>
    </row>
    <row r="363" spans="3:12">
      <c r="C363" s="31"/>
      <c r="D363" s="31"/>
      <c r="E363" s="31"/>
      <c r="F363" s="31"/>
      <c r="G363" s="30"/>
      <c r="H363" s="31"/>
      <c r="I363" s="31"/>
      <c r="J363" s="31"/>
      <c r="K363" s="31"/>
      <c r="L363" s="31"/>
    </row>
    <row r="364" spans="3:12">
      <c r="C364" s="31"/>
      <c r="D364" s="31"/>
      <c r="E364" s="31"/>
      <c r="F364" s="31"/>
      <c r="G364" s="30"/>
      <c r="H364" s="31"/>
      <c r="I364" s="31"/>
      <c r="J364" s="31"/>
      <c r="K364" s="31"/>
      <c r="L364" s="31"/>
    </row>
    <row r="365" spans="3:12">
      <c r="C365" s="31"/>
      <c r="D365" s="31"/>
      <c r="E365" s="31"/>
      <c r="F365" s="31"/>
      <c r="G365" s="30"/>
      <c r="H365" s="31"/>
      <c r="I365" s="31"/>
      <c r="J365" s="31"/>
      <c r="K365" s="31"/>
      <c r="L365" s="31"/>
    </row>
    <row r="366" spans="3:12">
      <c r="C366" s="31"/>
      <c r="D366" s="31"/>
      <c r="E366" s="31"/>
      <c r="F366" s="31"/>
      <c r="G366" s="30"/>
      <c r="H366" s="31"/>
      <c r="I366" s="31"/>
      <c r="J366" s="31"/>
      <c r="K366" s="31"/>
      <c r="L366" s="31"/>
    </row>
    <row r="367" spans="3:12">
      <c r="C367" s="31"/>
      <c r="D367" s="31"/>
      <c r="E367" s="31"/>
      <c r="F367" s="31"/>
      <c r="G367" s="30"/>
      <c r="H367" s="31"/>
      <c r="I367" s="31"/>
      <c r="J367" s="31"/>
      <c r="K367" s="31"/>
      <c r="L367" s="31"/>
    </row>
    <row r="368" spans="3:12">
      <c r="C368" s="31"/>
      <c r="D368" s="31"/>
      <c r="E368" s="31"/>
      <c r="F368" s="31"/>
      <c r="G368" s="30"/>
      <c r="H368" s="31"/>
      <c r="I368" s="31"/>
      <c r="J368" s="31"/>
      <c r="K368" s="31"/>
      <c r="L368" s="31"/>
    </row>
    <row r="369" spans="3:12">
      <c r="C369" s="31"/>
      <c r="D369" s="31"/>
      <c r="E369" s="31"/>
      <c r="F369" s="31"/>
      <c r="G369" s="30"/>
      <c r="H369" s="31"/>
      <c r="I369" s="31"/>
      <c r="J369" s="31"/>
      <c r="K369" s="31"/>
      <c r="L369" s="31"/>
    </row>
    <row r="370" spans="3:12">
      <c r="C370" s="31"/>
      <c r="D370" s="31"/>
      <c r="E370" s="31"/>
      <c r="F370" s="31"/>
      <c r="G370" s="30"/>
      <c r="H370" s="31"/>
      <c r="I370" s="31"/>
      <c r="J370" s="31"/>
      <c r="K370" s="31"/>
      <c r="L370" s="31"/>
    </row>
    <row r="371" spans="3:12">
      <c r="C371" s="31"/>
      <c r="D371" s="31"/>
      <c r="E371" s="31"/>
      <c r="F371" s="31"/>
      <c r="G371" s="30"/>
      <c r="H371" s="31"/>
      <c r="I371" s="31"/>
      <c r="J371" s="31"/>
      <c r="K371" s="31"/>
      <c r="L371" s="31"/>
    </row>
    <row r="372" spans="3:12">
      <c r="C372" s="31"/>
      <c r="D372" s="31"/>
      <c r="E372" s="31"/>
      <c r="F372" s="31"/>
      <c r="G372" s="30"/>
      <c r="H372" s="31"/>
      <c r="I372" s="31"/>
      <c r="J372" s="31"/>
      <c r="K372" s="31"/>
      <c r="L372" s="31"/>
    </row>
    <row r="373" spans="3:12">
      <c r="C373" s="31"/>
      <c r="D373" s="31"/>
      <c r="E373" s="31"/>
      <c r="F373" s="31"/>
      <c r="G373" s="30"/>
      <c r="H373" s="31"/>
      <c r="I373" s="31"/>
      <c r="J373" s="31"/>
      <c r="K373" s="31"/>
      <c r="L373" s="31"/>
    </row>
    <row r="374" spans="3:12">
      <c r="C374" s="31"/>
      <c r="D374" s="31"/>
      <c r="E374" s="31"/>
      <c r="F374" s="31"/>
      <c r="G374" s="30"/>
      <c r="H374" s="31"/>
      <c r="I374" s="31"/>
      <c r="J374" s="31"/>
      <c r="K374" s="31"/>
      <c r="L374" s="31"/>
    </row>
    <row r="375" spans="3:12">
      <c r="C375" s="31"/>
      <c r="D375" s="31"/>
      <c r="E375" s="31"/>
      <c r="F375" s="31"/>
      <c r="G375" s="30"/>
      <c r="H375" s="31"/>
      <c r="I375" s="31"/>
      <c r="J375" s="31"/>
      <c r="K375" s="31"/>
      <c r="L375" s="31"/>
    </row>
    <row r="376" spans="3:12">
      <c r="C376" s="31"/>
      <c r="D376" s="31"/>
      <c r="E376" s="31"/>
      <c r="F376" s="31"/>
      <c r="G376" s="30"/>
      <c r="H376" s="31"/>
      <c r="I376" s="31"/>
      <c r="J376" s="31"/>
      <c r="K376" s="31"/>
      <c r="L376" s="31"/>
    </row>
    <row r="377" spans="3:12">
      <c r="C377" s="31"/>
      <c r="D377" s="31"/>
      <c r="E377" s="31"/>
      <c r="F377" s="31"/>
      <c r="G377" s="30"/>
      <c r="H377" s="31"/>
      <c r="I377" s="31"/>
      <c r="J377" s="31"/>
      <c r="K377" s="31"/>
      <c r="L377" s="31"/>
    </row>
    <row r="378" spans="3:12">
      <c r="C378" s="31"/>
      <c r="D378" s="31"/>
      <c r="E378" s="31"/>
      <c r="F378" s="31"/>
      <c r="G378" s="30"/>
      <c r="H378" s="31"/>
      <c r="I378" s="31"/>
      <c r="J378" s="31"/>
      <c r="K378" s="31"/>
      <c r="L378" s="31"/>
    </row>
    <row r="379" spans="3:12">
      <c r="C379" s="31"/>
      <c r="D379" s="31"/>
      <c r="E379" s="31"/>
      <c r="F379" s="31"/>
      <c r="G379" s="30"/>
      <c r="H379" s="31"/>
      <c r="I379" s="31"/>
      <c r="J379" s="31"/>
      <c r="K379" s="31"/>
      <c r="L379" s="31"/>
    </row>
    <row r="380" spans="3:12">
      <c r="C380" s="31"/>
      <c r="D380" s="31"/>
      <c r="E380" s="31"/>
      <c r="F380" s="31"/>
      <c r="G380" s="30"/>
      <c r="H380" s="31"/>
      <c r="I380" s="31"/>
      <c r="J380" s="31"/>
      <c r="K380" s="31"/>
      <c r="L380" s="31"/>
    </row>
    <row r="381" spans="3:12">
      <c r="C381" s="31"/>
      <c r="D381" s="31"/>
      <c r="E381" s="31"/>
      <c r="F381" s="31"/>
      <c r="G381" s="30"/>
      <c r="H381" s="31"/>
      <c r="I381" s="31"/>
      <c r="J381" s="31"/>
      <c r="K381" s="31"/>
      <c r="L381" s="31"/>
    </row>
    <row r="382" spans="3:12">
      <c r="C382" s="31"/>
      <c r="D382" s="31"/>
      <c r="E382" s="31"/>
      <c r="F382" s="31"/>
      <c r="G382" s="30"/>
      <c r="H382" s="31"/>
      <c r="I382" s="31"/>
      <c r="J382" s="31"/>
      <c r="K382" s="31"/>
      <c r="L382" s="31"/>
    </row>
    <row r="383" spans="3:12">
      <c r="C383" s="31"/>
      <c r="D383" s="31"/>
      <c r="E383" s="31"/>
      <c r="F383" s="31"/>
      <c r="G383" s="30"/>
      <c r="H383" s="31"/>
      <c r="I383" s="31"/>
      <c r="J383" s="31"/>
      <c r="K383" s="31"/>
      <c r="L383" s="31"/>
    </row>
    <row r="384" spans="3:12">
      <c r="C384" s="31"/>
      <c r="D384" s="31"/>
      <c r="E384" s="31"/>
      <c r="F384" s="31"/>
      <c r="G384" s="30"/>
      <c r="H384" s="31"/>
      <c r="I384" s="31"/>
      <c r="J384" s="31"/>
      <c r="K384" s="31"/>
      <c r="L384" s="31"/>
    </row>
    <row r="385" spans="3:12">
      <c r="C385" s="31"/>
      <c r="D385" s="31"/>
      <c r="E385" s="31"/>
      <c r="F385" s="31"/>
      <c r="G385" s="30"/>
      <c r="H385" s="31"/>
      <c r="I385" s="31"/>
      <c r="J385" s="31"/>
      <c r="K385" s="31"/>
      <c r="L385" s="31"/>
    </row>
    <row r="386" spans="3:12">
      <c r="C386" s="31"/>
      <c r="D386" s="31"/>
      <c r="E386" s="31"/>
      <c r="F386" s="31"/>
      <c r="G386" s="30"/>
      <c r="H386" s="31"/>
      <c r="I386" s="31"/>
      <c r="J386" s="31"/>
      <c r="K386" s="31"/>
      <c r="L386" s="31"/>
    </row>
    <row r="387" spans="3:12">
      <c r="C387" s="31"/>
      <c r="D387" s="31"/>
      <c r="E387" s="31"/>
      <c r="F387" s="31"/>
      <c r="G387" s="30"/>
      <c r="H387" s="31"/>
      <c r="I387" s="31"/>
      <c r="J387" s="31"/>
      <c r="K387" s="31"/>
      <c r="L387" s="31"/>
    </row>
    <row r="388" spans="3:12">
      <c r="C388" s="31"/>
      <c r="D388" s="31"/>
      <c r="E388" s="31"/>
      <c r="F388" s="31"/>
      <c r="G388" s="30"/>
      <c r="H388" s="31"/>
      <c r="I388" s="31"/>
      <c r="J388" s="31"/>
      <c r="K388" s="31"/>
      <c r="L388" s="31"/>
    </row>
    <row r="389" spans="3:12">
      <c r="C389" s="31"/>
      <c r="D389" s="31"/>
      <c r="E389" s="31"/>
      <c r="F389" s="31"/>
      <c r="G389" s="30"/>
      <c r="H389" s="31"/>
      <c r="I389" s="31"/>
      <c r="J389" s="31"/>
      <c r="K389" s="31"/>
      <c r="L389" s="31"/>
    </row>
    <row r="390" spans="3:12">
      <c r="C390" s="31"/>
      <c r="D390" s="31"/>
      <c r="E390" s="31"/>
      <c r="F390" s="31"/>
      <c r="G390" s="30"/>
      <c r="H390" s="31"/>
      <c r="I390" s="31"/>
      <c r="J390" s="31"/>
      <c r="K390" s="31"/>
      <c r="L390" s="31"/>
    </row>
    <row r="391" spans="3:12">
      <c r="C391" s="31"/>
      <c r="D391" s="31"/>
      <c r="E391" s="31"/>
      <c r="F391" s="31"/>
      <c r="G391" s="30"/>
      <c r="H391" s="31"/>
      <c r="I391" s="31"/>
      <c r="J391" s="31"/>
      <c r="K391" s="31"/>
      <c r="L391" s="31"/>
    </row>
    <row r="392" spans="3:12">
      <c r="C392" s="31"/>
      <c r="D392" s="31"/>
      <c r="E392" s="31"/>
      <c r="F392" s="31"/>
      <c r="G392" s="30"/>
      <c r="H392" s="31"/>
      <c r="I392" s="31"/>
      <c r="J392" s="31"/>
      <c r="K392" s="31"/>
      <c r="L392" s="31"/>
    </row>
    <row r="393" spans="3:12">
      <c r="C393" s="31"/>
      <c r="D393" s="31"/>
      <c r="E393" s="31"/>
      <c r="F393" s="31"/>
      <c r="G393" s="30"/>
      <c r="H393" s="31"/>
      <c r="I393" s="31"/>
      <c r="J393" s="31"/>
      <c r="K393" s="31"/>
      <c r="L393" s="31"/>
    </row>
    <row r="394" spans="3:12">
      <c r="C394" s="31"/>
      <c r="D394" s="31"/>
      <c r="E394" s="31"/>
      <c r="F394" s="31"/>
      <c r="G394" s="30"/>
      <c r="H394" s="31"/>
      <c r="I394" s="31"/>
      <c r="J394" s="31"/>
      <c r="K394" s="31"/>
      <c r="L394" s="31"/>
    </row>
    <row r="395" spans="3:12">
      <c r="C395" s="31"/>
      <c r="D395" s="31"/>
      <c r="E395" s="31"/>
      <c r="F395" s="31"/>
      <c r="G395" s="30"/>
      <c r="H395" s="31"/>
      <c r="I395" s="31"/>
      <c r="J395" s="31"/>
      <c r="K395" s="31"/>
      <c r="L395" s="31"/>
    </row>
    <row r="396" spans="3:12">
      <c r="C396" s="31"/>
      <c r="D396" s="31"/>
      <c r="E396" s="31"/>
      <c r="F396" s="31"/>
      <c r="G396" s="30"/>
      <c r="H396" s="31"/>
      <c r="I396" s="31"/>
      <c r="J396" s="31"/>
      <c r="K396" s="31"/>
      <c r="L396" s="31"/>
    </row>
    <row r="397" spans="3:12">
      <c r="C397" s="31"/>
      <c r="D397" s="31"/>
      <c r="E397" s="31"/>
      <c r="F397" s="31"/>
      <c r="G397" s="30"/>
      <c r="H397" s="31"/>
      <c r="I397" s="31"/>
      <c r="J397" s="31"/>
      <c r="K397" s="31"/>
      <c r="L397" s="31"/>
    </row>
    <row r="398" spans="3:12">
      <c r="C398" s="31"/>
      <c r="D398" s="31"/>
      <c r="E398" s="31"/>
      <c r="F398" s="31"/>
      <c r="G398" s="30"/>
      <c r="H398" s="31"/>
      <c r="I398" s="31"/>
      <c r="J398" s="31"/>
      <c r="K398" s="31"/>
      <c r="L398" s="31"/>
    </row>
    <row r="399" spans="3:12">
      <c r="C399" s="31"/>
      <c r="D399" s="31"/>
      <c r="E399" s="31"/>
      <c r="F399" s="31"/>
      <c r="G399" s="30"/>
      <c r="H399" s="31"/>
      <c r="I399" s="31"/>
      <c r="J399" s="31"/>
      <c r="K399" s="31"/>
      <c r="L399" s="31"/>
    </row>
    <row r="400" spans="3:12">
      <c r="C400" s="31"/>
      <c r="D400" s="31"/>
      <c r="E400" s="31"/>
      <c r="F400" s="31"/>
      <c r="G400" s="30"/>
      <c r="H400" s="31"/>
      <c r="I400" s="31"/>
      <c r="J400" s="31"/>
      <c r="K400" s="31"/>
      <c r="L400" s="31"/>
    </row>
    <row r="401" spans="3:12">
      <c r="C401" s="31"/>
      <c r="D401" s="31"/>
      <c r="E401" s="31"/>
      <c r="F401" s="31"/>
      <c r="G401" s="30"/>
      <c r="H401" s="31"/>
      <c r="I401" s="31"/>
      <c r="J401" s="31"/>
      <c r="K401" s="31"/>
      <c r="L401" s="31"/>
    </row>
    <row r="402" spans="3:12">
      <c r="C402" s="31"/>
      <c r="D402" s="31"/>
      <c r="E402" s="31"/>
      <c r="F402" s="31"/>
      <c r="G402" s="30"/>
      <c r="H402" s="31"/>
      <c r="I402" s="31"/>
      <c r="J402" s="31"/>
      <c r="K402" s="31"/>
      <c r="L402" s="31"/>
    </row>
    <row r="403" spans="3:12">
      <c r="C403" s="31"/>
      <c r="D403" s="31"/>
      <c r="E403" s="31"/>
      <c r="F403" s="31"/>
      <c r="G403" s="30"/>
      <c r="H403" s="31"/>
      <c r="I403" s="31"/>
      <c r="J403" s="31"/>
      <c r="K403" s="31"/>
      <c r="L403" s="31"/>
    </row>
    <row r="404" spans="3:12">
      <c r="C404" s="31"/>
      <c r="D404" s="31"/>
      <c r="E404" s="31"/>
      <c r="F404" s="31"/>
      <c r="G404" s="30"/>
      <c r="H404" s="31"/>
      <c r="I404" s="31"/>
      <c r="J404" s="31"/>
      <c r="K404" s="31"/>
      <c r="L404" s="31"/>
    </row>
    <row r="405" spans="3:12">
      <c r="C405" s="31"/>
      <c r="D405" s="31"/>
      <c r="E405" s="31"/>
      <c r="F405" s="31"/>
      <c r="G405" s="30"/>
      <c r="H405" s="31"/>
      <c r="I405" s="31"/>
      <c r="J405" s="31"/>
      <c r="K405" s="31"/>
      <c r="L405" s="31"/>
    </row>
    <row r="406" spans="3:12">
      <c r="C406" s="31"/>
      <c r="D406" s="31"/>
      <c r="E406" s="31"/>
      <c r="F406" s="31"/>
      <c r="G406" s="30"/>
      <c r="H406" s="31"/>
      <c r="I406" s="31"/>
      <c r="J406" s="31"/>
      <c r="K406" s="31"/>
      <c r="L406" s="31"/>
    </row>
    <row r="407" spans="3:12">
      <c r="C407" s="31"/>
      <c r="D407" s="31"/>
      <c r="E407" s="31"/>
      <c r="F407" s="31"/>
      <c r="G407" s="30"/>
      <c r="H407" s="31"/>
      <c r="I407" s="31"/>
      <c r="J407" s="31"/>
      <c r="K407" s="31"/>
      <c r="L407" s="31"/>
    </row>
    <row r="408" spans="3:12">
      <c r="C408" s="31"/>
      <c r="D408" s="31"/>
      <c r="E408" s="31"/>
      <c r="F408" s="31"/>
      <c r="G408" s="30"/>
      <c r="H408" s="31"/>
      <c r="I408" s="31"/>
      <c r="J408" s="31"/>
      <c r="K408" s="31"/>
      <c r="L408" s="31"/>
    </row>
    <row r="409" spans="3:12">
      <c r="C409" s="31"/>
      <c r="D409" s="31"/>
      <c r="E409" s="31"/>
      <c r="F409" s="31"/>
      <c r="G409" s="30"/>
      <c r="H409" s="31"/>
      <c r="I409" s="31"/>
      <c r="J409" s="31"/>
      <c r="K409" s="31"/>
      <c r="L409" s="31"/>
    </row>
    <row r="410" spans="3:12">
      <c r="C410" s="31"/>
      <c r="D410" s="31"/>
      <c r="E410" s="31"/>
      <c r="F410" s="31"/>
      <c r="G410" s="30"/>
      <c r="H410" s="31"/>
      <c r="I410" s="31"/>
      <c r="J410" s="31"/>
      <c r="K410" s="31"/>
      <c r="L410" s="31"/>
    </row>
    <row r="411" spans="3:12">
      <c r="C411" s="31"/>
      <c r="D411" s="31"/>
      <c r="E411" s="31"/>
      <c r="F411" s="31"/>
      <c r="G411" s="30"/>
      <c r="H411" s="31"/>
      <c r="I411" s="31"/>
      <c r="J411" s="31"/>
      <c r="K411" s="31"/>
      <c r="L411" s="31"/>
    </row>
    <row r="412" spans="3:12">
      <c r="C412" s="31"/>
      <c r="D412" s="31"/>
      <c r="E412" s="31"/>
      <c r="F412" s="31"/>
      <c r="G412" s="30"/>
      <c r="H412" s="31"/>
      <c r="I412" s="31"/>
      <c r="J412" s="31"/>
      <c r="K412" s="31"/>
      <c r="L412" s="31"/>
    </row>
    <row r="413" spans="3:12">
      <c r="C413" s="31"/>
      <c r="D413" s="31"/>
      <c r="E413" s="31"/>
      <c r="F413" s="31"/>
      <c r="G413" s="30"/>
      <c r="H413" s="31"/>
      <c r="I413" s="31"/>
      <c r="J413" s="31"/>
      <c r="K413" s="31"/>
      <c r="L413" s="31"/>
    </row>
    <row r="414" spans="3:12">
      <c r="C414" s="31"/>
      <c r="D414" s="31"/>
      <c r="E414" s="31"/>
      <c r="F414" s="31"/>
      <c r="G414" s="30"/>
      <c r="H414" s="31"/>
      <c r="I414" s="31"/>
      <c r="J414" s="31"/>
    </row>
  </sheetData>
  <autoFilter ref="C8:L158" xr:uid="{00000000-0009-0000-0000-000024000000}"/>
  <mergeCells count="4">
    <mergeCell ref="C1:H2"/>
    <mergeCell ref="J1:K2"/>
    <mergeCell ref="L1:L2"/>
    <mergeCell ref="C4:L4"/>
  </mergeCells>
  <phoneticPr fontId="27"/>
  <printOptions horizontalCentered="1" verticalCentered="1"/>
  <pageMargins left="0.78740157480314965" right="0.78740157480314965" top="0.78740157480314965" bottom="0.59055118110236227" header="0.51181102362204722" footer="0.39370078740157483"/>
  <pageSetup paperSize="9" scale="77" fitToHeight="2" orientation="portrait" horizontalDpi="4294967292" r:id="rId1"/>
  <headerFooter alignWithMargins="0">
    <oddFooter>&amp;C&amp;A　　&amp;P／&amp;N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dimension ref="A1:X410"/>
  <sheetViews>
    <sheetView topLeftCell="A6" zoomScale="70" zoomScaleNormal="70" zoomScaleSheetLayoutView="65" workbookViewId="0">
      <pane xSplit="2" ySplit="3" topLeftCell="C9" activePane="bottomRight" state="frozen"/>
      <selection pane="bottomRight" activeCell="G22" sqref="G22"/>
      <selection pane="bottomLeft" activeCell="G16" sqref="G16"/>
      <selection pane="topRight" activeCell="G16" sqref="G16"/>
    </sheetView>
  </sheetViews>
  <sheetFormatPr defaultColWidth="5" defaultRowHeight="13.15"/>
  <cols>
    <col min="1" max="1" width="5.42578125" style="1" customWidth="1"/>
    <col min="2" max="2" width="14.7109375" style="1" customWidth="1"/>
    <col min="3" max="12" width="4.28515625" style="1" customWidth="1"/>
    <col min="13" max="16384" width="5" style="1"/>
  </cols>
  <sheetData>
    <row r="1" spans="1:24" ht="23.1" hidden="1" customHeight="1">
      <c r="C1" s="764"/>
      <c r="D1" s="753" t="s">
        <v>638</v>
      </c>
      <c r="E1" s="756" t="e">
        <f>+#REF!</f>
        <v>#REF!</v>
      </c>
      <c r="F1" s="756"/>
      <c r="G1" s="753" t="s">
        <v>66</v>
      </c>
      <c r="I1" s="4"/>
      <c r="J1" s="1" t="s">
        <v>639</v>
      </c>
      <c r="K1" s="35" t="e">
        <f>+E1</f>
        <v>#REF!</v>
      </c>
      <c r="L1" s="4" t="s">
        <v>640</v>
      </c>
    </row>
    <row r="2" spans="1:24" ht="23.1" hidden="1" customHeight="1">
      <c r="C2" s="764"/>
      <c r="D2" s="656"/>
      <c r="E2" s="756"/>
      <c r="F2" s="756"/>
      <c r="G2" s="753"/>
      <c r="I2" s="4"/>
      <c r="J2" s="1" t="s">
        <v>643</v>
      </c>
      <c r="K2" s="35" t="e">
        <f>+K1</f>
        <v>#REF!</v>
      </c>
      <c r="L2" s="4" t="s">
        <v>640</v>
      </c>
    </row>
    <row r="3" spans="1:24" ht="6" hidden="1" customHeight="1">
      <c r="C3" s="3"/>
      <c r="D3" s="6"/>
      <c r="E3" s="3"/>
      <c r="F3" s="3"/>
      <c r="G3" s="3"/>
      <c r="I3" s="4"/>
      <c r="L3" s="4"/>
    </row>
    <row r="4" spans="1:24" ht="27.75" hidden="1" customHeight="1">
      <c r="A4" s="9"/>
      <c r="B4" s="10" t="s">
        <v>644</v>
      </c>
      <c r="C4" s="761"/>
      <c r="D4" s="761"/>
      <c r="E4" s="761"/>
      <c r="F4" s="761"/>
      <c r="G4" s="761"/>
      <c r="H4" s="761"/>
      <c r="I4" s="761"/>
      <c r="J4" s="760" t="s">
        <v>646</v>
      </c>
      <c r="K4" s="760"/>
      <c r="L4" s="760"/>
    </row>
    <row r="5" spans="1:24" ht="6" hidden="1" customHeight="1"/>
    <row r="6" spans="1:24" ht="24" customHeight="1">
      <c r="A6" s="11"/>
      <c r="B6" s="12" t="s">
        <v>650</v>
      </c>
      <c r="C6" s="13">
        <v>11</v>
      </c>
      <c r="D6" s="13">
        <v>12</v>
      </c>
      <c r="E6" s="13">
        <v>13</v>
      </c>
      <c r="F6" s="13">
        <v>14</v>
      </c>
      <c r="G6" s="13">
        <v>15</v>
      </c>
      <c r="H6" s="13">
        <v>16</v>
      </c>
      <c r="I6" s="13">
        <v>17</v>
      </c>
      <c r="J6" s="13">
        <v>18</v>
      </c>
      <c r="K6" s="13">
        <v>19</v>
      </c>
      <c r="L6" s="13">
        <v>20</v>
      </c>
      <c r="M6" s="9"/>
      <c r="N6" s="9" t="s">
        <v>867</v>
      </c>
      <c r="O6" s="9"/>
      <c r="P6" s="9"/>
      <c r="Q6" s="9"/>
      <c r="R6" s="9"/>
      <c r="S6" s="9"/>
      <c r="T6" s="9"/>
      <c r="U6" s="9"/>
      <c r="V6" s="9"/>
      <c r="W6" s="9"/>
      <c r="X6" s="9"/>
    </row>
    <row r="7" spans="1:24" ht="24" customHeight="1">
      <c r="A7" s="14"/>
      <c r="B7" s="15" t="s">
        <v>651</v>
      </c>
      <c r="C7" s="16" t="e">
        <f ca="1">+'配置表（Ｈ31.01）ららぽーと立川立飛'!M7</f>
        <v>#VALUE!</v>
      </c>
      <c r="D7" s="16" t="e">
        <f t="shared" ref="D7:L7" ca="1" si="0">+C7+1</f>
        <v>#VALUE!</v>
      </c>
      <c r="E7" s="16" t="e">
        <f t="shared" ca="1" si="0"/>
        <v>#VALUE!</v>
      </c>
      <c r="F7" s="16" t="e">
        <f t="shared" ca="1" si="0"/>
        <v>#VALUE!</v>
      </c>
      <c r="G7" s="16" t="e">
        <f t="shared" ca="1" si="0"/>
        <v>#VALUE!</v>
      </c>
      <c r="H7" s="16" t="e">
        <f t="shared" ca="1" si="0"/>
        <v>#VALUE!</v>
      </c>
      <c r="I7" s="16" t="e">
        <f t="shared" ca="1" si="0"/>
        <v>#VALUE!</v>
      </c>
      <c r="J7" s="16" t="e">
        <f t="shared" ca="1" si="0"/>
        <v>#VALUE!</v>
      </c>
      <c r="K7" s="16" t="e">
        <f t="shared" ca="1" si="0"/>
        <v>#VALUE!</v>
      </c>
      <c r="L7" s="16" t="e">
        <f t="shared" ca="1" si="0"/>
        <v>#VALUE!</v>
      </c>
      <c r="M7" s="9"/>
      <c r="N7" s="9"/>
      <c r="O7" s="9"/>
      <c r="P7" s="9"/>
      <c r="Q7" s="9"/>
      <c r="R7" s="9"/>
      <c r="S7" s="9"/>
      <c r="T7" s="9"/>
      <c r="U7" s="9"/>
      <c r="V7" s="9"/>
      <c r="W7" s="9"/>
      <c r="X7" s="9"/>
    </row>
    <row r="8" spans="1:24" ht="24" customHeight="1">
      <c r="A8" s="14"/>
      <c r="B8" s="15"/>
      <c r="C8" s="13"/>
      <c r="D8" s="13"/>
      <c r="E8" s="13"/>
      <c r="F8" s="13"/>
      <c r="G8" s="13"/>
      <c r="H8" s="13"/>
      <c r="I8" s="13"/>
      <c r="J8" s="13"/>
      <c r="K8" s="13"/>
      <c r="L8" s="13"/>
      <c r="M8" s="9"/>
      <c r="N8" s="9"/>
      <c r="O8" s="9"/>
      <c r="P8" s="9"/>
      <c r="Q8" s="9"/>
      <c r="R8" s="9"/>
      <c r="S8" s="9"/>
      <c r="T8" s="9"/>
      <c r="U8" s="9"/>
      <c r="V8" s="9"/>
      <c r="W8" s="9"/>
      <c r="X8" s="9"/>
    </row>
    <row r="9" spans="1:24" ht="23.25" customHeight="1">
      <c r="A9" s="13">
        <v>1</v>
      </c>
      <c r="B9" s="17" t="s">
        <v>717</v>
      </c>
      <c r="C9" s="12" t="str">
        <f ca="1">IF(ISNA(VLOOKUP($B9,INDIRECT("'"&amp;C$6&amp;"'! B:E"),4,FALSE))=TRUE,"",VLOOKUP($B9,INDIRECT("'"&amp;C$6&amp;"'! B:e"),4,FALSE))</f>
        <v/>
      </c>
      <c r="D9" s="12" t="str">
        <f t="shared" ref="C9:L18" ca="1" si="1">IF(ISNA(VLOOKUP($B9,INDIRECT("'"&amp;D$6&amp;"'! B:E"),4,FALSE))=TRUE,"",VLOOKUP($B9,INDIRECT("'"&amp;D$6&amp;"'! B:e"),4,FALSE))</f>
        <v/>
      </c>
      <c r="E9" s="12" t="str">
        <f t="shared" ca="1" si="1"/>
        <v/>
      </c>
      <c r="F9" s="12" t="str">
        <f t="shared" ca="1" si="1"/>
        <v/>
      </c>
      <c r="G9" s="12" t="str">
        <f t="shared" ca="1" si="1"/>
        <v/>
      </c>
      <c r="H9" s="12" t="str">
        <f t="shared" ca="1" si="1"/>
        <v/>
      </c>
      <c r="I9" s="12" t="str">
        <f t="shared" ca="1" si="1"/>
        <v/>
      </c>
      <c r="J9" s="12" t="str">
        <f t="shared" ca="1" si="1"/>
        <v/>
      </c>
      <c r="K9" s="12" t="str">
        <f t="shared" ca="1" si="1"/>
        <v/>
      </c>
      <c r="L9" s="12" t="str">
        <f t="shared" ca="1" si="1"/>
        <v/>
      </c>
    </row>
    <row r="10" spans="1:24" ht="23.25" customHeight="1">
      <c r="A10" s="13">
        <v>2</v>
      </c>
      <c r="B10" s="17" t="s">
        <v>718</v>
      </c>
      <c r="C10" s="12" t="str">
        <f t="shared" ca="1" si="1"/>
        <v/>
      </c>
      <c r="D10" s="12" t="str">
        <f t="shared" ca="1" si="1"/>
        <v/>
      </c>
      <c r="E10" s="12" t="str">
        <f t="shared" ca="1" si="1"/>
        <v/>
      </c>
      <c r="F10" s="12" t="str">
        <f t="shared" ca="1" si="1"/>
        <v/>
      </c>
      <c r="G10" s="12" t="str">
        <f t="shared" ca="1" si="1"/>
        <v/>
      </c>
      <c r="H10" s="12" t="str">
        <f t="shared" ca="1" si="1"/>
        <v/>
      </c>
      <c r="I10" s="12" t="str">
        <f t="shared" ca="1" si="1"/>
        <v/>
      </c>
      <c r="J10" s="12" t="str">
        <f t="shared" ca="1" si="1"/>
        <v/>
      </c>
      <c r="K10" s="12" t="str">
        <f t="shared" ca="1" si="1"/>
        <v/>
      </c>
      <c r="L10" s="12" t="str">
        <f t="shared" ca="1" si="1"/>
        <v/>
      </c>
    </row>
    <row r="11" spans="1:24" ht="23.25" customHeight="1">
      <c r="A11" s="13">
        <v>3</v>
      </c>
      <c r="B11" s="17" t="s">
        <v>719</v>
      </c>
      <c r="C11" s="12" t="str">
        <f t="shared" ca="1" si="1"/>
        <v/>
      </c>
      <c r="D11" s="12" t="str">
        <f t="shared" ca="1" si="1"/>
        <v/>
      </c>
      <c r="E11" s="12" t="str">
        <f t="shared" ca="1" si="1"/>
        <v/>
      </c>
      <c r="F11" s="12" t="str">
        <f t="shared" ca="1" si="1"/>
        <v/>
      </c>
      <c r="G11" s="12" t="str">
        <f t="shared" ca="1" si="1"/>
        <v/>
      </c>
      <c r="H11" s="12" t="str">
        <f t="shared" ca="1" si="1"/>
        <v/>
      </c>
      <c r="I11" s="12" t="str">
        <f t="shared" ca="1" si="1"/>
        <v/>
      </c>
      <c r="J11" s="12" t="str">
        <f t="shared" ca="1" si="1"/>
        <v/>
      </c>
      <c r="K11" s="12" t="str">
        <f t="shared" ca="1" si="1"/>
        <v/>
      </c>
      <c r="L11" s="12" t="str">
        <f t="shared" ca="1" si="1"/>
        <v/>
      </c>
    </row>
    <row r="12" spans="1:24" ht="23.25" customHeight="1">
      <c r="A12" s="13">
        <v>4</v>
      </c>
      <c r="B12" s="17" t="s">
        <v>720</v>
      </c>
      <c r="C12" s="12" t="str">
        <f t="shared" ca="1" si="1"/>
        <v/>
      </c>
      <c r="D12" s="12" t="str">
        <f t="shared" ca="1" si="1"/>
        <v/>
      </c>
      <c r="E12" s="12" t="str">
        <f t="shared" ca="1" si="1"/>
        <v/>
      </c>
      <c r="F12" s="12" t="str">
        <f t="shared" ca="1" si="1"/>
        <v/>
      </c>
      <c r="G12" s="12" t="str">
        <f t="shared" ca="1" si="1"/>
        <v/>
      </c>
      <c r="H12" s="12" t="str">
        <f t="shared" ca="1" si="1"/>
        <v/>
      </c>
      <c r="I12" s="12" t="str">
        <f t="shared" ca="1" si="1"/>
        <v/>
      </c>
      <c r="J12" s="12" t="str">
        <f t="shared" ca="1" si="1"/>
        <v/>
      </c>
      <c r="K12" s="12" t="str">
        <f t="shared" ca="1" si="1"/>
        <v/>
      </c>
      <c r="L12" s="12" t="str">
        <f t="shared" ca="1" si="1"/>
        <v/>
      </c>
    </row>
    <row r="13" spans="1:24" ht="23.25" customHeight="1">
      <c r="A13" s="13">
        <v>5</v>
      </c>
      <c r="B13" s="17" t="s">
        <v>721</v>
      </c>
      <c r="C13" s="12" t="str">
        <f t="shared" ca="1" si="1"/>
        <v/>
      </c>
      <c r="D13" s="12" t="str">
        <f t="shared" ca="1" si="1"/>
        <v/>
      </c>
      <c r="E13" s="12" t="str">
        <f t="shared" ca="1" si="1"/>
        <v/>
      </c>
      <c r="F13" s="12" t="str">
        <f t="shared" ca="1" si="1"/>
        <v/>
      </c>
      <c r="G13" s="12" t="str">
        <f t="shared" ca="1" si="1"/>
        <v/>
      </c>
      <c r="H13" s="12" t="str">
        <f t="shared" ca="1" si="1"/>
        <v/>
      </c>
      <c r="I13" s="12" t="str">
        <f t="shared" ca="1" si="1"/>
        <v/>
      </c>
      <c r="J13" s="12" t="str">
        <f t="shared" ca="1" si="1"/>
        <v/>
      </c>
      <c r="K13" s="12" t="str">
        <f t="shared" ca="1" si="1"/>
        <v/>
      </c>
      <c r="L13" s="12" t="str">
        <f t="shared" ca="1" si="1"/>
        <v/>
      </c>
    </row>
    <row r="14" spans="1:24" ht="23.25" customHeight="1">
      <c r="A14" s="13">
        <v>6</v>
      </c>
      <c r="B14" s="17" t="s">
        <v>722</v>
      </c>
      <c r="C14" s="12" t="str">
        <f t="shared" ca="1" si="1"/>
        <v/>
      </c>
      <c r="D14" s="12" t="str">
        <f t="shared" ca="1" si="1"/>
        <v/>
      </c>
      <c r="E14" s="12" t="str">
        <f t="shared" ca="1" si="1"/>
        <v/>
      </c>
      <c r="F14" s="12" t="str">
        <f t="shared" ca="1" si="1"/>
        <v/>
      </c>
      <c r="G14" s="12" t="str">
        <f t="shared" ca="1" si="1"/>
        <v/>
      </c>
      <c r="H14" s="12" t="str">
        <f t="shared" ca="1" si="1"/>
        <v/>
      </c>
      <c r="I14" s="12" t="str">
        <f t="shared" ca="1" si="1"/>
        <v/>
      </c>
      <c r="J14" s="12" t="str">
        <f t="shared" ca="1" si="1"/>
        <v/>
      </c>
      <c r="K14" s="12" t="str">
        <f t="shared" ca="1" si="1"/>
        <v/>
      </c>
      <c r="L14" s="12" t="str">
        <f t="shared" ca="1" si="1"/>
        <v/>
      </c>
    </row>
    <row r="15" spans="1:24" ht="23.25" customHeight="1">
      <c r="A15" s="13">
        <v>7</v>
      </c>
      <c r="B15" s="17" t="s">
        <v>723</v>
      </c>
      <c r="C15" s="12" t="str">
        <f t="shared" ca="1" si="1"/>
        <v/>
      </c>
      <c r="D15" s="12" t="str">
        <f t="shared" ca="1" si="1"/>
        <v/>
      </c>
      <c r="E15" s="12" t="str">
        <f t="shared" ca="1" si="1"/>
        <v/>
      </c>
      <c r="F15" s="12" t="str">
        <f t="shared" ca="1" si="1"/>
        <v/>
      </c>
      <c r="G15" s="12" t="str">
        <f t="shared" ca="1" si="1"/>
        <v/>
      </c>
      <c r="H15" s="12" t="str">
        <f t="shared" ca="1" si="1"/>
        <v/>
      </c>
      <c r="I15" s="12" t="str">
        <f t="shared" ca="1" si="1"/>
        <v/>
      </c>
      <c r="J15" s="12" t="str">
        <f t="shared" ca="1" si="1"/>
        <v/>
      </c>
      <c r="K15" s="12" t="str">
        <f t="shared" ca="1" si="1"/>
        <v/>
      </c>
      <c r="L15" s="12" t="str">
        <f t="shared" ca="1" si="1"/>
        <v/>
      </c>
    </row>
    <row r="16" spans="1:24" ht="23.25" customHeight="1">
      <c r="A16" s="13">
        <v>8</v>
      </c>
      <c r="B16" s="17" t="s">
        <v>724</v>
      </c>
      <c r="C16" s="12" t="str">
        <f t="shared" ca="1" si="1"/>
        <v/>
      </c>
      <c r="D16" s="12" t="str">
        <f t="shared" ca="1" si="1"/>
        <v>荷捌</v>
      </c>
      <c r="E16" s="12" t="str">
        <f t="shared" ca="1" si="1"/>
        <v/>
      </c>
      <c r="F16" s="12" t="str">
        <f t="shared" ca="1" si="1"/>
        <v>荷捌</v>
      </c>
      <c r="G16" s="12" t="str">
        <f t="shared" ca="1" si="1"/>
        <v>荷捌</v>
      </c>
      <c r="H16" s="12" t="str">
        <f t="shared" ca="1" si="1"/>
        <v/>
      </c>
      <c r="I16" s="12" t="str">
        <f t="shared" ca="1" si="1"/>
        <v/>
      </c>
      <c r="J16" s="12" t="str">
        <f t="shared" ca="1" si="1"/>
        <v/>
      </c>
      <c r="K16" s="12" t="str">
        <f t="shared" ca="1" si="1"/>
        <v>荷捌</v>
      </c>
      <c r="L16" s="12" t="str">
        <f t="shared" ca="1" si="1"/>
        <v/>
      </c>
    </row>
    <row r="17" spans="1:12" ht="23.25" customHeight="1">
      <c r="A17" s="13">
        <v>9</v>
      </c>
      <c r="B17" s="17" t="s">
        <v>725</v>
      </c>
      <c r="C17" s="12" t="str">
        <f t="shared" ca="1" si="1"/>
        <v/>
      </c>
      <c r="D17" s="12" t="str">
        <f t="shared" ca="1" si="1"/>
        <v/>
      </c>
      <c r="E17" s="12" t="str">
        <f t="shared" ca="1" si="1"/>
        <v/>
      </c>
      <c r="F17" s="12" t="str">
        <f t="shared" ca="1" si="1"/>
        <v/>
      </c>
      <c r="G17" s="12" t="str">
        <f t="shared" ca="1" si="1"/>
        <v/>
      </c>
      <c r="H17" s="12" t="str">
        <f t="shared" ca="1" si="1"/>
        <v/>
      </c>
      <c r="I17" s="12" t="str">
        <f t="shared" ca="1" si="1"/>
        <v/>
      </c>
      <c r="J17" s="12" t="str">
        <f t="shared" ca="1" si="1"/>
        <v/>
      </c>
      <c r="K17" s="12" t="str">
        <f t="shared" ca="1" si="1"/>
        <v/>
      </c>
      <c r="L17" s="12" t="str">
        <f t="shared" ca="1" si="1"/>
        <v/>
      </c>
    </row>
    <row r="18" spans="1:12" ht="23.25" customHeight="1">
      <c r="A18" s="13">
        <v>10</v>
      </c>
      <c r="B18" s="17" t="s">
        <v>726</v>
      </c>
      <c r="C18" s="12" t="str">
        <f t="shared" ca="1" si="1"/>
        <v/>
      </c>
      <c r="D18" s="12" t="str">
        <f t="shared" ca="1" si="1"/>
        <v/>
      </c>
      <c r="E18" s="12" t="str">
        <f t="shared" ca="1" si="1"/>
        <v/>
      </c>
      <c r="F18" s="12" t="str">
        <f t="shared" ca="1" si="1"/>
        <v/>
      </c>
      <c r="G18" s="12" t="str">
        <f t="shared" ca="1" si="1"/>
        <v/>
      </c>
      <c r="H18" s="12" t="str">
        <f t="shared" ca="1" si="1"/>
        <v/>
      </c>
      <c r="I18" s="12" t="str">
        <f t="shared" ca="1" si="1"/>
        <v/>
      </c>
      <c r="J18" s="12" t="str">
        <f t="shared" ca="1" si="1"/>
        <v/>
      </c>
      <c r="K18" s="12" t="str">
        <f t="shared" ca="1" si="1"/>
        <v/>
      </c>
      <c r="L18" s="12" t="str">
        <f t="shared" ca="1" si="1"/>
        <v/>
      </c>
    </row>
    <row r="19" spans="1:12" ht="23.25" customHeight="1">
      <c r="A19" s="13">
        <v>11</v>
      </c>
      <c r="B19" s="17" t="s">
        <v>727</v>
      </c>
      <c r="C19" s="12" t="str">
        <f t="shared" ref="C19:L28" ca="1" si="2">IF(ISNA(VLOOKUP($B19,INDIRECT("'"&amp;C$6&amp;"'! B:E"),4,FALSE))=TRUE,"",VLOOKUP($B19,INDIRECT("'"&amp;C$6&amp;"'! B:e"),4,FALSE))</f>
        <v/>
      </c>
      <c r="D19" s="12" t="str">
        <f t="shared" ca="1" si="2"/>
        <v/>
      </c>
      <c r="E19" s="12" t="str">
        <f t="shared" ca="1" si="2"/>
        <v/>
      </c>
      <c r="F19" s="12" t="str">
        <f t="shared" ca="1" si="2"/>
        <v/>
      </c>
      <c r="G19" s="12" t="str">
        <f t="shared" ca="1" si="2"/>
        <v/>
      </c>
      <c r="H19" s="12" t="str">
        <f t="shared" ca="1" si="2"/>
        <v/>
      </c>
      <c r="I19" s="12" t="str">
        <f t="shared" ca="1" si="2"/>
        <v/>
      </c>
      <c r="J19" s="12" t="str">
        <f t="shared" ca="1" si="2"/>
        <v/>
      </c>
      <c r="K19" s="12" t="str">
        <f t="shared" ca="1" si="2"/>
        <v/>
      </c>
      <c r="L19" s="12" t="str">
        <f t="shared" ca="1" si="2"/>
        <v/>
      </c>
    </row>
    <row r="20" spans="1:12" ht="23.25" customHeight="1">
      <c r="A20" s="13">
        <v>12</v>
      </c>
      <c r="B20" s="17" t="s">
        <v>728</v>
      </c>
      <c r="C20" s="12" t="str">
        <f t="shared" ca="1" si="2"/>
        <v>荷捌</v>
      </c>
      <c r="D20" s="12" t="str">
        <f t="shared" ca="1" si="2"/>
        <v>早番</v>
      </c>
      <c r="E20" s="12" t="str">
        <f t="shared" ca="1" si="2"/>
        <v/>
      </c>
      <c r="F20" s="12" t="str">
        <f t="shared" ca="1" si="2"/>
        <v>遅番</v>
      </c>
      <c r="G20" s="12" t="str">
        <f t="shared" ca="1" si="2"/>
        <v/>
      </c>
      <c r="H20" s="12" t="str">
        <f t="shared" ca="1" si="2"/>
        <v/>
      </c>
      <c r="I20" s="12" t="str">
        <f t="shared" ca="1" si="2"/>
        <v>早番</v>
      </c>
      <c r="J20" s="12" t="str">
        <f t="shared" ca="1" si="2"/>
        <v>早番</v>
      </c>
      <c r="K20" s="12" t="str">
        <f t="shared" ca="1" si="2"/>
        <v/>
      </c>
      <c r="L20" s="12" t="str">
        <f t="shared" ca="1" si="2"/>
        <v>早番</v>
      </c>
    </row>
    <row r="21" spans="1:12" ht="23.25" customHeight="1">
      <c r="A21" s="13">
        <v>13</v>
      </c>
      <c r="B21" s="17" t="s">
        <v>729</v>
      </c>
      <c r="C21" s="12" t="str">
        <f t="shared" ca="1" si="2"/>
        <v/>
      </c>
      <c r="D21" s="12" t="str">
        <f t="shared" ca="1" si="2"/>
        <v>荷捌</v>
      </c>
      <c r="E21" s="12" t="str">
        <f t="shared" ca="1" si="2"/>
        <v>荷捌</v>
      </c>
      <c r="F21" s="12" t="str">
        <f t="shared" ca="1" si="2"/>
        <v>荷捌</v>
      </c>
      <c r="G21" s="12" t="str">
        <f t="shared" ca="1" si="2"/>
        <v/>
      </c>
      <c r="H21" s="12" t="str">
        <f t="shared" ca="1" si="2"/>
        <v/>
      </c>
      <c r="I21" s="12" t="str">
        <f t="shared" ca="1" si="2"/>
        <v/>
      </c>
      <c r="J21" s="12" t="str">
        <f t="shared" ca="1" si="2"/>
        <v/>
      </c>
      <c r="K21" s="12" t="str">
        <f t="shared" ca="1" si="2"/>
        <v>荷捌</v>
      </c>
      <c r="L21" s="12" t="str">
        <f t="shared" ca="1" si="2"/>
        <v>荷捌</v>
      </c>
    </row>
    <row r="22" spans="1:12" ht="23.25" customHeight="1">
      <c r="A22" s="13">
        <v>14</v>
      </c>
      <c r="B22" s="17" t="s">
        <v>730</v>
      </c>
      <c r="C22" s="12" t="str">
        <f t="shared" ca="1" si="2"/>
        <v/>
      </c>
      <c r="D22" s="12" t="str">
        <f t="shared" ca="1" si="2"/>
        <v/>
      </c>
      <c r="E22" s="12" t="str">
        <f t="shared" ca="1" si="2"/>
        <v/>
      </c>
      <c r="F22" s="12" t="str">
        <f t="shared" ca="1" si="2"/>
        <v/>
      </c>
      <c r="G22" s="12" t="str">
        <f t="shared" ca="1" si="2"/>
        <v/>
      </c>
      <c r="H22" s="12" t="str">
        <f t="shared" ca="1" si="2"/>
        <v/>
      </c>
      <c r="I22" s="12" t="str">
        <f t="shared" ca="1" si="2"/>
        <v/>
      </c>
      <c r="J22" s="12" t="str">
        <f t="shared" ca="1" si="2"/>
        <v/>
      </c>
      <c r="K22" s="12" t="str">
        <f t="shared" ca="1" si="2"/>
        <v/>
      </c>
      <c r="L22" s="12" t="str">
        <f t="shared" ca="1" si="2"/>
        <v/>
      </c>
    </row>
    <row r="23" spans="1:12" ht="23.25" customHeight="1">
      <c r="A23" s="13">
        <v>15</v>
      </c>
      <c r="B23" s="17" t="s">
        <v>731</v>
      </c>
      <c r="C23" s="12" t="str">
        <f t="shared" ca="1" si="2"/>
        <v/>
      </c>
      <c r="D23" s="12" t="str">
        <f t="shared" ca="1" si="2"/>
        <v/>
      </c>
      <c r="E23" s="12" t="str">
        <f t="shared" ca="1" si="2"/>
        <v/>
      </c>
      <c r="F23" s="12" t="str">
        <f t="shared" ca="1" si="2"/>
        <v/>
      </c>
      <c r="G23" s="12" t="str">
        <f t="shared" ca="1" si="2"/>
        <v/>
      </c>
      <c r="H23" s="12" t="str">
        <f t="shared" ca="1" si="2"/>
        <v/>
      </c>
      <c r="I23" s="12" t="str">
        <f t="shared" ca="1" si="2"/>
        <v/>
      </c>
      <c r="J23" s="12" t="str">
        <f t="shared" ca="1" si="2"/>
        <v/>
      </c>
      <c r="K23" s="12" t="str">
        <f t="shared" ca="1" si="2"/>
        <v/>
      </c>
      <c r="L23" s="12" t="str">
        <f t="shared" ca="1" si="2"/>
        <v/>
      </c>
    </row>
    <row r="24" spans="1:12" ht="23.25" customHeight="1">
      <c r="A24" s="13">
        <v>16</v>
      </c>
      <c r="B24" s="17" t="s">
        <v>732</v>
      </c>
      <c r="C24" s="12" t="str">
        <f t="shared" ca="1" si="2"/>
        <v/>
      </c>
      <c r="D24" s="12" t="str">
        <f t="shared" ca="1" si="2"/>
        <v/>
      </c>
      <c r="E24" s="12" t="str">
        <f t="shared" ca="1" si="2"/>
        <v/>
      </c>
      <c r="F24" s="12" t="str">
        <f t="shared" ca="1" si="2"/>
        <v/>
      </c>
      <c r="G24" s="12" t="str">
        <f t="shared" ca="1" si="2"/>
        <v/>
      </c>
      <c r="H24" s="12" t="str">
        <f t="shared" ca="1" si="2"/>
        <v/>
      </c>
      <c r="I24" s="12" t="str">
        <f t="shared" ca="1" si="2"/>
        <v/>
      </c>
      <c r="J24" s="12" t="str">
        <f t="shared" ca="1" si="2"/>
        <v/>
      </c>
      <c r="K24" s="12" t="str">
        <f t="shared" ca="1" si="2"/>
        <v/>
      </c>
      <c r="L24" s="12" t="str">
        <f t="shared" ca="1" si="2"/>
        <v/>
      </c>
    </row>
    <row r="25" spans="1:12" ht="23.25" customHeight="1">
      <c r="A25" s="13">
        <v>17</v>
      </c>
      <c r="B25" s="17" t="s">
        <v>733</v>
      </c>
      <c r="C25" s="12" t="str">
        <f t="shared" ca="1" si="2"/>
        <v/>
      </c>
      <c r="D25" s="12" t="str">
        <f t="shared" ca="1" si="2"/>
        <v/>
      </c>
      <c r="E25" s="12" t="str">
        <f t="shared" ca="1" si="2"/>
        <v/>
      </c>
      <c r="F25" s="12" t="str">
        <f t="shared" ca="1" si="2"/>
        <v/>
      </c>
      <c r="G25" s="12" t="str">
        <f t="shared" ca="1" si="2"/>
        <v/>
      </c>
      <c r="H25" s="12" t="str">
        <f t="shared" ca="1" si="2"/>
        <v/>
      </c>
      <c r="I25" s="12" t="str">
        <f t="shared" ca="1" si="2"/>
        <v/>
      </c>
      <c r="J25" s="12" t="str">
        <f t="shared" ca="1" si="2"/>
        <v/>
      </c>
      <c r="K25" s="12" t="str">
        <f t="shared" ca="1" si="2"/>
        <v/>
      </c>
      <c r="L25" s="12" t="str">
        <f t="shared" ca="1" si="2"/>
        <v/>
      </c>
    </row>
    <row r="26" spans="1:12" ht="23.25" customHeight="1">
      <c r="A26" s="13">
        <v>18</v>
      </c>
      <c r="B26" s="17" t="s">
        <v>734</v>
      </c>
      <c r="C26" s="12" t="str">
        <f t="shared" ca="1" si="2"/>
        <v/>
      </c>
      <c r="D26" s="12" t="str">
        <f t="shared" ca="1" si="2"/>
        <v/>
      </c>
      <c r="E26" s="12" t="str">
        <f t="shared" ca="1" si="2"/>
        <v/>
      </c>
      <c r="F26" s="12" t="str">
        <f t="shared" ca="1" si="2"/>
        <v/>
      </c>
      <c r="G26" s="12" t="str">
        <f t="shared" ca="1" si="2"/>
        <v/>
      </c>
      <c r="H26" s="12" t="str">
        <f t="shared" ca="1" si="2"/>
        <v/>
      </c>
      <c r="I26" s="12" t="str">
        <f t="shared" ca="1" si="2"/>
        <v/>
      </c>
      <c r="J26" s="12" t="str">
        <f t="shared" ca="1" si="2"/>
        <v/>
      </c>
      <c r="K26" s="12" t="str">
        <f t="shared" ca="1" si="2"/>
        <v/>
      </c>
      <c r="L26" s="12" t="str">
        <f t="shared" ca="1" si="2"/>
        <v/>
      </c>
    </row>
    <row r="27" spans="1:12" ht="23.25" customHeight="1">
      <c r="A27" s="13">
        <v>19</v>
      </c>
      <c r="B27" s="17" t="s">
        <v>735</v>
      </c>
      <c r="C27" s="12" t="str">
        <f t="shared" ca="1" si="2"/>
        <v/>
      </c>
      <c r="D27" s="12" t="str">
        <f t="shared" ca="1" si="2"/>
        <v/>
      </c>
      <c r="E27" s="12" t="str">
        <f t="shared" ca="1" si="2"/>
        <v/>
      </c>
      <c r="F27" s="12" t="str">
        <f t="shared" ca="1" si="2"/>
        <v/>
      </c>
      <c r="G27" s="12" t="str">
        <f t="shared" ca="1" si="2"/>
        <v/>
      </c>
      <c r="H27" s="12" t="str">
        <f t="shared" ca="1" si="2"/>
        <v/>
      </c>
      <c r="I27" s="12" t="str">
        <f t="shared" ca="1" si="2"/>
        <v/>
      </c>
      <c r="J27" s="12" t="str">
        <f t="shared" ca="1" si="2"/>
        <v/>
      </c>
      <c r="K27" s="12" t="str">
        <f t="shared" ca="1" si="2"/>
        <v/>
      </c>
      <c r="L27" s="12" t="str">
        <f t="shared" ca="1" si="2"/>
        <v/>
      </c>
    </row>
    <row r="28" spans="1:12" ht="23.25" customHeight="1">
      <c r="A28" s="13">
        <v>20</v>
      </c>
      <c r="B28" s="17" t="s">
        <v>736</v>
      </c>
      <c r="C28" s="12" t="str">
        <f t="shared" ca="1" si="2"/>
        <v/>
      </c>
      <c r="D28" s="12" t="str">
        <f t="shared" ca="1" si="2"/>
        <v/>
      </c>
      <c r="E28" s="12" t="str">
        <f t="shared" ca="1" si="2"/>
        <v/>
      </c>
      <c r="F28" s="12" t="str">
        <f t="shared" ca="1" si="2"/>
        <v/>
      </c>
      <c r="G28" s="12" t="str">
        <f t="shared" ca="1" si="2"/>
        <v/>
      </c>
      <c r="H28" s="12" t="str">
        <f t="shared" ca="1" si="2"/>
        <v/>
      </c>
      <c r="I28" s="12" t="str">
        <f t="shared" ca="1" si="2"/>
        <v/>
      </c>
      <c r="J28" s="12" t="str">
        <f t="shared" ca="1" si="2"/>
        <v/>
      </c>
      <c r="K28" s="12" t="str">
        <f t="shared" ca="1" si="2"/>
        <v/>
      </c>
      <c r="L28" s="12" t="str">
        <f t="shared" ca="1" si="2"/>
        <v/>
      </c>
    </row>
    <row r="29" spans="1:12" ht="23.25" customHeight="1">
      <c r="A29" s="13">
        <v>21</v>
      </c>
      <c r="B29" s="17" t="s">
        <v>737</v>
      </c>
      <c r="C29" s="12" t="str">
        <f t="shared" ref="C29:L38" ca="1" si="3">IF(ISNA(VLOOKUP($B29,INDIRECT("'"&amp;C$6&amp;"'! B:E"),4,FALSE))=TRUE,"",VLOOKUP($B29,INDIRECT("'"&amp;C$6&amp;"'! B:e"),4,FALSE))</f>
        <v/>
      </c>
      <c r="D29" s="12" t="str">
        <f t="shared" ca="1" si="3"/>
        <v/>
      </c>
      <c r="E29" s="12" t="str">
        <f t="shared" ca="1" si="3"/>
        <v/>
      </c>
      <c r="F29" s="12" t="str">
        <f t="shared" ca="1" si="3"/>
        <v/>
      </c>
      <c r="G29" s="12" t="str">
        <f t="shared" ca="1" si="3"/>
        <v/>
      </c>
      <c r="H29" s="12" t="str">
        <f t="shared" ca="1" si="3"/>
        <v/>
      </c>
      <c r="I29" s="12" t="str">
        <f t="shared" ca="1" si="3"/>
        <v/>
      </c>
      <c r="J29" s="12" t="str">
        <f t="shared" ca="1" si="3"/>
        <v/>
      </c>
      <c r="K29" s="12" t="str">
        <f t="shared" ca="1" si="3"/>
        <v/>
      </c>
      <c r="L29" s="12" t="str">
        <f t="shared" ca="1" si="3"/>
        <v/>
      </c>
    </row>
    <row r="30" spans="1:12" ht="23.25" customHeight="1">
      <c r="A30" s="13">
        <v>22</v>
      </c>
      <c r="B30" s="17" t="s">
        <v>738</v>
      </c>
      <c r="C30" s="12" t="str">
        <f t="shared" ca="1" si="3"/>
        <v/>
      </c>
      <c r="D30" s="12" t="str">
        <f t="shared" ca="1" si="3"/>
        <v/>
      </c>
      <c r="E30" s="12" t="str">
        <f t="shared" ca="1" si="3"/>
        <v/>
      </c>
      <c r="F30" s="12" t="str">
        <f t="shared" ca="1" si="3"/>
        <v/>
      </c>
      <c r="G30" s="12" t="str">
        <f t="shared" ca="1" si="3"/>
        <v/>
      </c>
      <c r="H30" s="12" t="str">
        <f t="shared" ca="1" si="3"/>
        <v/>
      </c>
      <c r="I30" s="12" t="str">
        <f t="shared" ca="1" si="3"/>
        <v/>
      </c>
      <c r="J30" s="12" t="str">
        <f t="shared" ca="1" si="3"/>
        <v/>
      </c>
      <c r="K30" s="12" t="str">
        <f t="shared" ca="1" si="3"/>
        <v/>
      </c>
      <c r="L30" s="12" t="str">
        <f t="shared" ca="1" si="3"/>
        <v/>
      </c>
    </row>
    <row r="31" spans="1:12" ht="23.25" customHeight="1">
      <c r="A31" s="13">
        <v>23</v>
      </c>
      <c r="B31" s="17" t="s">
        <v>739</v>
      </c>
      <c r="C31" s="12" t="str">
        <f t="shared" ca="1" si="3"/>
        <v/>
      </c>
      <c r="D31" s="12" t="str">
        <f t="shared" ca="1" si="3"/>
        <v/>
      </c>
      <c r="E31" s="12" t="str">
        <f t="shared" ca="1" si="3"/>
        <v/>
      </c>
      <c r="F31" s="12" t="str">
        <f t="shared" ca="1" si="3"/>
        <v/>
      </c>
      <c r="G31" s="12" t="str">
        <f t="shared" ca="1" si="3"/>
        <v/>
      </c>
      <c r="H31" s="12" t="str">
        <f t="shared" ca="1" si="3"/>
        <v/>
      </c>
      <c r="I31" s="12" t="str">
        <f t="shared" ca="1" si="3"/>
        <v/>
      </c>
      <c r="J31" s="12" t="str">
        <f t="shared" ca="1" si="3"/>
        <v/>
      </c>
      <c r="K31" s="12" t="str">
        <f t="shared" ca="1" si="3"/>
        <v/>
      </c>
      <c r="L31" s="12" t="str">
        <f t="shared" ca="1" si="3"/>
        <v/>
      </c>
    </row>
    <row r="32" spans="1:12" ht="23.25" customHeight="1">
      <c r="A32" s="13">
        <v>24</v>
      </c>
      <c r="B32" s="17" t="s">
        <v>740</v>
      </c>
      <c r="C32" s="12" t="str">
        <f t="shared" ca="1" si="3"/>
        <v/>
      </c>
      <c r="D32" s="12" t="str">
        <f t="shared" ca="1" si="3"/>
        <v/>
      </c>
      <c r="E32" s="12" t="str">
        <f t="shared" ca="1" si="3"/>
        <v/>
      </c>
      <c r="F32" s="12" t="str">
        <f t="shared" ca="1" si="3"/>
        <v/>
      </c>
      <c r="G32" s="12" t="str">
        <f t="shared" ca="1" si="3"/>
        <v/>
      </c>
      <c r="H32" s="12" t="str">
        <f t="shared" ca="1" si="3"/>
        <v/>
      </c>
      <c r="I32" s="12" t="str">
        <f t="shared" ca="1" si="3"/>
        <v/>
      </c>
      <c r="J32" s="12" t="str">
        <f t="shared" ca="1" si="3"/>
        <v/>
      </c>
      <c r="K32" s="12" t="str">
        <f t="shared" ca="1" si="3"/>
        <v/>
      </c>
      <c r="L32" s="12" t="str">
        <f t="shared" ca="1" si="3"/>
        <v/>
      </c>
    </row>
    <row r="33" spans="1:12" ht="23.25" customHeight="1">
      <c r="A33" s="13">
        <v>25</v>
      </c>
      <c r="B33" s="17" t="s">
        <v>741</v>
      </c>
      <c r="C33" s="12" t="str">
        <f t="shared" ca="1" si="3"/>
        <v/>
      </c>
      <c r="D33" s="12" t="str">
        <f t="shared" ca="1" si="3"/>
        <v/>
      </c>
      <c r="E33" s="12" t="str">
        <f t="shared" ca="1" si="3"/>
        <v/>
      </c>
      <c r="F33" s="12" t="str">
        <f t="shared" ca="1" si="3"/>
        <v/>
      </c>
      <c r="G33" s="12" t="str">
        <f t="shared" ca="1" si="3"/>
        <v/>
      </c>
      <c r="H33" s="12" t="str">
        <f t="shared" ca="1" si="3"/>
        <v/>
      </c>
      <c r="I33" s="12" t="str">
        <f t="shared" ca="1" si="3"/>
        <v/>
      </c>
      <c r="J33" s="12" t="str">
        <f t="shared" ca="1" si="3"/>
        <v/>
      </c>
      <c r="K33" s="12" t="str">
        <f t="shared" ca="1" si="3"/>
        <v/>
      </c>
      <c r="L33" s="12" t="str">
        <f t="shared" ca="1" si="3"/>
        <v/>
      </c>
    </row>
    <row r="34" spans="1:12" ht="23.25" customHeight="1">
      <c r="A34" s="13">
        <v>26</v>
      </c>
      <c r="B34" s="17" t="s">
        <v>742</v>
      </c>
      <c r="C34" s="12" t="str">
        <f t="shared" ca="1" si="3"/>
        <v/>
      </c>
      <c r="D34" s="12" t="str">
        <f t="shared" ca="1" si="3"/>
        <v/>
      </c>
      <c r="E34" s="12" t="str">
        <f t="shared" ca="1" si="3"/>
        <v/>
      </c>
      <c r="F34" s="12" t="str">
        <f t="shared" ca="1" si="3"/>
        <v/>
      </c>
      <c r="G34" s="12" t="str">
        <f t="shared" ca="1" si="3"/>
        <v/>
      </c>
      <c r="H34" s="12" t="str">
        <f t="shared" ca="1" si="3"/>
        <v/>
      </c>
      <c r="I34" s="12" t="str">
        <f t="shared" ca="1" si="3"/>
        <v/>
      </c>
      <c r="J34" s="12" t="str">
        <f t="shared" ca="1" si="3"/>
        <v/>
      </c>
      <c r="K34" s="12" t="str">
        <f t="shared" ca="1" si="3"/>
        <v/>
      </c>
      <c r="L34" s="12" t="str">
        <f t="shared" ca="1" si="3"/>
        <v/>
      </c>
    </row>
    <row r="35" spans="1:12" ht="25.7" customHeight="1">
      <c r="A35" s="13">
        <v>27</v>
      </c>
      <c r="B35" s="17" t="s">
        <v>743</v>
      </c>
      <c r="C35" s="12" t="str">
        <f t="shared" ca="1" si="3"/>
        <v/>
      </c>
      <c r="D35" s="12" t="str">
        <f t="shared" ca="1" si="3"/>
        <v/>
      </c>
      <c r="E35" s="12" t="str">
        <f t="shared" ca="1" si="3"/>
        <v/>
      </c>
      <c r="F35" s="12" t="str">
        <f t="shared" ca="1" si="3"/>
        <v/>
      </c>
      <c r="G35" s="12" t="str">
        <f t="shared" ca="1" si="3"/>
        <v/>
      </c>
      <c r="H35" s="12" t="str">
        <f t="shared" ca="1" si="3"/>
        <v/>
      </c>
      <c r="I35" s="12" t="str">
        <f t="shared" ca="1" si="3"/>
        <v/>
      </c>
      <c r="J35" s="12" t="str">
        <f t="shared" ca="1" si="3"/>
        <v/>
      </c>
      <c r="K35" s="12" t="str">
        <f t="shared" ca="1" si="3"/>
        <v/>
      </c>
      <c r="L35" s="12" t="str">
        <f t="shared" ca="1" si="3"/>
        <v/>
      </c>
    </row>
    <row r="36" spans="1:12" ht="25.7" customHeight="1">
      <c r="A36" s="13">
        <v>28</v>
      </c>
      <c r="B36" s="17" t="s">
        <v>744</v>
      </c>
      <c r="C36" s="12" t="str">
        <f t="shared" ca="1" si="3"/>
        <v/>
      </c>
      <c r="D36" s="12" t="str">
        <f t="shared" ca="1" si="3"/>
        <v/>
      </c>
      <c r="E36" s="12" t="str">
        <f t="shared" ca="1" si="3"/>
        <v/>
      </c>
      <c r="F36" s="12" t="str">
        <f t="shared" ca="1" si="3"/>
        <v/>
      </c>
      <c r="G36" s="12" t="str">
        <f t="shared" ca="1" si="3"/>
        <v/>
      </c>
      <c r="H36" s="12" t="str">
        <f t="shared" ca="1" si="3"/>
        <v/>
      </c>
      <c r="I36" s="12" t="str">
        <f t="shared" ca="1" si="3"/>
        <v/>
      </c>
      <c r="J36" s="12" t="str">
        <f t="shared" ca="1" si="3"/>
        <v/>
      </c>
      <c r="K36" s="12" t="str">
        <f t="shared" ca="1" si="3"/>
        <v/>
      </c>
      <c r="L36" s="12" t="str">
        <f t="shared" ca="1" si="3"/>
        <v/>
      </c>
    </row>
    <row r="37" spans="1:12" ht="25.7" customHeight="1">
      <c r="A37" s="13">
        <v>29</v>
      </c>
      <c r="B37" s="17" t="s">
        <v>745</v>
      </c>
      <c r="C37" s="12" t="str">
        <f t="shared" ca="1" si="3"/>
        <v/>
      </c>
      <c r="D37" s="12" t="str">
        <f t="shared" ca="1" si="3"/>
        <v/>
      </c>
      <c r="E37" s="12" t="str">
        <f t="shared" ca="1" si="3"/>
        <v/>
      </c>
      <c r="F37" s="12" t="str">
        <f t="shared" ca="1" si="3"/>
        <v/>
      </c>
      <c r="G37" s="12" t="str">
        <f t="shared" ca="1" si="3"/>
        <v/>
      </c>
      <c r="H37" s="12" t="str">
        <f t="shared" ca="1" si="3"/>
        <v/>
      </c>
      <c r="I37" s="12" t="str">
        <f t="shared" ca="1" si="3"/>
        <v/>
      </c>
      <c r="J37" s="12" t="str">
        <f t="shared" ca="1" si="3"/>
        <v/>
      </c>
      <c r="K37" s="12" t="str">
        <f t="shared" ca="1" si="3"/>
        <v/>
      </c>
      <c r="L37" s="12" t="str">
        <f t="shared" ca="1" si="3"/>
        <v/>
      </c>
    </row>
    <row r="38" spans="1:12" ht="25.7" customHeight="1">
      <c r="A38" s="13">
        <v>30</v>
      </c>
      <c r="B38" s="17" t="s">
        <v>746</v>
      </c>
      <c r="C38" s="12" t="str">
        <f t="shared" ca="1" si="3"/>
        <v/>
      </c>
      <c r="D38" s="12" t="str">
        <f t="shared" ca="1" si="3"/>
        <v/>
      </c>
      <c r="E38" s="12" t="str">
        <f t="shared" ca="1" si="3"/>
        <v/>
      </c>
      <c r="F38" s="12" t="str">
        <f t="shared" ca="1" si="3"/>
        <v/>
      </c>
      <c r="G38" s="12" t="str">
        <f t="shared" ca="1" si="3"/>
        <v/>
      </c>
      <c r="H38" s="12" t="str">
        <f t="shared" ca="1" si="3"/>
        <v/>
      </c>
      <c r="I38" s="12" t="str">
        <f t="shared" ca="1" si="3"/>
        <v/>
      </c>
      <c r="J38" s="12" t="str">
        <f t="shared" ca="1" si="3"/>
        <v/>
      </c>
      <c r="K38" s="12" t="str">
        <f t="shared" ca="1" si="3"/>
        <v/>
      </c>
      <c r="L38" s="12" t="str">
        <f t="shared" ca="1" si="3"/>
        <v/>
      </c>
    </row>
    <row r="39" spans="1:12" ht="25.7" customHeight="1">
      <c r="A39" s="13">
        <v>31</v>
      </c>
      <c r="B39" s="17" t="s">
        <v>747</v>
      </c>
      <c r="C39" s="12" t="str">
        <f t="shared" ref="C39:L48" ca="1" si="4">IF(ISNA(VLOOKUP($B39,INDIRECT("'"&amp;C$6&amp;"'! B:E"),4,FALSE))=TRUE,"",VLOOKUP($B39,INDIRECT("'"&amp;C$6&amp;"'! B:e"),4,FALSE))</f>
        <v/>
      </c>
      <c r="D39" s="12" t="str">
        <f t="shared" ca="1" si="4"/>
        <v/>
      </c>
      <c r="E39" s="12" t="str">
        <f t="shared" ca="1" si="4"/>
        <v/>
      </c>
      <c r="F39" s="12" t="str">
        <f t="shared" ca="1" si="4"/>
        <v/>
      </c>
      <c r="G39" s="12" t="str">
        <f t="shared" ca="1" si="4"/>
        <v/>
      </c>
      <c r="H39" s="12" t="str">
        <f t="shared" ca="1" si="4"/>
        <v/>
      </c>
      <c r="I39" s="12" t="str">
        <f t="shared" ca="1" si="4"/>
        <v/>
      </c>
      <c r="J39" s="12" t="str">
        <f t="shared" ca="1" si="4"/>
        <v/>
      </c>
      <c r="K39" s="12" t="str">
        <f t="shared" ca="1" si="4"/>
        <v/>
      </c>
      <c r="L39" s="12" t="str">
        <f t="shared" ca="1" si="4"/>
        <v/>
      </c>
    </row>
    <row r="40" spans="1:12" ht="25.7" customHeight="1">
      <c r="A40" s="13">
        <v>32</v>
      </c>
      <c r="B40" s="17" t="s">
        <v>748</v>
      </c>
      <c r="C40" s="12" t="str">
        <f t="shared" ca="1" si="4"/>
        <v/>
      </c>
      <c r="D40" s="12" t="str">
        <f t="shared" ca="1" si="4"/>
        <v/>
      </c>
      <c r="E40" s="12" t="str">
        <f t="shared" ca="1" si="4"/>
        <v/>
      </c>
      <c r="F40" s="12" t="str">
        <f t="shared" ca="1" si="4"/>
        <v/>
      </c>
      <c r="G40" s="12" t="str">
        <f t="shared" ca="1" si="4"/>
        <v/>
      </c>
      <c r="H40" s="12" t="str">
        <f t="shared" ca="1" si="4"/>
        <v/>
      </c>
      <c r="I40" s="12" t="str">
        <f t="shared" ca="1" si="4"/>
        <v/>
      </c>
      <c r="J40" s="12" t="str">
        <f t="shared" ca="1" si="4"/>
        <v/>
      </c>
      <c r="K40" s="12" t="str">
        <f t="shared" ca="1" si="4"/>
        <v/>
      </c>
      <c r="L40" s="12" t="str">
        <f t="shared" ca="1" si="4"/>
        <v/>
      </c>
    </row>
    <row r="41" spans="1:12" ht="25.7" customHeight="1">
      <c r="A41" s="13">
        <v>33</v>
      </c>
      <c r="B41" s="17" t="s">
        <v>749</v>
      </c>
      <c r="C41" s="12" t="str">
        <f t="shared" ca="1" si="4"/>
        <v/>
      </c>
      <c r="D41" s="12" t="str">
        <f t="shared" ca="1" si="4"/>
        <v/>
      </c>
      <c r="E41" s="12" t="str">
        <f t="shared" ca="1" si="4"/>
        <v/>
      </c>
      <c r="F41" s="12" t="str">
        <f t="shared" ca="1" si="4"/>
        <v/>
      </c>
      <c r="G41" s="12" t="str">
        <f t="shared" ca="1" si="4"/>
        <v/>
      </c>
      <c r="H41" s="12" t="str">
        <f t="shared" ca="1" si="4"/>
        <v/>
      </c>
      <c r="I41" s="12" t="str">
        <f t="shared" ca="1" si="4"/>
        <v/>
      </c>
      <c r="J41" s="12" t="str">
        <f t="shared" ca="1" si="4"/>
        <v/>
      </c>
      <c r="K41" s="12" t="str">
        <f t="shared" ca="1" si="4"/>
        <v/>
      </c>
      <c r="L41" s="12" t="str">
        <f t="shared" ca="1" si="4"/>
        <v/>
      </c>
    </row>
    <row r="42" spans="1:12" ht="25.7" customHeight="1">
      <c r="A42" s="13">
        <v>34</v>
      </c>
      <c r="B42" s="17" t="s">
        <v>750</v>
      </c>
      <c r="C42" s="12" t="str">
        <f t="shared" ca="1" si="4"/>
        <v/>
      </c>
      <c r="D42" s="12" t="str">
        <f t="shared" ca="1" si="4"/>
        <v/>
      </c>
      <c r="E42" s="12" t="str">
        <f t="shared" ca="1" si="4"/>
        <v/>
      </c>
      <c r="F42" s="12" t="str">
        <f t="shared" ca="1" si="4"/>
        <v/>
      </c>
      <c r="G42" s="12" t="str">
        <f t="shared" ca="1" si="4"/>
        <v/>
      </c>
      <c r="H42" s="12" t="str">
        <f t="shared" ca="1" si="4"/>
        <v/>
      </c>
      <c r="I42" s="12" t="str">
        <f t="shared" ca="1" si="4"/>
        <v/>
      </c>
      <c r="J42" s="12" t="str">
        <f t="shared" ca="1" si="4"/>
        <v/>
      </c>
      <c r="K42" s="12" t="str">
        <f t="shared" ca="1" si="4"/>
        <v/>
      </c>
      <c r="L42" s="12" t="str">
        <f t="shared" ca="1" si="4"/>
        <v/>
      </c>
    </row>
    <row r="43" spans="1:12" ht="25.7" customHeight="1">
      <c r="A43" s="13">
        <v>35</v>
      </c>
      <c r="B43" s="17" t="s">
        <v>751</v>
      </c>
      <c r="C43" s="12" t="str">
        <f t="shared" ca="1" si="4"/>
        <v/>
      </c>
      <c r="D43" s="12" t="str">
        <f t="shared" ca="1" si="4"/>
        <v/>
      </c>
      <c r="E43" s="12" t="str">
        <f t="shared" ca="1" si="4"/>
        <v/>
      </c>
      <c r="F43" s="12" t="str">
        <f t="shared" ca="1" si="4"/>
        <v/>
      </c>
      <c r="G43" s="12" t="str">
        <f t="shared" ca="1" si="4"/>
        <v/>
      </c>
      <c r="H43" s="12" t="str">
        <f t="shared" ca="1" si="4"/>
        <v/>
      </c>
      <c r="I43" s="12" t="str">
        <f t="shared" ca="1" si="4"/>
        <v/>
      </c>
      <c r="J43" s="12" t="str">
        <f t="shared" ca="1" si="4"/>
        <v/>
      </c>
      <c r="K43" s="12" t="str">
        <f t="shared" ca="1" si="4"/>
        <v/>
      </c>
      <c r="L43" s="12" t="str">
        <f t="shared" ca="1" si="4"/>
        <v/>
      </c>
    </row>
    <row r="44" spans="1:12" ht="25.7" customHeight="1">
      <c r="A44" s="13">
        <v>36</v>
      </c>
      <c r="B44" s="17" t="s">
        <v>752</v>
      </c>
      <c r="C44" s="12" t="str">
        <f t="shared" ca="1" si="4"/>
        <v/>
      </c>
      <c r="D44" s="12" t="str">
        <f t="shared" ca="1" si="4"/>
        <v/>
      </c>
      <c r="E44" s="12" t="str">
        <f t="shared" ca="1" si="4"/>
        <v/>
      </c>
      <c r="F44" s="12" t="str">
        <f t="shared" ca="1" si="4"/>
        <v/>
      </c>
      <c r="G44" s="12" t="str">
        <f t="shared" ca="1" si="4"/>
        <v/>
      </c>
      <c r="H44" s="12" t="str">
        <f t="shared" ca="1" si="4"/>
        <v/>
      </c>
      <c r="I44" s="12" t="str">
        <f t="shared" ca="1" si="4"/>
        <v/>
      </c>
      <c r="J44" s="12" t="str">
        <f t="shared" ca="1" si="4"/>
        <v/>
      </c>
      <c r="K44" s="12" t="str">
        <f t="shared" ca="1" si="4"/>
        <v/>
      </c>
      <c r="L44" s="12" t="str">
        <f t="shared" ca="1" si="4"/>
        <v/>
      </c>
    </row>
    <row r="45" spans="1:12" ht="25.7" customHeight="1">
      <c r="A45" s="13">
        <v>37</v>
      </c>
      <c r="B45" s="17" t="s">
        <v>753</v>
      </c>
      <c r="C45" s="12" t="str">
        <f t="shared" ca="1" si="4"/>
        <v/>
      </c>
      <c r="D45" s="12" t="str">
        <f t="shared" ca="1" si="4"/>
        <v/>
      </c>
      <c r="E45" s="12" t="str">
        <f t="shared" ca="1" si="4"/>
        <v/>
      </c>
      <c r="F45" s="12" t="str">
        <f t="shared" ca="1" si="4"/>
        <v/>
      </c>
      <c r="G45" s="12" t="str">
        <f t="shared" ca="1" si="4"/>
        <v/>
      </c>
      <c r="H45" s="12" t="str">
        <f t="shared" ca="1" si="4"/>
        <v/>
      </c>
      <c r="I45" s="12" t="str">
        <f t="shared" ca="1" si="4"/>
        <v/>
      </c>
      <c r="J45" s="12" t="str">
        <f t="shared" ca="1" si="4"/>
        <v/>
      </c>
      <c r="K45" s="12" t="str">
        <f t="shared" ca="1" si="4"/>
        <v/>
      </c>
      <c r="L45" s="12" t="str">
        <f t="shared" ca="1" si="4"/>
        <v/>
      </c>
    </row>
    <row r="46" spans="1:12" ht="25.7" customHeight="1">
      <c r="A46" s="13">
        <v>38</v>
      </c>
      <c r="B46" s="17" t="s">
        <v>754</v>
      </c>
      <c r="C46" s="12" t="str">
        <f t="shared" ca="1" si="4"/>
        <v/>
      </c>
      <c r="D46" s="12" t="str">
        <f t="shared" ca="1" si="4"/>
        <v/>
      </c>
      <c r="E46" s="12" t="str">
        <f t="shared" ca="1" si="4"/>
        <v/>
      </c>
      <c r="F46" s="12" t="str">
        <f t="shared" ca="1" si="4"/>
        <v/>
      </c>
      <c r="G46" s="12" t="str">
        <f t="shared" ca="1" si="4"/>
        <v/>
      </c>
      <c r="H46" s="12" t="str">
        <f t="shared" ca="1" si="4"/>
        <v/>
      </c>
      <c r="I46" s="12" t="str">
        <f t="shared" ca="1" si="4"/>
        <v/>
      </c>
      <c r="J46" s="12" t="str">
        <f t="shared" ca="1" si="4"/>
        <v/>
      </c>
      <c r="K46" s="12" t="str">
        <f t="shared" ca="1" si="4"/>
        <v/>
      </c>
      <c r="L46" s="12" t="str">
        <f t="shared" ca="1" si="4"/>
        <v/>
      </c>
    </row>
    <row r="47" spans="1:12" ht="25.7" customHeight="1">
      <c r="A47" s="13">
        <v>39</v>
      </c>
      <c r="B47" s="17" t="s">
        <v>755</v>
      </c>
      <c r="C47" s="12" t="str">
        <f t="shared" ca="1" si="4"/>
        <v/>
      </c>
      <c r="D47" s="12" t="str">
        <f t="shared" ca="1" si="4"/>
        <v/>
      </c>
      <c r="E47" s="12" t="str">
        <f t="shared" ca="1" si="4"/>
        <v/>
      </c>
      <c r="F47" s="12" t="str">
        <f t="shared" ca="1" si="4"/>
        <v/>
      </c>
      <c r="G47" s="12" t="str">
        <f t="shared" ca="1" si="4"/>
        <v/>
      </c>
      <c r="H47" s="12" t="str">
        <f t="shared" ca="1" si="4"/>
        <v/>
      </c>
      <c r="I47" s="12" t="str">
        <f t="shared" ca="1" si="4"/>
        <v/>
      </c>
      <c r="J47" s="12" t="str">
        <f t="shared" ca="1" si="4"/>
        <v/>
      </c>
      <c r="K47" s="12" t="str">
        <f t="shared" ca="1" si="4"/>
        <v/>
      </c>
      <c r="L47" s="12" t="str">
        <f t="shared" ca="1" si="4"/>
        <v/>
      </c>
    </row>
    <row r="48" spans="1:12" ht="25.7" customHeight="1">
      <c r="A48" s="13">
        <v>40</v>
      </c>
      <c r="B48" s="17" t="s">
        <v>756</v>
      </c>
      <c r="C48" s="12" t="str">
        <f t="shared" ca="1" si="4"/>
        <v/>
      </c>
      <c r="D48" s="12" t="str">
        <f t="shared" ca="1" si="4"/>
        <v/>
      </c>
      <c r="E48" s="12" t="str">
        <f t="shared" ca="1" si="4"/>
        <v/>
      </c>
      <c r="F48" s="12" t="str">
        <f t="shared" ca="1" si="4"/>
        <v/>
      </c>
      <c r="G48" s="12" t="str">
        <f t="shared" ca="1" si="4"/>
        <v/>
      </c>
      <c r="H48" s="12" t="str">
        <f t="shared" ca="1" si="4"/>
        <v/>
      </c>
      <c r="I48" s="12" t="str">
        <f t="shared" ca="1" si="4"/>
        <v/>
      </c>
      <c r="J48" s="12" t="str">
        <f t="shared" ca="1" si="4"/>
        <v/>
      </c>
      <c r="K48" s="12" t="str">
        <f t="shared" ca="1" si="4"/>
        <v/>
      </c>
      <c r="L48" s="12" t="str">
        <f t="shared" ca="1" si="4"/>
        <v/>
      </c>
    </row>
    <row r="49" spans="1:12" ht="25.7" customHeight="1">
      <c r="A49" s="13">
        <v>41</v>
      </c>
      <c r="B49" s="17" t="s">
        <v>757</v>
      </c>
      <c r="C49" s="12" t="str">
        <f t="shared" ref="C49:L58" ca="1" si="5">IF(ISNA(VLOOKUP($B49,INDIRECT("'"&amp;C$6&amp;"'! B:E"),4,FALSE))=TRUE,"",VLOOKUP($B49,INDIRECT("'"&amp;C$6&amp;"'! B:e"),4,FALSE))</f>
        <v/>
      </c>
      <c r="D49" s="12" t="str">
        <f t="shared" ca="1" si="5"/>
        <v/>
      </c>
      <c r="E49" s="12" t="str">
        <f t="shared" ca="1" si="5"/>
        <v/>
      </c>
      <c r="F49" s="12" t="str">
        <f t="shared" ca="1" si="5"/>
        <v/>
      </c>
      <c r="G49" s="12" t="str">
        <f t="shared" ca="1" si="5"/>
        <v/>
      </c>
      <c r="H49" s="12" t="str">
        <f t="shared" ca="1" si="5"/>
        <v/>
      </c>
      <c r="I49" s="12" t="str">
        <f t="shared" ca="1" si="5"/>
        <v/>
      </c>
      <c r="J49" s="12" t="str">
        <f t="shared" ca="1" si="5"/>
        <v/>
      </c>
      <c r="K49" s="12" t="str">
        <f t="shared" ca="1" si="5"/>
        <v/>
      </c>
      <c r="L49" s="12" t="str">
        <f t="shared" ca="1" si="5"/>
        <v/>
      </c>
    </row>
    <row r="50" spans="1:12" ht="25.7" customHeight="1">
      <c r="A50" s="13">
        <v>42</v>
      </c>
      <c r="B50" s="17" t="s">
        <v>758</v>
      </c>
      <c r="C50" s="12" t="str">
        <f t="shared" ca="1" si="5"/>
        <v/>
      </c>
      <c r="D50" s="12" t="str">
        <f t="shared" ca="1" si="5"/>
        <v/>
      </c>
      <c r="E50" s="12" t="str">
        <f t="shared" ca="1" si="5"/>
        <v/>
      </c>
      <c r="F50" s="12" t="str">
        <f t="shared" ca="1" si="5"/>
        <v/>
      </c>
      <c r="G50" s="12" t="str">
        <f t="shared" ca="1" si="5"/>
        <v/>
      </c>
      <c r="H50" s="12" t="str">
        <f t="shared" ca="1" si="5"/>
        <v/>
      </c>
      <c r="I50" s="12" t="str">
        <f t="shared" ca="1" si="5"/>
        <v/>
      </c>
      <c r="J50" s="12" t="str">
        <f t="shared" ca="1" si="5"/>
        <v/>
      </c>
      <c r="K50" s="12" t="str">
        <f t="shared" ca="1" si="5"/>
        <v/>
      </c>
      <c r="L50" s="12" t="str">
        <f t="shared" ca="1" si="5"/>
        <v/>
      </c>
    </row>
    <row r="51" spans="1:12" ht="25.7" customHeight="1">
      <c r="A51" s="13">
        <v>43</v>
      </c>
      <c r="B51" s="17" t="s">
        <v>759</v>
      </c>
      <c r="C51" s="12" t="str">
        <f t="shared" ca="1" si="5"/>
        <v/>
      </c>
      <c r="D51" s="12" t="str">
        <f t="shared" ca="1" si="5"/>
        <v/>
      </c>
      <c r="E51" s="12" t="str">
        <f t="shared" ca="1" si="5"/>
        <v/>
      </c>
      <c r="F51" s="12" t="str">
        <f t="shared" ca="1" si="5"/>
        <v/>
      </c>
      <c r="G51" s="12" t="str">
        <f t="shared" ca="1" si="5"/>
        <v/>
      </c>
      <c r="H51" s="12" t="str">
        <f t="shared" ca="1" si="5"/>
        <v/>
      </c>
      <c r="I51" s="12" t="str">
        <f t="shared" ca="1" si="5"/>
        <v/>
      </c>
      <c r="J51" s="12" t="str">
        <f t="shared" ca="1" si="5"/>
        <v/>
      </c>
      <c r="K51" s="12" t="str">
        <f t="shared" ca="1" si="5"/>
        <v/>
      </c>
      <c r="L51" s="12" t="str">
        <f t="shared" ca="1" si="5"/>
        <v/>
      </c>
    </row>
    <row r="52" spans="1:12" ht="25.7" customHeight="1">
      <c r="A52" s="13">
        <v>44</v>
      </c>
      <c r="B52" s="17" t="s">
        <v>760</v>
      </c>
      <c r="C52" s="12" t="str">
        <f t="shared" ca="1" si="5"/>
        <v/>
      </c>
      <c r="D52" s="12" t="str">
        <f t="shared" ca="1" si="5"/>
        <v/>
      </c>
      <c r="E52" s="12" t="str">
        <f t="shared" ca="1" si="5"/>
        <v/>
      </c>
      <c r="F52" s="12" t="str">
        <f t="shared" ca="1" si="5"/>
        <v/>
      </c>
      <c r="G52" s="12" t="str">
        <f t="shared" ca="1" si="5"/>
        <v/>
      </c>
      <c r="H52" s="12" t="str">
        <f t="shared" ca="1" si="5"/>
        <v/>
      </c>
      <c r="I52" s="12" t="str">
        <f t="shared" ca="1" si="5"/>
        <v/>
      </c>
      <c r="J52" s="12" t="str">
        <f t="shared" ca="1" si="5"/>
        <v/>
      </c>
      <c r="K52" s="12" t="str">
        <f t="shared" ca="1" si="5"/>
        <v/>
      </c>
      <c r="L52" s="12" t="str">
        <f t="shared" ca="1" si="5"/>
        <v/>
      </c>
    </row>
    <row r="53" spans="1:12" ht="25.7" customHeight="1">
      <c r="A53" s="13">
        <v>45</v>
      </c>
      <c r="B53" s="17" t="s">
        <v>761</v>
      </c>
      <c r="C53" s="12" t="str">
        <f t="shared" ca="1" si="5"/>
        <v/>
      </c>
      <c r="D53" s="12" t="str">
        <f t="shared" ca="1" si="5"/>
        <v/>
      </c>
      <c r="E53" s="12" t="str">
        <f t="shared" ca="1" si="5"/>
        <v/>
      </c>
      <c r="F53" s="12" t="str">
        <f t="shared" ca="1" si="5"/>
        <v/>
      </c>
      <c r="G53" s="12" t="str">
        <f t="shared" ca="1" si="5"/>
        <v/>
      </c>
      <c r="H53" s="12" t="str">
        <f t="shared" ca="1" si="5"/>
        <v/>
      </c>
      <c r="I53" s="12" t="str">
        <f t="shared" ca="1" si="5"/>
        <v/>
      </c>
      <c r="J53" s="12" t="str">
        <f t="shared" ca="1" si="5"/>
        <v/>
      </c>
      <c r="K53" s="12" t="str">
        <f t="shared" ca="1" si="5"/>
        <v/>
      </c>
      <c r="L53" s="12" t="str">
        <f t="shared" ca="1" si="5"/>
        <v/>
      </c>
    </row>
    <row r="54" spans="1:12" ht="25.7" customHeight="1">
      <c r="A54" s="13">
        <v>46</v>
      </c>
      <c r="B54" s="17" t="s">
        <v>762</v>
      </c>
      <c r="C54" s="12" t="str">
        <f t="shared" ca="1" si="5"/>
        <v/>
      </c>
      <c r="D54" s="12" t="str">
        <f t="shared" ca="1" si="5"/>
        <v/>
      </c>
      <c r="E54" s="12" t="str">
        <f t="shared" ca="1" si="5"/>
        <v/>
      </c>
      <c r="F54" s="12" t="str">
        <f t="shared" ca="1" si="5"/>
        <v/>
      </c>
      <c r="G54" s="12" t="str">
        <f t="shared" ca="1" si="5"/>
        <v/>
      </c>
      <c r="H54" s="12" t="str">
        <f t="shared" ca="1" si="5"/>
        <v/>
      </c>
      <c r="I54" s="12" t="str">
        <f t="shared" ca="1" si="5"/>
        <v/>
      </c>
      <c r="J54" s="12" t="str">
        <f t="shared" ca="1" si="5"/>
        <v/>
      </c>
      <c r="K54" s="12" t="str">
        <f t="shared" ca="1" si="5"/>
        <v/>
      </c>
      <c r="L54" s="12" t="str">
        <f t="shared" ca="1" si="5"/>
        <v/>
      </c>
    </row>
    <row r="55" spans="1:12" ht="25.7" customHeight="1">
      <c r="A55" s="13">
        <v>47</v>
      </c>
      <c r="B55" s="17" t="s">
        <v>763</v>
      </c>
      <c r="C55" s="12" t="str">
        <f t="shared" ca="1" si="5"/>
        <v/>
      </c>
      <c r="D55" s="12" t="str">
        <f t="shared" ca="1" si="5"/>
        <v/>
      </c>
      <c r="E55" s="12" t="str">
        <f t="shared" ca="1" si="5"/>
        <v/>
      </c>
      <c r="F55" s="12" t="str">
        <f t="shared" ca="1" si="5"/>
        <v/>
      </c>
      <c r="G55" s="12" t="str">
        <f t="shared" ca="1" si="5"/>
        <v/>
      </c>
      <c r="H55" s="12" t="str">
        <f t="shared" ca="1" si="5"/>
        <v/>
      </c>
      <c r="I55" s="12" t="str">
        <f t="shared" ca="1" si="5"/>
        <v/>
      </c>
      <c r="J55" s="12" t="str">
        <f t="shared" ca="1" si="5"/>
        <v/>
      </c>
      <c r="K55" s="12" t="str">
        <f t="shared" ca="1" si="5"/>
        <v/>
      </c>
      <c r="L55" s="12" t="str">
        <f t="shared" ca="1" si="5"/>
        <v/>
      </c>
    </row>
    <row r="56" spans="1:12" ht="25.7" customHeight="1">
      <c r="A56" s="13">
        <v>48</v>
      </c>
      <c r="B56" s="17" t="s">
        <v>764</v>
      </c>
      <c r="C56" s="12" t="str">
        <f t="shared" ca="1" si="5"/>
        <v/>
      </c>
      <c r="D56" s="12" t="str">
        <f t="shared" ca="1" si="5"/>
        <v/>
      </c>
      <c r="E56" s="12" t="str">
        <f t="shared" ca="1" si="5"/>
        <v/>
      </c>
      <c r="F56" s="12" t="str">
        <f t="shared" ca="1" si="5"/>
        <v/>
      </c>
      <c r="G56" s="12" t="str">
        <f t="shared" ca="1" si="5"/>
        <v/>
      </c>
      <c r="H56" s="12" t="str">
        <f t="shared" ca="1" si="5"/>
        <v/>
      </c>
      <c r="I56" s="12" t="str">
        <f t="shared" ca="1" si="5"/>
        <v/>
      </c>
      <c r="J56" s="12" t="str">
        <f t="shared" ca="1" si="5"/>
        <v/>
      </c>
      <c r="K56" s="12" t="str">
        <f t="shared" ca="1" si="5"/>
        <v/>
      </c>
      <c r="L56" s="12" t="str">
        <f t="shared" ca="1" si="5"/>
        <v/>
      </c>
    </row>
    <row r="57" spans="1:12" ht="25.7" customHeight="1">
      <c r="A57" s="13">
        <v>49</v>
      </c>
      <c r="B57" s="17" t="s">
        <v>765</v>
      </c>
      <c r="C57" s="12" t="str">
        <f t="shared" ca="1" si="5"/>
        <v/>
      </c>
      <c r="D57" s="12" t="str">
        <f t="shared" ca="1" si="5"/>
        <v/>
      </c>
      <c r="E57" s="12" t="str">
        <f t="shared" ca="1" si="5"/>
        <v/>
      </c>
      <c r="F57" s="12" t="str">
        <f t="shared" ca="1" si="5"/>
        <v/>
      </c>
      <c r="G57" s="12" t="str">
        <f t="shared" ca="1" si="5"/>
        <v/>
      </c>
      <c r="H57" s="12" t="str">
        <f t="shared" ca="1" si="5"/>
        <v/>
      </c>
      <c r="I57" s="12" t="str">
        <f t="shared" ca="1" si="5"/>
        <v/>
      </c>
      <c r="J57" s="12" t="str">
        <f t="shared" ca="1" si="5"/>
        <v/>
      </c>
      <c r="K57" s="12" t="str">
        <f t="shared" ca="1" si="5"/>
        <v/>
      </c>
      <c r="L57" s="12" t="str">
        <f t="shared" ca="1" si="5"/>
        <v/>
      </c>
    </row>
    <row r="58" spans="1:12" ht="25.7" customHeight="1">
      <c r="A58" s="13">
        <v>50</v>
      </c>
      <c r="B58" s="17" t="s">
        <v>766</v>
      </c>
      <c r="C58" s="12" t="str">
        <f t="shared" ca="1" si="5"/>
        <v/>
      </c>
      <c r="D58" s="12" t="str">
        <f t="shared" ca="1" si="5"/>
        <v/>
      </c>
      <c r="E58" s="12" t="str">
        <f t="shared" ca="1" si="5"/>
        <v/>
      </c>
      <c r="F58" s="12" t="str">
        <f t="shared" ca="1" si="5"/>
        <v/>
      </c>
      <c r="G58" s="12" t="str">
        <f t="shared" ca="1" si="5"/>
        <v/>
      </c>
      <c r="H58" s="12" t="str">
        <f t="shared" ca="1" si="5"/>
        <v/>
      </c>
      <c r="I58" s="12" t="str">
        <f t="shared" ca="1" si="5"/>
        <v/>
      </c>
      <c r="J58" s="12" t="str">
        <f t="shared" ca="1" si="5"/>
        <v/>
      </c>
      <c r="K58" s="12" t="str">
        <f t="shared" ca="1" si="5"/>
        <v/>
      </c>
      <c r="L58" s="12" t="str">
        <f t="shared" ca="1" si="5"/>
        <v/>
      </c>
    </row>
    <row r="59" spans="1:12" ht="25.7" customHeight="1">
      <c r="A59" s="13">
        <v>51</v>
      </c>
      <c r="B59" s="17" t="s">
        <v>767</v>
      </c>
      <c r="C59" s="12" t="str">
        <f t="shared" ref="C59:L68" ca="1" si="6">IF(ISNA(VLOOKUP($B59,INDIRECT("'"&amp;C$6&amp;"'! B:E"),4,FALSE))=TRUE,"",VLOOKUP($B59,INDIRECT("'"&amp;C$6&amp;"'! B:e"),4,FALSE))</f>
        <v/>
      </c>
      <c r="D59" s="12" t="str">
        <f t="shared" ca="1" si="6"/>
        <v/>
      </c>
      <c r="E59" s="12" t="str">
        <f t="shared" ca="1" si="6"/>
        <v/>
      </c>
      <c r="F59" s="12" t="str">
        <f t="shared" ca="1" si="6"/>
        <v/>
      </c>
      <c r="G59" s="12" t="str">
        <f t="shared" ca="1" si="6"/>
        <v/>
      </c>
      <c r="H59" s="12" t="str">
        <f t="shared" ca="1" si="6"/>
        <v/>
      </c>
      <c r="I59" s="12" t="str">
        <f t="shared" ca="1" si="6"/>
        <v/>
      </c>
      <c r="J59" s="12" t="str">
        <f t="shared" ca="1" si="6"/>
        <v/>
      </c>
      <c r="K59" s="12" t="str">
        <f t="shared" ca="1" si="6"/>
        <v/>
      </c>
      <c r="L59" s="12" t="str">
        <f t="shared" ca="1" si="6"/>
        <v/>
      </c>
    </row>
    <row r="60" spans="1:12" ht="25.7" customHeight="1">
      <c r="A60" s="13">
        <v>52</v>
      </c>
      <c r="B60" s="17" t="s">
        <v>768</v>
      </c>
      <c r="C60" s="12" t="str">
        <f t="shared" ca="1" si="6"/>
        <v/>
      </c>
      <c r="D60" s="12" t="str">
        <f t="shared" ca="1" si="6"/>
        <v/>
      </c>
      <c r="E60" s="12" t="str">
        <f t="shared" ca="1" si="6"/>
        <v/>
      </c>
      <c r="F60" s="12" t="str">
        <f t="shared" ca="1" si="6"/>
        <v/>
      </c>
      <c r="G60" s="12" t="str">
        <f t="shared" ca="1" si="6"/>
        <v/>
      </c>
      <c r="H60" s="12" t="str">
        <f t="shared" ca="1" si="6"/>
        <v/>
      </c>
      <c r="I60" s="12" t="str">
        <f t="shared" ca="1" si="6"/>
        <v/>
      </c>
      <c r="J60" s="12" t="str">
        <f t="shared" ca="1" si="6"/>
        <v/>
      </c>
      <c r="K60" s="12" t="str">
        <f t="shared" ca="1" si="6"/>
        <v/>
      </c>
      <c r="L60" s="12" t="str">
        <f t="shared" ca="1" si="6"/>
        <v/>
      </c>
    </row>
    <row r="61" spans="1:12" ht="25.7" customHeight="1">
      <c r="A61" s="13">
        <v>53</v>
      </c>
      <c r="B61" s="17" t="s">
        <v>769</v>
      </c>
      <c r="C61" s="12" t="str">
        <f t="shared" ca="1" si="6"/>
        <v/>
      </c>
      <c r="D61" s="12" t="str">
        <f t="shared" ca="1" si="6"/>
        <v/>
      </c>
      <c r="E61" s="12" t="str">
        <f t="shared" ca="1" si="6"/>
        <v/>
      </c>
      <c r="F61" s="12" t="str">
        <f t="shared" ca="1" si="6"/>
        <v/>
      </c>
      <c r="G61" s="12" t="str">
        <f t="shared" ca="1" si="6"/>
        <v/>
      </c>
      <c r="H61" s="12" t="str">
        <f t="shared" ca="1" si="6"/>
        <v/>
      </c>
      <c r="I61" s="12" t="str">
        <f t="shared" ca="1" si="6"/>
        <v/>
      </c>
      <c r="J61" s="12" t="str">
        <f t="shared" ca="1" si="6"/>
        <v/>
      </c>
      <c r="K61" s="12" t="str">
        <f t="shared" ca="1" si="6"/>
        <v/>
      </c>
      <c r="L61" s="12" t="str">
        <f t="shared" ca="1" si="6"/>
        <v/>
      </c>
    </row>
    <row r="62" spans="1:12" ht="25.7" customHeight="1">
      <c r="A62" s="13">
        <v>54</v>
      </c>
      <c r="B62" s="17" t="s">
        <v>770</v>
      </c>
      <c r="C62" s="12" t="str">
        <f t="shared" ca="1" si="6"/>
        <v/>
      </c>
      <c r="D62" s="12" t="str">
        <f t="shared" ca="1" si="6"/>
        <v/>
      </c>
      <c r="E62" s="12" t="str">
        <f t="shared" ca="1" si="6"/>
        <v/>
      </c>
      <c r="F62" s="12" t="str">
        <f t="shared" ca="1" si="6"/>
        <v/>
      </c>
      <c r="G62" s="12" t="str">
        <f t="shared" ca="1" si="6"/>
        <v/>
      </c>
      <c r="H62" s="12" t="str">
        <f t="shared" ca="1" si="6"/>
        <v/>
      </c>
      <c r="I62" s="12" t="str">
        <f t="shared" ca="1" si="6"/>
        <v/>
      </c>
      <c r="J62" s="12" t="str">
        <f t="shared" ca="1" si="6"/>
        <v/>
      </c>
      <c r="K62" s="12" t="str">
        <f t="shared" ca="1" si="6"/>
        <v/>
      </c>
      <c r="L62" s="12" t="str">
        <f t="shared" ca="1" si="6"/>
        <v/>
      </c>
    </row>
    <row r="63" spans="1:12" ht="25.7" customHeight="1">
      <c r="A63" s="13">
        <v>55</v>
      </c>
      <c r="B63" s="17" t="s">
        <v>771</v>
      </c>
      <c r="C63" s="12" t="str">
        <f t="shared" ca="1" si="6"/>
        <v/>
      </c>
      <c r="D63" s="12" t="str">
        <f t="shared" ca="1" si="6"/>
        <v/>
      </c>
      <c r="E63" s="12" t="str">
        <f t="shared" ca="1" si="6"/>
        <v/>
      </c>
      <c r="F63" s="12" t="str">
        <f t="shared" ca="1" si="6"/>
        <v/>
      </c>
      <c r="G63" s="12" t="str">
        <f t="shared" ca="1" si="6"/>
        <v/>
      </c>
      <c r="H63" s="12" t="str">
        <f t="shared" ca="1" si="6"/>
        <v/>
      </c>
      <c r="I63" s="12" t="str">
        <f t="shared" ca="1" si="6"/>
        <v/>
      </c>
      <c r="J63" s="12" t="str">
        <f t="shared" ca="1" si="6"/>
        <v/>
      </c>
      <c r="K63" s="12" t="str">
        <f t="shared" ca="1" si="6"/>
        <v/>
      </c>
      <c r="L63" s="12" t="str">
        <f t="shared" ca="1" si="6"/>
        <v/>
      </c>
    </row>
    <row r="64" spans="1:12" ht="25.7" customHeight="1">
      <c r="A64" s="13">
        <v>56</v>
      </c>
      <c r="B64" s="17" t="s">
        <v>772</v>
      </c>
      <c r="C64" s="12" t="str">
        <f t="shared" ca="1" si="6"/>
        <v/>
      </c>
      <c r="D64" s="12" t="str">
        <f t="shared" ca="1" si="6"/>
        <v/>
      </c>
      <c r="E64" s="12" t="str">
        <f t="shared" ca="1" si="6"/>
        <v/>
      </c>
      <c r="F64" s="12" t="str">
        <f t="shared" ca="1" si="6"/>
        <v/>
      </c>
      <c r="G64" s="12" t="str">
        <f t="shared" ca="1" si="6"/>
        <v/>
      </c>
      <c r="H64" s="12" t="str">
        <f t="shared" ca="1" si="6"/>
        <v/>
      </c>
      <c r="I64" s="12" t="str">
        <f t="shared" ca="1" si="6"/>
        <v/>
      </c>
      <c r="J64" s="12" t="str">
        <f t="shared" ca="1" si="6"/>
        <v/>
      </c>
      <c r="K64" s="12" t="str">
        <f t="shared" ca="1" si="6"/>
        <v/>
      </c>
      <c r="L64" s="12" t="str">
        <f t="shared" ca="1" si="6"/>
        <v/>
      </c>
    </row>
    <row r="65" spans="1:12" ht="25.7" customHeight="1">
      <c r="A65" s="13">
        <v>57</v>
      </c>
      <c r="B65" s="17" t="s">
        <v>773</v>
      </c>
      <c r="C65" s="12" t="str">
        <f t="shared" ca="1" si="6"/>
        <v/>
      </c>
      <c r="D65" s="12" t="str">
        <f t="shared" ca="1" si="6"/>
        <v/>
      </c>
      <c r="E65" s="12" t="str">
        <f t="shared" ca="1" si="6"/>
        <v/>
      </c>
      <c r="F65" s="12" t="str">
        <f t="shared" ca="1" si="6"/>
        <v/>
      </c>
      <c r="G65" s="12" t="str">
        <f t="shared" ca="1" si="6"/>
        <v/>
      </c>
      <c r="H65" s="12" t="str">
        <f t="shared" ca="1" si="6"/>
        <v/>
      </c>
      <c r="I65" s="12" t="str">
        <f t="shared" ca="1" si="6"/>
        <v/>
      </c>
      <c r="J65" s="12" t="str">
        <f t="shared" ca="1" si="6"/>
        <v/>
      </c>
      <c r="K65" s="12" t="str">
        <f t="shared" ca="1" si="6"/>
        <v/>
      </c>
      <c r="L65" s="12" t="str">
        <f t="shared" ca="1" si="6"/>
        <v/>
      </c>
    </row>
    <row r="66" spans="1:12" ht="25.7" customHeight="1">
      <c r="A66" s="13">
        <v>58</v>
      </c>
      <c r="B66" s="17" t="s">
        <v>774</v>
      </c>
      <c r="C66" s="12" t="str">
        <f t="shared" ca="1" si="6"/>
        <v/>
      </c>
      <c r="D66" s="12" t="str">
        <f t="shared" ca="1" si="6"/>
        <v/>
      </c>
      <c r="E66" s="12" t="str">
        <f t="shared" ca="1" si="6"/>
        <v/>
      </c>
      <c r="F66" s="12" t="str">
        <f t="shared" ca="1" si="6"/>
        <v/>
      </c>
      <c r="G66" s="12" t="str">
        <f t="shared" ca="1" si="6"/>
        <v/>
      </c>
      <c r="H66" s="12" t="str">
        <f t="shared" ca="1" si="6"/>
        <v/>
      </c>
      <c r="I66" s="12" t="str">
        <f t="shared" ca="1" si="6"/>
        <v/>
      </c>
      <c r="J66" s="12" t="str">
        <f t="shared" ca="1" si="6"/>
        <v/>
      </c>
      <c r="K66" s="12" t="str">
        <f t="shared" ca="1" si="6"/>
        <v/>
      </c>
      <c r="L66" s="12" t="str">
        <f t="shared" ca="1" si="6"/>
        <v/>
      </c>
    </row>
    <row r="67" spans="1:12" ht="25.7" customHeight="1">
      <c r="A67" s="13">
        <v>59</v>
      </c>
      <c r="B67" s="17" t="s">
        <v>775</v>
      </c>
      <c r="C67" s="12" t="str">
        <f t="shared" ca="1" si="6"/>
        <v/>
      </c>
      <c r="D67" s="12" t="str">
        <f t="shared" ca="1" si="6"/>
        <v/>
      </c>
      <c r="E67" s="12" t="str">
        <f t="shared" ca="1" si="6"/>
        <v/>
      </c>
      <c r="F67" s="12" t="str">
        <f t="shared" ca="1" si="6"/>
        <v/>
      </c>
      <c r="G67" s="12" t="str">
        <f t="shared" ca="1" si="6"/>
        <v/>
      </c>
      <c r="H67" s="12" t="str">
        <f t="shared" ca="1" si="6"/>
        <v/>
      </c>
      <c r="I67" s="12" t="str">
        <f t="shared" ca="1" si="6"/>
        <v/>
      </c>
      <c r="J67" s="12" t="str">
        <f t="shared" ca="1" si="6"/>
        <v/>
      </c>
      <c r="K67" s="12" t="str">
        <f t="shared" ca="1" si="6"/>
        <v/>
      </c>
      <c r="L67" s="12" t="str">
        <f t="shared" ca="1" si="6"/>
        <v/>
      </c>
    </row>
    <row r="68" spans="1:12" ht="25.7" customHeight="1">
      <c r="A68" s="13">
        <v>60</v>
      </c>
      <c r="B68" s="17" t="s">
        <v>776</v>
      </c>
      <c r="C68" s="12" t="str">
        <f t="shared" ca="1" si="6"/>
        <v/>
      </c>
      <c r="D68" s="12" t="str">
        <f t="shared" ca="1" si="6"/>
        <v/>
      </c>
      <c r="E68" s="12" t="str">
        <f t="shared" ca="1" si="6"/>
        <v/>
      </c>
      <c r="F68" s="12" t="str">
        <f t="shared" ca="1" si="6"/>
        <v/>
      </c>
      <c r="G68" s="12" t="str">
        <f t="shared" ca="1" si="6"/>
        <v/>
      </c>
      <c r="H68" s="12" t="str">
        <f t="shared" ca="1" si="6"/>
        <v/>
      </c>
      <c r="I68" s="12" t="str">
        <f t="shared" ca="1" si="6"/>
        <v/>
      </c>
      <c r="J68" s="12" t="str">
        <f t="shared" ca="1" si="6"/>
        <v/>
      </c>
      <c r="K68" s="12" t="str">
        <f t="shared" ca="1" si="6"/>
        <v/>
      </c>
      <c r="L68" s="12" t="str">
        <f t="shared" ca="1" si="6"/>
        <v/>
      </c>
    </row>
    <row r="69" spans="1:12" ht="25.7" customHeight="1">
      <c r="A69" s="13">
        <v>61</v>
      </c>
      <c r="B69" s="17" t="s">
        <v>777</v>
      </c>
      <c r="C69" s="12" t="str">
        <f t="shared" ref="C69:L78" ca="1" si="7">IF(ISNA(VLOOKUP($B69,INDIRECT("'"&amp;C$6&amp;"'! B:E"),4,FALSE))=TRUE,"",VLOOKUP($B69,INDIRECT("'"&amp;C$6&amp;"'! B:e"),4,FALSE))</f>
        <v/>
      </c>
      <c r="D69" s="12" t="str">
        <f t="shared" ca="1" si="7"/>
        <v/>
      </c>
      <c r="E69" s="12" t="str">
        <f t="shared" ca="1" si="7"/>
        <v/>
      </c>
      <c r="F69" s="12" t="str">
        <f t="shared" ca="1" si="7"/>
        <v/>
      </c>
      <c r="G69" s="12" t="str">
        <f t="shared" ca="1" si="7"/>
        <v/>
      </c>
      <c r="H69" s="12" t="str">
        <f t="shared" ca="1" si="7"/>
        <v/>
      </c>
      <c r="I69" s="12" t="str">
        <f t="shared" ca="1" si="7"/>
        <v/>
      </c>
      <c r="J69" s="12" t="str">
        <f t="shared" ca="1" si="7"/>
        <v/>
      </c>
      <c r="K69" s="12" t="str">
        <f t="shared" ca="1" si="7"/>
        <v/>
      </c>
      <c r="L69" s="12" t="str">
        <f t="shared" ca="1" si="7"/>
        <v/>
      </c>
    </row>
    <row r="70" spans="1:12" ht="25.7" customHeight="1">
      <c r="A70" s="13">
        <v>62</v>
      </c>
      <c r="B70" s="17" t="s">
        <v>778</v>
      </c>
      <c r="C70" s="12" t="str">
        <f t="shared" ca="1" si="7"/>
        <v/>
      </c>
      <c r="D70" s="12" t="str">
        <f t="shared" ca="1" si="7"/>
        <v/>
      </c>
      <c r="E70" s="12" t="str">
        <f t="shared" ca="1" si="7"/>
        <v/>
      </c>
      <c r="F70" s="12" t="str">
        <f t="shared" ca="1" si="7"/>
        <v/>
      </c>
      <c r="G70" s="12" t="str">
        <f t="shared" ca="1" si="7"/>
        <v/>
      </c>
      <c r="H70" s="12" t="str">
        <f t="shared" ca="1" si="7"/>
        <v/>
      </c>
      <c r="I70" s="12" t="str">
        <f t="shared" ca="1" si="7"/>
        <v/>
      </c>
      <c r="J70" s="12" t="str">
        <f t="shared" ca="1" si="7"/>
        <v/>
      </c>
      <c r="K70" s="12" t="str">
        <f t="shared" ca="1" si="7"/>
        <v/>
      </c>
      <c r="L70" s="12" t="str">
        <f t="shared" ca="1" si="7"/>
        <v/>
      </c>
    </row>
    <row r="71" spans="1:12" ht="25.7" customHeight="1">
      <c r="A71" s="13">
        <v>63</v>
      </c>
      <c r="B71" s="17" t="s">
        <v>779</v>
      </c>
      <c r="C71" s="12" t="str">
        <f t="shared" ca="1" si="7"/>
        <v/>
      </c>
      <c r="D71" s="12" t="str">
        <f t="shared" ca="1" si="7"/>
        <v/>
      </c>
      <c r="E71" s="12" t="str">
        <f t="shared" ca="1" si="7"/>
        <v/>
      </c>
      <c r="F71" s="12" t="str">
        <f t="shared" ca="1" si="7"/>
        <v/>
      </c>
      <c r="G71" s="12" t="str">
        <f t="shared" ca="1" si="7"/>
        <v/>
      </c>
      <c r="H71" s="12" t="str">
        <f t="shared" ca="1" si="7"/>
        <v/>
      </c>
      <c r="I71" s="12" t="str">
        <f t="shared" ca="1" si="7"/>
        <v/>
      </c>
      <c r="J71" s="12" t="str">
        <f t="shared" ca="1" si="7"/>
        <v/>
      </c>
      <c r="K71" s="12" t="str">
        <f t="shared" ca="1" si="7"/>
        <v/>
      </c>
      <c r="L71" s="12" t="str">
        <f t="shared" ca="1" si="7"/>
        <v/>
      </c>
    </row>
    <row r="72" spans="1:12" ht="25.7" customHeight="1">
      <c r="A72" s="13">
        <v>64</v>
      </c>
      <c r="B72" s="17" t="s">
        <v>780</v>
      </c>
      <c r="C72" s="12" t="str">
        <f t="shared" ca="1" si="7"/>
        <v/>
      </c>
      <c r="D72" s="12" t="str">
        <f t="shared" ca="1" si="7"/>
        <v/>
      </c>
      <c r="E72" s="12" t="str">
        <f t="shared" ca="1" si="7"/>
        <v/>
      </c>
      <c r="F72" s="12" t="str">
        <f t="shared" ca="1" si="7"/>
        <v/>
      </c>
      <c r="G72" s="12" t="str">
        <f t="shared" ca="1" si="7"/>
        <v/>
      </c>
      <c r="H72" s="12" t="str">
        <f t="shared" ca="1" si="7"/>
        <v/>
      </c>
      <c r="I72" s="12" t="str">
        <f t="shared" ca="1" si="7"/>
        <v/>
      </c>
      <c r="J72" s="12" t="str">
        <f t="shared" ca="1" si="7"/>
        <v/>
      </c>
      <c r="K72" s="12" t="str">
        <f t="shared" ca="1" si="7"/>
        <v/>
      </c>
      <c r="L72" s="12" t="str">
        <f t="shared" ca="1" si="7"/>
        <v/>
      </c>
    </row>
    <row r="73" spans="1:12" ht="25.7" customHeight="1">
      <c r="A73" s="13">
        <v>65</v>
      </c>
      <c r="B73" s="17" t="s">
        <v>781</v>
      </c>
      <c r="C73" s="12" t="str">
        <f t="shared" ca="1" si="7"/>
        <v/>
      </c>
      <c r="D73" s="12" t="str">
        <f t="shared" ca="1" si="7"/>
        <v/>
      </c>
      <c r="E73" s="12" t="str">
        <f t="shared" ca="1" si="7"/>
        <v/>
      </c>
      <c r="F73" s="12" t="str">
        <f t="shared" ca="1" si="7"/>
        <v/>
      </c>
      <c r="G73" s="12" t="str">
        <f t="shared" ca="1" si="7"/>
        <v/>
      </c>
      <c r="H73" s="12" t="str">
        <f t="shared" ca="1" si="7"/>
        <v/>
      </c>
      <c r="I73" s="12" t="str">
        <f t="shared" ca="1" si="7"/>
        <v/>
      </c>
      <c r="J73" s="12" t="str">
        <f t="shared" ca="1" si="7"/>
        <v/>
      </c>
      <c r="K73" s="12" t="str">
        <f t="shared" ca="1" si="7"/>
        <v/>
      </c>
      <c r="L73" s="12" t="str">
        <f t="shared" ca="1" si="7"/>
        <v/>
      </c>
    </row>
    <row r="74" spans="1:12" ht="25.7" customHeight="1">
      <c r="A74" s="13">
        <v>66</v>
      </c>
      <c r="B74" s="17" t="s">
        <v>782</v>
      </c>
      <c r="C74" s="12" t="str">
        <f t="shared" ca="1" si="7"/>
        <v/>
      </c>
      <c r="D74" s="12" t="str">
        <f t="shared" ca="1" si="7"/>
        <v/>
      </c>
      <c r="E74" s="12" t="str">
        <f t="shared" ca="1" si="7"/>
        <v/>
      </c>
      <c r="F74" s="12" t="str">
        <f t="shared" ca="1" si="7"/>
        <v/>
      </c>
      <c r="G74" s="12" t="str">
        <f t="shared" ca="1" si="7"/>
        <v/>
      </c>
      <c r="H74" s="12" t="str">
        <f t="shared" ca="1" si="7"/>
        <v/>
      </c>
      <c r="I74" s="12" t="str">
        <f t="shared" ca="1" si="7"/>
        <v/>
      </c>
      <c r="J74" s="12" t="str">
        <f t="shared" ca="1" si="7"/>
        <v/>
      </c>
      <c r="K74" s="12" t="str">
        <f t="shared" ca="1" si="7"/>
        <v/>
      </c>
      <c r="L74" s="12" t="str">
        <f t="shared" ca="1" si="7"/>
        <v/>
      </c>
    </row>
    <row r="75" spans="1:12" ht="25.7" customHeight="1">
      <c r="A75" s="13">
        <v>67</v>
      </c>
      <c r="B75" s="17" t="s">
        <v>783</v>
      </c>
      <c r="C75" s="12" t="str">
        <f t="shared" ca="1" si="7"/>
        <v/>
      </c>
      <c r="D75" s="12" t="str">
        <f t="shared" ca="1" si="7"/>
        <v/>
      </c>
      <c r="E75" s="12" t="str">
        <f t="shared" ca="1" si="7"/>
        <v/>
      </c>
      <c r="F75" s="12" t="str">
        <f t="shared" ca="1" si="7"/>
        <v/>
      </c>
      <c r="G75" s="12" t="str">
        <f t="shared" ca="1" si="7"/>
        <v/>
      </c>
      <c r="H75" s="12" t="str">
        <f t="shared" ca="1" si="7"/>
        <v/>
      </c>
      <c r="I75" s="12" t="str">
        <f t="shared" ca="1" si="7"/>
        <v/>
      </c>
      <c r="J75" s="12" t="str">
        <f t="shared" ca="1" si="7"/>
        <v/>
      </c>
      <c r="K75" s="12" t="str">
        <f t="shared" ca="1" si="7"/>
        <v/>
      </c>
      <c r="L75" s="12" t="str">
        <f t="shared" ca="1" si="7"/>
        <v/>
      </c>
    </row>
    <row r="76" spans="1:12" ht="25.7" customHeight="1">
      <c r="A76" s="13">
        <v>68</v>
      </c>
      <c r="B76" s="17" t="s">
        <v>784</v>
      </c>
      <c r="C76" s="12" t="str">
        <f t="shared" ca="1" si="7"/>
        <v/>
      </c>
      <c r="D76" s="12" t="str">
        <f t="shared" ca="1" si="7"/>
        <v/>
      </c>
      <c r="E76" s="12" t="str">
        <f t="shared" ca="1" si="7"/>
        <v/>
      </c>
      <c r="F76" s="12" t="str">
        <f t="shared" ca="1" si="7"/>
        <v/>
      </c>
      <c r="G76" s="12" t="str">
        <f t="shared" ca="1" si="7"/>
        <v/>
      </c>
      <c r="H76" s="12" t="str">
        <f t="shared" ca="1" si="7"/>
        <v/>
      </c>
      <c r="I76" s="12" t="str">
        <f t="shared" ca="1" si="7"/>
        <v/>
      </c>
      <c r="J76" s="12" t="str">
        <f t="shared" ca="1" si="7"/>
        <v/>
      </c>
      <c r="K76" s="12" t="str">
        <f t="shared" ca="1" si="7"/>
        <v/>
      </c>
      <c r="L76" s="12" t="str">
        <f t="shared" ca="1" si="7"/>
        <v/>
      </c>
    </row>
    <row r="77" spans="1:12" ht="25.7" customHeight="1">
      <c r="A77" s="13">
        <v>69</v>
      </c>
      <c r="B77" s="17" t="s">
        <v>785</v>
      </c>
      <c r="C77" s="12" t="str">
        <f t="shared" ca="1" si="7"/>
        <v/>
      </c>
      <c r="D77" s="12" t="str">
        <f t="shared" ca="1" si="7"/>
        <v/>
      </c>
      <c r="E77" s="12" t="str">
        <f t="shared" ca="1" si="7"/>
        <v/>
      </c>
      <c r="F77" s="12" t="str">
        <f t="shared" ca="1" si="7"/>
        <v/>
      </c>
      <c r="G77" s="12" t="str">
        <f t="shared" ca="1" si="7"/>
        <v/>
      </c>
      <c r="H77" s="12" t="str">
        <f t="shared" ca="1" si="7"/>
        <v/>
      </c>
      <c r="I77" s="12" t="str">
        <f t="shared" ca="1" si="7"/>
        <v/>
      </c>
      <c r="J77" s="12" t="str">
        <f t="shared" ca="1" si="7"/>
        <v/>
      </c>
      <c r="K77" s="12" t="str">
        <f t="shared" ca="1" si="7"/>
        <v/>
      </c>
      <c r="L77" s="12" t="str">
        <f t="shared" ca="1" si="7"/>
        <v/>
      </c>
    </row>
    <row r="78" spans="1:12" ht="25.7" customHeight="1">
      <c r="A78" s="13">
        <v>70</v>
      </c>
      <c r="B78" s="17" t="s">
        <v>786</v>
      </c>
      <c r="C78" s="12" t="str">
        <f t="shared" ca="1" si="7"/>
        <v/>
      </c>
      <c r="D78" s="12" t="str">
        <f t="shared" ca="1" si="7"/>
        <v/>
      </c>
      <c r="E78" s="12" t="str">
        <f t="shared" ca="1" si="7"/>
        <v/>
      </c>
      <c r="F78" s="12" t="str">
        <f t="shared" ca="1" si="7"/>
        <v/>
      </c>
      <c r="G78" s="12" t="str">
        <f t="shared" ca="1" si="7"/>
        <v/>
      </c>
      <c r="H78" s="12" t="str">
        <f t="shared" ca="1" si="7"/>
        <v/>
      </c>
      <c r="I78" s="12" t="str">
        <f t="shared" ca="1" si="7"/>
        <v/>
      </c>
      <c r="J78" s="12" t="str">
        <f t="shared" ca="1" si="7"/>
        <v/>
      </c>
      <c r="K78" s="12" t="str">
        <f t="shared" ca="1" si="7"/>
        <v/>
      </c>
      <c r="L78" s="12" t="str">
        <f t="shared" ca="1" si="7"/>
        <v/>
      </c>
    </row>
    <row r="79" spans="1:12" ht="25.5" customHeight="1">
      <c r="A79" s="13">
        <v>71</v>
      </c>
      <c r="B79" s="17" t="s">
        <v>787</v>
      </c>
      <c r="C79" s="12" t="str">
        <f t="shared" ref="C79:L88" ca="1" si="8">IF(ISNA(VLOOKUP($B79,INDIRECT("'"&amp;C$6&amp;"'! B:E"),4,FALSE))=TRUE,"",VLOOKUP($B79,INDIRECT("'"&amp;C$6&amp;"'! B:e"),4,FALSE))</f>
        <v/>
      </c>
      <c r="D79" s="12" t="str">
        <f t="shared" ca="1" si="8"/>
        <v/>
      </c>
      <c r="E79" s="12" t="str">
        <f t="shared" ca="1" si="8"/>
        <v/>
      </c>
      <c r="F79" s="12" t="str">
        <f t="shared" ca="1" si="8"/>
        <v/>
      </c>
      <c r="G79" s="12" t="str">
        <f t="shared" ca="1" si="8"/>
        <v/>
      </c>
      <c r="H79" s="12" t="str">
        <f t="shared" ca="1" si="8"/>
        <v/>
      </c>
      <c r="I79" s="12" t="str">
        <f t="shared" ca="1" si="8"/>
        <v/>
      </c>
      <c r="J79" s="12" t="str">
        <f t="shared" ca="1" si="8"/>
        <v/>
      </c>
      <c r="K79" s="12" t="str">
        <f t="shared" ca="1" si="8"/>
        <v/>
      </c>
      <c r="L79" s="12" t="str">
        <f t="shared" ca="1" si="8"/>
        <v/>
      </c>
    </row>
    <row r="80" spans="1:12" ht="25.7" customHeight="1">
      <c r="A80" s="13">
        <v>72</v>
      </c>
      <c r="B80" s="17" t="s">
        <v>788</v>
      </c>
      <c r="C80" s="12" t="str">
        <f t="shared" ca="1" si="8"/>
        <v/>
      </c>
      <c r="D80" s="12" t="str">
        <f t="shared" ca="1" si="8"/>
        <v/>
      </c>
      <c r="E80" s="12" t="str">
        <f t="shared" ca="1" si="8"/>
        <v/>
      </c>
      <c r="F80" s="12" t="str">
        <f t="shared" ca="1" si="8"/>
        <v/>
      </c>
      <c r="G80" s="12" t="str">
        <f t="shared" ca="1" si="8"/>
        <v/>
      </c>
      <c r="H80" s="12" t="str">
        <f t="shared" ca="1" si="8"/>
        <v/>
      </c>
      <c r="I80" s="12" t="str">
        <f t="shared" ca="1" si="8"/>
        <v/>
      </c>
      <c r="J80" s="12" t="str">
        <f t="shared" ca="1" si="8"/>
        <v/>
      </c>
      <c r="K80" s="12" t="str">
        <f t="shared" ca="1" si="8"/>
        <v/>
      </c>
      <c r="L80" s="12" t="str">
        <f t="shared" ca="1" si="8"/>
        <v/>
      </c>
    </row>
    <row r="81" spans="1:12" ht="25.7" customHeight="1">
      <c r="A81" s="13">
        <v>73</v>
      </c>
      <c r="B81" s="17" t="s">
        <v>789</v>
      </c>
      <c r="C81" s="12" t="str">
        <f t="shared" ca="1" si="8"/>
        <v/>
      </c>
      <c r="D81" s="12" t="str">
        <f t="shared" ca="1" si="8"/>
        <v/>
      </c>
      <c r="E81" s="12" t="str">
        <f t="shared" ca="1" si="8"/>
        <v/>
      </c>
      <c r="F81" s="12" t="str">
        <f t="shared" ca="1" si="8"/>
        <v/>
      </c>
      <c r="G81" s="12" t="str">
        <f t="shared" ca="1" si="8"/>
        <v/>
      </c>
      <c r="H81" s="12" t="str">
        <f t="shared" ca="1" si="8"/>
        <v/>
      </c>
      <c r="I81" s="12" t="str">
        <f t="shared" ca="1" si="8"/>
        <v/>
      </c>
      <c r="J81" s="12" t="str">
        <f t="shared" ca="1" si="8"/>
        <v/>
      </c>
      <c r="K81" s="12" t="str">
        <f t="shared" ca="1" si="8"/>
        <v/>
      </c>
      <c r="L81" s="12" t="str">
        <f t="shared" ca="1" si="8"/>
        <v/>
      </c>
    </row>
    <row r="82" spans="1:12" ht="25.7" customHeight="1">
      <c r="A82" s="13">
        <v>74</v>
      </c>
      <c r="B82" s="17" t="s">
        <v>790</v>
      </c>
      <c r="C82" s="12" t="str">
        <f t="shared" ca="1" si="8"/>
        <v/>
      </c>
      <c r="D82" s="12" t="str">
        <f t="shared" ca="1" si="8"/>
        <v/>
      </c>
      <c r="E82" s="12" t="str">
        <f t="shared" ca="1" si="8"/>
        <v/>
      </c>
      <c r="F82" s="12" t="str">
        <f t="shared" ca="1" si="8"/>
        <v/>
      </c>
      <c r="G82" s="12" t="str">
        <f t="shared" ca="1" si="8"/>
        <v/>
      </c>
      <c r="H82" s="12" t="str">
        <f t="shared" ca="1" si="8"/>
        <v/>
      </c>
      <c r="I82" s="12" t="str">
        <f t="shared" ca="1" si="8"/>
        <v/>
      </c>
      <c r="J82" s="12" t="str">
        <f t="shared" ca="1" si="8"/>
        <v/>
      </c>
      <c r="K82" s="12" t="str">
        <f t="shared" ca="1" si="8"/>
        <v/>
      </c>
      <c r="L82" s="12" t="str">
        <f t="shared" ca="1" si="8"/>
        <v/>
      </c>
    </row>
    <row r="83" spans="1:12" ht="25.7" customHeight="1">
      <c r="A83" s="13">
        <v>75</v>
      </c>
      <c r="B83" s="17" t="s">
        <v>791</v>
      </c>
      <c r="C83" s="12" t="str">
        <f t="shared" ca="1" si="8"/>
        <v/>
      </c>
      <c r="D83" s="12" t="str">
        <f t="shared" ca="1" si="8"/>
        <v/>
      </c>
      <c r="E83" s="12" t="str">
        <f t="shared" ca="1" si="8"/>
        <v/>
      </c>
      <c r="F83" s="12" t="str">
        <f t="shared" ca="1" si="8"/>
        <v/>
      </c>
      <c r="G83" s="12" t="str">
        <f t="shared" ca="1" si="8"/>
        <v/>
      </c>
      <c r="H83" s="12" t="str">
        <f t="shared" ca="1" si="8"/>
        <v/>
      </c>
      <c r="I83" s="12" t="str">
        <f t="shared" ca="1" si="8"/>
        <v/>
      </c>
      <c r="J83" s="12" t="str">
        <f t="shared" ca="1" si="8"/>
        <v/>
      </c>
      <c r="K83" s="12" t="str">
        <f t="shared" ca="1" si="8"/>
        <v/>
      </c>
      <c r="L83" s="12" t="str">
        <f t="shared" ca="1" si="8"/>
        <v/>
      </c>
    </row>
    <row r="84" spans="1:12" ht="25.7" customHeight="1">
      <c r="A84" s="13">
        <v>76</v>
      </c>
      <c r="B84" s="17" t="s">
        <v>792</v>
      </c>
      <c r="C84" s="18" t="str">
        <f t="shared" ca="1" si="8"/>
        <v/>
      </c>
      <c r="D84" s="18" t="str">
        <f t="shared" ca="1" si="8"/>
        <v/>
      </c>
      <c r="E84" s="18" t="str">
        <f t="shared" ca="1" si="8"/>
        <v/>
      </c>
      <c r="F84" s="18" t="str">
        <f t="shared" ca="1" si="8"/>
        <v/>
      </c>
      <c r="G84" s="18" t="str">
        <f t="shared" ca="1" si="8"/>
        <v/>
      </c>
      <c r="H84" s="18" t="str">
        <f t="shared" ca="1" si="8"/>
        <v/>
      </c>
      <c r="I84" s="18" t="str">
        <f t="shared" ca="1" si="8"/>
        <v/>
      </c>
      <c r="J84" s="18" t="str">
        <f t="shared" ca="1" si="8"/>
        <v/>
      </c>
      <c r="K84" s="18" t="str">
        <f t="shared" ca="1" si="8"/>
        <v/>
      </c>
      <c r="L84" s="18" t="str">
        <f t="shared" ca="1" si="8"/>
        <v/>
      </c>
    </row>
    <row r="85" spans="1:12" ht="25.7" customHeight="1">
      <c r="A85" s="13">
        <v>77</v>
      </c>
      <c r="B85" s="17" t="s">
        <v>793</v>
      </c>
      <c r="C85" s="18" t="str">
        <f t="shared" ca="1" si="8"/>
        <v/>
      </c>
      <c r="D85" s="18" t="str">
        <f t="shared" ca="1" si="8"/>
        <v/>
      </c>
      <c r="E85" s="18" t="str">
        <f t="shared" ca="1" si="8"/>
        <v/>
      </c>
      <c r="F85" s="18" t="str">
        <f t="shared" ca="1" si="8"/>
        <v/>
      </c>
      <c r="G85" s="18" t="str">
        <f t="shared" ca="1" si="8"/>
        <v/>
      </c>
      <c r="H85" s="18" t="str">
        <f t="shared" ca="1" si="8"/>
        <v/>
      </c>
      <c r="I85" s="18" t="str">
        <f t="shared" ca="1" si="8"/>
        <v/>
      </c>
      <c r="J85" s="18" t="str">
        <f t="shared" ca="1" si="8"/>
        <v/>
      </c>
      <c r="K85" s="18" t="str">
        <f t="shared" ca="1" si="8"/>
        <v/>
      </c>
      <c r="L85" s="18" t="str">
        <f t="shared" ca="1" si="8"/>
        <v/>
      </c>
    </row>
    <row r="86" spans="1:12" ht="25.7" customHeight="1">
      <c r="A86" s="13">
        <v>78</v>
      </c>
      <c r="B86" s="17" t="s">
        <v>794</v>
      </c>
      <c r="C86" s="18" t="str">
        <f t="shared" ca="1" si="8"/>
        <v/>
      </c>
      <c r="D86" s="18" t="str">
        <f t="shared" ca="1" si="8"/>
        <v/>
      </c>
      <c r="E86" s="18" t="str">
        <f t="shared" ca="1" si="8"/>
        <v/>
      </c>
      <c r="F86" s="18" t="str">
        <f t="shared" ca="1" si="8"/>
        <v/>
      </c>
      <c r="G86" s="18" t="str">
        <f t="shared" ca="1" si="8"/>
        <v/>
      </c>
      <c r="H86" s="18" t="str">
        <f t="shared" ca="1" si="8"/>
        <v/>
      </c>
      <c r="I86" s="18" t="str">
        <f t="shared" ca="1" si="8"/>
        <v/>
      </c>
      <c r="J86" s="18" t="str">
        <f t="shared" ca="1" si="8"/>
        <v/>
      </c>
      <c r="K86" s="18" t="str">
        <f t="shared" ca="1" si="8"/>
        <v/>
      </c>
      <c r="L86" s="18" t="str">
        <f t="shared" ca="1" si="8"/>
        <v/>
      </c>
    </row>
    <row r="87" spans="1:12" ht="25.7" customHeight="1">
      <c r="A87" s="13">
        <v>79</v>
      </c>
      <c r="B87" s="17" t="s">
        <v>795</v>
      </c>
      <c r="C87" s="18" t="str">
        <f t="shared" ca="1" si="8"/>
        <v/>
      </c>
      <c r="D87" s="18" t="str">
        <f t="shared" ca="1" si="8"/>
        <v/>
      </c>
      <c r="E87" s="18" t="str">
        <f t="shared" ca="1" si="8"/>
        <v/>
      </c>
      <c r="F87" s="18" t="str">
        <f t="shared" ca="1" si="8"/>
        <v/>
      </c>
      <c r="G87" s="18" t="str">
        <f t="shared" ca="1" si="8"/>
        <v/>
      </c>
      <c r="H87" s="18" t="str">
        <f t="shared" ca="1" si="8"/>
        <v/>
      </c>
      <c r="I87" s="18" t="str">
        <f t="shared" ca="1" si="8"/>
        <v/>
      </c>
      <c r="J87" s="18" t="str">
        <f t="shared" ca="1" si="8"/>
        <v/>
      </c>
      <c r="K87" s="18" t="str">
        <f t="shared" ca="1" si="8"/>
        <v/>
      </c>
      <c r="L87" s="18" t="str">
        <f t="shared" ca="1" si="8"/>
        <v/>
      </c>
    </row>
    <row r="88" spans="1:12" ht="25.7" customHeight="1">
      <c r="A88" s="13">
        <v>80</v>
      </c>
      <c r="B88" s="17" t="s">
        <v>796</v>
      </c>
      <c r="C88" s="18" t="str">
        <f t="shared" ca="1" si="8"/>
        <v/>
      </c>
      <c r="D88" s="18" t="str">
        <f t="shared" ca="1" si="8"/>
        <v/>
      </c>
      <c r="E88" s="18" t="str">
        <f t="shared" ca="1" si="8"/>
        <v/>
      </c>
      <c r="F88" s="18" t="str">
        <f t="shared" ca="1" si="8"/>
        <v/>
      </c>
      <c r="G88" s="18" t="str">
        <f t="shared" ca="1" si="8"/>
        <v>荷捌</v>
      </c>
      <c r="H88" s="18" t="str">
        <f t="shared" ca="1" si="8"/>
        <v>荷捌</v>
      </c>
      <c r="I88" s="18" t="str">
        <f t="shared" ca="1" si="8"/>
        <v/>
      </c>
      <c r="J88" s="18" t="str">
        <f t="shared" ca="1" si="8"/>
        <v/>
      </c>
      <c r="K88" s="18" t="str">
        <f t="shared" ca="1" si="8"/>
        <v/>
      </c>
      <c r="L88" s="18" t="str">
        <f t="shared" ca="1" si="8"/>
        <v>荷捌</v>
      </c>
    </row>
    <row r="89" spans="1:12" ht="25.7" customHeight="1">
      <c r="A89" s="13">
        <v>81</v>
      </c>
      <c r="B89" s="17" t="s">
        <v>797</v>
      </c>
      <c r="C89" s="18" t="str">
        <f t="shared" ref="C89:L98" ca="1" si="9">IF(ISNA(VLOOKUP($B89,INDIRECT("'"&amp;C$6&amp;"'! B:E"),4,FALSE))=TRUE,"",VLOOKUP($B89,INDIRECT("'"&amp;C$6&amp;"'! B:e"),4,FALSE))</f>
        <v/>
      </c>
      <c r="D89" s="18" t="str">
        <f t="shared" ca="1" si="9"/>
        <v/>
      </c>
      <c r="E89" s="18" t="str">
        <f t="shared" ca="1" si="9"/>
        <v/>
      </c>
      <c r="F89" s="18" t="str">
        <f t="shared" ca="1" si="9"/>
        <v/>
      </c>
      <c r="G89" s="18" t="str">
        <f t="shared" ca="1" si="9"/>
        <v/>
      </c>
      <c r="H89" s="18" t="str">
        <f t="shared" ca="1" si="9"/>
        <v/>
      </c>
      <c r="I89" s="18" t="str">
        <f t="shared" ca="1" si="9"/>
        <v/>
      </c>
      <c r="J89" s="18" t="str">
        <f t="shared" ca="1" si="9"/>
        <v/>
      </c>
      <c r="K89" s="18" t="str">
        <f t="shared" ca="1" si="9"/>
        <v/>
      </c>
      <c r="L89" s="18" t="str">
        <f t="shared" ca="1" si="9"/>
        <v/>
      </c>
    </row>
    <row r="90" spans="1:12" ht="25.7" customHeight="1">
      <c r="A90" s="13">
        <v>82</v>
      </c>
      <c r="B90" s="17" t="s">
        <v>798</v>
      </c>
      <c r="C90" s="18" t="str">
        <f t="shared" ca="1" si="9"/>
        <v/>
      </c>
      <c r="D90" s="18" t="str">
        <f t="shared" ca="1" si="9"/>
        <v/>
      </c>
      <c r="E90" s="18" t="str">
        <f t="shared" ca="1" si="9"/>
        <v/>
      </c>
      <c r="F90" s="18" t="str">
        <f t="shared" ca="1" si="9"/>
        <v/>
      </c>
      <c r="G90" s="18" t="str">
        <f t="shared" ca="1" si="9"/>
        <v/>
      </c>
      <c r="H90" s="18" t="str">
        <f t="shared" ca="1" si="9"/>
        <v/>
      </c>
      <c r="I90" s="18" t="str">
        <f t="shared" ca="1" si="9"/>
        <v/>
      </c>
      <c r="J90" s="18" t="str">
        <f t="shared" ca="1" si="9"/>
        <v/>
      </c>
      <c r="K90" s="18" t="str">
        <f t="shared" ca="1" si="9"/>
        <v/>
      </c>
      <c r="L90" s="18" t="str">
        <f t="shared" ca="1" si="9"/>
        <v/>
      </c>
    </row>
    <row r="91" spans="1:12" ht="25.7" customHeight="1">
      <c r="A91" s="13">
        <v>83</v>
      </c>
      <c r="B91" s="17" t="s">
        <v>799</v>
      </c>
      <c r="C91" s="18" t="str">
        <f t="shared" ca="1" si="9"/>
        <v/>
      </c>
      <c r="D91" s="18" t="str">
        <f t="shared" ca="1" si="9"/>
        <v/>
      </c>
      <c r="E91" s="18" t="str">
        <f t="shared" ca="1" si="9"/>
        <v/>
      </c>
      <c r="F91" s="18" t="str">
        <f t="shared" ca="1" si="9"/>
        <v/>
      </c>
      <c r="G91" s="18" t="str">
        <f t="shared" ca="1" si="9"/>
        <v/>
      </c>
      <c r="H91" s="18" t="str">
        <f t="shared" ca="1" si="9"/>
        <v/>
      </c>
      <c r="I91" s="18" t="str">
        <f t="shared" ca="1" si="9"/>
        <v/>
      </c>
      <c r="J91" s="18" t="str">
        <f t="shared" ca="1" si="9"/>
        <v/>
      </c>
      <c r="K91" s="18" t="str">
        <f t="shared" ca="1" si="9"/>
        <v/>
      </c>
      <c r="L91" s="18" t="str">
        <f t="shared" ca="1" si="9"/>
        <v/>
      </c>
    </row>
    <row r="92" spans="1:12" ht="25.7" customHeight="1">
      <c r="A92" s="13">
        <v>84</v>
      </c>
      <c r="B92" s="17" t="s">
        <v>800</v>
      </c>
      <c r="C92" s="18" t="str">
        <f t="shared" ca="1" si="9"/>
        <v/>
      </c>
      <c r="D92" s="18" t="str">
        <f t="shared" ca="1" si="9"/>
        <v/>
      </c>
      <c r="E92" s="18" t="str">
        <f t="shared" ca="1" si="9"/>
        <v/>
      </c>
      <c r="F92" s="18" t="str">
        <f t="shared" ca="1" si="9"/>
        <v/>
      </c>
      <c r="G92" s="18" t="str">
        <f t="shared" ca="1" si="9"/>
        <v/>
      </c>
      <c r="H92" s="18" t="str">
        <f t="shared" ca="1" si="9"/>
        <v/>
      </c>
      <c r="I92" s="18" t="str">
        <f t="shared" ca="1" si="9"/>
        <v/>
      </c>
      <c r="J92" s="18" t="str">
        <f t="shared" ca="1" si="9"/>
        <v/>
      </c>
      <c r="K92" s="18" t="str">
        <f t="shared" ca="1" si="9"/>
        <v/>
      </c>
      <c r="L92" s="18" t="str">
        <f t="shared" ca="1" si="9"/>
        <v/>
      </c>
    </row>
    <row r="93" spans="1:12" ht="25.7" customHeight="1">
      <c r="A93" s="13">
        <v>85</v>
      </c>
      <c r="B93" s="17" t="s">
        <v>801</v>
      </c>
      <c r="C93" s="18" t="str">
        <f t="shared" ca="1" si="9"/>
        <v/>
      </c>
      <c r="D93" s="18" t="str">
        <f t="shared" ca="1" si="9"/>
        <v/>
      </c>
      <c r="E93" s="18" t="str">
        <f t="shared" ca="1" si="9"/>
        <v/>
      </c>
      <c r="F93" s="18" t="str">
        <f t="shared" ca="1" si="9"/>
        <v/>
      </c>
      <c r="G93" s="18" t="str">
        <f t="shared" ca="1" si="9"/>
        <v/>
      </c>
      <c r="H93" s="18" t="str">
        <f t="shared" ca="1" si="9"/>
        <v/>
      </c>
      <c r="I93" s="18" t="str">
        <f t="shared" ca="1" si="9"/>
        <v/>
      </c>
      <c r="J93" s="18" t="str">
        <f t="shared" ca="1" si="9"/>
        <v/>
      </c>
      <c r="K93" s="18" t="str">
        <f t="shared" ca="1" si="9"/>
        <v/>
      </c>
      <c r="L93" s="18" t="str">
        <f t="shared" ca="1" si="9"/>
        <v/>
      </c>
    </row>
    <row r="94" spans="1:12" ht="25.7" customHeight="1">
      <c r="A94" s="13">
        <v>86</v>
      </c>
      <c r="B94" s="17" t="s">
        <v>802</v>
      </c>
      <c r="C94" s="18" t="str">
        <f t="shared" ca="1" si="9"/>
        <v/>
      </c>
      <c r="D94" s="18" t="str">
        <f t="shared" ca="1" si="9"/>
        <v/>
      </c>
      <c r="E94" s="18" t="str">
        <f t="shared" ca="1" si="9"/>
        <v/>
      </c>
      <c r="F94" s="18" t="str">
        <f t="shared" ca="1" si="9"/>
        <v/>
      </c>
      <c r="G94" s="18" t="str">
        <f t="shared" ca="1" si="9"/>
        <v/>
      </c>
      <c r="H94" s="18" t="str">
        <f t="shared" ca="1" si="9"/>
        <v/>
      </c>
      <c r="I94" s="18" t="str">
        <f t="shared" ca="1" si="9"/>
        <v/>
      </c>
      <c r="J94" s="18" t="str">
        <f t="shared" ca="1" si="9"/>
        <v/>
      </c>
      <c r="K94" s="18" t="str">
        <f t="shared" ca="1" si="9"/>
        <v/>
      </c>
      <c r="L94" s="18" t="str">
        <f t="shared" ca="1" si="9"/>
        <v/>
      </c>
    </row>
    <row r="95" spans="1:12" ht="25.7" customHeight="1">
      <c r="A95" s="13">
        <v>87</v>
      </c>
      <c r="B95" s="17" t="s">
        <v>803</v>
      </c>
      <c r="C95" s="18" t="str">
        <f t="shared" ca="1" si="9"/>
        <v/>
      </c>
      <c r="D95" s="18" t="str">
        <f t="shared" ca="1" si="9"/>
        <v/>
      </c>
      <c r="E95" s="18" t="str">
        <f t="shared" ca="1" si="9"/>
        <v/>
      </c>
      <c r="F95" s="18" t="str">
        <f t="shared" ca="1" si="9"/>
        <v/>
      </c>
      <c r="G95" s="18" t="str">
        <f t="shared" ca="1" si="9"/>
        <v/>
      </c>
      <c r="H95" s="18" t="str">
        <f t="shared" ca="1" si="9"/>
        <v/>
      </c>
      <c r="I95" s="18" t="str">
        <f t="shared" ca="1" si="9"/>
        <v/>
      </c>
      <c r="J95" s="18" t="str">
        <f t="shared" ca="1" si="9"/>
        <v/>
      </c>
      <c r="K95" s="18" t="str">
        <f t="shared" ca="1" si="9"/>
        <v/>
      </c>
      <c r="L95" s="18" t="str">
        <f t="shared" ca="1" si="9"/>
        <v/>
      </c>
    </row>
    <row r="96" spans="1:12" ht="25.7" customHeight="1">
      <c r="A96" s="13">
        <v>88</v>
      </c>
      <c r="B96" s="17" t="s">
        <v>804</v>
      </c>
      <c r="C96" s="18" t="str">
        <f t="shared" ca="1" si="9"/>
        <v/>
      </c>
      <c r="D96" s="18" t="str">
        <f t="shared" ca="1" si="9"/>
        <v/>
      </c>
      <c r="E96" s="18" t="str">
        <f t="shared" ca="1" si="9"/>
        <v/>
      </c>
      <c r="F96" s="18" t="str">
        <f t="shared" ca="1" si="9"/>
        <v/>
      </c>
      <c r="G96" s="18" t="str">
        <f t="shared" ca="1" si="9"/>
        <v/>
      </c>
      <c r="H96" s="18" t="str">
        <f t="shared" ca="1" si="9"/>
        <v/>
      </c>
      <c r="I96" s="18" t="str">
        <f t="shared" ca="1" si="9"/>
        <v/>
      </c>
      <c r="J96" s="18" t="str">
        <f t="shared" ca="1" si="9"/>
        <v/>
      </c>
      <c r="K96" s="18" t="str">
        <f t="shared" ca="1" si="9"/>
        <v/>
      </c>
      <c r="L96" s="18" t="str">
        <f t="shared" ca="1" si="9"/>
        <v/>
      </c>
    </row>
    <row r="97" spans="1:12" ht="25.7" customHeight="1">
      <c r="A97" s="13">
        <v>89</v>
      </c>
      <c r="B97" s="17" t="s">
        <v>805</v>
      </c>
      <c r="C97" s="18" t="str">
        <f t="shared" ca="1" si="9"/>
        <v/>
      </c>
      <c r="D97" s="18" t="str">
        <f t="shared" ca="1" si="9"/>
        <v/>
      </c>
      <c r="E97" s="18" t="str">
        <f t="shared" ca="1" si="9"/>
        <v/>
      </c>
      <c r="F97" s="18" t="str">
        <f t="shared" ca="1" si="9"/>
        <v/>
      </c>
      <c r="G97" s="18" t="str">
        <f t="shared" ca="1" si="9"/>
        <v/>
      </c>
      <c r="H97" s="18" t="str">
        <f t="shared" ca="1" si="9"/>
        <v/>
      </c>
      <c r="I97" s="18" t="str">
        <f t="shared" ca="1" si="9"/>
        <v/>
      </c>
      <c r="J97" s="18" t="str">
        <f t="shared" ca="1" si="9"/>
        <v/>
      </c>
      <c r="K97" s="18" t="str">
        <f t="shared" ca="1" si="9"/>
        <v/>
      </c>
      <c r="L97" s="18" t="str">
        <f t="shared" ca="1" si="9"/>
        <v/>
      </c>
    </row>
    <row r="98" spans="1:12" ht="25.7" customHeight="1">
      <c r="A98" s="13">
        <v>90</v>
      </c>
      <c r="B98" s="17" t="s">
        <v>806</v>
      </c>
      <c r="C98" s="18" t="str">
        <f t="shared" ca="1" si="9"/>
        <v/>
      </c>
      <c r="D98" s="18" t="str">
        <f t="shared" ca="1" si="9"/>
        <v/>
      </c>
      <c r="E98" s="18" t="str">
        <f t="shared" ca="1" si="9"/>
        <v/>
      </c>
      <c r="F98" s="18" t="str">
        <f t="shared" ca="1" si="9"/>
        <v/>
      </c>
      <c r="G98" s="18" t="str">
        <f t="shared" ca="1" si="9"/>
        <v/>
      </c>
      <c r="H98" s="18" t="str">
        <f t="shared" ca="1" si="9"/>
        <v/>
      </c>
      <c r="I98" s="18" t="str">
        <f t="shared" ca="1" si="9"/>
        <v/>
      </c>
      <c r="J98" s="18" t="str">
        <f t="shared" ca="1" si="9"/>
        <v/>
      </c>
      <c r="K98" s="18" t="str">
        <f t="shared" ca="1" si="9"/>
        <v/>
      </c>
      <c r="L98" s="18" t="str">
        <f t="shared" ca="1" si="9"/>
        <v/>
      </c>
    </row>
    <row r="99" spans="1:12" ht="25.7" customHeight="1">
      <c r="A99" s="13">
        <v>91</v>
      </c>
      <c r="B99" s="17" t="s">
        <v>807</v>
      </c>
      <c r="C99" s="18" t="str">
        <f t="shared" ref="C99:L108" ca="1" si="10">IF(ISNA(VLOOKUP($B99,INDIRECT("'"&amp;C$6&amp;"'! B:E"),4,FALSE))=TRUE,"",VLOOKUP($B99,INDIRECT("'"&amp;C$6&amp;"'! B:e"),4,FALSE))</f>
        <v/>
      </c>
      <c r="D99" s="18" t="str">
        <f t="shared" ca="1" si="10"/>
        <v/>
      </c>
      <c r="E99" s="18" t="str">
        <f t="shared" ca="1" si="10"/>
        <v/>
      </c>
      <c r="F99" s="18" t="str">
        <f t="shared" ca="1" si="10"/>
        <v/>
      </c>
      <c r="G99" s="18" t="str">
        <f t="shared" ca="1" si="10"/>
        <v/>
      </c>
      <c r="H99" s="18" t="str">
        <f t="shared" ca="1" si="10"/>
        <v/>
      </c>
      <c r="I99" s="18" t="str">
        <f t="shared" ca="1" si="10"/>
        <v/>
      </c>
      <c r="J99" s="18" t="str">
        <f t="shared" ca="1" si="10"/>
        <v/>
      </c>
      <c r="K99" s="18" t="str">
        <f t="shared" ca="1" si="10"/>
        <v/>
      </c>
      <c r="L99" s="18" t="str">
        <f t="shared" ca="1" si="10"/>
        <v/>
      </c>
    </row>
    <row r="100" spans="1:12" ht="25.7" customHeight="1">
      <c r="A100" s="13">
        <v>92</v>
      </c>
      <c r="B100" s="17" t="s">
        <v>808</v>
      </c>
      <c r="C100" s="18" t="str">
        <f t="shared" ca="1" si="10"/>
        <v/>
      </c>
      <c r="D100" s="18" t="str">
        <f t="shared" ca="1" si="10"/>
        <v/>
      </c>
      <c r="E100" s="18" t="str">
        <f t="shared" ca="1" si="10"/>
        <v/>
      </c>
      <c r="F100" s="18" t="str">
        <f t="shared" ca="1" si="10"/>
        <v/>
      </c>
      <c r="G100" s="18" t="str">
        <f t="shared" ca="1" si="10"/>
        <v/>
      </c>
      <c r="H100" s="18" t="str">
        <f t="shared" ca="1" si="10"/>
        <v/>
      </c>
      <c r="I100" s="18" t="str">
        <f t="shared" ca="1" si="10"/>
        <v/>
      </c>
      <c r="J100" s="18" t="str">
        <f t="shared" ca="1" si="10"/>
        <v/>
      </c>
      <c r="K100" s="18" t="str">
        <f t="shared" ca="1" si="10"/>
        <v/>
      </c>
      <c r="L100" s="18" t="str">
        <f t="shared" ca="1" si="10"/>
        <v/>
      </c>
    </row>
    <row r="101" spans="1:12" ht="25.7" customHeight="1">
      <c r="A101" s="13">
        <v>93</v>
      </c>
      <c r="B101" s="17" t="s">
        <v>809</v>
      </c>
      <c r="C101" s="18" t="str">
        <f t="shared" ca="1" si="10"/>
        <v/>
      </c>
      <c r="D101" s="18" t="str">
        <f t="shared" ca="1" si="10"/>
        <v/>
      </c>
      <c r="E101" s="18" t="str">
        <f t="shared" ca="1" si="10"/>
        <v/>
      </c>
      <c r="F101" s="18" t="str">
        <f t="shared" ca="1" si="10"/>
        <v/>
      </c>
      <c r="G101" s="18" t="str">
        <f t="shared" ca="1" si="10"/>
        <v/>
      </c>
      <c r="H101" s="18" t="str">
        <f t="shared" ca="1" si="10"/>
        <v/>
      </c>
      <c r="I101" s="18" t="str">
        <f t="shared" ca="1" si="10"/>
        <v/>
      </c>
      <c r="J101" s="18" t="str">
        <f t="shared" ca="1" si="10"/>
        <v/>
      </c>
      <c r="K101" s="18" t="str">
        <f t="shared" ca="1" si="10"/>
        <v/>
      </c>
      <c r="L101" s="18" t="str">
        <f t="shared" ca="1" si="10"/>
        <v/>
      </c>
    </row>
    <row r="102" spans="1:12" ht="25.7" customHeight="1">
      <c r="A102" s="13">
        <v>94</v>
      </c>
      <c r="B102" s="17" t="s">
        <v>810</v>
      </c>
      <c r="C102" s="18" t="str">
        <f t="shared" ca="1" si="10"/>
        <v/>
      </c>
      <c r="D102" s="18" t="str">
        <f t="shared" ca="1" si="10"/>
        <v/>
      </c>
      <c r="E102" s="18" t="str">
        <f t="shared" ca="1" si="10"/>
        <v/>
      </c>
      <c r="F102" s="18" t="str">
        <f t="shared" ca="1" si="10"/>
        <v/>
      </c>
      <c r="G102" s="18" t="str">
        <f t="shared" ca="1" si="10"/>
        <v/>
      </c>
      <c r="H102" s="18" t="str">
        <f t="shared" ca="1" si="10"/>
        <v/>
      </c>
      <c r="I102" s="18" t="str">
        <f t="shared" ca="1" si="10"/>
        <v/>
      </c>
      <c r="J102" s="18" t="str">
        <f t="shared" ca="1" si="10"/>
        <v/>
      </c>
      <c r="K102" s="18" t="str">
        <f t="shared" ca="1" si="10"/>
        <v/>
      </c>
      <c r="L102" s="18" t="str">
        <f t="shared" ca="1" si="10"/>
        <v/>
      </c>
    </row>
    <row r="103" spans="1:12" ht="25.7" customHeight="1">
      <c r="A103" s="13">
        <v>95</v>
      </c>
      <c r="B103" s="17" t="s">
        <v>811</v>
      </c>
      <c r="C103" s="18" t="str">
        <f t="shared" ca="1" si="10"/>
        <v/>
      </c>
      <c r="D103" s="18" t="str">
        <f t="shared" ca="1" si="10"/>
        <v/>
      </c>
      <c r="E103" s="18" t="str">
        <f t="shared" ca="1" si="10"/>
        <v/>
      </c>
      <c r="F103" s="18" t="str">
        <f t="shared" ca="1" si="10"/>
        <v/>
      </c>
      <c r="G103" s="18" t="str">
        <f t="shared" ca="1" si="10"/>
        <v/>
      </c>
      <c r="H103" s="18" t="str">
        <f t="shared" ca="1" si="10"/>
        <v/>
      </c>
      <c r="I103" s="18" t="str">
        <f t="shared" ca="1" si="10"/>
        <v/>
      </c>
      <c r="J103" s="18" t="str">
        <f t="shared" ca="1" si="10"/>
        <v/>
      </c>
      <c r="K103" s="18" t="str">
        <f t="shared" ca="1" si="10"/>
        <v/>
      </c>
      <c r="L103" s="18" t="str">
        <f t="shared" ca="1" si="10"/>
        <v/>
      </c>
    </row>
    <row r="104" spans="1:12" ht="25.7" customHeight="1">
      <c r="A104" s="13">
        <v>96</v>
      </c>
      <c r="B104" s="17" t="s">
        <v>812</v>
      </c>
      <c r="C104" s="18" t="str">
        <f t="shared" ca="1" si="10"/>
        <v/>
      </c>
      <c r="D104" s="18" t="str">
        <f t="shared" ca="1" si="10"/>
        <v/>
      </c>
      <c r="E104" s="18" t="str">
        <f t="shared" ca="1" si="10"/>
        <v/>
      </c>
      <c r="F104" s="18" t="str">
        <f t="shared" ca="1" si="10"/>
        <v/>
      </c>
      <c r="G104" s="18" t="str">
        <f t="shared" ca="1" si="10"/>
        <v/>
      </c>
      <c r="H104" s="18" t="str">
        <f t="shared" ca="1" si="10"/>
        <v/>
      </c>
      <c r="I104" s="18" t="str">
        <f t="shared" ca="1" si="10"/>
        <v/>
      </c>
      <c r="J104" s="18" t="str">
        <f t="shared" ca="1" si="10"/>
        <v/>
      </c>
      <c r="K104" s="18" t="str">
        <f t="shared" ca="1" si="10"/>
        <v/>
      </c>
      <c r="L104" s="18" t="str">
        <f t="shared" ca="1" si="10"/>
        <v/>
      </c>
    </row>
    <row r="105" spans="1:12" ht="25.7" customHeight="1">
      <c r="A105" s="13">
        <v>97</v>
      </c>
      <c r="B105" s="17" t="s">
        <v>813</v>
      </c>
      <c r="C105" s="18" t="str">
        <f t="shared" ca="1" si="10"/>
        <v/>
      </c>
      <c r="D105" s="18" t="str">
        <f t="shared" ca="1" si="10"/>
        <v/>
      </c>
      <c r="E105" s="18" t="str">
        <f t="shared" ca="1" si="10"/>
        <v/>
      </c>
      <c r="F105" s="18" t="str">
        <f t="shared" ca="1" si="10"/>
        <v/>
      </c>
      <c r="G105" s="18" t="str">
        <f t="shared" ca="1" si="10"/>
        <v/>
      </c>
      <c r="H105" s="18" t="str">
        <f t="shared" ca="1" si="10"/>
        <v/>
      </c>
      <c r="I105" s="18" t="str">
        <f t="shared" ca="1" si="10"/>
        <v/>
      </c>
      <c r="J105" s="18" t="str">
        <f t="shared" ca="1" si="10"/>
        <v/>
      </c>
      <c r="K105" s="18" t="str">
        <f t="shared" ca="1" si="10"/>
        <v/>
      </c>
      <c r="L105" s="18" t="str">
        <f t="shared" ca="1" si="10"/>
        <v/>
      </c>
    </row>
    <row r="106" spans="1:12" ht="25.7" customHeight="1">
      <c r="A106" s="13">
        <v>98</v>
      </c>
      <c r="B106" s="17" t="s">
        <v>814</v>
      </c>
      <c r="C106" s="18" t="str">
        <f t="shared" ca="1" si="10"/>
        <v/>
      </c>
      <c r="D106" s="18" t="str">
        <f t="shared" ca="1" si="10"/>
        <v/>
      </c>
      <c r="E106" s="18" t="str">
        <f t="shared" ca="1" si="10"/>
        <v/>
      </c>
      <c r="F106" s="18" t="str">
        <f t="shared" ca="1" si="10"/>
        <v/>
      </c>
      <c r="G106" s="18" t="str">
        <f t="shared" ca="1" si="10"/>
        <v/>
      </c>
      <c r="H106" s="18" t="str">
        <f t="shared" ca="1" si="10"/>
        <v/>
      </c>
      <c r="I106" s="18" t="str">
        <f t="shared" ca="1" si="10"/>
        <v/>
      </c>
      <c r="J106" s="18" t="str">
        <f t="shared" ca="1" si="10"/>
        <v/>
      </c>
      <c r="K106" s="18" t="str">
        <f t="shared" ca="1" si="10"/>
        <v/>
      </c>
      <c r="L106" s="18" t="str">
        <f t="shared" ca="1" si="10"/>
        <v/>
      </c>
    </row>
    <row r="107" spans="1:12" ht="25.7" customHeight="1">
      <c r="A107" s="13">
        <v>99</v>
      </c>
      <c r="B107" s="17" t="s">
        <v>815</v>
      </c>
      <c r="C107" s="18" t="str">
        <f t="shared" ca="1" si="10"/>
        <v/>
      </c>
      <c r="D107" s="18" t="str">
        <f t="shared" ca="1" si="10"/>
        <v/>
      </c>
      <c r="E107" s="18" t="str">
        <f t="shared" ca="1" si="10"/>
        <v/>
      </c>
      <c r="F107" s="18" t="str">
        <f t="shared" ca="1" si="10"/>
        <v/>
      </c>
      <c r="G107" s="18" t="str">
        <f t="shared" ca="1" si="10"/>
        <v/>
      </c>
      <c r="H107" s="18" t="str">
        <f t="shared" ca="1" si="10"/>
        <v/>
      </c>
      <c r="I107" s="18" t="str">
        <f t="shared" ca="1" si="10"/>
        <v/>
      </c>
      <c r="J107" s="18" t="str">
        <f t="shared" ca="1" si="10"/>
        <v/>
      </c>
      <c r="K107" s="18" t="str">
        <f t="shared" ca="1" si="10"/>
        <v/>
      </c>
      <c r="L107" s="18" t="str">
        <f t="shared" ca="1" si="10"/>
        <v/>
      </c>
    </row>
    <row r="108" spans="1:12" ht="25.7" customHeight="1">
      <c r="A108" s="13">
        <v>100</v>
      </c>
      <c r="B108" s="17" t="s">
        <v>816</v>
      </c>
      <c r="C108" s="18" t="str">
        <f t="shared" ca="1" si="10"/>
        <v/>
      </c>
      <c r="D108" s="18" t="str">
        <f t="shared" ca="1" si="10"/>
        <v/>
      </c>
      <c r="E108" s="18" t="str">
        <f t="shared" ca="1" si="10"/>
        <v/>
      </c>
      <c r="F108" s="18" t="str">
        <f t="shared" ca="1" si="10"/>
        <v/>
      </c>
      <c r="G108" s="18" t="str">
        <f t="shared" ca="1" si="10"/>
        <v/>
      </c>
      <c r="H108" s="18" t="str">
        <f t="shared" ca="1" si="10"/>
        <v/>
      </c>
      <c r="I108" s="18" t="str">
        <f t="shared" ca="1" si="10"/>
        <v/>
      </c>
      <c r="J108" s="18" t="str">
        <f t="shared" ca="1" si="10"/>
        <v/>
      </c>
      <c r="K108" s="18" t="str">
        <f t="shared" ca="1" si="10"/>
        <v/>
      </c>
      <c r="L108" s="18" t="str">
        <f t="shared" ca="1" si="10"/>
        <v/>
      </c>
    </row>
    <row r="109" spans="1:12" ht="25.7" customHeight="1">
      <c r="A109" s="13">
        <v>101</v>
      </c>
      <c r="B109" s="17" t="s">
        <v>817</v>
      </c>
      <c r="C109" s="18"/>
      <c r="D109" s="18"/>
      <c r="E109" s="18"/>
      <c r="F109" s="18"/>
      <c r="G109" s="18"/>
      <c r="H109" s="18"/>
      <c r="I109" s="18"/>
      <c r="J109" s="18"/>
      <c r="K109" s="18"/>
      <c r="L109" s="18"/>
    </row>
    <row r="110" spans="1:12" ht="25.7" customHeight="1">
      <c r="A110" s="13">
        <v>102</v>
      </c>
      <c r="B110" s="17" t="s">
        <v>818</v>
      </c>
      <c r="C110" s="18"/>
      <c r="D110" s="18"/>
      <c r="E110" s="18"/>
      <c r="F110" s="18"/>
      <c r="G110" s="18"/>
      <c r="H110" s="18"/>
      <c r="I110" s="18"/>
      <c r="J110" s="18"/>
      <c r="K110" s="18"/>
      <c r="L110" s="18"/>
    </row>
    <row r="111" spans="1:12" ht="25.7" customHeight="1">
      <c r="A111" s="13">
        <v>103</v>
      </c>
      <c r="B111" s="17" t="s">
        <v>819</v>
      </c>
      <c r="C111" s="18"/>
      <c r="D111" s="18"/>
      <c r="E111" s="18"/>
      <c r="F111" s="18"/>
      <c r="G111" s="18"/>
      <c r="H111" s="18"/>
      <c r="I111" s="18"/>
      <c r="J111" s="18"/>
      <c r="K111" s="18"/>
      <c r="L111" s="18"/>
    </row>
    <row r="112" spans="1:12" ht="25.7" customHeight="1">
      <c r="A112" s="13">
        <v>104</v>
      </c>
      <c r="B112" s="17" t="s">
        <v>820</v>
      </c>
      <c r="C112" s="18"/>
      <c r="D112" s="18"/>
      <c r="E112" s="18"/>
      <c r="F112" s="18"/>
      <c r="G112" s="18"/>
      <c r="H112" s="18"/>
      <c r="I112" s="18"/>
      <c r="J112" s="18"/>
      <c r="K112" s="18"/>
      <c r="L112" s="18"/>
    </row>
    <row r="113" spans="1:12" ht="25.7" customHeight="1">
      <c r="A113" s="13">
        <v>105</v>
      </c>
      <c r="B113" s="17" t="s">
        <v>821</v>
      </c>
      <c r="C113" s="18"/>
      <c r="D113" s="18"/>
      <c r="E113" s="18"/>
      <c r="F113" s="18"/>
      <c r="G113" s="18"/>
      <c r="H113" s="18"/>
      <c r="I113" s="18"/>
      <c r="J113" s="18"/>
      <c r="K113" s="18"/>
      <c r="L113" s="18"/>
    </row>
    <row r="114" spans="1:12" ht="25.7" customHeight="1">
      <c r="A114" s="13">
        <v>106</v>
      </c>
      <c r="B114" s="17" t="s">
        <v>822</v>
      </c>
      <c r="C114" s="18"/>
      <c r="D114" s="18"/>
      <c r="E114" s="18"/>
      <c r="F114" s="18"/>
      <c r="G114" s="18"/>
      <c r="H114" s="18"/>
      <c r="I114" s="18"/>
      <c r="J114" s="18"/>
      <c r="K114" s="18"/>
      <c r="L114" s="18"/>
    </row>
    <row r="115" spans="1:12" ht="25.7" customHeight="1">
      <c r="A115" s="13">
        <v>107</v>
      </c>
      <c r="B115" s="17" t="s">
        <v>823</v>
      </c>
      <c r="C115" s="18"/>
      <c r="D115" s="18"/>
      <c r="E115" s="18"/>
      <c r="F115" s="18"/>
      <c r="G115" s="18"/>
      <c r="H115" s="18"/>
      <c r="I115" s="18"/>
      <c r="J115" s="18"/>
      <c r="K115" s="18"/>
      <c r="L115" s="18"/>
    </row>
    <row r="116" spans="1:12" ht="25.7" customHeight="1">
      <c r="A116" s="13">
        <v>108</v>
      </c>
      <c r="B116" s="17" t="s">
        <v>824</v>
      </c>
      <c r="C116" s="18"/>
      <c r="D116" s="18"/>
      <c r="E116" s="18"/>
      <c r="F116" s="18"/>
      <c r="G116" s="18"/>
      <c r="H116" s="18"/>
      <c r="I116" s="18"/>
      <c r="J116" s="18"/>
      <c r="K116" s="18"/>
      <c r="L116" s="18"/>
    </row>
    <row r="117" spans="1:12" ht="25.7" customHeight="1">
      <c r="A117" s="13">
        <v>109</v>
      </c>
      <c r="B117" s="17" t="s">
        <v>825</v>
      </c>
      <c r="C117" s="18"/>
      <c r="D117" s="18"/>
      <c r="E117" s="18"/>
      <c r="F117" s="18"/>
      <c r="G117" s="18"/>
      <c r="H117" s="18"/>
      <c r="I117" s="18"/>
      <c r="J117" s="18"/>
      <c r="K117" s="18"/>
      <c r="L117" s="18"/>
    </row>
    <row r="118" spans="1:12" ht="25.7" customHeight="1">
      <c r="A118" s="13">
        <v>110</v>
      </c>
      <c r="B118" s="17" t="s">
        <v>826</v>
      </c>
      <c r="C118" s="18"/>
      <c r="D118" s="18"/>
      <c r="E118" s="18"/>
      <c r="F118" s="18"/>
      <c r="G118" s="18"/>
      <c r="H118" s="18"/>
      <c r="I118" s="18"/>
      <c r="J118" s="18"/>
      <c r="K118" s="18"/>
      <c r="L118" s="18"/>
    </row>
    <row r="119" spans="1:12" ht="25.7" customHeight="1">
      <c r="A119" s="13">
        <v>111</v>
      </c>
      <c r="B119" s="17" t="s">
        <v>827</v>
      </c>
      <c r="C119" s="18"/>
      <c r="D119" s="18"/>
      <c r="E119" s="18"/>
      <c r="F119" s="18"/>
      <c r="G119" s="18"/>
      <c r="H119" s="18"/>
      <c r="I119" s="18"/>
      <c r="J119" s="18"/>
      <c r="K119" s="18"/>
      <c r="L119" s="18"/>
    </row>
    <row r="120" spans="1:12" ht="25.7" customHeight="1">
      <c r="A120" s="13">
        <v>112</v>
      </c>
      <c r="B120" s="17" t="s">
        <v>828</v>
      </c>
      <c r="C120" s="18"/>
      <c r="D120" s="18"/>
      <c r="E120" s="18"/>
      <c r="F120" s="18"/>
      <c r="G120" s="18"/>
      <c r="H120" s="18"/>
      <c r="I120" s="18"/>
      <c r="J120" s="18"/>
      <c r="K120" s="18"/>
      <c r="L120" s="18"/>
    </row>
    <row r="121" spans="1:12" ht="25.7" customHeight="1">
      <c r="A121" s="13">
        <v>113</v>
      </c>
      <c r="B121" s="17" t="s">
        <v>829</v>
      </c>
      <c r="C121" s="18"/>
      <c r="D121" s="18"/>
      <c r="E121" s="18"/>
      <c r="F121" s="18"/>
      <c r="G121" s="18"/>
      <c r="H121" s="18"/>
      <c r="I121" s="18"/>
      <c r="J121" s="18"/>
      <c r="K121" s="18"/>
      <c r="L121" s="18"/>
    </row>
    <row r="122" spans="1:12" ht="25.7" customHeight="1">
      <c r="A122" s="13">
        <v>114</v>
      </c>
      <c r="B122" s="17" t="s">
        <v>830</v>
      </c>
      <c r="C122" s="18"/>
      <c r="D122" s="18"/>
      <c r="E122" s="18"/>
      <c r="F122" s="18"/>
      <c r="G122" s="18"/>
      <c r="H122" s="18"/>
      <c r="I122" s="18"/>
      <c r="J122" s="18"/>
      <c r="K122" s="18"/>
      <c r="L122" s="18"/>
    </row>
    <row r="123" spans="1:12" ht="25.7" customHeight="1">
      <c r="A123" s="13">
        <v>115</v>
      </c>
      <c r="B123" s="17" t="s">
        <v>831</v>
      </c>
      <c r="C123" s="18"/>
      <c r="D123" s="18"/>
      <c r="E123" s="18"/>
      <c r="F123" s="18"/>
      <c r="G123" s="18"/>
      <c r="H123" s="18"/>
      <c r="I123" s="18"/>
      <c r="J123" s="18"/>
      <c r="K123" s="18"/>
      <c r="L123" s="18"/>
    </row>
    <row r="124" spans="1:12" ht="25.7" customHeight="1">
      <c r="A124" s="13">
        <v>116</v>
      </c>
      <c r="B124" s="17" t="s">
        <v>832</v>
      </c>
      <c r="C124" s="18"/>
      <c r="D124" s="18"/>
      <c r="E124" s="18"/>
      <c r="F124" s="18"/>
      <c r="G124" s="18"/>
      <c r="H124" s="18"/>
      <c r="I124" s="18"/>
      <c r="J124" s="18"/>
      <c r="K124" s="18"/>
      <c r="L124" s="18"/>
    </row>
    <row r="125" spans="1:12" ht="25.7" customHeight="1">
      <c r="A125" s="13">
        <v>117</v>
      </c>
      <c r="B125" s="17" t="s">
        <v>833</v>
      </c>
      <c r="C125" s="18"/>
      <c r="D125" s="18"/>
      <c r="E125" s="18"/>
      <c r="F125" s="18"/>
      <c r="G125" s="18"/>
      <c r="H125" s="18"/>
      <c r="I125" s="18"/>
      <c r="J125" s="18"/>
      <c r="K125" s="18"/>
      <c r="L125" s="18"/>
    </row>
    <row r="126" spans="1:12" ht="25.7" customHeight="1">
      <c r="A126" s="13">
        <v>118</v>
      </c>
      <c r="B126" s="17" t="s">
        <v>834</v>
      </c>
      <c r="C126" s="27"/>
      <c r="D126" s="27"/>
      <c r="E126" s="27"/>
      <c r="F126" s="27"/>
      <c r="G126" s="27"/>
      <c r="H126" s="27"/>
      <c r="I126" s="27"/>
      <c r="J126" s="27"/>
      <c r="K126" s="27"/>
      <c r="L126" s="27"/>
    </row>
    <row r="127" spans="1:12" ht="25.7" customHeight="1">
      <c r="A127" s="13">
        <v>119</v>
      </c>
      <c r="B127" s="17" t="s">
        <v>835</v>
      </c>
      <c r="C127" s="18"/>
      <c r="D127" s="18"/>
      <c r="E127" s="18"/>
      <c r="F127" s="18"/>
      <c r="G127" s="18"/>
      <c r="H127" s="18"/>
      <c r="I127" s="18"/>
      <c r="J127" s="18"/>
      <c r="K127" s="18"/>
      <c r="L127" s="18"/>
    </row>
    <row r="128" spans="1:12" ht="25.7" customHeight="1">
      <c r="A128" s="13">
        <v>120</v>
      </c>
      <c r="B128" s="17" t="s">
        <v>836</v>
      </c>
      <c r="C128" s="18"/>
      <c r="D128" s="18"/>
      <c r="E128" s="18"/>
      <c r="F128" s="18"/>
      <c r="G128" s="18"/>
      <c r="H128" s="18"/>
      <c r="I128" s="18"/>
      <c r="J128" s="18"/>
      <c r="K128" s="18"/>
      <c r="L128" s="18"/>
    </row>
    <row r="129" spans="1:12" ht="25.7" customHeight="1">
      <c r="A129" s="13">
        <v>121</v>
      </c>
      <c r="B129" s="17" t="s">
        <v>837</v>
      </c>
      <c r="C129" s="18"/>
      <c r="D129" s="18"/>
      <c r="E129" s="18"/>
      <c r="F129" s="18"/>
      <c r="G129" s="18"/>
      <c r="H129" s="18"/>
      <c r="I129" s="18"/>
      <c r="J129" s="18"/>
      <c r="K129" s="18"/>
      <c r="L129" s="18"/>
    </row>
    <row r="130" spans="1:12" ht="25.7" customHeight="1">
      <c r="A130" s="13">
        <v>122</v>
      </c>
      <c r="B130" s="17" t="s">
        <v>838</v>
      </c>
      <c r="C130" s="18"/>
      <c r="D130" s="18"/>
      <c r="E130" s="18"/>
      <c r="F130" s="18"/>
      <c r="G130" s="18"/>
      <c r="H130" s="18"/>
      <c r="I130" s="18"/>
      <c r="J130" s="18"/>
      <c r="K130" s="18"/>
      <c r="L130" s="18"/>
    </row>
    <row r="131" spans="1:12" ht="25.7" customHeight="1">
      <c r="A131" s="13">
        <v>123</v>
      </c>
      <c r="B131" s="17" t="s">
        <v>839</v>
      </c>
      <c r="C131" s="18"/>
      <c r="D131" s="18"/>
      <c r="E131" s="18"/>
      <c r="F131" s="18"/>
      <c r="G131" s="18"/>
      <c r="H131" s="18"/>
      <c r="I131" s="18"/>
      <c r="J131" s="18"/>
      <c r="K131" s="18"/>
      <c r="L131" s="18"/>
    </row>
    <row r="132" spans="1:12" ht="25.7" customHeight="1">
      <c r="A132" s="13">
        <v>124</v>
      </c>
      <c r="B132" s="17" t="s">
        <v>840</v>
      </c>
      <c r="C132" s="18"/>
      <c r="D132" s="18"/>
      <c r="E132" s="18"/>
      <c r="F132" s="18"/>
      <c r="G132" s="18"/>
      <c r="H132" s="18"/>
      <c r="I132" s="18"/>
      <c r="J132" s="18"/>
      <c r="K132" s="18"/>
      <c r="L132" s="18"/>
    </row>
    <row r="133" spans="1:12" ht="25.7" customHeight="1">
      <c r="A133" s="13">
        <v>125</v>
      </c>
      <c r="B133" s="17" t="s">
        <v>841</v>
      </c>
      <c r="C133" s="18"/>
      <c r="D133" s="18"/>
      <c r="E133" s="18"/>
      <c r="F133" s="18"/>
      <c r="G133" s="18"/>
      <c r="H133" s="18"/>
      <c r="I133" s="18"/>
      <c r="J133" s="18"/>
      <c r="K133" s="18"/>
      <c r="L133" s="18"/>
    </row>
    <row r="134" spans="1:12" ht="25.7" customHeight="1">
      <c r="A134" s="13">
        <v>126</v>
      </c>
      <c r="B134" s="17" t="s">
        <v>842</v>
      </c>
      <c r="C134" s="18"/>
      <c r="D134" s="18"/>
      <c r="E134" s="18"/>
      <c r="F134" s="18"/>
      <c r="G134" s="18"/>
      <c r="H134" s="18"/>
      <c r="I134" s="18"/>
      <c r="J134" s="18"/>
      <c r="K134" s="18"/>
      <c r="L134" s="18"/>
    </row>
    <row r="135" spans="1:12" ht="25.7" customHeight="1">
      <c r="A135" s="13">
        <v>127</v>
      </c>
      <c r="B135" s="17" t="s">
        <v>843</v>
      </c>
      <c r="C135" s="18"/>
      <c r="D135" s="18"/>
      <c r="E135" s="18"/>
      <c r="F135" s="18"/>
      <c r="G135" s="18"/>
      <c r="H135" s="18"/>
      <c r="I135" s="18"/>
      <c r="J135" s="18"/>
      <c r="K135" s="18"/>
      <c r="L135" s="18"/>
    </row>
    <row r="136" spans="1:12" ht="25.7" customHeight="1">
      <c r="A136" s="13">
        <v>128</v>
      </c>
      <c r="B136" s="17" t="s">
        <v>844</v>
      </c>
      <c r="C136" s="18"/>
      <c r="D136" s="18"/>
      <c r="E136" s="18"/>
      <c r="F136" s="18"/>
      <c r="G136" s="18"/>
      <c r="H136" s="18"/>
      <c r="I136" s="18"/>
      <c r="J136" s="18"/>
      <c r="K136" s="18"/>
      <c r="L136" s="18"/>
    </row>
    <row r="137" spans="1:12" ht="25.7" customHeight="1">
      <c r="A137" s="13">
        <v>129</v>
      </c>
      <c r="B137" s="17" t="s">
        <v>845</v>
      </c>
      <c r="C137" s="18"/>
      <c r="D137" s="18"/>
      <c r="E137" s="18"/>
      <c r="F137" s="18"/>
      <c r="G137" s="18"/>
      <c r="H137" s="18"/>
      <c r="I137" s="18"/>
      <c r="J137" s="18"/>
      <c r="K137" s="18"/>
      <c r="L137" s="18"/>
    </row>
    <row r="138" spans="1:12" ht="25.7" customHeight="1">
      <c r="A138" s="13">
        <v>130</v>
      </c>
      <c r="B138" s="17" t="s">
        <v>846</v>
      </c>
      <c r="C138" s="18"/>
      <c r="D138" s="18"/>
      <c r="E138" s="18"/>
      <c r="F138" s="18"/>
      <c r="G138" s="18"/>
      <c r="H138" s="18"/>
      <c r="I138" s="18"/>
      <c r="J138" s="18"/>
      <c r="K138" s="18"/>
      <c r="L138" s="18"/>
    </row>
    <row r="139" spans="1:12" ht="25.7" customHeight="1">
      <c r="A139" s="13">
        <v>131</v>
      </c>
      <c r="B139" s="17" t="s">
        <v>847</v>
      </c>
      <c r="C139" s="18"/>
      <c r="D139" s="18"/>
      <c r="E139" s="18"/>
      <c r="F139" s="18"/>
      <c r="G139" s="18"/>
      <c r="H139" s="18"/>
      <c r="I139" s="18"/>
      <c r="J139" s="18"/>
      <c r="K139" s="18"/>
      <c r="L139" s="18"/>
    </row>
    <row r="140" spans="1:12" ht="25.7" customHeight="1">
      <c r="A140" s="13">
        <v>132</v>
      </c>
      <c r="B140" s="17" t="s">
        <v>848</v>
      </c>
      <c r="C140" s="18"/>
      <c r="D140" s="18"/>
      <c r="E140" s="18"/>
      <c r="F140" s="18"/>
      <c r="G140" s="18"/>
      <c r="H140" s="18"/>
      <c r="I140" s="18"/>
      <c r="J140" s="18"/>
      <c r="K140" s="18"/>
      <c r="L140" s="18"/>
    </row>
    <row r="141" spans="1:12" ht="25.7" customHeight="1">
      <c r="A141" s="13">
        <v>133</v>
      </c>
      <c r="B141" s="17" t="s">
        <v>849</v>
      </c>
      <c r="C141" s="18"/>
      <c r="D141" s="18"/>
      <c r="E141" s="18"/>
      <c r="F141" s="18"/>
      <c r="G141" s="18"/>
      <c r="H141" s="18"/>
      <c r="I141" s="18"/>
      <c r="J141" s="18"/>
      <c r="K141" s="18"/>
      <c r="L141" s="18"/>
    </row>
    <row r="142" spans="1:12" ht="25.7" customHeight="1">
      <c r="A142" s="13">
        <v>134</v>
      </c>
      <c r="B142" s="17" t="s">
        <v>850</v>
      </c>
      <c r="C142" s="18"/>
      <c r="D142" s="18"/>
      <c r="E142" s="18"/>
      <c r="F142" s="18"/>
      <c r="G142" s="18"/>
      <c r="H142" s="18"/>
      <c r="I142" s="18"/>
      <c r="J142" s="18"/>
      <c r="K142" s="18"/>
      <c r="L142" s="18"/>
    </row>
    <row r="143" spans="1:12" ht="25.7" customHeight="1">
      <c r="A143" s="13">
        <v>135</v>
      </c>
      <c r="B143" s="17" t="s">
        <v>851</v>
      </c>
      <c r="C143" s="18"/>
      <c r="D143" s="18"/>
      <c r="E143" s="18"/>
      <c r="F143" s="18"/>
      <c r="G143" s="18"/>
      <c r="H143" s="18"/>
      <c r="I143" s="18"/>
      <c r="J143" s="18"/>
      <c r="K143" s="18"/>
      <c r="L143" s="18"/>
    </row>
    <row r="144" spans="1:12" ht="25.7" customHeight="1">
      <c r="A144" s="13">
        <v>136</v>
      </c>
      <c r="B144" s="17" t="s">
        <v>852</v>
      </c>
      <c r="C144" s="18"/>
      <c r="D144" s="18"/>
      <c r="E144" s="18"/>
      <c r="F144" s="18"/>
      <c r="G144" s="18"/>
      <c r="H144" s="18"/>
      <c r="I144" s="18"/>
      <c r="J144" s="18"/>
      <c r="K144" s="18"/>
      <c r="L144" s="18"/>
    </row>
    <row r="145" spans="1:12" ht="25.7" customHeight="1">
      <c r="A145" s="13">
        <v>137</v>
      </c>
      <c r="B145" s="17" t="s">
        <v>853</v>
      </c>
      <c r="C145" s="18"/>
      <c r="D145" s="18"/>
      <c r="E145" s="18"/>
      <c r="F145" s="18"/>
      <c r="G145" s="18"/>
      <c r="H145" s="18"/>
      <c r="I145" s="18"/>
      <c r="J145" s="18"/>
      <c r="K145" s="18"/>
      <c r="L145" s="18"/>
    </row>
    <row r="146" spans="1:12" ht="25.7" customHeight="1">
      <c r="A146" s="13">
        <v>138</v>
      </c>
      <c r="B146" s="29" t="s">
        <v>854</v>
      </c>
      <c r="C146" s="18"/>
      <c r="D146" s="18"/>
      <c r="E146" s="18"/>
      <c r="F146" s="18"/>
      <c r="G146" s="18"/>
      <c r="H146" s="18"/>
      <c r="I146" s="18"/>
      <c r="J146" s="18"/>
      <c r="K146" s="18"/>
      <c r="L146" s="18"/>
    </row>
    <row r="147" spans="1:12" ht="25.7" customHeight="1">
      <c r="A147" s="13">
        <v>139</v>
      </c>
      <c r="B147" s="29" t="s">
        <v>855</v>
      </c>
      <c r="C147" s="18"/>
      <c r="D147" s="18"/>
      <c r="E147" s="18"/>
      <c r="F147" s="18"/>
      <c r="G147" s="18"/>
      <c r="H147" s="18"/>
      <c r="I147" s="18"/>
      <c r="J147" s="18"/>
      <c r="K147" s="18"/>
      <c r="L147" s="18"/>
    </row>
    <row r="148" spans="1:12" ht="25.7" customHeight="1">
      <c r="A148" s="13">
        <v>140</v>
      </c>
      <c r="B148" s="29" t="s">
        <v>856</v>
      </c>
      <c r="C148" s="18"/>
      <c r="D148" s="18"/>
      <c r="E148" s="18"/>
      <c r="F148" s="18"/>
      <c r="G148" s="18"/>
      <c r="H148" s="18"/>
      <c r="I148" s="18"/>
      <c r="J148" s="18"/>
      <c r="K148" s="18"/>
      <c r="L148" s="18"/>
    </row>
    <row r="149" spans="1:12" ht="25.7" customHeight="1">
      <c r="A149" s="13">
        <v>141</v>
      </c>
      <c r="B149" s="29" t="s">
        <v>857</v>
      </c>
      <c r="C149" s="18"/>
      <c r="D149" s="18"/>
      <c r="E149" s="18"/>
      <c r="F149" s="18"/>
      <c r="G149" s="18"/>
      <c r="H149" s="18"/>
      <c r="I149" s="18"/>
      <c r="J149" s="18"/>
      <c r="K149" s="18"/>
      <c r="L149" s="18"/>
    </row>
    <row r="150" spans="1:12" ht="25.7" customHeight="1">
      <c r="A150" s="13">
        <v>142</v>
      </c>
      <c r="B150" s="29" t="s">
        <v>858</v>
      </c>
      <c r="C150" s="18"/>
      <c r="D150" s="18"/>
      <c r="E150" s="18"/>
      <c r="F150" s="18"/>
      <c r="G150" s="18"/>
      <c r="H150" s="18"/>
      <c r="I150" s="18"/>
      <c r="J150" s="18"/>
      <c r="K150" s="18"/>
      <c r="L150" s="18"/>
    </row>
    <row r="151" spans="1:12" ht="25.7" customHeight="1">
      <c r="A151" s="13">
        <v>143</v>
      </c>
      <c r="B151" s="29" t="s">
        <v>859</v>
      </c>
      <c r="C151" s="18"/>
      <c r="D151" s="18"/>
      <c r="E151" s="18"/>
      <c r="F151" s="18"/>
      <c r="G151" s="18"/>
      <c r="H151" s="18"/>
      <c r="I151" s="18"/>
      <c r="J151" s="18"/>
      <c r="K151" s="18"/>
      <c r="L151" s="18"/>
    </row>
    <row r="152" spans="1:12" ht="25.7" customHeight="1">
      <c r="A152" s="13">
        <v>144</v>
      </c>
      <c r="B152" s="29" t="s">
        <v>860</v>
      </c>
      <c r="C152" s="18"/>
      <c r="D152" s="18"/>
      <c r="E152" s="18"/>
      <c r="F152" s="18"/>
      <c r="G152" s="18"/>
      <c r="H152" s="18"/>
      <c r="I152" s="18"/>
      <c r="J152" s="18"/>
      <c r="K152" s="18"/>
      <c r="L152" s="18"/>
    </row>
    <row r="153" spans="1:12" ht="25.7" customHeight="1">
      <c r="A153" s="13">
        <v>145</v>
      </c>
      <c r="B153" s="29" t="s">
        <v>861</v>
      </c>
      <c r="C153" s="18"/>
      <c r="D153" s="18"/>
      <c r="E153" s="18"/>
      <c r="F153" s="18"/>
      <c r="G153" s="18"/>
      <c r="H153" s="18"/>
      <c r="I153" s="18"/>
      <c r="J153" s="18"/>
      <c r="K153" s="18"/>
      <c r="L153" s="18"/>
    </row>
    <row r="154" spans="1:12" ht="25.7" customHeight="1">
      <c r="A154" s="13">
        <v>146</v>
      </c>
      <c r="B154" s="29" t="s">
        <v>862</v>
      </c>
      <c r="C154" s="18"/>
      <c r="D154" s="18"/>
      <c r="E154" s="18"/>
      <c r="F154" s="18"/>
      <c r="G154" s="18"/>
      <c r="H154" s="18"/>
      <c r="I154" s="18"/>
      <c r="J154" s="18"/>
      <c r="K154" s="18"/>
      <c r="L154" s="18"/>
    </row>
    <row r="155" spans="1:12" ht="25.7" customHeight="1">
      <c r="A155" s="13">
        <v>147</v>
      </c>
      <c r="B155" s="29" t="s">
        <v>863</v>
      </c>
      <c r="C155" s="18"/>
      <c r="D155" s="18"/>
      <c r="E155" s="18"/>
      <c r="F155" s="18"/>
      <c r="G155" s="18"/>
      <c r="H155" s="18"/>
      <c r="I155" s="18"/>
      <c r="J155" s="18"/>
      <c r="K155" s="18"/>
      <c r="L155" s="18"/>
    </row>
    <row r="156" spans="1:12" ht="25.7" customHeight="1">
      <c r="A156" s="13">
        <v>148</v>
      </c>
      <c r="B156" s="29" t="s">
        <v>864</v>
      </c>
      <c r="C156" s="18"/>
      <c r="D156" s="18"/>
      <c r="E156" s="18"/>
      <c r="F156" s="18"/>
      <c r="G156" s="18"/>
      <c r="H156" s="18"/>
      <c r="I156" s="18"/>
      <c r="J156" s="18"/>
      <c r="K156" s="18"/>
      <c r="L156" s="18"/>
    </row>
    <row r="157" spans="1:12" ht="25.7" customHeight="1">
      <c r="A157" s="13">
        <v>149</v>
      </c>
      <c r="B157" s="29" t="s">
        <v>865</v>
      </c>
      <c r="C157" s="18"/>
      <c r="D157" s="18"/>
      <c r="E157" s="18"/>
      <c r="F157" s="18"/>
      <c r="G157" s="18"/>
      <c r="H157" s="18"/>
      <c r="I157" s="18"/>
      <c r="J157" s="18"/>
      <c r="K157" s="18"/>
      <c r="L157" s="18"/>
    </row>
    <row r="158" spans="1:12" ht="25.5" customHeight="1">
      <c r="A158" s="13">
        <v>150</v>
      </c>
      <c r="B158" s="17" t="s">
        <v>866</v>
      </c>
      <c r="C158" s="27"/>
      <c r="D158" s="27"/>
      <c r="E158" s="27"/>
      <c r="F158" s="27"/>
      <c r="G158" s="27"/>
      <c r="H158" s="27"/>
      <c r="I158" s="27"/>
      <c r="J158" s="27"/>
      <c r="K158" s="27"/>
      <c r="L158" s="27"/>
    </row>
    <row r="159" spans="1:12" ht="25.7" customHeight="1">
      <c r="B159" s="30"/>
      <c r="C159" s="31"/>
      <c r="D159" s="31"/>
      <c r="E159" s="31"/>
      <c r="F159" s="31"/>
      <c r="G159" s="31"/>
      <c r="H159" s="31"/>
      <c r="I159" s="31"/>
      <c r="J159" s="31"/>
      <c r="K159" s="31"/>
      <c r="L159" s="31"/>
    </row>
    <row r="160" spans="1:12" ht="25.7" customHeight="1">
      <c r="B160" s="6"/>
      <c r="C160" s="31"/>
      <c r="D160" s="31"/>
      <c r="E160" s="31"/>
      <c r="F160" s="31"/>
      <c r="G160" s="31"/>
      <c r="H160" s="31"/>
      <c r="I160" s="31"/>
      <c r="J160" s="31"/>
      <c r="K160" s="31"/>
      <c r="L160" s="31"/>
    </row>
    <row r="161" spans="2:12" ht="25.7" customHeight="1">
      <c r="B161" s="6"/>
      <c r="C161" s="31"/>
      <c r="D161" s="31"/>
      <c r="E161" s="31"/>
      <c r="F161" s="31"/>
      <c r="G161" s="31"/>
      <c r="H161" s="31"/>
      <c r="I161" s="31"/>
      <c r="J161" s="31"/>
      <c r="K161" s="31"/>
      <c r="L161" s="31"/>
    </row>
    <row r="162" spans="2:12" ht="25.7" customHeight="1">
      <c r="B162" s="32"/>
      <c r="C162" s="31"/>
      <c r="D162" s="31"/>
      <c r="E162" s="31"/>
      <c r="F162" s="31"/>
      <c r="G162" s="31"/>
      <c r="H162" s="31"/>
      <c r="I162" s="31"/>
      <c r="J162" s="31"/>
      <c r="K162" s="31"/>
      <c r="L162" s="31"/>
    </row>
    <row r="163" spans="2:12" ht="25.7" customHeight="1">
      <c r="B163" s="32"/>
      <c r="C163" s="31"/>
      <c r="D163" s="31"/>
      <c r="E163" s="31"/>
      <c r="F163" s="31"/>
      <c r="G163" s="31"/>
      <c r="H163" s="31"/>
      <c r="I163" s="31"/>
      <c r="J163" s="31"/>
      <c r="K163" s="31"/>
      <c r="L163" s="31"/>
    </row>
    <row r="164" spans="2:12" ht="25.7" customHeight="1">
      <c r="B164" s="32"/>
      <c r="C164" s="31"/>
      <c r="D164" s="31"/>
      <c r="E164" s="31"/>
      <c r="F164" s="31"/>
      <c r="G164" s="31"/>
      <c r="H164" s="31"/>
      <c r="I164" s="31"/>
      <c r="J164" s="31"/>
      <c r="K164" s="31"/>
      <c r="L164" s="31"/>
    </row>
    <row r="165" spans="2:12" ht="25.7" customHeight="1">
      <c r="B165" s="32"/>
      <c r="C165" s="31"/>
      <c r="D165" s="31"/>
      <c r="E165" s="31"/>
      <c r="F165" s="31"/>
      <c r="G165" s="31"/>
      <c r="H165" s="31"/>
      <c r="I165" s="31"/>
      <c r="J165" s="31"/>
      <c r="K165" s="31"/>
      <c r="L165" s="31"/>
    </row>
    <row r="166" spans="2:12" ht="25.7" customHeight="1">
      <c r="B166" s="32"/>
      <c r="C166" s="31"/>
      <c r="D166" s="31"/>
      <c r="E166" s="31"/>
      <c r="F166" s="31"/>
      <c r="G166" s="31"/>
      <c r="H166" s="31"/>
      <c r="I166" s="31"/>
      <c r="J166" s="31"/>
      <c r="K166" s="31"/>
      <c r="L166" s="31"/>
    </row>
    <row r="167" spans="2:12" ht="25.7" customHeight="1">
      <c r="B167" s="32"/>
      <c r="C167" s="31"/>
      <c r="D167" s="31"/>
      <c r="E167" s="31"/>
      <c r="F167" s="31"/>
      <c r="G167" s="31"/>
      <c r="H167" s="31"/>
      <c r="I167" s="31"/>
      <c r="J167" s="31"/>
      <c r="K167" s="31"/>
      <c r="L167" s="31"/>
    </row>
    <row r="168" spans="2:12" ht="25.7" customHeight="1">
      <c r="B168" s="32"/>
      <c r="C168" s="31"/>
      <c r="D168" s="31"/>
      <c r="E168" s="31"/>
      <c r="F168" s="31"/>
      <c r="G168" s="31"/>
      <c r="H168" s="31"/>
      <c r="I168" s="31"/>
      <c r="J168" s="31"/>
      <c r="K168" s="31"/>
      <c r="L168" s="31"/>
    </row>
    <row r="169" spans="2:12" ht="25.7" customHeight="1">
      <c r="B169" s="32"/>
      <c r="C169" s="31"/>
      <c r="D169" s="31"/>
      <c r="E169" s="31"/>
      <c r="F169" s="31"/>
      <c r="G169" s="31"/>
      <c r="H169" s="31"/>
      <c r="I169" s="31"/>
      <c r="J169" s="31"/>
      <c r="K169" s="31"/>
      <c r="L169" s="31"/>
    </row>
    <row r="170" spans="2:12" ht="25.7" customHeight="1">
      <c r="B170" s="32"/>
      <c r="C170" s="31"/>
      <c r="D170" s="31"/>
      <c r="E170" s="31"/>
      <c r="F170" s="31"/>
      <c r="G170" s="31"/>
      <c r="H170" s="31"/>
      <c r="I170" s="31"/>
      <c r="J170" s="31"/>
      <c r="K170" s="31"/>
      <c r="L170" s="31"/>
    </row>
    <row r="171" spans="2:12" ht="25.7" customHeight="1">
      <c r="B171" s="32"/>
      <c r="C171" s="31"/>
      <c r="D171" s="31"/>
      <c r="E171" s="31"/>
      <c r="F171" s="31"/>
      <c r="G171" s="31"/>
      <c r="H171" s="31"/>
      <c r="I171" s="31"/>
      <c r="J171" s="31"/>
      <c r="K171" s="31"/>
      <c r="L171" s="31"/>
    </row>
    <row r="172" spans="2:12" ht="25.7" customHeight="1">
      <c r="B172" s="32"/>
      <c r="C172" s="31"/>
      <c r="D172" s="31"/>
      <c r="E172" s="31"/>
      <c r="F172" s="31"/>
      <c r="G172" s="31"/>
      <c r="H172" s="31"/>
      <c r="I172" s="31"/>
      <c r="J172" s="31"/>
      <c r="K172" s="31"/>
      <c r="L172" s="31"/>
    </row>
    <row r="173" spans="2:12" ht="25.7" customHeight="1">
      <c r="B173" s="32"/>
      <c r="C173" s="31"/>
      <c r="D173" s="31"/>
      <c r="E173" s="31"/>
      <c r="F173" s="31"/>
      <c r="G173" s="31"/>
      <c r="H173" s="31"/>
      <c r="I173" s="31"/>
      <c r="J173" s="31"/>
      <c r="K173" s="31"/>
      <c r="L173" s="31"/>
    </row>
    <row r="174" spans="2:12" ht="25.7" customHeight="1">
      <c r="B174" s="32"/>
      <c r="C174" s="31"/>
      <c r="D174" s="31"/>
      <c r="E174" s="31"/>
      <c r="F174" s="31"/>
      <c r="G174" s="31"/>
      <c r="H174" s="31"/>
      <c r="I174" s="31"/>
      <c r="J174" s="31"/>
      <c r="K174" s="31"/>
      <c r="L174" s="31"/>
    </row>
    <row r="175" spans="2:12" ht="15.6">
      <c r="B175" s="32"/>
      <c r="C175" s="31"/>
      <c r="D175" s="31"/>
      <c r="E175" s="31"/>
      <c r="F175" s="31"/>
      <c r="G175" s="31"/>
      <c r="H175" s="31"/>
      <c r="I175" s="31"/>
      <c r="J175" s="31"/>
      <c r="K175" s="31"/>
      <c r="L175" s="31"/>
    </row>
    <row r="176" spans="2:12" ht="15.6">
      <c r="B176" s="32"/>
      <c r="C176" s="31"/>
      <c r="D176" s="31"/>
      <c r="E176" s="31"/>
      <c r="F176" s="31"/>
      <c r="G176" s="31"/>
      <c r="H176" s="31"/>
      <c r="I176" s="31"/>
      <c r="J176" s="31"/>
      <c r="K176" s="31"/>
      <c r="L176" s="31"/>
    </row>
    <row r="177" spans="2:12" ht="15.6">
      <c r="B177" s="32"/>
      <c r="C177" s="31"/>
      <c r="D177" s="31"/>
      <c r="E177" s="31"/>
      <c r="F177" s="31"/>
      <c r="G177" s="31"/>
      <c r="H177" s="31"/>
      <c r="I177" s="31"/>
      <c r="J177" s="31"/>
      <c r="K177" s="31"/>
      <c r="L177" s="31"/>
    </row>
    <row r="178" spans="2:12" ht="15.6">
      <c r="B178" s="32"/>
      <c r="C178" s="31"/>
      <c r="D178" s="31"/>
      <c r="E178" s="31"/>
      <c r="F178" s="31"/>
      <c r="G178" s="31"/>
      <c r="H178" s="31"/>
      <c r="I178" s="31"/>
      <c r="J178" s="31"/>
      <c r="K178" s="31"/>
      <c r="L178" s="31"/>
    </row>
    <row r="179" spans="2:12" ht="15.6">
      <c r="B179" s="32"/>
      <c r="C179" s="31"/>
      <c r="D179" s="31"/>
      <c r="E179" s="31"/>
      <c r="F179" s="31"/>
      <c r="G179" s="31"/>
      <c r="H179" s="31"/>
      <c r="I179" s="31"/>
      <c r="J179" s="31"/>
      <c r="K179" s="31"/>
      <c r="L179" s="31"/>
    </row>
    <row r="180" spans="2:12" ht="15.6">
      <c r="B180" s="32"/>
      <c r="C180" s="31"/>
      <c r="D180" s="31"/>
      <c r="E180" s="31"/>
      <c r="F180" s="31"/>
      <c r="G180" s="31"/>
      <c r="H180" s="31"/>
      <c r="I180" s="31"/>
      <c r="J180" s="31"/>
      <c r="K180" s="31"/>
      <c r="L180" s="31"/>
    </row>
    <row r="181" spans="2:12" ht="15.6">
      <c r="B181" s="32"/>
      <c r="C181" s="31"/>
      <c r="D181" s="31"/>
      <c r="E181" s="31"/>
      <c r="F181" s="31"/>
      <c r="G181" s="31"/>
      <c r="H181" s="31"/>
      <c r="I181" s="31"/>
      <c r="J181" s="31"/>
      <c r="K181" s="31"/>
      <c r="L181" s="31"/>
    </row>
    <row r="182" spans="2:12" ht="15.6">
      <c r="B182" s="32"/>
      <c r="C182" s="31"/>
      <c r="D182" s="31"/>
      <c r="E182" s="31"/>
      <c r="F182" s="31"/>
      <c r="G182" s="31"/>
      <c r="H182" s="31"/>
      <c r="I182" s="31"/>
      <c r="J182" s="31"/>
      <c r="K182" s="31"/>
      <c r="L182" s="31"/>
    </row>
    <row r="183" spans="2:12" ht="15.6">
      <c r="B183" s="32"/>
      <c r="C183" s="31"/>
      <c r="D183" s="31"/>
      <c r="E183" s="31"/>
      <c r="F183" s="31"/>
      <c r="G183" s="31"/>
      <c r="H183" s="31"/>
      <c r="I183" s="31"/>
      <c r="J183" s="31"/>
      <c r="K183" s="31"/>
      <c r="L183" s="31"/>
    </row>
    <row r="184" spans="2:12" ht="15.6">
      <c r="B184" s="32"/>
      <c r="C184" s="31"/>
      <c r="D184" s="31"/>
      <c r="E184" s="31"/>
      <c r="F184" s="31"/>
      <c r="G184" s="31"/>
      <c r="H184" s="31"/>
      <c r="I184" s="31"/>
      <c r="J184" s="31"/>
      <c r="K184" s="31"/>
      <c r="L184" s="31"/>
    </row>
    <row r="185" spans="2:12" ht="15.6">
      <c r="B185" s="32"/>
      <c r="C185" s="31"/>
      <c r="D185" s="31"/>
      <c r="E185" s="31"/>
      <c r="F185" s="31"/>
      <c r="G185" s="31"/>
      <c r="H185" s="31"/>
      <c r="I185" s="31"/>
      <c r="J185" s="31"/>
      <c r="K185" s="31"/>
      <c r="L185" s="31"/>
    </row>
    <row r="186" spans="2:12" ht="15.6">
      <c r="B186" s="32"/>
      <c r="C186" s="31"/>
      <c r="D186" s="31"/>
      <c r="E186" s="31"/>
      <c r="F186" s="31"/>
      <c r="G186" s="31"/>
      <c r="H186" s="31"/>
      <c r="I186" s="31"/>
      <c r="J186" s="31"/>
      <c r="K186" s="31"/>
      <c r="L186" s="31"/>
    </row>
    <row r="187" spans="2:12" ht="15.6">
      <c r="B187" s="32"/>
      <c r="C187" s="31"/>
      <c r="D187" s="31"/>
      <c r="E187" s="31"/>
      <c r="F187" s="31"/>
      <c r="G187" s="31"/>
      <c r="H187" s="31"/>
      <c r="I187" s="31"/>
      <c r="J187" s="31"/>
      <c r="K187" s="31"/>
      <c r="L187" s="31"/>
    </row>
    <row r="188" spans="2:12" ht="15.6">
      <c r="B188" s="32"/>
      <c r="C188" s="31"/>
      <c r="D188" s="31"/>
      <c r="E188" s="31"/>
      <c r="F188" s="31"/>
      <c r="G188" s="31"/>
      <c r="H188" s="31"/>
      <c r="I188" s="31"/>
      <c r="J188" s="31"/>
      <c r="K188" s="31"/>
      <c r="L188" s="31"/>
    </row>
    <row r="189" spans="2:12" ht="15.6">
      <c r="B189" s="32"/>
      <c r="C189" s="31"/>
      <c r="D189" s="31"/>
      <c r="E189" s="31"/>
      <c r="F189" s="31"/>
      <c r="G189" s="31"/>
      <c r="H189" s="31"/>
      <c r="I189" s="31"/>
      <c r="J189" s="31"/>
      <c r="K189" s="31"/>
      <c r="L189" s="31"/>
    </row>
    <row r="190" spans="2:12" ht="15.6">
      <c r="B190" s="32"/>
      <c r="C190" s="31"/>
      <c r="D190" s="31"/>
      <c r="E190" s="31"/>
      <c r="F190" s="31"/>
      <c r="G190" s="31"/>
      <c r="H190" s="31"/>
      <c r="I190" s="31"/>
      <c r="J190" s="31"/>
      <c r="K190" s="31"/>
      <c r="L190" s="31"/>
    </row>
    <row r="191" spans="2:12" ht="15.6">
      <c r="B191" s="32"/>
      <c r="C191" s="31"/>
      <c r="D191" s="31"/>
      <c r="E191" s="31"/>
      <c r="F191" s="31"/>
      <c r="G191" s="31"/>
      <c r="H191" s="31"/>
      <c r="I191" s="31"/>
      <c r="J191" s="31"/>
      <c r="K191" s="31"/>
      <c r="L191" s="31"/>
    </row>
    <row r="192" spans="2:12" ht="15.6">
      <c r="B192" s="32"/>
      <c r="C192" s="31"/>
      <c r="D192" s="31"/>
      <c r="E192" s="31"/>
      <c r="F192" s="31"/>
      <c r="G192" s="31"/>
      <c r="H192" s="31"/>
      <c r="I192" s="31"/>
      <c r="J192" s="31"/>
      <c r="K192" s="31"/>
      <c r="L192" s="31"/>
    </row>
    <row r="193" spans="2:12" ht="15.6">
      <c r="B193" s="32"/>
      <c r="C193" s="31"/>
      <c r="D193" s="31"/>
      <c r="E193" s="31"/>
      <c r="F193" s="31"/>
      <c r="G193" s="31"/>
      <c r="H193" s="31"/>
      <c r="I193" s="31"/>
      <c r="J193" s="31"/>
      <c r="K193" s="31"/>
      <c r="L193" s="31"/>
    </row>
    <row r="194" spans="2:12" ht="15.6">
      <c r="B194" s="32"/>
      <c r="C194" s="31"/>
      <c r="D194" s="31"/>
      <c r="E194" s="31"/>
      <c r="F194" s="31"/>
      <c r="G194" s="31"/>
      <c r="H194" s="31"/>
      <c r="I194" s="31"/>
      <c r="J194" s="31"/>
      <c r="K194" s="31"/>
      <c r="L194" s="31"/>
    </row>
    <row r="195" spans="2:12" ht="15.6">
      <c r="B195" s="32"/>
      <c r="C195" s="31"/>
      <c r="D195" s="31"/>
      <c r="E195" s="31"/>
      <c r="F195" s="31"/>
      <c r="G195" s="31"/>
      <c r="H195" s="31"/>
      <c r="I195" s="31"/>
      <c r="J195" s="31"/>
      <c r="K195" s="31"/>
      <c r="L195" s="31"/>
    </row>
    <row r="196" spans="2:12" ht="15.6">
      <c r="B196" s="32"/>
      <c r="C196" s="31"/>
      <c r="D196" s="31"/>
      <c r="E196" s="31"/>
      <c r="F196" s="31"/>
      <c r="G196" s="31"/>
      <c r="H196" s="31"/>
      <c r="I196" s="31"/>
      <c r="J196" s="31"/>
      <c r="K196" s="31"/>
      <c r="L196" s="31"/>
    </row>
    <row r="197" spans="2:12" ht="15.6">
      <c r="B197" s="32"/>
      <c r="C197" s="31"/>
      <c r="D197" s="31"/>
      <c r="E197" s="31"/>
      <c r="F197" s="31"/>
      <c r="G197" s="31"/>
      <c r="H197" s="31"/>
      <c r="I197" s="31"/>
      <c r="J197" s="31"/>
      <c r="K197" s="31"/>
      <c r="L197" s="31"/>
    </row>
    <row r="198" spans="2:12" ht="15.6">
      <c r="B198" s="32"/>
      <c r="C198" s="31"/>
      <c r="D198" s="31"/>
      <c r="E198" s="31"/>
      <c r="F198" s="31"/>
      <c r="G198" s="31"/>
      <c r="H198" s="31"/>
      <c r="I198" s="31"/>
      <c r="J198" s="31"/>
      <c r="K198" s="31"/>
      <c r="L198" s="31"/>
    </row>
    <row r="199" spans="2:12" ht="15.6">
      <c r="B199" s="32"/>
      <c r="C199" s="31"/>
      <c r="D199" s="31"/>
      <c r="E199" s="31"/>
      <c r="F199" s="31"/>
      <c r="G199" s="31"/>
      <c r="H199" s="31"/>
      <c r="I199" s="31"/>
      <c r="J199" s="31"/>
      <c r="K199" s="31"/>
      <c r="L199" s="31"/>
    </row>
    <row r="200" spans="2:12" ht="15.6">
      <c r="B200" s="32"/>
      <c r="C200" s="31"/>
      <c r="D200" s="31"/>
      <c r="E200" s="31"/>
      <c r="F200" s="31"/>
      <c r="G200" s="31"/>
      <c r="H200" s="31"/>
      <c r="I200" s="31"/>
      <c r="J200" s="31"/>
      <c r="K200" s="31"/>
      <c r="L200" s="31"/>
    </row>
    <row r="201" spans="2:12" ht="15.6">
      <c r="B201" s="32"/>
      <c r="C201" s="31"/>
      <c r="D201" s="31"/>
      <c r="E201" s="31"/>
      <c r="F201" s="31"/>
      <c r="G201" s="31"/>
      <c r="H201" s="31"/>
      <c r="I201" s="31"/>
      <c r="J201" s="31"/>
      <c r="K201" s="31"/>
      <c r="L201" s="31"/>
    </row>
    <row r="202" spans="2:12" ht="15.6">
      <c r="B202" s="32"/>
      <c r="C202" s="31"/>
      <c r="D202" s="31"/>
      <c r="E202" s="31"/>
      <c r="F202" s="31"/>
      <c r="G202" s="31"/>
      <c r="H202" s="31"/>
      <c r="I202" s="31"/>
      <c r="J202" s="31"/>
      <c r="K202" s="31"/>
      <c r="L202" s="31"/>
    </row>
    <row r="203" spans="2:12" ht="15.6">
      <c r="B203" s="32"/>
      <c r="C203" s="31"/>
      <c r="D203" s="31"/>
      <c r="E203" s="31"/>
      <c r="F203" s="31"/>
      <c r="G203" s="31"/>
      <c r="H203" s="31"/>
      <c r="I203" s="31"/>
      <c r="J203" s="31"/>
      <c r="K203" s="31"/>
      <c r="L203" s="31"/>
    </row>
    <row r="204" spans="2:12" ht="15.6">
      <c r="B204" s="32"/>
      <c r="C204" s="31"/>
      <c r="D204" s="31"/>
      <c r="E204" s="31"/>
      <c r="F204" s="31"/>
      <c r="G204" s="31"/>
      <c r="H204" s="31"/>
      <c r="I204" s="31"/>
      <c r="J204" s="31"/>
      <c r="K204" s="31"/>
      <c r="L204" s="31"/>
    </row>
    <row r="205" spans="2:12" ht="15.6">
      <c r="B205" s="32"/>
      <c r="C205" s="31"/>
      <c r="D205" s="31"/>
      <c r="E205" s="31"/>
      <c r="F205" s="31"/>
      <c r="G205" s="31"/>
      <c r="H205" s="31"/>
      <c r="I205" s="31"/>
      <c r="J205" s="31"/>
      <c r="K205" s="31"/>
      <c r="L205" s="31"/>
    </row>
    <row r="206" spans="2:12" ht="15.6">
      <c r="B206" s="32"/>
      <c r="C206" s="31"/>
      <c r="D206" s="31"/>
      <c r="E206" s="31"/>
      <c r="F206" s="31"/>
      <c r="G206" s="31"/>
      <c r="H206" s="31"/>
      <c r="I206" s="31"/>
      <c r="J206" s="31"/>
      <c r="K206" s="31"/>
      <c r="L206" s="31"/>
    </row>
    <row r="207" spans="2:12" ht="15.6">
      <c r="B207" s="32"/>
      <c r="C207" s="31"/>
      <c r="D207" s="31"/>
      <c r="E207" s="31"/>
      <c r="F207" s="31"/>
      <c r="G207" s="31"/>
      <c r="H207" s="31"/>
      <c r="I207" s="31"/>
      <c r="J207" s="31"/>
      <c r="K207" s="31"/>
      <c r="L207" s="31"/>
    </row>
    <row r="208" spans="2:12" ht="15.6">
      <c r="B208" s="32"/>
      <c r="C208" s="31"/>
      <c r="D208" s="31"/>
      <c r="E208" s="31"/>
      <c r="F208" s="31"/>
      <c r="G208" s="31"/>
      <c r="H208" s="31"/>
      <c r="I208" s="31"/>
      <c r="J208" s="31"/>
      <c r="K208" s="31"/>
      <c r="L208" s="31"/>
    </row>
    <row r="209" spans="2:12" ht="15.6">
      <c r="B209" s="32"/>
      <c r="C209" s="31"/>
      <c r="D209" s="31"/>
      <c r="E209" s="31"/>
      <c r="F209" s="31"/>
      <c r="G209" s="31"/>
      <c r="H209" s="31"/>
      <c r="I209" s="31"/>
      <c r="J209" s="31"/>
      <c r="K209" s="31"/>
      <c r="L209" s="31"/>
    </row>
    <row r="210" spans="2:12" ht="15.6">
      <c r="B210" s="32"/>
      <c r="C210" s="31"/>
      <c r="D210" s="31"/>
      <c r="E210" s="31"/>
      <c r="F210" s="31"/>
      <c r="G210" s="31"/>
      <c r="H210" s="31"/>
      <c r="I210" s="31"/>
      <c r="J210" s="31"/>
      <c r="K210" s="31"/>
      <c r="L210" s="31"/>
    </row>
    <row r="211" spans="2:12" ht="15.6">
      <c r="B211" s="32"/>
      <c r="C211" s="31"/>
      <c r="D211" s="31"/>
      <c r="E211" s="31"/>
      <c r="F211" s="31"/>
      <c r="G211" s="31"/>
      <c r="H211" s="31"/>
      <c r="I211" s="31"/>
      <c r="J211" s="31"/>
      <c r="K211" s="31"/>
      <c r="L211" s="31"/>
    </row>
    <row r="212" spans="2:12" ht="15.6">
      <c r="B212" s="32"/>
      <c r="C212" s="31"/>
      <c r="D212" s="31"/>
      <c r="E212" s="31"/>
      <c r="F212" s="31"/>
      <c r="G212" s="31"/>
      <c r="H212" s="31"/>
      <c r="I212" s="31"/>
      <c r="J212" s="31"/>
      <c r="K212" s="31"/>
      <c r="L212" s="31"/>
    </row>
    <row r="213" spans="2:12" ht="15.6">
      <c r="B213" s="32"/>
      <c r="C213" s="31"/>
      <c r="D213" s="31"/>
      <c r="E213" s="31"/>
      <c r="F213" s="31"/>
      <c r="G213" s="31"/>
      <c r="H213" s="31"/>
      <c r="I213" s="31"/>
      <c r="J213" s="31"/>
      <c r="K213" s="31"/>
      <c r="L213" s="31"/>
    </row>
    <row r="214" spans="2:12" ht="15.6">
      <c r="B214" s="32"/>
      <c r="C214" s="31"/>
      <c r="D214" s="31"/>
      <c r="E214" s="31"/>
      <c r="F214" s="31"/>
      <c r="G214" s="31"/>
      <c r="H214" s="31"/>
      <c r="I214" s="31"/>
      <c r="J214" s="31"/>
      <c r="K214" s="31"/>
      <c r="L214" s="31"/>
    </row>
    <row r="215" spans="2:12" ht="15.6">
      <c r="B215" s="32"/>
      <c r="C215" s="31"/>
      <c r="D215" s="31"/>
      <c r="E215" s="31"/>
      <c r="F215" s="31"/>
      <c r="G215" s="31"/>
      <c r="H215" s="31"/>
      <c r="I215" s="31"/>
      <c r="J215" s="31"/>
      <c r="K215" s="31"/>
      <c r="L215" s="31"/>
    </row>
    <row r="216" spans="2:12" ht="15.6">
      <c r="B216" s="32"/>
      <c r="C216" s="31"/>
      <c r="D216" s="31"/>
      <c r="E216" s="31"/>
      <c r="F216" s="31"/>
      <c r="G216" s="31"/>
      <c r="H216" s="31"/>
      <c r="I216" s="31"/>
      <c r="J216" s="31"/>
      <c r="K216" s="31"/>
      <c r="L216" s="31"/>
    </row>
    <row r="217" spans="2:12" ht="15.6">
      <c r="B217" s="32"/>
      <c r="C217" s="31"/>
      <c r="D217" s="31"/>
      <c r="E217" s="31"/>
      <c r="F217" s="31"/>
      <c r="G217" s="31"/>
      <c r="H217" s="31"/>
      <c r="I217" s="31"/>
      <c r="J217" s="31"/>
      <c r="K217" s="31"/>
      <c r="L217" s="31"/>
    </row>
    <row r="218" spans="2:12" ht="15.6">
      <c r="B218" s="32"/>
      <c r="C218" s="31"/>
      <c r="D218" s="31"/>
      <c r="E218" s="31"/>
      <c r="F218" s="31"/>
      <c r="G218" s="31"/>
      <c r="H218" s="31"/>
      <c r="I218" s="31"/>
      <c r="J218" s="31"/>
      <c r="K218" s="31"/>
      <c r="L218" s="31"/>
    </row>
    <row r="219" spans="2:12" ht="15.6">
      <c r="B219" s="32"/>
      <c r="C219" s="31"/>
      <c r="D219" s="31"/>
      <c r="E219" s="31"/>
      <c r="F219" s="31"/>
      <c r="G219" s="31"/>
      <c r="H219" s="31"/>
      <c r="I219" s="31"/>
      <c r="J219" s="31"/>
      <c r="K219" s="31"/>
      <c r="L219" s="31"/>
    </row>
    <row r="220" spans="2:12" ht="15.6">
      <c r="B220" s="32"/>
      <c r="C220" s="31"/>
      <c r="D220" s="31"/>
      <c r="E220" s="31"/>
      <c r="F220" s="31"/>
      <c r="G220" s="31"/>
      <c r="H220" s="31"/>
      <c r="I220" s="31"/>
      <c r="J220" s="31"/>
      <c r="K220" s="31"/>
      <c r="L220" s="31"/>
    </row>
    <row r="221" spans="2:12" ht="15.6">
      <c r="B221" s="32"/>
      <c r="C221" s="31"/>
      <c r="D221" s="31"/>
      <c r="E221" s="31"/>
      <c r="F221" s="31"/>
      <c r="G221" s="31"/>
      <c r="H221" s="31"/>
      <c r="I221" s="31"/>
      <c r="J221" s="31"/>
      <c r="K221" s="31"/>
      <c r="L221" s="31"/>
    </row>
    <row r="222" spans="2:12" ht="15.6">
      <c r="B222" s="32"/>
      <c r="C222" s="31"/>
      <c r="D222" s="31"/>
      <c r="E222" s="31"/>
      <c r="F222" s="31"/>
      <c r="G222" s="31"/>
      <c r="H222" s="31"/>
      <c r="I222" s="31"/>
      <c r="J222" s="31"/>
      <c r="K222" s="31"/>
      <c r="L222" s="31"/>
    </row>
    <row r="223" spans="2:12" ht="15.6">
      <c r="B223" s="32"/>
      <c r="C223" s="31"/>
      <c r="D223" s="31"/>
      <c r="E223" s="31"/>
      <c r="F223" s="31"/>
      <c r="G223" s="31"/>
      <c r="H223" s="31"/>
      <c r="I223" s="31"/>
      <c r="J223" s="31"/>
      <c r="K223" s="31"/>
      <c r="L223" s="31"/>
    </row>
    <row r="224" spans="2:12" ht="15.6">
      <c r="B224" s="32"/>
      <c r="C224" s="31"/>
      <c r="D224" s="31"/>
      <c r="E224" s="31"/>
      <c r="F224" s="31"/>
      <c r="G224" s="31"/>
      <c r="H224" s="31"/>
      <c r="I224" s="31"/>
      <c r="J224" s="31"/>
      <c r="K224" s="31"/>
      <c r="L224" s="31"/>
    </row>
    <row r="225" spans="2:12" ht="15.6">
      <c r="B225" s="32"/>
      <c r="C225" s="31"/>
      <c r="D225" s="31"/>
      <c r="E225" s="31"/>
      <c r="F225" s="31"/>
      <c r="G225" s="31"/>
      <c r="H225" s="31"/>
      <c r="I225" s="31"/>
      <c r="J225" s="31"/>
      <c r="K225" s="31"/>
      <c r="L225" s="31"/>
    </row>
    <row r="226" spans="2:12" ht="15.6">
      <c r="B226" s="32"/>
      <c r="C226" s="31"/>
      <c r="D226" s="31"/>
      <c r="E226" s="31"/>
      <c r="F226" s="31"/>
      <c r="G226" s="31"/>
      <c r="H226" s="31"/>
      <c r="I226" s="31"/>
      <c r="J226" s="31"/>
      <c r="K226" s="31"/>
      <c r="L226" s="31"/>
    </row>
    <row r="227" spans="2:12" ht="15.6">
      <c r="B227" s="32"/>
      <c r="C227" s="31"/>
      <c r="D227" s="31"/>
      <c r="E227" s="31"/>
      <c r="F227" s="31"/>
      <c r="G227" s="31"/>
      <c r="H227" s="31"/>
      <c r="I227" s="31"/>
      <c r="J227" s="31"/>
      <c r="K227" s="31"/>
      <c r="L227" s="31"/>
    </row>
    <row r="228" spans="2:12" ht="15.6">
      <c r="B228" s="32"/>
      <c r="C228" s="31"/>
      <c r="D228" s="31"/>
      <c r="E228" s="31"/>
      <c r="F228" s="31"/>
      <c r="G228" s="31"/>
      <c r="H228" s="31"/>
      <c r="I228" s="31"/>
      <c r="J228" s="31"/>
      <c r="K228" s="31"/>
      <c r="L228" s="31"/>
    </row>
    <row r="229" spans="2:12" ht="15.6">
      <c r="B229" s="32"/>
      <c r="C229" s="31"/>
      <c r="D229" s="31"/>
      <c r="E229" s="31"/>
      <c r="F229" s="31"/>
      <c r="G229" s="31"/>
      <c r="H229" s="31"/>
      <c r="I229" s="31"/>
      <c r="J229" s="31"/>
      <c r="K229" s="31"/>
      <c r="L229" s="31"/>
    </row>
    <row r="230" spans="2:12" ht="15.6">
      <c r="B230" s="32"/>
      <c r="C230" s="31"/>
      <c r="D230" s="31"/>
      <c r="E230" s="31"/>
      <c r="F230" s="31"/>
      <c r="G230" s="31"/>
      <c r="H230" s="31"/>
      <c r="I230" s="31"/>
      <c r="J230" s="31"/>
      <c r="K230" s="31"/>
      <c r="L230" s="31"/>
    </row>
    <row r="231" spans="2:12" ht="15.6">
      <c r="B231" s="32"/>
      <c r="C231" s="31"/>
      <c r="D231" s="31"/>
      <c r="E231" s="31"/>
      <c r="F231" s="31"/>
      <c r="G231" s="31"/>
      <c r="H231" s="31"/>
      <c r="I231" s="31"/>
      <c r="J231" s="31"/>
      <c r="K231" s="31"/>
      <c r="L231" s="31"/>
    </row>
    <row r="232" spans="2:12" ht="15.6">
      <c r="B232" s="32"/>
      <c r="C232" s="31"/>
      <c r="D232" s="31"/>
      <c r="E232" s="31"/>
      <c r="F232" s="31"/>
      <c r="G232" s="31"/>
      <c r="H232" s="31"/>
      <c r="I232" s="31"/>
      <c r="J232" s="31"/>
      <c r="K232" s="31"/>
      <c r="L232" s="31"/>
    </row>
    <row r="233" spans="2:12" ht="15.6">
      <c r="B233" s="32"/>
      <c r="C233" s="31"/>
      <c r="D233" s="31"/>
      <c r="E233" s="31"/>
      <c r="F233" s="31"/>
      <c r="G233" s="31"/>
      <c r="H233" s="31"/>
      <c r="I233" s="31"/>
      <c r="J233" s="31"/>
      <c r="K233" s="31"/>
      <c r="L233" s="31"/>
    </row>
    <row r="234" spans="2:12" ht="15.6">
      <c r="B234" s="32"/>
      <c r="C234" s="31"/>
      <c r="D234" s="31"/>
      <c r="E234" s="31"/>
      <c r="F234" s="31"/>
      <c r="G234" s="31"/>
      <c r="H234" s="31"/>
      <c r="I234" s="31"/>
      <c r="J234" s="31"/>
      <c r="K234" s="31"/>
      <c r="L234" s="31"/>
    </row>
    <row r="235" spans="2:12" ht="15.6">
      <c r="B235" s="32"/>
      <c r="C235" s="31"/>
      <c r="D235" s="31"/>
      <c r="E235" s="31"/>
      <c r="F235" s="31"/>
      <c r="G235" s="31"/>
      <c r="H235" s="31"/>
      <c r="I235" s="31"/>
      <c r="J235" s="31"/>
      <c r="K235" s="31"/>
      <c r="L235" s="31"/>
    </row>
    <row r="236" spans="2:12" ht="15.6">
      <c r="B236" s="32"/>
      <c r="C236" s="31"/>
      <c r="D236" s="31"/>
      <c r="E236" s="31"/>
      <c r="F236" s="31"/>
      <c r="G236" s="31"/>
      <c r="H236" s="31"/>
      <c r="I236" s="31"/>
      <c r="J236" s="31"/>
      <c r="K236" s="31"/>
      <c r="L236" s="31"/>
    </row>
    <row r="237" spans="2:12" ht="15.6">
      <c r="B237" s="32"/>
      <c r="C237" s="31"/>
      <c r="D237" s="31"/>
      <c r="E237" s="31"/>
      <c r="F237" s="31"/>
      <c r="G237" s="31"/>
      <c r="H237" s="31"/>
      <c r="I237" s="31"/>
      <c r="J237" s="31"/>
      <c r="K237" s="31"/>
      <c r="L237" s="31"/>
    </row>
    <row r="238" spans="2:12" ht="15.6">
      <c r="B238" s="32"/>
      <c r="C238" s="31"/>
      <c r="D238" s="31"/>
      <c r="E238" s="31"/>
      <c r="F238" s="31"/>
      <c r="G238" s="31"/>
      <c r="H238" s="31"/>
      <c r="I238" s="31"/>
      <c r="J238" s="31"/>
      <c r="K238" s="31"/>
      <c r="L238" s="31"/>
    </row>
    <row r="239" spans="2:12" ht="15.6">
      <c r="B239" s="32"/>
      <c r="C239" s="31"/>
      <c r="D239" s="31"/>
      <c r="E239" s="31"/>
      <c r="F239" s="31"/>
      <c r="G239" s="31"/>
      <c r="H239" s="31"/>
      <c r="I239" s="31"/>
      <c r="J239" s="31"/>
      <c r="K239" s="31"/>
      <c r="L239" s="31"/>
    </row>
    <row r="240" spans="2:12" ht="15.6">
      <c r="B240" s="32"/>
      <c r="C240" s="31"/>
      <c r="D240" s="31"/>
      <c r="E240" s="31"/>
      <c r="F240" s="31"/>
      <c r="G240" s="31"/>
      <c r="H240" s="31"/>
      <c r="I240" s="31"/>
      <c r="J240" s="31"/>
      <c r="K240" s="31"/>
      <c r="L240" s="31"/>
    </row>
    <row r="241" spans="2:12" ht="15.6">
      <c r="B241" s="32"/>
      <c r="C241" s="31"/>
      <c r="D241" s="31"/>
      <c r="E241" s="31"/>
      <c r="F241" s="31"/>
      <c r="G241" s="31"/>
      <c r="H241" s="31"/>
      <c r="I241" s="31"/>
      <c r="J241" s="31"/>
      <c r="K241" s="31"/>
      <c r="L241" s="31"/>
    </row>
    <row r="242" spans="2:12" ht="15.6">
      <c r="B242" s="32"/>
      <c r="C242" s="31"/>
      <c r="D242" s="31"/>
      <c r="E242" s="31"/>
      <c r="F242" s="31"/>
      <c r="G242" s="31"/>
      <c r="H242" s="31"/>
      <c r="I242" s="31"/>
      <c r="J242" s="31"/>
      <c r="K242" s="31"/>
      <c r="L242" s="31"/>
    </row>
    <row r="243" spans="2:12" ht="15.6">
      <c r="B243" s="32"/>
      <c r="C243" s="31"/>
      <c r="D243" s="31"/>
      <c r="E243" s="31"/>
      <c r="F243" s="31"/>
      <c r="G243" s="31"/>
      <c r="H243" s="31"/>
      <c r="I243" s="31"/>
      <c r="J243" s="31"/>
      <c r="K243" s="31"/>
      <c r="L243" s="31"/>
    </row>
    <row r="244" spans="2:12" ht="15.6">
      <c r="B244" s="32"/>
      <c r="C244" s="31"/>
      <c r="D244" s="31"/>
      <c r="E244" s="31"/>
      <c r="F244" s="31"/>
      <c r="G244" s="31"/>
      <c r="H244" s="31"/>
      <c r="I244" s="31"/>
      <c r="J244" s="31"/>
      <c r="K244" s="31"/>
      <c r="L244" s="31"/>
    </row>
    <row r="245" spans="2:12" ht="15.6">
      <c r="B245" s="32"/>
      <c r="C245" s="31"/>
      <c r="D245" s="31"/>
      <c r="E245" s="31"/>
      <c r="F245" s="31"/>
      <c r="G245" s="31"/>
      <c r="H245" s="31"/>
      <c r="I245" s="31"/>
      <c r="J245" s="31"/>
      <c r="K245" s="31"/>
      <c r="L245" s="31"/>
    </row>
    <row r="246" spans="2:12" ht="15.6">
      <c r="B246" s="32"/>
      <c r="C246" s="31"/>
      <c r="D246" s="31"/>
      <c r="E246" s="31"/>
      <c r="F246" s="31"/>
      <c r="G246" s="31"/>
      <c r="H246" s="31"/>
      <c r="I246" s="31"/>
      <c r="J246" s="31"/>
      <c r="K246" s="31"/>
      <c r="L246" s="31"/>
    </row>
    <row r="247" spans="2:12" ht="15.6">
      <c r="B247" s="32"/>
      <c r="C247" s="31"/>
      <c r="D247" s="31"/>
      <c r="E247" s="31"/>
      <c r="F247" s="31"/>
      <c r="G247" s="31"/>
      <c r="H247" s="31"/>
      <c r="I247" s="31"/>
      <c r="J247" s="31"/>
      <c r="K247" s="31"/>
      <c r="L247" s="31"/>
    </row>
    <row r="248" spans="2:12" ht="14.45">
      <c r="B248" s="33"/>
      <c r="C248" s="31"/>
      <c r="D248" s="31"/>
      <c r="E248" s="31"/>
      <c r="F248" s="31"/>
      <c r="G248" s="31"/>
      <c r="H248" s="31"/>
      <c r="I248" s="31"/>
      <c r="J248" s="31"/>
      <c r="K248" s="31"/>
      <c r="L248" s="31"/>
    </row>
    <row r="249" spans="2:12" ht="14.45">
      <c r="B249" s="33"/>
      <c r="C249" s="31"/>
      <c r="D249" s="31"/>
      <c r="E249" s="31"/>
      <c r="F249" s="31"/>
      <c r="G249" s="31"/>
      <c r="H249" s="31"/>
      <c r="I249" s="31"/>
      <c r="J249" s="31"/>
      <c r="K249" s="31"/>
      <c r="L249" s="31"/>
    </row>
    <row r="250" spans="2:12" ht="14.45">
      <c r="B250" s="33"/>
      <c r="C250" s="31"/>
      <c r="D250" s="31"/>
      <c r="E250" s="31"/>
      <c r="F250" s="31"/>
      <c r="G250" s="31"/>
      <c r="H250" s="31"/>
      <c r="I250" s="31"/>
      <c r="J250" s="31"/>
      <c r="K250" s="31"/>
      <c r="L250" s="31"/>
    </row>
    <row r="251" spans="2:12" ht="14.45">
      <c r="B251" s="33"/>
      <c r="C251" s="31"/>
      <c r="D251" s="31"/>
      <c r="E251" s="31"/>
      <c r="F251" s="31"/>
      <c r="G251" s="31"/>
      <c r="H251" s="31"/>
      <c r="I251" s="31"/>
      <c r="J251" s="31"/>
      <c r="K251" s="31"/>
      <c r="L251" s="31"/>
    </row>
    <row r="252" spans="2:12" ht="14.45">
      <c r="B252" s="33"/>
      <c r="C252" s="31"/>
      <c r="D252" s="31"/>
      <c r="E252" s="31"/>
      <c r="F252" s="31"/>
      <c r="G252" s="31"/>
      <c r="H252" s="31"/>
      <c r="I252" s="31"/>
      <c r="J252" s="31"/>
      <c r="K252" s="31"/>
      <c r="L252" s="31"/>
    </row>
    <row r="253" spans="2:12" ht="14.45">
      <c r="B253" s="33"/>
      <c r="C253" s="31"/>
      <c r="D253" s="31"/>
      <c r="E253" s="31"/>
      <c r="F253" s="31"/>
      <c r="G253" s="31"/>
      <c r="H253" s="31"/>
      <c r="I253" s="31"/>
      <c r="J253" s="31"/>
      <c r="K253" s="31"/>
      <c r="L253" s="31"/>
    </row>
    <row r="254" spans="2:12" ht="14.45">
      <c r="B254" s="33"/>
      <c r="C254" s="31"/>
      <c r="D254" s="31"/>
      <c r="E254" s="31"/>
      <c r="F254" s="31"/>
      <c r="G254" s="31"/>
      <c r="H254" s="31"/>
      <c r="I254" s="31"/>
      <c r="J254" s="31"/>
      <c r="K254" s="31"/>
      <c r="L254" s="31"/>
    </row>
    <row r="255" spans="2:12" ht="14.45">
      <c r="B255" s="33"/>
      <c r="C255" s="31"/>
      <c r="D255" s="31"/>
      <c r="E255" s="31"/>
      <c r="F255" s="31"/>
      <c r="G255" s="31"/>
      <c r="H255" s="31"/>
      <c r="I255" s="31"/>
      <c r="J255" s="31"/>
      <c r="K255" s="31"/>
      <c r="L255" s="31"/>
    </row>
    <row r="256" spans="2:12" ht="14.45">
      <c r="B256" s="33"/>
      <c r="C256" s="31"/>
      <c r="D256" s="31"/>
      <c r="E256" s="31"/>
      <c r="F256" s="31"/>
      <c r="G256" s="31"/>
      <c r="H256" s="31"/>
      <c r="I256" s="31"/>
      <c r="J256" s="31"/>
      <c r="K256" s="31"/>
      <c r="L256" s="31"/>
    </row>
    <row r="257" spans="2:12" ht="14.45">
      <c r="B257" s="33"/>
      <c r="C257" s="31"/>
      <c r="D257" s="31"/>
      <c r="E257" s="31"/>
      <c r="F257" s="31"/>
      <c r="G257" s="31"/>
      <c r="H257" s="31"/>
      <c r="I257" s="31"/>
      <c r="J257" s="31"/>
      <c r="K257" s="31"/>
      <c r="L257" s="31"/>
    </row>
    <row r="258" spans="2:12" ht="14.45">
      <c r="B258" s="33"/>
      <c r="C258" s="31"/>
      <c r="D258" s="31"/>
      <c r="E258" s="31"/>
      <c r="F258" s="31"/>
      <c r="G258" s="31"/>
      <c r="H258" s="31"/>
      <c r="I258" s="31"/>
      <c r="J258" s="31"/>
      <c r="K258" s="31"/>
      <c r="L258" s="31"/>
    </row>
    <row r="259" spans="2:12" ht="14.45">
      <c r="B259" s="33"/>
      <c r="C259" s="31"/>
      <c r="D259" s="31"/>
      <c r="E259" s="31"/>
      <c r="F259" s="31"/>
      <c r="G259" s="31"/>
      <c r="H259" s="31"/>
      <c r="I259" s="31"/>
      <c r="J259" s="31"/>
      <c r="K259" s="31"/>
      <c r="L259" s="31"/>
    </row>
    <row r="260" spans="2:12" ht="14.45">
      <c r="B260" s="33"/>
      <c r="C260" s="31"/>
      <c r="D260" s="31"/>
      <c r="E260" s="31"/>
      <c r="F260" s="31"/>
      <c r="G260" s="31"/>
      <c r="H260" s="31"/>
      <c r="I260" s="31"/>
      <c r="J260" s="31"/>
      <c r="K260" s="31"/>
      <c r="L260" s="31"/>
    </row>
    <row r="261" spans="2:12" ht="14.45">
      <c r="B261" s="33"/>
      <c r="C261" s="31"/>
      <c r="D261" s="31"/>
      <c r="E261" s="31"/>
      <c r="F261" s="31"/>
      <c r="G261" s="31"/>
      <c r="H261" s="31"/>
      <c r="I261" s="31"/>
      <c r="J261" s="31"/>
      <c r="K261" s="31"/>
      <c r="L261" s="31"/>
    </row>
    <row r="262" spans="2:12" ht="14.45">
      <c r="B262" s="33"/>
      <c r="C262" s="31"/>
      <c r="D262" s="31"/>
      <c r="E262" s="31"/>
      <c r="F262" s="31"/>
      <c r="G262" s="31"/>
      <c r="H262" s="31"/>
      <c r="I262" s="31"/>
      <c r="J262" s="31"/>
      <c r="K262" s="31"/>
      <c r="L262" s="31"/>
    </row>
    <row r="263" spans="2:12" ht="14.45">
      <c r="B263" s="33"/>
      <c r="C263" s="31"/>
      <c r="D263" s="31"/>
      <c r="E263" s="31"/>
      <c r="F263" s="31"/>
      <c r="G263" s="31"/>
      <c r="H263" s="31"/>
      <c r="I263" s="31"/>
      <c r="J263" s="31"/>
      <c r="K263" s="31"/>
      <c r="L263" s="31"/>
    </row>
    <row r="264" spans="2:12" ht="14.45">
      <c r="B264" s="33"/>
      <c r="C264" s="31"/>
      <c r="D264" s="31"/>
      <c r="E264" s="31"/>
      <c r="F264" s="31"/>
      <c r="G264" s="31"/>
      <c r="H264" s="31"/>
      <c r="I264" s="31"/>
      <c r="J264" s="31"/>
      <c r="K264" s="31"/>
      <c r="L264" s="31"/>
    </row>
    <row r="265" spans="2:12" ht="14.45">
      <c r="B265" s="33"/>
      <c r="C265" s="31"/>
      <c r="D265" s="31"/>
      <c r="E265" s="31"/>
      <c r="F265" s="31"/>
      <c r="G265" s="31"/>
      <c r="H265" s="31"/>
      <c r="I265" s="31"/>
      <c r="J265" s="31"/>
      <c r="K265" s="31"/>
      <c r="L265" s="31"/>
    </row>
    <row r="266" spans="2:12" ht="14.45">
      <c r="B266" s="33"/>
      <c r="C266" s="31"/>
      <c r="D266" s="31"/>
      <c r="E266" s="31"/>
      <c r="F266" s="31"/>
      <c r="G266" s="31"/>
      <c r="H266" s="31"/>
      <c r="I266" s="31"/>
      <c r="J266" s="31"/>
      <c r="K266" s="31"/>
      <c r="L266" s="31"/>
    </row>
    <row r="267" spans="2:12" ht="14.45">
      <c r="B267" s="33"/>
      <c r="C267" s="31"/>
      <c r="D267" s="31"/>
      <c r="E267" s="31"/>
      <c r="F267" s="31"/>
      <c r="G267" s="31"/>
      <c r="H267" s="31"/>
      <c r="I267" s="31"/>
      <c r="J267" s="31"/>
      <c r="K267" s="31"/>
      <c r="L267" s="31"/>
    </row>
    <row r="268" spans="2:12" ht="14.45">
      <c r="B268" s="33"/>
      <c r="C268" s="31"/>
      <c r="D268" s="31"/>
      <c r="E268" s="31"/>
      <c r="F268" s="31"/>
      <c r="G268" s="31"/>
      <c r="H268" s="31"/>
      <c r="I268" s="31"/>
      <c r="J268" s="31"/>
      <c r="K268" s="31"/>
      <c r="L268" s="31"/>
    </row>
    <row r="269" spans="2:12" ht="14.45">
      <c r="B269" s="33"/>
      <c r="C269" s="31"/>
      <c r="D269" s="31"/>
      <c r="E269" s="31"/>
      <c r="F269" s="31"/>
      <c r="G269" s="31"/>
      <c r="H269" s="31"/>
      <c r="I269" s="31"/>
      <c r="J269" s="31"/>
      <c r="K269" s="31"/>
      <c r="L269" s="31"/>
    </row>
    <row r="270" spans="2:12" ht="14.45">
      <c r="B270" s="33"/>
      <c r="C270" s="31"/>
      <c r="D270" s="31"/>
      <c r="E270" s="31"/>
      <c r="F270" s="31"/>
      <c r="G270" s="31"/>
      <c r="H270" s="31"/>
      <c r="I270" s="31"/>
      <c r="J270" s="31"/>
      <c r="K270" s="31"/>
      <c r="L270" s="31"/>
    </row>
    <row r="271" spans="2:12" ht="14.45">
      <c r="B271" s="33"/>
      <c r="C271" s="31"/>
      <c r="D271" s="31"/>
      <c r="E271" s="31"/>
      <c r="F271" s="31"/>
      <c r="G271" s="31"/>
      <c r="H271" s="31"/>
      <c r="I271" s="31"/>
      <c r="J271" s="31"/>
      <c r="K271" s="31"/>
      <c r="L271" s="31"/>
    </row>
    <row r="272" spans="2:12" ht="14.45">
      <c r="B272" s="33"/>
      <c r="C272" s="31"/>
      <c r="D272" s="31"/>
      <c r="E272" s="31"/>
      <c r="F272" s="31"/>
      <c r="G272" s="31"/>
      <c r="H272" s="31"/>
      <c r="I272" s="31"/>
      <c r="J272" s="31"/>
      <c r="K272" s="31"/>
      <c r="L272" s="31"/>
    </row>
    <row r="273" spans="2:12" ht="14.45">
      <c r="B273" s="33"/>
      <c r="C273" s="31"/>
      <c r="D273" s="31"/>
      <c r="E273" s="31"/>
      <c r="F273" s="31"/>
      <c r="G273" s="31"/>
      <c r="H273" s="31"/>
      <c r="I273" s="31"/>
      <c r="J273" s="31"/>
      <c r="K273" s="31"/>
      <c r="L273" s="31"/>
    </row>
    <row r="274" spans="2:12" ht="14.45">
      <c r="B274" s="33"/>
      <c r="C274" s="31"/>
      <c r="D274" s="31"/>
      <c r="E274" s="31"/>
      <c r="F274" s="31"/>
      <c r="G274" s="31"/>
      <c r="H274" s="31"/>
      <c r="I274" s="31"/>
      <c r="J274" s="31"/>
      <c r="K274" s="31"/>
      <c r="L274" s="31"/>
    </row>
    <row r="275" spans="2:12" ht="14.45">
      <c r="B275" s="33"/>
      <c r="C275" s="31"/>
      <c r="D275" s="31"/>
      <c r="E275" s="31"/>
      <c r="F275" s="31"/>
      <c r="G275" s="31"/>
      <c r="H275" s="31"/>
      <c r="I275" s="31"/>
      <c r="J275" s="31"/>
      <c r="K275" s="31"/>
      <c r="L275" s="31"/>
    </row>
    <row r="276" spans="2:12" ht="14.45">
      <c r="B276" s="33"/>
      <c r="C276" s="31"/>
      <c r="D276" s="31"/>
      <c r="E276" s="31"/>
      <c r="F276" s="31"/>
      <c r="G276" s="31"/>
      <c r="H276" s="31"/>
      <c r="I276" s="31"/>
      <c r="J276" s="31"/>
      <c r="K276" s="31"/>
      <c r="L276" s="31"/>
    </row>
    <row r="277" spans="2:12" ht="14.45">
      <c r="B277" s="33"/>
      <c r="C277" s="31"/>
      <c r="D277" s="31"/>
      <c r="E277" s="31"/>
      <c r="F277" s="31"/>
      <c r="G277" s="31"/>
      <c r="H277" s="31"/>
      <c r="I277" s="31"/>
      <c r="J277" s="31"/>
      <c r="K277" s="31"/>
      <c r="L277" s="31"/>
    </row>
    <row r="278" spans="2:12" ht="14.45">
      <c r="B278" s="33"/>
      <c r="C278" s="31"/>
      <c r="D278" s="31"/>
      <c r="E278" s="31"/>
      <c r="F278" s="31"/>
      <c r="G278" s="31"/>
      <c r="H278" s="31"/>
      <c r="I278" s="31"/>
      <c r="J278" s="31"/>
      <c r="K278" s="31"/>
      <c r="L278" s="31"/>
    </row>
    <row r="279" spans="2:12" ht="14.45">
      <c r="B279" s="33"/>
      <c r="C279" s="31"/>
      <c r="D279" s="31"/>
      <c r="E279" s="31"/>
      <c r="F279" s="31"/>
      <c r="G279" s="31"/>
      <c r="H279" s="31"/>
      <c r="I279" s="31"/>
      <c r="J279" s="31"/>
      <c r="K279" s="31"/>
      <c r="L279" s="31"/>
    </row>
    <row r="280" spans="2:12" ht="14.45">
      <c r="B280" s="33"/>
      <c r="C280" s="31"/>
      <c r="D280" s="31"/>
      <c r="E280" s="31"/>
      <c r="F280" s="31"/>
      <c r="G280" s="31"/>
      <c r="H280" s="31"/>
      <c r="I280" s="31"/>
      <c r="J280" s="31"/>
      <c r="K280" s="31"/>
      <c r="L280" s="31"/>
    </row>
    <row r="281" spans="2:12" ht="14.45">
      <c r="B281" s="33"/>
      <c r="C281" s="31"/>
      <c r="D281" s="31"/>
      <c r="E281" s="31"/>
      <c r="F281" s="31"/>
      <c r="G281" s="31"/>
      <c r="H281" s="31"/>
      <c r="I281" s="31"/>
      <c r="J281" s="31"/>
      <c r="K281" s="31"/>
      <c r="L281" s="31"/>
    </row>
    <row r="282" spans="2:12" ht="14.45">
      <c r="B282" s="33"/>
      <c r="C282" s="31"/>
      <c r="D282" s="31"/>
      <c r="E282" s="31"/>
      <c r="F282" s="31"/>
      <c r="G282" s="31"/>
      <c r="H282" s="31"/>
      <c r="I282" s="31"/>
      <c r="J282" s="31"/>
      <c r="K282" s="31"/>
      <c r="L282" s="31"/>
    </row>
    <row r="283" spans="2:12" ht="14.45">
      <c r="B283" s="33"/>
      <c r="C283" s="31"/>
      <c r="D283" s="31"/>
      <c r="E283" s="31"/>
      <c r="F283" s="31"/>
      <c r="G283" s="31"/>
      <c r="H283" s="31"/>
      <c r="I283" s="31"/>
      <c r="J283" s="31"/>
      <c r="K283" s="31"/>
      <c r="L283" s="31"/>
    </row>
    <row r="284" spans="2:12" ht="14.45">
      <c r="B284" s="33"/>
      <c r="C284" s="31"/>
      <c r="D284" s="31"/>
      <c r="E284" s="31"/>
      <c r="F284" s="31"/>
      <c r="G284" s="31"/>
      <c r="H284" s="31"/>
      <c r="I284" s="31"/>
      <c r="J284" s="31"/>
      <c r="K284" s="31"/>
      <c r="L284" s="31"/>
    </row>
    <row r="285" spans="2:12" ht="14.45">
      <c r="B285" s="33"/>
      <c r="C285" s="31"/>
      <c r="D285" s="31"/>
      <c r="E285" s="31"/>
      <c r="F285" s="31"/>
      <c r="G285" s="31"/>
      <c r="H285" s="31"/>
      <c r="I285" s="31"/>
      <c r="J285" s="31"/>
      <c r="K285" s="31"/>
      <c r="L285" s="31"/>
    </row>
    <row r="286" spans="2:12" ht="14.45">
      <c r="B286" s="33"/>
      <c r="C286" s="31"/>
      <c r="D286" s="31"/>
      <c r="E286" s="31"/>
      <c r="F286" s="31"/>
      <c r="G286" s="31"/>
      <c r="H286" s="31"/>
      <c r="I286" s="31"/>
      <c r="J286" s="31"/>
      <c r="K286" s="31"/>
      <c r="L286" s="31"/>
    </row>
    <row r="287" spans="2:12" ht="14.45">
      <c r="B287" s="33"/>
      <c r="C287" s="31"/>
      <c r="D287" s="31"/>
      <c r="E287" s="31"/>
      <c r="F287" s="31"/>
      <c r="G287" s="31"/>
      <c r="H287" s="31"/>
      <c r="I287" s="31"/>
      <c r="J287" s="31"/>
      <c r="K287" s="31"/>
      <c r="L287" s="31"/>
    </row>
    <row r="288" spans="2:12" ht="14.45">
      <c r="B288" s="33"/>
      <c r="C288" s="31"/>
      <c r="D288" s="31"/>
      <c r="E288" s="31"/>
      <c r="F288" s="31"/>
      <c r="G288" s="31"/>
      <c r="H288" s="31"/>
      <c r="I288" s="31"/>
      <c r="J288" s="31"/>
      <c r="K288" s="31"/>
      <c r="L288" s="31"/>
    </row>
    <row r="289" spans="2:12" ht="14.45">
      <c r="B289" s="33"/>
      <c r="C289" s="31"/>
      <c r="D289" s="31"/>
      <c r="E289" s="31"/>
      <c r="F289" s="31"/>
      <c r="G289" s="31"/>
      <c r="H289" s="31"/>
      <c r="I289" s="31"/>
      <c r="J289" s="31"/>
      <c r="K289" s="31"/>
      <c r="L289" s="31"/>
    </row>
    <row r="290" spans="2:12" ht="14.45">
      <c r="B290" s="33"/>
      <c r="C290" s="31"/>
      <c r="D290" s="31"/>
      <c r="E290" s="31"/>
      <c r="F290" s="31"/>
      <c r="G290" s="31"/>
      <c r="H290" s="31"/>
      <c r="I290" s="31"/>
      <c r="J290" s="31"/>
      <c r="K290" s="31"/>
      <c r="L290" s="31"/>
    </row>
    <row r="291" spans="2:12" ht="14.45">
      <c r="B291" s="33"/>
      <c r="C291" s="31"/>
      <c r="D291" s="31"/>
      <c r="E291" s="31"/>
      <c r="F291" s="31"/>
      <c r="G291" s="31"/>
      <c r="H291" s="31"/>
      <c r="I291" s="31"/>
      <c r="J291" s="31"/>
      <c r="K291" s="31"/>
      <c r="L291" s="31"/>
    </row>
    <row r="292" spans="2:12" ht="14.45">
      <c r="B292" s="33"/>
      <c r="C292" s="31"/>
      <c r="D292" s="31"/>
      <c r="E292" s="31"/>
      <c r="F292" s="31"/>
      <c r="G292" s="31"/>
      <c r="H292" s="31"/>
      <c r="I292" s="31"/>
      <c r="J292" s="31"/>
      <c r="K292" s="31"/>
      <c r="L292" s="31"/>
    </row>
    <row r="293" spans="2:12" ht="14.45">
      <c r="B293" s="33"/>
      <c r="C293" s="31"/>
      <c r="D293" s="31"/>
      <c r="E293" s="31"/>
      <c r="F293" s="31"/>
      <c r="G293" s="31"/>
      <c r="H293" s="31"/>
      <c r="I293" s="31"/>
      <c r="J293" s="31"/>
      <c r="K293" s="31"/>
      <c r="L293" s="31"/>
    </row>
    <row r="294" spans="2:12" ht="14.45">
      <c r="B294" s="33"/>
      <c r="C294" s="31"/>
      <c r="D294" s="31"/>
      <c r="E294" s="31"/>
      <c r="F294" s="31"/>
      <c r="G294" s="31"/>
      <c r="H294" s="31"/>
      <c r="I294" s="31"/>
      <c r="J294" s="31"/>
      <c r="K294" s="31"/>
      <c r="L294" s="31"/>
    </row>
    <row r="295" spans="2:12" ht="14.45">
      <c r="B295" s="33"/>
      <c r="C295" s="31"/>
      <c r="D295" s="31"/>
      <c r="E295" s="31"/>
      <c r="F295" s="31"/>
      <c r="G295" s="31"/>
      <c r="H295" s="31"/>
      <c r="I295" s="31"/>
      <c r="J295" s="31"/>
      <c r="K295" s="31"/>
      <c r="L295" s="31"/>
    </row>
    <row r="296" spans="2:12" ht="14.45">
      <c r="B296" s="33"/>
      <c r="C296" s="31"/>
      <c r="D296" s="31"/>
      <c r="E296" s="31"/>
      <c r="F296" s="31"/>
      <c r="G296" s="31"/>
      <c r="H296" s="31"/>
      <c r="I296" s="31"/>
      <c r="J296" s="31"/>
      <c r="K296" s="31"/>
      <c r="L296" s="31"/>
    </row>
    <row r="297" spans="2:12" ht="14.45">
      <c r="B297" s="33"/>
      <c r="C297" s="31"/>
      <c r="D297" s="31"/>
      <c r="E297" s="31"/>
      <c r="F297" s="31"/>
      <c r="G297" s="31"/>
      <c r="H297" s="31"/>
      <c r="I297" s="31"/>
      <c r="J297" s="31"/>
      <c r="K297" s="31"/>
      <c r="L297" s="31"/>
    </row>
    <row r="298" spans="2:12" ht="14.45">
      <c r="B298" s="33"/>
      <c r="C298" s="31"/>
      <c r="D298" s="31"/>
      <c r="E298" s="31"/>
      <c r="F298" s="31"/>
      <c r="G298" s="31"/>
      <c r="H298" s="31"/>
      <c r="I298" s="31"/>
      <c r="J298" s="31"/>
      <c r="K298" s="31"/>
      <c r="L298" s="31"/>
    </row>
    <row r="299" spans="2:12" ht="14.45">
      <c r="B299" s="33"/>
      <c r="C299" s="31"/>
      <c r="D299" s="31"/>
      <c r="E299" s="31"/>
      <c r="F299" s="31"/>
      <c r="G299" s="31"/>
      <c r="H299" s="31"/>
      <c r="I299" s="31"/>
      <c r="J299" s="31"/>
      <c r="K299" s="31"/>
      <c r="L299" s="31"/>
    </row>
    <row r="300" spans="2:12" ht="14.45">
      <c r="B300" s="33"/>
      <c r="C300" s="31"/>
      <c r="D300" s="31"/>
      <c r="E300" s="31"/>
      <c r="F300" s="31"/>
      <c r="G300" s="31"/>
      <c r="H300" s="31"/>
      <c r="I300" s="31"/>
      <c r="J300" s="31"/>
      <c r="K300" s="31"/>
      <c r="L300" s="31"/>
    </row>
    <row r="301" spans="2:12" ht="14.45">
      <c r="B301" s="33"/>
      <c r="C301" s="31"/>
      <c r="D301" s="31"/>
      <c r="E301" s="31"/>
      <c r="F301" s="31"/>
      <c r="G301" s="31"/>
      <c r="H301" s="31"/>
      <c r="I301" s="31"/>
      <c r="J301" s="31"/>
      <c r="K301" s="31"/>
      <c r="L301" s="31"/>
    </row>
    <row r="302" spans="2:12" ht="14.45">
      <c r="B302" s="33"/>
      <c r="C302" s="31"/>
      <c r="D302" s="31"/>
      <c r="E302" s="31"/>
      <c r="F302" s="31"/>
      <c r="G302" s="31"/>
      <c r="H302" s="31"/>
      <c r="I302" s="31"/>
      <c r="J302" s="31"/>
      <c r="K302" s="31"/>
      <c r="L302" s="31"/>
    </row>
    <row r="303" spans="2:12" ht="14.45">
      <c r="B303" s="33"/>
      <c r="C303" s="31"/>
      <c r="D303" s="31"/>
      <c r="E303" s="31"/>
      <c r="F303" s="31"/>
      <c r="G303" s="31"/>
      <c r="H303" s="31"/>
      <c r="I303" s="31"/>
      <c r="J303" s="31"/>
      <c r="K303" s="31"/>
      <c r="L303" s="31"/>
    </row>
    <row r="304" spans="2:12" ht="14.45">
      <c r="B304" s="33"/>
      <c r="C304" s="31"/>
      <c r="D304" s="31"/>
      <c r="E304" s="31"/>
      <c r="F304" s="31"/>
      <c r="G304" s="31"/>
      <c r="H304" s="31"/>
      <c r="I304" s="31"/>
      <c r="J304" s="31"/>
      <c r="K304" s="31"/>
      <c r="L304" s="31"/>
    </row>
    <row r="305" spans="2:12" ht="14.45">
      <c r="B305" s="33"/>
      <c r="C305" s="31"/>
      <c r="D305" s="31"/>
      <c r="E305" s="31"/>
      <c r="F305" s="31"/>
      <c r="G305" s="31"/>
      <c r="H305" s="31"/>
      <c r="I305" s="31"/>
      <c r="J305" s="31"/>
      <c r="K305" s="31"/>
      <c r="L305" s="31"/>
    </row>
    <row r="306" spans="2:12" ht="14.45">
      <c r="B306" s="33"/>
      <c r="C306" s="31"/>
      <c r="D306" s="31"/>
      <c r="E306" s="31"/>
      <c r="F306" s="31"/>
      <c r="G306" s="31"/>
      <c r="H306" s="31"/>
      <c r="I306" s="31"/>
      <c r="J306" s="31"/>
      <c r="K306" s="31"/>
      <c r="L306" s="31"/>
    </row>
    <row r="307" spans="2:12" ht="14.45">
      <c r="B307" s="33"/>
      <c r="C307" s="31"/>
      <c r="D307" s="31"/>
      <c r="E307" s="31"/>
      <c r="F307" s="31"/>
      <c r="G307" s="31"/>
      <c r="H307" s="31"/>
      <c r="I307" s="31"/>
      <c r="J307" s="31"/>
      <c r="K307" s="31"/>
      <c r="L307" s="31"/>
    </row>
    <row r="308" spans="2:12" ht="14.45">
      <c r="B308" s="33"/>
      <c r="C308" s="31"/>
      <c r="D308" s="31"/>
      <c r="E308" s="31"/>
      <c r="F308" s="31"/>
      <c r="G308" s="31"/>
      <c r="H308" s="31"/>
      <c r="I308" s="31"/>
      <c r="J308" s="31"/>
      <c r="K308" s="31"/>
      <c r="L308" s="31"/>
    </row>
    <row r="309" spans="2:12" ht="14.45">
      <c r="B309" s="33"/>
      <c r="C309" s="31"/>
      <c r="D309" s="31"/>
      <c r="E309" s="31"/>
      <c r="F309" s="31"/>
      <c r="G309" s="31"/>
      <c r="H309" s="31"/>
      <c r="I309" s="31"/>
      <c r="J309" s="31"/>
      <c r="K309" s="31"/>
      <c r="L309" s="31"/>
    </row>
    <row r="310" spans="2:12" ht="14.45">
      <c r="B310" s="33"/>
      <c r="C310" s="31"/>
      <c r="D310" s="31"/>
      <c r="E310" s="31"/>
      <c r="F310" s="31"/>
      <c r="G310" s="31"/>
      <c r="H310" s="31"/>
      <c r="I310" s="31"/>
      <c r="J310" s="31"/>
      <c r="K310" s="31"/>
      <c r="L310" s="31"/>
    </row>
    <row r="311" spans="2:12" ht="14.45">
      <c r="B311" s="33"/>
      <c r="C311" s="31"/>
      <c r="D311" s="31"/>
      <c r="E311" s="31"/>
      <c r="F311" s="31"/>
      <c r="G311" s="31"/>
      <c r="H311" s="31"/>
      <c r="I311" s="31"/>
      <c r="J311" s="31"/>
      <c r="K311" s="31"/>
      <c r="L311" s="31"/>
    </row>
    <row r="312" spans="2:12" ht="14.45">
      <c r="B312" s="33"/>
      <c r="C312" s="31"/>
      <c r="D312" s="31"/>
      <c r="E312" s="31"/>
      <c r="F312" s="31"/>
      <c r="G312" s="31"/>
      <c r="H312" s="31"/>
      <c r="I312" s="31"/>
      <c r="J312" s="31"/>
      <c r="K312" s="31"/>
      <c r="L312" s="31"/>
    </row>
    <row r="313" spans="2:12" ht="14.45">
      <c r="B313" s="33"/>
      <c r="C313" s="31"/>
      <c r="D313" s="31"/>
      <c r="E313" s="31"/>
      <c r="F313" s="31"/>
      <c r="G313" s="31"/>
      <c r="H313" s="31"/>
      <c r="I313" s="31"/>
      <c r="J313" s="31"/>
      <c r="K313" s="31"/>
      <c r="L313" s="31"/>
    </row>
    <row r="314" spans="2:12" ht="14.45">
      <c r="B314" s="33"/>
      <c r="C314" s="31"/>
      <c r="D314" s="31"/>
      <c r="E314" s="31"/>
      <c r="F314" s="31"/>
      <c r="G314" s="31"/>
      <c r="H314" s="31"/>
      <c r="I314" s="31"/>
      <c r="J314" s="31"/>
      <c r="K314" s="31"/>
      <c r="L314" s="31"/>
    </row>
    <row r="315" spans="2:12" ht="14.45">
      <c r="B315" s="33"/>
      <c r="C315" s="31"/>
      <c r="D315" s="31"/>
      <c r="E315" s="31"/>
      <c r="F315" s="31"/>
      <c r="G315" s="31"/>
      <c r="H315" s="31"/>
      <c r="I315" s="31"/>
      <c r="J315" s="31"/>
      <c r="K315" s="31"/>
      <c r="L315" s="31"/>
    </row>
    <row r="316" spans="2:12" ht="14.45">
      <c r="B316" s="33"/>
      <c r="C316" s="31"/>
      <c r="D316" s="31"/>
      <c r="E316" s="31"/>
      <c r="F316" s="31"/>
      <c r="G316" s="31"/>
      <c r="H316" s="31"/>
      <c r="I316" s="31"/>
      <c r="J316" s="31"/>
      <c r="K316" s="31"/>
      <c r="L316" s="31"/>
    </row>
    <row r="317" spans="2:12" ht="14.45">
      <c r="B317" s="33"/>
      <c r="C317" s="31"/>
      <c r="D317" s="31"/>
      <c r="E317" s="31"/>
      <c r="F317" s="31"/>
      <c r="G317" s="31"/>
      <c r="H317" s="31"/>
      <c r="I317" s="31"/>
      <c r="J317" s="31"/>
      <c r="K317" s="31"/>
      <c r="L317" s="31"/>
    </row>
    <row r="318" spans="2:12" ht="14.45">
      <c r="B318" s="33"/>
      <c r="C318" s="31"/>
      <c r="D318" s="31"/>
      <c r="E318" s="31"/>
      <c r="F318" s="31"/>
      <c r="G318" s="31"/>
      <c r="H318" s="31"/>
      <c r="I318" s="31"/>
      <c r="J318" s="31"/>
      <c r="K318" s="31"/>
      <c r="L318" s="31"/>
    </row>
    <row r="319" spans="2:12" ht="14.45">
      <c r="B319" s="33"/>
      <c r="C319" s="31"/>
      <c r="D319" s="31"/>
      <c r="E319" s="31"/>
      <c r="F319" s="31"/>
      <c r="G319" s="31"/>
      <c r="H319" s="31"/>
      <c r="I319" s="31"/>
      <c r="J319" s="31"/>
      <c r="K319" s="31"/>
      <c r="L319" s="31"/>
    </row>
    <row r="320" spans="2:12" ht="14.45">
      <c r="B320" s="33"/>
      <c r="C320" s="31"/>
      <c r="D320" s="31"/>
      <c r="E320" s="31"/>
      <c r="F320" s="31"/>
      <c r="G320" s="31"/>
      <c r="H320" s="31"/>
      <c r="I320" s="31"/>
      <c r="J320" s="31"/>
      <c r="K320" s="31"/>
      <c r="L320" s="31"/>
    </row>
    <row r="321" spans="2:12" ht="14.45">
      <c r="B321" s="33"/>
      <c r="C321" s="31"/>
      <c r="D321" s="31"/>
      <c r="E321" s="31"/>
      <c r="F321" s="31"/>
      <c r="G321" s="31"/>
      <c r="H321" s="31"/>
      <c r="I321" s="31"/>
      <c r="J321" s="31"/>
      <c r="K321" s="31"/>
      <c r="L321" s="31"/>
    </row>
    <row r="322" spans="2:12" ht="14.45">
      <c r="B322" s="33"/>
      <c r="C322" s="31"/>
      <c r="D322" s="31"/>
      <c r="E322" s="31"/>
      <c r="F322" s="31"/>
      <c r="G322" s="31"/>
      <c r="H322" s="31"/>
      <c r="I322" s="31"/>
      <c r="J322" s="31"/>
      <c r="K322" s="31"/>
      <c r="L322" s="31"/>
    </row>
    <row r="323" spans="2:12" ht="14.45">
      <c r="B323" s="33"/>
      <c r="C323" s="31"/>
      <c r="D323" s="31"/>
      <c r="E323" s="31"/>
      <c r="F323" s="31"/>
      <c r="G323" s="31"/>
      <c r="H323" s="31"/>
      <c r="I323" s="31"/>
      <c r="J323" s="31"/>
      <c r="K323" s="31"/>
      <c r="L323" s="31"/>
    </row>
    <row r="324" spans="2:12" ht="14.45">
      <c r="B324" s="33"/>
      <c r="C324" s="31"/>
      <c r="D324" s="31"/>
      <c r="E324" s="31"/>
      <c r="F324" s="31"/>
      <c r="G324" s="31"/>
      <c r="H324" s="31"/>
      <c r="I324" s="31"/>
      <c r="J324" s="31"/>
      <c r="K324" s="31"/>
      <c r="L324" s="31"/>
    </row>
    <row r="325" spans="2:12" ht="14.45">
      <c r="B325" s="33"/>
      <c r="C325" s="31"/>
      <c r="D325" s="31"/>
      <c r="E325" s="31"/>
      <c r="F325" s="31"/>
      <c r="G325" s="31"/>
      <c r="H325" s="31"/>
      <c r="I325" s="31"/>
      <c r="J325" s="31"/>
      <c r="K325" s="31"/>
      <c r="L325" s="31"/>
    </row>
    <row r="326" spans="2:12" ht="14.45">
      <c r="B326" s="33"/>
      <c r="C326" s="31"/>
      <c r="D326" s="31"/>
      <c r="E326" s="31"/>
      <c r="F326" s="31"/>
      <c r="G326" s="31"/>
      <c r="H326" s="31"/>
      <c r="I326" s="31"/>
      <c r="J326" s="31"/>
      <c r="K326" s="31"/>
      <c r="L326" s="31"/>
    </row>
    <row r="327" spans="2:12" ht="14.45">
      <c r="B327" s="33"/>
      <c r="C327" s="31"/>
      <c r="D327" s="31"/>
      <c r="E327" s="31"/>
      <c r="F327" s="31"/>
      <c r="G327" s="31"/>
      <c r="H327" s="31"/>
      <c r="I327" s="31"/>
      <c r="J327" s="31"/>
      <c r="K327" s="31"/>
      <c r="L327" s="31"/>
    </row>
    <row r="328" spans="2:12" ht="14.45">
      <c r="B328" s="33"/>
      <c r="C328" s="31"/>
      <c r="D328" s="31"/>
      <c r="E328" s="31"/>
      <c r="F328" s="31"/>
      <c r="G328" s="31"/>
      <c r="H328" s="31"/>
      <c r="I328" s="31"/>
      <c r="J328" s="31"/>
      <c r="K328" s="31"/>
      <c r="L328" s="31"/>
    </row>
    <row r="329" spans="2:12" ht="14.45">
      <c r="B329" s="33"/>
      <c r="C329" s="31"/>
      <c r="D329" s="31"/>
      <c r="E329" s="31"/>
      <c r="F329" s="31"/>
      <c r="G329" s="31"/>
      <c r="H329" s="31"/>
      <c r="I329" s="31"/>
      <c r="J329" s="31"/>
      <c r="K329" s="31"/>
      <c r="L329" s="31"/>
    </row>
    <row r="330" spans="2:12" ht="14.45">
      <c r="B330" s="33"/>
      <c r="C330" s="31"/>
      <c r="D330" s="31"/>
      <c r="E330" s="31"/>
      <c r="F330" s="31"/>
      <c r="G330" s="31"/>
      <c r="H330" s="31"/>
      <c r="I330" s="31"/>
      <c r="J330" s="31"/>
      <c r="K330" s="31"/>
      <c r="L330" s="31"/>
    </row>
    <row r="331" spans="2:12" ht="14.45">
      <c r="B331" s="33"/>
      <c r="C331" s="31"/>
      <c r="D331" s="31"/>
      <c r="E331" s="31"/>
      <c r="F331" s="31"/>
      <c r="G331" s="31"/>
      <c r="H331" s="31"/>
      <c r="I331" s="31"/>
      <c r="J331" s="31"/>
      <c r="K331" s="31"/>
      <c r="L331" s="31"/>
    </row>
    <row r="332" spans="2:12" ht="14.45">
      <c r="B332" s="33"/>
      <c r="C332" s="31"/>
      <c r="D332" s="31"/>
      <c r="E332" s="31"/>
      <c r="F332" s="31"/>
      <c r="G332" s="31"/>
      <c r="H332" s="31"/>
      <c r="I332" s="31"/>
      <c r="J332" s="31"/>
      <c r="K332" s="31"/>
      <c r="L332" s="31"/>
    </row>
    <row r="333" spans="2:12" ht="14.45">
      <c r="B333" s="33"/>
      <c r="C333" s="31"/>
      <c r="D333" s="31"/>
      <c r="E333" s="31"/>
      <c r="F333" s="31"/>
      <c r="G333" s="31"/>
      <c r="H333" s="31"/>
      <c r="I333" s="31"/>
      <c r="J333" s="31"/>
      <c r="K333" s="31"/>
      <c r="L333" s="31"/>
    </row>
    <row r="334" spans="2:12" ht="14.45">
      <c r="B334" s="33"/>
      <c r="C334" s="31"/>
      <c r="D334" s="31"/>
      <c r="E334" s="31"/>
      <c r="F334" s="31"/>
      <c r="G334" s="31"/>
      <c r="H334" s="31"/>
      <c r="I334" s="31"/>
      <c r="J334" s="31"/>
      <c r="K334" s="31"/>
      <c r="L334" s="31"/>
    </row>
    <row r="335" spans="2:12" ht="14.45">
      <c r="B335" s="33"/>
      <c r="C335" s="31"/>
      <c r="D335" s="31"/>
      <c r="E335" s="31"/>
      <c r="F335" s="31"/>
      <c r="G335" s="31"/>
      <c r="H335" s="31"/>
      <c r="I335" s="31"/>
      <c r="J335" s="31"/>
      <c r="K335" s="31"/>
      <c r="L335" s="31"/>
    </row>
    <row r="336" spans="2:12" ht="14.45">
      <c r="B336" s="33"/>
      <c r="C336" s="31"/>
      <c r="D336" s="31"/>
      <c r="E336" s="31"/>
      <c r="F336" s="31"/>
      <c r="G336" s="31"/>
      <c r="H336" s="31"/>
      <c r="I336" s="31"/>
      <c r="J336" s="31"/>
      <c r="K336" s="31"/>
      <c r="L336" s="31"/>
    </row>
    <row r="337" spans="2:12" ht="14.45">
      <c r="B337" s="33"/>
      <c r="C337" s="31"/>
      <c r="D337" s="31"/>
      <c r="E337" s="31"/>
      <c r="F337" s="31"/>
      <c r="G337" s="31"/>
      <c r="H337" s="31"/>
      <c r="I337" s="31"/>
      <c r="J337" s="31"/>
      <c r="K337" s="31"/>
      <c r="L337" s="31"/>
    </row>
    <row r="338" spans="2:12" ht="14.45">
      <c r="B338" s="33"/>
      <c r="C338" s="31"/>
      <c r="D338" s="31"/>
      <c r="E338" s="31"/>
      <c r="F338" s="31"/>
      <c r="G338" s="31"/>
      <c r="H338" s="31"/>
      <c r="I338" s="31"/>
      <c r="J338" s="31"/>
      <c r="K338" s="31"/>
      <c r="L338" s="31"/>
    </row>
    <row r="339" spans="2:12" ht="14.45">
      <c r="B339" s="33"/>
      <c r="C339" s="31"/>
      <c r="D339" s="31"/>
      <c r="E339" s="31"/>
      <c r="F339" s="31"/>
      <c r="G339" s="31"/>
      <c r="H339" s="31"/>
      <c r="I339" s="31"/>
      <c r="J339" s="31"/>
      <c r="K339" s="31"/>
      <c r="L339" s="31"/>
    </row>
    <row r="340" spans="2:12" ht="14.45">
      <c r="B340" s="33"/>
      <c r="C340" s="31"/>
      <c r="D340" s="31"/>
      <c r="E340" s="31"/>
      <c r="F340" s="31"/>
      <c r="G340" s="31"/>
      <c r="H340" s="31"/>
      <c r="I340" s="31"/>
      <c r="J340" s="31"/>
      <c r="K340" s="31"/>
      <c r="L340" s="31"/>
    </row>
    <row r="341" spans="2:12" ht="14.45">
      <c r="B341" s="33"/>
      <c r="C341" s="31"/>
      <c r="D341" s="31"/>
      <c r="E341" s="31"/>
      <c r="F341" s="31"/>
      <c r="G341" s="31"/>
      <c r="H341" s="31"/>
      <c r="I341" s="31"/>
      <c r="J341" s="31"/>
      <c r="K341" s="31"/>
      <c r="L341" s="31"/>
    </row>
    <row r="342" spans="2:12" ht="14.45">
      <c r="B342" s="33"/>
      <c r="C342" s="31"/>
      <c r="D342" s="31"/>
      <c r="E342" s="31"/>
      <c r="F342" s="31"/>
      <c r="G342" s="31"/>
      <c r="H342" s="31"/>
      <c r="I342" s="31"/>
      <c r="J342" s="31"/>
      <c r="K342" s="31"/>
      <c r="L342" s="31"/>
    </row>
    <row r="343" spans="2:12" ht="14.45">
      <c r="B343" s="33"/>
      <c r="C343" s="31"/>
      <c r="D343" s="31"/>
      <c r="E343" s="31"/>
      <c r="F343" s="31"/>
      <c r="G343" s="31"/>
      <c r="H343" s="31"/>
      <c r="I343" s="31"/>
      <c r="J343" s="31"/>
      <c r="K343" s="31"/>
      <c r="L343" s="31"/>
    </row>
    <row r="344" spans="2:12" ht="14.45">
      <c r="B344" s="33"/>
      <c r="C344" s="31"/>
      <c r="D344" s="31"/>
      <c r="E344" s="31"/>
      <c r="F344" s="31"/>
      <c r="G344" s="31"/>
      <c r="H344" s="31"/>
      <c r="I344" s="31"/>
      <c r="J344" s="31"/>
      <c r="K344" s="31"/>
      <c r="L344" s="31"/>
    </row>
    <row r="345" spans="2:12" ht="14.45">
      <c r="B345" s="33"/>
      <c r="C345" s="31"/>
      <c r="D345" s="31"/>
      <c r="E345" s="31"/>
      <c r="F345" s="31"/>
      <c r="G345" s="31"/>
      <c r="H345" s="31"/>
      <c r="I345" s="31"/>
      <c r="J345" s="31"/>
      <c r="K345" s="31"/>
      <c r="L345" s="31"/>
    </row>
    <row r="346" spans="2:12" ht="14.45">
      <c r="B346" s="33"/>
      <c r="C346" s="31"/>
      <c r="D346" s="31"/>
      <c r="E346" s="31"/>
      <c r="F346" s="31"/>
      <c r="G346" s="31"/>
      <c r="H346" s="31"/>
      <c r="I346" s="31"/>
      <c r="J346" s="31"/>
      <c r="K346" s="31"/>
      <c r="L346" s="31"/>
    </row>
    <row r="347" spans="2:12" ht="14.45">
      <c r="B347" s="33"/>
      <c r="C347" s="31"/>
      <c r="D347" s="31"/>
      <c r="E347" s="31"/>
      <c r="F347" s="31"/>
      <c r="G347" s="31"/>
      <c r="H347" s="31"/>
      <c r="I347" s="31"/>
      <c r="J347" s="31"/>
      <c r="K347" s="31"/>
      <c r="L347" s="31"/>
    </row>
    <row r="348" spans="2:12" ht="14.45">
      <c r="B348" s="33"/>
      <c r="C348" s="31"/>
      <c r="D348" s="31"/>
      <c r="E348" s="31"/>
      <c r="F348" s="31"/>
      <c r="G348" s="31"/>
      <c r="H348" s="31"/>
      <c r="I348" s="31"/>
      <c r="J348" s="31"/>
      <c r="K348" s="31"/>
      <c r="L348" s="31"/>
    </row>
    <row r="349" spans="2:12">
      <c r="C349" s="31"/>
      <c r="D349" s="31"/>
      <c r="E349" s="31"/>
      <c r="F349" s="31"/>
      <c r="G349" s="31"/>
      <c r="H349" s="31"/>
      <c r="I349" s="31"/>
      <c r="J349" s="31"/>
      <c r="K349" s="31"/>
      <c r="L349" s="31"/>
    </row>
    <row r="350" spans="2:12">
      <c r="C350" s="31"/>
      <c r="D350" s="31"/>
      <c r="E350" s="31"/>
      <c r="F350" s="31"/>
      <c r="G350" s="31"/>
      <c r="H350" s="31"/>
      <c r="I350" s="31"/>
      <c r="J350" s="31"/>
      <c r="K350" s="31"/>
      <c r="L350" s="31"/>
    </row>
    <row r="351" spans="2:12">
      <c r="C351" s="31"/>
      <c r="D351" s="31"/>
      <c r="E351" s="31"/>
      <c r="F351" s="31"/>
      <c r="G351" s="31"/>
      <c r="H351" s="31"/>
      <c r="I351" s="31"/>
      <c r="J351" s="31"/>
      <c r="K351" s="31"/>
      <c r="L351" s="31"/>
    </row>
    <row r="352" spans="2:12">
      <c r="C352" s="31"/>
      <c r="D352" s="31"/>
      <c r="E352" s="31"/>
      <c r="F352" s="31"/>
      <c r="G352" s="31"/>
      <c r="H352" s="31"/>
      <c r="I352" s="31"/>
      <c r="J352" s="31"/>
      <c r="K352" s="31"/>
      <c r="L352" s="31"/>
    </row>
    <row r="353" spans="3:12">
      <c r="C353" s="31"/>
      <c r="D353" s="31"/>
      <c r="E353" s="31"/>
      <c r="F353" s="31"/>
      <c r="G353" s="31"/>
      <c r="H353" s="31"/>
      <c r="I353" s="31"/>
      <c r="J353" s="31"/>
      <c r="K353" s="31"/>
      <c r="L353" s="31"/>
    </row>
    <row r="354" spans="3:12">
      <c r="C354" s="31"/>
      <c r="D354" s="31"/>
      <c r="E354" s="31"/>
      <c r="F354" s="31"/>
      <c r="G354" s="31"/>
      <c r="H354" s="31"/>
      <c r="I354" s="31"/>
      <c r="J354" s="31"/>
      <c r="K354" s="31"/>
      <c r="L354" s="31"/>
    </row>
    <row r="355" spans="3:12">
      <c r="C355" s="31"/>
      <c r="D355" s="31"/>
      <c r="E355" s="31"/>
      <c r="F355" s="31"/>
      <c r="G355" s="31"/>
      <c r="H355" s="31"/>
      <c r="I355" s="31"/>
      <c r="J355" s="31"/>
      <c r="K355" s="31"/>
      <c r="L355" s="31"/>
    </row>
    <row r="356" spans="3:12">
      <c r="C356" s="31"/>
      <c r="D356" s="31"/>
      <c r="E356" s="31"/>
      <c r="F356" s="31"/>
      <c r="G356" s="31"/>
      <c r="H356" s="31"/>
      <c r="I356" s="31"/>
      <c r="J356" s="31"/>
      <c r="K356" s="31"/>
      <c r="L356" s="31"/>
    </row>
    <row r="357" spans="3:12">
      <c r="C357" s="31"/>
      <c r="D357" s="31"/>
      <c r="E357" s="31"/>
      <c r="F357" s="31"/>
      <c r="G357" s="31"/>
      <c r="H357" s="31"/>
      <c r="I357" s="31"/>
      <c r="J357" s="31"/>
      <c r="K357" s="31"/>
      <c r="L357" s="31"/>
    </row>
    <row r="358" spans="3:12">
      <c r="C358" s="31"/>
      <c r="D358" s="31"/>
      <c r="E358" s="31"/>
      <c r="F358" s="31"/>
      <c r="G358" s="31"/>
      <c r="H358" s="31"/>
      <c r="I358" s="31"/>
      <c r="J358" s="31"/>
      <c r="K358" s="31"/>
      <c r="L358" s="31"/>
    </row>
    <row r="359" spans="3:12">
      <c r="C359" s="31"/>
      <c r="D359" s="31"/>
      <c r="E359" s="31"/>
      <c r="F359" s="31"/>
      <c r="G359" s="31"/>
      <c r="H359" s="31"/>
      <c r="I359" s="31"/>
      <c r="J359" s="31"/>
      <c r="K359" s="31"/>
      <c r="L359" s="31"/>
    </row>
    <row r="360" spans="3:12">
      <c r="C360" s="31"/>
      <c r="D360" s="31"/>
      <c r="E360" s="31"/>
      <c r="F360" s="31"/>
      <c r="G360" s="31"/>
      <c r="H360" s="31"/>
      <c r="I360" s="31"/>
      <c r="J360" s="31"/>
      <c r="K360" s="31"/>
      <c r="L360" s="31"/>
    </row>
    <row r="361" spans="3:12">
      <c r="C361" s="31"/>
      <c r="D361" s="31"/>
      <c r="E361" s="31"/>
      <c r="F361" s="31"/>
      <c r="G361" s="31"/>
      <c r="H361" s="31"/>
      <c r="I361" s="31"/>
      <c r="J361" s="31"/>
      <c r="K361" s="31"/>
      <c r="L361" s="31"/>
    </row>
    <row r="362" spans="3:12">
      <c r="C362" s="31"/>
      <c r="D362" s="31"/>
      <c r="E362" s="31"/>
      <c r="F362" s="31"/>
      <c r="G362" s="31"/>
      <c r="H362" s="31"/>
      <c r="I362" s="31"/>
      <c r="J362" s="31"/>
      <c r="K362" s="31"/>
      <c r="L362" s="31"/>
    </row>
    <row r="363" spans="3:12">
      <c r="C363" s="31"/>
      <c r="D363" s="31"/>
      <c r="E363" s="31"/>
      <c r="F363" s="31"/>
      <c r="G363" s="31"/>
      <c r="H363" s="31"/>
      <c r="I363" s="31"/>
      <c r="J363" s="31"/>
      <c r="K363" s="31"/>
      <c r="L363" s="31"/>
    </row>
    <row r="364" spans="3:12">
      <c r="C364" s="31"/>
      <c r="D364" s="31"/>
      <c r="E364" s="31"/>
      <c r="F364" s="31"/>
      <c r="G364" s="31"/>
      <c r="H364" s="31"/>
      <c r="I364" s="31"/>
      <c r="J364" s="31"/>
      <c r="K364" s="31"/>
      <c r="L364" s="31"/>
    </row>
    <row r="365" spans="3:12">
      <c r="C365" s="31"/>
      <c r="D365" s="31"/>
      <c r="E365" s="31"/>
      <c r="F365" s="31"/>
      <c r="G365" s="31"/>
      <c r="H365" s="31"/>
      <c r="I365" s="31"/>
      <c r="J365" s="31"/>
      <c r="K365" s="31"/>
      <c r="L365" s="31"/>
    </row>
    <row r="366" spans="3:12">
      <c r="C366" s="31"/>
      <c r="D366" s="31"/>
      <c r="E366" s="31"/>
      <c r="F366" s="31"/>
      <c r="G366" s="31"/>
      <c r="H366" s="31"/>
      <c r="I366" s="31"/>
      <c r="J366" s="31"/>
      <c r="K366" s="31"/>
      <c r="L366" s="31"/>
    </row>
    <row r="367" spans="3:12">
      <c r="C367" s="31"/>
      <c r="D367" s="31"/>
      <c r="E367" s="31"/>
      <c r="F367" s="31"/>
      <c r="G367" s="31"/>
      <c r="H367" s="31"/>
      <c r="I367" s="31"/>
      <c r="J367" s="31"/>
      <c r="K367" s="31"/>
      <c r="L367" s="31"/>
    </row>
    <row r="368" spans="3:12">
      <c r="C368" s="31"/>
      <c r="D368" s="31"/>
      <c r="E368" s="31"/>
      <c r="F368" s="31"/>
      <c r="G368" s="31"/>
      <c r="H368" s="31"/>
      <c r="I368" s="31"/>
      <c r="J368" s="31"/>
      <c r="K368" s="31"/>
      <c r="L368" s="31"/>
    </row>
    <row r="369" spans="3:12">
      <c r="C369" s="31"/>
      <c r="D369" s="31"/>
      <c r="E369" s="31"/>
      <c r="F369" s="31"/>
      <c r="G369" s="31"/>
      <c r="H369" s="31"/>
      <c r="I369" s="31"/>
      <c r="J369" s="31"/>
      <c r="K369" s="31"/>
      <c r="L369" s="31"/>
    </row>
    <row r="370" spans="3:12">
      <c r="C370" s="31"/>
      <c r="D370" s="31"/>
      <c r="E370" s="31"/>
      <c r="F370" s="31"/>
      <c r="G370" s="31"/>
      <c r="H370" s="31"/>
      <c r="I370" s="31"/>
      <c r="J370" s="31"/>
      <c r="K370" s="31"/>
      <c r="L370" s="31"/>
    </row>
    <row r="371" spans="3:12">
      <c r="C371" s="31"/>
      <c r="D371" s="31"/>
      <c r="E371" s="31"/>
      <c r="F371" s="31"/>
      <c r="G371" s="31"/>
      <c r="H371" s="31"/>
      <c r="I371" s="31"/>
      <c r="J371" s="31"/>
      <c r="K371" s="31"/>
      <c r="L371" s="31"/>
    </row>
    <row r="372" spans="3:12">
      <c r="C372" s="31"/>
      <c r="D372" s="31"/>
      <c r="E372" s="31"/>
      <c r="F372" s="31"/>
      <c r="G372" s="31"/>
      <c r="H372" s="31"/>
      <c r="I372" s="31"/>
      <c r="J372" s="31"/>
      <c r="K372" s="31"/>
      <c r="L372" s="31"/>
    </row>
    <row r="373" spans="3:12">
      <c r="C373" s="31"/>
      <c r="D373" s="31"/>
      <c r="E373" s="31"/>
      <c r="F373" s="31"/>
      <c r="G373" s="31"/>
      <c r="H373" s="31"/>
      <c r="I373" s="31"/>
      <c r="J373" s="31"/>
      <c r="K373" s="31"/>
      <c r="L373" s="31"/>
    </row>
    <row r="374" spans="3:12">
      <c r="C374" s="31"/>
      <c r="D374" s="31"/>
      <c r="E374" s="31"/>
      <c r="F374" s="31"/>
      <c r="G374" s="31"/>
      <c r="H374" s="31"/>
      <c r="I374" s="31"/>
      <c r="J374" s="31"/>
      <c r="K374" s="31"/>
      <c r="L374" s="31"/>
    </row>
    <row r="375" spans="3:12">
      <c r="C375" s="31"/>
      <c r="D375" s="31"/>
      <c r="E375" s="31"/>
      <c r="F375" s="31"/>
      <c r="G375" s="31"/>
      <c r="H375" s="31"/>
      <c r="I375" s="31"/>
      <c r="J375" s="31"/>
      <c r="K375" s="31"/>
      <c r="L375" s="31"/>
    </row>
    <row r="376" spans="3:12">
      <c r="C376" s="31"/>
      <c r="D376" s="31"/>
      <c r="E376" s="31"/>
      <c r="F376" s="31"/>
      <c r="G376" s="31"/>
      <c r="H376" s="31"/>
      <c r="I376" s="31"/>
      <c r="J376" s="31"/>
      <c r="K376" s="31"/>
      <c r="L376" s="31"/>
    </row>
    <row r="377" spans="3:12">
      <c r="C377" s="31"/>
      <c r="D377" s="31"/>
      <c r="E377" s="31"/>
      <c r="F377" s="31"/>
      <c r="G377" s="31"/>
      <c r="H377" s="31"/>
      <c r="I377" s="31"/>
      <c r="J377" s="31"/>
      <c r="K377" s="31"/>
      <c r="L377" s="31"/>
    </row>
    <row r="378" spans="3:12">
      <c r="C378" s="31"/>
      <c r="D378" s="31"/>
      <c r="E378" s="31"/>
      <c r="F378" s="31"/>
      <c r="G378" s="31"/>
      <c r="H378" s="31"/>
      <c r="I378" s="31"/>
      <c r="J378" s="31"/>
      <c r="K378" s="31"/>
      <c r="L378" s="31"/>
    </row>
    <row r="379" spans="3:12">
      <c r="C379" s="31"/>
      <c r="D379" s="31"/>
      <c r="E379" s="31"/>
      <c r="F379" s="31"/>
      <c r="G379" s="31"/>
      <c r="H379" s="31"/>
      <c r="I379" s="31"/>
      <c r="J379" s="31"/>
      <c r="K379" s="31"/>
      <c r="L379" s="31"/>
    </row>
    <row r="380" spans="3:12">
      <c r="C380" s="31"/>
      <c r="D380" s="31"/>
      <c r="E380" s="31"/>
      <c r="F380" s="31"/>
      <c r="G380" s="31"/>
      <c r="H380" s="31"/>
      <c r="I380" s="31"/>
      <c r="J380" s="31"/>
      <c r="K380" s="31"/>
      <c r="L380" s="31"/>
    </row>
    <row r="381" spans="3:12">
      <c r="C381" s="31"/>
      <c r="D381" s="31"/>
      <c r="E381" s="31"/>
      <c r="F381" s="31"/>
      <c r="G381" s="31"/>
      <c r="H381" s="31"/>
      <c r="I381" s="31"/>
      <c r="J381" s="31"/>
      <c r="K381" s="31"/>
      <c r="L381" s="31"/>
    </row>
    <row r="382" spans="3:12">
      <c r="C382" s="31"/>
      <c r="D382" s="31"/>
      <c r="E382" s="31"/>
      <c r="F382" s="31"/>
      <c r="G382" s="31"/>
      <c r="H382" s="31"/>
      <c r="I382" s="31"/>
      <c r="J382" s="31"/>
      <c r="K382" s="31"/>
      <c r="L382" s="31"/>
    </row>
    <row r="383" spans="3:12">
      <c r="C383" s="31"/>
      <c r="D383" s="31"/>
      <c r="E383" s="31"/>
      <c r="F383" s="31"/>
      <c r="G383" s="31"/>
      <c r="H383" s="31"/>
      <c r="I383" s="31"/>
      <c r="J383" s="31"/>
      <c r="K383" s="31"/>
      <c r="L383" s="31"/>
    </row>
    <row r="384" spans="3:12">
      <c r="C384" s="31"/>
      <c r="D384" s="31"/>
      <c r="E384" s="31"/>
      <c r="F384" s="31"/>
      <c r="G384" s="31"/>
      <c r="H384" s="31"/>
      <c r="I384" s="31"/>
      <c r="J384" s="31"/>
      <c r="K384" s="31"/>
      <c r="L384" s="31"/>
    </row>
    <row r="385" spans="3:12">
      <c r="C385" s="31"/>
      <c r="D385" s="31"/>
      <c r="E385" s="31"/>
      <c r="F385" s="31"/>
      <c r="G385" s="31"/>
      <c r="H385" s="31"/>
      <c r="I385" s="31"/>
      <c r="J385" s="31"/>
      <c r="K385" s="31"/>
      <c r="L385" s="31"/>
    </row>
    <row r="386" spans="3:12">
      <c r="C386" s="31"/>
      <c r="D386" s="31"/>
      <c r="E386" s="31"/>
      <c r="F386" s="31"/>
      <c r="G386" s="31"/>
      <c r="H386" s="31"/>
      <c r="I386" s="31"/>
      <c r="J386" s="31"/>
      <c r="K386" s="31"/>
      <c r="L386" s="31"/>
    </row>
    <row r="387" spans="3:12">
      <c r="C387" s="31"/>
      <c r="D387" s="31"/>
      <c r="E387" s="31"/>
      <c r="F387" s="31"/>
      <c r="G387" s="31"/>
      <c r="H387" s="31"/>
      <c r="I387" s="31"/>
      <c r="J387" s="31"/>
      <c r="K387" s="31"/>
      <c r="L387" s="31"/>
    </row>
    <row r="388" spans="3:12">
      <c r="C388" s="31"/>
      <c r="D388" s="31"/>
      <c r="E388" s="31"/>
      <c r="F388" s="31"/>
      <c r="G388" s="31"/>
      <c r="H388" s="31"/>
      <c r="I388" s="31"/>
      <c r="J388" s="31"/>
      <c r="K388" s="31"/>
      <c r="L388" s="31"/>
    </row>
    <row r="389" spans="3:12">
      <c r="C389" s="31"/>
      <c r="D389" s="31"/>
      <c r="E389" s="31"/>
      <c r="F389" s="31"/>
      <c r="G389" s="31"/>
      <c r="H389" s="31"/>
      <c r="I389" s="31"/>
      <c r="J389" s="31"/>
      <c r="K389" s="31"/>
      <c r="L389" s="31"/>
    </row>
    <row r="390" spans="3:12">
      <c r="C390" s="31"/>
      <c r="D390" s="31"/>
      <c r="E390" s="31"/>
      <c r="F390" s="31"/>
      <c r="G390" s="31"/>
      <c r="H390" s="31"/>
      <c r="I390" s="31"/>
      <c r="J390" s="31"/>
      <c r="K390" s="31"/>
      <c r="L390" s="31"/>
    </row>
    <row r="391" spans="3:12">
      <c r="C391" s="31"/>
      <c r="D391" s="31"/>
      <c r="E391" s="31"/>
      <c r="F391" s="31"/>
      <c r="G391" s="31"/>
      <c r="H391" s="31"/>
      <c r="I391" s="31"/>
      <c r="J391" s="31"/>
      <c r="K391" s="31"/>
      <c r="L391" s="31"/>
    </row>
    <row r="392" spans="3:12">
      <c r="C392" s="31"/>
      <c r="D392" s="31"/>
      <c r="E392" s="31"/>
      <c r="F392" s="31"/>
      <c r="G392" s="31"/>
      <c r="H392" s="31"/>
      <c r="I392" s="31"/>
      <c r="J392" s="31"/>
      <c r="K392" s="31"/>
      <c r="L392" s="31"/>
    </row>
    <row r="393" spans="3:12">
      <c r="C393" s="31"/>
      <c r="D393" s="31"/>
      <c r="E393" s="31"/>
      <c r="F393" s="31"/>
      <c r="G393" s="31"/>
      <c r="H393" s="31"/>
      <c r="I393" s="31"/>
      <c r="J393" s="31"/>
      <c r="K393" s="31"/>
      <c r="L393" s="31"/>
    </row>
    <row r="394" spans="3:12">
      <c r="C394" s="31"/>
      <c r="D394" s="31"/>
      <c r="E394" s="31"/>
      <c r="F394" s="31"/>
      <c r="G394" s="31"/>
      <c r="H394" s="31"/>
      <c r="I394" s="31"/>
      <c r="J394" s="31"/>
      <c r="K394" s="31"/>
      <c r="L394" s="31"/>
    </row>
    <row r="395" spans="3:12">
      <c r="C395" s="31"/>
      <c r="D395" s="31"/>
      <c r="E395" s="31"/>
      <c r="F395" s="31"/>
      <c r="G395" s="31"/>
      <c r="H395" s="31"/>
      <c r="I395" s="31"/>
      <c r="J395" s="31"/>
      <c r="K395" s="31"/>
      <c r="L395" s="31"/>
    </row>
    <row r="396" spans="3:12">
      <c r="C396" s="31"/>
      <c r="D396" s="31"/>
      <c r="E396" s="31"/>
      <c r="F396" s="31"/>
      <c r="G396" s="31"/>
      <c r="H396" s="31"/>
      <c r="I396" s="31"/>
      <c r="J396" s="31"/>
      <c r="K396" s="31"/>
      <c r="L396" s="31"/>
    </row>
    <row r="397" spans="3:12">
      <c r="C397" s="31"/>
      <c r="D397" s="31"/>
      <c r="E397" s="31"/>
      <c r="F397" s="31"/>
      <c r="G397" s="31"/>
      <c r="H397" s="31"/>
      <c r="I397" s="31"/>
      <c r="J397" s="31"/>
      <c r="K397" s="31"/>
      <c r="L397" s="31"/>
    </row>
    <row r="398" spans="3:12">
      <c r="C398" s="31"/>
      <c r="D398" s="31"/>
      <c r="E398" s="31"/>
      <c r="F398" s="31"/>
      <c r="G398" s="31"/>
      <c r="H398" s="31"/>
      <c r="I398" s="31"/>
      <c r="J398" s="31"/>
      <c r="K398" s="31"/>
      <c r="L398" s="31"/>
    </row>
    <row r="399" spans="3:12">
      <c r="C399" s="31"/>
      <c r="D399" s="31"/>
      <c r="E399" s="31"/>
      <c r="F399" s="31"/>
      <c r="G399" s="31"/>
      <c r="H399" s="31"/>
      <c r="I399" s="31"/>
      <c r="J399" s="31"/>
      <c r="K399" s="31"/>
      <c r="L399" s="31"/>
    </row>
    <row r="400" spans="3:12">
      <c r="C400" s="31"/>
      <c r="D400" s="31"/>
      <c r="E400" s="31"/>
      <c r="F400" s="31"/>
      <c r="G400" s="31"/>
      <c r="H400" s="31"/>
      <c r="I400" s="31"/>
      <c r="J400" s="31"/>
      <c r="K400" s="31"/>
      <c r="L400" s="31"/>
    </row>
    <row r="401" spans="3:12">
      <c r="C401" s="31"/>
      <c r="D401" s="31"/>
      <c r="E401" s="31"/>
      <c r="F401" s="31"/>
      <c r="G401" s="31"/>
      <c r="H401" s="31"/>
      <c r="I401" s="31"/>
      <c r="J401" s="31"/>
      <c r="K401" s="31"/>
      <c r="L401" s="31"/>
    </row>
    <row r="402" spans="3:12">
      <c r="C402" s="31"/>
      <c r="D402" s="31"/>
      <c r="E402" s="31"/>
      <c r="F402" s="31"/>
      <c r="G402" s="31"/>
      <c r="H402" s="31"/>
      <c r="I402" s="31"/>
      <c r="J402" s="31"/>
      <c r="K402" s="31"/>
      <c r="L402" s="31"/>
    </row>
    <row r="403" spans="3:12">
      <c r="C403" s="31"/>
      <c r="D403" s="31"/>
      <c r="E403" s="31"/>
      <c r="F403" s="31"/>
      <c r="G403" s="31"/>
      <c r="H403" s="31"/>
      <c r="I403" s="31"/>
      <c r="J403" s="31"/>
      <c r="K403" s="31"/>
      <c r="L403" s="31"/>
    </row>
    <row r="404" spans="3:12">
      <c r="C404" s="31"/>
      <c r="D404" s="31"/>
      <c r="E404" s="31"/>
      <c r="F404" s="31"/>
      <c r="G404" s="31"/>
      <c r="H404" s="31"/>
      <c r="I404" s="31"/>
      <c r="J404" s="31"/>
      <c r="K404" s="31"/>
      <c r="L404" s="31"/>
    </row>
    <row r="405" spans="3:12">
      <c r="C405" s="31"/>
      <c r="D405" s="31"/>
      <c r="E405" s="31"/>
      <c r="F405" s="31"/>
      <c r="G405" s="31"/>
      <c r="H405" s="31"/>
      <c r="I405" s="31"/>
      <c r="J405" s="31"/>
      <c r="K405" s="31"/>
      <c r="L405" s="31"/>
    </row>
    <row r="406" spans="3:12">
      <c r="C406" s="31"/>
      <c r="D406" s="31"/>
      <c r="E406" s="31"/>
      <c r="F406" s="31"/>
      <c r="G406" s="31"/>
      <c r="H406" s="31"/>
      <c r="I406" s="31"/>
      <c r="J406" s="31"/>
      <c r="K406" s="31"/>
      <c r="L406" s="31"/>
    </row>
    <row r="407" spans="3:12">
      <c r="C407" s="31"/>
      <c r="D407" s="31"/>
      <c r="E407" s="31"/>
      <c r="F407" s="31"/>
      <c r="G407" s="31"/>
      <c r="H407" s="31"/>
      <c r="I407" s="31"/>
      <c r="J407" s="31"/>
      <c r="K407" s="31"/>
      <c r="L407" s="31"/>
    </row>
    <row r="408" spans="3:12">
      <c r="C408" s="31"/>
      <c r="D408" s="31"/>
      <c r="E408" s="31"/>
      <c r="F408" s="31"/>
      <c r="G408" s="31"/>
      <c r="H408" s="31"/>
      <c r="I408" s="31"/>
      <c r="J408" s="31"/>
      <c r="K408" s="31"/>
      <c r="L408" s="31"/>
    </row>
    <row r="409" spans="3:12">
      <c r="C409" s="31"/>
      <c r="D409" s="31"/>
      <c r="E409" s="31"/>
      <c r="F409" s="31"/>
      <c r="G409" s="31"/>
      <c r="H409" s="31"/>
      <c r="I409" s="31"/>
      <c r="J409" s="31"/>
      <c r="K409" s="31"/>
      <c r="L409" s="31"/>
    </row>
    <row r="410" spans="3:12">
      <c r="C410" s="31"/>
      <c r="D410" s="31"/>
      <c r="E410" s="31"/>
      <c r="F410" s="31"/>
    </row>
  </sheetData>
  <autoFilter ref="C8:L158" xr:uid="{00000000-0009-0000-0000-000025000000}"/>
  <mergeCells count="6">
    <mergeCell ref="C4:I4"/>
    <mergeCell ref="J4:L4"/>
    <mergeCell ref="C1:C2"/>
    <mergeCell ref="D1:D2"/>
    <mergeCell ref="E1:F2"/>
    <mergeCell ref="G1:G2"/>
  </mergeCells>
  <phoneticPr fontId="27"/>
  <printOptions horizontalCentered="1" verticalCentered="1"/>
  <pageMargins left="0.78740157480314965" right="0.78740157480314965" top="0.78740157480314965" bottom="0.59055118110236227" header="0.51181102362204722" footer="0.39370078740157483"/>
  <pageSetup paperSize="12" scale="81" fitToHeight="2" orientation="landscape" horizontalDpi="4294967292" r:id="rId1"/>
  <headerFooter alignWithMargins="0">
    <oddFooter>&amp;C&amp;A　　&amp;P／&amp;N</oddFooter>
  </headerFooter>
  <rowBreaks count="5" manualBreakCount="5">
    <brk id="33" max="38" man="1"/>
    <brk id="58" max="38" man="1"/>
    <brk id="83" max="38" man="1"/>
    <brk id="108" max="38" man="1"/>
    <brk id="133" max="38"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dimension ref="A1:T409"/>
  <sheetViews>
    <sheetView topLeftCell="A6" zoomScale="70" zoomScaleNormal="70" zoomScaleSheetLayoutView="65" workbookViewId="0">
      <pane xSplit="2" ySplit="3" topLeftCell="C9" activePane="bottomRight" state="frozen"/>
      <selection pane="bottomRight" activeCell="J17" sqref="J17"/>
      <selection pane="bottomLeft" activeCell="G16" sqref="G16"/>
      <selection pane="topRight" activeCell="G16" sqref="G16"/>
    </sheetView>
  </sheetViews>
  <sheetFormatPr defaultColWidth="5" defaultRowHeight="13.15"/>
  <cols>
    <col min="1" max="1" width="5.42578125" style="1" customWidth="1"/>
    <col min="2" max="2" width="14.7109375" style="1" customWidth="1"/>
    <col min="3" max="13" width="4.28515625" style="1" customWidth="1"/>
    <col min="14" max="16384" width="5" style="1"/>
  </cols>
  <sheetData>
    <row r="1" spans="1:20" ht="23.1" hidden="1" customHeight="1">
      <c r="C1" s="1">
        <v>1</v>
      </c>
      <c r="D1" s="4" t="s">
        <v>635</v>
      </c>
      <c r="E1" s="4"/>
      <c r="G1" s="4"/>
      <c r="H1" s="763" t="s">
        <v>641</v>
      </c>
      <c r="I1" s="763"/>
      <c r="J1" s="763"/>
      <c r="K1" s="656" t="s">
        <v>868</v>
      </c>
      <c r="L1" s="656"/>
      <c r="M1" s="656"/>
    </row>
    <row r="2" spans="1:20" ht="23.1" hidden="1" customHeight="1">
      <c r="C2" s="8" t="e">
        <f>DAY(DATE(YEAR(#REF!),MONTH(#REF!)+1,0))</f>
        <v>#REF!</v>
      </c>
      <c r="D2" s="4" t="s">
        <v>635</v>
      </c>
      <c r="E2" s="4"/>
      <c r="G2" s="4"/>
      <c r="H2" s="763"/>
      <c r="I2" s="763"/>
      <c r="J2" s="763"/>
      <c r="K2" s="656"/>
      <c r="L2" s="656"/>
      <c r="M2" s="656"/>
    </row>
    <row r="3" spans="1:20" ht="6" hidden="1" customHeight="1">
      <c r="D3" s="4"/>
      <c r="E3" s="4"/>
      <c r="G3" s="4"/>
    </row>
    <row r="4" spans="1:20" ht="27.75" hidden="1" customHeight="1">
      <c r="A4" s="9"/>
      <c r="B4" s="10" t="s">
        <v>644</v>
      </c>
      <c r="C4" s="757" t="s">
        <v>647</v>
      </c>
      <c r="D4" s="757"/>
      <c r="F4" s="760" t="s">
        <v>648</v>
      </c>
      <c r="G4" s="760"/>
      <c r="H4" s="760"/>
      <c r="I4" s="757" t="s">
        <v>649</v>
      </c>
      <c r="J4" s="757"/>
      <c r="K4" s="5"/>
      <c r="L4" s="5"/>
      <c r="M4" s="5"/>
    </row>
    <row r="5" spans="1:20" ht="6" hidden="1" customHeight="1"/>
    <row r="6" spans="1:20" ht="24" customHeight="1">
      <c r="A6" s="11"/>
      <c r="B6" s="12" t="s">
        <v>650</v>
      </c>
      <c r="C6" s="13">
        <v>21</v>
      </c>
      <c r="D6" s="13">
        <v>22</v>
      </c>
      <c r="E6" s="13">
        <v>23</v>
      </c>
      <c r="F6" s="13">
        <v>24</v>
      </c>
      <c r="G6" s="13">
        <v>25</v>
      </c>
      <c r="H6" s="13">
        <v>26</v>
      </c>
      <c r="I6" s="13">
        <v>27</v>
      </c>
      <c r="J6" s="13">
        <v>28</v>
      </c>
      <c r="K6" s="13">
        <v>29</v>
      </c>
      <c r="L6" s="13">
        <v>30</v>
      </c>
      <c r="M6" s="13">
        <v>31</v>
      </c>
      <c r="N6" s="9"/>
      <c r="O6" s="9" t="s">
        <v>869</v>
      </c>
      <c r="P6" s="9"/>
      <c r="Q6" s="9"/>
      <c r="R6" s="9"/>
      <c r="S6" s="9"/>
      <c r="T6" s="9"/>
    </row>
    <row r="7" spans="1:20" ht="24" customHeight="1">
      <c r="A7" s="14"/>
      <c r="B7" s="15" t="s">
        <v>651</v>
      </c>
      <c r="C7" s="16" t="e">
        <f ca="1">+'配置表（Ｈ31.01）ららぽーと立川立飛'!W7</f>
        <v>#VALUE!</v>
      </c>
      <c r="D7" s="16" t="e">
        <f t="shared" ref="D7:M7" ca="1" si="0">+C7+1</f>
        <v>#VALUE!</v>
      </c>
      <c r="E7" s="16" t="e">
        <f t="shared" ca="1" si="0"/>
        <v>#VALUE!</v>
      </c>
      <c r="F7" s="16" t="e">
        <f t="shared" ca="1" si="0"/>
        <v>#VALUE!</v>
      </c>
      <c r="G7" s="16" t="e">
        <f t="shared" ca="1" si="0"/>
        <v>#VALUE!</v>
      </c>
      <c r="H7" s="16" t="e">
        <f t="shared" ca="1" si="0"/>
        <v>#VALUE!</v>
      </c>
      <c r="I7" s="16" t="e">
        <f t="shared" ca="1" si="0"/>
        <v>#VALUE!</v>
      </c>
      <c r="J7" s="16" t="e">
        <f t="shared" ca="1" si="0"/>
        <v>#VALUE!</v>
      </c>
      <c r="K7" s="16" t="e">
        <f t="shared" ca="1" si="0"/>
        <v>#VALUE!</v>
      </c>
      <c r="L7" s="16" t="e">
        <f t="shared" ca="1" si="0"/>
        <v>#VALUE!</v>
      </c>
      <c r="M7" s="16" t="e">
        <f t="shared" ca="1" si="0"/>
        <v>#VALUE!</v>
      </c>
      <c r="N7" s="9"/>
      <c r="O7" s="9"/>
      <c r="P7" s="9"/>
      <c r="Q7" s="9"/>
      <c r="R7" s="9"/>
      <c r="S7" s="9"/>
      <c r="T7" s="9"/>
    </row>
    <row r="8" spans="1:20" ht="24" customHeight="1">
      <c r="A8" s="14"/>
      <c r="B8" s="15"/>
      <c r="C8" s="13"/>
      <c r="D8" s="13"/>
      <c r="E8" s="13"/>
      <c r="F8" s="13"/>
      <c r="G8" s="13"/>
      <c r="H8" s="13"/>
      <c r="I8" s="13"/>
      <c r="J8" s="13"/>
      <c r="K8" s="13"/>
      <c r="L8" s="13"/>
      <c r="M8" s="13"/>
      <c r="N8" s="9"/>
      <c r="O8" s="9"/>
      <c r="P8" s="9"/>
      <c r="Q8" s="9"/>
      <c r="R8" s="9"/>
      <c r="S8" s="9"/>
      <c r="T8" s="9"/>
    </row>
    <row r="9" spans="1:20" ht="23.25" customHeight="1">
      <c r="A9" s="13">
        <v>1</v>
      </c>
      <c r="B9" s="17" t="s">
        <v>717</v>
      </c>
      <c r="C9" s="12" t="str">
        <f t="shared" ref="C9:M18" ca="1" si="1">IF(ISNA(VLOOKUP($B9,INDIRECT("'"&amp;C$6&amp;"'! B:E"),4,FALSE))=TRUE,"",VLOOKUP($B9,INDIRECT("'"&amp;C$6&amp;"'! B:e"),4,FALSE))</f>
        <v/>
      </c>
      <c r="D9" s="12" t="str">
        <f t="shared" ca="1" si="1"/>
        <v/>
      </c>
      <c r="E9" s="12" t="str">
        <f t="shared" ca="1" si="1"/>
        <v/>
      </c>
      <c r="F9" s="12" t="str">
        <f t="shared" ca="1" si="1"/>
        <v/>
      </c>
      <c r="G9" s="12" t="str">
        <f t="shared" ca="1" si="1"/>
        <v/>
      </c>
      <c r="H9" s="12" t="str">
        <f t="shared" ca="1" si="1"/>
        <v/>
      </c>
      <c r="I9" s="12" t="str">
        <f t="shared" ca="1" si="1"/>
        <v/>
      </c>
      <c r="J9" s="12" t="str">
        <f t="shared" ca="1" si="1"/>
        <v/>
      </c>
      <c r="K9" s="12" t="str">
        <f t="shared" ca="1" si="1"/>
        <v/>
      </c>
      <c r="L9" s="12" t="str">
        <f t="shared" ca="1" si="1"/>
        <v/>
      </c>
      <c r="M9" s="12" t="str">
        <f t="shared" ca="1" si="1"/>
        <v/>
      </c>
    </row>
    <row r="10" spans="1:20" ht="23.25" customHeight="1">
      <c r="A10" s="13">
        <v>2</v>
      </c>
      <c r="B10" s="17" t="s">
        <v>718</v>
      </c>
      <c r="C10" s="12" t="str">
        <f t="shared" ca="1" si="1"/>
        <v/>
      </c>
      <c r="D10" s="12" t="str">
        <f t="shared" ca="1" si="1"/>
        <v/>
      </c>
      <c r="E10" s="12" t="str">
        <f t="shared" ca="1" si="1"/>
        <v/>
      </c>
      <c r="F10" s="12" t="str">
        <f t="shared" ca="1" si="1"/>
        <v/>
      </c>
      <c r="G10" s="12" t="str">
        <f t="shared" ca="1" si="1"/>
        <v/>
      </c>
      <c r="H10" s="12" t="str">
        <f t="shared" ca="1" si="1"/>
        <v/>
      </c>
      <c r="I10" s="12" t="str">
        <f t="shared" ca="1" si="1"/>
        <v/>
      </c>
      <c r="J10" s="12" t="str">
        <f t="shared" ca="1" si="1"/>
        <v/>
      </c>
      <c r="K10" s="12" t="str">
        <f t="shared" ca="1" si="1"/>
        <v/>
      </c>
      <c r="L10" s="12" t="str">
        <f t="shared" ca="1" si="1"/>
        <v/>
      </c>
      <c r="M10" s="12" t="str">
        <f t="shared" ca="1" si="1"/>
        <v/>
      </c>
    </row>
    <row r="11" spans="1:20" ht="23.25" customHeight="1">
      <c r="A11" s="13">
        <v>3</v>
      </c>
      <c r="B11" s="17" t="s">
        <v>719</v>
      </c>
      <c r="C11" s="12" t="str">
        <f t="shared" ca="1" si="1"/>
        <v/>
      </c>
      <c r="D11" s="12" t="str">
        <f t="shared" ca="1" si="1"/>
        <v/>
      </c>
      <c r="E11" s="12" t="str">
        <f t="shared" ca="1" si="1"/>
        <v/>
      </c>
      <c r="F11" s="12" t="str">
        <f t="shared" ca="1" si="1"/>
        <v/>
      </c>
      <c r="G11" s="12" t="str">
        <f t="shared" ca="1" si="1"/>
        <v/>
      </c>
      <c r="H11" s="12" t="str">
        <f t="shared" ca="1" si="1"/>
        <v/>
      </c>
      <c r="I11" s="12" t="str">
        <f t="shared" ca="1" si="1"/>
        <v/>
      </c>
      <c r="J11" s="12" t="str">
        <f t="shared" ca="1" si="1"/>
        <v/>
      </c>
      <c r="K11" s="12" t="str">
        <f t="shared" ca="1" si="1"/>
        <v/>
      </c>
      <c r="L11" s="12" t="str">
        <f t="shared" ca="1" si="1"/>
        <v/>
      </c>
      <c r="M11" s="12" t="str">
        <f t="shared" ca="1" si="1"/>
        <v/>
      </c>
    </row>
    <row r="12" spans="1:20" ht="23.25" customHeight="1">
      <c r="A12" s="13">
        <v>4</v>
      </c>
      <c r="B12" s="17" t="s">
        <v>720</v>
      </c>
      <c r="C12" s="12" t="str">
        <f t="shared" ca="1" si="1"/>
        <v/>
      </c>
      <c r="D12" s="12" t="str">
        <f t="shared" ca="1" si="1"/>
        <v/>
      </c>
      <c r="E12" s="12" t="str">
        <f t="shared" ca="1" si="1"/>
        <v/>
      </c>
      <c r="F12" s="12" t="str">
        <f t="shared" ca="1" si="1"/>
        <v/>
      </c>
      <c r="G12" s="12" t="str">
        <f t="shared" ca="1" si="1"/>
        <v/>
      </c>
      <c r="H12" s="12" t="str">
        <f t="shared" ca="1" si="1"/>
        <v/>
      </c>
      <c r="I12" s="12" t="str">
        <f t="shared" ca="1" si="1"/>
        <v/>
      </c>
      <c r="J12" s="12" t="str">
        <f t="shared" ca="1" si="1"/>
        <v/>
      </c>
      <c r="K12" s="12" t="str">
        <f t="shared" ca="1" si="1"/>
        <v/>
      </c>
      <c r="L12" s="12" t="str">
        <f t="shared" ca="1" si="1"/>
        <v/>
      </c>
      <c r="M12" s="12" t="str">
        <f t="shared" ca="1" si="1"/>
        <v/>
      </c>
    </row>
    <row r="13" spans="1:20" ht="23.25" customHeight="1">
      <c r="A13" s="13">
        <v>5</v>
      </c>
      <c r="B13" s="17" t="s">
        <v>721</v>
      </c>
      <c r="C13" s="12" t="str">
        <f t="shared" ca="1" si="1"/>
        <v/>
      </c>
      <c r="D13" s="12" t="str">
        <f t="shared" ca="1" si="1"/>
        <v/>
      </c>
      <c r="E13" s="12" t="str">
        <f t="shared" ca="1" si="1"/>
        <v/>
      </c>
      <c r="F13" s="12" t="str">
        <f t="shared" ca="1" si="1"/>
        <v/>
      </c>
      <c r="G13" s="12" t="str">
        <f t="shared" ca="1" si="1"/>
        <v/>
      </c>
      <c r="H13" s="12" t="str">
        <f t="shared" ca="1" si="1"/>
        <v/>
      </c>
      <c r="I13" s="12" t="str">
        <f t="shared" ca="1" si="1"/>
        <v/>
      </c>
      <c r="J13" s="12" t="str">
        <f t="shared" ca="1" si="1"/>
        <v/>
      </c>
      <c r="K13" s="12" t="str">
        <f t="shared" ca="1" si="1"/>
        <v/>
      </c>
      <c r="L13" s="12" t="str">
        <f t="shared" ca="1" si="1"/>
        <v/>
      </c>
      <c r="M13" s="12" t="str">
        <f t="shared" ca="1" si="1"/>
        <v/>
      </c>
    </row>
    <row r="14" spans="1:20" ht="23.25" customHeight="1">
      <c r="A14" s="13">
        <v>6</v>
      </c>
      <c r="B14" s="17" t="s">
        <v>722</v>
      </c>
      <c r="C14" s="12" t="str">
        <f t="shared" ca="1" si="1"/>
        <v/>
      </c>
      <c r="D14" s="12" t="str">
        <f t="shared" ca="1" si="1"/>
        <v/>
      </c>
      <c r="E14" s="12" t="str">
        <f t="shared" ca="1" si="1"/>
        <v/>
      </c>
      <c r="F14" s="12" t="str">
        <f t="shared" ca="1" si="1"/>
        <v/>
      </c>
      <c r="G14" s="12" t="str">
        <f t="shared" ca="1" si="1"/>
        <v/>
      </c>
      <c r="H14" s="12" t="str">
        <f t="shared" ca="1" si="1"/>
        <v/>
      </c>
      <c r="I14" s="12" t="str">
        <f t="shared" ca="1" si="1"/>
        <v/>
      </c>
      <c r="J14" s="12" t="str">
        <f t="shared" ca="1" si="1"/>
        <v/>
      </c>
      <c r="K14" s="12" t="str">
        <f t="shared" ca="1" si="1"/>
        <v/>
      </c>
      <c r="L14" s="12" t="str">
        <f t="shared" ca="1" si="1"/>
        <v/>
      </c>
      <c r="M14" s="12" t="str">
        <f t="shared" ca="1" si="1"/>
        <v/>
      </c>
    </row>
    <row r="15" spans="1:20" ht="23.25" customHeight="1">
      <c r="A15" s="13">
        <v>7</v>
      </c>
      <c r="B15" s="17" t="s">
        <v>723</v>
      </c>
      <c r="C15" s="12" t="str">
        <f t="shared" ca="1" si="1"/>
        <v/>
      </c>
      <c r="D15" s="12" t="str">
        <f t="shared" ca="1" si="1"/>
        <v/>
      </c>
      <c r="E15" s="12" t="str">
        <f t="shared" ca="1" si="1"/>
        <v/>
      </c>
      <c r="F15" s="12" t="str">
        <f t="shared" ca="1" si="1"/>
        <v/>
      </c>
      <c r="G15" s="12" t="str">
        <f t="shared" ca="1" si="1"/>
        <v/>
      </c>
      <c r="H15" s="12" t="str">
        <f t="shared" ca="1" si="1"/>
        <v/>
      </c>
      <c r="I15" s="12" t="str">
        <f t="shared" ca="1" si="1"/>
        <v/>
      </c>
      <c r="J15" s="12" t="str">
        <f t="shared" ca="1" si="1"/>
        <v/>
      </c>
      <c r="K15" s="12" t="str">
        <f t="shared" ca="1" si="1"/>
        <v/>
      </c>
      <c r="L15" s="12" t="str">
        <f t="shared" ca="1" si="1"/>
        <v/>
      </c>
      <c r="M15" s="12" t="str">
        <f t="shared" ca="1" si="1"/>
        <v/>
      </c>
    </row>
    <row r="16" spans="1:20" ht="23.25" customHeight="1">
      <c r="A16" s="13">
        <v>8</v>
      </c>
      <c r="B16" s="17" t="s">
        <v>724</v>
      </c>
      <c r="C16" s="12" t="str">
        <f t="shared" ca="1" si="1"/>
        <v>荷捌</v>
      </c>
      <c r="D16" s="12" t="str">
        <f t="shared" ca="1" si="1"/>
        <v/>
      </c>
      <c r="E16" s="12" t="str">
        <f t="shared" ca="1" si="1"/>
        <v/>
      </c>
      <c r="F16" s="12" t="str">
        <f t="shared" ca="1" si="1"/>
        <v/>
      </c>
      <c r="G16" s="12" t="str">
        <f t="shared" ca="1" si="1"/>
        <v/>
      </c>
      <c r="H16" s="12" t="str">
        <f t="shared" ca="1" si="1"/>
        <v>荷捌</v>
      </c>
      <c r="I16" s="12" t="str">
        <f t="shared" ca="1" si="1"/>
        <v/>
      </c>
      <c r="J16" s="12" t="str">
        <f t="shared" ca="1" si="1"/>
        <v/>
      </c>
      <c r="K16" s="12" t="str">
        <f t="shared" ca="1" si="1"/>
        <v>荷捌</v>
      </c>
      <c r="L16" s="12" t="str">
        <f t="shared" ca="1" si="1"/>
        <v>臨時</v>
      </c>
      <c r="M16" s="12" t="str">
        <f t="shared" ca="1" si="1"/>
        <v/>
      </c>
    </row>
    <row r="17" spans="1:13" ht="23.25" customHeight="1">
      <c r="A17" s="13">
        <v>9</v>
      </c>
      <c r="B17" s="17" t="s">
        <v>725</v>
      </c>
      <c r="C17" s="12" t="str">
        <f t="shared" ca="1" si="1"/>
        <v/>
      </c>
      <c r="D17" s="12" t="str">
        <f t="shared" ca="1" si="1"/>
        <v/>
      </c>
      <c r="E17" s="12" t="str">
        <f t="shared" ca="1" si="1"/>
        <v/>
      </c>
      <c r="F17" s="12" t="str">
        <f t="shared" ca="1" si="1"/>
        <v/>
      </c>
      <c r="G17" s="12" t="str">
        <f t="shared" ca="1" si="1"/>
        <v/>
      </c>
      <c r="H17" s="12" t="str">
        <f t="shared" ca="1" si="1"/>
        <v/>
      </c>
      <c r="I17" s="12" t="str">
        <f t="shared" ca="1" si="1"/>
        <v/>
      </c>
      <c r="J17" s="12" t="str">
        <f t="shared" ca="1" si="1"/>
        <v/>
      </c>
      <c r="K17" s="12" t="str">
        <f t="shared" ca="1" si="1"/>
        <v/>
      </c>
      <c r="L17" s="12" t="str">
        <f t="shared" ca="1" si="1"/>
        <v/>
      </c>
      <c r="M17" s="12" t="str">
        <f t="shared" ca="1" si="1"/>
        <v/>
      </c>
    </row>
    <row r="18" spans="1:13" ht="23.25" customHeight="1">
      <c r="A18" s="13">
        <v>10</v>
      </c>
      <c r="B18" s="17" t="s">
        <v>726</v>
      </c>
      <c r="C18" s="12" t="str">
        <f t="shared" ca="1" si="1"/>
        <v/>
      </c>
      <c r="D18" s="12" t="str">
        <f t="shared" ca="1" si="1"/>
        <v/>
      </c>
      <c r="E18" s="12" t="str">
        <f t="shared" ca="1" si="1"/>
        <v/>
      </c>
      <c r="F18" s="12" t="str">
        <f t="shared" ca="1" si="1"/>
        <v/>
      </c>
      <c r="G18" s="12" t="str">
        <f t="shared" ca="1" si="1"/>
        <v/>
      </c>
      <c r="H18" s="12" t="str">
        <f t="shared" ca="1" si="1"/>
        <v/>
      </c>
      <c r="I18" s="12" t="str">
        <f t="shared" ca="1" si="1"/>
        <v/>
      </c>
      <c r="J18" s="12" t="str">
        <f t="shared" ca="1" si="1"/>
        <v/>
      </c>
      <c r="K18" s="12" t="str">
        <f t="shared" ca="1" si="1"/>
        <v/>
      </c>
      <c r="L18" s="12" t="str">
        <f t="shared" ca="1" si="1"/>
        <v/>
      </c>
      <c r="M18" s="12" t="str">
        <f t="shared" ca="1" si="1"/>
        <v/>
      </c>
    </row>
    <row r="19" spans="1:13" ht="23.25" customHeight="1">
      <c r="A19" s="13">
        <v>11</v>
      </c>
      <c r="B19" s="17" t="s">
        <v>727</v>
      </c>
      <c r="C19" s="12" t="str">
        <f t="shared" ref="C19:M28" ca="1" si="2">IF(ISNA(VLOOKUP($B19,INDIRECT("'"&amp;C$6&amp;"'! B:E"),4,FALSE))=TRUE,"",VLOOKUP($B19,INDIRECT("'"&amp;C$6&amp;"'! B:e"),4,FALSE))</f>
        <v/>
      </c>
      <c r="D19" s="12" t="str">
        <f t="shared" ca="1" si="2"/>
        <v/>
      </c>
      <c r="E19" s="12" t="str">
        <f t="shared" ca="1" si="2"/>
        <v/>
      </c>
      <c r="F19" s="12" t="str">
        <f t="shared" ca="1" si="2"/>
        <v/>
      </c>
      <c r="G19" s="12" t="str">
        <f t="shared" ca="1" si="2"/>
        <v/>
      </c>
      <c r="H19" s="12" t="str">
        <f t="shared" ca="1" si="2"/>
        <v/>
      </c>
      <c r="I19" s="12" t="str">
        <f t="shared" ca="1" si="2"/>
        <v/>
      </c>
      <c r="J19" s="12" t="str">
        <f t="shared" ca="1" si="2"/>
        <v/>
      </c>
      <c r="K19" s="12" t="str">
        <f t="shared" ca="1" si="2"/>
        <v/>
      </c>
      <c r="L19" s="12" t="str">
        <f t="shared" ca="1" si="2"/>
        <v/>
      </c>
      <c r="M19" s="12" t="str">
        <f t="shared" ca="1" si="2"/>
        <v/>
      </c>
    </row>
    <row r="20" spans="1:13" ht="23.25" customHeight="1">
      <c r="A20" s="13">
        <v>12</v>
      </c>
      <c r="B20" s="17" t="s">
        <v>728</v>
      </c>
      <c r="C20" s="12" t="str">
        <f t="shared" ca="1" si="2"/>
        <v>遅番</v>
      </c>
      <c r="D20" s="12" t="str">
        <f t="shared" ca="1" si="2"/>
        <v/>
      </c>
      <c r="E20" s="12" t="str">
        <f t="shared" ca="1" si="2"/>
        <v>荷捌</v>
      </c>
      <c r="F20" s="12" t="str">
        <f t="shared" ca="1" si="2"/>
        <v>早番</v>
      </c>
      <c r="G20" s="12" t="str">
        <f t="shared" ca="1" si="2"/>
        <v/>
      </c>
      <c r="H20" s="12" t="str">
        <f t="shared" ca="1" si="2"/>
        <v/>
      </c>
      <c r="I20" s="12" t="str">
        <f t="shared" ca="1" si="2"/>
        <v>早番</v>
      </c>
      <c r="J20" s="12" t="str">
        <f t="shared" ca="1" si="2"/>
        <v>早番</v>
      </c>
      <c r="K20" s="12" t="str">
        <f t="shared" ca="1" si="2"/>
        <v/>
      </c>
      <c r="L20" s="12" t="str">
        <f t="shared" ca="1" si="2"/>
        <v>早番</v>
      </c>
      <c r="M20" s="12" t="str">
        <f t="shared" ca="1" si="2"/>
        <v/>
      </c>
    </row>
    <row r="21" spans="1:13" ht="23.25" customHeight="1">
      <c r="A21" s="13">
        <v>13</v>
      </c>
      <c r="B21" s="17" t="s">
        <v>729</v>
      </c>
      <c r="C21" s="12" t="str">
        <f t="shared" ca="1" si="2"/>
        <v>荷捌</v>
      </c>
      <c r="D21" s="12" t="str">
        <f t="shared" ca="1" si="2"/>
        <v/>
      </c>
      <c r="E21" s="12" t="str">
        <f t="shared" ca="1" si="2"/>
        <v/>
      </c>
      <c r="F21" s="12" t="str">
        <f t="shared" ca="1" si="2"/>
        <v/>
      </c>
      <c r="G21" s="12" t="str">
        <f t="shared" ca="1" si="2"/>
        <v/>
      </c>
      <c r="H21" s="12" t="str">
        <f t="shared" ca="1" si="2"/>
        <v>荷捌</v>
      </c>
      <c r="I21" s="12" t="str">
        <f t="shared" ca="1" si="2"/>
        <v>荷捌</v>
      </c>
      <c r="J21" s="12" t="str">
        <f t="shared" ca="1" si="2"/>
        <v>荷捌</v>
      </c>
      <c r="K21" s="12" t="str">
        <f t="shared" ca="1" si="2"/>
        <v>荷捌</v>
      </c>
      <c r="L21" s="12" t="str">
        <f t="shared" ca="1" si="2"/>
        <v>荷捌</v>
      </c>
      <c r="M21" s="12" t="str">
        <f t="shared" ca="1" si="2"/>
        <v>荷捌</v>
      </c>
    </row>
    <row r="22" spans="1:13" ht="23.25" customHeight="1">
      <c r="A22" s="13">
        <v>14</v>
      </c>
      <c r="B22" s="17" t="s">
        <v>730</v>
      </c>
      <c r="C22" s="12" t="str">
        <f t="shared" ca="1" si="2"/>
        <v/>
      </c>
      <c r="D22" s="12" t="str">
        <f t="shared" ca="1" si="2"/>
        <v/>
      </c>
      <c r="E22" s="12" t="str">
        <f t="shared" ca="1" si="2"/>
        <v/>
      </c>
      <c r="F22" s="12" t="str">
        <f t="shared" ca="1" si="2"/>
        <v/>
      </c>
      <c r="G22" s="12" t="str">
        <f t="shared" ca="1" si="2"/>
        <v/>
      </c>
      <c r="H22" s="12" t="str">
        <f t="shared" ca="1" si="2"/>
        <v/>
      </c>
      <c r="I22" s="12" t="str">
        <f t="shared" ca="1" si="2"/>
        <v/>
      </c>
      <c r="J22" s="12" t="str">
        <f t="shared" ca="1" si="2"/>
        <v/>
      </c>
      <c r="K22" s="12" t="str">
        <f t="shared" ca="1" si="2"/>
        <v/>
      </c>
      <c r="L22" s="12" t="str">
        <f t="shared" ca="1" si="2"/>
        <v/>
      </c>
      <c r="M22" s="12" t="str">
        <f t="shared" ca="1" si="2"/>
        <v/>
      </c>
    </row>
    <row r="23" spans="1:13" ht="23.25" customHeight="1">
      <c r="A23" s="13">
        <v>15</v>
      </c>
      <c r="B23" s="17" t="s">
        <v>731</v>
      </c>
      <c r="C23" s="12" t="str">
        <f t="shared" ca="1" si="2"/>
        <v/>
      </c>
      <c r="D23" s="12" t="str">
        <f t="shared" ca="1" si="2"/>
        <v/>
      </c>
      <c r="E23" s="12" t="str">
        <f t="shared" ca="1" si="2"/>
        <v/>
      </c>
      <c r="F23" s="12" t="str">
        <f t="shared" ca="1" si="2"/>
        <v/>
      </c>
      <c r="G23" s="12" t="str">
        <f t="shared" ca="1" si="2"/>
        <v/>
      </c>
      <c r="H23" s="12" t="str">
        <f t="shared" ca="1" si="2"/>
        <v/>
      </c>
      <c r="I23" s="12" t="str">
        <f t="shared" ca="1" si="2"/>
        <v/>
      </c>
      <c r="J23" s="12" t="str">
        <f t="shared" ca="1" si="2"/>
        <v/>
      </c>
      <c r="K23" s="12" t="str">
        <f t="shared" ca="1" si="2"/>
        <v/>
      </c>
      <c r="L23" s="12" t="str">
        <f t="shared" ca="1" si="2"/>
        <v/>
      </c>
      <c r="M23" s="12" t="str">
        <f t="shared" ca="1" si="2"/>
        <v/>
      </c>
    </row>
    <row r="24" spans="1:13" ht="23.25" customHeight="1">
      <c r="A24" s="13">
        <v>16</v>
      </c>
      <c r="B24" s="17" t="s">
        <v>732</v>
      </c>
      <c r="C24" s="12" t="str">
        <f t="shared" ca="1" si="2"/>
        <v/>
      </c>
      <c r="D24" s="12" t="str">
        <f t="shared" ca="1" si="2"/>
        <v/>
      </c>
      <c r="E24" s="12" t="str">
        <f t="shared" ca="1" si="2"/>
        <v/>
      </c>
      <c r="F24" s="12" t="str">
        <f t="shared" ca="1" si="2"/>
        <v/>
      </c>
      <c r="G24" s="12" t="str">
        <f t="shared" ca="1" si="2"/>
        <v/>
      </c>
      <c r="H24" s="12" t="str">
        <f t="shared" ca="1" si="2"/>
        <v/>
      </c>
      <c r="I24" s="12" t="str">
        <f t="shared" ca="1" si="2"/>
        <v/>
      </c>
      <c r="J24" s="12" t="str">
        <f t="shared" ca="1" si="2"/>
        <v/>
      </c>
      <c r="K24" s="12" t="str">
        <f t="shared" ca="1" si="2"/>
        <v/>
      </c>
      <c r="L24" s="12" t="str">
        <f t="shared" ca="1" si="2"/>
        <v/>
      </c>
      <c r="M24" s="12" t="str">
        <f t="shared" ca="1" si="2"/>
        <v/>
      </c>
    </row>
    <row r="25" spans="1:13" ht="23.25" customHeight="1">
      <c r="A25" s="13">
        <v>17</v>
      </c>
      <c r="B25" s="17" t="s">
        <v>733</v>
      </c>
      <c r="C25" s="12" t="str">
        <f t="shared" ca="1" si="2"/>
        <v/>
      </c>
      <c r="D25" s="12" t="str">
        <f t="shared" ca="1" si="2"/>
        <v/>
      </c>
      <c r="E25" s="12" t="str">
        <f t="shared" ca="1" si="2"/>
        <v/>
      </c>
      <c r="F25" s="12" t="str">
        <f t="shared" ca="1" si="2"/>
        <v/>
      </c>
      <c r="G25" s="12" t="str">
        <f t="shared" ca="1" si="2"/>
        <v/>
      </c>
      <c r="H25" s="12" t="str">
        <f t="shared" ca="1" si="2"/>
        <v/>
      </c>
      <c r="I25" s="12" t="str">
        <f t="shared" ca="1" si="2"/>
        <v/>
      </c>
      <c r="J25" s="12" t="str">
        <f t="shared" ca="1" si="2"/>
        <v/>
      </c>
      <c r="K25" s="12" t="str">
        <f t="shared" ca="1" si="2"/>
        <v/>
      </c>
      <c r="L25" s="12" t="str">
        <f t="shared" ca="1" si="2"/>
        <v/>
      </c>
      <c r="M25" s="12" t="str">
        <f t="shared" ca="1" si="2"/>
        <v/>
      </c>
    </row>
    <row r="26" spans="1:13" ht="23.25" customHeight="1">
      <c r="A26" s="13">
        <v>18</v>
      </c>
      <c r="B26" s="17" t="s">
        <v>734</v>
      </c>
      <c r="C26" s="12" t="str">
        <f t="shared" ca="1" si="2"/>
        <v/>
      </c>
      <c r="D26" s="12" t="str">
        <f t="shared" ca="1" si="2"/>
        <v/>
      </c>
      <c r="E26" s="12" t="str">
        <f t="shared" ca="1" si="2"/>
        <v/>
      </c>
      <c r="F26" s="12" t="str">
        <f t="shared" ca="1" si="2"/>
        <v/>
      </c>
      <c r="G26" s="12" t="str">
        <f t="shared" ca="1" si="2"/>
        <v/>
      </c>
      <c r="H26" s="12" t="str">
        <f t="shared" ca="1" si="2"/>
        <v/>
      </c>
      <c r="I26" s="12" t="str">
        <f t="shared" ca="1" si="2"/>
        <v/>
      </c>
      <c r="J26" s="12" t="str">
        <f t="shared" ca="1" si="2"/>
        <v/>
      </c>
      <c r="K26" s="12" t="str">
        <f t="shared" ca="1" si="2"/>
        <v/>
      </c>
      <c r="L26" s="12" t="str">
        <f t="shared" ca="1" si="2"/>
        <v/>
      </c>
      <c r="M26" s="12" t="str">
        <f t="shared" ca="1" si="2"/>
        <v/>
      </c>
    </row>
    <row r="27" spans="1:13" ht="23.25" customHeight="1">
      <c r="A27" s="13">
        <v>19</v>
      </c>
      <c r="B27" s="17" t="s">
        <v>735</v>
      </c>
      <c r="C27" s="12" t="str">
        <f t="shared" ca="1" si="2"/>
        <v/>
      </c>
      <c r="D27" s="12" t="str">
        <f t="shared" ca="1" si="2"/>
        <v/>
      </c>
      <c r="E27" s="12" t="str">
        <f t="shared" ca="1" si="2"/>
        <v/>
      </c>
      <c r="F27" s="12" t="str">
        <f t="shared" ca="1" si="2"/>
        <v/>
      </c>
      <c r="G27" s="12" t="str">
        <f t="shared" ca="1" si="2"/>
        <v/>
      </c>
      <c r="H27" s="12" t="str">
        <f t="shared" ca="1" si="2"/>
        <v/>
      </c>
      <c r="I27" s="12" t="str">
        <f t="shared" ca="1" si="2"/>
        <v/>
      </c>
      <c r="J27" s="12" t="str">
        <f t="shared" ca="1" si="2"/>
        <v/>
      </c>
      <c r="K27" s="12" t="str">
        <f t="shared" ca="1" si="2"/>
        <v/>
      </c>
      <c r="L27" s="12" t="str">
        <f t="shared" ca="1" si="2"/>
        <v/>
      </c>
      <c r="M27" s="12" t="str">
        <f t="shared" ca="1" si="2"/>
        <v/>
      </c>
    </row>
    <row r="28" spans="1:13" ht="23.25" customHeight="1">
      <c r="A28" s="13">
        <v>20</v>
      </c>
      <c r="B28" s="17" t="s">
        <v>736</v>
      </c>
      <c r="C28" s="12" t="str">
        <f t="shared" ca="1" si="2"/>
        <v/>
      </c>
      <c r="D28" s="12" t="str">
        <f t="shared" ca="1" si="2"/>
        <v/>
      </c>
      <c r="E28" s="12" t="str">
        <f t="shared" ca="1" si="2"/>
        <v/>
      </c>
      <c r="F28" s="12" t="str">
        <f t="shared" ca="1" si="2"/>
        <v/>
      </c>
      <c r="G28" s="12" t="str">
        <f t="shared" ca="1" si="2"/>
        <v/>
      </c>
      <c r="H28" s="12" t="str">
        <f t="shared" ca="1" si="2"/>
        <v/>
      </c>
      <c r="I28" s="12" t="str">
        <f t="shared" ca="1" si="2"/>
        <v/>
      </c>
      <c r="J28" s="12" t="str">
        <f t="shared" ca="1" si="2"/>
        <v/>
      </c>
      <c r="K28" s="12" t="str">
        <f t="shared" ca="1" si="2"/>
        <v/>
      </c>
      <c r="L28" s="12" t="str">
        <f t="shared" ca="1" si="2"/>
        <v/>
      </c>
      <c r="M28" s="12" t="str">
        <f t="shared" ca="1" si="2"/>
        <v/>
      </c>
    </row>
    <row r="29" spans="1:13" ht="23.25" customHeight="1">
      <c r="A29" s="13">
        <v>21</v>
      </c>
      <c r="B29" s="17" t="s">
        <v>737</v>
      </c>
      <c r="C29" s="12" t="str">
        <f t="shared" ref="C29:M38" ca="1" si="3">IF(ISNA(VLOOKUP($B29,INDIRECT("'"&amp;C$6&amp;"'! B:E"),4,FALSE))=TRUE,"",VLOOKUP($B29,INDIRECT("'"&amp;C$6&amp;"'! B:e"),4,FALSE))</f>
        <v/>
      </c>
      <c r="D29" s="12" t="str">
        <f t="shared" ca="1" si="3"/>
        <v/>
      </c>
      <c r="E29" s="12" t="str">
        <f t="shared" ca="1" si="3"/>
        <v/>
      </c>
      <c r="F29" s="12" t="str">
        <f t="shared" ca="1" si="3"/>
        <v/>
      </c>
      <c r="G29" s="12" t="str">
        <f t="shared" ca="1" si="3"/>
        <v/>
      </c>
      <c r="H29" s="12" t="str">
        <f t="shared" ca="1" si="3"/>
        <v/>
      </c>
      <c r="I29" s="12" t="str">
        <f t="shared" ca="1" si="3"/>
        <v/>
      </c>
      <c r="J29" s="12" t="str">
        <f t="shared" ca="1" si="3"/>
        <v/>
      </c>
      <c r="K29" s="12" t="str">
        <f t="shared" ca="1" si="3"/>
        <v/>
      </c>
      <c r="L29" s="12" t="str">
        <f t="shared" ca="1" si="3"/>
        <v/>
      </c>
      <c r="M29" s="12" t="str">
        <f t="shared" ca="1" si="3"/>
        <v/>
      </c>
    </row>
    <row r="30" spans="1:13" ht="23.25" customHeight="1">
      <c r="A30" s="13">
        <v>22</v>
      </c>
      <c r="B30" s="17" t="s">
        <v>738</v>
      </c>
      <c r="C30" s="12" t="str">
        <f t="shared" ca="1" si="3"/>
        <v/>
      </c>
      <c r="D30" s="12" t="str">
        <f t="shared" ca="1" si="3"/>
        <v/>
      </c>
      <c r="E30" s="12" t="str">
        <f t="shared" ca="1" si="3"/>
        <v/>
      </c>
      <c r="F30" s="12" t="str">
        <f t="shared" ca="1" si="3"/>
        <v/>
      </c>
      <c r="G30" s="12" t="str">
        <f t="shared" ca="1" si="3"/>
        <v/>
      </c>
      <c r="H30" s="12" t="str">
        <f t="shared" ca="1" si="3"/>
        <v/>
      </c>
      <c r="I30" s="12" t="str">
        <f t="shared" ca="1" si="3"/>
        <v/>
      </c>
      <c r="J30" s="12" t="str">
        <f t="shared" ca="1" si="3"/>
        <v/>
      </c>
      <c r="K30" s="12" t="str">
        <f t="shared" ca="1" si="3"/>
        <v/>
      </c>
      <c r="L30" s="12" t="str">
        <f t="shared" ca="1" si="3"/>
        <v/>
      </c>
      <c r="M30" s="12" t="str">
        <f t="shared" ca="1" si="3"/>
        <v/>
      </c>
    </row>
    <row r="31" spans="1:13" ht="23.25" customHeight="1">
      <c r="A31" s="13">
        <v>23</v>
      </c>
      <c r="B31" s="17" t="s">
        <v>739</v>
      </c>
      <c r="C31" s="12" t="str">
        <f t="shared" ca="1" si="3"/>
        <v/>
      </c>
      <c r="D31" s="12" t="str">
        <f t="shared" ca="1" si="3"/>
        <v/>
      </c>
      <c r="E31" s="12" t="str">
        <f t="shared" ca="1" si="3"/>
        <v/>
      </c>
      <c r="F31" s="12" t="str">
        <f t="shared" ca="1" si="3"/>
        <v/>
      </c>
      <c r="G31" s="12" t="str">
        <f t="shared" ca="1" si="3"/>
        <v/>
      </c>
      <c r="H31" s="12" t="str">
        <f t="shared" ca="1" si="3"/>
        <v/>
      </c>
      <c r="I31" s="12" t="str">
        <f t="shared" ca="1" si="3"/>
        <v/>
      </c>
      <c r="J31" s="12" t="str">
        <f t="shared" ca="1" si="3"/>
        <v/>
      </c>
      <c r="K31" s="12" t="str">
        <f t="shared" ca="1" si="3"/>
        <v/>
      </c>
      <c r="L31" s="12" t="str">
        <f t="shared" ca="1" si="3"/>
        <v/>
      </c>
      <c r="M31" s="12" t="str">
        <f t="shared" ca="1" si="3"/>
        <v/>
      </c>
    </row>
    <row r="32" spans="1:13" ht="23.25" customHeight="1">
      <c r="A32" s="13">
        <v>24</v>
      </c>
      <c r="B32" s="17" t="s">
        <v>740</v>
      </c>
      <c r="C32" s="12" t="str">
        <f t="shared" ca="1" si="3"/>
        <v/>
      </c>
      <c r="D32" s="12" t="str">
        <f t="shared" ca="1" si="3"/>
        <v/>
      </c>
      <c r="E32" s="12" t="str">
        <f t="shared" ca="1" si="3"/>
        <v/>
      </c>
      <c r="F32" s="12" t="str">
        <f t="shared" ca="1" si="3"/>
        <v/>
      </c>
      <c r="G32" s="12" t="str">
        <f t="shared" ca="1" si="3"/>
        <v/>
      </c>
      <c r="H32" s="12" t="str">
        <f t="shared" ca="1" si="3"/>
        <v/>
      </c>
      <c r="I32" s="12" t="str">
        <f t="shared" ca="1" si="3"/>
        <v/>
      </c>
      <c r="J32" s="12" t="str">
        <f t="shared" ca="1" si="3"/>
        <v/>
      </c>
      <c r="K32" s="12" t="str">
        <f t="shared" ca="1" si="3"/>
        <v/>
      </c>
      <c r="L32" s="12" t="str">
        <f t="shared" ca="1" si="3"/>
        <v/>
      </c>
      <c r="M32" s="12" t="str">
        <f t="shared" ca="1" si="3"/>
        <v/>
      </c>
    </row>
    <row r="33" spans="1:13" ht="23.25" customHeight="1">
      <c r="A33" s="13">
        <v>25</v>
      </c>
      <c r="B33" s="17" t="s">
        <v>741</v>
      </c>
      <c r="C33" s="12" t="str">
        <f t="shared" ca="1" si="3"/>
        <v/>
      </c>
      <c r="D33" s="12" t="str">
        <f t="shared" ca="1" si="3"/>
        <v/>
      </c>
      <c r="E33" s="12" t="str">
        <f t="shared" ca="1" si="3"/>
        <v/>
      </c>
      <c r="F33" s="12" t="str">
        <f t="shared" ca="1" si="3"/>
        <v/>
      </c>
      <c r="G33" s="12" t="str">
        <f t="shared" ca="1" si="3"/>
        <v/>
      </c>
      <c r="H33" s="12" t="str">
        <f t="shared" ca="1" si="3"/>
        <v/>
      </c>
      <c r="I33" s="12" t="str">
        <f t="shared" ca="1" si="3"/>
        <v/>
      </c>
      <c r="J33" s="12" t="str">
        <f t="shared" ca="1" si="3"/>
        <v/>
      </c>
      <c r="K33" s="12" t="str">
        <f t="shared" ca="1" si="3"/>
        <v/>
      </c>
      <c r="L33" s="12" t="str">
        <f t="shared" ca="1" si="3"/>
        <v/>
      </c>
      <c r="M33" s="12" t="str">
        <f t="shared" ca="1" si="3"/>
        <v/>
      </c>
    </row>
    <row r="34" spans="1:13" ht="23.25" customHeight="1">
      <c r="A34" s="13">
        <v>26</v>
      </c>
      <c r="B34" s="17" t="s">
        <v>742</v>
      </c>
      <c r="C34" s="12" t="str">
        <f t="shared" ca="1" si="3"/>
        <v/>
      </c>
      <c r="D34" s="12" t="str">
        <f t="shared" ca="1" si="3"/>
        <v/>
      </c>
      <c r="E34" s="12" t="str">
        <f t="shared" ca="1" si="3"/>
        <v/>
      </c>
      <c r="F34" s="12" t="str">
        <f t="shared" ca="1" si="3"/>
        <v/>
      </c>
      <c r="G34" s="12" t="str">
        <f t="shared" ca="1" si="3"/>
        <v/>
      </c>
      <c r="H34" s="12" t="str">
        <f t="shared" ca="1" si="3"/>
        <v/>
      </c>
      <c r="I34" s="12" t="str">
        <f t="shared" ca="1" si="3"/>
        <v/>
      </c>
      <c r="J34" s="12" t="str">
        <f t="shared" ca="1" si="3"/>
        <v/>
      </c>
      <c r="K34" s="12" t="str">
        <f t="shared" ca="1" si="3"/>
        <v/>
      </c>
      <c r="L34" s="12" t="str">
        <f t="shared" ca="1" si="3"/>
        <v/>
      </c>
      <c r="M34" s="12" t="str">
        <f t="shared" ca="1" si="3"/>
        <v/>
      </c>
    </row>
    <row r="35" spans="1:13" ht="25.7" customHeight="1">
      <c r="A35" s="13">
        <v>27</v>
      </c>
      <c r="B35" s="49" t="s">
        <v>743</v>
      </c>
      <c r="C35" s="12" t="str">
        <f t="shared" ca="1" si="3"/>
        <v/>
      </c>
      <c r="D35" s="12" t="str">
        <f t="shared" ca="1" si="3"/>
        <v/>
      </c>
      <c r="E35" s="12" t="str">
        <f t="shared" ca="1" si="3"/>
        <v/>
      </c>
      <c r="F35" s="12" t="str">
        <f t="shared" ca="1" si="3"/>
        <v/>
      </c>
      <c r="G35" s="12" t="str">
        <f t="shared" ca="1" si="3"/>
        <v/>
      </c>
      <c r="H35" s="12" t="str">
        <f t="shared" ca="1" si="3"/>
        <v/>
      </c>
      <c r="I35" s="12" t="str">
        <f t="shared" ca="1" si="3"/>
        <v/>
      </c>
      <c r="J35" s="12" t="str">
        <f t="shared" ca="1" si="3"/>
        <v/>
      </c>
      <c r="K35" s="12" t="str">
        <f t="shared" ca="1" si="3"/>
        <v/>
      </c>
      <c r="L35" s="12" t="str">
        <f t="shared" ca="1" si="3"/>
        <v/>
      </c>
      <c r="M35" s="12" t="str">
        <f t="shared" ca="1" si="3"/>
        <v/>
      </c>
    </row>
    <row r="36" spans="1:13" ht="25.7" customHeight="1">
      <c r="A36" s="13">
        <v>28</v>
      </c>
      <c r="B36" s="49" t="s">
        <v>744</v>
      </c>
      <c r="C36" s="12" t="str">
        <f t="shared" ca="1" si="3"/>
        <v/>
      </c>
      <c r="D36" s="12" t="str">
        <f t="shared" ca="1" si="3"/>
        <v/>
      </c>
      <c r="E36" s="12" t="str">
        <f t="shared" ca="1" si="3"/>
        <v/>
      </c>
      <c r="F36" s="12" t="str">
        <f t="shared" ca="1" si="3"/>
        <v/>
      </c>
      <c r="G36" s="12" t="str">
        <f t="shared" ca="1" si="3"/>
        <v/>
      </c>
      <c r="H36" s="12" t="str">
        <f t="shared" ca="1" si="3"/>
        <v/>
      </c>
      <c r="I36" s="12" t="str">
        <f t="shared" ca="1" si="3"/>
        <v/>
      </c>
      <c r="J36" s="12" t="str">
        <f t="shared" ca="1" si="3"/>
        <v/>
      </c>
      <c r="K36" s="12" t="str">
        <f t="shared" ca="1" si="3"/>
        <v/>
      </c>
      <c r="L36" s="12" t="str">
        <f t="shared" ca="1" si="3"/>
        <v/>
      </c>
      <c r="M36" s="12" t="str">
        <f t="shared" ca="1" si="3"/>
        <v/>
      </c>
    </row>
    <row r="37" spans="1:13" ht="25.7" customHeight="1">
      <c r="A37" s="13">
        <v>29</v>
      </c>
      <c r="B37" s="49" t="s">
        <v>745</v>
      </c>
      <c r="C37" s="12" t="str">
        <f t="shared" ca="1" si="3"/>
        <v/>
      </c>
      <c r="D37" s="12" t="str">
        <f t="shared" ca="1" si="3"/>
        <v/>
      </c>
      <c r="E37" s="12" t="str">
        <f t="shared" ca="1" si="3"/>
        <v/>
      </c>
      <c r="F37" s="12" t="str">
        <f t="shared" ca="1" si="3"/>
        <v/>
      </c>
      <c r="G37" s="12" t="str">
        <f t="shared" ca="1" si="3"/>
        <v/>
      </c>
      <c r="H37" s="12" t="str">
        <f t="shared" ca="1" si="3"/>
        <v/>
      </c>
      <c r="I37" s="12" t="str">
        <f t="shared" ca="1" si="3"/>
        <v/>
      </c>
      <c r="J37" s="12" t="str">
        <f t="shared" ca="1" si="3"/>
        <v/>
      </c>
      <c r="K37" s="12" t="str">
        <f t="shared" ca="1" si="3"/>
        <v/>
      </c>
      <c r="L37" s="12" t="str">
        <f t="shared" ca="1" si="3"/>
        <v/>
      </c>
      <c r="M37" s="12" t="str">
        <f t="shared" ca="1" si="3"/>
        <v/>
      </c>
    </row>
    <row r="38" spans="1:13" ht="25.7" customHeight="1">
      <c r="A38" s="13">
        <v>30</v>
      </c>
      <c r="B38" s="49" t="s">
        <v>746</v>
      </c>
      <c r="C38" s="12" t="str">
        <f t="shared" ca="1" si="3"/>
        <v/>
      </c>
      <c r="D38" s="12" t="str">
        <f t="shared" ca="1" si="3"/>
        <v/>
      </c>
      <c r="E38" s="12" t="str">
        <f t="shared" ca="1" si="3"/>
        <v/>
      </c>
      <c r="F38" s="12" t="str">
        <f t="shared" ca="1" si="3"/>
        <v/>
      </c>
      <c r="G38" s="12" t="str">
        <f t="shared" ca="1" si="3"/>
        <v/>
      </c>
      <c r="H38" s="12" t="str">
        <f t="shared" ca="1" si="3"/>
        <v/>
      </c>
      <c r="I38" s="12" t="str">
        <f t="shared" ca="1" si="3"/>
        <v/>
      </c>
      <c r="J38" s="12" t="str">
        <f t="shared" ca="1" si="3"/>
        <v/>
      </c>
      <c r="K38" s="12" t="str">
        <f t="shared" ca="1" si="3"/>
        <v/>
      </c>
      <c r="L38" s="12" t="str">
        <f t="shared" ca="1" si="3"/>
        <v/>
      </c>
      <c r="M38" s="12" t="str">
        <f t="shared" ca="1" si="3"/>
        <v/>
      </c>
    </row>
    <row r="39" spans="1:13" ht="25.7" customHeight="1">
      <c r="A39" s="13">
        <v>31</v>
      </c>
      <c r="B39" s="48" t="s">
        <v>747</v>
      </c>
      <c r="C39" s="12" t="str">
        <f t="shared" ref="C39:M48" ca="1" si="4">IF(ISNA(VLOOKUP($B39,INDIRECT("'"&amp;C$6&amp;"'! B:E"),4,FALSE))=TRUE,"",VLOOKUP($B39,INDIRECT("'"&amp;C$6&amp;"'! B:e"),4,FALSE))</f>
        <v/>
      </c>
      <c r="D39" s="12" t="str">
        <f t="shared" ca="1" si="4"/>
        <v/>
      </c>
      <c r="E39" s="12" t="str">
        <f t="shared" ca="1" si="4"/>
        <v/>
      </c>
      <c r="F39" s="12" t="str">
        <f t="shared" ca="1" si="4"/>
        <v/>
      </c>
      <c r="G39" s="12" t="str">
        <f t="shared" ca="1" si="4"/>
        <v/>
      </c>
      <c r="H39" s="12" t="str">
        <f t="shared" ca="1" si="4"/>
        <v/>
      </c>
      <c r="I39" s="12" t="str">
        <f t="shared" ca="1" si="4"/>
        <v/>
      </c>
      <c r="J39" s="12" t="str">
        <f t="shared" ca="1" si="4"/>
        <v/>
      </c>
      <c r="K39" s="12" t="str">
        <f t="shared" ca="1" si="4"/>
        <v/>
      </c>
      <c r="L39" s="12" t="str">
        <f t="shared" ca="1" si="4"/>
        <v/>
      </c>
      <c r="M39" s="12" t="str">
        <f t="shared" ca="1" si="4"/>
        <v/>
      </c>
    </row>
    <row r="40" spans="1:13" ht="25.7" customHeight="1">
      <c r="A40" s="13">
        <v>32</v>
      </c>
      <c r="B40" s="48" t="s">
        <v>748</v>
      </c>
      <c r="C40" s="12" t="str">
        <f t="shared" ca="1" si="4"/>
        <v/>
      </c>
      <c r="D40" s="12" t="str">
        <f t="shared" ca="1" si="4"/>
        <v/>
      </c>
      <c r="E40" s="12" t="str">
        <f t="shared" ca="1" si="4"/>
        <v/>
      </c>
      <c r="F40" s="12" t="str">
        <f t="shared" ca="1" si="4"/>
        <v/>
      </c>
      <c r="G40" s="12" t="str">
        <f t="shared" ca="1" si="4"/>
        <v/>
      </c>
      <c r="H40" s="12" t="str">
        <f t="shared" ca="1" si="4"/>
        <v/>
      </c>
      <c r="I40" s="12" t="str">
        <f t="shared" ca="1" si="4"/>
        <v/>
      </c>
      <c r="J40" s="12" t="str">
        <f t="shared" ca="1" si="4"/>
        <v/>
      </c>
      <c r="K40" s="12" t="str">
        <f t="shared" ca="1" si="4"/>
        <v/>
      </c>
      <c r="L40" s="12" t="str">
        <f t="shared" ca="1" si="4"/>
        <v/>
      </c>
      <c r="M40" s="12" t="str">
        <f t="shared" ca="1" si="4"/>
        <v/>
      </c>
    </row>
    <row r="41" spans="1:13" ht="25.7" customHeight="1">
      <c r="A41" s="13">
        <v>33</v>
      </c>
      <c r="B41" s="48" t="s">
        <v>749</v>
      </c>
      <c r="C41" s="12" t="str">
        <f t="shared" ca="1" si="4"/>
        <v/>
      </c>
      <c r="D41" s="12" t="str">
        <f t="shared" ca="1" si="4"/>
        <v/>
      </c>
      <c r="E41" s="12" t="str">
        <f t="shared" ca="1" si="4"/>
        <v/>
      </c>
      <c r="F41" s="12" t="str">
        <f t="shared" ca="1" si="4"/>
        <v/>
      </c>
      <c r="G41" s="12" t="str">
        <f t="shared" ca="1" si="4"/>
        <v/>
      </c>
      <c r="H41" s="12" t="str">
        <f t="shared" ca="1" si="4"/>
        <v/>
      </c>
      <c r="I41" s="12" t="str">
        <f t="shared" ca="1" si="4"/>
        <v/>
      </c>
      <c r="J41" s="12" t="str">
        <f t="shared" ca="1" si="4"/>
        <v/>
      </c>
      <c r="K41" s="12" t="str">
        <f t="shared" ca="1" si="4"/>
        <v/>
      </c>
      <c r="L41" s="12" t="str">
        <f t="shared" ca="1" si="4"/>
        <v/>
      </c>
      <c r="M41" s="12" t="str">
        <f t="shared" ca="1" si="4"/>
        <v/>
      </c>
    </row>
    <row r="42" spans="1:13" ht="25.7" customHeight="1">
      <c r="A42" s="13">
        <v>34</v>
      </c>
      <c r="B42" s="48" t="s">
        <v>750</v>
      </c>
      <c r="C42" s="12" t="str">
        <f t="shared" ca="1" si="4"/>
        <v/>
      </c>
      <c r="D42" s="12" t="str">
        <f t="shared" ca="1" si="4"/>
        <v/>
      </c>
      <c r="E42" s="12" t="str">
        <f t="shared" ca="1" si="4"/>
        <v/>
      </c>
      <c r="F42" s="12" t="str">
        <f t="shared" ca="1" si="4"/>
        <v/>
      </c>
      <c r="G42" s="12" t="str">
        <f t="shared" ca="1" si="4"/>
        <v/>
      </c>
      <c r="H42" s="12" t="str">
        <f t="shared" ca="1" si="4"/>
        <v/>
      </c>
      <c r="I42" s="12" t="str">
        <f t="shared" ca="1" si="4"/>
        <v/>
      </c>
      <c r="J42" s="12" t="str">
        <f t="shared" ca="1" si="4"/>
        <v/>
      </c>
      <c r="K42" s="12" t="str">
        <f t="shared" ca="1" si="4"/>
        <v/>
      </c>
      <c r="L42" s="12" t="str">
        <f t="shared" ca="1" si="4"/>
        <v/>
      </c>
      <c r="M42" s="12" t="str">
        <f t="shared" ca="1" si="4"/>
        <v/>
      </c>
    </row>
    <row r="43" spans="1:13" ht="25.7" customHeight="1">
      <c r="A43" s="13">
        <v>35</v>
      </c>
      <c r="B43" s="48" t="s">
        <v>751</v>
      </c>
      <c r="C43" s="12" t="str">
        <f t="shared" ca="1" si="4"/>
        <v/>
      </c>
      <c r="D43" s="12" t="str">
        <f t="shared" ca="1" si="4"/>
        <v/>
      </c>
      <c r="E43" s="12" t="str">
        <f t="shared" ca="1" si="4"/>
        <v/>
      </c>
      <c r="F43" s="12" t="str">
        <f t="shared" ca="1" si="4"/>
        <v/>
      </c>
      <c r="G43" s="12" t="str">
        <f t="shared" ca="1" si="4"/>
        <v/>
      </c>
      <c r="H43" s="12" t="str">
        <f t="shared" ca="1" si="4"/>
        <v/>
      </c>
      <c r="I43" s="12" t="str">
        <f t="shared" ca="1" si="4"/>
        <v/>
      </c>
      <c r="J43" s="12" t="str">
        <f t="shared" ca="1" si="4"/>
        <v/>
      </c>
      <c r="K43" s="12" t="str">
        <f t="shared" ca="1" si="4"/>
        <v/>
      </c>
      <c r="L43" s="12" t="str">
        <f t="shared" ca="1" si="4"/>
        <v/>
      </c>
      <c r="M43" s="12" t="str">
        <f t="shared" ca="1" si="4"/>
        <v/>
      </c>
    </row>
    <row r="44" spans="1:13" ht="25.7" customHeight="1">
      <c r="A44" s="13">
        <v>36</v>
      </c>
      <c r="B44" s="48" t="s">
        <v>752</v>
      </c>
      <c r="C44" s="12" t="str">
        <f t="shared" ca="1" si="4"/>
        <v/>
      </c>
      <c r="D44" s="12" t="str">
        <f t="shared" ca="1" si="4"/>
        <v/>
      </c>
      <c r="E44" s="12" t="str">
        <f t="shared" ca="1" si="4"/>
        <v/>
      </c>
      <c r="F44" s="12" t="str">
        <f t="shared" ca="1" si="4"/>
        <v/>
      </c>
      <c r="G44" s="12" t="str">
        <f t="shared" ca="1" si="4"/>
        <v/>
      </c>
      <c r="H44" s="12" t="str">
        <f t="shared" ca="1" si="4"/>
        <v/>
      </c>
      <c r="I44" s="12" t="str">
        <f t="shared" ca="1" si="4"/>
        <v/>
      </c>
      <c r="J44" s="12" t="str">
        <f t="shared" ca="1" si="4"/>
        <v/>
      </c>
      <c r="K44" s="12" t="str">
        <f t="shared" ca="1" si="4"/>
        <v/>
      </c>
      <c r="L44" s="12" t="str">
        <f t="shared" ca="1" si="4"/>
        <v/>
      </c>
      <c r="M44" s="12" t="str">
        <f t="shared" ca="1" si="4"/>
        <v/>
      </c>
    </row>
    <row r="45" spans="1:13" ht="25.7" customHeight="1">
      <c r="A45" s="13">
        <v>37</v>
      </c>
      <c r="B45" s="48" t="s">
        <v>753</v>
      </c>
      <c r="C45" s="12" t="str">
        <f t="shared" ca="1" si="4"/>
        <v/>
      </c>
      <c r="D45" s="12" t="str">
        <f t="shared" ca="1" si="4"/>
        <v/>
      </c>
      <c r="E45" s="12" t="str">
        <f t="shared" ca="1" si="4"/>
        <v/>
      </c>
      <c r="F45" s="12" t="str">
        <f t="shared" ca="1" si="4"/>
        <v/>
      </c>
      <c r="G45" s="12" t="str">
        <f t="shared" ca="1" si="4"/>
        <v/>
      </c>
      <c r="H45" s="12" t="str">
        <f t="shared" ca="1" si="4"/>
        <v/>
      </c>
      <c r="I45" s="12" t="str">
        <f t="shared" ca="1" si="4"/>
        <v/>
      </c>
      <c r="J45" s="12" t="str">
        <f t="shared" ca="1" si="4"/>
        <v/>
      </c>
      <c r="K45" s="12" t="str">
        <f t="shared" ca="1" si="4"/>
        <v/>
      </c>
      <c r="L45" s="12" t="str">
        <f t="shared" ca="1" si="4"/>
        <v/>
      </c>
      <c r="M45" s="12" t="str">
        <f t="shared" ca="1" si="4"/>
        <v/>
      </c>
    </row>
    <row r="46" spans="1:13" ht="25.7" customHeight="1">
      <c r="A46" s="13">
        <v>38</v>
      </c>
      <c r="B46" s="48" t="s">
        <v>754</v>
      </c>
      <c r="C46" s="12" t="str">
        <f t="shared" ca="1" si="4"/>
        <v/>
      </c>
      <c r="D46" s="12" t="str">
        <f t="shared" ca="1" si="4"/>
        <v/>
      </c>
      <c r="E46" s="12" t="str">
        <f t="shared" ca="1" si="4"/>
        <v/>
      </c>
      <c r="F46" s="12" t="str">
        <f t="shared" ca="1" si="4"/>
        <v/>
      </c>
      <c r="G46" s="12" t="str">
        <f t="shared" ca="1" si="4"/>
        <v/>
      </c>
      <c r="H46" s="12" t="str">
        <f t="shared" ca="1" si="4"/>
        <v/>
      </c>
      <c r="I46" s="12" t="str">
        <f t="shared" ca="1" si="4"/>
        <v/>
      </c>
      <c r="J46" s="12" t="str">
        <f t="shared" ca="1" si="4"/>
        <v/>
      </c>
      <c r="K46" s="12" t="str">
        <f t="shared" ca="1" si="4"/>
        <v/>
      </c>
      <c r="L46" s="12" t="str">
        <f t="shared" ca="1" si="4"/>
        <v/>
      </c>
      <c r="M46" s="12" t="str">
        <f t="shared" ca="1" si="4"/>
        <v/>
      </c>
    </row>
    <row r="47" spans="1:13" ht="25.7" customHeight="1">
      <c r="A47" s="13">
        <v>39</v>
      </c>
      <c r="B47" s="17" t="s">
        <v>755</v>
      </c>
      <c r="C47" s="12" t="str">
        <f t="shared" ca="1" si="4"/>
        <v/>
      </c>
      <c r="D47" s="12" t="str">
        <f t="shared" ca="1" si="4"/>
        <v/>
      </c>
      <c r="E47" s="12" t="str">
        <f t="shared" ca="1" si="4"/>
        <v/>
      </c>
      <c r="F47" s="12" t="str">
        <f t="shared" ca="1" si="4"/>
        <v/>
      </c>
      <c r="G47" s="12" t="str">
        <f t="shared" ca="1" si="4"/>
        <v/>
      </c>
      <c r="H47" s="12" t="str">
        <f t="shared" ca="1" si="4"/>
        <v/>
      </c>
      <c r="I47" s="12" t="str">
        <f t="shared" ca="1" si="4"/>
        <v/>
      </c>
      <c r="J47" s="12" t="str">
        <f t="shared" ca="1" si="4"/>
        <v/>
      </c>
      <c r="K47" s="12" t="str">
        <f t="shared" ca="1" si="4"/>
        <v/>
      </c>
      <c r="L47" s="12" t="str">
        <f t="shared" ca="1" si="4"/>
        <v/>
      </c>
      <c r="M47" s="12" t="str">
        <f t="shared" ca="1" si="4"/>
        <v/>
      </c>
    </row>
    <row r="48" spans="1:13" ht="25.7" customHeight="1">
      <c r="A48" s="13">
        <v>40</v>
      </c>
      <c r="B48" s="17" t="s">
        <v>756</v>
      </c>
      <c r="C48" s="12" t="str">
        <f t="shared" ca="1" si="4"/>
        <v/>
      </c>
      <c r="D48" s="12" t="str">
        <f t="shared" ca="1" si="4"/>
        <v/>
      </c>
      <c r="E48" s="12" t="str">
        <f t="shared" ca="1" si="4"/>
        <v/>
      </c>
      <c r="F48" s="12" t="str">
        <f t="shared" ca="1" si="4"/>
        <v/>
      </c>
      <c r="G48" s="12" t="str">
        <f t="shared" ca="1" si="4"/>
        <v/>
      </c>
      <c r="H48" s="12" t="str">
        <f t="shared" ca="1" si="4"/>
        <v/>
      </c>
      <c r="I48" s="12" t="str">
        <f t="shared" ca="1" si="4"/>
        <v/>
      </c>
      <c r="J48" s="12" t="str">
        <f t="shared" ca="1" si="4"/>
        <v/>
      </c>
      <c r="K48" s="12" t="str">
        <f t="shared" ca="1" si="4"/>
        <v/>
      </c>
      <c r="L48" s="12" t="str">
        <f t="shared" ca="1" si="4"/>
        <v/>
      </c>
      <c r="M48" s="12" t="str">
        <f t="shared" ca="1" si="4"/>
        <v/>
      </c>
    </row>
    <row r="49" spans="1:13" ht="25.7" customHeight="1">
      <c r="A49" s="13">
        <v>41</v>
      </c>
      <c r="B49" s="17" t="s">
        <v>757</v>
      </c>
      <c r="C49" s="12" t="str">
        <f t="shared" ref="C49:M58" ca="1" si="5">IF(ISNA(VLOOKUP($B49,INDIRECT("'"&amp;C$6&amp;"'! B:E"),4,FALSE))=TRUE,"",VLOOKUP($B49,INDIRECT("'"&amp;C$6&amp;"'! B:e"),4,FALSE))</f>
        <v/>
      </c>
      <c r="D49" s="12" t="str">
        <f t="shared" ca="1" si="5"/>
        <v/>
      </c>
      <c r="E49" s="12" t="str">
        <f t="shared" ca="1" si="5"/>
        <v/>
      </c>
      <c r="F49" s="12" t="str">
        <f t="shared" ca="1" si="5"/>
        <v/>
      </c>
      <c r="G49" s="12" t="str">
        <f t="shared" ca="1" si="5"/>
        <v/>
      </c>
      <c r="H49" s="12" t="str">
        <f t="shared" ca="1" si="5"/>
        <v/>
      </c>
      <c r="I49" s="12" t="str">
        <f t="shared" ca="1" si="5"/>
        <v/>
      </c>
      <c r="J49" s="12" t="str">
        <f t="shared" ca="1" si="5"/>
        <v/>
      </c>
      <c r="K49" s="12" t="str">
        <f t="shared" ca="1" si="5"/>
        <v/>
      </c>
      <c r="L49" s="12" t="str">
        <f t="shared" ca="1" si="5"/>
        <v/>
      </c>
      <c r="M49" s="12" t="str">
        <f t="shared" ca="1" si="5"/>
        <v/>
      </c>
    </row>
    <row r="50" spans="1:13" ht="25.7" customHeight="1">
      <c r="A50" s="13">
        <v>42</v>
      </c>
      <c r="B50" s="48" t="s">
        <v>758</v>
      </c>
      <c r="C50" s="12" t="str">
        <f t="shared" ca="1" si="5"/>
        <v/>
      </c>
      <c r="D50" s="12" t="str">
        <f t="shared" ca="1" si="5"/>
        <v/>
      </c>
      <c r="E50" s="12" t="str">
        <f t="shared" ca="1" si="5"/>
        <v/>
      </c>
      <c r="F50" s="12" t="str">
        <f t="shared" ca="1" si="5"/>
        <v/>
      </c>
      <c r="G50" s="12" t="str">
        <f t="shared" ca="1" si="5"/>
        <v/>
      </c>
      <c r="H50" s="12" t="str">
        <f t="shared" ca="1" si="5"/>
        <v/>
      </c>
      <c r="I50" s="12" t="str">
        <f t="shared" ca="1" si="5"/>
        <v/>
      </c>
      <c r="J50" s="12" t="str">
        <f t="shared" ca="1" si="5"/>
        <v/>
      </c>
      <c r="K50" s="12" t="str">
        <f t="shared" ca="1" si="5"/>
        <v/>
      </c>
      <c r="L50" s="12" t="str">
        <f t="shared" ca="1" si="5"/>
        <v/>
      </c>
      <c r="M50" s="12" t="str">
        <f t="shared" ca="1" si="5"/>
        <v/>
      </c>
    </row>
    <row r="51" spans="1:13" ht="25.7" customHeight="1">
      <c r="A51" s="13">
        <v>43</v>
      </c>
      <c r="B51" s="48" t="s">
        <v>759</v>
      </c>
      <c r="C51" s="12" t="str">
        <f t="shared" ca="1" si="5"/>
        <v/>
      </c>
      <c r="D51" s="12" t="str">
        <f t="shared" ca="1" si="5"/>
        <v/>
      </c>
      <c r="E51" s="12" t="str">
        <f t="shared" ca="1" si="5"/>
        <v/>
      </c>
      <c r="F51" s="12" t="str">
        <f t="shared" ca="1" si="5"/>
        <v/>
      </c>
      <c r="G51" s="12" t="str">
        <f t="shared" ca="1" si="5"/>
        <v/>
      </c>
      <c r="H51" s="12" t="str">
        <f t="shared" ca="1" si="5"/>
        <v/>
      </c>
      <c r="I51" s="12" t="str">
        <f t="shared" ca="1" si="5"/>
        <v/>
      </c>
      <c r="J51" s="12" t="str">
        <f t="shared" ca="1" si="5"/>
        <v/>
      </c>
      <c r="K51" s="12" t="str">
        <f t="shared" ca="1" si="5"/>
        <v/>
      </c>
      <c r="L51" s="12" t="str">
        <f t="shared" ca="1" si="5"/>
        <v/>
      </c>
      <c r="M51" s="12" t="str">
        <f t="shared" ca="1" si="5"/>
        <v/>
      </c>
    </row>
    <row r="52" spans="1:13" ht="25.7" customHeight="1">
      <c r="A52" s="13">
        <v>44</v>
      </c>
      <c r="B52" s="48" t="s">
        <v>760</v>
      </c>
      <c r="C52" s="12" t="str">
        <f t="shared" ca="1" si="5"/>
        <v/>
      </c>
      <c r="D52" s="12" t="str">
        <f t="shared" ca="1" si="5"/>
        <v/>
      </c>
      <c r="E52" s="12" t="str">
        <f t="shared" ca="1" si="5"/>
        <v/>
      </c>
      <c r="F52" s="12" t="str">
        <f t="shared" ca="1" si="5"/>
        <v/>
      </c>
      <c r="G52" s="12" t="str">
        <f t="shared" ca="1" si="5"/>
        <v/>
      </c>
      <c r="H52" s="12" t="str">
        <f t="shared" ca="1" si="5"/>
        <v/>
      </c>
      <c r="I52" s="12" t="str">
        <f t="shared" ca="1" si="5"/>
        <v/>
      </c>
      <c r="J52" s="12" t="str">
        <f t="shared" ca="1" si="5"/>
        <v/>
      </c>
      <c r="K52" s="12" t="str">
        <f t="shared" ca="1" si="5"/>
        <v/>
      </c>
      <c r="L52" s="12" t="str">
        <f t="shared" ca="1" si="5"/>
        <v/>
      </c>
      <c r="M52" s="12" t="str">
        <f t="shared" ca="1" si="5"/>
        <v/>
      </c>
    </row>
    <row r="53" spans="1:13" ht="25.7" customHeight="1">
      <c r="A53" s="13">
        <v>45</v>
      </c>
      <c r="B53" s="48" t="s">
        <v>761</v>
      </c>
      <c r="C53" s="12" t="str">
        <f t="shared" ca="1" si="5"/>
        <v/>
      </c>
      <c r="D53" s="12" t="str">
        <f t="shared" ca="1" si="5"/>
        <v/>
      </c>
      <c r="E53" s="12" t="str">
        <f t="shared" ca="1" si="5"/>
        <v/>
      </c>
      <c r="F53" s="12" t="str">
        <f t="shared" ca="1" si="5"/>
        <v/>
      </c>
      <c r="G53" s="12" t="str">
        <f t="shared" ca="1" si="5"/>
        <v/>
      </c>
      <c r="H53" s="12" t="str">
        <f t="shared" ca="1" si="5"/>
        <v/>
      </c>
      <c r="I53" s="12" t="str">
        <f t="shared" ca="1" si="5"/>
        <v/>
      </c>
      <c r="J53" s="12" t="str">
        <f t="shared" ca="1" si="5"/>
        <v/>
      </c>
      <c r="K53" s="12" t="str">
        <f t="shared" ca="1" si="5"/>
        <v/>
      </c>
      <c r="L53" s="12" t="str">
        <f t="shared" ca="1" si="5"/>
        <v/>
      </c>
      <c r="M53" s="12" t="str">
        <f t="shared" ca="1" si="5"/>
        <v/>
      </c>
    </row>
    <row r="54" spans="1:13" ht="25.7" customHeight="1">
      <c r="A54" s="13">
        <v>46</v>
      </c>
      <c r="B54" s="48" t="s">
        <v>762</v>
      </c>
      <c r="C54" s="12" t="str">
        <f t="shared" ca="1" si="5"/>
        <v/>
      </c>
      <c r="D54" s="12" t="str">
        <f t="shared" ca="1" si="5"/>
        <v/>
      </c>
      <c r="E54" s="12" t="str">
        <f t="shared" ca="1" si="5"/>
        <v/>
      </c>
      <c r="F54" s="12" t="str">
        <f t="shared" ca="1" si="5"/>
        <v/>
      </c>
      <c r="G54" s="12" t="str">
        <f t="shared" ca="1" si="5"/>
        <v/>
      </c>
      <c r="H54" s="12" t="str">
        <f t="shared" ca="1" si="5"/>
        <v/>
      </c>
      <c r="I54" s="12" t="str">
        <f t="shared" ca="1" si="5"/>
        <v/>
      </c>
      <c r="J54" s="12" t="str">
        <f t="shared" ca="1" si="5"/>
        <v/>
      </c>
      <c r="K54" s="12" t="str">
        <f t="shared" ca="1" si="5"/>
        <v/>
      </c>
      <c r="L54" s="12" t="str">
        <f t="shared" ca="1" si="5"/>
        <v/>
      </c>
      <c r="M54" s="12" t="str">
        <f t="shared" ca="1" si="5"/>
        <v/>
      </c>
    </row>
    <row r="55" spans="1:13" ht="25.7" customHeight="1">
      <c r="A55" s="13">
        <v>47</v>
      </c>
      <c r="B55" s="48" t="s">
        <v>763</v>
      </c>
      <c r="C55" s="12" t="str">
        <f t="shared" ca="1" si="5"/>
        <v/>
      </c>
      <c r="D55" s="12" t="str">
        <f t="shared" ca="1" si="5"/>
        <v/>
      </c>
      <c r="E55" s="12" t="str">
        <f t="shared" ca="1" si="5"/>
        <v/>
      </c>
      <c r="F55" s="12" t="str">
        <f t="shared" ca="1" si="5"/>
        <v/>
      </c>
      <c r="G55" s="12" t="str">
        <f t="shared" ca="1" si="5"/>
        <v/>
      </c>
      <c r="H55" s="12" t="str">
        <f t="shared" ca="1" si="5"/>
        <v/>
      </c>
      <c r="I55" s="12" t="str">
        <f t="shared" ca="1" si="5"/>
        <v/>
      </c>
      <c r="J55" s="12" t="str">
        <f t="shared" ca="1" si="5"/>
        <v/>
      </c>
      <c r="K55" s="12" t="str">
        <f t="shared" ca="1" si="5"/>
        <v/>
      </c>
      <c r="L55" s="12" t="str">
        <f t="shared" ca="1" si="5"/>
        <v/>
      </c>
      <c r="M55" s="12" t="str">
        <f t="shared" ca="1" si="5"/>
        <v/>
      </c>
    </row>
    <row r="56" spans="1:13" ht="25.7" customHeight="1">
      <c r="A56" s="13">
        <v>48</v>
      </c>
      <c r="B56" s="48" t="s">
        <v>764</v>
      </c>
      <c r="C56" s="12" t="str">
        <f t="shared" ca="1" si="5"/>
        <v/>
      </c>
      <c r="D56" s="12" t="str">
        <f t="shared" ca="1" si="5"/>
        <v/>
      </c>
      <c r="E56" s="12" t="str">
        <f t="shared" ca="1" si="5"/>
        <v/>
      </c>
      <c r="F56" s="12" t="str">
        <f t="shared" ca="1" si="5"/>
        <v/>
      </c>
      <c r="G56" s="12" t="str">
        <f t="shared" ca="1" si="5"/>
        <v/>
      </c>
      <c r="H56" s="12" t="str">
        <f t="shared" ca="1" si="5"/>
        <v/>
      </c>
      <c r="I56" s="12" t="str">
        <f t="shared" ca="1" si="5"/>
        <v/>
      </c>
      <c r="J56" s="12" t="str">
        <f t="shared" ca="1" si="5"/>
        <v/>
      </c>
      <c r="K56" s="12" t="str">
        <f t="shared" ca="1" si="5"/>
        <v/>
      </c>
      <c r="L56" s="12" t="str">
        <f t="shared" ca="1" si="5"/>
        <v/>
      </c>
      <c r="M56" s="12" t="str">
        <f t="shared" ca="1" si="5"/>
        <v/>
      </c>
    </row>
    <row r="57" spans="1:13" ht="25.7" customHeight="1">
      <c r="A57" s="13">
        <v>49</v>
      </c>
      <c r="B57" s="17" t="s">
        <v>765</v>
      </c>
      <c r="C57" s="12" t="str">
        <f t="shared" ca="1" si="5"/>
        <v/>
      </c>
      <c r="D57" s="12" t="str">
        <f t="shared" ca="1" si="5"/>
        <v/>
      </c>
      <c r="E57" s="12" t="str">
        <f t="shared" ca="1" si="5"/>
        <v/>
      </c>
      <c r="F57" s="12" t="str">
        <f t="shared" ca="1" si="5"/>
        <v/>
      </c>
      <c r="G57" s="12" t="str">
        <f t="shared" ca="1" si="5"/>
        <v/>
      </c>
      <c r="H57" s="12" t="str">
        <f t="shared" ca="1" si="5"/>
        <v/>
      </c>
      <c r="I57" s="12" t="str">
        <f t="shared" ca="1" si="5"/>
        <v/>
      </c>
      <c r="J57" s="12" t="str">
        <f t="shared" ca="1" si="5"/>
        <v/>
      </c>
      <c r="K57" s="12" t="str">
        <f t="shared" ca="1" si="5"/>
        <v/>
      </c>
      <c r="L57" s="12" t="str">
        <f t="shared" ca="1" si="5"/>
        <v/>
      </c>
      <c r="M57" s="12" t="str">
        <f t="shared" ca="1" si="5"/>
        <v/>
      </c>
    </row>
    <row r="58" spans="1:13" ht="25.7" customHeight="1">
      <c r="A58" s="13">
        <v>50</v>
      </c>
      <c r="B58" s="17" t="s">
        <v>766</v>
      </c>
      <c r="C58" s="12" t="str">
        <f t="shared" ca="1" si="5"/>
        <v/>
      </c>
      <c r="D58" s="12" t="str">
        <f t="shared" ca="1" si="5"/>
        <v/>
      </c>
      <c r="E58" s="12" t="str">
        <f t="shared" ca="1" si="5"/>
        <v/>
      </c>
      <c r="F58" s="12" t="str">
        <f t="shared" ca="1" si="5"/>
        <v/>
      </c>
      <c r="G58" s="12" t="str">
        <f t="shared" ca="1" si="5"/>
        <v/>
      </c>
      <c r="H58" s="12" t="str">
        <f t="shared" ca="1" si="5"/>
        <v/>
      </c>
      <c r="I58" s="12" t="str">
        <f t="shared" ca="1" si="5"/>
        <v/>
      </c>
      <c r="J58" s="12" t="str">
        <f t="shared" ca="1" si="5"/>
        <v/>
      </c>
      <c r="K58" s="12" t="str">
        <f t="shared" ca="1" si="5"/>
        <v/>
      </c>
      <c r="L58" s="12" t="str">
        <f t="shared" ca="1" si="5"/>
        <v/>
      </c>
      <c r="M58" s="12" t="str">
        <f t="shared" ca="1" si="5"/>
        <v/>
      </c>
    </row>
    <row r="59" spans="1:13" ht="25.7" customHeight="1">
      <c r="A59" s="13">
        <v>51</v>
      </c>
      <c r="B59" s="17" t="s">
        <v>767</v>
      </c>
      <c r="C59" s="12" t="str">
        <f t="shared" ref="C59:M68" ca="1" si="6">IF(ISNA(VLOOKUP($B59,INDIRECT("'"&amp;C$6&amp;"'! B:E"),4,FALSE))=TRUE,"",VLOOKUP($B59,INDIRECT("'"&amp;C$6&amp;"'! B:e"),4,FALSE))</f>
        <v/>
      </c>
      <c r="D59" s="12" t="str">
        <f t="shared" ca="1" si="6"/>
        <v/>
      </c>
      <c r="E59" s="12" t="str">
        <f t="shared" ca="1" si="6"/>
        <v/>
      </c>
      <c r="F59" s="12" t="str">
        <f t="shared" ca="1" si="6"/>
        <v/>
      </c>
      <c r="G59" s="12" t="str">
        <f t="shared" ca="1" si="6"/>
        <v/>
      </c>
      <c r="H59" s="12" t="str">
        <f t="shared" ca="1" si="6"/>
        <v/>
      </c>
      <c r="I59" s="12" t="str">
        <f t="shared" ca="1" si="6"/>
        <v/>
      </c>
      <c r="J59" s="12" t="str">
        <f t="shared" ca="1" si="6"/>
        <v/>
      </c>
      <c r="K59" s="12" t="str">
        <f t="shared" ca="1" si="6"/>
        <v/>
      </c>
      <c r="L59" s="12" t="str">
        <f t="shared" ca="1" si="6"/>
        <v/>
      </c>
      <c r="M59" s="12" t="str">
        <f t="shared" ca="1" si="6"/>
        <v/>
      </c>
    </row>
    <row r="60" spans="1:13" ht="25.7" customHeight="1">
      <c r="A60" s="13">
        <v>52</v>
      </c>
      <c r="B60" s="17" t="s">
        <v>768</v>
      </c>
      <c r="C60" s="12" t="str">
        <f t="shared" ca="1" si="6"/>
        <v/>
      </c>
      <c r="D60" s="12" t="str">
        <f t="shared" ca="1" si="6"/>
        <v/>
      </c>
      <c r="E60" s="12" t="str">
        <f t="shared" ca="1" si="6"/>
        <v/>
      </c>
      <c r="F60" s="12" t="str">
        <f t="shared" ca="1" si="6"/>
        <v/>
      </c>
      <c r="G60" s="12" t="str">
        <f t="shared" ca="1" si="6"/>
        <v/>
      </c>
      <c r="H60" s="12" t="str">
        <f t="shared" ca="1" si="6"/>
        <v/>
      </c>
      <c r="I60" s="12" t="str">
        <f t="shared" ca="1" si="6"/>
        <v/>
      </c>
      <c r="J60" s="12" t="str">
        <f t="shared" ca="1" si="6"/>
        <v/>
      </c>
      <c r="K60" s="12" t="str">
        <f t="shared" ca="1" si="6"/>
        <v/>
      </c>
      <c r="L60" s="12" t="str">
        <f t="shared" ca="1" si="6"/>
        <v/>
      </c>
      <c r="M60" s="12" t="str">
        <f t="shared" ca="1" si="6"/>
        <v/>
      </c>
    </row>
    <row r="61" spans="1:13" ht="25.7" customHeight="1">
      <c r="A61" s="13">
        <v>53</v>
      </c>
      <c r="B61" s="17" t="s">
        <v>769</v>
      </c>
      <c r="C61" s="12" t="str">
        <f t="shared" ca="1" si="6"/>
        <v/>
      </c>
      <c r="D61" s="12" t="str">
        <f t="shared" ca="1" si="6"/>
        <v/>
      </c>
      <c r="E61" s="12" t="str">
        <f t="shared" ca="1" si="6"/>
        <v/>
      </c>
      <c r="F61" s="12" t="str">
        <f t="shared" ca="1" si="6"/>
        <v/>
      </c>
      <c r="G61" s="12" t="str">
        <f t="shared" ca="1" si="6"/>
        <v/>
      </c>
      <c r="H61" s="12" t="str">
        <f t="shared" ca="1" si="6"/>
        <v/>
      </c>
      <c r="I61" s="12" t="str">
        <f t="shared" ca="1" si="6"/>
        <v/>
      </c>
      <c r="J61" s="12" t="str">
        <f t="shared" ca="1" si="6"/>
        <v/>
      </c>
      <c r="K61" s="12" t="str">
        <f t="shared" ca="1" si="6"/>
        <v/>
      </c>
      <c r="L61" s="12" t="str">
        <f t="shared" ca="1" si="6"/>
        <v/>
      </c>
      <c r="M61" s="12" t="str">
        <f t="shared" ca="1" si="6"/>
        <v/>
      </c>
    </row>
    <row r="62" spans="1:13" ht="25.7" customHeight="1">
      <c r="A62" s="13">
        <v>54</v>
      </c>
      <c r="B62" s="17" t="s">
        <v>770</v>
      </c>
      <c r="C62" s="12" t="str">
        <f t="shared" ca="1" si="6"/>
        <v/>
      </c>
      <c r="D62" s="12" t="str">
        <f t="shared" ca="1" si="6"/>
        <v/>
      </c>
      <c r="E62" s="12" t="str">
        <f t="shared" ca="1" si="6"/>
        <v/>
      </c>
      <c r="F62" s="12" t="str">
        <f t="shared" ca="1" si="6"/>
        <v/>
      </c>
      <c r="G62" s="12" t="str">
        <f t="shared" ca="1" si="6"/>
        <v/>
      </c>
      <c r="H62" s="12" t="str">
        <f t="shared" ca="1" si="6"/>
        <v/>
      </c>
      <c r="I62" s="12" t="str">
        <f t="shared" ca="1" si="6"/>
        <v/>
      </c>
      <c r="J62" s="12" t="str">
        <f t="shared" ca="1" si="6"/>
        <v/>
      </c>
      <c r="K62" s="12" t="str">
        <f t="shared" ca="1" si="6"/>
        <v/>
      </c>
      <c r="L62" s="12" t="str">
        <f t="shared" ca="1" si="6"/>
        <v/>
      </c>
      <c r="M62" s="12" t="str">
        <f t="shared" ca="1" si="6"/>
        <v/>
      </c>
    </row>
    <row r="63" spans="1:13" ht="25.7" customHeight="1">
      <c r="A63" s="13">
        <v>55</v>
      </c>
      <c r="B63" s="17" t="s">
        <v>771</v>
      </c>
      <c r="C63" s="12" t="str">
        <f t="shared" ca="1" si="6"/>
        <v/>
      </c>
      <c r="D63" s="12" t="str">
        <f t="shared" ca="1" si="6"/>
        <v/>
      </c>
      <c r="E63" s="12" t="str">
        <f t="shared" ca="1" si="6"/>
        <v/>
      </c>
      <c r="F63" s="12" t="str">
        <f t="shared" ca="1" si="6"/>
        <v/>
      </c>
      <c r="G63" s="12" t="str">
        <f t="shared" ca="1" si="6"/>
        <v/>
      </c>
      <c r="H63" s="12" t="str">
        <f t="shared" ca="1" si="6"/>
        <v/>
      </c>
      <c r="I63" s="12" t="str">
        <f t="shared" ca="1" si="6"/>
        <v/>
      </c>
      <c r="J63" s="12" t="str">
        <f t="shared" ca="1" si="6"/>
        <v/>
      </c>
      <c r="K63" s="12" t="str">
        <f t="shared" ca="1" si="6"/>
        <v/>
      </c>
      <c r="L63" s="12" t="str">
        <f t="shared" ca="1" si="6"/>
        <v/>
      </c>
      <c r="M63" s="12" t="str">
        <f t="shared" ca="1" si="6"/>
        <v/>
      </c>
    </row>
    <row r="64" spans="1:13" ht="25.7" customHeight="1">
      <c r="A64" s="13">
        <v>56</v>
      </c>
      <c r="B64" s="17" t="s">
        <v>772</v>
      </c>
      <c r="C64" s="12" t="str">
        <f t="shared" ca="1" si="6"/>
        <v/>
      </c>
      <c r="D64" s="12" t="str">
        <f t="shared" ca="1" si="6"/>
        <v/>
      </c>
      <c r="E64" s="12" t="str">
        <f t="shared" ca="1" si="6"/>
        <v/>
      </c>
      <c r="F64" s="12" t="str">
        <f t="shared" ca="1" si="6"/>
        <v/>
      </c>
      <c r="G64" s="12" t="str">
        <f t="shared" ca="1" si="6"/>
        <v/>
      </c>
      <c r="H64" s="12" t="str">
        <f t="shared" ca="1" si="6"/>
        <v/>
      </c>
      <c r="I64" s="12" t="str">
        <f t="shared" ca="1" si="6"/>
        <v/>
      </c>
      <c r="J64" s="12" t="str">
        <f t="shared" ca="1" si="6"/>
        <v/>
      </c>
      <c r="K64" s="12" t="str">
        <f t="shared" ca="1" si="6"/>
        <v/>
      </c>
      <c r="L64" s="12" t="str">
        <f t="shared" ca="1" si="6"/>
        <v/>
      </c>
      <c r="M64" s="12" t="str">
        <f t="shared" ca="1" si="6"/>
        <v/>
      </c>
    </row>
    <row r="65" spans="1:13" ht="25.7" customHeight="1">
      <c r="A65" s="13">
        <v>57</v>
      </c>
      <c r="B65" s="17" t="s">
        <v>773</v>
      </c>
      <c r="C65" s="12" t="str">
        <f t="shared" ca="1" si="6"/>
        <v/>
      </c>
      <c r="D65" s="12" t="str">
        <f t="shared" ca="1" si="6"/>
        <v/>
      </c>
      <c r="E65" s="12" t="str">
        <f t="shared" ca="1" si="6"/>
        <v/>
      </c>
      <c r="F65" s="12" t="str">
        <f t="shared" ca="1" si="6"/>
        <v/>
      </c>
      <c r="G65" s="12" t="str">
        <f t="shared" ca="1" si="6"/>
        <v/>
      </c>
      <c r="H65" s="12" t="str">
        <f t="shared" ca="1" si="6"/>
        <v/>
      </c>
      <c r="I65" s="12" t="str">
        <f t="shared" ca="1" si="6"/>
        <v/>
      </c>
      <c r="J65" s="12" t="str">
        <f t="shared" ca="1" si="6"/>
        <v/>
      </c>
      <c r="K65" s="12" t="str">
        <f t="shared" ca="1" si="6"/>
        <v/>
      </c>
      <c r="L65" s="12" t="str">
        <f t="shared" ca="1" si="6"/>
        <v/>
      </c>
      <c r="M65" s="12" t="str">
        <f t="shared" ca="1" si="6"/>
        <v/>
      </c>
    </row>
    <row r="66" spans="1:13" ht="25.7" customHeight="1">
      <c r="A66" s="13">
        <v>58</v>
      </c>
      <c r="B66" s="17" t="s">
        <v>774</v>
      </c>
      <c r="C66" s="12" t="str">
        <f t="shared" ca="1" si="6"/>
        <v/>
      </c>
      <c r="D66" s="12" t="str">
        <f t="shared" ca="1" si="6"/>
        <v/>
      </c>
      <c r="E66" s="12" t="str">
        <f t="shared" ca="1" si="6"/>
        <v/>
      </c>
      <c r="F66" s="12" t="str">
        <f t="shared" ca="1" si="6"/>
        <v/>
      </c>
      <c r="G66" s="12" t="str">
        <f t="shared" ca="1" si="6"/>
        <v/>
      </c>
      <c r="H66" s="12" t="str">
        <f t="shared" ca="1" si="6"/>
        <v/>
      </c>
      <c r="I66" s="12" t="str">
        <f t="shared" ca="1" si="6"/>
        <v/>
      </c>
      <c r="J66" s="12" t="str">
        <f t="shared" ca="1" si="6"/>
        <v/>
      </c>
      <c r="K66" s="12" t="str">
        <f t="shared" ca="1" si="6"/>
        <v/>
      </c>
      <c r="L66" s="12" t="str">
        <f t="shared" ca="1" si="6"/>
        <v/>
      </c>
      <c r="M66" s="12" t="str">
        <f t="shared" ca="1" si="6"/>
        <v/>
      </c>
    </row>
    <row r="67" spans="1:13" ht="25.7" customHeight="1">
      <c r="A67" s="13">
        <v>59</v>
      </c>
      <c r="B67" s="17" t="s">
        <v>775</v>
      </c>
      <c r="C67" s="12" t="str">
        <f t="shared" ca="1" si="6"/>
        <v/>
      </c>
      <c r="D67" s="12" t="str">
        <f t="shared" ca="1" si="6"/>
        <v/>
      </c>
      <c r="E67" s="12" t="str">
        <f t="shared" ca="1" si="6"/>
        <v/>
      </c>
      <c r="F67" s="12" t="str">
        <f t="shared" ca="1" si="6"/>
        <v/>
      </c>
      <c r="G67" s="12" t="str">
        <f t="shared" ca="1" si="6"/>
        <v/>
      </c>
      <c r="H67" s="12" t="str">
        <f t="shared" ca="1" si="6"/>
        <v/>
      </c>
      <c r="I67" s="12" t="str">
        <f t="shared" ca="1" si="6"/>
        <v/>
      </c>
      <c r="J67" s="12" t="str">
        <f t="shared" ca="1" si="6"/>
        <v/>
      </c>
      <c r="K67" s="12" t="str">
        <f t="shared" ca="1" si="6"/>
        <v/>
      </c>
      <c r="L67" s="12" t="str">
        <f t="shared" ca="1" si="6"/>
        <v/>
      </c>
      <c r="M67" s="12" t="str">
        <f t="shared" ca="1" si="6"/>
        <v/>
      </c>
    </row>
    <row r="68" spans="1:13" ht="25.7" customHeight="1">
      <c r="A68" s="13">
        <v>60</v>
      </c>
      <c r="B68" s="17" t="s">
        <v>776</v>
      </c>
      <c r="C68" s="12" t="str">
        <f t="shared" ca="1" si="6"/>
        <v/>
      </c>
      <c r="D68" s="12" t="str">
        <f t="shared" ca="1" si="6"/>
        <v/>
      </c>
      <c r="E68" s="12" t="str">
        <f t="shared" ca="1" si="6"/>
        <v/>
      </c>
      <c r="F68" s="12" t="str">
        <f t="shared" ca="1" si="6"/>
        <v/>
      </c>
      <c r="G68" s="12" t="str">
        <f t="shared" ca="1" si="6"/>
        <v/>
      </c>
      <c r="H68" s="12" t="str">
        <f t="shared" ca="1" si="6"/>
        <v/>
      </c>
      <c r="I68" s="12" t="str">
        <f t="shared" ca="1" si="6"/>
        <v/>
      </c>
      <c r="J68" s="12" t="str">
        <f t="shared" ca="1" si="6"/>
        <v/>
      </c>
      <c r="K68" s="12" t="str">
        <f t="shared" ca="1" si="6"/>
        <v/>
      </c>
      <c r="L68" s="12" t="str">
        <f t="shared" ca="1" si="6"/>
        <v/>
      </c>
      <c r="M68" s="12" t="str">
        <f t="shared" ca="1" si="6"/>
        <v/>
      </c>
    </row>
    <row r="69" spans="1:13" ht="25.7" customHeight="1">
      <c r="A69" s="13">
        <v>61</v>
      </c>
      <c r="B69" s="17" t="s">
        <v>777</v>
      </c>
      <c r="C69" s="12" t="str">
        <f t="shared" ref="C69:M78" ca="1" si="7">IF(ISNA(VLOOKUP($B69,INDIRECT("'"&amp;C$6&amp;"'! B:E"),4,FALSE))=TRUE,"",VLOOKUP($B69,INDIRECT("'"&amp;C$6&amp;"'! B:e"),4,FALSE))</f>
        <v/>
      </c>
      <c r="D69" s="12" t="str">
        <f t="shared" ca="1" si="7"/>
        <v/>
      </c>
      <c r="E69" s="12" t="str">
        <f t="shared" ca="1" si="7"/>
        <v/>
      </c>
      <c r="F69" s="12" t="str">
        <f t="shared" ca="1" si="7"/>
        <v/>
      </c>
      <c r="G69" s="12" t="str">
        <f t="shared" ca="1" si="7"/>
        <v/>
      </c>
      <c r="H69" s="12" t="str">
        <f t="shared" ca="1" si="7"/>
        <v/>
      </c>
      <c r="I69" s="12" t="str">
        <f t="shared" ca="1" si="7"/>
        <v/>
      </c>
      <c r="J69" s="12" t="str">
        <f t="shared" ca="1" si="7"/>
        <v/>
      </c>
      <c r="K69" s="12" t="str">
        <f t="shared" ca="1" si="7"/>
        <v/>
      </c>
      <c r="L69" s="12" t="str">
        <f t="shared" ca="1" si="7"/>
        <v/>
      </c>
      <c r="M69" s="12" t="str">
        <f t="shared" ca="1" si="7"/>
        <v/>
      </c>
    </row>
    <row r="70" spans="1:13" ht="25.7" customHeight="1">
      <c r="A70" s="13">
        <v>62</v>
      </c>
      <c r="B70" s="17" t="s">
        <v>778</v>
      </c>
      <c r="C70" s="12" t="str">
        <f t="shared" ca="1" si="7"/>
        <v/>
      </c>
      <c r="D70" s="12" t="str">
        <f t="shared" ca="1" si="7"/>
        <v/>
      </c>
      <c r="E70" s="12" t="str">
        <f t="shared" ca="1" si="7"/>
        <v/>
      </c>
      <c r="F70" s="12" t="str">
        <f t="shared" ca="1" si="7"/>
        <v/>
      </c>
      <c r="G70" s="12" t="str">
        <f t="shared" ca="1" si="7"/>
        <v/>
      </c>
      <c r="H70" s="12" t="str">
        <f t="shared" ca="1" si="7"/>
        <v/>
      </c>
      <c r="I70" s="12" t="str">
        <f t="shared" ca="1" si="7"/>
        <v/>
      </c>
      <c r="J70" s="12" t="str">
        <f t="shared" ca="1" si="7"/>
        <v/>
      </c>
      <c r="K70" s="12" t="str">
        <f t="shared" ca="1" si="7"/>
        <v/>
      </c>
      <c r="L70" s="12" t="str">
        <f t="shared" ca="1" si="7"/>
        <v/>
      </c>
      <c r="M70" s="12" t="str">
        <f t="shared" ca="1" si="7"/>
        <v/>
      </c>
    </row>
    <row r="71" spans="1:13" ht="25.7" customHeight="1">
      <c r="A71" s="13">
        <v>63</v>
      </c>
      <c r="B71" s="17" t="s">
        <v>779</v>
      </c>
      <c r="C71" s="12" t="str">
        <f t="shared" ca="1" si="7"/>
        <v/>
      </c>
      <c r="D71" s="12" t="str">
        <f t="shared" ca="1" si="7"/>
        <v/>
      </c>
      <c r="E71" s="12" t="str">
        <f t="shared" ca="1" si="7"/>
        <v/>
      </c>
      <c r="F71" s="12" t="str">
        <f t="shared" ca="1" si="7"/>
        <v/>
      </c>
      <c r="G71" s="12" t="str">
        <f t="shared" ca="1" si="7"/>
        <v/>
      </c>
      <c r="H71" s="12" t="str">
        <f t="shared" ca="1" si="7"/>
        <v/>
      </c>
      <c r="I71" s="12" t="str">
        <f t="shared" ca="1" si="7"/>
        <v/>
      </c>
      <c r="J71" s="12" t="str">
        <f t="shared" ca="1" si="7"/>
        <v/>
      </c>
      <c r="K71" s="12" t="str">
        <f t="shared" ca="1" si="7"/>
        <v/>
      </c>
      <c r="L71" s="12" t="str">
        <f t="shared" ca="1" si="7"/>
        <v/>
      </c>
      <c r="M71" s="12" t="str">
        <f t="shared" ca="1" si="7"/>
        <v/>
      </c>
    </row>
    <row r="72" spans="1:13" ht="25.7" customHeight="1">
      <c r="A72" s="13">
        <v>64</v>
      </c>
      <c r="B72" s="17" t="s">
        <v>780</v>
      </c>
      <c r="C72" s="12" t="str">
        <f t="shared" ca="1" si="7"/>
        <v/>
      </c>
      <c r="D72" s="12" t="str">
        <f t="shared" ca="1" si="7"/>
        <v/>
      </c>
      <c r="E72" s="12" t="str">
        <f t="shared" ca="1" si="7"/>
        <v/>
      </c>
      <c r="F72" s="12" t="str">
        <f t="shared" ca="1" si="7"/>
        <v/>
      </c>
      <c r="G72" s="12" t="str">
        <f t="shared" ca="1" si="7"/>
        <v/>
      </c>
      <c r="H72" s="12" t="str">
        <f t="shared" ca="1" si="7"/>
        <v/>
      </c>
      <c r="I72" s="12" t="str">
        <f t="shared" ca="1" si="7"/>
        <v/>
      </c>
      <c r="J72" s="12" t="str">
        <f t="shared" ca="1" si="7"/>
        <v/>
      </c>
      <c r="K72" s="12" t="str">
        <f t="shared" ca="1" si="7"/>
        <v/>
      </c>
      <c r="L72" s="12" t="str">
        <f t="shared" ca="1" si="7"/>
        <v/>
      </c>
      <c r="M72" s="12" t="str">
        <f t="shared" ca="1" si="7"/>
        <v/>
      </c>
    </row>
    <row r="73" spans="1:13" ht="25.7" customHeight="1">
      <c r="A73" s="13">
        <v>65</v>
      </c>
      <c r="B73" s="17" t="s">
        <v>781</v>
      </c>
      <c r="C73" s="12" t="str">
        <f t="shared" ca="1" si="7"/>
        <v/>
      </c>
      <c r="D73" s="12" t="str">
        <f t="shared" ca="1" si="7"/>
        <v/>
      </c>
      <c r="E73" s="12" t="str">
        <f t="shared" ca="1" si="7"/>
        <v/>
      </c>
      <c r="F73" s="12" t="str">
        <f t="shared" ca="1" si="7"/>
        <v/>
      </c>
      <c r="G73" s="12" t="str">
        <f t="shared" ca="1" si="7"/>
        <v/>
      </c>
      <c r="H73" s="12" t="str">
        <f t="shared" ca="1" si="7"/>
        <v/>
      </c>
      <c r="I73" s="12" t="str">
        <f t="shared" ca="1" si="7"/>
        <v/>
      </c>
      <c r="J73" s="12" t="str">
        <f t="shared" ca="1" si="7"/>
        <v/>
      </c>
      <c r="K73" s="12" t="str">
        <f t="shared" ca="1" si="7"/>
        <v/>
      </c>
      <c r="L73" s="12" t="str">
        <f t="shared" ca="1" si="7"/>
        <v/>
      </c>
      <c r="M73" s="12" t="str">
        <f t="shared" ca="1" si="7"/>
        <v/>
      </c>
    </row>
    <row r="74" spans="1:13" ht="25.7" customHeight="1">
      <c r="A74" s="13">
        <v>66</v>
      </c>
      <c r="B74" s="17" t="s">
        <v>782</v>
      </c>
      <c r="C74" s="12" t="str">
        <f t="shared" ca="1" si="7"/>
        <v/>
      </c>
      <c r="D74" s="12" t="str">
        <f t="shared" ca="1" si="7"/>
        <v/>
      </c>
      <c r="E74" s="12" t="str">
        <f t="shared" ca="1" si="7"/>
        <v/>
      </c>
      <c r="F74" s="12" t="str">
        <f t="shared" ca="1" si="7"/>
        <v/>
      </c>
      <c r="G74" s="12" t="str">
        <f t="shared" ca="1" si="7"/>
        <v/>
      </c>
      <c r="H74" s="12" t="str">
        <f t="shared" ca="1" si="7"/>
        <v/>
      </c>
      <c r="I74" s="12" t="str">
        <f t="shared" ca="1" si="7"/>
        <v/>
      </c>
      <c r="J74" s="12" t="str">
        <f t="shared" ca="1" si="7"/>
        <v/>
      </c>
      <c r="K74" s="12" t="str">
        <f t="shared" ca="1" si="7"/>
        <v/>
      </c>
      <c r="L74" s="12" t="str">
        <f t="shared" ca="1" si="7"/>
        <v/>
      </c>
      <c r="M74" s="12" t="str">
        <f t="shared" ca="1" si="7"/>
        <v/>
      </c>
    </row>
    <row r="75" spans="1:13" ht="25.7" customHeight="1">
      <c r="A75" s="13">
        <v>67</v>
      </c>
      <c r="B75" s="17" t="s">
        <v>783</v>
      </c>
      <c r="C75" s="12" t="str">
        <f t="shared" ca="1" si="7"/>
        <v/>
      </c>
      <c r="D75" s="12" t="str">
        <f t="shared" ca="1" si="7"/>
        <v/>
      </c>
      <c r="E75" s="12" t="str">
        <f t="shared" ca="1" si="7"/>
        <v/>
      </c>
      <c r="F75" s="12" t="str">
        <f t="shared" ca="1" si="7"/>
        <v/>
      </c>
      <c r="G75" s="12" t="str">
        <f t="shared" ca="1" si="7"/>
        <v/>
      </c>
      <c r="H75" s="12" t="str">
        <f t="shared" ca="1" si="7"/>
        <v/>
      </c>
      <c r="I75" s="12" t="str">
        <f t="shared" ca="1" si="7"/>
        <v/>
      </c>
      <c r="J75" s="12" t="str">
        <f t="shared" ca="1" si="7"/>
        <v/>
      </c>
      <c r="K75" s="12" t="str">
        <f t="shared" ca="1" si="7"/>
        <v/>
      </c>
      <c r="L75" s="12" t="str">
        <f t="shared" ca="1" si="7"/>
        <v/>
      </c>
      <c r="M75" s="12" t="str">
        <f t="shared" ca="1" si="7"/>
        <v/>
      </c>
    </row>
    <row r="76" spans="1:13" ht="25.7" customHeight="1">
      <c r="A76" s="13">
        <v>68</v>
      </c>
      <c r="B76" s="17" t="s">
        <v>784</v>
      </c>
      <c r="C76" s="12" t="str">
        <f t="shared" ca="1" si="7"/>
        <v/>
      </c>
      <c r="D76" s="12" t="str">
        <f t="shared" ca="1" si="7"/>
        <v/>
      </c>
      <c r="E76" s="12" t="str">
        <f t="shared" ca="1" si="7"/>
        <v/>
      </c>
      <c r="F76" s="12" t="str">
        <f t="shared" ca="1" si="7"/>
        <v/>
      </c>
      <c r="G76" s="12" t="str">
        <f t="shared" ca="1" si="7"/>
        <v/>
      </c>
      <c r="H76" s="12" t="str">
        <f t="shared" ca="1" si="7"/>
        <v/>
      </c>
      <c r="I76" s="12" t="str">
        <f t="shared" ca="1" si="7"/>
        <v/>
      </c>
      <c r="J76" s="12" t="str">
        <f t="shared" ca="1" si="7"/>
        <v/>
      </c>
      <c r="K76" s="12" t="str">
        <f t="shared" ca="1" si="7"/>
        <v/>
      </c>
      <c r="L76" s="12" t="str">
        <f t="shared" ca="1" si="7"/>
        <v/>
      </c>
      <c r="M76" s="12" t="str">
        <f t="shared" ca="1" si="7"/>
        <v/>
      </c>
    </row>
    <row r="77" spans="1:13" ht="25.7" customHeight="1">
      <c r="A77" s="13">
        <v>69</v>
      </c>
      <c r="B77" s="17" t="s">
        <v>785</v>
      </c>
      <c r="C77" s="12" t="str">
        <f t="shared" ca="1" si="7"/>
        <v/>
      </c>
      <c r="D77" s="12" t="str">
        <f t="shared" ca="1" si="7"/>
        <v/>
      </c>
      <c r="E77" s="12" t="str">
        <f t="shared" ca="1" si="7"/>
        <v/>
      </c>
      <c r="F77" s="12" t="str">
        <f t="shared" ca="1" si="7"/>
        <v/>
      </c>
      <c r="G77" s="12" t="str">
        <f t="shared" ca="1" si="7"/>
        <v/>
      </c>
      <c r="H77" s="12" t="str">
        <f t="shared" ca="1" si="7"/>
        <v/>
      </c>
      <c r="I77" s="12" t="str">
        <f t="shared" ca="1" si="7"/>
        <v/>
      </c>
      <c r="J77" s="12" t="str">
        <f t="shared" ca="1" si="7"/>
        <v/>
      </c>
      <c r="K77" s="12" t="str">
        <f t="shared" ca="1" si="7"/>
        <v/>
      </c>
      <c r="L77" s="12" t="str">
        <f t="shared" ca="1" si="7"/>
        <v/>
      </c>
      <c r="M77" s="12" t="str">
        <f t="shared" ca="1" si="7"/>
        <v/>
      </c>
    </row>
    <row r="78" spans="1:13" ht="25.7" customHeight="1">
      <c r="A78" s="13">
        <v>70</v>
      </c>
      <c r="B78" s="17" t="s">
        <v>786</v>
      </c>
      <c r="C78" s="12" t="str">
        <f t="shared" ca="1" si="7"/>
        <v/>
      </c>
      <c r="D78" s="12" t="str">
        <f t="shared" ca="1" si="7"/>
        <v/>
      </c>
      <c r="E78" s="12" t="str">
        <f t="shared" ca="1" si="7"/>
        <v/>
      </c>
      <c r="F78" s="12" t="str">
        <f t="shared" ca="1" si="7"/>
        <v/>
      </c>
      <c r="G78" s="12" t="str">
        <f t="shared" ca="1" si="7"/>
        <v/>
      </c>
      <c r="H78" s="12" t="str">
        <f t="shared" ca="1" si="7"/>
        <v/>
      </c>
      <c r="I78" s="12" t="str">
        <f t="shared" ca="1" si="7"/>
        <v/>
      </c>
      <c r="J78" s="12" t="str">
        <f t="shared" ca="1" si="7"/>
        <v/>
      </c>
      <c r="K78" s="12" t="str">
        <f t="shared" ca="1" si="7"/>
        <v/>
      </c>
      <c r="L78" s="12" t="str">
        <f t="shared" ca="1" si="7"/>
        <v/>
      </c>
      <c r="M78" s="12" t="str">
        <f t="shared" ca="1" si="7"/>
        <v/>
      </c>
    </row>
    <row r="79" spans="1:13" ht="25.5" customHeight="1">
      <c r="A79" s="13">
        <v>71</v>
      </c>
      <c r="B79" s="17" t="s">
        <v>787</v>
      </c>
      <c r="C79" s="12" t="str">
        <f t="shared" ref="C79:M88" ca="1" si="8">IF(ISNA(VLOOKUP($B79,INDIRECT("'"&amp;C$6&amp;"'! B:E"),4,FALSE))=TRUE,"",VLOOKUP($B79,INDIRECT("'"&amp;C$6&amp;"'! B:e"),4,FALSE))</f>
        <v/>
      </c>
      <c r="D79" s="12" t="str">
        <f t="shared" ca="1" si="8"/>
        <v/>
      </c>
      <c r="E79" s="12" t="str">
        <f t="shared" ca="1" si="8"/>
        <v/>
      </c>
      <c r="F79" s="12" t="str">
        <f t="shared" ca="1" si="8"/>
        <v/>
      </c>
      <c r="G79" s="12" t="str">
        <f t="shared" ca="1" si="8"/>
        <v/>
      </c>
      <c r="H79" s="12" t="str">
        <f t="shared" ca="1" si="8"/>
        <v/>
      </c>
      <c r="I79" s="12" t="str">
        <f t="shared" ca="1" si="8"/>
        <v/>
      </c>
      <c r="J79" s="12" t="str">
        <f t="shared" ca="1" si="8"/>
        <v/>
      </c>
      <c r="K79" s="12" t="str">
        <f t="shared" ca="1" si="8"/>
        <v/>
      </c>
      <c r="L79" s="12" t="str">
        <f t="shared" ca="1" si="8"/>
        <v/>
      </c>
      <c r="M79" s="12" t="str">
        <f t="shared" ca="1" si="8"/>
        <v/>
      </c>
    </row>
    <row r="80" spans="1:13" ht="25.7" customHeight="1">
      <c r="A80" s="13">
        <v>72</v>
      </c>
      <c r="B80" s="17" t="s">
        <v>788</v>
      </c>
      <c r="C80" s="12" t="str">
        <f t="shared" ca="1" si="8"/>
        <v/>
      </c>
      <c r="D80" s="12" t="str">
        <f t="shared" ca="1" si="8"/>
        <v/>
      </c>
      <c r="E80" s="12" t="str">
        <f t="shared" ca="1" si="8"/>
        <v/>
      </c>
      <c r="F80" s="12" t="str">
        <f t="shared" ca="1" si="8"/>
        <v/>
      </c>
      <c r="G80" s="12" t="str">
        <f t="shared" ca="1" si="8"/>
        <v/>
      </c>
      <c r="H80" s="12" t="str">
        <f t="shared" ca="1" si="8"/>
        <v/>
      </c>
      <c r="I80" s="12" t="str">
        <f t="shared" ca="1" si="8"/>
        <v/>
      </c>
      <c r="J80" s="12" t="str">
        <f t="shared" ca="1" si="8"/>
        <v/>
      </c>
      <c r="K80" s="12" t="str">
        <f t="shared" ca="1" si="8"/>
        <v/>
      </c>
      <c r="L80" s="12" t="str">
        <f t="shared" ca="1" si="8"/>
        <v/>
      </c>
      <c r="M80" s="12" t="str">
        <f t="shared" ca="1" si="8"/>
        <v/>
      </c>
    </row>
    <row r="81" spans="1:13" ht="25.7" customHeight="1">
      <c r="A81" s="13">
        <v>73</v>
      </c>
      <c r="B81" s="17" t="s">
        <v>789</v>
      </c>
      <c r="C81" s="12" t="str">
        <f t="shared" ca="1" si="8"/>
        <v/>
      </c>
      <c r="D81" s="12" t="str">
        <f t="shared" ca="1" si="8"/>
        <v/>
      </c>
      <c r="E81" s="12" t="str">
        <f t="shared" ca="1" si="8"/>
        <v/>
      </c>
      <c r="F81" s="12" t="str">
        <f t="shared" ca="1" si="8"/>
        <v/>
      </c>
      <c r="G81" s="12" t="str">
        <f t="shared" ca="1" si="8"/>
        <v/>
      </c>
      <c r="H81" s="12" t="str">
        <f t="shared" ca="1" si="8"/>
        <v/>
      </c>
      <c r="I81" s="12" t="str">
        <f t="shared" ca="1" si="8"/>
        <v/>
      </c>
      <c r="J81" s="12" t="str">
        <f t="shared" ca="1" si="8"/>
        <v/>
      </c>
      <c r="K81" s="12" t="str">
        <f t="shared" ca="1" si="8"/>
        <v/>
      </c>
      <c r="L81" s="12" t="str">
        <f t="shared" ca="1" si="8"/>
        <v/>
      </c>
      <c r="M81" s="12" t="str">
        <f t="shared" ca="1" si="8"/>
        <v/>
      </c>
    </row>
    <row r="82" spans="1:13" ht="25.7" customHeight="1">
      <c r="A82" s="13">
        <v>74</v>
      </c>
      <c r="B82" s="17" t="s">
        <v>790</v>
      </c>
      <c r="C82" s="12" t="str">
        <f t="shared" ca="1" si="8"/>
        <v/>
      </c>
      <c r="D82" s="12" t="str">
        <f t="shared" ca="1" si="8"/>
        <v/>
      </c>
      <c r="E82" s="12" t="str">
        <f t="shared" ca="1" si="8"/>
        <v/>
      </c>
      <c r="F82" s="12" t="str">
        <f t="shared" ca="1" si="8"/>
        <v/>
      </c>
      <c r="G82" s="12" t="str">
        <f t="shared" ca="1" si="8"/>
        <v/>
      </c>
      <c r="H82" s="12" t="str">
        <f t="shared" ca="1" si="8"/>
        <v/>
      </c>
      <c r="I82" s="12" t="str">
        <f t="shared" ca="1" si="8"/>
        <v/>
      </c>
      <c r="J82" s="12" t="str">
        <f t="shared" ca="1" si="8"/>
        <v/>
      </c>
      <c r="K82" s="12" t="str">
        <f t="shared" ca="1" si="8"/>
        <v/>
      </c>
      <c r="L82" s="12" t="str">
        <f t="shared" ca="1" si="8"/>
        <v/>
      </c>
      <c r="M82" s="12" t="str">
        <f t="shared" ca="1" si="8"/>
        <v/>
      </c>
    </row>
    <row r="83" spans="1:13" ht="25.7" customHeight="1">
      <c r="A83" s="13">
        <v>75</v>
      </c>
      <c r="B83" s="17" t="s">
        <v>791</v>
      </c>
      <c r="C83" s="12" t="str">
        <f t="shared" ca="1" si="8"/>
        <v/>
      </c>
      <c r="D83" s="12" t="str">
        <f t="shared" ca="1" si="8"/>
        <v/>
      </c>
      <c r="E83" s="12" t="str">
        <f t="shared" ca="1" si="8"/>
        <v/>
      </c>
      <c r="F83" s="12" t="str">
        <f t="shared" ca="1" si="8"/>
        <v/>
      </c>
      <c r="G83" s="12" t="str">
        <f t="shared" ca="1" si="8"/>
        <v/>
      </c>
      <c r="H83" s="12" t="str">
        <f t="shared" ca="1" si="8"/>
        <v/>
      </c>
      <c r="I83" s="12" t="str">
        <f t="shared" ca="1" si="8"/>
        <v/>
      </c>
      <c r="J83" s="12" t="str">
        <f t="shared" ca="1" si="8"/>
        <v/>
      </c>
      <c r="K83" s="12" t="str">
        <f t="shared" ca="1" si="8"/>
        <v/>
      </c>
      <c r="L83" s="12" t="str">
        <f t="shared" ca="1" si="8"/>
        <v/>
      </c>
      <c r="M83" s="12" t="str">
        <f t="shared" ca="1" si="8"/>
        <v/>
      </c>
    </row>
    <row r="84" spans="1:13" ht="25.7" customHeight="1">
      <c r="A84" s="13">
        <v>76</v>
      </c>
      <c r="B84" s="17" t="s">
        <v>792</v>
      </c>
      <c r="C84" s="18" t="str">
        <f t="shared" ca="1" si="8"/>
        <v/>
      </c>
      <c r="D84" s="18" t="str">
        <f t="shared" ca="1" si="8"/>
        <v/>
      </c>
      <c r="E84" s="18" t="str">
        <f t="shared" ca="1" si="8"/>
        <v/>
      </c>
      <c r="F84" s="18" t="str">
        <f t="shared" ca="1" si="8"/>
        <v/>
      </c>
      <c r="G84" s="18" t="str">
        <f t="shared" ca="1" si="8"/>
        <v/>
      </c>
      <c r="H84" s="18" t="str">
        <f t="shared" ca="1" si="8"/>
        <v/>
      </c>
      <c r="I84" s="18" t="str">
        <f t="shared" ca="1" si="8"/>
        <v/>
      </c>
      <c r="J84" s="18" t="str">
        <f t="shared" ca="1" si="8"/>
        <v/>
      </c>
      <c r="K84" s="18" t="str">
        <f t="shared" ca="1" si="8"/>
        <v/>
      </c>
      <c r="L84" s="18" t="str">
        <f t="shared" ca="1" si="8"/>
        <v/>
      </c>
      <c r="M84" s="18" t="str">
        <f t="shared" ca="1" si="8"/>
        <v/>
      </c>
    </row>
    <row r="85" spans="1:13" ht="25.7" customHeight="1">
      <c r="A85" s="13">
        <v>77</v>
      </c>
      <c r="B85" s="17" t="s">
        <v>793</v>
      </c>
      <c r="C85" s="18" t="str">
        <f t="shared" ca="1" si="8"/>
        <v/>
      </c>
      <c r="D85" s="18" t="str">
        <f t="shared" ca="1" si="8"/>
        <v/>
      </c>
      <c r="E85" s="18" t="str">
        <f t="shared" ca="1" si="8"/>
        <v/>
      </c>
      <c r="F85" s="18" t="str">
        <f t="shared" ca="1" si="8"/>
        <v/>
      </c>
      <c r="G85" s="18" t="str">
        <f t="shared" ca="1" si="8"/>
        <v/>
      </c>
      <c r="H85" s="18" t="str">
        <f t="shared" ca="1" si="8"/>
        <v/>
      </c>
      <c r="I85" s="18" t="str">
        <f t="shared" ca="1" si="8"/>
        <v/>
      </c>
      <c r="J85" s="18" t="str">
        <f t="shared" ca="1" si="8"/>
        <v/>
      </c>
      <c r="K85" s="18" t="str">
        <f t="shared" ca="1" si="8"/>
        <v/>
      </c>
      <c r="L85" s="18" t="str">
        <f t="shared" ca="1" si="8"/>
        <v/>
      </c>
      <c r="M85" s="18" t="str">
        <f t="shared" ca="1" si="8"/>
        <v/>
      </c>
    </row>
    <row r="86" spans="1:13" ht="25.7" customHeight="1">
      <c r="A86" s="13">
        <v>78</v>
      </c>
      <c r="B86" s="17" t="s">
        <v>794</v>
      </c>
      <c r="C86" s="18" t="str">
        <f t="shared" ca="1" si="8"/>
        <v/>
      </c>
      <c r="D86" s="18" t="str">
        <f t="shared" ca="1" si="8"/>
        <v/>
      </c>
      <c r="E86" s="18" t="str">
        <f t="shared" ca="1" si="8"/>
        <v/>
      </c>
      <c r="F86" s="18" t="str">
        <f t="shared" ca="1" si="8"/>
        <v/>
      </c>
      <c r="G86" s="18" t="str">
        <f t="shared" ca="1" si="8"/>
        <v/>
      </c>
      <c r="H86" s="18" t="str">
        <f t="shared" ca="1" si="8"/>
        <v/>
      </c>
      <c r="I86" s="18" t="str">
        <f t="shared" ca="1" si="8"/>
        <v/>
      </c>
      <c r="J86" s="18" t="str">
        <f t="shared" ca="1" si="8"/>
        <v/>
      </c>
      <c r="K86" s="18" t="str">
        <f t="shared" ca="1" si="8"/>
        <v/>
      </c>
      <c r="L86" s="18" t="str">
        <f t="shared" ca="1" si="8"/>
        <v/>
      </c>
      <c r="M86" s="18" t="str">
        <f t="shared" ca="1" si="8"/>
        <v/>
      </c>
    </row>
    <row r="87" spans="1:13" ht="25.7" customHeight="1">
      <c r="A87" s="13">
        <v>79</v>
      </c>
      <c r="B87" s="17" t="s">
        <v>795</v>
      </c>
      <c r="C87" s="18" t="str">
        <f t="shared" ca="1" si="8"/>
        <v/>
      </c>
      <c r="D87" s="18" t="str">
        <f t="shared" ca="1" si="8"/>
        <v/>
      </c>
      <c r="E87" s="18" t="str">
        <f t="shared" ca="1" si="8"/>
        <v/>
      </c>
      <c r="F87" s="18" t="str">
        <f t="shared" ca="1" si="8"/>
        <v/>
      </c>
      <c r="G87" s="18" t="str">
        <f t="shared" ca="1" si="8"/>
        <v/>
      </c>
      <c r="H87" s="18" t="str">
        <f t="shared" ca="1" si="8"/>
        <v/>
      </c>
      <c r="I87" s="18" t="str">
        <f t="shared" ca="1" si="8"/>
        <v/>
      </c>
      <c r="J87" s="18" t="str">
        <f t="shared" ca="1" si="8"/>
        <v/>
      </c>
      <c r="K87" s="18" t="str">
        <f t="shared" ca="1" si="8"/>
        <v/>
      </c>
      <c r="L87" s="18" t="str">
        <f t="shared" ca="1" si="8"/>
        <v/>
      </c>
      <c r="M87" s="18" t="str">
        <f t="shared" ca="1" si="8"/>
        <v/>
      </c>
    </row>
    <row r="88" spans="1:13" ht="25.7" customHeight="1">
      <c r="A88" s="13">
        <v>80</v>
      </c>
      <c r="B88" s="17" t="s">
        <v>796</v>
      </c>
      <c r="C88" s="18" t="str">
        <f t="shared" ca="1" si="8"/>
        <v>荷捌</v>
      </c>
      <c r="D88" s="18" t="str">
        <f t="shared" ca="1" si="8"/>
        <v>荷捌</v>
      </c>
      <c r="E88" s="18" t="str">
        <f t="shared" ca="1" si="8"/>
        <v>荷捌</v>
      </c>
      <c r="F88" s="18" t="str">
        <f t="shared" ca="1" si="8"/>
        <v/>
      </c>
      <c r="G88" s="18" t="str">
        <f t="shared" ca="1" si="8"/>
        <v/>
      </c>
      <c r="H88" s="18" t="str">
        <f t="shared" ca="1" si="8"/>
        <v/>
      </c>
      <c r="I88" s="18" t="str">
        <f t="shared" ca="1" si="8"/>
        <v>荷捌</v>
      </c>
      <c r="J88" s="18" t="str">
        <f t="shared" ca="1" si="8"/>
        <v>荷捌</v>
      </c>
      <c r="K88" s="18" t="str">
        <f t="shared" ca="1" si="8"/>
        <v>荷捌</v>
      </c>
      <c r="L88" s="18" t="str">
        <f t="shared" ca="1" si="8"/>
        <v>荷捌</v>
      </c>
      <c r="M88" s="18" t="str">
        <f t="shared" ca="1" si="8"/>
        <v/>
      </c>
    </row>
    <row r="89" spans="1:13" ht="25.7" customHeight="1">
      <c r="A89" s="13">
        <v>81</v>
      </c>
      <c r="B89" s="17" t="s">
        <v>797</v>
      </c>
      <c r="C89" s="18" t="str">
        <f t="shared" ref="C89:M98" ca="1" si="9">IF(ISNA(VLOOKUP($B89,INDIRECT("'"&amp;C$6&amp;"'! B:E"),4,FALSE))=TRUE,"",VLOOKUP($B89,INDIRECT("'"&amp;C$6&amp;"'! B:e"),4,FALSE))</f>
        <v/>
      </c>
      <c r="D89" s="18" t="str">
        <f t="shared" ca="1" si="9"/>
        <v/>
      </c>
      <c r="E89" s="18" t="str">
        <f t="shared" ca="1" si="9"/>
        <v/>
      </c>
      <c r="F89" s="18" t="str">
        <f t="shared" ca="1" si="9"/>
        <v/>
      </c>
      <c r="G89" s="18" t="str">
        <f t="shared" ca="1" si="9"/>
        <v/>
      </c>
      <c r="H89" s="18" t="str">
        <f t="shared" ca="1" si="9"/>
        <v/>
      </c>
      <c r="I89" s="18" t="str">
        <f t="shared" ca="1" si="9"/>
        <v/>
      </c>
      <c r="J89" s="18" t="str">
        <f t="shared" ca="1" si="9"/>
        <v/>
      </c>
      <c r="K89" s="18" t="str">
        <f t="shared" ca="1" si="9"/>
        <v/>
      </c>
      <c r="L89" s="18" t="str">
        <f t="shared" ca="1" si="9"/>
        <v/>
      </c>
      <c r="M89" s="18" t="str">
        <f t="shared" ca="1" si="9"/>
        <v/>
      </c>
    </row>
    <row r="90" spans="1:13" ht="25.7" customHeight="1">
      <c r="A90" s="13">
        <v>82</v>
      </c>
      <c r="B90" s="17" t="s">
        <v>798</v>
      </c>
      <c r="C90" s="18" t="str">
        <f t="shared" ca="1" si="9"/>
        <v/>
      </c>
      <c r="D90" s="18" t="str">
        <f t="shared" ca="1" si="9"/>
        <v/>
      </c>
      <c r="E90" s="18" t="str">
        <f t="shared" ca="1" si="9"/>
        <v/>
      </c>
      <c r="F90" s="18" t="str">
        <f t="shared" ca="1" si="9"/>
        <v/>
      </c>
      <c r="G90" s="18" t="str">
        <f t="shared" ca="1" si="9"/>
        <v/>
      </c>
      <c r="H90" s="18" t="str">
        <f t="shared" ca="1" si="9"/>
        <v/>
      </c>
      <c r="I90" s="18" t="str">
        <f t="shared" ca="1" si="9"/>
        <v/>
      </c>
      <c r="J90" s="18" t="str">
        <f t="shared" ca="1" si="9"/>
        <v/>
      </c>
      <c r="K90" s="18" t="str">
        <f t="shared" ca="1" si="9"/>
        <v/>
      </c>
      <c r="L90" s="18" t="str">
        <f t="shared" ca="1" si="9"/>
        <v/>
      </c>
      <c r="M90" s="18" t="str">
        <f t="shared" ca="1" si="9"/>
        <v/>
      </c>
    </row>
    <row r="91" spans="1:13" ht="25.7" customHeight="1">
      <c r="A91" s="13">
        <v>83</v>
      </c>
      <c r="B91" s="17" t="s">
        <v>799</v>
      </c>
      <c r="C91" s="18" t="str">
        <f t="shared" ca="1" si="9"/>
        <v/>
      </c>
      <c r="D91" s="18" t="str">
        <f t="shared" ca="1" si="9"/>
        <v/>
      </c>
      <c r="E91" s="18" t="str">
        <f t="shared" ca="1" si="9"/>
        <v/>
      </c>
      <c r="F91" s="18" t="str">
        <f t="shared" ca="1" si="9"/>
        <v/>
      </c>
      <c r="G91" s="18" t="str">
        <f t="shared" ca="1" si="9"/>
        <v/>
      </c>
      <c r="H91" s="18" t="str">
        <f t="shared" ca="1" si="9"/>
        <v/>
      </c>
      <c r="I91" s="18" t="str">
        <f t="shared" ca="1" si="9"/>
        <v/>
      </c>
      <c r="J91" s="18" t="str">
        <f t="shared" ca="1" si="9"/>
        <v/>
      </c>
      <c r="K91" s="18" t="str">
        <f t="shared" ca="1" si="9"/>
        <v/>
      </c>
      <c r="L91" s="18" t="str">
        <f t="shared" ca="1" si="9"/>
        <v/>
      </c>
      <c r="M91" s="18" t="str">
        <f t="shared" ca="1" si="9"/>
        <v/>
      </c>
    </row>
    <row r="92" spans="1:13" ht="25.7" customHeight="1">
      <c r="A92" s="13">
        <v>84</v>
      </c>
      <c r="B92" s="17" t="s">
        <v>800</v>
      </c>
      <c r="C92" s="18" t="str">
        <f t="shared" ca="1" si="9"/>
        <v/>
      </c>
      <c r="D92" s="18" t="str">
        <f t="shared" ca="1" si="9"/>
        <v/>
      </c>
      <c r="E92" s="18" t="str">
        <f t="shared" ca="1" si="9"/>
        <v/>
      </c>
      <c r="F92" s="18" t="str">
        <f t="shared" ca="1" si="9"/>
        <v/>
      </c>
      <c r="G92" s="18" t="str">
        <f t="shared" ca="1" si="9"/>
        <v/>
      </c>
      <c r="H92" s="18" t="str">
        <f t="shared" ca="1" si="9"/>
        <v/>
      </c>
      <c r="I92" s="18" t="str">
        <f t="shared" ca="1" si="9"/>
        <v/>
      </c>
      <c r="J92" s="18" t="str">
        <f t="shared" ca="1" si="9"/>
        <v/>
      </c>
      <c r="K92" s="18" t="str">
        <f t="shared" ca="1" si="9"/>
        <v/>
      </c>
      <c r="L92" s="18" t="str">
        <f t="shared" ca="1" si="9"/>
        <v/>
      </c>
      <c r="M92" s="18" t="str">
        <f t="shared" ca="1" si="9"/>
        <v/>
      </c>
    </row>
    <row r="93" spans="1:13" ht="25.7" customHeight="1">
      <c r="A93" s="13">
        <v>85</v>
      </c>
      <c r="B93" s="17" t="s">
        <v>801</v>
      </c>
      <c r="C93" s="18" t="str">
        <f t="shared" ca="1" si="9"/>
        <v/>
      </c>
      <c r="D93" s="18" t="str">
        <f t="shared" ca="1" si="9"/>
        <v/>
      </c>
      <c r="E93" s="18" t="str">
        <f t="shared" ca="1" si="9"/>
        <v/>
      </c>
      <c r="F93" s="18" t="str">
        <f t="shared" ca="1" si="9"/>
        <v/>
      </c>
      <c r="G93" s="18" t="str">
        <f t="shared" ca="1" si="9"/>
        <v/>
      </c>
      <c r="H93" s="18" t="str">
        <f t="shared" ca="1" si="9"/>
        <v/>
      </c>
      <c r="I93" s="18" t="str">
        <f t="shared" ca="1" si="9"/>
        <v/>
      </c>
      <c r="J93" s="18" t="str">
        <f t="shared" ca="1" si="9"/>
        <v/>
      </c>
      <c r="K93" s="18" t="str">
        <f t="shared" ca="1" si="9"/>
        <v/>
      </c>
      <c r="L93" s="18" t="str">
        <f t="shared" ca="1" si="9"/>
        <v/>
      </c>
      <c r="M93" s="18" t="str">
        <f t="shared" ca="1" si="9"/>
        <v/>
      </c>
    </row>
    <row r="94" spans="1:13" ht="25.7" customHeight="1">
      <c r="A94" s="13">
        <v>86</v>
      </c>
      <c r="B94" s="17" t="s">
        <v>802</v>
      </c>
      <c r="C94" s="18" t="str">
        <f t="shared" ca="1" si="9"/>
        <v/>
      </c>
      <c r="D94" s="18" t="str">
        <f t="shared" ca="1" si="9"/>
        <v/>
      </c>
      <c r="E94" s="18" t="str">
        <f t="shared" ca="1" si="9"/>
        <v/>
      </c>
      <c r="F94" s="18" t="str">
        <f t="shared" ca="1" si="9"/>
        <v/>
      </c>
      <c r="G94" s="18" t="str">
        <f t="shared" ca="1" si="9"/>
        <v/>
      </c>
      <c r="H94" s="18" t="str">
        <f t="shared" ca="1" si="9"/>
        <v/>
      </c>
      <c r="I94" s="18" t="str">
        <f t="shared" ca="1" si="9"/>
        <v/>
      </c>
      <c r="J94" s="18" t="str">
        <f t="shared" ca="1" si="9"/>
        <v/>
      </c>
      <c r="K94" s="18" t="str">
        <f t="shared" ca="1" si="9"/>
        <v/>
      </c>
      <c r="L94" s="18" t="str">
        <f t="shared" ca="1" si="9"/>
        <v/>
      </c>
      <c r="M94" s="18" t="str">
        <f t="shared" ca="1" si="9"/>
        <v/>
      </c>
    </row>
    <row r="95" spans="1:13" ht="25.7" customHeight="1">
      <c r="A95" s="13">
        <v>87</v>
      </c>
      <c r="B95" s="17" t="s">
        <v>803</v>
      </c>
      <c r="C95" s="18" t="str">
        <f t="shared" ca="1" si="9"/>
        <v/>
      </c>
      <c r="D95" s="18" t="str">
        <f t="shared" ca="1" si="9"/>
        <v/>
      </c>
      <c r="E95" s="18" t="str">
        <f t="shared" ca="1" si="9"/>
        <v/>
      </c>
      <c r="F95" s="18" t="str">
        <f t="shared" ca="1" si="9"/>
        <v/>
      </c>
      <c r="G95" s="18" t="str">
        <f t="shared" ca="1" si="9"/>
        <v/>
      </c>
      <c r="H95" s="18" t="str">
        <f t="shared" ca="1" si="9"/>
        <v/>
      </c>
      <c r="I95" s="18" t="str">
        <f t="shared" ca="1" si="9"/>
        <v/>
      </c>
      <c r="J95" s="18" t="str">
        <f t="shared" ca="1" si="9"/>
        <v/>
      </c>
      <c r="K95" s="18" t="str">
        <f t="shared" ca="1" si="9"/>
        <v/>
      </c>
      <c r="L95" s="18" t="str">
        <f t="shared" ca="1" si="9"/>
        <v/>
      </c>
      <c r="M95" s="18" t="str">
        <f t="shared" ca="1" si="9"/>
        <v/>
      </c>
    </row>
    <row r="96" spans="1:13" ht="25.7" customHeight="1">
      <c r="A96" s="13">
        <v>88</v>
      </c>
      <c r="B96" s="17" t="s">
        <v>804</v>
      </c>
      <c r="C96" s="18" t="str">
        <f t="shared" ca="1" si="9"/>
        <v/>
      </c>
      <c r="D96" s="18" t="str">
        <f t="shared" ca="1" si="9"/>
        <v/>
      </c>
      <c r="E96" s="18" t="str">
        <f t="shared" ca="1" si="9"/>
        <v/>
      </c>
      <c r="F96" s="18" t="str">
        <f t="shared" ca="1" si="9"/>
        <v/>
      </c>
      <c r="G96" s="18" t="str">
        <f t="shared" ca="1" si="9"/>
        <v/>
      </c>
      <c r="H96" s="18" t="str">
        <f t="shared" ca="1" si="9"/>
        <v/>
      </c>
      <c r="I96" s="18" t="str">
        <f t="shared" ca="1" si="9"/>
        <v/>
      </c>
      <c r="J96" s="18" t="str">
        <f t="shared" ca="1" si="9"/>
        <v/>
      </c>
      <c r="K96" s="18" t="str">
        <f t="shared" ca="1" si="9"/>
        <v/>
      </c>
      <c r="L96" s="18" t="str">
        <f t="shared" ca="1" si="9"/>
        <v/>
      </c>
      <c r="M96" s="18" t="str">
        <f t="shared" ca="1" si="9"/>
        <v/>
      </c>
    </row>
    <row r="97" spans="1:13" ht="25.7" customHeight="1">
      <c r="A97" s="13">
        <v>89</v>
      </c>
      <c r="B97" s="17" t="s">
        <v>805</v>
      </c>
      <c r="C97" s="18" t="str">
        <f t="shared" ca="1" si="9"/>
        <v/>
      </c>
      <c r="D97" s="18" t="str">
        <f t="shared" ca="1" si="9"/>
        <v/>
      </c>
      <c r="E97" s="18" t="str">
        <f t="shared" ca="1" si="9"/>
        <v/>
      </c>
      <c r="F97" s="18" t="str">
        <f t="shared" ca="1" si="9"/>
        <v/>
      </c>
      <c r="G97" s="18" t="str">
        <f t="shared" ca="1" si="9"/>
        <v/>
      </c>
      <c r="H97" s="18" t="str">
        <f t="shared" ca="1" si="9"/>
        <v/>
      </c>
      <c r="I97" s="18" t="str">
        <f t="shared" ca="1" si="9"/>
        <v/>
      </c>
      <c r="J97" s="18" t="str">
        <f t="shared" ca="1" si="9"/>
        <v/>
      </c>
      <c r="K97" s="18" t="str">
        <f t="shared" ca="1" si="9"/>
        <v/>
      </c>
      <c r="L97" s="18" t="str">
        <f t="shared" ca="1" si="9"/>
        <v/>
      </c>
      <c r="M97" s="18" t="str">
        <f t="shared" ca="1" si="9"/>
        <v/>
      </c>
    </row>
    <row r="98" spans="1:13" ht="25.7" customHeight="1">
      <c r="A98" s="13">
        <v>90</v>
      </c>
      <c r="B98" s="17" t="s">
        <v>806</v>
      </c>
      <c r="C98" s="18" t="str">
        <f t="shared" ca="1" si="9"/>
        <v/>
      </c>
      <c r="D98" s="18" t="str">
        <f t="shared" ca="1" si="9"/>
        <v/>
      </c>
      <c r="E98" s="18" t="str">
        <f t="shared" ca="1" si="9"/>
        <v/>
      </c>
      <c r="F98" s="18" t="str">
        <f t="shared" ca="1" si="9"/>
        <v/>
      </c>
      <c r="G98" s="18" t="str">
        <f t="shared" ca="1" si="9"/>
        <v/>
      </c>
      <c r="H98" s="18" t="str">
        <f t="shared" ca="1" si="9"/>
        <v/>
      </c>
      <c r="I98" s="18" t="str">
        <f t="shared" ca="1" si="9"/>
        <v/>
      </c>
      <c r="J98" s="18" t="str">
        <f t="shared" ca="1" si="9"/>
        <v/>
      </c>
      <c r="K98" s="18" t="str">
        <f t="shared" ca="1" si="9"/>
        <v/>
      </c>
      <c r="L98" s="18" t="str">
        <f t="shared" ca="1" si="9"/>
        <v/>
      </c>
      <c r="M98" s="18" t="str">
        <f t="shared" ca="1" si="9"/>
        <v/>
      </c>
    </row>
    <row r="99" spans="1:13" ht="25.7" customHeight="1">
      <c r="A99" s="13">
        <v>91</v>
      </c>
      <c r="B99" s="17" t="s">
        <v>807</v>
      </c>
      <c r="C99" s="18" t="str">
        <f t="shared" ref="C99:M108" ca="1" si="10">IF(ISNA(VLOOKUP($B99,INDIRECT("'"&amp;C$6&amp;"'! B:E"),4,FALSE))=TRUE,"",VLOOKUP($B99,INDIRECT("'"&amp;C$6&amp;"'! B:e"),4,FALSE))</f>
        <v/>
      </c>
      <c r="D99" s="18" t="str">
        <f t="shared" ca="1" si="10"/>
        <v/>
      </c>
      <c r="E99" s="18" t="str">
        <f t="shared" ca="1" si="10"/>
        <v/>
      </c>
      <c r="F99" s="18" t="str">
        <f t="shared" ca="1" si="10"/>
        <v/>
      </c>
      <c r="G99" s="18" t="str">
        <f t="shared" ca="1" si="10"/>
        <v/>
      </c>
      <c r="H99" s="18" t="str">
        <f t="shared" ca="1" si="10"/>
        <v/>
      </c>
      <c r="I99" s="18" t="str">
        <f t="shared" ca="1" si="10"/>
        <v/>
      </c>
      <c r="J99" s="18" t="str">
        <f t="shared" ca="1" si="10"/>
        <v/>
      </c>
      <c r="K99" s="18" t="str">
        <f t="shared" ca="1" si="10"/>
        <v/>
      </c>
      <c r="L99" s="18" t="str">
        <f t="shared" ca="1" si="10"/>
        <v/>
      </c>
      <c r="M99" s="18" t="str">
        <f t="shared" ca="1" si="10"/>
        <v/>
      </c>
    </row>
    <row r="100" spans="1:13" ht="25.7" customHeight="1">
      <c r="A100" s="13">
        <v>92</v>
      </c>
      <c r="B100" s="17" t="s">
        <v>808</v>
      </c>
      <c r="C100" s="18" t="str">
        <f t="shared" ca="1" si="10"/>
        <v/>
      </c>
      <c r="D100" s="18" t="str">
        <f t="shared" ca="1" si="10"/>
        <v/>
      </c>
      <c r="E100" s="18" t="str">
        <f t="shared" ca="1" si="10"/>
        <v/>
      </c>
      <c r="F100" s="18" t="str">
        <f t="shared" ca="1" si="10"/>
        <v/>
      </c>
      <c r="G100" s="18" t="str">
        <f t="shared" ca="1" si="10"/>
        <v/>
      </c>
      <c r="H100" s="18" t="str">
        <f t="shared" ca="1" si="10"/>
        <v/>
      </c>
      <c r="I100" s="18" t="str">
        <f t="shared" ca="1" si="10"/>
        <v/>
      </c>
      <c r="J100" s="18" t="str">
        <f t="shared" ca="1" si="10"/>
        <v/>
      </c>
      <c r="K100" s="18" t="str">
        <f t="shared" ca="1" si="10"/>
        <v/>
      </c>
      <c r="L100" s="18" t="str">
        <f t="shared" ca="1" si="10"/>
        <v/>
      </c>
      <c r="M100" s="18" t="str">
        <f t="shared" ca="1" si="10"/>
        <v/>
      </c>
    </row>
    <row r="101" spans="1:13" ht="25.7" customHeight="1">
      <c r="A101" s="13">
        <v>93</v>
      </c>
      <c r="B101" s="17" t="s">
        <v>809</v>
      </c>
      <c r="C101" s="18" t="str">
        <f t="shared" ca="1" si="10"/>
        <v/>
      </c>
      <c r="D101" s="18" t="str">
        <f t="shared" ca="1" si="10"/>
        <v/>
      </c>
      <c r="E101" s="18" t="str">
        <f t="shared" ca="1" si="10"/>
        <v/>
      </c>
      <c r="F101" s="18" t="str">
        <f t="shared" ca="1" si="10"/>
        <v/>
      </c>
      <c r="G101" s="18" t="str">
        <f t="shared" ca="1" si="10"/>
        <v/>
      </c>
      <c r="H101" s="18" t="str">
        <f t="shared" ca="1" si="10"/>
        <v/>
      </c>
      <c r="I101" s="18" t="str">
        <f t="shared" ca="1" si="10"/>
        <v/>
      </c>
      <c r="J101" s="18" t="str">
        <f t="shared" ca="1" si="10"/>
        <v/>
      </c>
      <c r="K101" s="18" t="str">
        <f t="shared" ca="1" si="10"/>
        <v/>
      </c>
      <c r="L101" s="18" t="str">
        <f t="shared" ca="1" si="10"/>
        <v/>
      </c>
      <c r="M101" s="18" t="str">
        <f t="shared" ca="1" si="10"/>
        <v/>
      </c>
    </row>
    <row r="102" spans="1:13" ht="25.7" customHeight="1">
      <c r="A102" s="13">
        <v>94</v>
      </c>
      <c r="B102" s="17" t="s">
        <v>810</v>
      </c>
      <c r="C102" s="18" t="str">
        <f t="shared" ca="1" si="10"/>
        <v/>
      </c>
      <c r="D102" s="18" t="str">
        <f t="shared" ca="1" si="10"/>
        <v/>
      </c>
      <c r="E102" s="18" t="str">
        <f t="shared" ca="1" si="10"/>
        <v/>
      </c>
      <c r="F102" s="18" t="str">
        <f t="shared" ca="1" si="10"/>
        <v/>
      </c>
      <c r="G102" s="18" t="str">
        <f t="shared" ca="1" si="10"/>
        <v/>
      </c>
      <c r="H102" s="18" t="str">
        <f t="shared" ca="1" si="10"/>
        <v/>
      </c>
      <c r="I102" s="18" t="str">
        <f t="shared" ca="1" si="10"/>
        <v/>
      </c>
      <c r="J102" s="18" t="str">
        <f t="shared" ca="1" si="10"/>
        <v/>
      </c>
      <c r="K102" s="18" t="str">
        <f t="shared" ca="1" si="10"/>
        <v/>
      </c>
      <c r="L102" s="18" t="str">
        <f t="shared" ca="1" si="10"/>
        <v/>
      </c>
      <c r="M102" s="18" t="str">
        <f t="shared" ca="1" si="10"/>
        <v/>
      </c>
    </row>
    <row r="103" spans="1:13" ht="25.7" customHeight="1">
      <c r="A103" s="13">
        <v>95</v>
      </c>
      <c r="B103" s="17" t="s">
        <v>811</v>
      </c>
      <c r="C103" s="18" t="str">
        <f t="shared" ca="1" si="10"/>
        <v/>
      </c>
      <c r="D103" s="18" t="str">
        <f t="shared" ca="1" si="10"/>
        <v/>
      </c>
      <c r="E103" s="18" t="str">
        <f t="shared" ca="1" si="10"/>
        <v/>
      </c>
      <c r="F103" s="18" t="str">
        <f t="shared" ca="1" si="10"/>
        <v/>
      </c>
      <c r="G103" s="18" t="str">
        <f t="shared" ca="1" si="10"/>
        <v/>
      </c>
      <c r="H103" s="18" t="str">
        <f t="shared" ca="1" si="10"/>
        <v/>
      </c>
      <c r="I103" s="18" t="str">
        <f t="shared" ca="1" si="10"/>
        <v/>
      </c>
      <c r="J103" s="18" t="str">
        <f t="shared" ca="1" si="10"/>
        <v/>
      </c>
      <c r="K103" s="18" t="str">
        <f t="shared" ca="1" si="10"/>
        <v/>
      </c>
      <c r="L103" s="18" t="str">
        <f t="shared" ca="1" si="10"/>
        <v/>
      </c>
      <c r="M103" s="18" t="str">
        <f t="shared" ca="1" si="10"/>
        <v/>
      </c>
    </row>
    <row r="104" spans="1:13" ht="25.7" customHeight="1">
      <c r="A104" s="13">
        <v>96</v>
      </c>
      <c r="B104" s="17" t="s">
        <v>812</v>
      </c>
      <c r="C104" s="18" t="str">
        <f t="shared" ca="1" si="10"/>
        <v/>
      </c>
      <c r="D104" s="18" t="str">
        <f t="shared" ca="1" si="10"/>
        <v/>
      </c>
      <c r="E104" s="18" t="str">
        <f t="shared" ca="1" si="10"/>
        <v/>
      </c>
      <c r="F104" s="18" t="str">
        <f t="shared" ca="1" si="10"/>
        <v/>
      </c>
      <c r="G104" s="18" t="str">
        <f t="shared" ca="1" si="10"/>
        <v/>
      </c>
      <c r="H104" s="18" t="str">
        <f t="shared" ca="1" si="10"/>
        <v/>
      </c>
      <c r="I104" s="18" t="str">
        <f t="shared" ca="1" si="10"/>
        <v/>
      </c>
      <c r="J104" s="18" t="str">
        <f t="shared" ca="1" si="10"/>
        <v/>
      </c>
      <c r="K104" s="18" t="str">
        <f t="shared" ca="1" si="10"/>
        <v/>
      </c>
      <c r="L104" s="18" t="str">
        <f t="shared" ca="1" si="10"/>
        <v/>
      </c>
      <c r="M104" s="18" t="str">
        <f t="shared" ca="1" si="10"/>
        <v/>
      </c>
    </row>
    <row r="105" spans="1:13" ht="25.7" customHeight="1">
      <c r="A105" s="13">
        <v>97</v>
      </c>
      <c r="B105" s="17" t="s">
        <v>813</v>
      </c>
      <c r="C105" s="18" t="str">
        <f t="shared" ca="1" si="10"/>
        <v/>
      </c>
      <c r="D105" s="18" t="str">
        <f t="shared" ca="1" si="10"/>
        <v/>
      </c>
      <c r="E105" s="18" t="str">
        <f t="shared" ca="1" si="10"/>
        <v/>
      </c>
      <c r="F105" s="18" t="str">
        <f t="shared" ca="1" si="10"/>
        <v/>
      </c>
      <c r="G105" s="18" t="str">
        <f t="shared" ca="1" si="10"/>
        <v/>
      </c>
      <c r="H105" s="18" t="str">
        <f t="shared" ca="1" si="10"/>
        <v/>
      </c>
      <c r="I105" s="18" t="str">
        <f t="shared" ca="1" si="10"/>
        <v/>
      </c>
      <c r="J105" s="18" t="str">
        <f t="shared" ca="1" si="10"/>
        <v/>
      </c>
      <c r="K105" s="18" t="str">
        <f t="shared" ca="1" si="10"/>
        <v/>
      </c>
      <c r="L105" s="18" t="str">
        <f t="shared" ca="1" si="10"/>
        <v/>
      </c>
      <c r="M105" s="18" t="str">
        <f t="shared" ca="1" si="10"/>
        <v/>
      </c>
    </row>
    <row r="106" spans="1:13" ht="25.7" customHeight="1">
      <c r="A106" s="13">
        <v>98</v>
      </c>
      <c r="B106" s="17" t="s">
        <v>814</v>
      </c>
      <c r="C106" s="18" t="str">
        <f t="shared" ca="1" si="10"/>
        <v/>
      </c>
      <c r="D106" s="18" t="str">
        <f t="shared" ca="1" si="10"/>
        <v/>
      </c>
      <c r="E106" s="18" t="str">
        <f t="shared" ca="1" si="10"/>
        <v/>
      </c>
      <c r="F106" s="18" t="str">
        <f t="shared" ca="1" si="10"/>
        <v/>
      </c>
      <c r="G106" s="18" t="str">
        <f t="shared" ca="1" si="10"/>
        <v/>
      </c>
      <c r="H106" s="18" t="str">
        <f t="shared" ca="1" si="10"/>
        <v/>
      </c>
      <c r="I106" s="18" t="str">
        <f t="shared" ca="1" si="10"/>
        <v/>
      </c>
      <c r="J106" s="18" t="str">
        <f t="shared" ca="1" si="10"/>
        <v/>
      </c>
      <c r="K106" s="18" t="str">
        <f t="shared" ca="1" si="10"/>
        <v/>
      </c>
      <c r="L106" s="18" t="str">
        <f t="shared" ca="1" si="10"/>
        <v/>
      </c>
      <c r="M106" s="18" t="str">
        <f t="shared" ca="1" si="10"/>
        <v/>
      </c>
    </row>
    <row r="107" spans="1:13" ht="25.7" customHeight="1">
      <c r="A107" s="13">
        <v>99</v>
      </c>
      <c r="B107" s="17" t="s">
        <v>815</v>
      </c>
      <c r="C107" s="18" t="str">
        <f t="shared" ca="1" si="10"/>
        <v/>
      </c>
      <c r="D107" s="18" t="str">
        <f t="shared" ca="1" si="10"/>
        <v/>
      </c>
      <c r="E107" s="18" t="str">
        <f t="shared" ca="1" si="10"/>
        <v/>
      </c>
      <c r="F107" s="18" t="str">
        <f t="shared" ca="1" si="10"/>
        <v/>
      </c>
      <c r="G107" s="18" t="str">
        <f t="shared" ca="1" si="10"/>
        <v/>
      </c>
      <c r="H107" s="18" t="str">
        <f t="shared" ca="1" si="10"/>
        <v/>
      </c>
      <c r="I107" s="18" t="str">
        <f t="shared" ca="1" si="10"/>
        <v/>
      </c>
      <c r="J107" s="18" t="str">
        <f t="shared" ca="1" si="10"/>
        <v/>
      </c>
      <c r="K107" s="18" t="str">
        <f t="shared" ca="1" si="10"/>
        <v/>
      </c>
      <c r="L107" s="18" t="str">
        <f t="shared" ca="1" si="10"/>
        <v/>
      </c>
      <c r="M107" s="18" t="str">
        <f t="shared" ca="1" si="10"/>
        <v/>
      </c>
    </row>
    <row r="108" spans="1:13" ht="25.7" customHeight="1">
      <c r="A108" s="13">
        <v>100</v>
      </c>
      <c r="B108" s="17" t="s">
        <v>816</v>
      </c>
      <c r="C108" s="18" t="str">
        <f t="shared" ca="1" si="10"/>
        <v/>
      </c>
      <c r="D108" s="18" t="str">
        <f t="shared" ca="1" si="10"/>
        <v/>
      </c>
      <c r="E108" s="18" t="str">
        <f t="shared" ca="1" si="10"/>
        <v/>
      </c>
      <c r="F108" s="18" t="str">
        <f t="shared" ca="1" si="10"/>
        <v/>
      </c>
      <c r="G108" s="18" t="str">
        <f t="shared" ca="1" si="10"/>
        <v/>
      </c>
      <c r="H108" s="18" t="str">
        <f t="shared" ca="1" si="10"/>
        <v/>
      </c>
      <c r="I108" s="18" t="str">
        <f t="shared" ca="1" si="10"/>
        <v/>
      </c>
      <c r="J108" s="18" t="str">
        <f t="shared" ca="1" si="10"/>
        <v/>
      </c>
      <c r="K108" s="18" t="str">
        <f t="shared" ca="1" si="10"/>
        <v/>
      </c>
      <c r="L108" s="18" t="str">
        <f t="shared" ca="1" si="10"/>
        <v/>
      </c>
      <c r="M108" s="18" t="str">
        <f t="shared" ca="1" si="10"/>
        <v/>
      </c>
    </row>
    <row r="109" spans="1:13" ht="25.7" customHeight="1">
      <c r="A109" s="13">
        <v>101</v>
      </c>
      <c r="B109" s="17" t="s">
        <v>817</v>
      </c>
      <c r="C109" s="18"/>
      <c r="D109" s="18"/>
      <c r="E109" s="18"/>
      <c r="F109" s="18"/>
      <c r="G109" s="18"/>
      <c r="H109" s="18"/>
      <c r="I109" s="18"/>
      <c r="J109" s="18"/>
      <c r="K109" s="18"/>
      <c r="L109" s="18"/>
      <c r="M109" s="18"/>
    </row>
    <row r="110" spans="1:13" ht="25.7" customHeight="1">
      <c r="A110" s="13">
        <v>102</v>
      </c>
      <c r="B110" s="17" t="s">
        <v>818</v>
      </c>
      <c r="C110" s="18"/>
      <c r="D110" s="18"/>
      <c r="E110" s="18"/>
      <c r="F110" s="18"/>
      <c r="G110" s="18"/>
      <c r="H110" s="18"/>
      <c r="I110" s="18"/>
      <c r="J110" s="18"/>
      <c r="K110" s="18"/>
      <c r="L110" s="18"/>
      <c r="M110" s="18"/>
    </row>
    <row r="111" spans="1:13" ht="25.7" customHeight="1">
      <c r="A111" s="13">
        <v>103</v>
      </c>
      <c r="B111" s="17" t="s">
        <v>819</v>
      </c>
      <c r="C111" s="18"/>
      <c r="D111" s="18"/>
      <c r="E111" s="18"/>
      <c r="F111" s="18"/>
      <c r="G111" s="18"/>
      <c r="H111" s="18"/>
      <c r="I111" s="18"/>
      <c r="J111" s="18"/>
      <c r="K111" s="18"/>
      <c r="L111" s="18"/>
      <c r="M111" s="18"/>
    </row>
    <row r="112" spans="1:13" ht="25.7" customHeight="1">
      <c r="A112" s="13">
        <v>104</v>
      </c>
      <c r="B112" s="17" t="s">
        <v>820</v>
      </c>
      <c r="C112" s="18"/>
      <c r="D112" s="18"/>
      <c r="E112" s="18"/>
      <c r="F112" s="18"/>
      <c r="G112" s="18"/>
      <c r="H112" s="18"/>
      <c r="I112" s="18"/>
      <c r="J112" s="18"/>
      <c r="K112" s="18"/>
      <c r="L112" s="18"/>
      <c r="M112" s="18"/>
    </row>
    <row r="113" spans="1:13" ht="25.7" customHeight="1">
      <c r="A113" s="13">
        <v>105</v>
      </c>
      <c r="B113" s="17" t="s">
        <v>821</v>
      </c>
      <c r="C113" s="18"/>
      <c r="D113" s="18"/>
      <c r="E113" s="18"/>
      <c r="F113" s="18"/>
      <c r="G113" s="18"/>
      <c r="H113" s="18"/>
      <c r="I113" s="18"/>
      <c r="J113" s="18"/>
      <c r="K113" s="18"/>
      <c r="L113" s="18"/>
      <c r="M113" s="18"/>
    </row>
    <row r="114" spans="1:13" ht="25.7" customHeight="1">
      <c r="A114" s="13">
        <v>106</v>
      </c>
      <c r="B114" s="17" t="s">
        <v>822</v>
      </c>
      <c r="C114" s="18"/>
      <c r="D114" s="18"/>
      <c r="E114" s="18"/>
      <c r="F114" s="18"/>
      <c r="G114" s="18"/>
      <c r="H114" s="18"/>
      <c r="I114" s="18"/>
      <c r="J114" s="18"/>
      <c r="K114" s="18"/>
      <c r="L114" s="18"/>
      <c r="M114" s="18"/>
    </row>
    <row r="115" spans="1:13" ht="25.7" customHeight="1">
      <c r="A115" s="13">
        <v>107</v>
      </c>
      <c r="B115" s="17" t="s">
        <v>823</v>
      </c>
      <c r="C115" s="18"/>
      <c r="D115" s="18"/>
      <c r="E115" s="18"/>
      <c r="F115" s="18"/>
      <c r="G115" s="18"/>
      <c r="H115" s="18"/>
      <c r="I115" s="18"/>
      <c r="J115" s="18"/>
      <c r="K115" s="18"/>
      <c r="L115" s="18"/>
      <c r="M115" s="18"/>
    </row>
    <row r="116" spans="1:13" ht="25.7" customHeight="1">
      <c r="A116" s="13">
        <v>108</v>
      </c>
      <c r="B116" s="17" t="s">
        <v>824</v>
      </c>
      <c r="C116" s="18"/>
      <c r="D116" s="18"/>
      <c r="E116" s="18"/>
      <c r="F116" s="18"/>
      <c r="G116" s="18"/>
      <c r="H116" s="18"/>
      <c r="I116" s="18"/>
      <c r="J116" s="18"/>
      <c r="K116" s="18"/>
      <c r="L116" s="18"/>
      <c r="M116" s="18"/>
    </row>
    <row r="117" spans="1:13" ht="25.7" customHeight="1">
      <c r="A117" s="13">
        <v>109</v>
      </c>
      <c r="B117" s="17" t="s">
        <v>825</v>
      </c>
      <c r="C117" s="18"/>
      <c r="D117" s="18"/>
      <c r="E117" s="18"/>
      <c r="F117" s="18"/>
      <c r="G117" s="18"/>
      <c r="H117" s="18"/>
      <c r="I117" s="18"/>
      <c r="J117" s="18"/>
      <c r="K117" s="18"/>
      <c r="L117" s="18"/>
      <c r="M117" s="18"/>
    </row>
    <row r="118" spans="1:13" ht="25.7" customHeight="1">
      <c r="A118" s="13">
        <v>110</v>
      </c>
      <c r="B118" s="17" t="s">
        <v>826</v>
      </c>
      <c r="C118" s="18"/>
      <c r="D118" s="18"/>
      <c r="E118" s="18"/>
      <c r="F118" s="18"/>
      <c r="G118" s="18"/>
      <c r="H118" s="18"/>
      <c r="I118" s="18"/>
      <c r="J118" s="18"/>
      <c r="K118" s="18"/>
      <c r="L118" s="18"/>
      <c r="M118" s="18"/>
    </row>
    <row r="119" spans="1:13" ht="25.7" customHeight="1">
      <c r="A119" s="13">
        <v>111</v>
      </c>
      <c r="B119" s="17" t="s">
        <v>827</v>
      </c>
      <c r="C119" s="18"/>
      <c r="D119" s="18"/>
      <c r="E119" s="18"/>
      <c r="F119" s="18"/>
      <c r="G119" s="18"/>
      <c r="H119" s="18"/>
      <c r="I119" s="18"/>
      <c r="J119" s="18"/>
      <c r="K119" s="18"/>
      <c r="L119" s="18"/>
      <c r="M119" s="18"/>
    </row>
    <row r="120" spans="1:13" ht="25.7" customHeight="1">
      <c r="A120" s="13">
        <v>112</v>
      </c>
      <c r="B120" s="17" t="s">
        <v>828</v>
      </c>
      <c r="C120" s="18"/>
      <c r="D120" s="18"/>
      <c r="E120" s="18"/>
      <c r="F120" s="18"/>
      <c r="G120" s="18"/>
      <c r="H120" s="18"/>
      <c r="I120" s="18"/>
      <c r="J120" s="18"/>
      <c r="K120" s="18"/>
      <c r="L120" s="18"/>
      <c r="M120" s="18"/>
    </row>
    <row r="121" spans="1:13" ht="25.7" customHeight="1">
      <c r="A121" s="13">
        <v>113</v>
      </c>
      <c r="B121" s="17" t="s">
        <v>829</v>
      </c>
      <c r="C121" s="18"/>
      <c r="D121" s="18"/>
      <c r="E121" s="18"/>
      <c r="F121" s="18"/>
      <c r="G121" s="18"/>
      <c r="H121" s="18"/>
      <c r="I121" s="18"/>
      <c r="J121" s="18"/>
      <c r="K121" s="18"/>
      <c r="L121" s="18"/>
      <c r="M121" s="18"/>
    </row>
    <row r="122" spans="1:13" ht="25.7" customHeight="1">
      <c r="A122" s="13">
        <v>114</v>
      </c>
      <c r="B122" s="17" t="s">
        <v>830</v>
      </c>
      <c r="C122" s="18"/>
      <c r="D122" s="18"/>
      <c r="E122" s="18"/>
      <c r="F122" s="18"/>
      <c r="G122" s="18"/>
      <c r="H122" s="18"/>
      <c r="I122" s="18"/>
      <c r="J122" s="18"/>
      <c r="K122" s="18"/>
      <c r="L122" s="18"/>
      <c r="M122" s="18"/>
    </row>
    <row r="123" spans="1:13" ht="25.7" customHeight="1">
      <c r="A123" s="13">
        <v>115</v>
      </c>
      <c r="B123" s="17" t="s">
        <v>831</v>
      </c>
      <c r="C123" s="18"/>
      <c r="D123" s="18"/>
      <c r="E123" s="18"/>
      <c r="F123" s="18"/>
      <c r="G123" s="18"/>
      <c r="H123" s="18"/>
      <c r="I123" s="18"/>
      <c r="J123" s="18"/>
      <c r="K123" s="18"/>
      <c r="L123" s="18"/>
      <c r="M123" s="18"/>
    </row>
    <row r="124" spans="1:13" ht="25.7" customHeight="1">
      <c r="A124" s="13">
        <v>116</v>
      </c>
      <c r="B124" s="17" t="s">
        <v>832</v>
      </c>
      <c r="C124" s="18"/>
      <c r="D124" s="18"/>
      <c r="E124" s="18"/>
      <c r="F124" s="18"/>
      <c r="G124" s="18"/>
      <c r="H124" s="18"/>
      <c r="I124" s="18"/>
      <c r="J124" s="18"/>
      <c r="K124" s="18"/>
      <c r="L124" s="18"/>
      <c r="M124" s="18"/>
    </row>
    <row r="125" spans="1:13" ht="25.7" customHeight="1">
      <c r="A125" s="13">
        <v>117</v>
      </c>
      <c r="B125" s="17" t="s">
        <v>833</v>
      </c>
      <c r="C125" s="18"/>
      <c r="D125" s="18"/>
      <c r="E125" s="18"/>
      <c r="F125" s="18"/>
      <c r="G125" s="18"/>
      <c r="H125" s="18"/>
      <c r="I125" s="18"/>
      <c r="J125" s="18"/>
      <c r="K125" s="18"/>
      <c r="L125" s="18"/>
      <c r="M125" s="18"/>
    </row>
    <row r="126" spans="1:13" ht="25.7" customHeight="1">
      <c r="A126" s="13">
        <v>118</v>
      </c>
      <c r="B126" s="17" t="s">
        <v>834</v>
      </c>
      <c r="C126" s="27"/>
      <c r="D126" s="27"/>
      <c r="E126" s="27"/>
      <c r="F126" s="27"/>
      <c r="G126" s="27"/>
      <c r="H126" s="27"/>
      <c r="I126" s="27"/>
      <c r="J126" s="27"/>
      <c r="K126" s="27"/>
      <c r="L126" s="27"/>
      <c r="M126" s="27"/>
    </row>
    <row r="127" spans="1:13" ht="25.7" customHeight="1">
      <c r="A127" s="13">
        <v>119</v>
      </c>
      <c r="B127" s="17" t="s">
        <v>835</v>
      </c>
      <c r="C127" s="18"/>
      <c r="D127" s="18"/>
      <c r="E127" s="18"/>
      <c r="F127" s="18"/>
      <c r="G127" s="18"/>
      <c r="H127" s="18"/>
      <c r="I127" s="18"/>
      <c r="J127" s="18"/>
      <c r="K127" s="18"/>
      <c r="L127" s="18"/>
      <c r="M127" s="18"/>
    </row>
    <row r="128" spans="1:13" ht="25.7" customHeight="1">
      <c r="A128" s="13">
        <v>120</v>
      </c>
      <c r="B128" s="17" t="s">
        <v>836</v>
      </c>
      <c r="C128" s="18"/>
      <c r="D128" s="18"/>
      <c r="E128" s="18"/>
      <c r="F128" s="18"/>
      <c r="G128" s="18"/>
      <c r="H128" s="18"/>
      <c r="I128" s="18"/>
      <c r="J128" s="18"/>
      <c r="K128" s="18"/>
      <c r="L128" s="18"/>
      <c r="M128" s="18"/>
    </row>
    <row r="129" spans="1:13" ht="25.7" customHeight="1">
      <c r="A129" s="13">
        <v>121</v>
      </c>
      <c r="B129" s="17" t="s">
        <v>837</v>
      </c>
      <c r="C129" s="18"/>
      <c r="D129" s="18"/>
      <c r="E129" s="18"/>
      <c r="F129" s="18"/>
      <c r="G129" s="18"/>
      <c r="H129" s="18"/>
      <c r="I129" s="18"/>
      <c r="J129" s="18"/>
      <c r="K129" s="18"/>
      <c r="L129" s="18"/>
      <c r="M129" s="18"/>
    </row>
    <row r="130" spans="1:13" ht="25.7" customHeight="1">
      <c r="A130" s="13">
        <v>122</v>
      </c>
      <c r="B130" s="17" t="s">
        <v>838</v>
      </c>
      <c r="C130" s="18"/>
      <c r="D130" s="18"/>
      <c r="E130" s="18"/>
      <c r="F130" s="18"/>
      <c r="G130" s="18"/>
      <c r="H130" s="18"/>
      <c r="I130" s="18"/>
      <c r="J130" s="18"/>
      <c r="K130" s="18"/>
      <c r="L130" s="18"/>
      <c r="M130" s="18"/>
    </row>
    <row r="131" spans="1:13" ht="25.7" customHeight="1">
      <c r="A131" s="13">
        <v>123</v>
      </c>
      <c r="B131" s="17" t="s">
        <v>839</v>
      </c>
      <c r="C131" s="18"/>
      <c r="D131" s="18"/>
      <c r="E131" s="18"/>
      <c r="F131" s="18"/>
      <c r="G131" s="18"/>
      <c r="H131" s="18"/>
      <c r="I131" s="18"/>
      <c r="J131" s="18"/>
      <c r="K131" s="18"/>
      <c r="L131" s="18"/>
      <c r="M131" s="18"/>
    </row>
    <row r="132" spans="1:13" ht="25.7" customHeight="1">
      <c r="A132" s="13">
        <v>124</v>
      </c>
      <c r="B132" s="17" t="s">
        <v>840</v>
      </c>
      <c r="C132" s="18"/>
      <c r="D132" s="18"/>
      <c r="E132" s="18"/>
      <c r="F132" s="18"/>
      <c r="G132" s="18"/>
      <c r="H132" s="18"/>
      <c r="I132" s="18"/>
      <c r="J132" s="18"/>
      <c r="K132" s="18"/>
      <c r="L132" s="18"/>
      <c r="M132" s="18"/>
    </row>
    <row r="133" spans="1:13" ht="25.7" customHeight="1">
      <c r="A133" s="13">
        <v>125</v>
      </c>
      <c r="B133" s="17" t="s">
        <v>841</v>
      </c>
      <c r="C133" s="18"/>
      <c r="D133" s="18"/>
      <c r="E133" s="18"/>
      <c r="F133" s="18"/>
      <c r="G133" s="18"/>
      <c r="H133" s="18"/>
      <c r="I133" s="18"/>
      <c r="J133" s="18"/>
      <c r="K133" s="18"/>
      <c r="L133" s="18"/>
      <c r="M133" s="18"/>
    </row>
    <row r="134" spans="1:13" ht="25.7" customHeight="1">
      <c r="A134" s="13">
        <v>126</v>
      </c>
      <c r="B134" s="17" t="s">
        <v>842</v>
      </c>
      <c r="C134" s="18"/>
      <c r="D134" s="18"/>
      <c r="E134" s="18"/>
      <c r="F134" s="18"/>
      <c r="G134" s="18"/>
      <c r="H134" s="18"/>
      <c r="I134" s="18"/>
      <c r="J134" s="18"/>
      <c r="K134" s="18"/>
      <c r="L134" s="18"/>
      <c r="M134" s="18"/>
    </row>
    <row r="135" spans="1:13" ht="25.7" customHeight="1">
      <c r="A135" s="13">
        <v>127</v>
      </c>
      <c r="B135" s="17" t="s">
        <v>843</v>
      </c>
      <c r="C135" s="18"/>
      <c r="D135" s="18"/>
      <c r="E135" s="18"/>
      <c r="F135" s="18"/>
      <c r="G135" s="18"/>
      <c r="H135" s="18"/>
      <c r="I135" s="18"/>
      <c r="J135" s="18"/>
      <c r="K135" s="18"/>
      <c r="L135" s="18"/>
      <c r="M135" s="18"/>
    </row>
    <row r="136" spans="1:13" ht="25.7" customHeight="1">
      <c r="A136" s="13">
        <v>128</v>
      </c>
      <c r="B136" s="17" t="s">
        <v>844</v>
      </c>
      <c r="C136" s="18"/>
      <c r="D136" s="18"/>
      <c r="E136" s="18"/>
      <c r="F136" s="18"/>
      <c r="G136" s="18"/>
      <c r="H136" s="18"/>
      <c r="I136" s="18"/>
      <c r="J136" s="18"/>
      <c r="K136" s="18"/>
      <c r="L136" s="18"/>
      <c r="M136" s="18"/>
    </row>
    <row r="137" spans="1:13" ht="25.7" customHeight="1">
      <c r="A137" s="13">
        <v>129</v>
      </c>
      <c r="B137" s="17" t="s">
        <v>845</v>
      </c>
      <c r="C137" s="18"/>
      <c r="D137" s="18"/>
      <c r="E137" s="18"/>
      <c r="F137" s="18"/>
      <c r="G137" s="18"/>
      <c r="H137" s="18"/>
      <c r="I137" s="18"/>
      <c r="J137" s="18"/>
      <c r="K137" s="18"/>
      <c r="L137" s="18"/>
      <c r="M137" s="18"/>
    </row>
    <row r="138" spans="1:13" ht="25.7" customHeight="1">
      <c r="A138" s="13">
        <v>130</v>
      </c>
      <c r="B138" s="17" t="s">
        <v>846</v>
      </c>
      <c r="C138" s="18"/>
      <c r="D138" s="18"/>
      <c r="E138" s="18"/>
      <c r="F138" s="18"/>
      <c r="G138" s="18"/>
      <c r="H138" s="18"/>
      <c r="I138" s="18"/>
      <c r="J138" s="18"/>
      <c r="K138" s="18"/>
      <c r="L138" s="18"/>
      <c r="M138" s="18"/>
    </row>
    <row r="139" spans="1:13" ht="25.7" customHeight="1">
      <c r="A139" s="13">
        <v>131</v>
      </c>
      <c r="B139" s="17" t="s">
        <v>847</v>
      </c>
      <c r="C139" s="18"/>
      <c r="D139" s="18"/>
      <c r="E139" s="18"/>
      <c r="F139" s="18"/>
      <c r="G139" s="18"/>
      <c r="H139" s="18"/>
      <c r="I139" s="18"/>
      <c r="J139" s="18"/>
      <c r="K139" s="18"/>
      <c r="L139" s="18"/>
      <c r="M139" s="18"/>
    </row>
    <row r="140" spans="1:13" ht="25.7" customHeight="1">
      <c r="A140" s="13">
        <v>132</v>
      </c>
      <c r="B140" s="17" t="s">
        <v>848</v>
      </c>
      <c r="C140" s="18"/>
      <c r="D140" s="18"/>
      <c r="E140" s="18"/>
      <c r="F140" s="18"/>
      <c r="G140" s="18"/>
      <c r="H140" s="18"/>
      <c r="I140" s="18"/>
      <c r="J140" s="18"/>
      <c r="K140" s="18"/>
      <c r="L140" s="18"/>
      <c r="M140" s="18"/>
    </row>
    <row r="141" spans="1:13" ht="25.7" customHeight="1">
      <c r="A141" s="13">
        <v>133</v>
      </c>
      <c r="B141" s="17" t="s">
        <v>849</v>
      </c>
      <c r="C141" s="18"/>
      <c r="D141" s="18"/>
      <c r="E141" s="18"/>
      <c r="F141" s="18"/>
      <c r="G141" s="18"/>
      <c r="H141" s="18"/>
      <c r="I141" s="18"/>
      <c r="J141" s="18"/>
      <c r="K141" s="18"/>
      <c r="L141" s="18"/>
      <c r="M141" s="18"/>
    </row>
    <row r="142" spans="1:13" ht="25.7" customHeight="1">
      <c r="A142" s="13">
        <v>134</v>
      </c>
      <c r="B142" s="17" t="s">
        <v>850</v>
      </c>
      <c r="C142" s="18"/>
      <c r="D142" s="18"/>
      <c r="E142" s="18"/>
      <c r="F142" s="18"/>
      <c r="G142" s="18"/>
      <c r="H142" s="18"/>
      <c r="I142" s="18"/>
      <c r="J142" s="18"/>
      <c r="K142" s="18"/>
      <c r="L142" s="18"/>
      <c r="M142" s="18"/>
    </row>
    <row r="143" spans="1:13" ht="25.7" customHeight="1">
      <c r="A143" s="13">
        <v>135</v>
      </c>
      <c r="B143" s="17" t="s">
        <v>851</v>
      </c>
      <c r="C143" s="18"/>
      <c r="D143" s="18"/>
      <c r="E143" s="18"/>
      <c r="F143" s="18"/>
      <c r="G143" s="18"/>
      <c r="H143" s="18"/>
      <c r="I143" s="18"/>
      <c r="J143" s="18"/>
      <c r="K143" s="18"/>
      <c r="L143" s="18"/>
      <c r="M143" s="18"/>
    </row>
    <row r="144" spans="1:13" ht="25.7" customHeight="1">
      <c r="A144" s="13">
        <v>136</v>
      </c>
      <c r="B144" s="17" t="s">
        <v>852</v>
      </c>
      <c r="C144" s="18"/>
      <c r="D144" s="18"/>
      <c r="E144" s="18"/>
      <c r="F144" s="18"/>
      <c r="G144" s="18"/>
      <c r="H144" s="18"/>
      <c r="I144" s="18"/>
      <c r="J144" s="18"/>
      <c r="K144" s="18"/>
      <c r="L144" s="18"/>
      <c r="M144" s="18"/>
    </row>
    <row r="145" spans="1:13" ht="25.7" customHeight="1">
      <c r="A145" s="13">
        <v>137</v>
      </c>
      <c r="B145" s="17" t="s">
        <v>853</v>
      </c>
      <c r="C145" s="18"/>
      <c r="D145" s="18"/>
      <c r="E145" s="18"/>
      <c r="F145" s="18"/>
      <c r="G145" s="18"/>
      <c r="H145" s="18"/>
      <c r="I145" s="18"/>
      <c r="J145" s="18"/>
      <c r="K145" s="18"/>
      <c r="L145" s="18"/>
      <c r="M145" s="18"/>
    </row>
    <row r="146" spans="1:13" ht="25.7" customHeight="1">
      <c r="A146" s="13">
        <v>138</v>
      </c>
      <c r="B146" s="17" t="s">
        <v>854</v>
      </c>
      <c r="C146" s="18"/>
      <c r="D146" s="18"/>
      <c r="E146" s="18"/>
      <c r="F146" s="18"/>
      <c r="G146" s="18"/>
      <c r="H146" s="18"/>
      <c r="I146" s="18"/>
      <c r="J146" s="18"/>
      <c r="K146" s="18"/>
      <c r="L146" s="18"/>
      <c r="M146" s="18"/>
    </row>
    <row r="147" spans="1:13" ht="25.7" customHeight="1">
      <c r="A147" s="13">
        <v>139</v>
      </c>
      <c r="B147" s="17" t="s">
        <v>855</v>
      </c>
      <c r="C147" s="18"/>
      <c r="D147" s="18"/>
      <c r="E147" s="18"/>
      <c r="F147" s="18"/>
      <c r="G147" s="18"/>
      <c r="H147" s="18"/>
      <c r="I147" s="18"/>
      <c r="J147" s="18"/>
      <c r="K147" s="18"/>
      <c r="L147" s="18"/>
      <c r="M147" s="18"/>
    </row>
    <row r="148" spans="1:13" ht="25.7" customHeight="1">
      <c r="A148" s="13">
        <v>140</v>
      </c>
      <c r="B148" s="17" t="s">
        <v>856</v>
      </c>
      <c r="C148" s="18"/>
      <c r="D148" s="18"/>
      <c r="E148" s="18"/>
      <c r="F148" s="18"/>
      <c r="G148" s="18"/>
      <c r="H148" s="18"/>
      <c r="I148" s="18"/>
      <c r="J148" s="18"/>
      <c r="K148" s="18"/>
      <c r="L148" s="18"/>
      <c r="M148" s="18"/>
    </row>
    <row r="149" spans="1:13" ht="25.7" customHeight="1">
      <c r="A149" s="13">
        <v>141</v>
      </c>
      <c r="B149" s="17" t="s">
        <v>857</v>
      </c>
      <c r="C149" s="18"/>
      <c r="D149" s="18"/>
      <c r="E149" s="18"/>
      <c r="F149" s="18"/>
      <c r="G149" s="18"/>
      <c r="H149" s="18"/>
      <c r="I149" s="18"/>
      <c r="J149" s="18"/>
      <c r="K149" s="18"/>
      <c r="L149" s="18"/>
      <c r="M149" s="18"/>
    </row>
    <row r="150" spans="1:13" ht="25.7" customHeight="1">
      <c r="A150" s="13">
        <v>142</v>
      </c>
      <c r="B150" s="17" t="s">
        <v>858</v>
      </c>
      <c r="C150" s="18"/>
      <c r="D150" s="18"/>
      <c r="E150" s="18"/>
      <c r="F150" s="18"/>
      <c r="G150" s="18"/>
      <c r="H150" s="18"/>
      <c r="I150" s="18"/>
      <c r="J150" s="18"/>
      <c r="K150" s="18"/>
      <c r="L150" s="18"/>
      <c r="M150" s="18"/>
    </row>
    <row r="151" spans="1:13" ht="25.7" customHeight="1">
      <c r="A151" s="13">
        <v>143</v>
      </c>
      <c r="B151" s="17" t="s">
        <v>859</v>
      </c>
      <c r="C151" s="18"/>
      <c r="D151" s="18"/>
      <c r="E151" s="18"/>
      <c r="F151" s="18"/>
      <c r="G151" s="18"/>
      <c r="H151" s="18"/>
      <c r="I151" s="18"/>
      <c r="J151" s="18"/>
      <c r="K151" s="18"/>
      <c r="L151" s="18"/>
      <c r="M151" s="18"/>
    </row>
    <row r="152" spans="1:13" ht="25.7" customHeight="1">
      <c r="A152" s="13">
        <v>144</v>
      </c>
      <c r="B152" s="17" t="s">
        <v>860</v>
      </c>
      <c r="C152" s="18"/>
      <c r="D152" s="18"/>
      <c r="E152" s="18"/>
      <c r="F152" s="18"/>
      <c r="G152" s="18"/>
      <c r="H152" s="18"/>
      <c r="I152" s="18"/>
      <c r="J152" s="18"/>
      <c r="K152" s="18"/>
      <c r="L152" s="18"/>
      <c r="M152" s="18"/>
    </row>
    <row r="153" spans="1:13" ht="25.7" customHeight="1">
      <c r="A153" s="13">
        <v>145</v>
      </c>
      <c r="B153" s="17" t="s">
        <v>861</v>
      </c>
      <c r="C153" s="18"/>
      <c r="D153" s="18"/>
      <c r="E153" s="18"/>
      <c r="F153" s="18"/>
      <c r="G153" s="18"/>
      <c r="H153" s="18"/>
      <c r="I153" s="18"/>
      <c r="J153" s="18"/>
      <c r="K153" s="18"/>
      <c r="L153" s="18"/>
      <c r="M153" s="18"/>
    </row>
    <row r="154" spans="1:13" ht="25.7" customHeight="1">
      <c r="A154" s="13">
        <v>146</v>
      </c>
      <c r="B154" s="17" t="s">
        <v>862</v>
      </c>
      <c r="C154" s="18"/>
      <c r="D154" s="18"/>
      <c r="E154" s="18"/>
      <c r="F154" s="18"/>
      <c r="G154" s="18"/>
      <c r="H154" s="18"/>
      <c r="I154" s="18"/>
      <c r="J154" s="18"/>
      <c r="K154" s="18"/>
      <c r="L154" s="18"/>
      <c r="M154" s="18"/>
    </row>
    <row r="155" spans="1:13" ht="25.7" customHeight="1">
      <c r="A155" s="13">
        <v>147</v>
      </c>
      <c r="B155" s="17" t="s">
        <v>863</v>
      </c>
      <c r="C155" s="18"/>
      <c r="D155" s="18"/>
      <c r="E155" s="18"/>
      <c r="F155" s="18"/>
      <c r="G155" s="18"/>
      <c r="H155" s="18"/>
      <c r="I155" s="18"/>
      <c r="J155" s="18"/>
      <c r="K155" s="18"/>
      <c r="L155" s="18"/>
      <c r="M155" s="18"/>
    </row>
    <row r="156" spans="1:13" ht="25.7" customHeight="1">
      <c r="A156" s="13">
        <v>148</v>
      </c>
      <c r="B156" s="17" t="s">
        <v>864</v>
      </c>
      <c r="C156" s="18"/>
      <c r="D156" s="18"/>
      <c r="E156" s="18"/>
      <c r="F156" s="18"/>
      <c r="G156" s="18"/>
      <c r="H156" s="18"/>
      <c r="I156" s="18"/>
      <c r="J156" s="18"/>
      <c r="K156" s="18"/>
      <c r="L156" s="18"/>
      <c r="M156" s="18"/>
    </row>
    <row r="157" spans="1:13" ht="25.7" customHeight="1">
      <c r="A157" s="13">
        <v>149</v>
      </c>
      <c r="B157" s="17" t="s">
        <v>865</v>
      </c>
      <c r="C157" s="18"/>
      <c r="D157" s="18"/>
      <c r="E157" s="18"/>
      <c r="F157" s="18"/>
      <c r="G157" s="18"/>
      <c r="H157" s="18"/>
      <c r="I157" s="18"/>
      <c r="J157" s="18"/>
      <c r="K157" s="18"/>
      <c r="L157" s="18"/>
      <c r="M157" s="18"/>
    </row>
    <row r="158" spans="1:13" ht="25.5" customHeight="1">
      <c r="A158" s="13">
        <v>150</v>
      </c>
      <c r="B158" s="17" t="s">
        <v>866</v>
      </c>
      <c r="C158" s="27"/>
      <c r="D158" s="27"/>
      <c r="E158" s="27"/>
      <c r="F158" s="27"/>
      <c r="G158" s="27"/>
      <c r="H158" s="27"/>
      <c r="I158" s="27"/>
      <c r="J158" s="27"/>
      <c r="K158" s="27"/>
      <c r="L158" s="27"/>
      <c r="M158" s="27"/>
    </row>
    <row r="159" spans="1:13" ht="25.7" customHeight="1">
      <c r="B159" s="30"/>
      <c r="C159" s="31"/>
      <c r="D159" s="31"/>
      <c r="E159" s="31"/>
      <c r="F159" s="31"/>
      <c r="G159" s="31"/>
      <c r="H159" s="31"/>
      <c r="I159" s="31"/>
      <c r="J159" s="31"/>
      <c r="K159" s="31"/>
      <c r="L159" s="31"/>
      <c r="M159" s="31"/>
    </row>
    <row r="160" spans="1:13" ht="25.7" customHeight="1">
      <c r="B160" s="6"/>
      <c r="C160" s="31"/>
      <c r="D160" s="31"/>
      <c r="E160" s="31"/>
      <c r="F160" s="31"/>
      <c r="G160" s="31"/>
      <c r="H160" s="31"/>
      <c r="I160" s="31"/>
      <c r="J160" s="31"/>
      <c r="K160" s="31"/>
      <c r="L160" s="31"/>
      <c r="M160" s="31"/>
    </row>
    <row r="161" spans="2:13" ht="25.7" customHeight="1">
      <c r="B161" s="6"/>
      <c r="C161" s="31"/>
      <c r="D161" s="31"/>
      <c r="E161" s="31"/>
      <c r="F161" s="31"/>
      <c r="G161" s="31"/>
      <c r="H161" s="31"/>
      <c r="I161" s="31"/>
      <c r="J161" s="31"/>
      <c r="K161" s="31"/>
      <c r="L161" s="31"/>
      <c r="M161" s="31"/>
    </row>
    <row r="162" spans="2:13" ht="25.7" customHeight="1">
      <c r="B162" s="32"/>
      <c r="C162" s="31"/>
      <c r="D162" s="31"/>
      <c r="E162" s="31"/>
      <c r="F162" s="31"/>
      <c r="G162" s="31"/>
      <c r="H162" s="31"/>
      <c r="I162" s="31"/>
      <c r="J162" s="31"/>
      <c r="K162" s="31"/>
      <c r="L162" s="31"/>
      <c r="M162" s="31"/>
    </row>
    <row r="163" spans="2:13" ht="25.7" customHeight="1">
      <c r="B163" s="32"/>
      <c r="C163" s="31"/>
      <c r="D163" s="31"/>
      <c r="E163" s="31"/>
      <c r="F163" s="31"/>
      <c r="G163" s="31"/>
      <c r="H163" s="31"/>
      <c r="I163" s="31"/>
      <c r="J163" s="31"/>
      <c r="K163" s="31"/>
      <c r="L163" s="31"/>
      <c r="M163" s="31"/>
    </row>
    <row r="164" spans="2:13" ht="25.7" customHeight="1">
      <c r="B164" s="32"/>
      <c r="C164" s="31"/>
      <c r="D164" s="31"/>
      <c r="E164" s="31"/>
      <c r="F164" s="31"/>
      <c r="G164" s="31"/>
      <c r="H164" s="31"/>
      <c r="I164" s="31"/>
      <c r="J164" s="31"/>
      <c r="K164" s="31"/>
      <c r="L164" s="31"/>
      <c r="M164" s="31"/>
    </row>
    <row r="165" spans="2:13" ht="25.7" customHeight="1">
      <c r="B165" s="32"/>
      <c r="C165" s="31"/>
      <c r="D165" s="31"/>
      <c r="E165" s="31"/>
      <c r="F165" s="31"/>
      <c r="G165" s="31"/>
      <c r="H165" s="31"/>
      <c r="I165" s="31"/>
      <c r="J165" s="31"/>
      <c r="K165" s="31"/>
      <c r="L165" s="31"/>
      <c r="M165" s="31"/>
    </row>
    <row r="166" spans="2:13" ht="25.7" customHeight="1">
      <c r="B166" s="32"/>
      <c r="C166" s="31"/>
      <c r="D166" s="31"/>
      <c r="E166" s="31"/>
      <c r="F166" s="31"/>
      <c r="G166" s="31"/>
      <c r="H166" s="31"/>
      <c r="I166" s="31"/>
      <c r="J166" s="31"/>
      <c r="K166" s="31"/>
      <c r="L166" s="31"/>
      <c r="M166" s="31"/>
    </row>
    <row r="167" spans="2:13" ht="25.7" customHeight="1">
      <c r="B167" s="32"/>
      <c r="C167" s="31"/>
      <c r="D167" s="31"/>
      <c r="E167" s="31"/>
      <c r="F167" s="31"/>
      <c r="G167" s="31"/>
      <c r="H167" s="31"/>
      <c r="I167" s="31"/>
      <c r="J167" s="31"/>
      <c r="K167" s="31"/>
      <c r="L167" s="31"/>
      <c r="M167" s="31"/>
    </row>
    <row r="168" spans="2:13" ht="25.7" customHeight="1">
      <c r="B168" s="32"/>
      <c r="C168" s="31"/>
      <c r="D168" s="31"/>
      <c r="E168" s="31"/>
      <c r="F168" s="31"/>
      <c r="G168" s="31"/>
      <c r="H168" s="31"/>
      <c r="I168" s="31"/>
      <c r="J168" s="31"/>
      <c r="K168" s="31"/>
      <c r="L168" s="31"/>
      <c r="M168" s="31"/>
    </row>
    <row r="169" spans="2:13" ht="25.7" customHeight="1">
      <c r="B169" s="32"/>
      <c r="C169" s="31"/>
      <c r="D169" s="31"/>
      <c r="E169" s="31"/>
      <c r="F169" s="31"/>
      <c r="G169" s="31"/>
      <c r="H169" s="31"/>
      <c r="I169" s="31"/>
      <c r="J169" s="31"/>
      <c r="K169" s="31"/>
      <c r="L169" s="31"/>
      <c r="M169" s="31"/>
    </row>
    <row r="170" spans="2:13" ht="25.7" customHeight="1">
      <c r="B170" s="32"/>
      <c r="C170" s="31"/>
      <c r="D170" s="31"/>
      <c r="E170" s="31"/>
      <c r="F170" s="31"/>
      <c r="G170" s="31"/>
      <c r="H170" s="31"/>
      <c r="I170" s="31"/>
      <c r="J170" s="31"/>
      <c r="K170" s="31"/>
      <c r="L170" s="31"/>
      <c r="M170" s="31"/>
    </row>
    <row r="171" spans="2:13" ht="25.7" customHeight="1">
      <c r="B171" s="32"/>
      <c r="C171" s="31"/>
      <c r="D171" s="31"/>
      <c r="E171" s="31"/>
      <c r="F171" s="31"/>
      <c r="G171" s="31"/>
      <c r="H171" s="31"/>
      <c r="I171" s="31"/>
      <c r="J171" s="31"/>
      <c r="K171" s="31"/>
      <c r="L171" s="31"/>
      <c r="M171" s="31"/>
    </row>
    <row r="172" spans="2:13" ht="25.7" customHeight="1">
      <c r="B172" s="32"/>
      <c r="C172" s="31"/>
      <c r="D172" s="31"/>
      <c r="E172" s="31"/>
      <c r="F172" s="31"/>
      <c r="G172" s="31"/>
      <c r="H172" s="31"/>
      <c r="I172" s="31"/>
      <c r="J172" s="31"/>
      <c r="K172" s="31"/>
      <c r="L172" s="31"/>
      <c r="M172" s="31"/>
    </row>
    <row r="173" spans="2:13" ht="25.7" customHeight="1">
      <c r="B173" s="32"/>
      <c r="C173" s="31"/>
      <c r="D173" s="31"/>
      <c r="E173" s="31"/>
      <c r="F173" s="31"/>
      <c r="G173" s="31"/>
      <c r="H173" s="31"/>
      <c r="I173" s="31"/>
      <c r="J173" s="31"/>
      <c r="K173" s="31"/>
      <c r="L173" s="31"/>
      <c r="M173" s="31"/>
    </row>
    <row r="174" spans="2:13" ht="25.7" customHeight="1">
      <c r="B174" s="32"/>
      <c r="C174" s="31"/>
      <c r="D174" s="31"/>
      <c r="E174" s="31"/>
      <c r="F174" s="31"/>
      <c r="G174" s="31"/>
      <c r="H174" s="31"/>
      <c r="I174" s="31"/>
      <c r="J174" s="31"/>
      <c r="K174" s="31"/>
      <c r="L174" s="31"/>
      <c r="M174" s="31"/>
    </row>
    <row r="175" spans="2:13" ht="15.6">
      <c r="B175" s="32"/>
      <c r="C175" s="31"/>
      <c r="D175" s="31"/>
      <c r="E175" s="31"/>
      <c r="F175" s="31"/>
      <c r="G175" s="31"/>
      <c r="H175" s="31"/>
      <c r="I175" s="31"/>
      <c r="J175" s="31"/>
      <c r="K175" s="31"/>
      <c r="L175" s="31"/>
      <c r="M175" s="31"/>
    </row>
    <row r="176" spans="2:13" ht="15.6">
      <c r="B176" s="32"/>
      <c r="C176" s="31"/>
      <c r="D176" s="31"/>
      <c r="E176" s="31"/>
      <c r="F176" s="31"/>
      <c r="G176" s="31"/>
      <c r="H176" s="31"/>
      <c r="I176" s="31"/>
      <c r="J176" s="31"/>
      <c r="K176" s="31"/>
      <c r="L176" s="31"/>
      <c r="M176" s="31"/>
    </row>
    <row r="177" spans="2:13" ht="15.6">
      <c r="B177" s="32"/>
      <c r="C177" s="31"/>
      <c r="D177" s="31"/>
      <c r="E177" s="31"/>
      <c r="F177" s="31"/>
      <c r="G177" s="31"/>
      <c r="H177" s="31"/>
      <c r="I177" s="31"/>
      <c r="J177" s="31"/>
      <c r="K177" s="31"/>
      <c r="L177" s="31"/>
      <c r="M177" s="31"/>
    </row>
    <row r="178" spans="2:13" ht="15.6">
      <c r="B178" s="32"/>
      <c r="C178" s="31"/>
      <c r="D178" s="31"/>
      <c r="E178" s="31"/>
      <c r="F178" s="31"/>
      <c r="G178" s="31"/>
      <c r="H178" s="31"/>
      <c r="I178" s="31"/>
      <c r="J178" s="31"/>
      <c r="K178" s="31"/>
      <c r="L178" s="31"/>
      <c r="M178" s="31"/>
    </row>
    <row r="179" spans="2:13" ht="15.6">
      <c r="B179" s="32"/>
      <c r="C179" s="31"/>
      <c r="D179" s="31"/>
      <c r="E179" s="31"/>
      <c r="F179" s="31"/>
      <c r="G179" s="31"/>
      <c r="H179" s="31"/>
      <c r="I179" s="31"/>
      <c r="J179" s="31"/>
      <c r="K179" s="31"/>
      <c r="L179" s="31"/>
      <c r="M179" s="31"/>
    </row>
    <row r="180" spans="2:13" ht="15.6">
      <c r="B180" s="32"/>
      <c r="C180" s="31"/>
      <c r="D180" s="31"/>
      <c r="E180" s="31"/>
      <c r="F180" s="31"/>
      <c r="G180" s="31"/>
      <c r="H180" s="31"/>
      <c r="I180" s="31"/>
      <c r="J180" s="31"/>
      <c r="K180" s="31"/>
      <c r="L180" s="31"/>
      <c r="M180" s="31"/>
    </row>
    <row r="181" spans="2:13" ht="15.6">
      <c r="B181" s="32"/>
      <c r="C181" s="31"/>
      <c r="D181" s="31"/>
      <c r="E181" s="31"/>
      <c r="F181" s="31"/>
      <c r="G181" s="31"/>
      <c r="H181" s="31"/>
      <c r="I181" s="31"/>
      <c r="J181" s="31"/>
      <c r="K181" s="31"/>
      <c r="L181" s="31"/>
      <c r="M181" s="31"/>
    </row>
    <row r="182" spans="2:13" ht="15.6">
      <c r="B182" s="32"/>
      <c r="C182" s="31"/>
      <c r="D182" s="31"/>
      <c r="E182" s="31"/>
      <c r="F182" s="31"/>
      <c r="G182" s="31"/>
      <c r="H182" s="31"/>
      <c r="I182" s="31"/>
      <c r="J182" s="31"/>
      <c r="K182" s="31"/>
      <c r="L182" s="31"/>
      <c r="M182" s="31"/>
    </row>
    <row r="183" spans="2:13" ht="15.6">
      <c r="B183" s="32"/>
      <c r="C183" s="31"/>
      <c r="D183" s="31"/>
      <c r="E183" s="31"/>
      <c r="F183" s="31"/>
      <c r="G183" s="31"/>
      <c r="H183" s="31"/>
      <c r="I183" s="31"/>
      <c r="J183" s="31"/>
      <c r="K183" s="31"/>
      <c r="L183" s="31"/>
      <c r="M183" s="31"/>
    </row>
    <row r="184" spans="2:13" ht="15.6">
      <c r="B184" s="32"/>
      <c r="C184" s="31"/>
      <c r="D184" s="31"/>
      <c r="E184" s="31"/>
      <c r="F184" s="31"/>
      <c r="G184" s="31"/>
      <c r="H184" s="31"/>
      <c r="I184" s="31"/>
      <c r="J184" s="31"/>
      <c r="K184" s="31"/>
      <c r="L184" s="31"/>
      <c r="M184" s="31"/>
    </row>
    <row r="185" spans="2:13" ht="15.6">
      <c r="B185" s="32"/>
      <c r="C185" s="31"/>
      <c r="D185" s="31"/>
      <c r="E185" s="31"/>
      <c r="F185" s="31"/>
      <c r="G185" s="31"/>
      <c r="H185" s="31"/>
      <c r="I185" s="31"/>
      <c r="J185" s="31"/>
      <c r="K185" s="31"/>
      <c r="L185" s="31"/>
      <c r="M185" s="31"/>
    </row>
    <row r="186" spans="2:13" ht="15.6">
      <c r="B186" s="32"/>
      <c r="C186" s="31"/>
      <c r="D186" s="31"/>
      <c r="E186" s="31"/>
      <c r="F186" s="31"/>
      <c r="G186" s="31"/>
      <c r="H186" s="31"/>
      <c r="I186" s="31"/>
      <c r="J186" s="31"/>
      <c r="K186" s="31"/>
      <c r="L186" s="31"/>
      <c r="M186" s="31"/>
    </row>
    <row r="187" spans="2:13" ht="15.6">
      <c r="B187" s="32"/>
      <c r="C187" s="31"/>
      <c r="D187" s="31"/>
      <c r="E187" s="31"/>
      <c r="F187" s="31"/>
      <c r="G187" s="31"/>
      <c r="H187" s="31"/>
      <c r="I187" s="31"/>
      <c r="J187" s="31"/>
      <c r="K187" s="31"/>
      <c r="L187" s="31"/>
      <c r="M187" s="31"/>
    </row>
    <row r="188" spans="2:13" ht="15.6">
      <c r="B188" s="32"/>
      <c r="C188" s="31"/>
      <c r="D188" s="31"/>
      <c r="E188" s="31"/>
      <c r="F188" s="31"/>
      <c r="G188" s="31"/>
      <c r="H188" s="31"/>
      <c r="I188" s="31"/>
      <c r="J188" s="31"/>
      <c r="K188" s="31"/>
      <c r="L188" s="31"/>
      <c r="M188" s="31"/>
    </row>
    <row r="189" spans="2:13" ht="15.6">
      <c r="B189" s="32"/>
      <c r="C189" s="31"/>
      <c r="D189" s="31"/>
      <c r="E189" s="31"/>
      <c r="F189" s="31"/>
      <c r="G189" s="31"/>
      <c r="H189" s="31"/>
      <c r="I189" s="31"/>
      <c r="J189" s="31"/>
      <c r="K189" s="31"/>
      <c r="L189" s="31"/>
      <c r="M189" s="31"/>
    </row>
    <row r="190" spans="2:13" ht="15.6">
      <c r="B190" s="32"/>
      <c r="C190" s="31"/>
      <c r="D190" s="31"/>
      <c r="E190" s="31"/>
      <c r="F190" s="31"/>
      <c r="G190" s="31"/>
      <c r="H190" s="31"/>
      <c r="I190" s="31"/>
      <c r="J190" s="31"/>
      <c r="K190" s="31"/>
      <c r="L190" s="31"/>
      <c r="M190" s="31"/>
    </row>
    <row r="191" spans="2:13" ht="15.6">
      <c r="B191" s="32"/>
      <c r="C191" s="31"/>
      <c r="D191" s="31"/>
      <c r="E191" s="31"/>
      <c r="F191" s="31"/>
      <c r="G191" s="31"/>
      <c r="H191" s="31"/>
      <c r="I191" s="31"/>
      <c r="J191" s="31"/>
      <c r="K191" s="31"/>
      <c r="L191" s="31"/>
      <c r="M191" s="31"/>
    </row>
    <row r="192" spans="2:13" ht="15.6">
      <c r="B192" s="32"/>
      <c r="C192" s="31"/>
      <c r="D192" s="31"/>
      <c r="E192" s="31"/>
      <c r="F192" s="31"/>
      <c r="G192" s="31"/>
      <c r="H192" s="31"/>
      <c r="I192" s="31"/>
      <c r="J192" s="31"/>
      <c r="K192" s="31"/>
      <c r="L192" s="31"/>
      <c r="M192" s="31"/>
    </row>
    <row r="193" spans="2:13" ht="15.6">
      <c r="B193" s="32"/>
      <c r="C193" s="31"/>
      <c r="D193" s="31"/>
      <c r="E193" s="31"/>
      <c r="F193" s="31"/>
      <c r="G193" s="31"/>
      <c r="H193" s="31"/>
      <c r="I193" s="31"/>
      <c r="J193" s="31"/>
      <c r="K193" s="31"/>
      <c r="L193" s="31"/>
      <c r="M193" s="31"/>
    </row>
    <row r="194" spans="2:13" ht="15.6">
      <c r="B194" s="32"/>
      <c r="C194" s="31"/>
      <c r="D194" s="31"/>
      <c r="E194" s="31"/>
      <c r="F194" s="31"/>
      <c r="G194" s="31"/>
      <c r="H194" s="31"/>
      <c r="I194" s="31"/>
      <c r="J194" s="31"/>
      <c r="K194" s="31"/>
      <c r="L194" s="31"/>
      <c r="M194" s="31"/>
    </row>
    <row r="195" spans="2:13" ht="15.6">
      <c r="B195" s="32"/>
      <c r="C195" s="31"/>
      <c r="D195" s="31"/>
      <c r="E195" s="31"/>
      <c r="F195" s="31"/>
      <c r="G195" s="31"/>
      <c r="H195" s="31"/>
      <c r="I195" s="31"/>
      <c r="J195" s="31"/>
      <c r="K195" s="31"/>
      <c r="L195" s="31"/>
      <c r="M195" s="31"/>
    </row>
    <row r="196" spans="2:13" ht="15.6">
      <c r="B196" s="32"/>
      <c r="C196" s="31"/>
      <c r="D196" s="31"/>
      <c r="E196" s="31"/>
      <c r="F196" s="31"/>
      <c r="G196" s="31"/>
      <c r="H196" s="31"/>
      <c r="I196" s="31"/>
      <c r="J196" s="31"/>
      <c r="K196" s="31"/>
      <c r="L196" s="31"/>
      <c r="M196" s="31"/>
    </row>
    <row r="197" spans="2:13" ht="15.6">
      <c r="B197" s="32"/>
      <c r="C197" s="31"/>
      <c r="D197" s="31"/>
      <c r="E197" s="31"/>
      <c r="F197" s="31"/>
      <c r="G197" s="31"/>
      <c r="H197" s="31"/>
      <c r="I197" s="31"/>
      <c r="J197" s="31"/>
      <c r="K197" s="31"/>
      <c r="L197" s="31"/>
      <c r="M197" s="31"/>
    </row>
    <row r="198" spans="2:13" ht="15.6">
      <c r="B198" s="32"/>
      <c r="C198" s="31"/>
      <c r="D198" s="31"/>
      <c r="E198" s="31"/>
      <c r="F198" s="31"/>
      <c r="G198" s="31"/>
      <c r="H198" s="31"/>
      <c r="I198" s="31"/>
      <c r="J198" s="31"/>
      <c r="K198" s="31"/>
      <c r="L198" s="31"/>
      <c r="M198" s="31"/>
    </row>
    <row r="199" spans="2:13" ht="15.6">
      <c r="B199" s="32"/>
      <c r="C199" s="31"/>
      <c r="D199" s="31"/>
      <c r="E199" s="31"/>
      <c r="F199" s="31"/>
      <c r="G199" s="31"/>
      <c r="H199" s="31"/>
      <c r="I199" s="31"/>
      <c r="J199" s="31"/>
      <c r="K199" s="31"/>
      <c r="L199" s="31"/>
      <c r="M199" s="31"/>
    </row>
    <row r="200" spans="2:13" ht="15.6">
      <c r="B200" s="32"/>
      <c r="C200" s="31"/>
      <c r="D200" s="31"/>
      <c r="E200" s="31"/>
      <c r="F200" s="31"/>
      <c r="G200" s="31"/>
      <c r="H200" s="31"/>
      <c r="I200" s="31"/>
      <c r="J200" s="31"/>
      <c r="K200" s="31"/>
      <c r="L200" s="31"/>
      <c r="M200" s="31"/>
    </row>
    <row r="201" spans="2:13" ht="15.6">
      <c r="B201" s="32"/>
      <c r="C201" s="31"/>
      <c r="D201" s="31"/>
      <c r="E201" s="31"/>
      <c r="F201" s="31"/>
      <c r="G201" s="31"/>
      <c r="H201" s="31"/>
      <c r="I201" s="31"/>
      <c r="J201" s="31"/>
      <c r="K201" s="31"/>
      <c r="L201" s="31"/>
      <c r="M201" s="31"/>
    </row>
    <row r="202" spans="2:13" ht="15.6">
      <c r="B202" s="32"/>
      <c r="C202" s="31"/>
      <c r="D202" s="31"/>
      <c r="E202" s="31"/>
      <c r="F202" s="31"/>
      <c r="G202" s="31"/>
      <c r="H202" s="31"/>
      <c r="I202" s="31"/>
      <c r="J202" s="31"/>
      <c r="K202" s="31"/>
      <c r="L202" s="31"/>
      <c r="M202" s="31"/>
    </row>
    <row r="203" spans="2:13" ht="15.6">
      <c r="B203" s="32"/>
      <c r="C203" s="31"/>
      <c r="D203" s="31"/>
      <c r="E203" s="31"/>
      <c r="F203" s="31"/>
      <c r="G203" s="31"/>
      <c r="H203" s="31"/>
      <c r="I203" s="31"/>
      <c r="J203" s="31"/>
      <c r="K203" s="31"/>
      <c r="L203" s="31"/>
      <c r="M203" s="31"/>
    </row>
    <row r="204" spans="2:13" ht="15.6">
      <c r="B204" s="32"/>
      <c r="C204" s="31"/>
      <c r="D204" s="31"/>
      <c r="E204" s="31"/>
      <c r="F204" s="31"/>
      <c r="G204" s="31"/>
      <c r="H204" s="31"/>
      <c r="I204" s="31"/>
      <c r="J204" s="31"/>
      <c r="K204" s="31"/>
      <c r="L204" s="31"/>
      <c r="M204" s="31"/>
    </row>
    <row r="205" spans="2:13" ht="15.6">
      <c r="B205" s="32"/>
      <c r="C205" s="31"/>
      <c r="D205" s="31"/>
      <c r="E205" s="31"/>
      <c r="F205" s="31"/>
      <c r="G205" s="31"/>
      <c r="H205" s="31"/>
      <c r="I205" s="31"/>
      <c r="J205" s="31"/>
      <c r="K205" s="31"/>
      <c r="L205" s="31"/>
      <c r="M205" s="31"/>
    </row>
    <row r="206" spans="2:13" ht="15.6">
      <c r="B206" s="32"/>
      <c r="C206" s="31"/>
      <c r="D206" s="31"/>
      <c r="E206" s="31"/>
      <c r="F206" s="31"/>
      <c r="G206" s="31"/>
      <c r="H206" s="31"/>
      <c r="I206" s="31"/>
      <c r="J206" s="31"/>
      <c r="K206" s="31"/>
      <c r="L206" s="31"/>
      <c r="M206" s="31"/>
    </row>
    <row r="207" spans="2:13" ht="15.6">
      <c r="B207" s="32"/>
      <c r="C207" s="31"/>
      <c r="D207" s="31"/>
      <c r="E207" s="31"/>
      <c r="F207" s="31"/>
      <c r="G207" s="31"/>
      <c r="H207" s="31"/>
      <c r="I207" s="31"/>
      <c r="J207" s="31"/>
      <c r="K207" s="31"/>
      <c r="L207" s="31"/>
      <c r="M207" s="31"/>
    </row>
    <row r="208" spans="2:13" ht="15.6">
      <c r="B208" s="32"/>
      <c r="C208" s="31"/>
      <c r="D208" s="31"/>
      <c r="E208" s="31"/>
      <c r="F208" s="31"/>
      <c r="G208" s="31"/>
      <c r="H208" s="31"/>
      <c r="I208" s="31"/>
      <c r="J208" s="31"/>
      <c r="K208" s="31"/>
      <c r="L208" s="31"/>
      <c r="M208" s="31"/>
    </row>
    <row r="209" spans="2:13" ht="15.6">
      <c r="B209" s="32"/>
      <c r="C209" s="31"/>
      <c r="D209" s="31"/>
      <c r="E209" s="31"/>
      <c r="F209" s="31"/>
      <c r="G209" s="31"/>
      <c r="H209" s="31"/>
      <c r="I209" s="31"/>
      <c r="J209" s="31"/>
      <c r="K209" s="31"/>
      <c r="L209" s="31"/>
      <c r="M209" s="31"/>
    </row>
    <row r="210" spans="2:13" ht="15.6">
      <c r="B210" s="32"/>
      <c r="C210" s="31"/>
      <c r="D210" s="31"/>
      <c r="E210" s="31"/>
      <c r="F210" s="31"/>
      <c r="G210" s="31"/>
      <c r="H210" s="31"/>
      <c r="I210" s="31"/>
      <c r="J210" s="31"/>
      <c r="K210" s="31"/>
      <c r="L210" s="31"/>
      <c r="M210" s="31"/>
    </row>
    <row r="211" spans="2:13" ht="15.6">
      <c r="B211" s="32"/>
      <c r="C211" s="31"/>
      <c r="D211" s="31"/>
      <c r="E211" s="31"/>
      <c r="F211" s="31"/>
      <c r="G211" s="31"/>
      <c r="H211" s="31"/>
      <c r="I211" s="31"/>
      <c r="J211" s="31"/>
      <c r="K211" s="31"/>
      <c r="L211" s="31"/>
      <c r="M211" s="31"/>
    </row>
    <row r="212" spans="2:13" ht="15.6">
      <c r="B212" s="32"/>
      <c r="C212" s="31"/>
      <c r="D212" s="31"/>
      <c r="E212" s="31"/>
      <c r="F212" s="31"/>
      <c r="G212" s="31"/>
      <c r="H212" s="31"/>
      <c r="I212" s="31"/>
      <c r="J212" s="31"/>
      <c r="K212" s="31"/>
      <c r="L212" s="31"/>
      <c r="M212" s="31"/>
    </row>
    <row r="213" spans="2:13" ht="15.6">
      <c r="B213" s="32"/>
      <c r="C213" s="31"/>
      <c r="D213" s="31"/>
      <c r="E213" s="31"/>
      <c r="F213" s="31"/>
      <c r="G213" s="31"/>
      <c r="H213" s="31"/>
      <c r="I213" s="31"/>
      <c r="J213" s="31"/>
      <c r="K213" s="31"/>
      <c r="L213" s="31"/>
      <c r="M213" s="31"/>
    </row>
    <row r="214" spans="2:13" ht="15.6">
      <c r="B214" s="32"/>
      <c r="C214" s="31"/>
      <c r="D214" s="31"/>
      <c r="E214" s="31"/>
      <c r="F214" s="31"/>
      <c r="G214" s="31"/>
      <c r="H214" s="31"/>
      <c r="I214" s="31"/>
      <c r="J214" s="31"/>
      <c r="K214" s="31"/>
      <c r="L214" s="31"/>
      <c r="M214" s="31"/>
    </row>
    <row r="215" spans="2:13" ht="15.6">
      <c r="B215" s="32"/>
      <c r="C215" s="31"/>
      <c r="D215" s="31"/>
      <c r="E215" s="31"/>
      <c r="F215" s="31"/>
      <c r="G215" s="31"/>
      <c r="H215" s="31"/>
      <c r="I215" s="31"/>
      <c r="J215" s="31"/>
      <c r="K215" s="31"/>
      <c r="L215" s="31"/>
      <c r="M215" s="31"/>
    </row>
    <row r="216" spans="2:13" ht="15.6">
      <c r="B216" s="32"/>
      <c r="C216" s="31"/>
      <c r="D216" s="31"/>
      <c r="E216" s="31"/>
      <c r="F216" s="31"/>
      <c r="G216" s="31"/>
      <c r="H216" s="31"/>
      <c r="I216" s="31"/>
      <c r="J216" s="31"/>
      <c r="K216" s="31"/>
      <c r="L216" s="31"/>
      <c r="M216" s="31"/>
    </row>
    <row r="217" spans="2:13" ht="15.6">
      <c r="B217" s="32"/>
      <c r="C217" s="31"/>
      <c r="D217" s="31"/>
      <c r="E217" s="31"/>
      <c r="F217" s="31"/>
      <c r="G217" s="31"/>
      <c r="H217" s="31"/>
      <c r="I217" s="31"/>
      <c r="J217" s="31"/>
      <c r="K217" s="31"/>
      <c r="L217" s="31"/>
      <c r="M217" s="31"/>
    </row>
    <row r="218" spans="2:13" ht="15.6">
      <c r="B218" s="32"/>
      <c r="C218" s="31"/>
      <c r="D218" s="31"/>
      <c r="E218" s="31"/>
      <c r="F218" s="31"/>
      <c r="G218" s="31"/>
      <c r="H218" s="31"/>
      <c r="I218" s="31"/>
      <c r="J218" s="31"/>
      <c r="K218" s="31"/>
      <c r="L218" s="31"/>
      <c r="M218" s="31"/>
    </row>
    <row r="219" spans="2:13" ht="15.6">
      <c r="B219" s="32"/>
      <c r="C219" s="31"/>
      <c r="D219" s="31"/>
      <c r="E219" s="31"/>
      <c r="F219" s="31"/>
      <c r="G219" s="31"/>
      <c r="H219" s="31"/>
      <c r="I219" s="31"/>
      <c r="J219" s="31"/>
      <c r="K219" s="31"/>
      <c r="L219" s="31"/>
      <c r="M219" s="31"/>
    </row>
    <row r="220" spans="2:13" ht="15.6">
      <c r="B220" s="32"/>
      <c r="C220" s="31"/>
      <c r="D220" s="31"/>
      <c r="E220" s="31"/>
      <c r="F220" s="31"/>
      <c r="G220" s="31"/>
      <c r="H220" s="31"/>
      <c r="I220" s="31"/>
      <c r="J220" s="31"/>
      <c r="K220" s="31"/>
      <c r="L220" s="31"/>
      <c r="M220" s="31"/>
    </row>
    <row r="221" spans="2:13" ht="15.6">
      <c r="B221" s="32"/>
      <c r="C221" s="31"/>
      <c r="D221" s="31"/>
      <c r="E221" s="31"/>
      <c r="F221" s="31"/>
      <c r="G221" s="31"/>
      <c r="H221" s="31"/>
      <c r="I221" s="31"/>
      <c r="J221" s="31"/>
      <c r="K221" s="31"/>
      <c r="L221" s="31"/>
      <c r="M221" s="31"/>
    </row>
    <row r="222" spans="2:13" ht="15.6">
      <c r="B222" s="32"/>
      <c r="C222" s="31"/>
      <c r="D222" s="31"/>
      <c r="E222" s="31"/>
      <c r="F222" s="31"/>
      <c r="G222" s="31"/>
      <c r="H222" s="31"/>
      <c r="I222" s="31"/>
      <c r="J222" s="31"/>
      <c r="K222" s="31"/>
      <c r="L222" s="31"/>
      <c r="M222" s="31"/>
    </row>
    <row r="223" spans="2:13" ht="15.6">
      <c r="B223" s="32"/>
      <c r="C223" s="31"/>
      <c r="D223" s="31"/>
      <c r="E223" s="31"/>
      <c r="F223" s="31"/>
      <c r="G223" s="31"/>
      <c r="H223" s="31"/>
      <c r="I223" s="31"/>
      <c r="J223" s="31"/>
      <c r="K223" s="31"/>
      <c r="L223" s="31"/>
      <c r="M223" s="31"/>
    </row>
    <row r="224" spans="2:13" ht="15.6">
      <c r="B224" s="32"/>
      <c r="C224" s="31"/>
      <c r="D224" s="31"/>
      <c r="E224" s="31"/>
      <c r="F224" s="31"/>
      <c r="G224" s="31"/>
      <c r="H224" s="31"/>
      <c r="I224" s="31"/>
      <c r="J224" s="31"/>
      <c r="K224" s="31"/>
      <c r="L224" s="31"/>
      <c r="M224" s="31"/>
    </row>
    <row r="225" spans="2:13" ht="15.6">
      <c r="B225" s="32"/>
      <c r="C225" s="31"/>
      <c r="D225" s="31"/>
      <c r="E225" s="31"/>
      <c r="F225" s="31"/>
      <c r="G225" s="31"/>
      <c r="H225" s="31"/>
      <c r="I225" s="31"/>
      <c r="J225" s="31"/>
      <c r="K225" s="31"/>
      <c r="L225" s="31"/>
      <c r="M225" s="31"/>
    </row>
    <row r="226" spans="2:13" ht="15.6">
      <c r="B226" s="32"/>
      <c r="C226" s="31"/>
      <c r="D226" s="31"/>
      <c r="E226" s="31"/>
      <c r="F226" s="31"/>
      <c r="G226" s="31"/>
      <c r="H226" s="31"/>
      <c r="I226" s="31"/>
      <c r="J226" s="31"/>
      <c r="K226" s="31"/>
      <c r="L226" s="31"/>
      <c r="M226" s="31"/>
    </row>
    <row r="227" spans="2:13" ht="15.6">
      <c r="B227" s="32"/>
      <c r="C227" s="31"/>
      <c r="D227" s="31"/>
      <c r="E227" s="31"/>
      <c r="F227" s="31"/>
      <c r="G227" s="31"/>
      <c r="H227" s="31"/>
      <c r="I227" s="31"/>
      <c r="J227" s="31"/>
      <c r="K227" s="31"/>
      <c r="L227" s="31"/>
      <c r="M227" s="31"/>
    </row>
    <row r="228" spans="2:13" ht="15.6">
      <c r="B228" s="32"/>
      <c r="C228" s="31"/>
      <c r="D228" s="31"/>
      <c r="E228" s="31"/>
      <c r="F228" s="31"/>
      <c r="G228" s="31"/>
      <c r="H228" s="31"/>
      <c r="I228" s="31"/>
      <c r="J228" s="31"/>
      <c r="K228" s="31"/>
      <c r="L228" s="31"/>
      <c r="M228" s="31"/>
    </row>
    <row r="229" spans="2:13" ht="15.6">
      <c r="B229" s="32"/>
      <c r="C229" s="31"/>
      <c r="D229" s="31"/>
      <c r="E229" s="31"/>
      <c r="F229" s="31"/>
      <c r="G229" s="31"/>
      <c r="H229" s="31"/>
      <c r="I229" s="31"/>
      <c r="J229" s="31"/>
      <c r="K229" s="31"/>
      <c r="L229" s="31"/>
      <c r="M229" s="31"/>
    </row>
    <row r="230" spans="2:13" ht="15.6">
      <c r="B230" s="32"/>
      <c r="C230" s="31"/>
      <c r="D230" s="31"/>
      <c r="E230" s="31"/>
      <c r="F230" s="31"/>
      <c r="G230" s="31"/>
      <c r="H230" s="31"/>
      <c r="I230" s="31"/>
      <c r="J230" s="31"/>
      <c r="K230" s="31"/>
      <c r="L230" s="31"/>
      <c r="M230" s="31"/>
    </row>
    <row r="231" spans="2:13" ht="15.6">
      <c r="B231" s="32"/>
      <c r="C231" s="31"/>
      <c r="D231" s="31"/>
      <c r="E231" s="31"/>
      <c r="F231" s="31"/>
      <c r="G231" s="31"/>
      <c r="H231" s="31"/>
      <c r="I231" s="31"/>
      <c r="J231" s="31"/>
      <c r="K231" s="31"/>
      <c r="L231" s="31"/>
      <c r="M231" s="31"/>
    </row>
    <row r="232" spans="2:13" ht="15.6">
      <c r="B232" s="32"/>
      <c r="C232" s="31"/>
      <c r="D232" s="31"/>
      <c r="E232" s="31"/>
      <c r="F232" s="31"/>
      <c r="G232" s="31"/>
      <c r="H232" s="31"/>
      <c r="I232" s="31"/>
      <c r="J232" s="31"/>
      <c r="K232" s="31"/>
      <c r="L232" s="31"/>
      <c r="M232" s="31"/>
    </row>
    <row r="233" spans="2:13" ht="15.6">
      <c r="B233" s="32"/>
      <c r="C233" s="31"/>
      <c r="D233" s="31"/>
      <c r="E233" s="31"/>
      <c r="F233" s="31"/>
      <c r="G233" s="31"/>
      <c r="H233" s="31"/>
      <c r="I233" s="31"/>
      <c r="J233" s="31"/>
      <c r="K233" s="31"/>
      <c r="L233" s="31"/>
      <c r="M233" s="31"/>
    </row>
    <row r="234" spans="2:13" ht="15.6">
      <c r="B234" s="32"/>
      <c r="C234" s="31"/>
      <c r="D234" s="31"/>
      <c r="E234" s="31"/>
      <c r="F234" s="31"/>
      <c r="G234" s="31"/>
      <c r="H234" s="31"/>
      <c r="I234" s="31"/>
      <c r="J234" s="31"/>
      <c r="K234" s="31"/>
      <c r="L234" s="31"/>
      <c r="M234" s="31"/>
    </row>
    <row r="235" spans="2:13" ht="15.6">
      <c r="B235" s="32"/>
      <c r="C235" s="31"/>
      <c r="D235" s="31"/>
      <c r="E235" s="31"/>
      <c r="F235" s="31"/>
      <c r="G235" s="31"/>
      <c r="H235" s="31"/>
      <c r="I235" s="31"/>
      <c r="J235" s="31"/>
      <c r="K235" s="31"/>
      <c r="L235" s="31"/>
      <c r="M235" s="31"/>
    </row>
    <row r="236" spans="2:13" ht="15.6">
      <c r="B236" s="32"/>
      <c r="C236" s="31"/>
      <c r="D236" s="31"/>
      <c r="E236" s="31"/>
      <c r="F236" s="31"/>
      <c r="G236" s="31"/>
      <c r="H236" s="31"/>
      <c r="I236" s="31"/>
      <c r="J236" s="31"/>
      <c r="K236" s="31"/>
      <c r="L236" s="31"/>
      <c r="M236" s="31"/>
    </row>
    <row r="237" spans="2:13" ht="15.6">
      <c r="B237" s="32"/>
      <c r="C237" s="31"/>
      <c r="D237" s="31"/>
      <c r="E237" s="31"/>
      <c r="F237" s="31"/>
      <c r="G237" s="31"/>
      <c r="H237" s="31"/>
      <c r="I237" s="31"/>
      <c r="J237" s="31"/>
      <c r="K237" s="31"/>
      <c r="L237" s="31"/>
      <c r="M237" s="31"/>
    </row>
    <row r="238" spans="2:13" ht="15.6">
      <c r="B238" s="32"/>
      <c r="C238" s="31"/>
      <c r="D238" s="31"/>
      <c r="E238" s="31"/>
      <c r="F238" s="31"/>
      <c r="G238" s="31"/>
      <c r="H238" s="31"/>
      <c r="I238" s="31"/>
      <c r="J238" s="31"/>
      <c r="K238" s="31"/>
      <c r="L238" s="31"/>
      <c r="M238" s="31"/>
    </row>
    <row r="239" spans="2:13" ht="15.6">
      <c r="B239" s="32"/>
      <c r="C239" s="31"/>
      <c r="D239" s="31"/>
      <c r="E239" s="31"/>
      <c r="F239" s="31"/>
      <c r="G239" s="31"/>
      <c r="H239" s="31"/>
      <c r="I239" s="31"/>
      <c r="J239" s="31"/>
      <c r="K239" s="31"/>
      <c r="L239" s="31"/>
      <c r="M239" s="31"/>
    </row>
    <row r="240" spans="2:13" ht="15.6">
      <c r="B240" s="32"/>
      <c r="C240" s="31"/>
      <c r="D240" s="31"/>
      <c r="E240" s="31"/>
      <c r="F240" s="31"/>
      <c r="G240" s="31"/>
      <c r="H240" s="31"/>
      <c r="I240" s="31"/>
      <c r="J240" s="31"/>
      <c r="K240" s="31"/>
      <c r="L240" s="31"/>
      <c r="M240" s="31"/>
    </row>
    <row r="241" spans="2:13" ht="15.6">
      <c r="B241" s="32"/>
      <c r="C241" s="31"/>
      <c r="D241" s="31"/>
      <c r="E241" s="31"/>
      <c r="F241" s="31"/>
      <c r="G241" s="31"/>
      <c r="H241" s="31"/>
      <c r="I241" s="31"/>
      <c r="J241" s="31"/>
      <c r="K241" s="31"/>
      <c r="L241" s="31"/>
      <c r="M241" s="31"/>
    </row>
    <row r="242" spans="2:13" ht="15.6">
      <c r="B242" s="32"/>
      <c r="C242" s="31"/>
      <c r="D242" s="31"/>
      <c r="E242" s="31"/>
      <c r="F242" s="31"/>
      <c r="G242" s="31"/>
      <c r="H242" s="31"/>
      <c r="I242" s="31"/>
      <c r="J242" s="31"/>
      <c r="K242" s="31"/>
      <c r="L242" s="31"/>
      <c r="M242" s="31"/>
    </row>
    <row r="243" spans="2:13" ht="15.6">
      <c r="B243" s="32"/>
      <c r="C243" s="31"/>
      <c r="D243" s="31"/>
      <c r="E243" s="31"/>
      <c r="F243" s="31"/>
      <c r="G243" s="31"/>
      <c r="H243" s="31"/>
      <c r="I243" s="31"/>
      <c r="J243" s="31"/>
      <c r="K243" s="31"/>
      <c r="L243" s="31"/>
      <c r="M243" s="31"/>
    </row>
    <row r="244" spans="2:13" ht="15.6">
      <c r="B244" s="32"/>
      <c r="C244" s="31"/>
      <c r="D244" s="31"/>
      <c r="E244" s="31"/>
      <c r="F244" s="31"/>
      <c r="G244" s="31"/>
      <c r="H244" s="31"/>
      <c r="I244" s="31"/>
      <c r="J244" s="31"/>
      <c r="K244" s="31"/>
      <c r="L244" s="31"/>
      <c r="M244" s="31"/>
    </row>
    <row r="245" spans="2:13" ht="15.6">
      <c r="B245" s="32"/>
      <c r="C245" s="31"/>
      <c r="D245" s="31"/>
      <c r="E245" s="31"/>
      <c r="F245" s="31"/>
      <c r="G245" s="31"/>
      <c r="H245" s="31"/>
      <c r="I245" s="31"/>
      <c r="J245" s="31"/>
      <c r="K245" s="31"/>
      <c r="L245" s="31"/>
      <c r="M245" s="31"/>
    </row>
    <row r="246" spans="2:13" ht="15.6">
      <c r="B246" s="32"/>
      <c r="C246" s="31"/>
      <c r="D246" s="31"/>
      <c r="E246" s="31"/>
      <c r="F246" s="31"/>
      <c r="G246" s="31"/>
      <c r="H246" s="31"/>
      <c r="I246" s="31"/>
      <c r="J246" s="31"/>
      <c r="K246" s="31"/>
      <c r="L246" s="31"/>
      <c r="M246" s="31"/>
    </row>
    <row r="247" spans="2:13" ht="15.6">
      <c r="B247" s="32"/>
      <c r="C247" s="31"/>
      <c r="D247" s="31"/>
      <c r="E247" s="31"/>
      <c r="F247" s="31"/>
      <c r="G247" s="31"/>
      <c r="H247" s="31"/>
      <c r="I247" s="31"/>
      <c r="J247" s="31"/>
      <c r="K247" s="31"/>
      <c r="L247" s="31"/>
      <c r="M247" s="31"/>
    </row>
    <row r="248" spans="2:13" ht="14.45">
      <c r="B248" s="33"/>
      <c r="C248" s="31"/>
      <c r="D248" s="31"/>
      <c r="E248" s="31"/>
      <c r="F248" s="31"/>
      <c r="G248" s="31"/>
      <c r="H248" s="31"/>
      <c r="I248" s="31"/>
      <c r="J248" s="31"/>
      <c r="K248" s="31"/>
      <c r="L248" s="31"/>
      <c r="M248" s="31"/>
    </row>
    <row r="249" spans="2:13" ht="14.45">
      <c r="B249" s="33"/>
      <c r="C249" s="31"/>
      <c r="D249" s="31"/>
      <c r="E249" s="31"/>
      <c r="F249" s="31"/>
      <c r="G249" s="31"/>
      <c r="H249" s="31"/>
      <c r="I249" s="31"/>
      <c r="J249" s="31"/>
      <c r="K249" s="31"/>
      <c r="L249" s="31"/>
      <c r="M249" s="31"/>
    </row>
    <row r="250" spans="2:13" ht="14.45">
      <c r="B250" s="33"/>
      <c r="C250" s="31"/>
      <c r="D250" s="31"/>
      <c r="E250" s="31"/>
      <c r="F250" s="31"/>
      <c r="G250" s="31"/>
      <c r="H250" s="31"/>
      <c r="I250" s="31"/>
      <c r="J250" s="31"/>
      <c r="K250" s="31"/>
      <c r="L250" s="31"/>
      <c r="M250" s="31"/>
    </row>
    <row r="251" spans="2:13" ht="14.45">
      <c r="B251" s="33"/>
      <c r="C251" s="31"/>
      <c r="D251" s="31"/>
      <c r="E251" s="31"/>
      <c r="F251" s="31"/>
      <c r="G251" s="31"/>
      <c r="H251" s="31"/>
      <c r="I251" s="31"/>
      <c r="J251" s="31"/>
      <c r="K251" s="31"/>
      <c r="L251" s="31"/>
      <c r="M251" s="31"/>
    </row>
    <row r="252" spans="2:13" ht="14.45">
      <c r="B252" s="33"/>
      <c r="C252" s="31"/>
      <c r="D252" s="31"/>
      <c r="E252" s="31"/>
      <c r="F252" s="31"/>
      <c r="G252" s="31"/>
      <c r="H252" s="31"/>
      <c r="I252" s="31"/>
      <c r="J252" s="31"/>
      <c r="K252" s="31"/>
      <c r="L252" s="31"/>
      <c r="M252" s="31"/>
    </row>
    <row r="253" spans="2:13" ht="14.45">
      <c r="B253" s="33"/>
      <c r="C253" s="31"/>
      <c r="D253" s="31"/>
      <c r="E253" s="31"/>
      <c r="F253" s="31"/>
      <c r="G253" s="31"/>
      <c r="H253" s="31"/>
      <c r="I253" s="31"/>
      <c r="J253" s="31"/>
      <c r="K253" s="31"/>
      <c r="L253" s="31"/>
      <c r="M253" s="31"/>
    </row>
    <row r="254" spans="2:13" ht="14.45">
      <c r="B254" s="33"/>
      <c r="C254" s="31"/>
      <c r="D254" s="31"/>
      <c r="E254" s="31"/>
      <c r="F254" s="31"/>
      <c r="G254" s="31"/>
      <c r="H254" s="31"/>
      <c r="I254" s="31"/>
      <c r="J254" s="31"/>
      <c r="K254" s="31"/>
      <c r="L254" s="31"/>
      <c r="M254" s="31"/>
    </row>
    <row r="255" spans="2:13" ht="14.45">
      <c r="B255" s="33"/>
      <c r="C255" s="31"/>
      <c r="D255" s="31"/>
      <c r="E255" s="31"/>
      <c r="F255" s="31"/>
      <c r="G255" s="31"/>
      <c r="H255" s="31"/>
      <c r="I255" s="31"/>
      <c r="J255" s="31"/>
      <c r="K255" s="31"/>
      <c r="L255" s="31"/>
      <c r="M255" s="31"/>
    </row>
    <row r="256" spans="2:13" ht="14.45">
      <c r="B256" s="33"/>
      <c r="C256" s="31"/>
      <c r="D256" s="31"/>
      <c r="E256" s="31"/>
      <c r="F256" s="31"/>
      <c r="G256" s="31"/>
      <c r="H256" s="31"/>
      <c r="I256" s="31"/>
      <c r="J256" s="31"/>
      <c r="K256" s="31"/>
      <c r="L256" s="31"/>
      <c r="M256" s="31"/>
    </row>
    <row r="257" spans="2:13" ht="14.45">
      <c r="B257" s="33"/>
      <c r="C257" s="31"/>
      <c r="D257" s="31"/>
      <c r="E257" s="31"/>
      <c r="F257" s="31"/>
      <c r="G257" s="31"/>
      <c r="H257" s="31"/>
      <c r="I257" s="31"/>
      <c r="J257" s="31"/>
      <c r="K257" s="31"/>
      <c r="L257" s="31"/>
      <c r="M257" s="31"/>
    </row>
    <row r="258" spans="2:13" ht="14.45">
      <c r="B258" s="33"/>
      <c r="C258" s="31"/>
      <c r="D258" s="31"/>
      <c r="E258" s="31"/>
      <c r="F258" s="31"/>
      <c r="G258" s="31"/>
      <c r="H258" s="31"/>
      <c r="I258" s="31"/>
      <c r="J258" s="31"/>
      <c r="K258" s="31"/>
      <c r="L258" s="31"/>
      <c r="M258" s="31"/>
    </row>
    <row r="259" spans="2:13" ht="14.45">
      <c r="B259" s="33"/>
      <c r="C259" s="31"/>
      <c r="D259" s="31"/>
      <c r="E259" s="31"/>
      <c r="F259" s="31"/>
      <c r="G259" s="31"/>
      <c r="H259" s="31"/>
      <c r="I259" s="31"/>
      <c r="J259" s="31"/>
      <c r="K259" s="31"/>
      <c r="L259" s="31"/>
      <c r="M259" s="31"/>
    </row>
    <row r="260" spans="2:13" ht="14.45">
      <c r="B260" s="33"/>
      <c r="C260" s="31"/>
      <c r="D260" s="31"/>
      <c r="E260" s="31"/>
      <c r="F260" s="31"/>
      <c r="G260" s="31"/>
      <c r="H260" s="31"/>
      <c r="I260" s="31"/>
      <c r="J260" s="31"/>
      <c r="K260" s="31"/>
      <c r="L260" s="31"/>
      <c r="M260" s="31"/>
    </row>
    <row r="261" spans="2:13" ht="14.45">
      <c r="B261" s="33"/>
      <c r="C261" s="31"/>
      <c r="D261" s="31"/>
      <c r="E261" s="31"/>
      <c r="F261" s="31"/>
      <c r="G261" s="31"/>
      <c r="H261" s="31"/>
      <c r="I261" s="31"/>
      <c r="J261" s="31"/>
      <c r="K261" s="31"/>
      <c r="L261" s="31"/>
      <c r="M261" s="31"/>
    </row>
    <row r="262" spans="2:13" ht="14.45">
      <c r="B262" s="33"/>
      <c r="C262" s="31"/>
      <c r="D262" s="31"/>
      <c r="E262" s="31"/>
      <c r="F262" s="31"/>
      <c r="G262" s="31"/>
      <c r="H262" s="31"/>
      <c r="I262" s="31"/>
      <c r="J262" s="31"/>
      <c r="K262" s="31"/>
      <c r="L262" s="31"/>
      <c r="M262" s="31"/>
    </row>
    <row r="263" spans="2:13" ht="14.45">
      <c r="B263" s="33"/>
      <c r="C263" s="31"/>
      <c r="D263" s="31"/>
      <c r="E263" s="31"/>
      <c r="F263" s="31"/>
      <c r="G263" s="31"/>
      <c r="H263" s="31"/>
      <c r="I263" s="31"/>
      <c r="J263" s="31"/>
      <c r="K263" s="31"/>
      <c r="L263" s="31"/>
      <c r="M263" s="31"/>
    </row>
    <row r="264" spans="2:13" ht="14.45">
      <c r="B264" s="33"/>
      <c r="C264" s="31"/>
      <c r="D264" s="31"/>
      <c r="E264" s="31"/>
      <c r="F264" s="31"/>
      <c r="G264" s="31"/>
      <c r="H264" s="31"/>
      <c r="I264" s="31"/>
      <c r="J264" s="31"/>
      <c r="K264" s="31"/>
      <c r="L264" s="31"/>
      <c r="M264" s="31"/>
    </row>
    <row r="265" spans="2:13" ht="14.45">
      <c r="B265" s="33"/>
      <c r="C265" s="31"/>
      <c r="D265" s="31"/>
      <c r="E265" s="31"/>
      <c r="F265" s="31"/>
      <c r="G265" s="31"/>
      <c r="H265" s="31"/>
      <c r="I265" s="31"/>
      <c r="J265" s="31"/>
      <c r="K265" s="31"/>
      <c r="L265" s="31"/>
      <c r="M265" s="31"/>
    </row>
    <row r="266" spans="2:13" ht="14.45">
      <c r="B266" s="33"/>
      <c r="C266" s="31"/>
      <c r="D266" s="31"/>
      <c r="E266" s="31"/>
      <c r="F266" s="31"/>
      <c r="G266" s="31"/>
      <c r="H266" s="31"/>
      <c r="I266" s="31"/>
      <c r="J266" s="31"/>
      <c r="K266" s="31"/>
      <c r="L266" s="31"/>
      <c r="M266" s="31"/>
    </row>
    <row r="267" spans="2:13" ht="14.45">
      <c r="B267" s="33"/>
      <c r="C267" s="31"/>
      <c r="D267" s="31"/>
      <c r="E267" s="31"/>
      <c r="F267" s="31"/>
      <c r="G267" s="31"/>
      <c r="H267" s="31"/>
      <c r="I267" s="31"/>
      <c r="J267" s="31"/>
      <c r="K267" s="31"/>
      <c r="L267" s="31"/>
      <c r="M267" s="31"/>
    </row>
    <row r="268" spans="2:13" ht="14.45">
      <c r="B268" s="33"/>
      <c r="C268" s="31"/>
      <c r="D268" s="31"/>
      <c r="E268" s="31"/>
      <c r="F268" s="31"/>
      <c r="G268" s="31"/>
      <c r="H268" s="31"/>
      <c r="I268" s="31"/>
      <c r="J268" s="31"/>
      <c r="K268" s="31"/>
      <c r="L268" s="31"/>
      <c r="M268" s="31"/>
    </row>
    <row r="269" spans="2:13" ht="14.45">
      <c r="B269" s="33"/>
      <c r="C269" s="31"/>
      <c r="D269" s="31"/>
      <c r="E269" s="31"/>
      <c r="F269" s="31"/>
      <c r="G269" s="31"/>
      <c r="H269" s="31"/>
      <c r="I269" s="31"/>
      <c r="J269" s="31"/>
      <c r="K269" s="31"/>
      <c r="L269" s="31"/>
      <c r="M269" s="31"/>
    </row>
    <row r="270" spans="2:13" ht="14.45">
      <c r="B270" s="33"/>
      <c r="C270" s="31"/>
      <c r="D270" s="31"/>
      <c r="E270" s="31"/>
      <c r="F270" s="31"/>
      <c r="G270" s="31"/>
      <c r="H270" s="31"/>
      <c r="I270" s="31"/>
      <c r="J270" s="31"/>
      <c r="K270" s="31"/>
      <c r="L270" s="31"/>
      <c r="M270" s="31"/>
    </row>
    <row r="271" spans="2:13" ht="14.45">
      <c r="B271" s="33"/>
      <c r="C271" s="31"/>
      <c r="D271" s="31"/>
      <c r="E271" s="31"/>
      <c r="F271" s="31"/>
      <c r="G271" s="31"/>
      <c r="H271" s="31"/>
      <c r="I271" s="31"/>
      <c r="J271" s="31"/>
      <c r="K271" s="31"/>
      <c r="L271" s="31"/>
      <c r="M271" s="31"/>
    </row>
    <row r="272" spans="2:13" ht="14.45">
      <c r="B272" s="33"/>
      <c r="C272" s="31"/>
      <c r="D272" s="31"/>
      <c r="E272" s="31"/>
      <c r="F272" s="31"/>
      <c r="G272" s="31"/>
      <c r="H272" s="31"/>
      <c r="I272" s="31"/>
      <c r="J272" s="31"/>
      <c r="K272" s="31"/>
      <c r="L272" s="31"/>
      <c r="M272" s="31"/>
    </row>
    <row r="273" spans="2:13" ht="14.45">
      <c r="B273" s="33"/>
      <c r="C273" s="31"/>
      <c r="D273" s="31"/>
      <c r="E273" s="31"/>
      <c r="F273" s="31"/>
      <c r="G273" s="31"/>
      <c r="H273" s="31"/>
      <c r="I273" s="31"/>
      <c r="J273" s="31"/>
      <c r="K273" s="31"/>
      <c r="L273" s="31"/>
      <c r="M273" s="31"/>
    </row>
    <row r="274" spans="2:13" ht="14.45">
      <c r="B274" s="33"/>
      <c r="C274" s="31"/>
      <c r="D274" s="31"/>
      <c r="E274" s="31"/>
      <c r="F274" s="31"/>
      <c r="G274" s="31"/>
      <c r="H274" s="31"/>
      <c r="I274" s="31"/>
      <c r="J274" s="31"/>
      <c r="K274" s="31"/>
      <c r="L274" s="31"/>
      <c r="M274" s="31"/>
    </row>
    <row r="275" spans="2:13" ht="14.45">
      <c r="B275" s="33"/>
      <c r="C275" s="31"/>
      <c r="D275" s="31"/>
      <c r="E275" s="31"/>
      <c r="F275" s="31"/>
      <c r="G275" s="31"/>
      <c r="H275" s="31"/>
      <c r="I275" s="31"/>
      <c r="J275" s="31"/>
      <c r="K275" s="31"/>
      <c r="L275" s="31"/>
      <c r="M275" s="31"/>
    </row>
    <row r="276" spans="2:13" ht="14.45">
      <c r="B276" s="33"/>
      <c r="C276" s="31"/>
      <c r="D276" s="31"/>
      <c r="E276" s="31"/>
      <c r="F276" s="31"/>
      <c r="G276" s="31"/>
      <c r="H276" s="31"/>
      <c r="I276" s="31"/>
      <c r="J276" s="31"/>
      <c r="K276" s="31"/>
      <c r="L276" s="31"/>
      <c r="M276" s="31"/>
    </row>
    <row r="277" spans="2:13" ht="14.45">
      <c r="B277" s="33"/>
      <c r="C277" s="31"/>
      <c r="D277" s="31"/>
      <c r="E277" s="31"/>
      <c r="F277" s="31"/>
      <c r="G277" s="31"/>
      <c r="H277" s="31"/>
      <c r="I277" s="31"/>
      <c r="J277" s="31"/>
      <c r="K277" s="31"/>
      <c r="L277" s="31"/>
      <c r="M277" s="31"/>
    </row>
    <row r="278" spans="2:13" ht="14.45">
      <c r="B278" s="33"/>
      <c r="C278" s="31"/>
      <c r="D278" s="31"/>
      <c r="E278" s="31"/>
      <c r="F278" s="31"/>
      <c r="G278" s="31"/>
      <c r="H278" s="31"/>
      <c r="I278" s="31"/>
      <c r="J278" s="31"/>
      <c r="K278" s="31"/>
      <c r="L278" s="31"/>
      <c r="M278" s="31"/>
    </row>
    <row r="279" spans="2:13" ht="14.45">
      <c r="B279" s="33"/>
      <c r="C279" s="31"/>
      <c r="D279" s="31"/>
      <c r="E279" s="31"/>
      <c r="F279" s="31"/>
      <c r="G279" s="31"/>
      <c r="H279" s="31"/>
      <c r="I279" s="31"/>
      <c r="J279" s="31"/>
      <c r="K279" s="31"/>
      <c r="L279" s="31"/>
      <c r="M279" s="31"/>
    </row>
    <row r="280" spans="2:13" ht="14.45">
      <c r="B280" s="33"/>
      <c r="C280" s="31"/>
      <c r="D280" s="31"/>
      <c r="E280" s="31"/>
      <c r="F280" s="31"/>
      <c r="G280" s="31"/>
      <c r="H280" s="31"/>
      <c r="I280" s="31"/>
      <c r="J280" s="31"/>
      <c r="K280" s="31"/>
      <c r="L280" s="31"/>
      <c r="M280" s="31"/>
    </row>
    <row r="281" spans="2:13" ht="14.45">
      <c r="B281" s="33"/>
      <c r="C281" s="31"/>
      <c r="D281" s="31"/>
      <c r="E281" s="31"/>
      <c r="F281" s="31"/>
      <c r="G281" s="31"/>
      <c r="H281" s="31"/>
      <c r="I281" s="31"/>
      <c r="J281" s="31"/>
      <c r="K281" s="31"/>
      <c r="L281" s="31"/>
      <c r="M281" s="31"/>
    </row>
    <row r="282" spans="2:13" ht="14.45">
      <c r="B282" s="33"/>
      <c r="C282" s="31"/>
      <c r="D282" s="31"/>
      <c r="E282" s="31"/>
      <c r="F282" s="31"/>
      <c r="G282" s="31"/>
      <c r="H282" s="31"/>
      <c r="I282" s="31"/>
      <c r="J282" s="31"/>
      <c r="K282" s="31"/>
      <c r="L282" s="31"/>
      <c r="M282" s="31"/>
    </row>
    <row r="283" spans="2:13" ht="14.45">
      <c r="B283" s="33"/>
      <c r="C283" s="31"/>
      <c r="D283" s="31"/>
      <c r="E283" s="31"/>
      <c r="F283" s="31"/>
      <c r="G283" s="31"/>
      <c r="H283" s="31"/>
      <c r="I283" s="31"/>
      <c r="J283" s="31"/>
      <c r="K283" s="31"/>
      <c r="L283" s="31"/>
      <c r="M283" s="31"/>
    </row>
    <row r="284" spans="2:13" ht="14.45">
      <c r="B284" s="33"/>
      <c r="C284" s="31"/>
      <c r="D284" s="31"/>
      <c r="E284" s="31"/>
      <c r="F284" s="31"/>
      <c r="G284" s="31"/>
      <c r="H284" s="31"/>
      <c r="I284" s="31"/>
      <c r="J284" s="31"/>
      <c r="K284" s="31"/>
      <c r="L284" s="31"/>
      <c r="M284" s="31"/>
    </row>
    <row r="285" spans="2:13" ht="14.45">
      <c r="B285" s="33"/>
      <c r="C285" s="31"/>
      <c r="D285" s="31"/>
      <c r="E285" s="31"/>
      <c r="F285" s="31"/>
      <c r="G285" s="31"/>
      <c r="H285" s="31"/>
      <c r="I285" s="31"/>
      <c r="J285" s="31"/>
      <c r="K285" s="31"/>
      <c r="L285" s="31"/>
      <c r="M285" s="31"/>
    </row>
    <row r="286" spans="2:13" ht="14.45">
      <c r="B286" s="33"/>
      <c r="C286" s="31"/>
      <c r="D286" s="31"/>
      <c r="E286" s="31"/>
      <c r="F286" s="31"/>
      <c r="G286" s="31"/>
      <c r="H286" s="31"/>
      <c r="I286" s="31"/>
      <c r="J286" s="31"/>
      <c r="K286" s="31"/>
      <c r="L286" s="31"/>
      <c r="M286" s="31"/>
    </row>
    <row r="287" spans="2:13" ht="14.45">
      <c r="B287" s="33"/>
      <c r="C287" s="31"/>
      <c r="D287" s="31"/>
      <c r="E287" s="31"/>
      <c r="F287" s="31"/>
      <c r="G287" s="31"/>
      <c r="H287" s="31"/>
      <c r="I287" s="31"/>
      <c r="J287" s="31"/>
      <c r="K287" s="31"/>
      <c r="L287" s="31"/>
      <c r="M287" s="31"/>
    </row>
    <row r="288" spans="2:13" ht="14.45">
      <c r="B288" s="33"/>
      <c r="C288" s="31"/>
      <c r="D288" s="31"/>
      <c r="E288" s="31"/>
      <c r="F288" s="31"/>
      <c r="G288" s="31"/>
      <c r="H288" s="31"/>
      <c r="I288" s="31"/>
      <c r="J288" s="31"/>
      <c r="K288" s="31"/>
      <c r="L288" s="31"/>
      <c r="M288" s="31"/>
    </row>
    <row r="289" spans="2:13" ht="14.45">
      <c r="B289" s="33"/>
      <c r="C289" s="31"/>
      <c r="D289" s="31"/>
      <c r="E289" s="31"/>
      <c r="F289" s="31"/>
      <c r="G289" s="31"/>
      <c r="H289" s="31"/>
      <c r="I289" s="31"/>
      <c r="J289" s="31"/>
      <c r="K289" s="31"/>
      <c r="L289" s="31"/>
      <c r="M289" s="31"/>
    </row>
    <row r="290" spans="2:13" ht="14.45">
      <c r="B290" s="33"/>
      <c r="C290" s="31"/>
      <c r="D290" s="31"/>
      <c r="E290" s="31"/>
      <c r="F290" s="31"/>
      <c r="G290" s="31"/>
      <c r="H290" s="31"/>
      <c r="I290" s="31"/>
      <c r="J290" s="31"/>
      <c r="K290" s="31"/>
      <c r="L290" s="31"/>
      <c r="M290" s="31"/>
    </row>
    <row r="291" spans="2:13" ht="14.45">
      <c r="B291" s="33"/>
      <c r="C291" s="31"/>
      <c r="D291" s="31"/>
      <c r="E291" s="31"/>
      <c r="F291" s="31"/>
      <c r="G291" s="31"/>
      <c r="H291" s="31"/>
      <c r="I291" s="31"/>
      <c r="J291" s="31"/>
      <c r="K291" s="31"/>
      <c r="L291" s="31"/>
      <c r="M291" s="31"/>
    </row>
    <row r="292" spans="2:13" ht="14.45">
      <c r="B292" s="33"/>
      <c r="C292" s="31"/>
      <c r="D292" s="31"/>
      <c r="E292" s="31"/>
      <c r="F292" s="31"/>
      <c r="G292" s="31"/>
      <c r="H292" s="31"/>
      <c r="I292" s="31"/>
      <c r="J292" s="31"/>
      <c r="K292" s="31"/>
      <c r="L292" s="31"/>
      <c r="M292" s="31"/>
    </row>
    <row r="293" spans="2:13" ht="14.45">
      <c r="B293" s="33"/>
      <c r="C293" s="31"/>
      <c r="D293" s="31"/>
      <c r="E293" s="31"/>
      <c r="F293" s="31"/>
      <c r="G293" s="31"/>
      <c r="H293" s="31"/>
      <c r="I293" s="31"/>
      <c r="J293" s="31"/>
      <c r="K293" s="31"/>
      <c r="L293" s="31"/>
      <c r="M293" s="31"/>
    </row>
    <row r="294" spans="2:13" ht="14.45">
      <c r="B294" s="33"/>
      <c r="C294" s="31"/>
      <c r="D294" s="31"/>
      <c r="E294" s="31"/>
      <c r="F294" s="31"/>
      <c r="G294" s="31"/>
      <c r="H294" s="31"/>
      <c r="I294" s="31"/>
      <c r="J294" s="31"/>
      <c r="K294" s="31"/>
      <c r="L294" s="31"/>
      <c r="M294" s="31"/>
    </row>
    <row r="295" spans="2:13" ht="14.45">
      <c r="B295" s="33"/>
      <c r="C295" s="31"/>
      <c r="D295" s="31"/>
      <c r="E295" s="31"/>
      <c r="F295" s="31"/>
      <c r="G295" s="31"/>
      <c r="H295" s="31"/>
      <c r="I295" s="31"/>
      <c r="J295" s="31"/>
      <c r="K295" s="31"/>
      <c r="L295" s="31"/>
      <c r="M295" s="31"/>
    </row>
    <row r="296" spans="2:13" ht="14.45">
      <c r="B296" s="33"/>
      <c r="C296" s="31"/>
      <c r="D296" s="31"/>
      <c r="E296" s="31"/>
      <c r="F296" s="31"/>
      <c r="G296" s="31"/>
      <c r="H296" s="31"/>
      <c r="I296" s="31"/>
      <c r="J296" s="31"/>
      <c r="K296" s="31"/>
      <c r="L296" s="31"/>
      <c r="M296" s="31"/>
    </row>
    <row r="297" spans="2:13" ht="14.45">
      <c r="B297" s="33"/>
      <c r="C297" s="31"/>
      <c r="D297" s="31"/>
      <c r="E297" s="31"/>
      <c r="F297" s="31"/>
      <c r="G297" s="31"/>
      <c r="H297" s="31"/>
      <c r="I297" s="31"/>
      <c r="J297" s="31"/>
      <c r="K297" s="31"/>
      <c r="L297" s="31"/>
      <c r="M297" s="31"/>
    </row>
    <row r="298" spans="2:13" ht="14.45">
      <c r="B298" s="33"/>
      <c r="C298" s="31"/>
      <c r="D298" s="31"/>
      <c r="E298" s="31"/>
      <c r="F298" s="31"/>
      <c r="G298" s="31"/>
      <c r="H298" s="31"/>
      <c r="I298" s="31"/>
      <c r="J298" s="31"/>
      <c r="K298" s="31"/>
      <c r="L298" s="31"/>
      <c r="M298" s="31"/>
    </row>
    <row r="299" spans="2:13" ht="14.45">
      <c r="B299" s="33"/>
      <c r="C299" s="31"/>
      <c r="D299" s="31"/>
      <c r="E299" s="31"/>
      <c r="F299" s="31"/>
      <c r="G299" s="31"/>
      <c r="H299" s="31"/>
      <c r="I299" s="31"/>
      <c r="J299" s="31"/>
      <c r="K299" s="31"/>
      <c r="L299" s="31"/>
      <c r="M299" s="31"/>
    </row>
    <row r="300" spans="2:13" ht="14.45">
      <c r="B300" s="33"/>
      <c r="C300" s="31"/>
      <c r="D300" s="31"/>
      <c r="E300" s="31"/>
      <c r="F300" s="31"/>
      <c r="G300" s="31"/>
      <c r="H300" s="31"/>
      <c r="I300" s="31"/>
      <c r="J300" s="31"/>
      <c r="K300" s="31"/>
      <c r="L300" s="31"/>
      <c r="M300" s="31"/>
    </row>
    <row r="301" spans="2:13" ht="14.45">
      <c r="B301" s="33"/>
      <c r="C301" s="31"/>
      <c r="D301" s="31"/>
      <c r="E301" s="31"/>
      <c r="F301" s="31"/>
      <c r="G301" s="31"/>
      <c r="H301" s="31"/>
      <c r="I301" s="31"/>
      <c r="J301" s="31"/>
      <c r="K301" s="31"/>
      <c r="L301" s="31"/>
      <c r="M301" s="31"/>
    </row>
    <row r="302" spans="2:13" ht="14.45">
      <c r="B302" s="33"/>
      <c r="C302" s="31"/>
      <c r="D302" s="31"/>
      <c r="E302" s="31"/>
      <c r="F302" s="31"/>
      <c r="G302" s="31"/>
      <c r="H302" s="31"/>
      <c r="I302" s="31"/>
      <c r="J302" s="31"/>
      <c r="K302" s="31"/>
      <c r="L302" s="31"/>
      <c r="M302" s="31"/>
    </row>
    <row r="303" spans="2:13" ht="14.45">
      <c r="B303" s="33"/>
      <c r="C303" s="31"/>
      <c r="D303" s="31"/>
      <c r="E303" s="31"/>
      <c r="F303" s="31"/>
      <c r="G303" s="31"/>
      <c r="H303" s="31"/>
      <c r="I303" s="31"/>
      <c r="J303" s="31"/>
      <c r="K303" s="31"/>
      <c r="L303" s="31"/>
      <c r="M303" s="31"/>
    </row>
    <row r="304" spans="2:13" ht="14.45">
      <c r="B304" s="33"/>
      <c r="C304" s="31"/>
      <c r="D304" s="31"/>
      <c r="E304" s="31"/>
      <c r="F304" s="31"/>
      <c r="G304" s="31"/>
      <c r="H304" s="31"/>
      <c r="I304" s="31"/>
      <c r="J304" s="31"/>
      <c r="K304" s="31"/>
      <c r="L304" s="31"/>
      <c r="M304" s="31"/>
    </row>
    <row r="305" spans="2:13" ht="14.45">
      <c r="B305" s="33"/>
      <c r="C305" s="31"/>
      <c r="D305" s="31"/>
      <c r="E305" s="31"/>
      <c r="F305" s="31"/>
      <c r="G305" s="31"/>
      <c r="H305" s="31"/>
      <c r="I305" s="31"/>
      <c r="J305" s="31"/>
      <c r="K305" s="31"/>
      <c r="L305" s="31"/>
      <c r="M305" s="31"/>
    </row>
    <row r="306" spans="2:13" ht="14.45">
      <c r="B306" s="33"/>
      <c r="C306" s="31"/>
      <c r="D306" s="31"/>
      <c r="E306" s="31"/>
      <c r="F306" s="31"/>
      <c r="G306" s="31"/>
      <c r="H306" s="31"/>
      <c r="I306" s="31"/>
      <c r="J306" s="31"/>
      <c r="K306" s="31"/>
      <c r="L306" s="31"/>
      <c r="M306" s="31"/>
    </row>
    <row r="307" spans="2:13" ht="14.45">
      <c r="B307" s="33"/>
      <c r="C307" s="31"/>
      <c r="D307" s="31"/>
      <c r="E307" s="31"/>
      <c r="F307" s="31"/>
      <c r="G307" s="31"/>
      <c r="H307" s="31"/>
      <c r="I307" s="31"/>
      <c r="J307" s="31"/>
      <c r="K307" s="31"/>
      <c r="L307" s="31"/>
      <c r="M307" s="31"/>
    </row>
    <row r="308" spans="2:13" ht="14.45">
      <c r="B308" s="33"/>
      <c r="C308" s="31"/>
      <c r="D308" s="31"/>
      <c r="E308" s="31"/>
      <c r="F308" s="31"/>
      <c r="G308" s="31"/>
      <c r="H308" s="31"/>
      <c r="I308" s="31"/>
      <c r="J308" s="31"/>
      <c r="K308" s="31"/>
      <c r="L308" s="31"/>
      <c r="M308" s="31"/>
    </row>
    <row r="309" spans="2:13" ht="14.45">
      <c r="B309" s="33"/>
      <c r="C309" s="31"/>
      <c r="D309" s="31"/>
      <c r="E309" s="31"/>
      <c r="F309" s="31"/>
      <c r="G309" s="31"/>
      <c r="H309" s="31"/>
      <c r="I309" s="31"/>
      <c r="J309" s="31"/>
      <c r="K309" s="31"/>
      <c r="L309" s="31"/>
      <c r="M309" s="31"/>
    </row>
    <row r="310" spans="2:13" ht="14.45">
      <c r="B310" s="33"/>
      <c r="C310" s="31"/>
      <c r="D310" s="31"/>
      <c r="E310" s="31"/>
      <c r="F310" s="31"/>
      <c r="G310" s="31"/>
      <c r="H310" s="31"/>
      <c r="I310" s="31"/>
      <c r="J310" s="31"/>
      <c r="K310" s="31"/>
      <c r="L310" s="31"/>
      <c r="M310" s="31"/>
    </row>
    <row r="311" spans="2:13" ht="14.45">
      <c r="B311" s="33"/>
      <c r="C311" s="31"/>
      <c r="D311" s="31"/>
      <c r="E311" s="31"/>
      <c r="F311" s="31"/>
      <c r="G311" s="31"/>
      <c r="H311" s="31"/>
      <c r="I311" s="31"/>
      <c r="J311" s="31"/>
      <c r="K311" s="31"/>
      <c r="L311" s="31"/>
      <c r="M311" s="31"/>
    </row>
    <row r="312" spans="2:13" ht="14.45">
      <c r="B312" s="33"/>
      <c r="C312" s="31"/>
      <c r="D312" s="31"/>
      <c r="E312" s="31"/>
      <c r="F312" s="31"/>
      <c r="G312" s="31"/>
      <c r="H312" s="31"/>
      <c r="I312" s="31"/>
      <c r="J312" s="31"/>
      <c r="K312" s="31"/>
      <c r="L312" s="31"/>
      <c r="M312" s="31"/>
    </row>
    <row r="313" spans="2:13" ht="14.45">
      <c r="B313" s="33"/>
      <c r="C313" s="31"/>
      <c r="D313" s="31"/>
      <c r="E313" s="31"/>
      <c r="F313" s="31"/>
      <c r="G313" s="31"/>
      <c r="H313" s="31"/>
      <c r="I313" s="31"/>
      <c r="J313" s="31"/>
      <c r="K313" s="31"/>
      <c r="L313" s="31"/>
      <c r="M313" s="31"/>
    </row>
    <row r="314" spans="2:13" ht="14.45">
      <c r="B314" s="33"/>
      <c r="C314" s="31"/>
      <c r="D314" s="31"/>
      <c r="E314" s="31"/>
      <c r="F314" s="31"/>
      <c r="G314" s="31"/>
      <c r="H314" s="31"/>
      <c r="I314" s="31"/>
      <c r="J314" s="31"/>
      <c r="K314" s="31"/>
      <c r="L314" s="31"/>
      <c r="M314" s="31"/>
    </row>
    <row r="315" spans="2:13" ht="14.45">
      <c r="B315" s="33"/>
      <c r="C315" s="31"/>
      <c r="D315" s="31"/>
      <c r="E315" s="31"/>
      <c r="F315" s="31"/>
      <c r="G315" s="31"/>
      <c r="H315" s="31"/>
      <c r="I315" s="31"/>
      <c r="J315" s="31"/>
      <c r="K315" s="31"/>
      <c r="L315" s="31"/>
      <c r="M315" s="31"/>
    </row>
    <row r="316" spans="2:13" ht="14.45">
      <c r="B316" s="33"/>
      <c r="C316" s="31"/>
      <c r="D316" s="31"/>
      <c r="E316" s="31"/>
      <c r="F316" s="31"/>
      <c r="G316" s="31"/>
      <c r="H316" s="31"/>
      <c r="I316" s="31"/>
      <c r="J316" s="31"/>
      <c r="K316" s="31"/>
      <c r="L316" s="31"/>
      <c r="M316" s="31"/>
    </row>
    <row r="317" spans="2:13" ht="14.45">
      <c r="B317" s="33"/>
      <c r="C317" s="31"/>
      <c r="D317" s="31"/>
      <c r="E317" s="31"/>
      <c r="F317" s="31"/>
      <c r="G317" s="31"/>
      <c r="H317" s="31"/>
      <c r="I317" s="31"/>
      <c r="J317" s="31"/>
      <c r="K317" s="31"/>
      <c r="L317" s="31"/>
      <c r="M317" s="31"/>
    </row>
    <row r="318" spans="2:13" ht="14.45">
      <c r="B318" s="33"/>
      <c r="C318" s="31"/>
      <c r="D318" s="31"/>
      <c r="E318" s="31"/>
      <c r="F318" s="31"/>
      <c r="G318" s="31"/>
      <c r="H318" s="31"/>
      <c r="I318" s="31"/>
      <c r="J318" s="31"/>
      <c r="K318" s="31"/>
      <c r="L318" s="31"/>
      <c r="M318" s="31"/>
    </row>
    <row r="319" spans="2:13" ht="14.45">
      <c r="B319" s="33"/>
      <c r="C319" s="31"/>
      <c r="D319" s="31"/>
      <c r="E319" s="31"/>
      <c r="F319" s="31"/>
      <c r="G319" s="31"/>
      <c r="H319" s="31"/>
      <c r="I319" s="31"/>
      <c r="J319" s="31"/>
      <c r="K319" s="31"/>
      <c r="L319" s="31"/>
      <c r="M319" s="31"/>
    </row>
    <row r="320" spans="2:13" ht="14.45">
      <c r="B320" s="33"/>
      <c r="C320" s="31"/>
      <c r="D320" s="31"/>
      <c r="E320" s="31"/>
      <c r="F320" s="31"/>
      <c r="G320" s="31"/>
      <c r="H320" s="31"/>
      <c r="I320" s="31"/>
      <c r="J320" s="31"/>
      <c r="K320" s="31"/>
      <c r="L320" s="31"/>
      <c r="M320" s="31"/>
    </row>
    <row r="321" spans="2:13" ht="14.45">
      <c r="B321" s="33"/>
      <c r="C321" s="31"/>
      <c r="D321" s="31"/>
      <c r="E321" s="31"/>
      <c r="F321" s="31"/>
      <c r="G321" s="31"/>
      <c r="H321" s="31"/>
      <c r="I321" s="31"/>
      <c r="J321" s="31"/>
      <c r="K321" s="31"/>
      <c r="L321" s="31"/>
      <c r="M321" s="31"/>
    </row>
    <row r="322" spans="2:13" ht="14.45">
      <c r="B322" s="33"/>
      <c r="C322" s="31"/>
      <c r="D322" s="31"/>
      <c r="E322" s="31"/>
      <c r="F322" s="31"/>
      <c r="G322" s="31"/>
      <c r="H322" s="31"/>
      <c r="I322" s="31"/>
      <c r="J322" s="31"/>
      <c r="K322" s="31"/>
      <c r="L322" s="31"/>
      <c r="M322" s="31"/>
    </row>
    <row r="323" spans="2:13" ht="14.45">
      <c r="B323" s="33"/>
      <c r="C323" s="31"/>
      <c r="D323" s="31"/>
      <c r="E323" s="31"/>
      <c r="F323" s="31"/>
      <c r="G323" s="31"/>
      <c r="H323" s="31"/>
      <c r="I323" s="31"/>
      <c r="J323" s="31"/>
      <c r="K323" s="31"/>
      <c r="L323" s="31"/>
      <c r="M323" s="31"/>
    </row>
    <row r="324" spans="2:13" ht="14.45">
      <c r="B324" s="33"/>
      <c r="C324" s="31"/>
      <c r="D324" s="31"/>
      <c r="E324" s="31"/>
      <c r="F324" s="31"/>
      <c r="G324" s="31"/>
      <c r="H324" s="31"/>
      <c r="I324" s="31"/>
      <c r="J324" s="31"/>
      <c r="K324" s="31"/>
      <c r="L324" s="31"/>
      <c r="M324" s="31"/>
    </row>
    <row r="325" spans="2:13" ht="14.45">
      <c r="B325" s="33"/>
      <c r="C325" s="31"/>
      <c r="D325" s="31"/>
      <c r="E325" s="31"/>
      <c r="F325" s="31"/>
      <c r="G325" s="31"/>
      <c r="H325" s="31"/>
      <c r="I325" s="31"/>
      <c r="J325" s="31"/>
      <c r="K325" s="31"/>
      <c r="L325" s="31"/>
      <c r="M325" s="31"/>
    </row>
    <row r="326" spans="2:13" ht="14.45">
      <c r="B326" s="33"/>
      <c r="C326" s="31"/>
      <c r="D326" s="31"/>
      <c r="E326" s="31"/>
      <c r="F326" s="31"/>
      <c r="G326" s="31"/>
      <c r="H326" s="31"/>
      <c r="I326" s="31"/>
      <c r="J326" s="31"/>
      <c r="K326" s="31"/>
      <c r="L326" s="31"/>
      <c r="M326" s="31"/>
    </row>
    <row r="327" spans="2:13" ht="14.45">
      <c r="B327" s="33"/>
      <c r="C327" s="31"/>
      <c r="D327" s="31"/>
      <c r="E327" s="31"/>
      <c r="F327" s="31"/>
      <c r="G327" s="31"/>
      <c r="H327" s="31"/>
      <c r="I327" s="31"/>
      <c r="J327" s="31"/>
      <c r="K327" s="31"/>
      <c r="L327" s="31"/>
      <c r="M327" s="31"/>
    </row>
    <row r="328" spans="2:13" ht="14.45">
      <c r="B328" s="33"/>
      <c r="C328" s="31"/>
      <c r="D328" s="31"/>
      <c r="E328" s="31"/>
      <c r="F328" s="31"/>
      <c r="G328" s="31"/>
      <c r="H328" s="31"/>
      <c r="I328" s="31"/>
      <c r="J328" s="31"/>
      <c r="K328" s="31"/>
      <c r="L328" s="31"/>
      <c r="M328" s="31"/>
    </row>
    <row r="329" spans="2:13" ht="14.45">
      <c r="B329" s="33"/>
      <c r="C329" s="31"/>
      <c r="D329" s="31"/>
      <c r="E329" s="31"/>
      <c r="F329" s="31"/>
      <c r="G329" s="31"/>
      <c r="H329" s="31"/>
      <c r="I329" s="31"/>
      <c r="J329" s="31"/>
      <c r="K329" s="31"/>
      <c r="L329" s="31"/>
      <c r="M329" s="31"/>
    </row>
    <row r="330" spans="2:13" ht="14.45">
      <c r="B330" s="33"/>
      <c r="C330" s="31"/>
      <c r="D330" s="31"/>
      <c r="E330" s="31"/>
      <c r="F330" s="31"/>
      <c r="G330" s="31"/>
      <c r="H330" s="31"/>
      <c r="I330" s="31"/>
      <c r="J330" s="31"/>
      <c r="K330" s="31"/>
      <c r="L330" s="31"/>
      <c r="M330" s="31"/>
    </row>
    <row r="331" spans="2:13" ht="14.45">
      <c r="B331" s="33"/>
      <c r="C331" s="31"/>
      <c r="D331" s="31"/>
      <c r="E331" s="31"/>
      <c r="F331" s="31"/>
      <c r="G331" s="31"/>
      <c r="H331" s="31"/>
      <c r="I331" s="31"/>
      <c r="J331" s="31"/>
      <c r="K331" s="31"/>
      <c r="L331" s="31"/>
      <c r="M331" s="31"/>
    </row>
    <row r="332" spans="2:13" ht="14.45">
      <c r="B332" s="33"/>
      <c r="C332" s="31"/>
      <c r="D332" s="31"/>
      <c r="E332" s="31"/>
      <c r="F332" s="31"/>
      <c r="G332" s="31"/>
      <c r="H332" s="31"/>
      <c r="I332" s="31"/>
      <c r="J332" s="31"/>
      <c r="K332" s="31"/>
      <c r="L332" s="31"/>
      <c r="M332" s="31"/>
    </row>
    <row r="333" spans="2:13" ht="14.45">
      <c r="B333" s="33"/>
      <c r="C333" s="31"/>
      <c r="D333" s="31"/>
      <c r="E333" s="31"/>
      <c r="F333" s="31"/>
      <c r="G333" s="31"/>
      <c r="H333" s="31"/>
      <c r="I333" s="31"/>
      <c r="J333" s="31"/>
      <c r="K333" s="31"/>
      <c r="L333" s="31"/>
      <c r="M333" s="31"/>
    </row>
    <row r="334" spans="2:13" ht="14.45">
      <c r="B334" s="33"/>
      <c r="C334" s="31"/>
      <c r="D334" s="31"/>
      <c r="E334" s="31"/>
      <c r="F334" s="31"/>
      <c r="G334" s="31"/>
      <c r="H334" s="31"/>
      <c r="I334" s="31"/>
      <c r="J334" s="31"/>
      <c r="K334" s="31"/>
      <c r="L334" s="31"/>
      <c r="M334" s="31"/>
    </row>
    <row r="335" spans="2:13" ht="14.45">
      <c r="B335" s="33"/>
      <c r="C335" s="31"/>
      <c r="D335" s="31"/>
      <c r="E335" s="31"/>
      <c r="F335" s="31"/>
      <c r="G335" s="31"/>
      <c r="H335" s="31"/>
      <c r="I335" s="31"/>
      <c r="J335" s="31"/>
      <c r="K335" s="31"/>
      <c r="L335" s="31"/>
      <c r="M335" s="31"/>
    </row>
    <row r="336" spans="2:13" ht="14.45">
      <c r="B336" s="33"/>
      <c r="C336" s="31"/>
      <c r="D336" s="31"/>
      <c r="E336" s="31"/>
      <c r="F336" s="31"/>
      <c r="G336" s="31"/>
      <c r="H336" s="31"/>
      <c r="I336" s="31"/>
      <c r="J336" s="31"/>
      <c r="K336" s="31"/>
      <c r="L336" s="31"/>
      <c r="M336" s="31"/>
    </row>
    <row r="337" spans="2:13" ht="14.45">
      <c r="B337" s="33"/>
      <c r="C337" s="31"/>
      <c r="D337" s="31"/>
      <c r="E337" s="31"/>
      <c r="F337" s="31"/>
      <c r="G337" s="31"/>
      <c r="H337" s="31"/>
      <c r="I337" s="31"/>
      <c r="J337" s="31"/>
      <c r="K337" s="31"/>
      <c r="L337" s="31"/>
      <c r="M337" s="31"/>
    </row>
    <row r="338" spans="2:13" ht="14.45">
      <c r="B338" s="33"/>
      <c r="C338" s="31"/>
      <c r="D338" s="31"/>
      <c r="E338" s="31"/>
      <c r="F338" s="31"/>
      <c r="G338" s="31"/>
      <c r="H338" s="31"/>
      <c r="I338" s="31"/>
      <c r="J338" s="31"/>
      <c r="K338" s="31"/>
      <c r="L338" s="31"/>
      <c r="M338" s="31"/>
    </row>
    <row r="339" spans="2:13" ht="14.45">
      <c r="B339" s="33"/>
      <c r="C339" s="31"/>
      <c r="D339" s="31"/>
      <c r="E339" s="31"/>
      <c r="F339" s="31"/>
      <c r="G339" s="31"/>
      <c r="H339" s="31"/>
      <c r="I339" s="31"/>
      <c r="J339" s="31"/>
      <c r="K339" s="31"/>
      <c r="L339" s="31"/>
      <c r="M339" s="31"/>
    </row>
    <row r="340" spans="2:13" ht="14.45">
      <c r="B340" s="33"/>
      <c r="C340" s="31"/>
      <c r="D340" s="31"/>
      <c r="E340" s="31"/>
      <c r="F340" s="31"/>
      <c r="G340" s="31"/>
      <c r="H340" s="31"/>
      <c r="I340" s="31"/>
      <c r="J340" s="31"/>
      <c r="K340" s="31"/>
      <c r="L340" s="31"/>
      <c r="M340" s="31"/>
    </row>
    <row r="341" spans="2:13" ht="14.45">
      <c r="B341" s="33"/>
      <c r="C341" s="31"/>
      <c r="D341" s="31"/>
      <c r="E341" s="31"/>
      <c r="F341" s="31"/>
      <c r="G341" s="31"/>
      <c r="H341" s="31"/>
      <c r="I341" s="31"/>
      <c r="J341" s="31"/>
      <c r="K341" s="31"/>
      <c r="L341" s="31"/>
      <c r="M341" s="31"/>
    </row>
    <row r="342" spans="2:13" ht="14.45">
      <c r="B342" s="33"/>
      <c r="C342" s="31"/>
      <c r="D342" s="31"/>
      <c r="E342" s="31"/>
      <c r="F342" s="31"/>
      <c r="G342" s="31"/>
      <c r="H342" s="31"/>
      <c r="I342" s="31"/>
      <c r="J342" s="31"/>
      <c r="K342" s="31"/>
      <c r="L342" s="31"/>
      <c r="M342" s="31"/>
    </row>
    <row r="343" spans="2:13" ht="14.45">
      <c r="B343" s="33"/>
      <c r="C343" s="31"/>
      <c r="D343" s="31"/>
      <c r="E343" s="31"/>
      <c r="F343" s="31"/>
      <c r="G343" s="31"/>
      <c r="H343" s="31"/>
      <c r="I343" s="31"/>
      <c r="J343" s="31"/>
      <c r="K343" s="31"/>
      <c r="L343" s="31"/>
      <c r="M343" s="31"/>
    </row>
    <row r="344" spans="2:13" ht="14.45">
      <c r="B344" s="33"/>
      <c r="C344" s="31"/>
      <c r="D344" s="31"/>
      <c r="E344" s="31"/>
      <c r="F344" s="31"/>
      <c r="G344" s="31"/>
      <c r="H344" s="31"/>
      <c r="I344" s="31"/>
      <c r="J344" s="31"/>
      <c r="K344" s="31"/>
      <c r="L344" s="31"/>
      <c r="M344" s="31"/>
    </row>
    <row r="345" spans="2:13" ht="14.45">
      <c r="B345" s="33"/>
      <c r="C345" s="31"/>
      <c r="D345" s="31"/>
      <c r="E345" s="31"/>
      <c r="F345" s="31"/>
      <c r="G345" s="31"/>
      <c r="H345" s="31"/>
      <c r="I345" s="31"/>
      <c r="J345" s="31"/>
      <c r="K345" s="31"/>
      <c r="L345" s="31"/>
      <c r="M345" s="31"/>
    </row>
    <row r="346" spans="2:13" ht="14.45">
      <c r="B346" s="33"/>
      <c r="C346" s="31"/>
      <c r="D346" s="31"/>
      <c r="E346" s="31"/>
      <c r="F346" s="31"/>
      <c r="G346" s="31"/>
      <c r="H346" s="31"/>
      <c r="I346" s="31"/>
      <c r="J346" s="31"/>
      <c r="K346" s="31"/>
      <c r="L346" s="31"/>
      <c r="M346" s="31"/>
    </row>
    <row r="347" spans="2:13" ht="14.45">
      <c r="B347" s="33"/>
      <c r="C347" s="31"/>
      <c r="D347" s="31"/>
      <c r="E347" s="31"/>
      <c r="F347" s="31"/>
      <c r="G347" s="31"/>
      <c r="H347" s="31"/>
      <c r="I347" s="31"/>
      <c r="J347" s="31"/>
      <c r="K347" s="31"/>
      <c r="L347" s="31"/>
      <c r="M347" s="31"/>
    </row>
    <row r="348" spans="2:13" ht="14.45">
      <c r="B348" s="33"/>
      <c r="C348" s="31"/>
      <c r="D348" s="31"/>
      <c r="E348" s="31"/>
      <c r="F348" s="31"/>
      <c r="G348" s="31"/>
      <c r="H348" s="31"/>
      <c r="I348" s="31"/>
      <c r="J348" s="31"/>
      <c r="K348" s="31"/>
      <c r="L348" s="31"/>
      <c r="M348" s="31"/>
    </row>
    <row r="349" spans="2:13">
      <c r="C349" s="31"/>
      <c r="D349" s="31"/>
      <c r="E349" s="31"/>
      <c r="F349" s="31"/>
      <c r="G349" s="31"/>
      <c r="H349" s="31"/>
      <c r="I349" s="31"/>
      <c r="J349" s="31"/>
      <c r="K349" s="31"/>
      <c r="L349" s="31"/>
      <c r="M349" s="31"/>
    </row>
    <row r="350" spans="2:13">
      <c r="C350" s="31"/>
      <c r="D350" s="31"/>
      <c r="E350" s="31"/>
      <c r="F350" s="31"/>
      <c r="G350" s="31"/>
      <c r="H350" s="31"/>
      <c r="I350" s="31"/>
      <c r="J350" s="31"/>
      <c r="K350" s="31"/>
      <c r="L350" s="31"/>
      <c r="M350" s="31"/>
    </row>
    <row r="351" spans="2:13">
      <c r="C351" s="31"/>
      <c r="D351" s="31"/>
      <c r="E351" s="31"/>
      <c r="F351" s="31"/>
      <c r="G351" s="31"/>
      <c r="H351" s="31"/>
      <c r="I351" s="31"/>
      <c r="J351" s="31"/>
      <c r="K351" s="31"/>
      <c r="L351" s="31"/>
      <c r="M351" s="31"/>
    </row>
    <row r="352" spans="2:13">
      <c r="C352" s="31"/>
      <c r="D352" s="31"/>
      <c r="E352" s="31"/>
      <c r="F352" s="31"/>
      <c r="G352" s="31"/>
      <c r="H352" s="31"/>
      <c r="I352" s="31"/>
      <c r="J352" s="31"/>
      <c r="K352" s="31"/>
      <c r="L352" s="31"/>
      <c r="M352" s="31"/>
    </row>
    <row r="353" spans="3:13">
      <c r="C353" s="31"/>
      <c r="D353" s="31"/>
      <c r="E353" s="31"/>
      <c r="F353" s="31"/>
      <c r="G353" s="31"/>
      <c r="H353" s="31"/>
      <c r="I353" s="31"/>
      <c r="J353" s="31"/>
      <c r="K353" s="31"/>
      <c r="L353" s="31"/>
      <c r="M353" s="31"/>
    </row>
    <row r="354" spans="3:13">
      <c r="C354" s="31"/>
      <c r="D354" s="31"/>
      <c r="E354" s="31"/>
      <c r="F354" s="31"/>
      <c r="G354" s="31"/>
      <c r="H354" s="31"/>
      <c r="I354" s="31"/>
      <c r="J354" s="31"/>
      <c r="K354" s="31"/>
      <c r="L354" s="31"/>
      <c r="M354" s="31"/>
    </row>
    <row r="355" spans="3:13">
      <c r="C355" s="31"/>
      <c r="D355" s="31"/>
      <c r="E355" s="31"/>
      <c r="F355" s="31"/>
      <c r="G355" s="31"/>
      <c r="H355" s="31"/>
      <c r="I355" s="31"/>
      <c r="J355" s="31"/>
      <c r="K355" s="31"/>
      <c r="L355" s="31"/>
      <c r="M355" s="31"/>
    </row>
    <row r="356" spans="3:13">
      <c r="C356" s="31"/>
      <c r="D356" s="31"/>
      <c r="E356" s="31"/>
      <c r="F356" s="31"/>
      <c r="G356" s="31"/>
      <c r="H356" s="31"/>
      <c r="I356" s="31"/>
      <c r="J356" s="31"/>
      <c r="K356" s="31"/>
      <c r="L356" s="31"/>
      <c r="M356" s="31"/>
    </row>
    <row r="357" spans="3:13">
      <c r="C357" s="31"/>
      <c r="D357" s="31"/>
      <c r="E357" s="31"/>
      <c r="F357" s="31"/>
      <c r="G357" s="31"/>
      <c r="H357" s="31"/>
      <c r="I357" s="31"/>
      <c r="J357" s="31"/>
      <c r="K357" s="31"/>
      <c r="L357" s="31"/>
      <c r="M357" s="31"/>
    </row>
    <row r="358" spans="3:13">
      <c r="C358" s="31"/>
      <c r="D358" s="31"/>
      <c r="E358" s="31"/>
      <c r="F358" s="31"/>
      <c r="G358" s="31"/>
      <c r="H358" s="31"/>
      <c r="I358" s="31"/>
      <c r="J358" s="31"/>
      <c r="K358" s="31"/>
      <c r="L358" s="31"/>
      <c r="M358" s="31"/>
    </row>
    <row r="359" spans="3:13">
      <c r="C359" s="31"/>
      <c r="D359" s="31"/>
      <c r="E359" s="31"/>
      <c r="F359" s="31"/>
      <c r="G359" s="31"/>
      <c r="H359" s="31"/>
      <c r="I359" s="31"/>
      <c r="J359" s="31"/>
      <c r="K359" s="31"/>
      <c r="L359" s="31"/>
      <c r="M359" s="31"/>
    </row>
    <row r="360" spans="3:13">
      <c r="C360" s="31"/>
      <c r="D360" s="31"/>
      <c r="E360" s="31"/>
      <c r="F360" s="31"/>
      <c r="G360" s="31"/>
      <c r="H360" s="31"/>
      <c r="I360" s="31"/>
      <c r="J360" s="31"/>
      <c r="K360" s="31"/>
      <c r="L360" s="31"/>
      <c r="M360" s="31"/>
    </row>
    <row r="361" spans="3:13">
      <c r="C361" s="31"/>
      <c r="D361" s="31"/>
      <c r="E361" s="31"/>
      <c r="F361" s="31"/>
      <c r="G361" s="31"/>
      <c r="H361" s="31"/>
      <c r="I361" s="31"/>
      <c r="J361" s="31"/>
      <c r="K361" s="31"/>
      <c r="L361" s="31"/>
      <c r="M361" s="31"/>
    </row>
    <row r="362" spans="3:13">
      <c r="C362" s="31"/>
      <c r="D362" s="31"/>
      <c r="E362" s="31"/>
      <c r="F362" s="31"/>
      <c r="G362" s="31"/>
      <c r="H362" s="31"/>
      <c r="I362" s="31"/>
      <c r="J362" s="31"/>
      <c r="K362" s="31"/>
      <c r="L362" s="31"/>
      <c r="M362" s="31"/>
    </row>
    <row r="363" spans="3:13">
      <c r="C363" s="31"/>
      <c r="D363" s="31"/>
      <c r="E363" s="31"/>
      <c r="F363" s="31"/>
      <c r="G363" s="31"/>
      <c r="H363" s="31"/>
      <c r="I363" s="31"/>
      <c r="J363" s="31"/>
      <c r="K363" s="31"/>
      <c r="L363" s="31"/>
      <c r="M363" s="31"/>
    </row>
    <row r="364" spans="3:13">
      <c r="C364" s="31"/>
      <c r="D364" s="31"/>
      <c r="E364" s="31"/>
      <c r="F364" s="31"/>
      <c r="G364" s="31"/>
      <c r="H364" s="31"/>
      <c r="I364" s="31"/>
      <c r="J364" s="31"/>
      <c r="K364" s="31"/>
      <c r="L364" s="31"/>
      <c r="M364" s="31"/>
    </row>
    <row r="365" spans="3:13">
      <c r="C365" s="31"/>
      <c r="D365" s="31"/>
      <c r="E365" s="31"/>
      <c r="F365" s="31"/>
      <c r="G365" s="31"/>
      <c r="H365" s="31"/>
      <c r="I365" s="31"/>
      <c r="J365" s="31"/>
      <c r="K365" s="31"/>
      <c r="L365" s="31"/>
      <c r="M365" s="31"/>
    </row>
    <row r="366" spans="3:13">
      <c r="C366" s="31"/>
      <c r="D366" s="31"/>
      <c r="E366" s="31"/>
      <c r="F366" s="31"/>
      <c r="G366" s="31"/>
      <c r="H366" s="31"/>
      <c r="I366" s="31"/>
      <c r="J366" s="31"/>
      <c r="K366" s="31"/>
      <c r="L366" s="31"/>
      <c r="M366" s="31"/>
    </row>
    <row r="367" spans="3:13">
      <c r="C367" s="31"/>
      <c r="D367" s="31"/>
      <c r="E367" s="31"/>
      <c r="F367" s="31"/>
      <c r="G367" s="31"/>
      <c r="H367" s="31"/>
      <c r="I367" s="31"/>
      <c r="J367" s="31"/>
      <c r="K367" s="31"/>
      <c r="L367" s="31"/>
      <c r="M367" s="31"/>
    </row>
    <row r="368" spans="3:13">
      <c r="C368" s="31"/>
      <c r="D368" s="31"/>
      <c r="E368" s="31"/>
      <c r="F368" s="31"/>
      <c r="G368" s="31"/>
      <c r="H368" s="31"/>
      <c r="I368" s="31"/>
      <c r="J368" s="31"/>
      <c r="K368" s="31"/>
      <c r="L368" s="31"/>
      <c r="M368" s="31"/>
    </row>
    <row r="369" spans="3:13">
      <c r="C369" s="31"/>
      <c r="D369" s="31"/>
      <c r="E369" s="31"/>
      <c r="F369" s="31"/>
      <c r="G369" s="31"/>
      <c r="H369" s="31"/>
      <c r="I369" s="31"/>
      <c r="J369" s="31"/>
      <c r="K369" s="31"/>
      <c r="L369" s="31"/>
      <c r="M369" s="31"/>
    </row>
    <row r="370" spans="3:13">
      <c r="C370" s="31"/>
      <c r="D370" s="31"/>
      <c r="E370" s="31"/>
      <c r="F370" s="31"/>
      <c r="G370" s="31"/>
      <c r="H370" s="31"/>
      <c r="I370" s="31"/>
      <c r="J370" s="31"/>
      <c r="K370" s="31"/>
      <c r="L370" s="31"/>
      <c r="M370" s="31"/>
    </row>
    <row r="371" spans="3:13">
      <c r="C371" s="31"/>
      <c r="D371" s="31"/>
      <c r="E371" s="31"/>
      <c r="F371" s="31"/>
      <c r="G371" s="31"/>
      <c r="H371" s="31"/>
      <c r="I371" s="31"/>
      <c r="J371" s="31"/>
      <c r="K371" s="31"/>
      <c r="L371" s="31"/>
      <c r="M371" s="31"/>
    </row>
    <row r="372" spans="3:13">
      <c r="C372" s="31"/>
      <c r="D372" s="31"/>
      <c r="E372" s="31"/>
      <c r="F372" s="31"/>
      <c r="G372" s="31"/>
      <c r="H372" s="31"/>
      <c r="I372" s="31"/>
      <c r="J372" s="31"/>
      <c r="K372" s="31"/>
      <c r="L372" s="31"/>
      <c r="M372" s="31"/>
    </row>
    <row r="373" spans="3:13">
      <c r="C373" s="31"/>
      <c r="D373" s="31"/>
      <c r="E373" s="31"/>
      <c r="F373" s="31"/>
      <c r="G373" s="31"/>
      <c r="H373" s="31"/>
      <c r="I373" s="31"/>
      <c r="J373" s="31"/>
      <c r="K373" s="31"/>
      <c r="L373" s="31"/>
      <c r="M373" s="31"/>
    </row>
    <row r="374" spans="3:13">
      <c r="C374" s="31"/>
      <c r="D374" s="31"/>
      <c r="E374" s="31"/>
      <c r="F374" s="31"/>
      <c r="G374" s="31"/>
      <c r="H374" s="31"/>
      <c r="I374" s="31"/>
      <c r="J374" s="31"/>
      <c r="K374" s="31"/>
      <c r="L374" s="31"/>
      <c r="M374" s="31"/>
    </row>
    <row r="375" spans="3:13">
      <c r="C375" s="31"/>
      <c r="D375" s="31"/>
      <c r="E375" s="31"/>
      <c r="F375" s="31"/>
      <c r="G375" s="31"/>
      <c r="H375" s="31"/>
      <c r="I375" s="31"/>
      <c r="J375" s="31"/>
      <c r="K375" s="31"/>
      <c r="L375" s="31"/>
      <c r="M375" s="31"/>
    </row>
    <row r="376" spans="3:13">
      <c r="C376" s="31"/>
      <c r="D376" s="31"/>
      <c r="E376" s="31"/>
      <c r="F376" s="31"/>
      <c r="G376" s="31"/>
      <c r="H376" s="31"/>
      <c r="I376" s="31"/>
      <c r="J376" s="31"/>
      <c r="K376" s="31"/>
      <c r="L376" s="31"/>
      <c r="M376" s="31"/>
    </row>
    <row r="377" spans="3:13">
      <c r="C377" s="31"/>
      <c r="D377" s="31"/>
      <c r="E377" s="31"/>
      <c r="F377" s="31"/>
      <c r="G377" s="31"/>
      <c r="H377" s="31"/>
      <c r="I377" s="31"/>
      <c r="J377" s="31"/>
      <c r="K377" s="31"/>
      <c r="L377" s="31"/>
      <c r="M377" s="31"/>
    </row>
    <row r="378" spans="3:13">
      <c r="C378" s="31"/>
      <c r="D378" s="31"/>
      <c r="E378" s="31"/>
      <c r="F378" s="31"/>
      <c r="G378" s="31"/>
      <c r="H378" s="31"/>
      <c r="I378" s="31"/>
      <c r="J378" s="31"/>
      <c r="K378" s="31"/>
      <c r="L378" s="31"/>
      <c r="M378" s="31"/>
    </row>
    <row r="379" spans="3:13">
      <c r="C379" s="31"/>
      <c r="D379" s="31"/>
      <c r="E379" s="31"/>
      <c r="F379" s="31"/>
      <c r="G379" s="31"/>
      <c r="H379" s="31"/>
      <c r="I379" s="31"/>
      <c r="J379" s="31"/>
      <c r="K379" s="31"/>
      <c r="L379" s="31"/>
      <c r="M379" s="31"/>
    </row>
    <row r="380" spans="3:13">
      <c r="C380" s="31"/>
      <c r="D380" s="31"/>
      <c r="E380" s="31"/>
      <c r="F380" s="31"/>
      <c r="G380" s="31"/>
      <c r="H380" s="31"/>
      <c r="I380" s="31"/>
      <c r="J380" s="31"/>
      <c r="K380" s="31"/>
      <c r="L380" s="31"/>
      <c r="M380" s="31"/>
    </row>
    <row r="381" spans="3:13">
      <c r="C381" s="31"/>
      <c r="D381" s="31"/>
      <c r="E381" s="31"/>
      <c r="F381" s="31"/>
      <c r="G381" s="31"/>
      <c r="H381" s="31"/>
      <c r="I381" s="31"/>
      <c r="J381" s="31"/>
      <c r="K381" s="31"/>
      <c r="L381" s="31"/>
      <c r="M381" s="31"/>
    </row>
    <row r="382" spans="3:13">
      <c r="C382" s="31"/>
      <c r="D382" s="31"/>
      <c r="E382" s="31"/>
      <c r="F382" s="31"/>
      <c r="G382" s="31"/>
      <c r="H382" s="31"/>
      <c r="I382" s="31"/>
      <c r="J382" s="31"/>
      <c r="K382" s="31"/>
      <c r="L382" s="31"/>
      <c r="M382" s="31"/>
    </row>
    <row r="383" spans="3:13">
      <c r="C383" s="31"/>
      <c r="D383" s="31"/>
      <c r="E383" s="31"/>
      <c r="F383" s="31"/>
      <c r="G383" s="31"/>
      <c r="H383" s="31"/>
      <c r="I383" s="31"/>
      <c r="J383" s="31"/>
      <c r="K383" s="31"/>
      <c r="L383" s="31"/>
      <c r="M383" s="31"/>
    </row>
    <row r="384" spans="3:13">
      <c r="C384" s="31"/>
      <c r="D384" s="31"/>
      <c r="E384" s="31"/>
      <c r="F384" s="31"/>
      <c r="G384" s="31"/>
      <c r="H384" s="31"/>
      <c r="I384" s="31"/>
      <c r="J384" s="31"/>
      <c r="K384" s="31"/>
      <c r="L384" s="31"/>
      <c r="M384" s="31"/>
    </row>
    <row r="385" spans="3:13">
      <c r="C385" s="31"/>
      <c r="D385" s="31"/>
      <c r="E385" s="31"/>
      <c r="F385" s="31"/>
      <c r="G385" s="31"/>
      <c r="H385" s="31"/>
      <c r="I385" s="31"/>
      <c r="J385" s="31"/>
      <c r="K385" s="31"/>
      <c r="L385" s="31"/>
      <c r="M385" s="31"/>
    </row>
    <row r="386" spans="3:13">
      <c r="C386" s="31"/>
      <c r="D386" s="31"/>
      <c r="E386" s="31"/>
      <c r="F386" s="31"/>
      <c r="G386" s="31"/>
      <c r="H386" s="31"/>
      <c r="I386" s="31"/>
      <c r="J386" s="31"/>
      <c r="K386" s="31"/>
      <c r="L386" s="31"/>
      <c r="M386" s="31"/>
    </row>
    <row r="387" spans="3:13">
      <c r="C387" s="31"/>
      <c r="D387" s="31"/>
      <c r="E387" s="31"/>
      <c r="F387" s="31"/>
      <c r="G387" s="31"/>
      <c r="H387" s="31"/>
      <c r="I387" s="31"/>
      <c r="J387" s="31"/>
      <c r="K387" s="31"/>
      <c r="L387" s="31"/>
      <c r="M387" s="31"/>
    </row>
    <row r="388" spans="3:13">
      <c r="C388" s="31"/>
      <c r="D388" s="31"/>
      <c r="E388" s="31"/>
      <c r="F388" s="31"/>
      <c r="G388" s="31"/>
      <c r="H388" s="31"/>
      <c r="I388" s="31"/>
      <c r="J388" s="31"/>
      <c r="K388" s="31"/>
      <c r="L388" s="31"/>
      <c r="M388" s="31"/>
    </row>
    <row r="389" spans="3:13">
      <c r="C389" s="31"/>
      <c r="D389" s="31"/>
      <c r="E389" s="31"/>
      <c r="F389" s="31"/>
      <c r="G389" s="31"/>
      <c r="H389" s="31"/>
      <c r="I389" s="31"/>
      <c r="J389" s="31"/>
      <c r="K389" s="31"/>
      <c r="L389" s="31"/>
      <c r="M389" s="31"/>
    </row>
    <row r="390" spans="3:13">
      <c r="C390" s="31"/>
      <c r="D390" s="31"/>
      <c r="E390" s="31"/>
      <c r="F390" s="31"/>
      <c r="G390" s="31"/>
      <c r="H390" s="31"/>
      <c r="I390" s="31"/>
      <c r="J390" s="31"/>
      <c r="K390" s="31"/>
      <c r="L390" s="31"/>
      <c r="M390" s="31"/>
    </row>
    <row r="391" spans="3:13">
      <c r="C391" s="31"/>
      <c r="D391" s="31"/>
      <c r="E391" s="31"/>
      <c r="F391" s="31"/>
      <c r="G391" s="31"/>
      <c r="H391" s="31"/>
      <c r="I391" s="31"/>
      <c r="J391" s="31"/>
      <c r="K391" s="31"/>
      <c r="L391" s="31"/>
      <c r="M391" s="31"/>
    </row>
    <row r="392" spans="3:13">
      <c r="C392" s="31"/>
      <c r="D392" s="31"/>
      <c r="E392" s="31"/>
      <c r="F392" s="31"/>
      <c r="G392" s="31"/>
      <c r="H392" s="31"/>
      <c r="I392" s="31"/>
      <c r="J392" s="31"/>
      <c r="K392" s="31"/>
      <c r="L392" s="31"/>
      <c r="M392" s="31"/>
    </row>
    <row r="393" spans="3:13">
      <c r="C393" s="31"/>
      <c r="D393" s="31"/>
      <c r="E393" s="31"/>
      <c r="F393" s="31"/>
      <c r="G393" s="31"/>
      <c r="H393" s="31"/>
      <c r="I393" s="31"/>
      <c r="J393" s="31"/>
      <c r="K393" s="31"/>
      <c r="L393" s="31"/>
      <c r="M393" s="31"/>
    </row>
    <row r="394" spans="3:13">
      <c r="C394" s="31"/>
      <c r="D394" s="31"/>
      <c r="E394" s="31"/>
      <c r="F394" s="31"/>
      <c r="G394" s="31"/>
      <c r="H394" s="31"/>
      <c r="I394" s="31"/>
      <c r="J394" s="31"/>
      <c r="K394" s="31"/>
      <c r="L394" s="31"/>
      <c r="M394" s="31"/>
    </row>
    <row r="395" spans="3:13">
      <c r="C395" s="31"/>
      <c r="D395" s="31"/>
      <c r="E395" s="31"/>
      <c r="F395" s="31"/>
      <c r="G395" s="31"/>
      <c r="H395" s="31"/>
      <c r="I395" s="31"/>
      <c r="J395" s="31"/>
      <c r="K395" s="31"/>
      <c r="L395" s="31"/>
      <c r="M395" s="31"/>
    </row>
    <row r="396" spans="3:13">
      <c r="C396" s="31"/>
      <c r="D396" s="31"/>
      <c r="E396" s="31"/>
      <c r="F396" s="31"/>
      <c r="G396" s="31"/>
      <c r="H396" s="31"/>
      <c r="I396" s="31"/>
      <c r="J396" s="31"/>
      <c r="K396" s="31"/>
      <c r="L396" s="31"/>
      <c r="M396" s="31"/>
    </row>
    <row r="397" spans="3:13">
      <c r="C397" s="31"/>
      <c r="D397" s="31"/>
      <c r="E397" s="31"/>
      <c r="F397" s="31"/>
      <c r="G397" s="31"/>
      <c r="H397" s="31"/>
      <c r="I397" s="31"/>
      <c r="J397" s="31"/>
      <c r="K397" s="31"/>
      <c r="L397" s="31"/>
      <c r="M397" s="31"/>
    </row>
    <row r="398" spans="3:13">
      <c r="C398" s="31"/>
      <c r="D398" s="31"/>
      <c r="E398" s="31"/>
      <c r="F398" s="31"/>
      <c r="G398" s="31"/>
      <c r="H398" s="31"/>
      <c r="I398" s="31"/>
      <c r="J398" s="31"/>
      <c r="K398" s="31"/>
      <c r="L398" s="31"/>
      <c r="M398" s="31"/>
    </row>
    <row r="399" spans="3:13">
      <c r="C399" s="31"/>
      <c r="D399" s="31"/>
      <c r="E399" s="31"/>
      <c r="F399" s="31"/>
      <c r="G399" s="31"/>
      <c r="H399" s="31"/>
      <c r="I399" s="31"/>
      <c r="J399" s="31"/>
      <c r="K399" s="31"/>
      <c r="L399" s="31"/>
      <c r="M399" s="31"/>
    </row>
    <row r="400" spans="3:13">
      <c r="C400" s="31"/>
      <c r="D400" s="31"/>
      <c r="E400" s="31"/>
      <c r="F400" s="31"/>
      <c r="G400" s="31"/>
      <c r="H400" s="31"/>
      <c r="I400" s="31"/>
      <c r="J400" s="31"/>
      <c r="K400" s="31"/>
      <c r="L400" s="31"/>
      <c r="M400" s="31"/>
    </row>
    <row r="401" spans="3:13">
      <c r="C401" s="31"/>
      <c r="D401" s="31"/>
      <c r="E401" s="31"/>
      <c r="F401" s="31"/>
      <c r="G401" s="31"/>
      <c r="H401" s="31"/>
      <c r="I401" s="31"/>
      <c r="J401" s="31"/>
      <c r="K401" s="31"/>
      <c r="L401" s="31"/>
      <c r="M401" s="31"/>
    </row>
    <row r="402" spans="3:13">
      <c r="C402" s="31"/>
      <c r="D402" s="31"/>
      <c r="E402" s="31"/>
      <c r="F402" s="31"/>
      <c r="G402" s="31"/>
      <c r="H402" s="31"/>
      <c r="I402" s="31"/>
      <c r="J402" s="31"/>
      <c r="K402" s="31"/>
      <c r="L402" s="31"/>
      <c r="M402" s="31"/>
    </row>
    <row r="403" spans="3:13">
      <c r="C403" s="31"/>
      <c r="D403" s="31"/>
      <c r="E403" s="31"/>
      <c r="F403" s="31"/>
      <c r="G403" s="31"/>
      <c r="H403" s="31"/>
      <c r="I403" s="31"/>
      <c r="J403" s="31"/>
      <c r="K403" s="31"/>
      <c r="L403" s="31"/>
      <c r="M403" s="31"/>
    </row>
    <row r="404" spans="3:13">
      <c r="C404" s="31"/>
      <c r="D404" s="31"/>
      <c r="E404" s="31"/>
      <c r="F404" s="31"/>
      <c r="G404" s="31"/>
      <c r="H404" s="31"/>
      <c r="I404" s="31"/>
      <c r="J404" s="31"/>
      <c r="K404" s="31"/>
      <c r="L404" s="31"/>
      <c r="M404" s="31"/>
    </row>
    <row r="405" spans="3:13">
      <c r="C405" s="31"/>
      <c r="D405" s="31"/>
      <c r="E405" s="31"/>
      <c r="F405" s="31"/>
      <c r="G405" s="31"/>
      <c r="H405" s="31"/>
      <c r="I405" s="31"/>
      <c r="J405" s="31"/>
      <c r="K405" s="31"/>
      <c r="L405" s="31"/>
      <c r="M405" s="31"/>
    </row>
    <row r="406" spans="3:13">
      <c r="C406" s="31"/>
      <c r="D406" s="31"/>
      <c r="E406" s="31"/>
      <c r="F406" s="31"/>
      <c r="G406" s="31"/>
      <c r="H406" s="31"/>
      <c r="I406" s="31"/>
      <c r="J406" s="31"/>
      <c r="K406" s="31"/>
      <c r="L406" s="31"/>
      <c r="M406" s="31"/>
    </row>
    <row r="407" spans="3:13">
      <c r="C407" s="31"/>
      <c r="D407" s="31"/>
      <c r="E407" s="31"/>
      <c r="F407" s="31"/>
      <c r="G407" s="31"/>
      <c r="H407" s="31"/>
      <c r="I407" s="31"/>
      <c r="J407" s="31"/>
      <c r="K407" s="31"/>
      <c r="L407" s="31"/>
      <c r="M407" s="31"/>
    </row>
    <row r="408" spans="3:13">
      <c r="C408" s="31"/>
      <c r="D408" s="31"/>
      <c r="E408" s="31"/>
      <c r="F408" s="31"/>
      <c r="G408" s="31"/>
      <c r="H408" s="31"/>
      <c r="I408" s="31"/>
      <c r="J408" s="31"/>
      <c r="K408" s="31"/>
      <c r="L408" s="31"/>
      <c r="M408" s="31"/>
    </row>
    <row r="409" spans="3:13">
      <c r="C409" s="31"/>
      <c r="J409" s="31"/>
      <c r="K409" s="31"/>
      <c r="L409" s="31"/>
      <c r="M409" s="31"/>
    </row>
  </sheetData>
  <autoFilter ref="C8:M158" xr:uid="{00000000-0009-0000-0000-000026000000}"/>
  <mergeCells count="5">
    <mergeCell ref="H1:J2"/>
    <mergeCell ref="K1:M2"/>
    <mergeCell ref="C4:D4"/>
    <mergeCell ref="F4:H4"/>
    <mergeCell ref="I4:J4"/>
  </mergeCells>
  <phoneticPr fontId="27"/>
  <printOptions horizontalCentered="1" verticalCentered="1"/>
  <pageMargins left="0.78740157480314965" right="0.78740157480314965" top="0.78740157480314965" bottom="0.59055118110236227" header="0.51181102362204722" footer="0.39370078740157483"/>
  <pageSetup paperSize="12" scale="81" fitToHeight="2" orientation="landscape" horizontalDpi="4294967292" r:id="rId1"/>
  <headerFooter alignWithMargins="0">
    <oddFooter>&amp;C&amp;A　　&amp;P／&amp;N</oddFooter>
  </headerFooter>
  <rowBreaks count="5" manualBreakCount="5">
    <brk id="33" max="38" man="1"/>
    <brk id="58" max="38" man="1"/>
    <brk id="83" max="38" man="1"/>
    <brk id="108" max="38" man="1"/>
    <brk id="133" max="38"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A9:B11"/>
  <sheetViews>
    <sheetView workbookViewId="0">
      <selection activeCell="F17" sqref="F17"/>
    </sheetView>
  </sheetViews>
  <sheetFormatPr defaultRowHeight="13.15"/>
  <cols>
    <col min="2" max="2" width="12.28515625" customWidth="1"/>
  </cols>
  <sheetData>
    <row r="9" spans="1:2">
      <c r="A9" t="s">
        <v>870</v>
      </c>
      <c r="B9" t="s">
        <v>871</v>
      </c>
    </row>
    <row r="10" spans="1:2">
      <c r="A10" t="s">
        <v>872</v>
      </c>
      <c r="B10" t="s">
        <v>873</v>
      </c>
    </row>
    <row r="11" spans="1:2">
      <c r="A11" t="s">
        <v>874</v>
      </c>
      <c r="B11" t="s">
        <v>875</v>
      </c>
    </row>
  </sheetData>
  <phoneticPr fontId="27"/>
  <printOptions horizontalCentered="1"/>
  <pageMargins left="0.78740157480314965" right="0.78740157480314965" top="0.98425196850393704" bottom="0.98425196850393704" header="0.51181102362204722" footer="0.51181102362204722"/>
  <pageSetup paperSize="9" orientation="portrait" horizontalDpi="200" verticalDpi="2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tabColor rgb="FF92D050"/>
  </sheetPr>
  <dimension ref="A1:J1847"/>
  <sheetViews>
    <sheetView topLeftCell="A187" zoomScale="80" zoomScaleNormal="80" workbookViewId="0">
      <selection activeCell="P1623" sqref="P1623"/>
    </sheetView>
  </sheetViews>
  <sheetFormatPr defaultColWidth="9" defaultRowHeight="13.15"/>
  <cols>
    <col min="1" max="1" width="24.85546875" style="124" bestFit="1" customWidth="1"/>
    <col min="2" max="2" width="13.28515625" style="124" customWidth="1"/>
    <col min="3" max="7" width="9" style="124" hidden="1" customWidth="1"/>
    <col min="8" max="8" width="24.85546875" style="124" hidden="1" customWidth="1"/>
    <col min="9" max="9" width="15.85546875" style="124" hidden="1" customWidth="1"/>
    <col min="10" max="10" width="11.28515625" style="124" hidden="1" customWidth="1"/>
    <col min="11" max="12" width="9" style="124"/>
    <col min="13" max="13" width="9.140625" style="124" customWidth="1"/>
    <col min="14" max="16384" width="9" style="124"/>
  </cols>
  <sheetData>
    <row r="1" spans="1:10">
      <c r="A1" s="122" t="s">
        <v>876</v>
      </c>
      <c r="B1" s="123" t="s">
        <v>76</v>
      </c>
      <c r="C1" s="124" t="s">
        <v>877</v>
      </c>
      <c r="D1" s="124" t="s">
        <v>878</v>
      </c>
      <c r="E1" s="124" t="s">
        <v>879</v>
      </c>
      <c r="F1" s="124" t="s">
        <v>880</v>
      </c>
      <c r="G1" s="124" t="s">
        <v>881</v>
      </c>
      <c r="H1" s="124" t="s">
        <v>882</v>
      </c>
      <c r="I1" s="124" t="s">
        <v>883</v>
      </c>
      <c r="J1" s="124" t="s">
        <v>884</v>
      </c>
    </row>
    <row r="2" spans="1:10">
      <c r="A2" s="125" t="s">
        <v>885</v>
      </c>
      <c r="B2" s="123" t="s">
        <v>886</v>
      </c>
      <c r="C2" s="124" t="str">
        <f t="shared" ref="C2:C33" si="0">PHONETIC(B2)</f>
        <v>アオキヒデヒト</v>
      </c>
      <c r="D2" s="124" t="str">
        <f t="shared" ref="D2:D33" si="1">IF(LEFT(B2,LEN(頭文字))=頭文字,1,"")</f>
        <v/>
      </c>
      <c r="E2" s="124" t="str">
        <f>IF(D2="","",COUNTIF($D$2:D2,1))</f>
        <v/>
      </c>
      <c r="F2" s="124" t="str">
        <f t="shared" ref="F2:F33" si="2">IF(COUNTIF(氏名,B2)&gt;1,"重複","")</f>
        <v/>
      </c>
      <c r="G2" s="124" t="str">
        <f>IF(F2="","",COUNTIF($F$2:F2,$F$1))</f>
        <v/>
      </c>
      <c r="H2" s="124" t="str">
        <f>IF(COUNTIF($A$2:A2,A2)=1,A2,"")</f>
        <v>社員</v>
      </c>
      <c r="I2" s="124">
        <f>IF(H2="","",1)</f>
        <v>1</v>
      </c>
      <c r="J2" s="124">
        <f>IF(I2="","",SUM($I$2:I2))</f>
        <v>1</v>
      </c>
    </row>
    <row r="3" spans="1:10">
      <c r="A3" s="125" t="s">
        <v>885</v>
      </c>
      <c r="B3" s="123" t="s">
        <v>887</v>
      </c>
      <c r="C3" s="124" t="str">
        <f t="shared" si="0"/>
        <v>森澄人</v>
      </c>
      <c r="D3" s="124" t="str">
        <f t="shared" si="1"/>
        <v/>
      </c>
      <c r="E3" s="124" t="str">
        <f>IF(D3="","",COUNTIF($D$2:D3,1))</f>
        <v/>
      </c>
      <c r="F3" s="124" t="str">
        <f t="shared" si="2"/>
        <v/>
      </c>
      <c r="G3" s="124" t="str">
        <f>IF(F3="","",COUNTIF($F$2:F3,$F$1))</f>
        <v/>
      </c>
      <c r="H3" s="124" t="str">
        <f>IF(COUNTIF($A$2:A3,A3)=1,A3,"")</f>
        <v/>
      </c>
      <c r="I3" s="124" t="str">
        <f t="shared" ref="I3:I66" si="3">IF(H3="","",1)</f>
        <v/>
      </c>
      <c r="J3" s="124" t="str">
        <f>IF(I3="","",SUM($I$2:I3))</f>
        <v/>
      </c>
    </row>
    <row r="4" spans="1:10">
      <c r="A4" s="125" t="s">
        <v>885</v>
      </c>
      <c r="B4" s="126" t="s">
        <v>888</v>
      </c>
      <c r="C4" s="124" t="str">
        <f t="shared" si="0"/>
        <v>アオキイサム</v>
      </c>
      <c r="D4" s="124" t="str">
        <f t="shared" si="1"/>
        <v/>
      </c>
      <c r="E4" s="124" t="str">
        <f>IF(D4="","",COUNTIF($D$2:D4,1))</f>
        <v/>
      </c>
      <c r="F4" s="124" t="str">
        <f t="shared" si="2"/>
        <v/>
      </c>
      <c r="G4" s="124" t="str">
        <f>IF(F4="","",COUNTIF($F$2:F4,$F$1))</f>
        <v/>
      </c>
      <c r="H4" s="124" t="str">
        <f>IF(COUNTIF($A$2:A4,A4)=1,A4,"")</f>
        <v/>
      </c>
      <c r="I4" s="124" t="str">
        <f t="shared" si="3"/>
        <v/>
      </c>
      <c r="J4" s="124" t="str">
        <f>IF(I4="","",SUM($I$2:I4))</f>
        <v/>
      </c>
    </row>
    <row r="5" spans="1:10">
      <c r="A5" s="125" t="s">
        <v>885</v>
      </c>
      <c r="B5" s="126" t="s">
        <v>889</v>
      </c>
      <c r="C5" s="124" t="str">
        <f t="shared" si="0"/>
        <v>アオキタカトシ</v>
      </c>
      <c r="D5" s="124" t="str">
        <f t="shared" si="1"/>
        <v/>
      </c>
      <c r="E5" s="124" t="str">
        <f>IF(D5="","",COUNTIF($D$2:D5,1))</f>
        <v/>
      </c>
      <c r="F5" s="124" t="str">
        <f t="shared" si="2"/>
        <v/>
      </c>
      <c r="G5" s="124" t="str">
        <f>IF(F5="","",COUNTIF($F$2:F5,$F$1))</f>
        <v/>
      </c>
      <c r="H5" s="124" t="str">
        <f>IF(COUNTIF($A$2:A5,A5)=1,A5,"")</f>
        <v/>
      </c>
      <c r="I5" s="124" t="str">
        <f t="shared" si="3"/>
        <v/>
      </c>
      <c r="J5" s="124" t="str">
        <f>IF(I5="","",SUM($I$2:I5))</f>
        <v/>
      </c>
    </row>
    <row r="6" spans="1:10">
      <c r="A6" s="125" t="s">
        <v>885</v>
      </c>
      <c r="B6" s="126" t="s">
        <v>890</v>
      </c>
      <c r="C6" s="124" t="str">
        <f t="shared" si="0"/>
        <v>アキタヒロシ</v>
      </c>
      <c r="D6" s="124" t="str">
        <f t="shared" si="1"/>
        <v/>
      </c>
      <c r="E6" s="124" t="str">
        <f>IF(D6="","",COUNTIF($D$2:D6,1))</f>
        <v/>
      </c>
      <c r="F6" s="124" t="str">
        <f t="shared" si="2"/>
        <v>重複</v>
      </c>
      <c r="G6" s="124">
        <f>IF(F6="","",COUNTIF($F$2:F6,$F$1))</f>
        <v>1</v>
      </c>
      <c r="H6" s="124" t="str">
        <f>IF(COUNTIF($A$2:A6,A6)=1,A6,"")</f>
        <v/>
      </c>
      <c r="I6" s="124" t="str">
        <f t="shared" si="3"/>
        <v/>
      </c>
      <c r="J6" s="124" t="str">
        <f>IF(I6="","",SUM($I$2:I6))</f>
        <v/>
      </c>
    </row>
    <row r="7" spans="1:10">
      <c r="A7" s="125" t="s">
        <v>885</v>
      </c>
      <c r="B7" s="126" t="s">
        <v>891</v>
      </c>
      <c r="C7" s="124" t="str">
        <f t="shared" si="0"/>
        <v>アキモトコウキ</v>
      </c>
      <c r="D7" s="124" t="str">
        <f t="shared" si="1"/>
        <v/>
      </c>
      <c r="E7" s="124" t="str">
        <f>IF(D7="","",COUNTIF($D$2:D7,1))</f>
        <v/>
      </c>
      <c r="F7" s="124" t="str">
        <f t="shared" si="2"/>
        <v/>
      </c>
      <c r="G7" s="124" t="str">
        <f>IF(F7="","",COUNTIF($F$2:F7,$F$1))</f>
        <v/>
      </c>
      <c r="H7" s="124" t="str">
        <f>IF(COUNTIF($A$2:A7,A7)=1,A7,"")</f>
        <v/>
      </c>
      <c r="I7" s="124" t="str">
        <f t="shared" si="3"/>
        <v/>
      </c>
      <c r="J7" s="124" t="str">
        <f>IF(I7="","",SUM($I$2:I7))</f>
        <v/>
      </c>
    </row>
    <row r="8" spans="1:10">
      <c r="A8" s="125" t="s">
        <v>885</v>
      </c>
      <c r="B8" s="126" t="s">
        <v>892</v>
      </c>
      <c r="C8" s="124" t="str">
        <f t="shared" si="0"/>
        <v>アズマイカズノリ</v>
      </c>
      <c r="D8" s="124" t="str">
        <f t="shared" si="1"/>
        <v/>
      </c>
      <c r="E8" s="124" t="str">
        <f>IF(D8="","",COUNTIF($D$2:D8,1))</f>
        <v/>
      </c>
      <c r="F8" s="124" t="str">
        <f t="shared" si="2"/>
        <v/>
      </c>
      <c r="G8" s="124" t="str">
        <f>IF(F8="","",COUNTIF($F$2:F8,$F$1))</f>
        <v/>
      </c>
      <c r="H8" s="124" t="str">
        <f>IF(COUNTIF($A$2:A8,A8)=1,A8,"")</f>
        <v/>
      </c>
      <c r="I8" s="124" t="str">
        <f t="shared" si="3"/>
        <v/>
      </c>
      <c r="J8" s="124" t="str">
        <f>IF(I8="","",SUM($I$2:I8))</f>
        <v/>
      </c>
    </row>
    <row r="9" spans="1:10">
      <c r="A9" s="125" t="s">
        <v>885</v>
      </c>
      <c r="B9" s="123" t="s">
        <v>893</v>
      </c>
      <c r="C9" s="124" t="str">
        <f t="shared" si="0"/>
        <v>アダチヨウ</v>
      </c>
      <c r="D9" s="124" t="str">
        <f t="shared" si="1"/>
        <v/>
      </c>
      <c r="E9" s="124" t="str">
        <f>IF(D9="","",COUNTIF($D$2:D9,1))</f>
        <v/>
      </c>
      <c r="F9" s="124" t="str">
        <f t="shared" si="2"/>
        <v/>
      </c>
      <c r="G9" s="124" t="str">
        <f>IF(F9="","",COUNTIF($F$2:F9,$F$1))</f>
        <v/>
      </c>
      <c r="H9" s="124" t="str">
        <f>IF(COUNTIF($A$2:A9,A9)=1,A9,"")</f>
        <v/>
      </c>
      <c r="I9" s="124" t="str">
        <f t="shared" si="3"/>
        <v/>
      </c>
      <c r="J9" s="124" t="str">
        <f>IF(I9="","",SUM($I$2:I9))</f>
        <v/>
      </c>
    </row>
    <row r="10" spans="1:10">
      <c r="A10" s="125" t="s">
        <v>885</v>
      </c>
      <c r="B10" s="123" t="s">
        <v>894</v>
      </c>
      <c r="C10" s="124" t="str">
        <f t="shared" si="0"/>
        <v>アダチユイ</v>
      </c>
      <c r="D10" s="124" t="str">
        <f t="shared" si="1"/>
        <v/>
      </c>
      <c r="E10" s="124" t="str">
        <f>IF(D10="","",COUNTIF($D$2:D10,1))</f>
        <v/>
      </c>
      <c r="F10" s="124" t="str">
        <f t="shared" si="2"/>
        <v/>
      </c>
      <c r="G10" s="124" t="str">
        <f>IF(F10="","",COUNTIF($F$2:F10,$F$1))</f>
        <v/>
      </c>
      <c r="H10" s="124" t="str">
        <f>IF(COUNTIF($A$2:A10,A10)=1,A10,"")</f>
        <v/>
      </c>
      <c r="I10" s="124" t="str">
        <f t="shared" si="3"/>
        <v/>
      </c>
      <c r="J10" s="124" t="str">
        <f>IF(I10="","",SUM($I$2:I10))</f>
        <v/>
      </c>
    </row>
    <row r="11" spans="1:10">
      <c r="A11" s="125" t="s">
        <v>885</v>
      </c>
      <c r="B11" s="123" t="s">
        <v>895</v>
      </c>
      <c r="C11" s="124" t="str">
        <f t="shared" si="0"/>
        <v>アベマサオ</v>
      </c>
      <c r="D11" s="124" t="str">
        <f t="shared" si="1"/>
        <v/>
      </c>
      <c r="E11" s="124" t="str">
        <f>IF(D11="","",COUNTIF($D$2:D11,1))</f>
        <v/>
      </c>
      <c r="F11" s="124" t="str">
        <f t="shared" si="2"/>
        <v/>
      </c>
      <c r="G11" s="124" t="str">
        <f>IF(F11="","",COUNTIF($F$2:F11,$F$1))</f>
        <v/>
      </c>
      <c r="H11" s="124" t="str">
        <f>IF(COUNTIF($A$2:A11,A11)=1,A11,"")</f>
        <v/>
      </c>
      <c r="I11" s="124" t="str">
        <f t="shared" si="3"/>
        <v/>
      </c>
      <c r="J11" s="124" t="str">
        <f>IF(I11="","",SUM($I$2:I11))</f>
        <v/>
      </c>
    </row>
    <row r="12" spans="1:10">
      <c r="A12" s="125" t="s">
        <v>885</v>
      </c>
      <c r="B12" s="126" t="s">
        <v>896</v>
      </c>
      <c r="C12" s="124" t="str">
        <f t="shared" si="0"/>
        <v>アライヒデアキ</v>
      </c>
      <c r="D12" s="124" t="str">
        <f t="shared" si="1"/>
        <v/>
      </c>
      <c r="E12" s="124" t="str">
        <f>IF(D12="","",COUNTIF($D$2:D12,1))</f>
        <v/>
      </c>
      <c r="F12" s="124" t="str">
        <f t="shared" si="2"/>
        <v/>
      </c>
      <c r="G12" s="124" t="str">
        <f>IF(F12="","",COUNTIF($F$2:F12,$F$1))</f>
        <v/>
      </c>
      <c r="H12" s="124" t="str">
        <f>IF(COUNTIF($A$2:A12,A12)=1,A12,"")</f>
        <v/>
      </c>
      <c r="I12" s="124" t="str">
        <f t="shared" si="3"/>
        <v/>
      </c>
      <c r="J12" s="124" t="str">
        <f>IF(I12="","",SUM($I$2:I12))</f>
        <v/>
      </c>
    </row>
    <row r="13" spans="1:10">
      <c r="A13" s="125" t="s">
        <v>885</v>
      </c>
      <c r="B13" s="123" t="s">
        <v>897</v>
      </c>
      <c r="C13" s="124" t="str">
        <f t="shared" si="0"/>
        <v>イトウヨシアキ</v>
      </c>
      <c r="D13" s="124" t="str">
        <f t="shared" si="1"/>
        <v/>
      </c>
      <c r="E13" s="124" t="str">
        <f>IF(D13="","",COUNTIF($D$2:D13,1))</f>
        <v/>
      </c>
      <c r="F13" s="124" t="str">
        <f t="shared" si="2"/>
        <v/>
      </c>
      <c r="G13" s="124" t="str">
        <f>IF(F13="","",COUNTIF($F$2:F13,$F$1))</f>
        <v/>
      </c>
      <c r="H13" s="124" t="str">
        <f>IF(COUNTIF($A$2:A13,A13)=1,A13,"")</f>
        <v/>
      </c>
      <c r="I13" s="124" t="str">
        <f t="shared" si="3"/>
        <v/>
      </c>
      <c r="J13" s="124" t="str">
        <f>IF(I13="","",SUM($I$2:I13))</f>
        <v/>
      </c>
    </row>
    <row r="14" spans="1:10">
      <c r="A14" s="125" t="s">
        <v>885</v>
      </c>
      <c r="B14" s="123" t="s">
        <v>898</v>
      </c>
      <c r="C14" s="124" t="str">
        <f t="shared" si="0"/>
        <v>イハラヨシマサ</v>
      </c>
      <c r="D14" s="124" t="str">
        <f t="shared" si="1"/>
        <v/>
      </c>
      <c r="E14" s="124" t="str">
        <f>IF(D14="","",COUNTIF($D$2:D14,1))</f>
        <v/>
      </c>
      <c r="F14" s="124" t="str">
        <f t="shared" si="2"/>
        <v/>
      </c>
      <c r="G14" s="124" t="str">
        <f>IF(F14="","",COUNTIF($F$2:F14,$F$1))</f>
        <v/>
      </c>
      <c r="H14" s="124" t="str">
        <f>IF(COUNTIF($A$2:A14,A14)=1,A14,"")</f>
        <v/>
      </c>
      <c r="I14" s="124" t="str">
        <f t="shared" si="3"/>
        <v/>
      </c>
      <c r="J14" s="124" t="str">
        <f>IF(I14="","",SUM($I$2:I14))</f>
        <v/>
      </c>
    </row>
    <row r="15" spans="1:10">
      <c r="A15" s="125" t="s">
        <v>885</v>
      </c>
      <c r="B15" s="123" t="s">
        <v>899</v>
      </c>
      <c r="C15" s="124" t="str">
        <f t="shared" si="0"/>
        <v>イワサワヒロシ</v>
      </c>
      <c r="D15" s="124" t="str">
        <f t="shared" si="1"/>
        <v/>
      </c>
      <c r="E15" s="124" t="str">
        <f>IF(D15="","",COUNTIF($D$2:D15,1))</f>
        <v/>
      </c>
      <c r="F15" s="124" t="str">
        <f t="shared" si="2"/>
        <v/>
      </c>
      <c r="G15" s="124" t="str">
        <f>IF(F15="","",COUNTIF($F$2:F15,$F$1))</f>
        <v/>
      </c>
      <c r="H15" s="124" t="str">
        <f>IF(COUNTIF($A$2:A15,A15)=1,A15,"")</f>
        <v/>
      </c>
      <c r="I15" s="124" t="str">
        <f t="shared" si="3"/>
        <v/>
      </c>
      <c r="J15" s="124" t="str">
        <f>IF(I15="","",SUM($I$2:I15))</f>
        <v/>
      </c>
    </row>
    <row r="16" spans="1:10">
      <c r="A16" s="125" t="s">
        <v>885</v>
      </c>
      <c r="B16" s="127" t="s">
        <v>900</v>
      </c>
      <c r="C16" s="124" t="str">
        <f t="shared" si="0"/>
        <v>ウエシマミキ</v>
      </c>
      <c r="D16" s="124" t="str">
        <f t="shared" si="1"/>
        <v/>
      </c>
      <c r="E16" s="124" t="str">
        <f>IF(D16="","",COUNTIF($D$2:D16,1))</f>
        <v/>
      </c>
      <c r="F16" s="124" t="str">
        <f t="shared" si="2"/>
        <v>重複</v>
      </c>
      <c r="G16" s="124">
        <f>IF(F16="","",COUNTIF($F$2:F16,$F$1))</f>
        <v>2</v>
      </c>
      <c r="H16" s="124" t="str">
        <f>IF(COUNTIF($A$2:A16,A16)=1,A16,"")</f>
        <v/>
      </c>
      <c r="I16" s="124" t="str">
        <f t="shared" si="3"/>
        <v/>
      </c>
      <c r="J16" s="124" t="str">
        <f>IF(I16="","",SUM($I$2:I16))</f>
        <v/>
      </c>
    </row>
    <row r="17" spans="1:10">
      <c r="A17" s="125" t="s">
        <v>885</v>
      </c>
      <c r="B17" s="128" t="s">
        <v>901</v>
      </c>
      <c r="C17" s="124" t="str">
        <f t="shared" si="0"/>
        <v>ウスイヒデトシ</v>
      </c>
      <c r="D17" s="124" t="str">
        <f t="shared" si="1"/>
        <v/>
      </c>
      <c r="E17" s="124" t="str">
        <f>IF(D17="","",COUNTIF($D$2:D17,1))</f>
        <v/>
      </c>
      <c r="F17" s="124" t="str">
        <f t="shared" si="2"/>
        <v/>
      </c>
      <c r="G17" s="124" t="str">
        <f>IF(F17="","",COUNTIF($F$2:F17,$F$1))</f>
        <v/>
      </c>
      <c r="H17" s="124" t="str">
        <f>IF(COUNTIF($A$2:A17,A17)=1,A17,"")</f>
        <v/>
      </c>
      <c r="I17" s="124" t="str">
        <f t="shared" si="3"/>
        <v/>
      </c>
      <c r="J17" s="124" t="str">
        <f>IF(I17="","",SUM($I$2:I17))</f>
        <v/>
      </c>
    </row>
    <row r="18" spans="1:10">
      <c r="A18" s="125" t="s">
        <v>885</v>
      </c>
      <c r="B18" s="129" t="s">
        <v>902</v>
      </c>
      <c r="C18" s="124" t="str">
        <f t="shared" si="0"/>
        <v>ウラノコウジ</v>
      </c>
      <c r="D18" s="124" t="str">
        <f t="shared" si="1"/>
        <v/>
      </c>
      <c r="E18" s="124" t="str">
        <f>IF(D18="","",COUNTIF($D$2:D18,1))</f>
        <v/>
      </c>
      <c r="F18" s="124" t="str">
        <f t="shared" si="2"/>
        <v/>
      </c>
      <c r="G18" s="124" t="str">
        <f>IF(F18="","",COUNTIF($F$2:F18,$F$1))</f>
        <v/>
      </c>
      <c r="H18" s="124" t="str">
        <f>IF(COUNTIF($A$2:A18,A18)=1,A18,"")</f>
        <v/>
      </c>
      <c r="I18" s="124" t="str">
        <f t="shared" si="3"/>
        <v/>
      </c>
      <c r="J18" s="124" t="str">
        <f>IF(I18="","",SUM($I$2:I18))</f>
        <v/>
      </c>
    </row>
    <row r="19" spans="1:10">
      <c r="A19" s="125" t="s">
        <v>885</v>
      </c>
      <c r="B19" s="128" t="s">
        <v>903</v>
      </c>
      <c r="C19" s="124" t="str">
        <f t="shared" si="0"/>
        <v>エンドウツヨシ</v>
      </c>
      <c r="D19" s="124" t="str">
        <f t="shared" si="1"/>
        <v/>
      </c>
      <c r="E19" s="124" t="str">
        <f>IF(D19="","",COUNTIF($D$2:D19,1))</f>
        <v/>
      </c>
      <c r="F19" s="124" t="str">
        <f t="shared" si="2"/>
        <v/>
      </c>
      <c r="G19" s="124" t="str">
        <f>IF(F19="","",COUNTIF($F$2:F19,$F$1))</f>
        <v/>
      </c>
      <c r="H19" s="124" t="str">
        <f>IF(COUNTIF($A$2:A19,A19)=1,A19,"")</f>
        <v/>
      </c>
      <c r="I19" s="124" t="str">
        <f t="shared" si="3"/>
        <v/>
      </c>
      <c r="J19" s="124" t="str">
        <f>IF(I19="","",SUM($I$2:I19))</f>
        <v/>
      </c>
    </row>
    <row r="20" spans="1:10">
      <c r="A20" s="125" t="s">
        <v>885</v>
      </c>
      <c r="B20" s="126" t="s">
        <v>904</v>
      </c>
      <c r="C20" s="124" t="str">
        <f t="shared" si="0"/>
        <v>オオクボリュウタ</v>
      </c>
      <c r="D20" s="124" t="str">
        <f t="shared" si="1"/>
        <v/>
      </c>
      <c r="E20" s="124" t="str">
        <f>IF(D20="","",COUNTIF($D$2:D20,1))</f>
        <v/>
      </c>
      <c r="F20" s="124" t="str">
        <f t="shared" si="2"/>
        <v/>
      </c>
      <c r="G20" s="124" t="str">
        <f>IF(F20="","",COUNTIF($F$2:F20,$F$1))</f>
        <v/>
      </c>
      <c r="H20" s="124" t="str">
        <f>IF(COUNTIF($A$2:A20,A20)=1,A20,"")</f>
        <v/>
      </c>
      <c r="I20" s="124" t="str">
        <f t="shared" si="3"/>
        <v/>
      </c>
      <c r="J20" s="124" t="str">
        <f>IF(I20="","",SUM($I$2:I20))</f>
        <v/>
      </c>
    </row>
    <row r="21" spans="1:10">
      <c r="A21" s="125" t="s">
        <v>885</v>
      </c>
      <c r="B21" s="128" t="s">
        <v>905</v>
      </c>
      <c r="C21" s="124" t="str">
        <f t="shared" si="0"/>
        <v>オオシマオノレミキ</v>
      </c>
      <c r="D21" s="124" t="str">
        <f t="shared" si="1"/>
        <v/>
      </c>
      <c r="E21" s="124" t="str">
        <f>IF(D21="","",COUNTIF($D$2:D21,1))</f>
        <v/>
      </c>
      <c r="F21" s="124" t="str">
        <f t="shared" si="2"/>
        <v/>
      </c>
      <c r="G21" s="124" t="str">
        <f>IF(F21="","",COUNTIF($F$2:F21,$F$1))</f>
        <v/>
      </c>
      <c r="H21" s="124" t="str">
        <f>IF(COUNTIF($A$2:A21,A21)=1,A21,"")</f>
        <v/>
      </c>
      <c r="I21" s="124" t="str">
        <f t="shared" si="3"/>
        <v/>
      </c>
      <c r="J21" s="124" t="str">
        <f>IF(I21="","",SUM($I$2:I21))</f>
        <v/>
      </c>
    </row>
    <row r="22" spans="1:10">
      <c r="A22" s="125" t="s">
        <v>906</v>
      </c>
      <c r="B22" s="127" t="s">
        <v>907</v>
      </c>
      <c r="C22" s="124" t="str">
        <f t="shared" si="0"/>
        <v>オオタケンゴ</v>
      </c>
      <c r="D22" s="124" t="str">
        <f t="shared" si="1"/>
        <v/>
      </c>
      <c r="E22" s="124" t="str">
        <f>IF(D22="","",COUNTIF($D$2:D22,1))</f>
        <v/>
      </c>
      <c r="F22" s="124" t="str">
        <f t="shared" si="2"/>
        <v/>
      </c>
      <c r="G22" s="124" t="str">
        <f>IF(F22="","",COUNTIF($F$2:F22,$F$1))</f>
        <v/>
      </c>
      <c r="H22" s="124" t="str">
        <f>IF(COUNTIF($A$2:A22,A22)=1,A22,"")</f>
        <v>管理社員</v>
      </c>
      <c r="I22" s="124">
        <f t="shared" si="3"/>
        <v>1</v>
      </c>
      <c r="J22" s="124">
        <f>IF(I22="","",SUM($I$2:I22))</f>
        <v>2</v>
      </c>
    </row>
    <row r="23" spans="1:10">
      <c r="A23" s="125" t="s">
        <v>885</v>
      </c>
      <c r="B23" s="128" t="s">
        <v>908</v>
      </c>
      <c r="C23" s="124" t="str">
        <f t="shared" si="0"/>
        <v>オオタワマサミ</v>
      </c>
      <c r="D23" s="124" t="str">
        <f t="shared" si="1"/>
        <v/>
      </c>
      <c r="E23" s="124" t="str">
        <f>IF(D23="","",COUNTIF($D$2:D23,1))</f>
        <v/>
      </c>
      <c r="F23" s="124" t="str">
        <f t="shared" si="2"/>
        <v/>
      </c>
      <c r="G23" s="124" t="str">
        <f>IF(F23="","",COUNTIF($F$2:F23,$F$1))</f>
        <v/>
      </c>
      <c r="H23" s="124" t="str">
        <f>IF(COUNTIF($A$2:A23,A23)=1,A23,"")</f>
        <v/>
      </c>
      <c r="I23" s="124" t="str">
        <f t="shared" si="3"/>
        <v/>
      </c>
      <c r="J23" s="124" t="str">
        <f>IF(I23="","",SUM($I$2:I23))</f>
        <v/>
      </c>
    </row>
    <row r="24" spans="1:10">
      <c r="A24" s="125" t="s">
        <v>885</v>
      </c>
      <c r="B24" s="123" t="s">
        <v>909</v>
      </c>
      <c r="C24" s="124" t="str">
        <f t="shared" si="0"/>
        <v>オオミナトナオノリ</v>
      </c>
      <c r="D24" s="124" t="str">
        <f t="shared" si="1"/>
        <v/>
      </c>
      <c r="E24" s="124" t="str">
        <f>IF(D24="","",COUNTIF($D$2:D24,1))</f>
        <v/>
      </c>
      <c r="F24" s="124" t="str">
        <f t="shared" si="2"/>
        <v/>
      </c>
      <c r="G24" s="124" t="str">
        <f>IF(F24="","",COUNTIF($F$2:F24,$F$1))</f>
        <v/>
      </c>
      <c r="H24" s="124" t="str">
        <f>IF(COUNTIF($A$2:A24,A24)=1,A24,"")</f>
        <v/>
      </c>
      <c r="I24" s="124" t="str">
        <f t="shared" si="3"/>
        <v/>
      </c>
      <c r="J24" s="124" t="str">
        <f>IF(I24="","",SUM($I$2:I24))</f>
        <v/>
      </c>
    </row>
    <row r="25" spans="1:10">
      <c r="A25" s="125" t="s">
        <v>885</v>
      </c>
      <c r="B25" s="123" t="s">
        <v>910</v>
      </c>
      <c r="C25" s="124" t="str">
        <f t="shared" si="0"/>
        <v>オオヤマテツヤ</v>
      </c>
      <c r="D25" s="124" t="str">
        <f t="shared" si="1"/>
        <v/>
      </c>
      <c r="E25" s="124" t="str">
        <f>IF(D25="","",COUNTIF($D$2:D25,1))</f>
        <v/>
      </c>
      <c r="F25" s="124" t="str">
        <f t="shared" si="2"/>
        <v/>
      </c>
      <c r="G25" s="124" t="str">
        <f>IF(F25="","",COUNTIF($F$2:F25,$F$1))</f>
        <v/>
      </c>
      <c r="H25" s="124" t="str">
        <f>IF(COUNTIF($A$2:A25,A25)=1,A25,"")</f>
        <v/>
      </c>
      <c r="I25" s="124" t="str">
        <f t="shared" si="3"/>
        <v/>
      </c>
      <c r="J25" s="124" t="str">
        <f>IF(I25="","",SUM($I$2:I25))</f>
        <v/>
      </c>
    </row>
    <row r="26" spans="1:10">
      <c r="A26" s="125" t="s">
        <v>885</v>
      </c>
      <c r="B26" s="123" t="s">
        <v>911</v>
      </c>
      <c r="C26" s="124" t="str">
        <f t="shared" si="0"/>
        <v>オカモト忠士</v>
      </c>
      <c r="D26" s="124" t="str">
        <f t="shared" si="1"/>
        <v/>
      </c>
      <c r="E26" s="124" t="str">
        <f>IF(D26="","",COUNTIF($D$2:D26,1))</f>
        <v/>
      </c>
      <c r="F26" s="124" t="str">
        <f t="shared" si="2"/>
        <v>重複</v>
      </c>
      <c r="G26" s="124">
        <f>IF(F26="","",COUNTIF($F$2:F26,$F$1))</f>
        <v>3</v>
      </c>
      <c r="H26" s="124" t="str">
        <f>IF(COUNTIF($A$2:A26,A26)=1,A26,"")</f>
        <v/>
      </c>
      <c r="I26" s="124" t="str">
        <f t="shared" si="3"/>
        <v/>
      </c>
      <c r="J26" s="124" t="str">
        <f>IF(I26="","",SUM($I$2:I26))</f>
        <v/>
      </c>
    </row>
    <row r="27" spans="1:10">
      <c r="A27" s="125" t="s">
        <v>885</v>
      </c>
      <c r="B27" s="123" t="s">
        <v>912</v>
      </c>
      <c r="C27" s="124" t="str">
        <f t="shared" si="0"/>
        <v>オカモトユウ</v>
      </c>
      <c r="D27" s="124" t="str">
        <f t="shared" si="1"/>
        <v/>
      </c>
      <c r="E27" s="124" t="str">
        <f>IF(D27="","",COUNTIF($D$2:D27,1))</f>
        <v/>
      </c>
      <c r="F27" s="124" t="str">
        <f t="shared" si="2"/>
        <v/>
      </c>
      <c r="G27" s="124" t="str">
        <f>IF(F27="","",COUNTIF($F$2:F27,$F$1))</f>
        <v/>
      </c>
      <c r="H27" s="124" t="str">
        <f>IF(COUNTIF($A$2:A27,A27)=1,A27,"")</f>
        <v/>
      </c>
      <c r="I27" s="124" t="str">
        <f t="shared" si="3"/>
        <v/>
      </c>
      <c r="J27" s="124" t="str">
        <f>IF(I27="","",SUM($I$2:I27))</f>
        <v/>
      </c>
    </row>
    <row r="28" spans="1:10">
      <c r="A28" s="125" t="s">
        <v>885</v>
      </c>
      <c r="B28" s="123" t="s">
        <v>913</v>
      </c>
      <c r="C28" s="124" t="str">
        <f t="shared" si="0"/>
        <v>オガワアキラヒサシ</v>
      </c>
      <c r="D28" s="124" t="str">
        <f t="shared" si="1"/>
        <v/>
      </c>
      <c r="E28" s="124" t="str">
        <f>IF(D28="","",COUNTIF($D$2:D28,1))</f>
        <v/>
      </c>
      <c r="F28" s="124" t="str">
        <f t="shared" si="2"/>
        <v/>
      </c>
      <c r="G28" s="124" t="str">
        <f>IF(F28="","",COUNTIF($F$2:F28,$F$1))</f>
        <v/>
      </c>
      <c r="H28" s="124" t="str">
        <f>IF(COUNTIF($A$2:A28,A28)=1,A28,"")</f>
        <v/>
      </c>
      <c r="I28" s="124" t="str">
        <f t="shared" si="3"/>
        <v/>
      </c>
      <c r="J28" s="124" t="str">
        <f>IF(I28="","",SUM($I$2:I28))</f>
        <v/>
      </c>
    </row>
    <row r="29" spans="1:10">
      <c r="A29" s="125" t="s">
        <v>885</v>
      </c>
      <c r="B29" s="123" t="s">
        <v>914</v>
      </c>
      <c r="C29" s="124" t="str">
        <f t="shared" si="0"/>
        <v>オガワケンジ</v>
      </c>
      <c r="D29" s="124" t="str">
        <f t="shared" si="1"/>
        <v/>
      </c>
      <c r="E29" s="124" t="str">
        <f>IF(D29="","",COUNTIF($D$2:D29,1))</f>
        <v/>
      </c>
      <c r="F29" s="124" t="str">
        <f t="shared" si="2"/>
        <v>重複</v>
      </c>
      <c r="G29" s="124">
        <f>IF(F29="","",COUNTIF($F$2:F29,$F$1))</f>
        <v>4</v>
      </c>
      <c r="H29" s="124" t="str">
        <f>IF(COUNTIF($A$2:A29,A29)=1,A29,"")</f>
        <v/>
      </c>
      <c r="I29" s="124" t="str">
        <f t="shared" si="3"/>
        <v/>
      </c>
      <c r="J29" s="124" t="str">
        <f>IF(I29="","",SUM($I$2:I29))</f>
        <v/>
      </c>
    </row>
    <row r="30" spans="1:10">
      <c r="A30" s="125" t="s">
        <v>885</v>
      </c>
      <c r="B30" s="123" t="s">
        <v>915</v>
      </c>
      <c r="C30" s="124" t="str">
        <f t="shared" si="0"/>
        <v>オガワダイスケ</v>
      </c>
      <c r="D30" s="124" t="str">
        <f t="shared" si="1"/>
        <v/>
      </c>
      <c r="E30" s="124" t="str">
        <f>IF(D30="","",COUNTIF($D$2:D30,1))</f>
        <v/>
      </c>
      <c r="F30" s="124" t="str">
        <f t="shared" si="2"/>
        <v/>
      </c>
      <c r="G30" s="124" t="str">
        <f>IF(F30="","",COUNTIF($F$2:F30,$F$1))</f>
        <v/>
      </c>
      <c r="H30" s="124" t="str">
        <f>IF(COUNTIF($A$2:A30,A30)=1,A30,"")</f>
        <v/>
      </c>
      <c r="I30" s="124" t="str">
        <f t="shared" si="3"/>
        <v/>
      </c>
      <c r="J30" s="124" t="str">
        <f>IF(I30="","",SUM($I$2:I30))</f>
        <v/>
      </c>
    </row>
    <row r="31" spans="1:10">
      <c r="A31" s="125" t="s">
        <v>885</v>
      </c>
      <c r="B31" s="123" t="s">
        <v>916</v>
      </c>
      <c r="C31" s="124" t="str">
        <f t="shared" si="0"/>
        <v>オガワタツヤ</v>
      </c>
      <c r="D31" s="124" t="str">
        <f t="shared" si="1"/>
        <v/>
      </c>
      <c r="E31" s="124" t="str">
        <f>IF(D31="","",COUNTIF($D$2:D31,1))</f>
        <v/>
      </c>
      <c r="F31" s="124" t="str">
        <f t="shared" si="2"/>
        <v>重複</v>
      </c>
      <c r="G31" s="124">
        <f>IF(F31="","",COUNTIF($F$2:F31,$F$1))</f>
        <v>5</v>
      </c>
      <c r="H31" s="124" t="str">
        <f>IF(COUNTIF($A$2:A31,A31)=1,A31,"")</f>
        <v/>
      </c>
      <c r="I31" s="124" t="str">
        <f t="shared" si="3"/>
        <v/>
      </c>
      <c r="J31" s="124" t="str">
        <f>IF(I31="","",SUM($I$2:I31))</f>
        <v/>
      </c>
    </row>
    <row r="32" spans="1:10">
      <c r="A32" s="125" t="s">
        <v>885</v>
      </c>
      <c r="B32" s="123" t="s">
        <v>917</v>
      </c>
      <c r="C32" s="124" t="str">
        <f t="shared" si="0"/>
        <v>オモトジュンイチ</v>
      </c>
      <c r="D32" s="124" t="str">
        <f t="shared" si="1"/>
        <v/>
      </c>
      <c r="E32" s="124" t="str">
        <f>IF(D32="","",COUNTIF($D$2:D32,1))</f>
        <v/>
      </c>
      <c r="F32" s="124" t="str">
        <f t="shared" si="2"/>
        <v/>
      </c>
      <c r="G32" s="124" t="str">
        <f>IF(F32="","",COUNTIF($F$2:F32,$F$1))</f>
        <v/>
      </c>
      <c r="H32" s="124" t="str">
        <f>IF(COUNTIF($A$2:A32,A32)=1,A32,"")</f>
        <v/>
      </c>
      <c r="I32" s="124" t="str">
        <f t="shared" si="3"/>
        <v/>
      </c>
      <c r="J32" s="124" t="str">
        <f>IF(I32="","",SUM($I$2:I32))</f>
        <v/>
      </c>
    </row>
    <row r="33" spans="1:10">
      <c r="A33" s="125" t="s">
        <v>885</v>
      </c>
      <c r="B33" s="123" t="s">
        <v>918</v>
      </c>
      <c r="C33" s="124" t="str">
        <f t="shared" si="0"/>
        <v>カワバタシンヤ</v>
      </c>
      <c r="D33" s="124" t="str">
        <f t="shared" si="1"/>
        <v/>
      </c>
      <c r="E33" s="124" t="str">
        <f>IF(D33="","",COUNTIF($D$2:D33,1))</f>
        <v/>
      </c>
      <c r="F33" s="124" t="str">
        <f t="shared" si="2"/>
        <v>重複</v>
      </c>
      <c r="G33" s="124">
        <f>IF(F33="","",COUNTIF($F$2:F33,$F$1))</f>
        <v>6</v>
      </c>
      <c r="H33" s="124" t="str">
        <f>IF(COUNTIF($A$2:A33,A33)=1,A33,"")</f>
        <v/>
      </c>
      <c r="I33" s="124" t="str">
        <f t="shared" si="3"/>
        <v/>
      </c>
      <c r="J33" s="124" t="str">
        <f>IF(I33="","",SUM($I$2:I33))</f>
        <v/>
      </c>
    </row>
    <row r="34" spans="1:10">
      <c r="A34" s="125" t="s">
        <v>885</v>
      </c>
      <c r="B34" s="123" t="s">
        <v>919</v>
      </c>
      <c r="C34" s="124" t="str">
        <f t="shared" ref="C34:C65" si="4">PHONETIC(B34)</f>
        <v>キクチトシヒコ</v>
      </c>
      <c r="D34" s="124" t="str">
        <f t="shared" ref="D34:D65" si="5">IF(LEFT(B34,LEN(頭文字))=頭文字,1,"")</f>
        <v/>
      </c>
      <c r="E34" s="124" t="str">
        <f>IF(D34="","",COUNTIF($D$2:D34,1))</f>
        <v/>
      </c>
      <c r="F34" s="124" t="str">
        <f t="shared" ref="F34:F65" si="6">IF(COUNTIF(氏名,B34)&gt;1,"重複","")</f>
        <v/>
      </c>
      <c r="G34" s="124" t="str">
        <f>IF(F34="","",COUNTIF($F$2:F34,$F$1))</f>
        <v/>
      </c>
      <c r="H34" s="124" t="str">
        <f>IF(COUNTIF($A$2:A34,A34)=1,A34,"")</f>
        <v/>
      </c>
      <c r="I34" s="124" t="str">
        <f t="shared" si="3"/>
        <v/>
      </c>
      <c r="J34" s="124" t="str">
        <f>IF(I34="","",SUM($I$2:I34))</f>
        <v/>
      </c>
    </row>
    <row r="35" spans="1:10">
      <c r="A35" s="125" t="s">
        <v>885</v>
      </c>
      <c r="B35" s="123" t="s">
        <v>920</v>
      </c>
      <c r="C35" s="124" t="str">
        <f t="shared" si="4"/>
        <v>キジマケイゴ</v>
      </c>
      <c r="D35" s="124" t="str">
        <f t="shared" si="5"/>
        <v/>
      </c>
      <c r="E35" s="124" t="str">
        <f>IF(D35="","",COUNTIF($D$2:D35,1))</f>
        <v/>
      </c>
      <c r="F35" s="124" t="str">
        <f t="shared" si="6"/>
        <v/>
      </c>
      <c r="G35" s="124" t="str">
        <f>IF(F35="","",COUNTIF($F$2:F35,$F$1))</f>
        <v/>
      </c>
      <c r="H35" s="124" t="str">
        <f>IF(COUNTIF($A$2:A35,A35)=1,A35,"")</f>
        <v/>
      </c>
      <c r="I35" s="124" t="str">
        <f t="shared" si="3"/>
        <v/>
      </c>
      <c r="J35" s="124" t="str">
        <f>IF(I35="","",SUM($I$2:I35))</f>
        <v/>
      </c>
    </row>
    <row r="36" spans="1:10">
      <c r="A36" s="125" t="s">
        <v>885</v>
      </c>
      <c r="B36" s="123" t="s">
        <v>921</v>
      </c>
      <c r="C36" s="124" t="str">
        <f t="shared" si="4"/>
        <v>キヨサワ慶太</v>
      </c>
      <c r="D36" s="124" t="str">
        <f t="shared" si="5"/>
        <v/>
      </c>
      <c r="E36" s="124" t="str">
        <f>IF(D36="","",COUNTIF($D$2:D36,1))</f>
        <v/>
      </c>
      <c r="F36" s="124" t="str">
        <f t="shared" si="6"/>
        <v>重複</v>
      </c>
      <c r="G36" s="124">
        <f>IF(F36="","",COUNTIF($F$2:F36,$F$1))</f>
        <v>7</v>
      </c>
      <c r="H36" s="124" t="str">
        <f>IF(COUNTIF($A$2:A36,A36)=1,A36,"")</f>
        <v/>
      </c>
      <c r="I36" s="124" t="str">
        <f t="shared" si="3"/>
        <v/>
      </c>
      <c r="J36" s="124" t="str">
        <f>IF(I36="","",SUM($I$2:I36))</f>
        <v/>
      </c>
    </row>
    <row r="37" spans="1:10">
      <c r="A37" s="125" t="s">
        <v>885</v>
      </c>
      <c r="B37" s="123" t="s">
        <v>922</v>
      </c>
      <c r="C37" s="124" t="str">
        <f t="shared" si="4"/>
        <v>コウノテツヤ</v>
      </c>
      <c r="D37" s="124" t="str">
        <f t="shared" si="5"/>
        <v/>
      </c>
      <c r="E37" s="124" t="str">
        <f>IF(D37="","",COUNTIF($D$2:D37,1))</f>
        <v/>
      </c>
      <c r="F37" s="124" t="str">
        <f t="shared" si="6"/>
        <v/>
      </c>
      <c r="G37" s="124" t="str">
        <f>IF(F37="","",COUNTIF($F$2:F37,$F$1))</f>
        <v/>
      </c>
      <c r="H37" s="124" t="str">
        <f>IF(COUNTIF($A$2:A37,A37)=1,A37,"")</f>
        <v/>
      </c>
      <c r="I37" s="124" t="str">
        <f t="shared" si="3"/>
        <v/>
      </c>
      <c r="J37" s="124" t="str">
        <f>IF(I37="","",SUM($I$2:I37))</f>
        <v/>
      </c>
    </row>
    <row r="38" spans="1:10">
      <c r="A38" s="125" t="s">
        <v>885</v>
      </c>
      <c r="B38" s="123" t="s">
        <v>923</v>
      </c>
      <c r="C38" s="124" t="str">
        <f t="shared" si="4"/>
        <v>コサクラダイスケ</v>
      </c>
      <c r="D38" s="124" t="str">
        <f t="shared" si="5"/>
        <v/>
      </c>
      <c r="E38" s="124" t="str">
        <f>IF(D38="","",COUNTIF($D$2:D38,1))</f>
        <v/>
      </c>
      <c r="F38" s="124" t="str">
        <f t="shared" si="6"/>
        <v/>
      </c>
      <c r="G38" s="124" t="str">
        <f>IF(F38="","",COUNTIF($F$2:F38,$F$1))</f>
        <v/>
      </c>
      <c r="H38" s="124" t="str">
        <f>IF(COUNTIF($A$2:A38,A38)=1,A38,"")</f>
        <v/>
      </c>
      <c r="I38" s="124" t="str">
        <f t="shared" si="3"/>
        <v/>
      </c>
      <c r="J38" s="124" t="str">
        <f>IF(I38="","",SUM($I$2:I38))</f>
        <v/>
      </c>
    </row>
    <row r="39" spans="1:10">
      <c r="A39" s="125" t="s">
        <v>885</v>
      </c>
      <c r="B39" s="123" t="s">
        <v>924</v>
      </c>
      <c r="C39" s="124" t="str">
        <f t="shared" si="4"/>
        <v>コジマヨシアキ</v>
      </c>
      <c r="D39" s="124" t="str">
        <f t="shared" si="5"/>
        <v/>
      </c>
      <c r="E39" s="124" t="str">
        <f>IF(D39="","",COUNTIF($D$2:D39,1))</f>
        <v/>
      </c>
      <c r="F39" s="124" t="str">
        <f t="shared" si="6"/>
        <v>重複</v>
      </c>
      <c r="G39" s="124">
        <f>IF(F39="","",COUNTIF($F$2:F39,$F$1))</f>
        <v>8</v>
      </c>
      <c r="H39" s="124" t="str">
        <f>IF(COUNTIF($A$2:A39,A39)=1,A39,"")</f>
        <v/>
      </c>
      <c r="I39" s="124" t="str">
        <f t="shared" si="3"/>
        <v/>
      </c>
      <c r="J39" s="124" t="str">
        <f>IF(I39="","",SUM($I$2:I39))</f>
        <v/>
      </c>
    </row>
    <row r="40" spans="1:10">
      <c r="A40" s="125" t="s">
        <v>885</v>
      </c>
      <c r="B40" s="123" t="s">
        <v>925</v>
      </c>
      <c r="C40" s="124" t="str">
        <f t="shared" si="4"/>
        <v>ゴトウカツノリ</v>
      </c>
      <c r="D40" s="124" t="str">
        <f t="shared" si="5"/>
        <v/>
      </c>
      <c r="E40" s="124" t="str">
        <f>IF(D40="","",COUNTIF($D$2:D40,1))</f>
        <v/>
      </c>
      <c r="F40" s="124" t="str">
        <f t="shared" si="6"/>
        <v/>
      </c>
      <c r="G40" s="124" t="str">
        <f>IF(F40="","",COUNTIF($F$2:F40,$F$1))</f>
        <v/>
      </c>
      <c r="H40" s="124" t="str">
        <f>IF(COUNTIF($A$2:A40,A40)=1,A40,"")</f>
        <v/>
      </c>
      <c r="I40" s="124" t="str">
        <f t="shared" si="3"/>
        <v/>
      </c>
      <c r="J40" s="124" t="str">
        <f>IF(I40="","",SUM($I$2:I40))</f>
        <v/>
      </c>
    </row>
    <row r="41" spans="1:10">
      <c r="A41" s="125" t="s">
        <v>885</v>
      </c>
      <c r="B41" s="123" t="s">
        <v>926</v>
      </c>
      <c r="C41" s="124" t="str">
        <f t="shared" si="4"/>
        <v>ゴトウヒロキ</v>
      </c>
      <c r="D41" s="124" t="str">
        <f t="shared" si="5"/>
        <v/>
      </c>
      <c r="E41" s="124" t="str">
        <f>IF(D41="","",COUNTIF($D$2:D41,1))</f>
        <v/>
      </c>
      <c r="F41" s="124" t="str">
        <f t="shared" si="6"/>
        <v/>
      </c>
      <c r="G41" s="124" t="str">
        <f>IF(F41="","",COUNTIF($F$2:F41,$F$1))</f>
        <v/>
      </c>
      <c r="H41" s="124" t="str">
        <f>IF(COUNTIF($A$2:A41,A41)=1,A41,"")</f>
        <v/>
      </c>
      <c r="I41" s="124" t="str">
        <f t="shared" si="3"/>
        <v/>
      </c>
      <c r="J41" s="124" t="str">
        <f>IF(I41="","",SUM($I$2:I41))</f>
        <v/>
      </c>
    </row>
    <row r="42" spans="1:10">
      <c r="A42" s="125" t="s">
        <v>885</v>
      </c>
      <c r="B42" s="123" t="s">
        <v>860</v>
      </c>
      <c r="C42" s="124" t="str">
        <f t="shared" si="4"/>
        <v>コバヤシサユリ</v>
      </c>
      <c r="D42" s="124" t="str">
        <f t="shared" si="5"/>
        <v/>
      </c>
      <c r="E42" s="124" t="str">
        <f>IF(D42="","",COUNTIF($D$2:D42,1))</f>
        <v/>
      </c>
      <c r="F42" s="124" t="str">
        <f t="shared" si="6"/>
        <v/>
      </c>
      <c r="G42" s="124" t="str">
        <f>IF(F42="","",COUNTIF($F$2:F42,$F$1))</f>
        <v/>
      </c>
      <c r="H42" s="124" t="str">
        <f>IF(COUNTIF($A$2:A42,A42)=1,A42,"")</f>
        <v/>
      </c>
      <c r="I42" s="124" t="str">
        <f t="shared" si="3"/>
        <v/>
      </c>
      <c r="J42" s="124" t="str">
        <f>IF(I42="","",SUM($I$2:I42))</f>
        <v/>
      </c>
    </row>
    <row r="43" spans="1:10">
      <c r="A43" s="125" t="s">
        <v>885</v>
      </c>
      <c r="B43" s="126" t="s">
        <v>927</v>
      </c>
      <c r="C43" s="124" t="str">
        <f t="shared" si="4"/>
        <v>コヤスジュン</v>
      </c>
      <c r="D43" s="124" t="str">
        <f t="shared" si="5"/>
        <v/>
      </c>
      <c r="E43" s="124" t="str">
        <f>IF(D43="","",COUNTIF($D$2:D43,1))</f>
        <v/>
      </c>
      <c r="F43" s="124" t="str">
        <f t="shared" si="6"/>
        <v>重複</v>
      </c>
      <c r="G43" s="124">
        <f>IF(F43="","",COUNTIF($F$2:F43,$F$1))</f>
        <v>9</v>
      </c>
      <c r="H43" s="124" t="str">
        <f>IF(COUNTIF($A$2:A43,A43)=1,A43,"")</f>
        <v/>
      </c>
      <c r="I43" s="124" t="str">
        <f t="shared" si="3"/>
        <v/>
      </c>
      <c r="J43" s="124" t="str">
        <f>IF(I43="","",SUM($I$2:I43))</f>
        <v/>
      </c>
    </row>
    <row r="44" spans="1:10">
      <c r="A44" s="125" t="s">
        <v>885</v>
      </c>
      <c r="B44" s="126" t="s">
        <v>928</v>
      </c>
      <c r="C44" s="124" t="str">
        <f t="shared" si="4"/>
        <v>サイトウヨウヘイ</v>
      </c>
      <c r="D44" s="124" t="str">
        <f t="shared" si="5"/>
        <v/>
      </c>
      <c r="E44" s="124" t="str">
        <f>IF(D44="","",COUNTIF($D$2:D44,1))</f>
        <v/>
      </c>
      <c r="F44" s="124" t="str">
        <f t="shared" si="6"/>
        <v/>
      </c>
      <c r="G44" s="124" t="str">
        <f>IF(F44="","",COUNTIF($F$2:F44,$F$1))</f>
        <v/>
      </c>
      <c r="H44" s="124" t="str">
        <f>IF(COUNTIF($A$2:A44,A44)=1,A44,"")</f>
        <v/>
      </c>
      <c r="I44" s="124" t="str">
        <f t="shared" si="3"/>
        <v/>
      </c>
      <c r="J44" s="124" t="str">
        <f>IF(I44="","",SUM($I$2:I44))</f>
        <v/>
      </c>
    </row>
    <row r="45" spans="1:10">
      <c r="A45" s="125" t="s">
        <v>885</v>
      </c>
      <c r="B45" s="123" t="s">
        <v>929</v>
      </c>
      <c r="C45" s="124" t="str">
        <f t="shared" si="4"/>
        <v>サガナオチュウ</v>
      </c>
      <c r="D45" s="124" t="str">
        <f t="shared" si="5"/>
        <v/>
      </c>
      <c r="E45" s="124" t="str">
        <f>IF(D45="","",COUNTIF($D$2:D45,1))</f>
        <v/>
      </c>
      <c r="F45" s="124" t="str">
        <f t="shared" si="6"/>
        <v/>
      </c>
      <c r="G45" s="124" t="str">
        <f>IF(F45="","",COUNTIF($F$2:F45,$F$1))</f>
        <v/>
      </c>
      <c r="H45" s="124" t="str">
        <f>IF(COUNTIF($A$2:A45,A45)=1,A45,"")</f>
        <v/>
      </c>
      <c r="I45" s="124" t="str">
        <f t="shared" si="3"/>
        <v/>
      </c>
      <c r="J45" s="124" t="str">
        <f>IF(I45="","",SUM($I$2:I45))</f>
        <v/>
      </c>
    </row>
    <row r="46" spans="1:10">
      <c r="A46" s="125" t="s">
        <v>885</v>
      </c>
      <c r="B46" s="123" t="s">
        <v>930</v>
      </c>
      <c r="C46" s="124" t="str">
        <f t="shared" si="4"/>
        <v>サカイユウスケ</v>
      </c>
      <c r="D46" s="124" t="str">
        <f t="shared" si="5"/>
        <v/>
      </c>
      <c r="E46" s="124" t="str">
        <f>IF(D46="","",COUNTIF($D$2:D46,1))</f>
        <v/>
      </c>
      <c r="F46" s="124" t="str">
        <f t="shared" si="6"/>
        <v/>
      </c>
      <c r="G46" s="124" t="str">
        <f>IF(F46="","",COUNTIF($F$2:F46,$F$1))</f>
        <v/>
      </c>
      <c r="H46" s="124" t="str">
        <f>IF(COUNTIF($A$2:A46,A46)=1,A46,"")</f>
        <v/>
      </c>
      <c r="I46" s="124" t="str">
        <f t="shared" si="3"/>
        <v/>
      </c>
      <c r="J46" s="124" t="str">
        <f>IF(I46="","",SUM($I$2:I46))</f>
        <v/>
      </c>
    </row>
    <row r="47" spans="1:10">
      <c r="A47" s="125" t="s">
        <v>885</v>
      </c>
      <c r="B47" s="126" t="s">
        <v>931</v>
      </c>
      <c r="C47" s="124" t="str">
        <f t="shared" si="4"/>
        <v>サトウシュンスケ</v>
      </c>
      <c r="D47" s="124" t="str">
        <f t="shared" si="5"/>
        <v/>
      </c>
      <c r="E47" s="124" t="str">
        <f>IF(D47="","",COUNTIF($D$2:D47,1))</f>
        <v/>
      </c>
      <c r="F47" s="124" t="str">
        <f t="shared" si="6"/>
        <v/>
      </c>
      <c r="G47" s="124" t="str">
        <f>IF(F47="","",COUNTIF($F$2:F47,$F$1))</f>
        <v/>
      </c>
      <c r="H47" s="124" t="str">
        <f>IF(COUNTIF($A$2:A47,A47)=1,A47,"")</f>
        <v/>
      </c>
      <c r="I47" s="124" t="str">
        <f t="shared" si="3"/>
        <v/>
      </c>
      <c r="J47" s="124" t="str">
        <f>IF(I47="","",SUM($I$2:I47))</f>
        <v/>
      </c>
    </row>
    <row r="48" spans="1:10">
      <c r="A48" s="125" t="s">
        <v>885</v>
      </c>
      <c r="B48" s="123" t="s">
        <v>932</v>
      </c>
      <c r="C48" s="124" t="str">
        <f t="shared" si="4"/>
        <v>サトウマサシ</v>
      </c>
      <c r="D48" s="124" t="str">
        <f t="shared" si="5"/>
        <v/>
      </c>
      <c r="E48" s="124" t="str">
        <f>IF(D48="","",COUNTIF($D$2:D48,1))</f>
        <v/>
      </c>
      <c r="F48" s="124" t="str">
        <f t="shared" si="6"/>
        <v/>
      </c>
      <c r="G48" s="124" t="str">
        <f>IF(F48="","",COUNTIF($F$2:F48,$F$1))</f>
        <v/>
      </c>
      <c r="H48" s="124" t="str">
        <f>IF(COUNTIF($A$2:A48,A48)=1,A48,"")</f>
        <v/>
      </c>
      <c r="I48" s="124" t="str">
        <f t="shared" si="3"/>
        <v/>
      </c>
      <c r="J48" s="124" t="str">
        <f>IF(I48="","",SUM($I$2:I48))</f>
        <v/>
      </c>
    </row>
    <row r="49" spans="1:10">
      <c r="A49" s="125" t="s">
        <v>885</v>
      </c>
      <c r="B49" s="123" t="s">
        <v>933</v>
      </c>
      <c r="C49" s="124" t="str">
        <f t="shared" si="4"/>
        <v>シオミツマサタカ</v>
      </c>
      <c r="D49" s="124" t="str">
        <f t="shared" si="5"/>
        <v/>
      </c>
      <c r="E49" s="124" t="str">
        <f>IF(D49="","",COUNTIF($D$2:D49,1))</f>
        <v/>
      </c>
      <c r="F49" s="124" t="str">
        <f t="shared" si="6"/>
        <v/>
      </c>
      <c r="G49" s="124" t="str">
        <f>IF(F49="","",COUNTIF($F$2:F49,$F$1))</f>
        <v/>
      </c>
      <c r="H49" s="124" t="str">
        <f>IF(COUNTIF($A$2:A49,A49)=1,A49,"")</f>
        <v/>
      </c>
      <c r="I49" s="124" t="str">
        <f t="shared" si="3"/>
        <v/>
      </c>
      <c r="J49" s="124" t="str">
        <f>IF(I49="","",SUM($I$2:I49))</f>
        <v/>
      </c>
    </row>
    <row r="50" spans="1:10">
      <c r="A50" s="125" t="s">
        <v>885</v>
      </c>
      <c r="B50" s="123" t="s">
        <v>934</v>
      </c>
      <c r="C50" s="124" t="str">
        <f t="shared" si="4"/>
        <v>シムラショウイチロウ</v>
      </c>
      <c r="D50" s="124" t="str">
        <f t="shared" si="5"/>
        <v/>
      </c>
      <c r="E50" s="124" t="str">
        <f>IF(D50="","",COUNTIF($D$2:D50,1))</f>
        <v/>
      </c>
      <c r="F50" s="124" t="str">
        <f t="shared" si="6"/>
        <v/>
      </c>
      <c r="G50" s="124" t="str">
        <f>IF(F50="","",COUNTIF($F$2:F50,$F$1))</f>
        <v/>
      </c>
      <c r="H50" s="124" t="str">
        <f>IF(COUNTIF($A$2:A50,A50)=1,A50,"")</f>
        <v/>
      </c>
      <c r="I50" s="124" t="str">
        <f t="shared" si="3"/>
        <v/>
      </c>
      <c r="J50" s="124" t="str">
        <f>IF(I50="","",SUM($I$2:I50))</f>
        <v/>
      </c>
    </row>
    <row r="51" spans="1:10">
      <c r="A51" s="125" t="s">
        <v>885</v>
      </c>
      <c r="B51" s="123" t="s">
        <v>935</v>
      </c>
      <c r="C51" s="124" t="str">
        <f t="shared" si="4"/>
        <v>シラトカズナリ</v>
      </c>
      <c r="D51" s="124" t="str">
        <f t="shared" si="5"/>
        <v/>
      </c>
      <c r="E51" s="124" t="str">
        <f>IF(D51="","",COUNTIF($D$2:D51,1))</f>
        <v/>
      </c>
      <c r="F51" s="124" t="str">
        <f t="shared" si="6"/>
        <v>重複</v>
      </c>
      <c r="G51" s="124">
        <f>IF(F51="","",COUNTIF($F$2:F51,$F$1))</f>
        <v>10</v>
      </c>
      <c r="H51" s="124" t="str">
        <f>IF(COUNTIF($A$2:A51,A51)=1,A51,"")</f>
        <v/>
      </c>
      <c r="I51" s="124" t="str">
        <f t="shared" si="3"/>
        <v/>
      </c>
      <c r="J51" s="124" t="str">
        <f>IF(I51="","",SUM($I$2:I51))</f>
        <v/>
      </c>
    </row>
    <row r="52" spans="1:10">
      <c r="A52" s="125" t="s">
        <v>885</v>
      </c>
      <c r="B52" s="123" t="s">
        <v>936</v>
      </c>
      <c r="C52" s="124" t="str">
        <f t="shared" si="4"/>
        <v>スガヒロユキ</v>
      </c>
      <c r="D52" s="124" t="str">
        <f t="shared" si="5"/>
        <v/>
      </c>
      <c r="E52" s="124" t="str">
        <f>IF(D52="","",COUNTIF($D$2:D52,1))</f>
        <v/>
      </c>
      <c r="F52" s="124" t="str">
        <f t="shared" si="6"/>
        <v>重複</v>
      </c>
      <c r="G52" s="124">
        <f>IF(F52="","",COUNTIF($F$2:F52,$F$1))</f>
        <v>11</v>
      </c>
      <c r="H52" s="124" t="str">
        <f>IF(COUNTIF($A$2:A52,A52)=1,A52,"")</f>
        <v/>
      </c>
      <c r="I52" s="124" t="str">
        <f t="shared" si="3"/>
        <v/>
      </c>
      <c r="J52" s="124" t="str">
        <f>IF(I52="","",SUM($I$2:I52))</f>
        <v/>
      </c>
    </row>
    <row r="53" spans="1:10">
      <c r="A53" s="125" t="s">
        <v>885</v>
      </c>
      <c r="B53" s="123" t="s">
        <v>937</v>
      </c>
      <c r="C53" s="124" t="str">
        <f t="shared" si="4"/>
        <v>スギタケンゴ</v>
      </c>
      <c r="D53" s="124" t="str">
        <f t="shared" si="5"/>
        <v/>
      </c>
      <c r="E53" s="124" t="str">
        <f>IF(D53="","",COUNTIF($D$2:D53,1))</f>
        <v/>
      </c>
      <c r="F53" s="124" t="str">
        <f t="shared" si="6"/>
        <v/>
      </c>
      <c r="G53" s="124" t="str">
        <f>IF(F53="","",COUNTIF($F$2:F53,$F$1))</f>
        <v/>
      </c>
      <c r="H53" s="124" t="str">
        <f>IF(COUNTIF($A$2:A53,A53)=1,A53,"")</f>
        <v/>
      </c>
      <c r="I53" s="124" t="str">
        <f t="shared" si="3"/>
        <v/>
      </c>
      <c r="J53" s="124" t="str">
        <f>IF(I53="","",SUM($I$2:I53))</f>
        <v/>
      </c>
    </row>
    <row r="54" spans="1:10">
      <c r="A54" s="125" t="s">
        <v>885</v>
      </c>
      <c r="B54" s="123" t="s">
        <v>938</v>
      </c>
      <c r="C54" s="124" t="str">
        <f t="shared" si="4"/>
        <v>スズキテツオ</v>
      </c>
      <c r="D54" s="124" t="str">
        <f t="shared" si="5"/>
        <v/>
      </c>
      <c r="E54" s="124" t="str">
        <f>IF(D54="","",COUNTIF($D$2:D54,1))</f>
        <v/>
      </c>
      <c r="F54" s="124" t="str">
        <f t="shared" si="6"/>
        <v/>
      </c>
      <c r="G54" s="124" t="str">
        <f>IF(F54="","",COUNTIF($F$2:F54,$F$1))</f>
        <v/>
      </c>
      <c r="H54" s="124" t="str">
        <f>IF(COUNTIF($A$2:A54,A54)=1,A54,"")</f>
        <v/>
      </c>
      <c r="I54" s="124" t="str">
        <f t="shared" si="3"/>
        <v/>
      </c>
      <c r="J54" s="124" t="str">
        <f>IF(I54="","",SUM($I$2:I54))</f>
        <v/>
      </c>
    </row>
    <row r="55" spans="1:10">
      <c r="A55" s="125" t="s">
        <v>885</v>
      </c>
      <c r="B55" s="123" t="s">
        <v>939</v>
      </c>
      <c r="C55" s="124" t="str">
        <f t="shared" si="4"/>
        <v>スナガヒデユキ</v>
      </c>
      <c r="D55" s="124" t="str">
        <f t="shared" si="5"/>
        <v/>
      </c>
      <c r="E55" s="124" t="str">
        <f>IF(D55="","",COUNTIF($D$2:D55,1))</f>
        <v/>
      </c>
      <c r="F55" s="124" t="str">
        <f t="shared" si="6"/>
        <v/>
      </c>
      <c r="G55" s="124" t="str">
        <f>IF(F55="","",COUNTIF($F$2:F55,$F$1))</f>
        <v/>
      </c>
      <c r="H55" s="124" t="str">
        <f>IF(COUNTIF($A$2:A55,A55)=1,A55,"")</f>
        <v/>
      </c>
      <c r="I55" s="124" t="str">
        <f t="shared" si="3"/>
        <v/>
      </c>
      <c r="J55" s="124" t="str">
        <f>IF(I55="","",SUM($I$2:I55))</f>
        <v/>
      </c>
    </row>
    <row r="56" spans="1:10">
      <c r="A56" s="125" t="s">
        <v>885</v>
      </c>
      <c r="B56" s="123" t="s">
        <v>940</v>
      </c>
      <c r="C56" s="124" t="str">
        <f t="shared" si="4"/>
        <v>セノオユウ</v>
      </c>
      <c r="D56" s="124" t="str">
        <f t="shared" si="5"/>
        <v/>
      </c>
      <c r="E56" s="124" t="str">
        <f>IF(D56="","",COUNTIF($D$2:D56,1))</f>
        <v/>
      </c>
      <c r="F56" s="124" t="str">
        <f t="shared" si="6"/>
        <v/>
      </c>
      <c r="G56" s="124" t="str">
        <f>IF(F56="","",COUNTIF($F$2:F56,$F$1))</f>
        <v/>
      </c>
      <c r="H56" s="124" t="str">
        <f>IF(COUNTIF($A$2:A56,A56)=1,A56,"")</f>
        <v/>
      </c>
      <c r="I56" s="124" t="str">
        <f t="shared" si="3"/>
        <v/>
      </c>
      <c r="J56" s="124" t="str">
        <f>IF(I56="","",SUM($I$2:I56))</f>
        <v/>
      </c>
    </row>
    <row r="57" spans="1:10">
      <c r="A57" s="125" t="s">
        <v>885</v>
      </c>
      <c r="B57" s="123" t="s">
        <v>941</v>
      </c>
      <c r="C57" s="124" t="str">
        <f t="shared" si="4"/>
        <v>タカノ伸一</v>
      </c>
      <c r="D57" s="124" t="str">
        <f t="shared" si="5"/>
        <v/>
      </c>
      <c r="E57" s="124" t="str">
        <f>IF(D57="","",COUNTIF($D$2:D57,1))</f>
        <v/>
      </c>
      <c r="F57" s="124" t="str">
        <f t="shared" si="6"/>
        <v/>
      </c>
      <c r="G57" s="124" t="str">
        <f>IF(F57="","",COUNTIF($F$2:F57,$F$1))</f>
        <v/>
      </c>
      <c r="H57" s="124" t="str">
        <f>IF(COUNTIF($A$2:A57,A57)=1,A57,"")</f>
        <v/>
      </c>
      <c r="I57" s="124" t="str">
        <f t="shared" si="3"/>
        <v/>
      </c>
      <c r="J57" s="124" t="str">
        <f>IF(I57="","",SUM($I$2:I57))</f>
        <v/>
      </c>
    </row>
    <row r="58" spans="1:10">
      <c r="A58" s="125" t="s">
        <v>885</v>
      </c>
      <c r="B58" s="126" t="s">
        <v>942</v>
      </c>
      <c r="C58" s="124" t="str">
        <f t="shared" si="4"/>
        <v>ツチヤアイ</v>
      </c>
      <c r="D58" s="124" t="str">
        <f t="shared" si="5"/>
        <v/>
      </c>
      <c r="E58" s="124" t="str">
        <f>IF(D58="","",COUNTIF($D$2:D58,1))</f>
        <v/>
      </c>
      <c r="F58" s="124" t="str">
        <f t="shared" si="6"/>
        <v/>
      </c>
      <c r="G58" s="124" t="str">
        <f>IF(F58="","",COUNTIF($F$2:F58,$F$1))</f>
        <v/>
      </c>
      <c r="H58" s="124" t="str">
        <f>IF(COUNTIF($A$2:A58,A58)=1,A58,"")</f>
        <v/>
      </c>
      <c r="I58" s="124" t="str">
        <f t="shared" si="3"/>
        <v/>
      </c>
      <c r="J58" s="124" t="str">
        <f>IF(I58="","",SUM($I$2:I58))</f>
        <v/>
      </c>
    </row>
    <row r="59" spans="1:10">
      <c r="A59" s="125" t="s">
        <v>885</v>
      </c>
      <c r="B59" s="123" t="s">
        <v>943</v>
      </c>
      <c r="C59" s="124" t="str">
        <f t="shared" si="4"/>
        <v>トコヨダダイスケ</v>
      </c>
      <c r="D59" s="124" t="str">
        <f t="shared" si="5"/>
        <v/>
      </c>
      <c r="E59" s="124" t="str">
        <f>IF(D59="","",COUNTIF($D$2:D59,1))</f>
        <v/>
      </c>
      <c r="F59" s="124" t="str">
        <f t="shared" si="6"/>
        <v>重複</v>
      </c>
      <c r="G59" s="124">
        <f>IF(F59="","",COUNTIF($F$2:F59,$F$1))</f>
        <v>12</v>
      </c>
      <c r="H59" s="124" t="str">
        <f>IF(COUNTIF($A$2:A59,A59)=1,A59,"")</f>
        <v/>
      </c>
      <c r="I59" s="124" t="str">
        <f t="shared" si="3"/>
        <v/>
      </c>
      <c r="J59" s="124" t="str">
        <f>IF(I59="","",SUM($I$2:I59))</f>
        <v/>
      </c>
    </row>
    <row r="60" spans="1:10">
      <c r="A60" s="125" t="s">
        <v>885</v>
      </c>
      <c r="B60" s="123" t="s">
        <v>944</v>
      </c>
      <c r="C60" s="124" t="str">
        <f t="shared" si="4"/>
        <v>トヤマカナメ</v>
      </c>
      <c r="D60" s="124" t="str">
        <f t="shared" si="5"/>
        <v/>
      </c>
      <c r="E60" s="124" t="str">
        <f>IF(D60="","",COUNTIF($D$2:D60,1))</f>
        <v/>
      </c>
      <c r="F60" s="124" t="str">
        <f t="shared" si="6"/>
        <v/>
      </c>
      <c r="G60" s="124" t="str">
        <f>IF(F60="","",COUNTIF($F$2:F60,$F$1))</f>
        <v/>
      </c>
      <c r="H60" s="124" t="str">
        <f>IF(COUNTIF($A$2:A60,A60)=1,A60,"")</f>
        <v/>
      </c>
      <c r="I60" s="124" t="str">
        <f t="shared" si="3"/>
        <v/>
      </c>
      <c r="J60" s="124" t="str">
        <f>IF(I60="","",SUM($I$2:I60))</f>
        <v/>
      </c>
    </row>
    <row r="61" spans="1:10">
      <c r="A61" s="125" t="s">
        <v>885</v>
      </c>
      <c r="B61" s="123" t="s">
        <v>945</v>
      </c>
      <c r="C61" s="124" t="str">
        <f t="shared" si="4"/>
        <v>ナオイクニヒロ</v>
      </c>
      <c r="D61" s="124" t="str">
        <f t="shared" si="5"/>
        <v/>
      </c>
      <c r="E61" s="124" t="str">
        <f>IF(D61="","",COUNTIF($D$2:D61,1))</f>
        <v/>
      </c>
      <c r="F61" s="124" t="str">
        <f t="shared" si="6"/>
        <v/>
      </c>
      <c r="G61" s="124" t="str">
        <f>IF(F61="","",COUNTIF($F$2:F61,$F$1))</f>
        <v/>
      </c>
      <c r="H61" s="124" t="str">
        <f>IF(COUNTIF($A$2:A61,A61)=1,A61,"")</f>
        <v/>
      </c>
      <c r="I61" s="124" t="str">
        <f t="shared" si="3"/>
        <v/>
      </c>
      <c r="J61" s="124" t="str">
        <f>IF(I61="","",SUM($I$2:I61))</f>
        <v/>
      </c>
    </row>
    <row r="62" spans="1:10">
      <c r="A62" s="125" t="s">
        <v>885</v>
      </c>
      <c r="B62" s="123" t="s">
        <v>946</v>
      </c>
      <c r="C62" s="124" t="str">
        <f t="shared" si="4"/>
        <v>ナカタマサキ</v>
      </c>
      <c r="D62" s="124" t="str">
        <f t="shared" si="5"/>
        <v/>
      </c>
      <c r="E62" s="124" t="str">
        <f>IF(D62="","",COUNTIF($D$2:D62,1))</f>
        <v/>
      </c>
      <c r="F62" s="124" t="str">
        <f t="shared" si="6"/>
        <v/>
      </c>
      <c r="G62" s="124" t="str">
        <f>IF(F62="","",COUNTIF($F$2:F62,$F$1))</f>
        <v/>
      </c>
      <c r="H62" s="124" t="str">
        <f>IF(COUNTIF($A$2:A62,A62)=1,A62,"")</f>
        <v/>
      </c>
      <c r="I62" s="124" t="str">
        <f t="shared" si="3"/>
        <v/>
      </c>
      <c r="J62" s="124" t="str">
        <f>IF(I62="","",SUM($I$2:I62))</f>
        <v/>
      </c>
    </row>
    <row r="63" spans="1:10">
      <c r="A63" s="125" t="s">
        <v>885</v>
      </c>
      <c r="B63" s="123" t="s">
        <v>947</v>
      </c>
      <c r="C63" s="124" t="str">
        <f t="shared" si="4"/>
        <v>ナカムラジュンコ</v>
      </c>
      <c r="D63" s="124" t="str">
        <f t="shared" si="5"/>
        <v/>
      </c>
      <c r="E63" s="124" t="str">
        <f>IF(D63="","",COUNTIF($D$2:D63,1))</f>
        <v/>
      </c>
      <c r="F63" s="124" t="str">
        <f t="shared" si="6"/>
        <v/>
      </c>
      <c r="G63" s="124" t="str">
        <f>IF(F63="","",COUNTIF($F$2:F63,$F$1))</f>
        <v/>
      </c>
      <c r="H63" s="124" t="str">
        <f>IF(COUNTIF($A$2:A63,A63)=1,A63,"")</f>
        <v/>
      </c>
      <c r="I63" s="124" t="str">
        <f t="shared" si="3"/>
        <v/>
      </c>
      <c r="J63" s="124" t="str">
        <f>IF(I63="","",SUM($I$2:I63))</f>
        <v/>
      </c>
    </row>
    <row r="64" spans="1:10">
      <c r="A64" s="125" t="s">
        <v>885</v>
      </c>
      <c r="B64" s="123" t="s">
        <v>948</v>
      </c>
      <c r="C64" s="124" t="str">
        <f t="shared" si="4"/>
        <v>ナカムラシンヤ</v>
      </c>
      <c r="D64" s="124" t="str">
        <f t="shared" si="5"/>
        <v/>
      </c>
      <c r="E64" s="124" t="str">
        <f>IF(D64="","",COUNTIF($D$2:D64,1))</f>
        <v/>
      </c>
      <c r="F64" s="124" t="str">
        <f t="shared" si="6"/>
        <v/>
      </c>
      <c r="G64" s="124" t="str">
        <f>IF(F64="","",COUNTIF($F$2:F64,$F$1))</f>
        <v/>
      </c>
      <c r="H64" s="124" t="str">
        <f>IF(COUNTIF($A$2:A64,A64)=1,A64,"")</f>
        <v/>
      </c>
      <c r="I64" s="124" t="str">
        <f t="shared" si="3"/>
        <v/>
      </c>
      <c r="J64" s="124" t="str">
        <f>IF(I64="","",SUM($I$2:I64))</f>
        <v/>
      </c>
    </row>
    <row r="65" spans="1:10">
      <c r="A65" s="125" t="s">
        <v>885</v>
      </c>
      <c r="B65" s="123" t="s">
        <v>949</v>
      </c>
      <c r="C65" s="124" t="str">
        <f t="shared" si="4"/>
        <v>ナカヤマユキノリ</v>
      </c>
      <c r="D65" s="124" t="str">
        <f t="shared" si="5"/>
        <v/>
      </c>
      <c r="E65" s="124" t="str">
        <f>IF(D65="","",COUNTIF($D$2:D65,1))</f>
        <v/>
      </c>
      <c r="F65" s="124" t="str">
        <f t="shared" si="6"/>
        <v/>
      </c>
      <c r="G65" s="124" t="str">
        <f>IF(F65="","",COUNTIF($F$2:F65,$F$1))</f>
        <v/>
      </c>
      <c r="H65" s="124" t="str">
        <f>IF(COUNTIF($A$2:A65,A65)=1,A65,"")</f>
        <v/>
      </c>
      <c r="I65" s="124" t="str">
        <f t="shared" si="3"/>
        <v/>
      </c>
      <c r="J65" s="124" t="str">
        <f>IF(I65="","",SUM($I$2:I65))</f>
        <v/>
      </c>
    </row>
    <row r="66" spans="1:10">
      <c r="A66" s="125" t="s">
        <v>885</v>
      </c>
      <c r="B66" s="123" t="s">
        <v>950</v>
      </c>
      <c r="C66" s="124" t="str">
        <f>PHONETIC(B66)</f>
        <v>ニイゼキキョウタ</v>
      </c>
      <c r="D66" s="124" t="str">
        <f t="shared" ref="D66:D129" si="7">IF(LEFT(B66,LEN(頭文字))=頭文字,1,"")</f>
        <v/>
      </c>
      <c r="E66" s="124" t="str">
        <f>IF(D66="","",COUNTIF($D$2:D66,1))</f>
        <v/>
      </c>
      <c r="F66" s="124" t="str">
        <f t="shared" ref="F66:F129" si="8">IF(COUNTIF(氏名,B66)&gt;1,"重複","")</f>
        <v/>
      </c>
      <c r="G66" s="124" t="str">
        <f>IF(F66="","",COUNTIF($F$2:F66,$F$1))</f>
        <v/>
      </c>
      <c r="H66" s="124" t="str">
        <f>IF(COUNTIF($A$2:A66,A66)=1,A66,"")</f>
        <v/>
      </c>
      <c r="I66" s="124" t="str">
        <f t="shared" si="3"/>
        <v/>
      </c>
      <c r="J66" s="124" t="str">
        <f>IF(I66="","",SUM($I$2:I66))</f>
        <v/>
      </c>
    </row>
    <row r="67" spans="1:10">
      <c r="A67" s="125" t="s">
        <v>885</v>
      </c>
      <c r="B67" s="123" t="s">
        <v>951</v>
      </c>
      <c r="C67" s="124" t="str">
        <f t="shared" ref="C67:C130" si="9">PHONETIC(B67)</f>
        <v>ノザワマサシ</v>
      </c>
      <c r="D67" s="124" t="str">
        <f t="shared" si="7"/>
        <v/>
      </c>
      <c r="E67" s="124" t="str">
        <f>IF(D67="","",COUNTIF($D$2:D67,1))</f>
        <v/>
      </c>
      <c r="F67" s="124" t="str">
        <f t="shared" si="8"/>
        <v/>
      </c>
      <c r="G67" s="124" t="str">
        <f>IF(F67="","",COUNTIF($F$2:F67,$F$1))</f>
        <v/>
      </c>
      <c r="H67" s="124" t="str">
        <f>IF(COUNTIF($A$2:A67,A67)=1,A67,"")</f>
        <v/>
      </c>
      <c r="I67" s="124" t="str">
        <f t="shared" ref="I67:I130" si="10">IF(H67="","",1)</f>
        <v/>
      </c>
      <c r="J67" s="124" t="str">
        <f>IF(I67="","",SUM($I$2:I67))</f>
        <v/>
      </c>
    </row>
    <row r="68" spans="1:10">
      <c r="A68" s="125" t="s">
        <v>885</v>
      </c>
      <c r="B68" s="126" t="s">
        <v>952</v>
      </c>
      <c r="C68" s="124" t="str">
        <f t="shared" si="9"/>
        <v>ノナカジュンイチ</v>
      </c>
      <c r="D68" s="124" t="str">
        <f t="shared" si="7"/>
        <v/>
      </c>
      <c r="E68" s="124" t="str">
        <f>IF(D68="","",COUNTIF($D$2:D68,1))</f>
        <v/>
      </c>
      <c r="F68" s="124" t="str">
        <f t="shared" si="8"/>
        <v/>
      </c>
      <c r="G68" s="124" t="str">
        <f>IF(F68="","",COUNTIF($F$2:F68,$F$1))</f>
        <v/>
      </c>
      <c r="H68" s="124" t="str">
        <f>IF(COUNTIF($A$2:A68,A68)=1,A68,"")</f>
        <v/>
      </c>
      <c r="I68" s="124" t="str">
        <f t="shared" si="10"/>
        <v/>
      </c>
      <c r="J68" s="124" t="str">
        <f>IF(I68="","",SUM($I$2:I68))</f>
        <v/>
      </c>
    </row>
    <row r="69" spans="1:10">
      <c r="A69" s="125" t="s">
        <v>885</v>
      </c>
      <c r="B69" s="126" t="s">
        <v>953</v>
      </c>
      <c r="C69" s="124" t="str">
        <f t="shared" si="9"/>
        <v>ハセガワサダケン</v>
      </c>
      <c r="D69" s="124" t="str">
        <f t="shared" si="7"/>
        <v/>
      </c>
      <c r="E69" s="124" t="str">
        <f>IF(D69="","",COUNTIF($D$2:D69,1))</f>
        <v/>
      </c>
      <c r="F69" s="124" t="str">
        <f t="shared" si="8"/>
        <v/>
      </c>
      <c r="G69" s="124" t="str">
        <f>IF(F69="","",COUNTIF($F$2:F69,$F$1))</f>
        <v/>
      </c>
      <c r="H69" s="124" t="str">
        <f>IF(COUNTIF($A$2:A69,A69)=1,A69,"")</f>
        <v/>
      </c>
      <c r="I69" s="124" t="str">
        <f t="shared" si="10"/>
        <v/>
      </c>
      <c r="J69" s="124" t="str">
        <f>IF(I69="","",SUM($I$2:I69))</f>
        <v/>
      </c>
    </row>
    <row r="70" spans="1:10">
      <c r="A70" s="125" t="s">
        <v>885</v>
      </c>
      <c r="B70" s="123" t="s">
        <v>954</v>
      </c>
      <c r="C70" s="124" t="str">
        <f t="shared" si="9"/>
        <v>ハタカズオ</v>
      </c>
      <c r="D70" s="124" t="str">
        <f t="shared" si="7"/>
        <v/>
      </c>
      <c r="E70" s="124" t="str">
        <f>IF(D70="","",COUNTIF($D$2:D70,1))</f>
        <v/>
      </c>
      <c r="F70" s="124" t="str">
        <f t="shared" si="8"/>
        <v/>
      </c>
      <c r="G70" s="124" t="str">
        <f>IF(F70="","",COUNTIF($F$2:F70,$F$1))</f>
        <v/>
      </c>
      <c r="H70" s="124" t="str">
        <f>IF(COUNTIF($A$2:A70,A70)=1,A70,"")</f>
        <v/>
      </c>
      <c r="I70" s="124" t="str">
        <f t="shared" si="10"/>
        <v/>
      </c>
      <c r="J70" s="124" t="str">
        <f>IF(I70="","",SUM($I$2:I70))</f>
        <v/>
      </c>
    </row>
    <row r="71" spans="1:10">
      <c r="A71" s="125" t="s">
        <v>885</v>
      </c>
      <c r="B71" s="123" t="s">
        <v>955</v>
      </c>
      <c r="C71" s="124" t="str">
        <f t="shared" si="9"/>
        <v>ハナシマヨシジン</v>
      </c>
      <c r="D71" s="124" t="str">
        <f t="shared" si="7"/>
        <v/>
      </c>
      <c r="E71" s="124" t="str">
        <f>IF(D71="","",COUNTIF($D$2:D71,1))</f>
        <v/>
      </c>
      <c r="F71" s="124" t="str">
        <f t="shared" si="8"/>
        <v>重複</v>
      </c>
      <c r="G71" s="124">
        <f>IF(F71="","",COUNTIF($F$2:F71,$F$1))</f>
        <v>13</v>
      </c>
      <c r="H71" s="124" t="str">
        <f>IF(COUNTIF($A$2:A71,A71)=1,A71,"")</f>
        <v/>
      </c>
      <c r="I71" s="124" t="str">
        <f t="shared" si="10"/>
        <v/>
      </c>
      <c r="J71" s="124" t="str">
        <f>IF(I71="","",SUM($I$2:I71))</f>
        <v/>
      </c>
    </row>
    <row r="72" spans="1:10">
      <c r="A72" s="125" t="s">
        <v>885</v>
      </c>
      <c r="B72" s="127" t="s">
        <v>956</v>
      </c>
      <c r="C72" s="124" t="str">
        <f t="shared" si="9"/>
        <v>ハラダキンショウ</v>
      </c>
      <c r="D72" s="124" t="str">
        <f t="shared" si="7"/>
        <v/>
      </c>
      <c r="E72" s="124" t="str">
        <f>IF(D72="","",COUNTIF($D$2:D72,1))</f>
        <v/>
      </c>
      <c r="F72" s="124" t="str">
        <f t="shared" si="8"/>
        <v/>
      </c>
      <c r="G72" s="124" t="str">
        <f>IF(F72="","",COUNTIF($F$2:F72,$F$1))</f>
        <v/>
      </c>
      <c r="H72" s="124" t="str">
        <f>IF(COUNTIF($A$2:A72,A72)=1,A72,"")</f>
        <v/>
      </c>
      <c r="I72" s="124" t="str">
        <f t="shared" si="10"/>
        <v/>
      </c>
      <c r="J72" s="124" t="str">
        <f>IF(I72="","",SUM($I$2:I72))</f>
        <v/>
      </c>
    </row>
    <row r="73" spans="1:10">
      <c r="A73" s="125" t="s">
        <v>885</v>
      </c>
      <c r="B73" s="123" t="s">
        <v>957</v>
      </c>
      <c r="C73" s="124" t="str">
        <f t="shared" si="9"/>
        <v>フクシマヒトミ</v>
      </c>
      <c r="D73" s="124" t="str">
        <f t="shared" si="7"/>
        <v/>
      </c>
      <c r="E73" s="124" t="str">
        <f>IF(D73="","",COUNTIF($D$2:D73,1))</f>
        <v/>
      </c>
      <c r="F73" s="124" t="str">
        <f t="shared" si="8"/>
        <v/>
      </c>
      <c r="G73" s="124" t="str">
        <f>IF(F73="","",COUNTIF($F$2:F73,$F$1))</f>
        <v/>
      </c>
      <c r="H73" s="124" t="str">
        <f>IF(COUNTIF($A$2:A73,A73)=1,A73,"")</f>
        <v/>
      </c>
      <c r="I73" s="124" t="str">
        <f t="shared" si="10"/>
        <v/>
      </c>
      <c r="J73" s="124" t="str">
        <f>IF(I73="","",SUM($I$2:I73))</f>
        <v/>
      </c>
    </row>
    <row r="74" spans="1:10">
      <c r="A74" s="125" t="s">
        <v>885</v>
      </c>
      <c r="B74" s="123" t="s">
        <v>958</v>
      </c>
      <c r="C74" s="124" t="str">
        <f t="shared" si="9"/>
        <v>フジオカキヨアキ</v>
      </c>
      <c r="D74" s="124" t="str">
        <f t="shared" si="7"/>
        <v/>
      </c>
      <c r="E74" s="124" t="str">
        <f>IF(D74="","",COUNTIF($D$2:D74,1))</f>
        <v/>
      </c>
      <c r="F74" s="124" t="str">
        <f t="shared" si="8"/>
        <v>重複</v>
      </c>
      <c r="G74" s="124">
        <f>IF(F74="","",COUNTIF($F$2:F74,$F$1))</f>
        <v>14</v>
      </c>
      <c r="H74" s="124" t="str">
        <f>IF(COUNTIF($A$2:A74,A74)=1,A74,"")</f>
        <v/>
      </c>
      <c r="I74" s="124" t="str">
        <f t="shared" si="10"/>
        <v/>
      </c>
      <c r="J74" s="124" t="str">
        <f>IF(I74="","",SUM($I$2:I74))</f>
        <v/>
      </c>
    </row>
    <row r="75" spans="1:10">
      <c r="A75" s="125" t="s">
        <v>885</v>
      </c>
      <c r="B75" s="123" t="s">
        <v>959</v>
      </c>
      <c r="C75" s="124" t="str">
        <f t="shared" si="9"/>
        <v>ホシノモモコ</v>
      </c>
      <c r="D75" s="124">
        <f t="shared" si="7"/>
        <v>1</v>
      </c>
      <c r="E75" s="124">
        <f>IF(D75="","",COUNTIF($D$2:D75,1))</f>
        <v>1</v>
      </c>
      <c r="F75" s="124" t="str">
        <f t="shared" si="8"/>
        <v/>
      </c>
      <c r="G75" s="124" t="str">
        <f>IF(F75="","",COUNTIF($F$2:F75,$F$1))</f>
        <v/>
      </c>
      <c r="H75" s="124" t="str">
        <f>IF(COUNTIF($A$2:A75,A75)=1,A75,"")</f>
        <v/>
      </c>
      <c r="I75" s="124" t="str">
        <f t="shared" si="10"/>
        <v/>
      </c>
      <c r="J75" s="124" t="str">
        <f>IF(I75="","",SUM($I$2:I75))</f>
        <v/>
      </c>
    </row>
    <row r="76" spans="1:10">
      <c r="A76" s="125" t="s">
        <v>885</v>
      </c>
      <c r="B76" s="123" t="s">
        <v>960</v>
      </c>
      <c r="C76" s="124" t="str">
        <f t="shared" si="9"/>
        <v>マツモトヒトシ</v>
      </c>
      <c r="D76" s="124" t="str">
        <f t="shared" si="7"/>
        <v/>
      </c>
      <c r="E76" s="124" t="str">
        <f>IF(D76="","",COUNTIF($D$2:D76,1))</f>
        <v/>
      </c>
      <c r="F76" s="124" t="str">
        <f t="shared" si="8"/>
        <v/>
      </c>
      <c r="G76" s="124" t="str">
        <f>IF(F76="","",COUNTIF($F$2:F76,$F$1))</f>
        <v/>
      </c>
      <c r="H76" s="124" t="str">
        <f>IF(COUNTIF($A$2:A76,A76)=1,A76,"")</f>
        <v/>
      </c>
      <c r="I76" s="124" t="str">
        <f t="shared" si="10"/>
        <v/>
      </c>
      <c r="J76" s="124" t="str">
        <f>IF(I76="","",SUM($I$2:I76))</f>
        <v/>
      </c>
    </row>
    <row r="77" spans="1:10">
      <c r="A77" s="125" t="s">
        <v>885</v>
      </c>
      <c r="B77" s="123" t="s">
        <v>961</v>
      </c>
      <c r="C77" s="124" t="str">
        <f t="shared" si="9"/>
        <v>マツモトヤスヒコ</v>
      </c>
      <c r="D77" s="124" t="str">
        <f t="shared" si="7"/>
        <v/>
      </c>
      <c r="E77" s="124" t="str">
        <f>IF(D77="","",COUNTIF($D$2:D77,1))</f>
        <v/>
      </c>
      <c r="F77" s="124" t="str">
        <f t="shared" si="8"/>
        <v/>
      </c>
      <c r="G77" s="124" t="str">
        <f>IF(F77="","",COUNTIF($F$2:F77,$F$1))</f>
        <v/>
      </c>
      <c r="H77" s="124" t="str">
        <f>IF(COUNTIF($A$2:A77,A77)=1,A77,"")</f>
        <v/>
      </c>
      <c r="I77" s="124" t="str">
        <f t="shared" si="10"/>
        <v/>
      </c>
      <c r="J77" s="124" t="str">
        <f>IF(I77="","",SUM($I$2:I77))</f>
        <v/>
      </c>
    </row>
    <row r="78" spans="1:10">
      <c r="A78" s="125" t="s">
        <v>885</v>
      </c>
      <c r="B78" s="123" t="s">
        <v>962</v>
      </c>
      <c r="C78" s="124" t="str">
        <f t="shared" si="9"/>
        <v>マツモトヨシチカ</v>
      </c>
      <c r="D78" s="124" t="str">
        <f t="shared" si="7"/>
        <v/>
      </c>
      <c r="E78" s="124" t="str">
        <f>IF(D78="","",COUNTIF($D$2:D78,1))</f>
        <v/>
      </c>
      <c r="F78" s="124" t="str">
        <f t="shared" si="8"/>
        <v/>
      </c>
      <c r="G78" s="124" t="str">
        <f>IF(F78="","",COUNTIF($F$2:F78,$F$1))</f>
        <v/>
      </c>
      <c r="H78" s="124" t="str">
        <f>IF(COUNTIF($A$2:A78,A78)=1,A78,"")</f>
        <v/>
      </c>
      <c r="I78" s="124" t="str">
        <f t="shared" si="10"/>
        <v/>
      </c>
      <c r="J78" s="124" t="str">
        <f>IF(I78="","",SUM($I$2:I78))</f>
        <v/>
      </c>
    </row>
    <row r="79" spans="1:10">
      <c r="A79" s="125" t="s">
        <v>885</v>
      </c>
      <c r="B79" s="123" t="s">
        <v>963</v>
      </c>
      <c r="C79" s="124" t="str">
        <f t="shared" si="9"/>
        <v>マルヤママサヒロ</v>
      </c>
      <c r="D79" s="124" t="str">
        <f t="shared" si="7"/>
        <v/>
      </c>
      <c r="E79" s="124" t="str">
        <f>IF(D79="","",COUNTIF($D$2:D79,1))</f>
        <v/>
      </c>
      <c r="F79" s="124" t="str">
        <f t="shared" si="8"/>
        <v>重複</v>
      </c>
      <c r="G79" s="124">
        <f>IF(F79="","",COUNTIF($F$2:F79,$F$1))</f>
        <v>15</v>
      </c>
      <c r="H79" s="124" t="str">
        <f>IF(COUNTIF($A$2:A79,A79)=1,A79,"")</f>
        <v/>
      </c>
      <c r="I79" s="124" t="str">
        <f t="shared" si="10"/>
        <v/>
      </c>
      <c r="J79" s="124" t="str">
        <f>IF(I79="","",SUM($I$2:I79))</f>
        <v/>
      </c>
    </row>
    <row r="80" spans="1:10">
      <c r="A80" s="125" t="s">
        <v>885</v>
      </c>
      <c r="B80" s="123" t="s">
        <v>964</v>
      </c>
      <c r="C80" s="124" t="str">
        <f t="shared" si="9"/>
        <v>ミウラタカシ</v>
      </c>
      <c r="D80" s="124" t="str">
        <f t="shared" si="7"/>
        <v/>
      </c>
      <c r="E80" s="124" t="str">
        <f>IF(D80="","",COUNTIF($D$2:D80,1))</f>
        <v/>
      </c>
      <c r="F80" s="124" t="str">
        <f t="shared" si="8"/>
        <v/>
      </c>
      <c r="G80" s="124" t="str">
        <f>IF(F80="","",COUNTIF($F$2:F80,$F$1))</f>
        <v/>
      </c>
      <c r="H80" s="124" t="str">
        <f>IF(COUNTIF($A$2:A80,A80)=1,A80,"")</f>
        <v/>
      </c>
      <c r="I80" s="124" t="str">
        <f t="shared" si="10"/>
        <v/>
      </c>
      <c r="J80" s="124" t="str">
        <f>IF(I80="","",SUM($I$2:I80))</f>
        <v/>
      </c>
    </row>
    <row r="81" spans="1:10">
      <c r="A81" s="125" t="s">
        <v>885</v>
      </c>
      <c r="B81" s="123" t="s">
        <v>965</v>
      </c>
      <c r="C81" s="124" t="str">
        <f t="shared" si="9"/>
        <v>ミヤガワゲンジ</v>
      </c>
      <c r="D81" s="124" t="str">
        <f t="shared" si="7"/>
        <v/>
      </c>
      <c r="E81" s="124" t="str">
        <f>IF(D81="","",COUNTIF($D$2:D81,1))</f>
        <v/>
      </c>
      <c r="F81" s="124" t="str">
        <f t="shared" si="8"/>
        <v/>
      </c>
      <c r="G81" s="124" t="str">
        <f>IF(F81="","",COUNTIF($F$2:F81,$F$1))</f>
        <v/>
      </c>
      <c r="H81" s="124" t="str">
        <f>IF(COUNTIF($A$2:A81,A81)=1,A81,"")</f>
        <v/>
      </c>
      <c r="I81" s="124" t="str">
        <f t="shared" si="10"/>
        <v/>
      </c>
      <c r="J81" s="124" t="str">
        <f>IF(I81="","",SUM($I$2:I81))</f>
        <v/>
      </c>
    </row>
    <row r="82" spans="1:10">
      <c r="A82" s="125" t="s">
        <v>885</v>
      </c>
      <c r="B82" s="123" t="s">
        <v>966</v>
      </c>
      <c r="C82" s="124" t="str">
        <f t="shared" si="9"/>
        <v>モリタシンヤ</v>
      </c>
      <c r="D82" s="124" t="str">
        <f t="shared" si="7"/>
        <v/>
      </c>
      <c r="E82" s="124" t="str">
        <f>IF(D82="","",COUNTIF($D$2:D82,1))</f>
        <v/>
      </c>
      <c r="F82" s="124" t="str">
        <f t="shared" si="8"/>
        <v/>
      </c>
      <c r="G82" s="124" t="str">
        <f>IF(F82="","",COUNTIF($F$2:F82,$F$1))</f>
        <v/>
      </c>
      <c r="H82" s="124" t="str">
        <f>IF(COUNTIF($A$2:A82,A82)=1,A82,"")</f>
        <v/>
      </c>
      <c r="I82" s="124" t="str">
        <f t="shared" si="10"/>
        <v/>
      </c>
      <c r="J82" s="124" t="str">
        <f>IF(I82="","",SUM($I$2:I82))</f>
        <v/>
      </c>
    </row>
    <row r="83" spans="1:10">
      <c r="A83" s="125" t="s">
        <v>885</v>
      </c>
      <c r="B83" s="123" t="s">
        <v>967</v>
      </c>
      <c r="C83" s="124" t="str">
        <f t="shared" si="9"/>
        <v>モリモトアキヒコ</v>
      </c>
      <c r="D83" s="124" t="str">
        <f t="shared" si="7"/>
        <v/>
      </c>
      <c r="E83" s="124" t="str">
        <f>IF(D83="","",COUNTIF($D$2:D83,1))</f>
        <v/>
      </c>
      <c r="F83" s="124" t="str">
        <f t="shared" si="8"/>
        <v/>
      </c>
      <c r="G83" s="124" t="str">
        <f>IF(F83="","",COUNTIF($F$2:F83,$F$1))</f>
        <v/>
      </c>
      <c r="H83" s="124" t="str">
        <f>IF(COUNTIF($A$2:A83,A83)=1,A83,"")</f>
        <v/>
      </c>
      <c r="I83" s="124" t="str">
        <f t="shared" si="10"/>
        <v/>
      </c>
      <c r="J83" s="124" t="str">
        <f>IF(I83="","",SUM($I$2:I83))</f>
        <v/>
      </c>
    </row>
    <row r="84" spans="1:10">
      <c r="A84" s="125" t="s">
        <v>885</v>
      </c>
      <c r="B84" s="123" t="s">
        <v>968</v>
      </c>
      <c r="C84" s="124" t="str">
        <f t="shared" si="9"/>
        <v>ヤナギセアキラサチ</v>
      </c>
      <c r="D84" s="124" t="str">
        <f t="shared" si="7"/>
        <v/>
      </c>
      <c r="E84" s="124" t="str">
        <f>IF(D84="","",COUNTIF($D$2:D84,1))</f>
        <v/>
      </c>
      <c r="F84" s="124" t="str">
        <f t="shared" si="8"/>
        <v/>
      </c>
      <c r="G84" s="124" t="str">
        <f>IF(F84="","",COUNTIF($F$2:F84,$F$1))</f>
        <v/>
      </c>
      <c r="H84" s="124" t="str">
        <f>IF(COUNTIF($A$2:A84,A84)=1,A84,"")</f>
        <v/>
      </c>
      <c r="I84" s="124" t="str">
        <f t="shared" si="10"/>
        <v/>
      </c>
      <c r="J84" s="124" t="str">
        <f>IF(I84="","",SUM($I$2:I84))</f>
        <v/>
      </c>
    </row>
    <row r="85" spans="1:10">
      <c r="A85" s="125" t="s">
        <v>885</v>
      </c>
      <c r="B85" s="123" t="s">
        <v>969</v>
      </c>
      <c r="C85" s="124" t="str">
        <f t="shared" si="9"/>
        <v>ヤマダシンタロウ</v>
      </c>
      <c r="D85" s="124" t="str">
        <f t="shared" si="7"/>
        <v/>
      </c>
      <c r="E85" s="124" t="str">
        <f>IF(D85="","",COUNTIF($D$2:D85,1))</f>
        <v/>
      </c>
      <c r="F85" s="124" t="str">
        <f t="shared" si="8"/>
        <v/>
      </c>
      <c r="G85" s="124" t="str">
        <f>IF(F85="","",COUNTIF($F$2:F85,$F$1))</f>
        <v/>
      </c>
      <c r="H85" s="124" t="str">
        <f>IF(COUNTIF($A$2:A85,A85)=1,A85,"")</f>
        <v/>
      </c>
      <c r="I85" s="124" t="str">
        <f t="shared" si="10"/>
        <v/>
      </c>
      <c r="J85" s="124" t="str">
        <f>IF(I85="","",SUM($I$2:I85))</f>
        <v/>
      </c>
    </row>
    <row r="86" spans="1:10">
      <c r="A86" s="125" t="s">
        <v>885</v>
      </c>
      <c r="B86" s="123" t="s">
        <v>970</v>
      </c>
      <c r="C86" s="124" t="str">
        <f t="shared" si="9"/>
        <v>ヤマダマサユキ</v>
      </c>
      <c r="D86" s="124" t="str">
        <f t="shared" si="7"/>
        <v/>
      </c>
      <c r="E86" s="124" t="str">
        <f>IF(D86="","",COUNTIF($D$2:D86,1))</f>
        <v/>
      </c>
      <c r="F86" s="124" t="str">
        <f t="shared" si="8"/>
        <v/>
      </c>
      <c r="G86" s="124" t="str">
        <f>IF(F86="","",COUNTIF($F$2:F86,$F$1))</f>
        <v/>
      </c>
      <c r="H86" s="124" t="str">
        <f>IF(COUNTIF($A$2:A86,A86)=1,A86,"")</f>
        <v/>
      </c>
      <c r="I86" s="124" t="str">
        <f t="shared" si="10"/>
        <v/>
      </c>
      <c r="J86" s="124" t="str">
        <f>IF(I86="","",SUM($I$2:I86))</f>
        <v/>
      </c>
    </row>
    <row r="87" spans="1:10">
      <c r="A87" s="125" t="s">
        <v>885</v>
      </c>
      <c r="B87" s="126" t="s">
        <v>971</v>
      </c>
      <c r="C87" s="124" t="str">
        <f t="shared" si="9"/>
        <v>ヤマモトシンキチ</v>
      </c>
      <c r="D87" s="124" t="str">
        <f t="shared" si="7"/>
        <v/>
      </c>
      <c r="E87" s="124" t="str">
        <f>IF(D87="","",COUNTIF($D$2:D87,1))</f>
        <v/>
      </c>
      <c r="F87" s="124" t="str">
        <f t="shared" si="8"/>
        <v/>
      </c>
      <c r="G87" s="124" t="str">
        <f>IF(F87="","",COUNTIF($F$2:F87,$F$1))</f>
        <v/>
      </c>
      <c r="H87" s="124" t="str">
        <f>IF(COUNTIF($A$2:A87,A87)=1,A87,"")</f>
        <v/>
      </c>
      <c r="I87" s="124" t="str">
        <f t="shared" si="10"/>
        <v/>
      </c>
      <c r="J87" s="124" t="str">
        <f>IF(I87="","",SUM($I$2:I87))</f>
        <v/>
      </c>
    </row>
    <row r="88" spans="1:10">
      <c r="A88" s="125" t="s">
        <v>885</v>
      </c>
      <c r="B88" s="123" t="s">
        <v>972</v>
      </c>
      <c r="C88" s="124" t="str">
        <f t="shared" si="9"/>
        <v>ヨコヤマダイキ</v>
      </c>
      <c r="D88" s="124" t="str">
        <f t="shared" si="7"/>
        <v/>
      </c>
      <c r="E88" s="124" t="str">
        <f>IF(D88="","",COUNTIF($D$2:D88,1))</f>
        <v/>
      </c>
      <c r="F88" s="124" t="str">
        <f t="shared" si="8"/>
        <v/>
      </c>
      <c r="G88" s="124" t="str">
        <f>IF(F88="","",COUNTIF($F$2:F88,$F$1))</f>
        <v/>
      </c>
      <c r="H88" s="124" t="str">
        <f>IF(COUNTIF($A$2:A88,A88)=1,A88,"")</f>
        <v/>
      </c>
      <c r="I88" s="124" t="str">
        <f t="shared" si="10"/>
        <v/>
      </c>
      <c r="J88" s="124" t="str">
        <f>IF(I88="","",SUM($I$2:I88))</f>
        <v/>
      </c>
    </row>
    <row r="89" spans="1:10">
      <c r="A89" s="125" t="s">
        <v>885</v>
      </c>
      <c r="B89" s="123" t="s">
        <v>973</v>
      </c>
      <c r="C89" s="124" t="str">
        <f t="shared" si="9"/>
        <v>ワタナベカツユキ</v>
      </c>
      <c r="D89" s="124" t="str">
        <f t="shared" si="7"/>
        <v/>
      </c>
      <c r="E89" s="124" t="str">
        <f>IF(D89="","",COUNTIF($D$2:D89,1))</f>
        <v/>
      </c>
      <c r="F89" s="124" t="str">
        <f t="shared" si="8"/>
        <v/>
      </c>
      <c r="G89" s="124" t="str">
        <f>IF(F89="","",COUNTIF($F$2:F89,$F$1))</f>
        <v/>
      </c>
      <c r="H89" s="124" t="str">
        <f>IF(COUNTIF($A$2:A89,A89)=1,A89,"")</f>
        <v/>
      </c>
      <c r="I89" s="124" t="str">
        <f t="shared" si="10"/>
        <v/>
      </c>
      <c r="J89" s="124" t="str">
        <f>IF(I89="","",SUM($I$2:I89))</f>
        <v/>
      </c>
    </row>
    <row r="90" spans="1:10">
      <c r="A90" s="125" t="s">
        <v>885</v>
      </c>
      <c r="B90" s="126" t="s">
        <v>974</v>
      </c>
      <c r="C90" s="124" t="str">
        <f t="shared" si="9"/>
        <v>ワタナベチヒロ</v>
      </c>
      <c r="D90" s="124" t="str">
        <f t="shared" si="7"/>
        <v/>
      </c>
      <c r="E90" s="124" t="str">
        <f>IF(D90="","",COUNTIF($D$2:D90,1))</f>
        <v/>
      </c>
      <c r="F90" s="124" t="str">
        <f t="shared" si="8"/>
        <v/>
      </c>
      <c r="G90" s="124" t="str">
        <f>IF(F90="","",COUNTIF($F$2:F90,$F$1))</f>
        <v/>
      </c>
      <c r="H90" s="124" t="str">
        <f>IF(COUNTIF($A$2:A90,A90)=1,A90,"")</f>
        <v/>
      </c>
      <c r="I90" s="124" t="str">
        <f t="shared" si="10"/>
        <v/>
      </c>
      <c r="J90" s="124" t="str">
        <f>IF(I90="","",SUM($I$2:I90))</f>
        <v/>
      </c>
    </row>
    <row r="91" spans="1:10">
      <c r="A91" s="125" t="s">
        <v>885</v>
      </c>
      <c r="B91" s="126" t="s">
        <v>975</v>
      </c>
      <c r="C91" s="124" t="str">
        <f t="shared" si="9"/>
        <v>ワタナベナオキ</v>
      </c>
      <c r="D91" s="124" t="str">
        <f t="shared" si="7"/>
        <v/>
      </c>
      <c r="E91" s="124" t="str">
        <f>IF(D91="","",COUNTIF($D$2:D91,1))</f>
        <v/>
      </c>
      <c r="F91" s="124" t="str">
        <f t="shared" si="8"/>
        <v/>
      </c>
      <c r="G91" s="124" t="str">
        <f>IF(F91="","",COUNTIF($F$2:F91,$F$1))</f>
        <v/>
      </c>
      <c r="H91" s="124" t="str">
        <f>IF(COUNTIF($A$2:A91,A91)=1,A91,"")</f>
        <v/>
      </c>
      <c r="I91" s="124" t="str">
        <f t="shared" si="10"/>
        <v/>
      </c>
      <c r="J91" s="124" t="str">
        <f>IF(I91="","",SUM($I$2:I91))</f>
        <v/>
      </c>
    </row>
    <row r="92" spans="1:10">
      <c r="A92" s="125" t="s">
        <v>885</v>
      </c>
      <c r="B92" s="130" t="s">
        <v>976</v>
      </c>
      <c r="C92" s="124" t="str">
        <f t="shared" si="9"/>
        <v>（カナガワ）</v>
      </c>
      <c r="D92" s="124" t="str">
        <f t="shared" si="7"/>
        <v/>
      </c>
      <c r="E92" s="124" t="str">
        <f>IF(D92="","",COUNTIF($D$2:D92,1))</f>
        <v/>
      </c>
      <c r="F92" s="124" t="str">
        <f t="shared" si="8"/>
        <v/>
      </c>
      <c r="G92" s="124" t="str">
        <f>IF(F92="","",COUNTIF($F$2:F92,$F$1))</f>
        <v/>
      </c>
      <c r="H92" s="124" t="str">
        <f>IF(COUNTIF($A$2:A92,A92)=1,A92,"")</f>
        <v/>
      </c>
      <c r="I92" s="124" t="str">
        <f t="shared" si="10"/>
        <v/>
      </c>
      <c r="J92" s="124" t="str">
        <f>IF(I92="","",SUM($I$2:I92))</f>
        <v/>
      </c>
    </row>
    <row r="93" spans="1:10">
      <c r="A93" s="125" t="s">
        <v>885</v>
      </c>
      <c r="B93" s="131" t="s">
        <v>977</v>
      </c>
      <c r="C93" s="124" t="str">
        <f t="shared" si="9"/>
        <v>ワタナベトシロウ</v>
      </c>
      <c r="D93" s="124" t="str">
        <f t="shared" si="7"/>
        <v/>
      </c>
      <c r="E93" s="124" t="str">
        <f>IF(D93="","",COUNTIF($D$2:D93,1))</f>
        <v/>
      </c>
      <c r="F93" s="124" t="str">
        <f t="shared" si="8"/>
        <v/>
      </c>
      <c r="G93" s="124" t="str">
        <f>IF(F93="","",COUNTIF($F$2:F93,$F$1))</f>
        <v/>
      </c>
      <c r="H93" s="124" t="str">
        <f>IF(COUNTIF($A$2:A93,A93)=1,A93,"")</f>
        <v/>
      </c>
      <c r="I93" s="124" t="str">
        <f t="shared" si="10"/>
        <v/>
      </c>
      <c r="J93" s="124" t="str">
        <f>IF(I93="","",SUM($I$2:I93))</f>
        <v/>
      </c>
    </row>
    <row r="94" spans="1:10">
      <c r="A94" s="125" t="s">
        <v>885</v>
      </c>
      <c r="B94" s="123" t="s">
        <v>978</v>
      </c>
      <c r="C94" s="124" t="str">
        <f t="shared" si="9"/>
        <v>イヤママサツグ</v>
      </c>
      <c r="D94" s="124" t="str">
        <f t="shared" si="7"/>
        <v/>
      </c>
      <c r="E94" s="124" t="str">
        <f>IF(D94="","",COUNTIF($D$2:D94,1))</f>
        <v/>
      </c>
      <c r="F94" s="124" t="str">
        <f t="shared" si="8"/>
        <v/>
      </c>
      <c r="G94" s="124" t="str">
        <f>IF(F94="","",COUNTIF($F$2:F94,$F$1))</f>
        <v/>
      </c>
      <c r="H94" s="124" t="str">
        <f>IF(COUNTIF($A$2:A94,A94)=1,A94,"")</f>
        <v/>
      </c>
      <c r="I94" s="124" t="str">
        <f t="shared" si="10"/>
        <v/>
      </c>
      <c r="J94" s="124" t="str">
        <f>IF(I94="","",SUM($I$2:I94))</f>
        <v/>
      </c>
    </row>
    <row r="95" spans="1:10">
      <c r="A95" s="125" t="s">
        <v>885</v>
      </c>
      <c r="B95" s="123" t="s">
        <v>979</v>
      </c>
      <c r="C95" s="124" t="str">
        <f t="shared" si="9"/>
        <v>ウチノトモユキ</v>
      </c>
      <c r="D95" s="124" t="str">
        <f t="shared" si="7"/>
        <v/>
      </c>
      <c r="E95" s="124" t="str">
        <f>IF(D95="","",COUNTIF($D$2:D95,1))</f>
        <v/>
      </c>
      <c r="F95" s="124" t="str">
        <f t="shared" si="8"/>
        <v/>
      </c>
      <c r="G95" s="124" t="str">
        <f>IF(F95="","",COUNTIF($F$2:F95,$F$1))</f>
        <v/>
      </c>
      <c r="H95" s="124" t="str">
        <f>IF(COUNTIF($A$2:A95,A95)=1,A95,"")</f>
        <v/>
      </c>
      <c r="I95" s="124" t="str">
        <f t="shared" si="10"/>
        <v/>
      </c>
      <c r="J95" s="124" t="str">
        <f>IF(I95="","",SUM($I$2:I95))</f>
        <v/>
      </c>
    </row>
    <row r="96" spans="1:10">
      <c r="A96" s="125" t="s">
        <v>885</v>
      </c>
      <c r="B96" s="123" t="s">
        <v>980</v>
      </c>
      <c r="C96" s="124" t="str">
        <f t="shared" si="9"/>
        <v>コウノノリヒサ</v>
      </c>
      <c r="D96" s="124" t="str">
        <f t="shared" si="7"/>
        <v/>
      </c>
      <c r="E96" s="124" t="str">
        <f>IF(D96="","",COUNTIF($D$2:D96,1))</f>
        <v/>
      </c>
      <c r="F96" s="124" t="str">
        <f t="shared" si="8"/>
        <v/>
      </c>
      <c r="G96" s="124" t="str">
        <f>IF(F96="","",COUNTIF($F$2:F96,$F$1))</f>
        <v/>
      </c>
      <c r="H96" s="124" t="str">
        <f>IF(COUNTIF($A$2:A96,A96)=1,A96,"")</f>
        <v/>
      </c>
      <c r="I96" s="124" t="str">
        <f t="shared" si="10"/>
        <v/>
      </c>
      <c r="J96" s="124" t="str">
        <f>IF(I96="","",SUM($I$2:I96))</f>
        <v/>
      </c>
    </row>
    <row r="97" spans="1:10">
      <c r="A97" s="125" t="s">
        <v>885</v>
      </c>
      <c r="B97" s="123" t="s">
        <v>981</v>
      </c>
      <c r="C97" s="124" t="str">
        <f t="shared" si="9"/>
        <v>コバヤシトモフミ</v>
      </c>
      <c r="D97" s="124" t="str">
        <f t="shared" si="7"/>
        <v/>
      </c>
      <c r="E97" s="124" t="str">
        <f>IF(D97="","",COUNTIF($D$2:D97,1))</f>
        <v/>
      </c>
      <c r="F97" s="124" t="str">
        <f t="shared" si="8"/>
        <v/>
      </c>
      <c r="G97" s="124" t="str">
        <f>IF(F97="","",COUNTIF($F$2:F97,$F$1))</f>
        <v/>
      </c>
      <c r="H97" s="124" t="str">
        <f>IF(COUNTIF($A$2:A97,A97)=1,A97,"")</f>
        <v/>
      </c>
      <c r="I97" s="124" t="str">
        <f t="shared" si="10"/>
        <v/>
      </c>
      <c r="J97" s="124" t="str">
        <f>IF(I97="","",SUM($I$2:I97))</f>
        <v/>
      </c>
    </row>
    <row r="98" spans="1:10">
      <c r="A98" s="125" t="s">
        <v>885</v>
      </c>
      <c r="B98" s="123" t="s">
        <v>982</v>
      </c>
      <c r="C98" s="124" t="str">
        <f t="shared" si="9"/>
        <v>シミズエイイチ</v>
      </c>
      <c r="D98" s="124" t="str">
        <f t="shared" si="7"/>
        <v/>
      </c>
      <c r="E98" s="124" t="str">
        <f>IF(D98="","",COUNTIF($D$2:D98,1))</f>
        <v/>
      </c>
      <c r="F98" s="124" t="str">
        <f t="shared" si="8"/>
        <v/>
      </c>
      <c r="G98" s="124" t="str">
        <f>IF(F98="","",COUNTIF($F$2:F98,$F$1))</f>
        <v/>
      </c>
      <c r="H98" s="124" t="str">
        <f>IF(COUNTIF($A$2:A98,A98)=1,A98,"")</f>
        <v/>
      </c>
      <c r="I98" s="124" t="str">
        <f t="shared" si="10"/>
        <v/>
      </c>
      <c r="J98" s="124" t="str">
        <f>IF(I98="","",SUM($I$2:I98))</f>
        <v/>
      </c>
    </row>
    <row r="99" spans="1:10">
      <c r="A99" s="125" t="s">
        <v>885</v>
      </c>
      <c r="B99" s="123" t="s">
        <v>983</v>
      </c>
      <c r="C99" s="124" t="str">
        <f t="shared" si="9"/>
        <v>タカハシタツノリ</v>
      </c>
      <c r="D99" s="124" t="str">
        <f t="shared" si="7"/>
        <v/>
      </c>
      <c r="E99" s="124" t="str">
        <f>IF(D99="","",COUNTIF($D$2:D99,1))</f>
        <v/>
      </c>
      <c r="F99" s="124" t="str">
        <f t="shared" si="8"/>
        <v/>
      </c>
      <c r="G99" s="124" t="str">
        <f>IF(F99="","",COUNTIF($F$2:F99,$F$1))</f>
        <v/>
      </c>
      <c r="H99" s="124" t="str">
        <f>IF(COUNTIF($A$2:A99,A99)=1,A99,"")</f>
        <v/>
      </c>
      <c r="I99" s="124" t="str">
        <f t="shared" si="10"/>
        <v/>
      </c>
      <c r="J99" s="124" t="str">
        <f>IF(I99="","",SUM($I$2:I99))</f>
        <v/>
      </c>
    </row>
    <row r="100" spans="1:10">
      <c r="A100" s="125" t="s">
        <v>885</v>
      </c>
      <c r="B100" s="126" t="s">
        <v>984</v>
      </c>
      <c r="C100" s="124" t="str">
        <f t="shared" si="9"/>
        <v>タケウチユウタ</v>
      </c>
      <c r="D100" s="124" t="str">
        <f t="shared" si="7"/>
        <v/>
      </c>
      <c r="E100" s="124" t="str">
        <f>IF(D100="","",COUNTIF($D$2:D100,1))</f>
        <v/>
      </c>
      <c r="F100" s="124" t="str">
        <f t="shared" si="8"/>
        <v/>
      </c>
      <c r="G100" s="124" t="str">
        <f>IF(F100="","",COUNTIF($F$2:F100,$F$1))</f>
        <v/>
      </c>
      <c r="H100" s="124" t="str">
        <f>IF(COUNTIF($A$2:A100,A100)=1,A100,"")</f>
        <v/>
      </c>
      <c r="I100" s="124" t="str">
        <f t="shared" si="10"/>
        <v/>
      </c>
      <c r="J100" s="124" t="str">
        <f>IF(I100="","",SUM($I$2:I100))</f>
        <v/>
      </c>
    </row>
    <row r="101" spans="1:10">
      <c r="A101" s="125" t="s">
        <v>885</v>
      </c>
      <c r="B101" s="126" t="s">
        <v>985</v>
      </c>
      <c r="C101" s="124" t="str">
        <f t="shared" si="9"/>
        <v>タケシタヒデキ</v>
      </c>
      <c r="D101" s="124" t="str">
        <f t="shared" si="7"/>
        <v/>
      </c>
      <c r="E101" s="124" t="str">
        <f>IF(D101="","",COUNTIF($D$2:D101,1))</f>
        <v/>
      </c>
      <c r="F101" s="124" t="str">
        <f t="shared" si="8"/>
        <v/>
      </c>
      <c r="G101" s="124" t="str">
        <f>IF(F101="","",COUNTIF($F$2:F101,$F$1))</f>
        <v/>
      </c>
      <c r="H101" s="124" t="str">
        <f>IF(COUNTIF($A$2:A101,A101)=1,A101,"")</f>
        <v/>
      </c>
      <c r="I101" s="124" t="str">
        <f t="shared" si="10"/>
        <v/>
      </c>
      <c r="J101" s="124" t="str">
        <f>IF(I101="","",SUM($I$2:I101))</f>
        <v/>
      </c>
    </row>
    <row r="102" spans="1:10">
      <c r="A102" s="125" t="s">
        <v>885</v>
      </c>
      <c r="B102" s="123" t="s">
        <v>986</v>
      </c>
      <c r="C102" s="124" t="str">
        <f t="shared" si="9"/>
        <v>ツネカワケンゴ</v>
      </c>
      <c r="D102" s="124" t="str">
        <f t="shared" si="7"/>
        <v/>
      </c>
      <c r="E102" s="124" t="str">
        <f>IF(D102="","",COUNTIF($D$2:D102,1))</f>
        <v/>
      </c>
      <c r="F102" s="124" t="str">
        <f t="shared" si="8"/>
        <v/>
      </c>
      <c r="G102" s="124" t="str">
        <f>IF(F102="","",COUNTIF($F$2:F102,$F$1))</f>
        <v/>
      </c>
      <c r="H102" s="124" t="str">
        <f>IF(COUNTIF($A$2:A102,A102)=1,A102,"")</f>
        <v/>
      </c>
      <c r="I102" s="124" t="str">
        <f t="shared" si="10"/>
        <v/>
      </c>
      <c r="J102" s="124" t="str">
        <f>IF(I102="","",SUM($I$2:I102))</f>
        <v/>
      </c>
    </row>
    <row r="103" spans="1:10">
      <c r="A103" s="125" t="s">
        <v>885</v>
      </c>
      <c r="B103" s="127" t="s">
        <v>987</v>
      </c>
      <c r="C103" s="124" t="str">
        <f t="shared" si="9"/>
        <v>ナガオリュウタロウ</v>
      </c>
      <c r="D103" s="124" t="str">
        <f t="shared" si="7"/>
        <v/>
      </c>
      <c r="E103" s="124" t="str">
        <f>IF(D103="","",COUNTIF($D$2:D103,1))</f>
        <v/>
      </c>
      <c r="F103" s="124" t="str">
        <f t="shared" si="8"/>
        <v/>
      </c>
      <c r="G103" s="124" t="str">
        <f>IF(F103="","",COUNTIF($F$2:F103,$F$1))</f>
        <v/>
      </c>
      <c r="H103" s="124" t="str">
        <f>IF(COUNTIF($A$2:A103,A103)=1,A103,"")</f>
        <v/>
      </c>
      <c r="I103" s="124" t="str">
        <f t="shared" si="10"/>
        <v/>
      </c>
      <c r="J103" s="124" t="str">
        <f>IF(I103="","",SUM($I$2:I103))</f>
        <v/>
      </c>
    </row>
    <row r="104" spans="1:10">
      <c r="A104" s="125" t="s">
        <v>885</v>
      </c>
      <c r="B104" s="123" t="s">
        <v>988</v>
      </c>
      <c r="C104" s="124" t="str">
        <f t="shared" si="9"/>
        <v>ナガセケンタロウ</v>
      </c>
      <c r="D104" s="124" t="str">
        <f t="shared" si="7"/>
        <v/>
      </c>
      <c r="E104" s="124" t="str">
        <f>IF(D104="","",COUNTIF($D$2:D104,1))</f>
        <v/>
      </c>
      <c r="F104" s="124" t="str">
        <f t="shared" si="8"/>
        <v/>
      </c>
      <c r="G104" s="124" t="str">
        <f>IF(F104="","",COUNTIF($F$2:F104,$F$1))</f>
        <v/>
      </c>
      <c r="H104" s="124" t="str">
        <f>IF(COUNTIF($A$2:A104,A104)=1,A104,"")</f>
        <v/>
      </c>
      <c r="I104" s="124" t="str">
        <f t="shared" si="10"/>
        <v/>
      </c>
      <c r="J104" s="124" t="str">
        <f>IF(I104="","",SUM($I$2:I104))</f>
        <v/>
      </c>
    </row>
    <row r="105" spans="1:10">
      <c r="A105" s="125" t="s">
        <v>885</v>
      </c>
      <c r="B105" s="123" t="s">
        <v>989</v>
      </c>
      <c r="C105" s="124" t="str">
        <f t="shared" si="9"/>
        <v>ニシムラマサトシ</v>
      </c>
      <c r="D105" s="124" t="str">
        <f t="shared" si="7"/>
        <v/>
      </c>
      <c r="E105" s="124" t="str">
        <f>IF(D105="","",COUNTIF($D$2:D105,1))</f>
        <v/>
      </c>
      <c r="F105" s="124" t="str">
        <f t="shared" si="8"/>
        <v/>
      </c>
      <c r="G105" s="124" t="str">
        <f>IF(F105="","",COUNTIF($F$2:F105,$F$1))</f>
        <v/>
      </c>
      <c r="H105" s="124" t="str">
        <f>IF(COUNTIF($A$2:A105,A105)=1,A105,"")</f>
        <v/>
      </c>
      <c r="I105" s="124" t="str">
        <f t="shared" si="10"/>
        <v/>
      </c>
      <c r="J105" s="124" t="str">
        <f>IF(I105="","",SUM($I$2:I105))</f>
        <v/>
      </c>
    </row>
    <row r="106" spans="1:10">
      <c r="A106" s="125" t="s">
        <v>885</v>
      </c>
      <c r="B106" s="123" t="s">
        <v>990</v>
      </c>
      <c r="C106" s="124" t="str">
        <f t="shared" si="9"/>
        <v>ハナモリミズキ</v>
      </c>
      <c r="D106" s="124" t="str">
        <f t="shared" si="7"/>
        <v/>
      </c>
      <c r="E106" s="124" t="str">
        <f>IF(D106="","",COUNTIF($D$2:D106,1))</f>
        <v/>
      </c>
      <c r="F106" s="124" t="str">
        <f t="shared" si="8"/>
        <v/>
      </c>
      <c r="G106" s="124" t="str">
        <f>IF(F106="","",COUNTIF($F$2:F106,$F$1))</f>
        <v/>
      </c>
      <c r="H106" s="124" t="str">
        <f>IF(COUNTIF($A$2:A106,A106)=1,A106,"")</f>
        <v/>
      </c>
      <c r="I106" s="124" t="str">
        <f t="shared" si="10"/>
        <v/>
      </c>
      <c r="J106" s="124" t="str">
        <f>IF(I106="","",SUM($I$2:I106))</f>
        <v/>
      </c>
    </row>
    <row r="107" spans="1:10">
      <c r="A107" s="125" t="s">
        <v>885</v>
      </c>
      <c r="B107" s="123" t="s">
        <v>991</v>
      </c>
      <c r="C107" s="124" t="str">
        <f t="shared" si="9"/>
        <v>ヒロセヤスユキ</v>
      </c>
      <c r="D107" s="124" t="str">
        <f t="shared" si="7"/>
        <v/>
      </c>
      <c r="E107" s="124" t="str">
        <f>IF(D107="","",COUNTIF($D$2:D107,1))</f>
        <v/>
      </c>
      <c r="F107" s="124" t="str">
        <f t="shared" si="8"/>
        <v/>
      </c>
      <c r="G107" s="124" t="str">
        <f>IF(F107="","",COUNTIF($F$2:F107,$F$1))</f>
        <v/>
      </c>
      <c r="H107" s="124" t="str">
        <f>IF(COUNTIF($A$2:A107,A107)=1,A107,"")</f>
        <v/>
      </c>
      <c r="I107" s="124" t="str">
        <f t="shared" si="10"/>
        <v/>
      </c>
      <c r="J107" s="124" t="str">
        <f>IF(I107="","",SUM($I$2:I107))</f>
        <v/>
      </c>
    </row>
    <row r="108" spans="1:10">
      <c r="A108" s="125" t="s">
        <v>885</v>
      </c>
      <c r="B108" s="123" t="s">
        <v>992</v>
      </c>
      <c r="C108" s="124" t="str">
        <f t="shared" si="9"/>
        <v>藤井隆幸</v>
      </c>
      <c r="D108" s="124" t="str">
        <f t="shared" si="7"/>
        <v/>
      </c>
      <c r="E108" s="124" t="str">
        <f>IF(D108="","",COUNTIF($D$2:D108,1))</f>
        <v/>
      </c>
      <c r="F108" s="124" t="str">
        <f t="shared" si="8"/>
        <v/>
      </c>
      <c r="G108" s="124" t="str">
        <f>IF(F108="","",COUNTIF($F$2:F108,$F$1))</f>
        <v/>
      </c>
      <c r="H108" s="124" t="str">
        <f>IF(COUNTIF($A$2:A108,A108)=1,A108,"")</f>
        <v/>
      </c>
      <c r="I108" s="124" t="str">
        <f t="shared" si="10"/>
        <v/>
      </c>
      <c r="J108" s="124" t="str">
        <f>IF(I108="","",SUM($I$2:I108))</f>
        <v/>
      </c>
    </row>
    <row r="109" spans="1:10">
      <c r="A109" s="125" t="s">
        <v>885</v>
      </c>
      <c r="B109" s="123" t="s">
        <v>993</v>
      </c>
      <c r="C109" s="124" t="str">
        <f t="shared" si="9"/>
        <v>フルキケイヒサ</v>
      </c>
      <c r="D109" s="124" t="str">
        <f t="shared" si="7"/>
        <v/>
      </c>
      <c r="E109" s="124" t="str">
        <f>IF(D109="","",COUNTIF($D$2:D109,1))</f>
        <v/>
      </c>
      <c r="F109" s="124" t="str">
        <f t="shared" si="8"/>
        <v/>
      </c>
      <c r="G109" s="124" t="str">
        <f>IF(F109="","",COUNTIF($F$2:F109,$F$1))</f>
        <v/>
      </c>
      <c r="H109" s="124" t="str">
        <f>IF(COUNTIF($A$2:A109,A109)=1,A109,"")</f>
        <v/>
      </c>
      <c r="I109" s="124" t="str">
        <f t="shared" si="10"/>
        <v/>
      </c>
      <c r="J109" s="124" t="str">
        <f>IF(I109="","",SUM($I$2:I109))</f>
        <v/>
      </c>
    </row>
    <row r="110" spans="1:10">
      <c r="A110" s="125" t="s">
        <v>885</v>
      </c>
      <c r="B110" s="123" t="s">
        <v>994</v>
      </c>
      <c r="C110" s="124" t="str">
        <f t="shared" si="9"/>
        <v>ホシリョウスケ</v>
      </c>
      <c r="D110" s="124" t="str">
        <f t="shared" si="7"/>
        <v/>
      </c>
      <c r="E110" s="124" t="str">
        <f>IF(D110="","",COUNTIF($D$2:D110,1))</f>
        <v/>
      </c>
      <c r="F110" s="124" t="str">
        <f t="shared" si="8"/>
        <v/>
      </c>
      <c r="G110" s="124" t="str">
        <f>IF(F110="","",COUNTIF($F$2:F110,$F$1))</f>
        <v/>
      </c>
      <c r="H110" s="124" t="str">
        <f>IF(COUNTIF($A$2:A110,A110)=1,A110,"")</f>
        <v/>
      </c>
      <c r="I110" s="124" t="str">
        <f t="shared" si="10"/>
        <v/>
      </c>
      <c r="J110" s="124" t="str">
        <f>IF(I110="","",SUM($I$2:I110))</f>
        <v/>
      </c>
    </row>
    <row r="111" spans="1:10">
      <c r="A111" s="125" t="s">
        <v>885</v>
      </c>
      <c r="B111" s="130" t="s">
        <v>995</v>
      </c>
      <c r="C111" s="124" t="str">
        <f t="shared" si="9"/>
        <v>（チバ）</v>
      </c>
      <c r="D111" s="124" t="str">
        <f t="shared" si="7"/>
        <v/>
      </c>
      <c r="E111" s="124" t="str">
        <f>IF(D111="","",COUNTIF($D$2:D111,1))</f>
        <v/>
      </c>
      <c r="F111" s="124" t="str">
        <f t="shared" si="8"/>
        <v/>
      </c>
      <c r="G111" s="124" t="str">
        <f>IF(F111="","",COUNTIF($F$2:F111,$F$1))</f>
        <v/>
      </c>
      <c r="H111" s="124" t="str">
        <f>IF(COUNTIF($A$2:A111,A111)=1,A111,"")</f>
        <v/>
      </c>
      <c r="I111" s="124" t="str">
        <f t="shared" si="10"/>
        <v/>
      </c>
      <c r="J111" s="124" t="str">
        <f>IF(I111="","",SUM($I$2:I111))</f>
        <v/>
      </c>
    </row>
    <row r="112" spans="1:10">
      <c r="A112" s="125" t="s">
        <v>885</v>
      </c>
      <c r="B112" s="132" t="s">
        <v>996</v>
      </c>
      <c r="C112" s="124" t="str">
        <f t="shared" si="9"/>
        <v>ハセガワシュウメイ</v>
      </c>
      <c r="D112" s="124" t="str">
        <f t="shared" si="7"/>
        <v/>
      </c>
      <c r="E112" s="124" t="str">
        <f>IF(D112="","",COUNTIF($D$2:D112,1))</f>
        <v/>
      </c>
      <c r="F112" s="124" t="str">
        <f t="shared" si="8"/>
        <v/>
      </c>
      <c r="G112" s="124" t="str">
        <f>IF(F112="","",COUNTIF($F$2:F112,$F$1))</f>
        <v/>
      </c>
      <c r="H112" s="124" t="str">
        <f>IF(COUNTIF($A$2:A112,A112)=1,A112,"")</f>
        <v/>
      </c>
      <c r="I112" s="124" t="str">
        <f t="shared" si="10"/>
        <v/>
      </c>
      <c r="J112" s="124" t="str">
        <f>IF(I112="","",SUM($I$2:I112))</f>
        <v/>
      </c>
    </row>
    <row r="113" spans="1:10">
      <c r="A113" s="125" t="s">
        <v>885</v>
      </c>
      <c r="B113" s="123" t="s">
        <v>997</v>
      </c>
      <c r="C113" s="124" t="str">
        <f t="shared" si="9"/>
        <v>アイバカズフミ</v>
      </c>
      <c r="D113" s="124" t="str">
        <f t="shared" si="7"/>
        <v/>
      </c>
      <c r="E113" s="124" t="str">
        <f>IF(D113="","",COUNTIF($D$2:D113,1))</f>
        <v/>
      </c>
      <c r="F113" s="124" t="str">
        <f t="shared" si="8"/>
        <v/>
      </c>
      <c r="G113" s="124" t="str">
        <f>IF(F113="","",COUNTIF($F$2:F113,$F$1))</f>
        <v/>
      </c>
      <c r="H113" s="124" t="str">
        <f>IF(COUNTIF($A$2:A113,A113)=1,A113,"")</f>
        <v/>
      </c>
      <c r="I113" s="124" t="str">
        <f t="shared" si="10"/>
        <v/>
      </c>
      <c r="J113" s="124" t="str">
        <f>IF(I113="","",SUM($I$2:I113))</f>
        <v/>
      </c>
    </row>
    <row r="114" spans="1:10">
      <c r="A114" s="125" t="s">
        <v>885</v>
      </c>
      <c r="B114" s="123" t="s">
        <v>998</v>
      </c>
      <c r="C114" s="124" t="str">
        <f t="shared" si="9"/>
        <v>イノウエジュンペイ</v>
      </c>
      <c r="D114" s="124" t="str">
        <f t="shared" si="7"/>
        <v/>
      </c>
      <c r="E114" s="124" t="str">
        <f>IF(D114="","",COUNTIF($D$2:D114,1))</f>
        <v/>
      </c>
      <c r="F114" s="124" t="str">
        <f t="shared" si="8"/>
        <v/>
      </c>
      <c r="G114" s="124" t="str">
        <f>IF(F114="","",COUNTIF($F$2:F114,$F$1))</f>
        <v/>
      </c>
      <c r="H114" s="124" t="str">
        <f>IF(COUNTIF($A$2:A114,A114)=1,A114,"")</f>
        <v/>
      </c>
      <c r="I114" s="124" t="str">
        <f t="shared" si="10"/>
        <v/>
      </c>
      <c r="J114" s="124" t="str">
        <f>IF(I114="","",SUM($I$2:I114))</f>
        <v/>
      </c>
    </row>
    <row r="115" spans="1:10">
      <c r="A115" s="125" t="s">
        <v>885</v>
      </c>
      <c r="B115" s="123" t="s">
        <v>999</v>
      </c>
      <c r="C115" s="124" t="str">
        <f t="shared" si="9"/>
        <v>イワキマサト</v>
      </c>
      <c r="D115" s="124" t="str">
        <f t="shared" si="7"/>
        <v/>
      </c>
      <c r="E115" s="124" t="str">
        <f>IF(D115="","",COUNTIF($D$2:D115,1))</f>
        <v/>
      </c>
      <c r="F115" s="124" t="str">
        <f t="shared" si="8"/>
        <v/>
      </c>
      <c r="G115" s="124" t="str">
        <f>IF(F115="","",COUNTIF($F$2:F115,$F$1))</f>
        <v/>
      </c>
      <c r="H115" s="124" t="str">
        <f>IF(COUNTIF($A$2:A115,A115)=1,A115,"")</f>
        <v/>
      </c>
      <c r="I115" s="124" t="str">
        <f t="shared" si="10"/>
        <v/>
      </c>
      <c r="J115" s="124" t="str">
        <f>IF(I115="","",SUM($I$2:I115))</f>
        <v/>
      </c>
    </row>
    <row r="116" spans="1:10">
      <c r="A116" s="125" t="s">
        <v>885</v>
      </c>
      <c r="B116" s="123" t="s">
        <v>1000</v>
      </c>
      <c r="C116" s="124" t="str">
        <f t="shared" si="9"/>
        <v>ナガラクカズヒロ</v>
      </c>
      <c r="D116" s="124" t="str">
        <f t="shared" si="7"/>
        <v/>
      </c>
      <c r="E116" s="124" t="str">
        <f>IF(D116="","",COUNTIF($D$2:D116,1))</f>
        <v/>
      </c>
      <c r="F116" s="124" t="str">
        <f t="shared" si="8"/>
        <v/>
      </c>
      <c r="G116" s="124" t="str">
        <f>IF(F116="","",COUNTIF($F$2:F116,$F$1))</f>
        <v/>
      </c>
      <c r="H116" s="124" t="str">
        <f>IF(COUNTIF($A$2:A116,A116)=1,A116,"")</f>
        <v/>
      </c>
      <c r="I116" s="124" t="str">
        <f t="shared" si="10"/>
        <v/>
      </c>
      <c r="J116" s="124" t="str">
        <f>IF(I116="","",SUM($I$2:I116))</f>
        <v/>
      </c>
    </row>
    <row r="117" spans="1:10">
      <c r="A117" s="125" t="s">
        <v>885</v>
      </c>
      <c r="B117" s="127" t="s">
        <v>1001</v>
      </c>
      <c r="C117" s="124" t="str">
        <f t="shared" si="9"/>
        <v>サトウトモアキ</v>
      </c>
      <c r="D117" s="124" t="str">
        <f t="shared" si="7"/>
        <v/>
      </c>
      <c r="E117" s="124" t="str">
        <f>IF(D117="","",COUNTIF($D$2:D117,1))</f>
        <v/>
      </c>
      <c r="F117" s="124" t="str">
        <f t="shared" si="8"/>
        <v/>
      </c>
      <c r="G117" s="124" t="str">
        <f>IF(F117="","",COUNTIF($F$2:F117,$F$1))</f>
        <v/>
      </c>
      <c r="H117" s="124" t="str">
        <f>IF(COUNTIF($A$2:A117,A117)=1,A117,"")</f>
        <v/>
      </c>
      <c r="I117" s="124" t="str">
        <f t="shared" si="10"/>
        <v/>
      </c>
      <c r="J117" s="124" t="str">
        <f>IF(I117="","",SUM($I$2:I117))</f>
        <v/>
      </c>
    </row>
    <row r="118" spans="1:10">
      <c r="A118" s="125" t="s">
        <v>885</v>
      </c>
      <c r="B118" s="123" t="s">
        <v>1002</v>
      </c>
      <c r="C118" s="124" t="str">
        <f t="shared" si="9"/>
        <v>タケダスウショウ</v>
      </c>
      <c r="D118" s="124" t="str">
        <f t="shared" si="7"/>
        <v/>
      </c>
      <c r="E118" s="124" t="str">
        <f>IF(D118="","",COUNTIF($D$2:D118,1))</f>
        <v/>
      </c>
      <c r="F118" s="124" t="str">
        <f t="shared" si="8"/>
        <v/>
      </c>
      <c r="G118" s="124" t="str">
        <f>IF(F118="","",COUNTIF($F$2:F118,$F$1))</f>
        <v/>
      </c>
      <c r="H118" s="124" t="str">
        <f>IF(COUNTIF($A$2:A118,A118)=1,A118,"")</f>
        <v/>
      </c>
      <c r="I118" s="124" t="str">
        <f t="shared" si="10"/>
        <v/>
      </c>
      <c r="J118" s="124" t="str">
        <f>IF(I118="","",SUM($I$2:I118))</f>
        <v/>
      </c>
    </row>
    <row r="119" spans="1:10">
      <c r="A119" s="125" t="s">
        <v>885</v>
      </c>
      <c r="B119" s="123" t="s">
        <v>1003</v>
      </c>
      <c r="C119" s="124" t="str">
        <f t="shared" si="9"/>
        <v>フルタアユ</v>
      </c>
      <c r="D119" s="124" t="str">
        <f t="shared" si="7"/>
        <v/>
      </c>
      <c r="E119" s="124" t="str">
        <f>IF(D119="","",COUNTIF($D$2:D119,1))</f>
        <v/>
      </c>
      <c r="F119" s="124" t="str">
        <f t="shared" si="8"/>
        <v/>
      </c>
      <c r="G119" s="124" t="str">
        <f>IF(F119="","",COUNTIF($F$2:F119,$F$1))</f>
        <v/>
      </c>
      <c r="H119" s="124" t="str">
        <f>IF(COUNTIF($A$2:A119,A119)=1,A119,"")</f>
        <v/>
      </c>
      <c r="I119" s="124" t="str">
        <f t="shared" si="10"/>
        <v/>
      </c>
      <c r="J119" s="124" t="str">
        <f>IF(I119="","",SUM($I$2:I119))</f>
        <v/>
      </c>
    </row>
    <row r="120" spans="1:10">
      <c r="A120" s="125" t="s">
        <v>885</v>
      </c>
      <c r="B120" s="123" t="s">
        <v>1004</v>
      </c>
      <c r="C120" s="124" t="str">
        <f t="shared" si="9"/>
        <v>マツオエイジ</v>
      </c>
      <c r="D120" s="124" t="str">
        <f t="shared" si="7"/>
        <v/>
      </c>
      <c r="E120" s="124" t="str">
        <f>IF(D120="","",COUNTIF($D$2:D120,1))</f>
        <v/>
      </c>
      <c r="F120" s="124" t="str">
        <f t="shared" si="8"/>
        <v/>
      </c>
      <c r="G120" s="124" t="str">
        <f>IF(F120="","",COUNTIF($F$2:F120,$F$1))</f>
        <v/>
      </c>
      <c r="H120" s="124" t="str">
        <f>IF(COUNTIF($A$2:A120,A120)=1,A120,"")</f>
        <v/>
      </c>
      <c r="I120" s="124" t="str">
        <f t="shared" si="10"/>
        <v/>
      </c>
      <c r="J120" s="124" t="str">
        <f>IF(I120="","",SUM($I$2:I120))</f>
        <v/>
      </c>
    </row>
    <row r="121" spans="1:10">
      <c r="A121" s="125" t="s">
        <v>885</v>
      </c>
      <c r="B121" s="130" t="s">
        <v>1005</v>
      </c>
      <c r="C121" s="124" t="str">
        <f t="shared" si="9"/>
        <v>（サイタマ）</v>
      </c>
      <c r="D121" s="124" t="str">
        <f t="shared" si="7"/>
        <v/>
      </c>
      <c r="E121" s="124" t="str">
        <f>IF(D121="","",COUNTIF($D$2:D121,1))</f>
        <v/>
      </c>
      <c r="F121" s="124" t="str">
        <f t="shared" si="8"/>
        <v/>
      </c>
      <c r="G121" s="124" t="str">
        <f>IF(F121="","",COUNTIF($F$2:F121,$F$1))</f>
        <v/>
      </c>
      <c r="H121" s="124" t="str">
        <f>IF(COUNTIF($A$2:A121,A121)=1,A121,"")</f>
        <v/>
      </c>
      <c r="I121" s="124" t="str">
        <f t="shared" si="10"/>
        <v/>
      </c>
      <c r="J121" s="124" t="str">
        <f>IF(I121="","",SUM($I$2:I121))</f>
        <v/>
      </c>
    </row>
    <row r="122" spans="1:10">
      <c r="A122" s="125" t="s">
        <v>885</v>
      </c>
      <c r="B122" s="132" t="s">
        <v>1006</v>
      </c>
      <c r="C122" s="124" t="str">
        <f t="shared" si="9"/>
        <v>タキグチカツヨシ</v>
      </c>
      <c r="D122" s="124" t="str">
        <f t="shared" si="7"/>
        <v/>
      </c>
      <c r="E122" s="124" t="str">
        <f>IF(D122="","",COUNTIF($D$2:D122,1))</f>
        <v/>
      </c>
      <c r="F122" s="124" t="str">
        <f t="shared" si="8"/>
        <v/>
      </c>
      <c r="G122" s="124" t="str">
        <f>IF(F122="","",COUNTIF($F$2:F122,$F$1))</f>
        <v/>
      </c>
      <c r="H122" s="124" t="str">
        <f>IF(COUNTIF($A$2:A122,A122)=1,A122,"")</f>
        <v/>
      </c>
      <c r="I122" s="124" t="str">
        <f t="shared" si="10"/>
        <v/>
      </c>
      <c r="J122" s="124" t="str">
        <f>IF(I122="","",SUM($I$2:I122))</f>
        <v/>
      </c>
    </row>
    <row r="123" spans="1:10">
      <c r="A123" s="125" t="s">
        <v>885</v>
      </c>
      <c r="B123" s="123" t="s">
        <v>1007</v>
      </c>
      <c r="C123" s="124" t="str">
        <f t="shared" si="9"/>
        <v>アサイケンスケ</v>
      </c>
      <c r="D123" s="124" t="str">
        <f t="shared" si="7"/>
        <v/>
      </c>
      <c r="E123" s="124" t="str">
        <f>IF(D123="","",COUNTIF($D$2:D123,1))</f>
        <v/>
      </c>
      <c r="F123" s="124" t="str">
        <f t="shared" si="8"/>
        <v/>
      </c>
      <c r="G123" s="124" t="str">
        <f>IF(F123="","",COUNTIF($F$2:F123,$F$1))</f>
        <v/>
      </c>
      <c r="H123" s="124" t="str">
        <f>IF(COUNTIF($A$2:A123,A123)=1,A123,"")</f>
        <v/>
      </c>
      <c r="I123" s="124" t="str">
        <f t="shared" si="10"/>
        <v/>
      </c>
      <c r="J123" s="124" t="str">
        <f>IF(I123="","",SUM($I$2:I123))</f>
        <v/>
      </c>
    </row>
    <row r="124" spans="1:10">
      <c r="A124" s="125" t="s">
        <v>885</v>
      </c>
      <c r="B124" s="123" t="s">
        <v>1008</v>
      </c>
      <c r="C124" s="124" t="str">
        <f t="shared" si="9"/>
        <v>アベフトシ</v>
      </c>
      <c r="D124" s="124" t="str">
        <f t="shared" si="7"/>
        <v/>
      </c>
      <c r="E124" s="124" t="str">
        <f>IF(D124="","",COUNTIF($D$2:D124,1))</f>
        <v/>
      </c>
      <c r="F124" s="124" t="str">
        <f t="shared" si="8"/>
        <v/>
      </c>
      <c r="G124" s="124" t="str">
        <f>IF(F124="","",COUNTIF($F$2:F124,$F$1))</f>
        <v/>
      </c>
      <c r="H124" s="124" t="str">
        <f>IF(COUNTIF($A$2:A124,A124)=1,A124,"")</f>
        <v/>
      </c>
      <c r="I124" s="124" t="str">
        <f t="shared" si="10"/>
        <v/>
      </c>
      <c r="J124" s="124" t="str">
        <f>IF(I124="","",SUM($I$2:I124))</f>
        <v/>
      </c>
    </row>
    <row r="125" spans="1:10">
      <c r="A125" s="125" t="s">
        <v>885</v>
      </c>
      <c r="B125" s="127" t="s">
        <v>1009</v>
      </c>
      <c r="C125" s="124" t="str">
        <f t="shared" si="9"/>
        <v>イサゴケンタ</v>
      </c>
      <c r="D125" s="124" t="str">
        <f t="shared" si="7"/>
        <v/>
      </c>
      <c r="E125" s="124" t="str">
        <f>IF(D125="","",COUNTIF($D$2:D125,1))</f>
        <v/>
      </c>
      <c r="F125" s="124" t="str">
        <f t="shared" si="8"/>
        <v/>
      </c>
      <c r="G125" s="124" t="str">
        <f>IF(F125="","",COUNTIF($F$2:F125,$F$1))</f>
        <v/>
      </c>
      <c r="H125" s="124" t="str">
        <f>IF(COUNTIF($A$2:A125,A125)=1,A125,"")</f>
        <v/>
      </c>
      <c r="I125" s="124" t="str">
        <f t="shared" si="10"/>
        <v/>
      </c>
      <c r="J125" s="124" t="str">
        <f>IF(I125="","",SUM($I$2:I125))</f>
        <v/>
      </c>
    </row>
    <row r="126" spans="1:10">
      <c r="A126" s="125" t="s">
        <v>885</v>
      </c>
      <c r="B126" s="127" t="s">
        <v>1010</v>
      </c>
      <c r="C126" s="124" t="str">
        <f t="shared" si="9"/>
        <v>イシバシトモノブ</v>
      </c>
      <c r="D126" s="124" t="str">
        <f t="shared" si="7"/>
        <v/>
      </c>
      <c r="E126" s="124" t="str">
        <f>IF(D126="","",COUNTIF($D$2:D126,1))</f>
        <v/>
      </c>
      <c r="F126" s="124" t="str">
        <f t="shared" si="8"/>
        <v/>
      </c>
      <c r="G126" s="124" t="str">
        <f>IF(F126="","",COUNTIF($F$2:F126,$F$1))</f>
        <v/>
      </c>
      <c r="H126" s="124" t="str">
        <f>IF(COUNTIF($A$2:A126,A126)=1,A126,"")</f>
        <v/>
      </c>
      <c r="I126" s="124" t="str">
        <f t="shared" si="10"/>
        <v/>
      </c>
      <c r="J126" s="124" t="str">
        <f>IF(I126="","",SUM($I$2:I126))</f>
        <v/>
      </c>
    </row>
    <row r="127" spans="1:10">
      <c r="A127" s="125" t="s">
        <v>885</v>
      </c>
      <c r="B127" s="126" t="s">
        <v>1011</v>
      </c>
      <c r="C127" s="124" t="str">
        <f t="shared" si="9"/>
        <v>イワブチコウジ</v>
      </c>
      <c r="D127" s="124" t="str">
        <f t="shared" si="7"/>
        <v/>
      </c>
      <c r="E127" s="124" t="str">
        <f>IF(D127="","",COUNTIF($D$2:D127,1))</f>
        <v/>
      </c>
      <c r="F127" s="124" t="str">
        <f t="shared" si="8"/>
        <v/>
      </c>
      <c r="G127" s="124" t="str">
        <f>IF(F127="","",COUNTIF($F$2:F127,$F$1))</f>
        <v/>
      </c>
      <c r="H127" s="124" t="str">
        <f>IF(COUNTIF($A$2:A127,A127)=1,A127,"")</f>
        <v/>
      </c>
      <c r="I127" s="124" t="str">
        <f t="shared" si="10"/>
        <v/>
      </c>
      <c r="J127" s="124" t="str">
        <f>IF(I127="","",SUM($I$2:I127))</f>
        <v/>
      </c>
    </row>
    <row r="128" spans="1:10">
      <c r="A128" s="125" t="s">
        <v>885</v>
      </c>
      <c r="B128" s="123" t="s">
        <v>1012</v>
      </c>
      <c r="C128" s="124" t="str">
        <f t="shared" si="9"/>
        <v>ウブカタサダオ</v>
      </c>
      <c r="D128" s="124" t="str">
        <f t="shared" si="7"/>
        <v/>
      </c>
      <c r="E128" s="124" t="str">
        <f>IF(D128="","",COUNTIF($D$2:D128,1))</f>
        <v/>
      </c>
      <c r="F128" s="124" t="str">
        <f t="shared" si="8"/>
        <v/>
      </c>
      <c r="G128" s="124" t="str">
        <f>IF(F128="","",COUNTIF($F$2:F128,$F$1))</f>
        <v/>
      </c>
      <c r="H128" s="124" t="str">
        <f>IF(COUNTIF($A$2:A128,A128)=1,A128,"")</f>
        <v/>
      </c>
      <c r="I128" s="124" t="str">
        <f t="shared" si="10"/>
        <v/>
      </c>
      <c r="J128" s="124" t="str">
        <f>IF(I128="","",SUM($I$2:I128))</f>
        <v/>
      </c>
    </row>
    <row r="129" spans="1:10">
      <c r="A129" s="125" t="s">
        <v>885</v>
      </c>
      <c r="B129" s="123" t="s">
        <v>1013</v>
      </c>
      <c r="C129" s="124" t="str">
        <f t="shared" si="9"/>
        <v>カミワダタカシ</v>
      </c>
      <c r="D129" s="124" t="str">
        <f t="shared" si="7"/>
        <v/>
      </c>
      <c r="E129" s="124" t="str">
        <f>IF(D129="","",COUNTIF($D$2:D129,1))</f>
        <v/>
      </c>
      <c r="F129" s="124" t="str">
        <f t="shared" si="8"/>
        <v/>
      </c>
      <c r="G129" s="124" t="str">
        <f>IF(F129="","",COUNTIF($F$2:F129,$F$1))</f>
        <v/>
      </c>
      <c r="H129" s="124" t="str">
        <f>IF(COUNTIF($A$2:A129,A129)=1,A129,"")</f>
        <v/>
      </c>
      <c r="I129" s="124" t="str">
        <f t="shared" si="10"/>
        <v/>
      </c>
      <c r="J129" s="124" t="str">
        <f>IF(I129="","",SUM($I$2:I129))</f>
        <v/>
      </c>
    </row>
    <row r="130" spans="1:10">
      <c r="A130" s="125" t="s">
        <v>885</v>
      </c>
      <c r="B130" s="123" t="s">
        <v>1014</v>
      </c>
      <c r="C130" s="124" t="str">
        <f t="shared" si="9"/>
        <v>カワカミカツトシ</v>
      </c>
      <c r="D130" s="124" t="str">
        <f t="shared" ref="D130:D193" si="11">IF(LEFT(B130,LEN(頭文字))=頭文字,1,"")</f>
        <v/>
      </c>
      <c r="E130" s="124" t="str">
        <f>IF(D130="","",COUNTIF($D$2:D130,1))</f>
        <v/>
      </c>
      <c r="F130" s="124" t="str">
        <f t="shared" ref="F130:F193" si="12">IF(COUNTIF(氏名,B130)&gt;1,"重複","")</f>
        <v/>
      </c>
      <c r="G130" s="124" t="str">
        <f>IF(F130="","",COUNTIF($F$2:F130,$F$1))</f>
        <v/>
      </c>
      <c r="H130" s="124" t="str">
        <f>IF(COUNTIF($A$2:A130,A130)=1,A130,"")</f>
        <v/>
      </c>
      <c r="I130" s="124" t="str">
        <f t="shared" si="10"/>
        <v/>
      </c>
      <c r="J130" s="124" t="str">
        <f>IF(I130="","",SUM($I$2:I130))</f>
        <v/>
      </c>
    </row>
    <row r="131" spans="1:10">
      <c r="A131" s="125" t="s">
        <v>885</v>
      </c>
      <c r="B131" s="123" t="s">
        <v>1015</v>
      </c>
      <c r="C131" s="124" t="str">
        <f t="shared" ref="C131:C194" si="13">PHONETIC(B131)</f>
        <v>カワサキサトル</v>
      </c>
      <c r="D131" s="124" t="str">
        <f t="shared" si="11"/>
        <v/>
      </c>
      <c r="E131" s="124" t="str">
        <f>IF(D131="","",COUNTIF($D$2:D131,1))</f>
        <v/>
      </c>
      <c r="F131" s="124" t="str">
        <f t="shared" si="12"/>
        <v/>
      </c>
      <c r="G131" s="124" t="str">
        <f>IF(F131="","",COUNTIF($F$2:F131,$F$1))</f>
        <v/>
      </c>
      <c r="H131" s="124" t="str">
        <f>IF(COUNTIF($A$2:A131,A131)=1,A131,"")</f>
        <v/>
      </c>
      <c r="I131" s="124" t="str">
        <f t="shared" ref="I131:I194" si="14">IF(H131="","",1)</f>
        <v/>
      </c>
      <c r="J131" s="124" t="str">
        <f>IF(I131="","",SUM($I$2:I131))</f>
        <v/>
      </c>
    </row>
    <row r="132" spans="1:10">
      <c r="A132" s="125" t="s">
        <v>885</v>
      </c>
      <c r="B132" s="123" t="s">
        <v>1016</v>
      </c>
      <c r="C132" s="124" t="str">
        <f t="shared" si="13"/>
        <v>コジマヤスユキ</v>
      </c>
      <c r="D132" s="124" t="str">
        <f t="shared" si="11"/>
        <v/>
      </c>
      <c r="E132" s="124" t="str">
        <f>IF(D132="","",COUNTIF($D$2:D132,1))</f>
        <v/>
      </c>
      <c r="F132" s="124" t="str">
        <f t="shared" si="12"/>
        <v/>
      </c>
      <c r="G132" s="124" t="str">
        <f>IF(F132="","",COUNTIF($F$2:F132,$F$1))</f>
        <v/>
      </c>
      <c r="H132" s="124" t="str">
        <f>IF(COUNTIF($A$2:A132,A132)=1,A132,"")</f>
        <v/>
      </c>
      <c r="I132" s="124" t="str">
        <f t="shared" si="14"/>
        <v/>
      </c>
      <c r="J132" s="124" t="str">
        <f>IF(I132="","",SUM($I$2:I132))</f>
        <v/>
      </c>
    </row>
    <row r="133" spans="1:10">
      <c r="A133" s="227" t="s">
        <v>1017</v>
      </c>
      <c r="B133" s="123" t="s">
        <v>1018</v>
      </c>
      <c r="C133" s="124" t="str">
        <f t="shared" si="13"/>
        <v>コバヤシカズユキ</v>
      </c>
      <c r="D133" s="124" t="str">
        <f t="shared" si="11"/>
        <v/>
      </c>
      <c r="E133" s="124" t="str">
        <f>IF(D133="","",COUNTIF($D$2:D133,1))</f>
        <v/>
      </c>
      <c r="F133" s="124" t="str">
        <f t="shared" si="12"/>
        <v/>
      </c>
      <c r="G133" s="124" t="str">
        <f>IF(F133="","",COUNTIF($F$2:F133,$F$1))</f>
        <v/>
      </c>
      <c r="H133" s="124" t="str">
        <f>IF(COUNTIF($A$2:A133,A133)=1,A133,"")</f>
        <v>らら立川立飛(交通)</v>
      </c>
      <c r="I133" s="124">
        <f t="shared" si="14"/>
        <v>1</v>
      </c>
      <c r="J133" s="124">
        <f>IF(I133="","",SUM($I$2:I133))</f>
        <v>3</v>
      </c>
    </row>
    <row r="134" spans="1:10">
      <c r="A134" s="125" t="s">
        <v>906</v>
      </c>
      <c r="B134" s="123" t="s">
        <v>1019</v>
      </c>
      <c r="C134" s="124" t="str">
        <f t="shared" si="13"/>
        <v>サオトメケイスケ</v>
      </c>
      <c r="D134" s="124" t="str">
        <f t="shared" si="11"/>
        <v/>
      </c>
      <c r="E134" s="124" t="str">
        <f>IF(D134="","",COUNTIF($D$2:D134,1))</f>
        <v/>
      </c>
      <c r="F134" s="124" t="str">
        <f t="shared" si="12"/>
        <v/>
      </c>
      <c r="G134" s="124" t="str">
        <f>IF(F134="","",COUNTIF($F$2:F134,$F$1))</f>
        <v/>
      </c>
      <c r="H134" s="124" t="str">
        <f>IF(COUNTIF($A$2:A134,A134)=1,A134,"")</f>
        <v/>
      </c>
      <c r="I134" s="124" t="str">
        <f t="shared" si="14"/>
        <v/>
      </c>
      <c r="J134" s="124" t="str">
        <f>IF(I134="","",SUM($I$2:I134))</f>
        <v/>
      </c>
    </row>
    <row r="135" spans="1:10">
      <c r="A135" s="125" t="s">
        <v>885</v>
      </c>
      <c r="B135" s="123" t="s">
        <v>1020</v>
      </c>
      <c r="C135" s="124" t="str">
        <f t="shared" si="13"/>
        <v>サトウカズトシ</v>
      </c>
      <c r="D135" s="124" t="str">
        <f t="shared" si="11"/>
        <v/>
      </c>
      <c r="E135" s="124" t="str">
        <f>IF(D135="","",COUNTIF($D$2:D135,1))</f>
        <v/>
      </c>
      <c r="F135" s="124" t="str">
        <f t="shared" si="12"/>
        <v/>
      </c>
      <c r="G135" s="124" t="str">
        <f>IF(F135="","",COUNTIF($F$2:F135,$F$1))</f>
        <v/>
      </c>
      <c r="H135" s="124" t="str">
        <f>IF(COUNTIF($A$2:A135,A135)=1,A135,"")</f>
        <v/>
      </c>
      <c r="I135" s="124" t="str">
        <f t="shared" si="14"/>
        <v/>
      </c>
      <c r="J135" s="124" t="str">
        <f>IF(I135="","",SUM($I$2:I135))</f>
        <v/>
      </c>
    </row>
    <row r="136" spans="1:10">
      <c r="A136" s="125" t="s">
        <v>885</v>
      </c>
      <c r="B136" s="123" t="s">
        <v>1021</v>
      </c>
      <c r="C136" s="124" t="str">
        <f t="shared" si="13"/>
        <v>シバゴウスケ</v>
      </c>
      <c r="D136" s="124" t="str">
        <f t="shared" si="11"/>
        <v/>
      </c>
      <c r="E136" s="124" t="str">
        <f>IF(D136="","",COUNTIF($D$2:D136,1))</f>
        <v/>
      </c>
      <c r="F136" s="124" t="str">
        <f t="shared" si="12"/>
        <v/>
      </c>
      <c r="G136" s="124" t="str">
        <f>IF(F136="","",COUNTIF($F$2:F136,$F$1))</f>
        <v/>
      </c>
      <c r="H136" s="124" t="str">
        <f>IF(COUNTIF($A$2:A136,A136)=1,A136,"")</f>
        <v/>
      </c>
      <c r="I136" s="124" t="str">
        <f t="shared" si="14"/>
        <v/>
      </c>
      <c r="J136" s="124" t="str">
        <f>IF(I136="","",SUM($I$2:I136))</f>
        <v/>
      </c>
    </row>
    <row r="137" spans="1:10">
      <c r="A137" s="125" t="s">
        <v>906</v>
      </c>
      <c r="B137" s="123" t="s">
        <v>1022</v>
      </c>
      <c r="C137" s="124" t="str">
        <f t="shared" si="13"/>
        <v>シマダシンヤ</v>
      </c>
      <c r="D137" s="124" t="str">
        <f t="shared" si="11"/>
        <v/>
      </c>
      <c r="E137" s="124" t="str">
        <f>IF(D137="","",COUNTIF($D$2:D137,1))</f>
        <v/>
      </c>
      <c r="F137" s="124" t="str">
        <f t="shared" si="12"/>
        <v/>
      </c>
      <c r="G137" s="124" t="str">
        <f>IF(F137="","",COUNTIF($F$2:F137,$F$1))</f>
        <v/>
      </c>
      <c r="H137" s="124" t="str">
        <f>IF(COUNTIF($A$2:A137,A137)=1,A137,"")</f>
        <v/>
      </c>
      <c r="I137" s="124" t="str">
        <f t="shared" si="14"/>
        <v/>
      </c>
      <c r="J137" s="124" t="str">
        <f>IF(I137="","",SUM($I$2:I137))</f>
        <v/>
      </c>
    </row>
    <row r="138" spans="1:10">
      <c r="A138" s="125" t="s">
        <v>885</v>
      </c>
      <c r="B138" s="123" t="s">
        <v>1023</v>
      </c>
      <c r="C138" s="124" t="str">
        <f t="shared" si="13"/>
        <v>関省次</v>
      </c>
      <c r="D138" s="124" t="str">
        <f t="shared" si="11"/>
        <v/>
      </c>
      <c r="E138" s="124" t="str">
        <f>IF(D138="","",COUNTIF($D$2:D138,1))</f>
        <v/>
      </c>
      <c r="F138" s="124" t="str">
        <f t="shared" si="12"/>
        <v/>
      </c>
      <c r="G138" s="124" t="str">
        <f>IF(F138="","",COUNTIF($F$2:F138,$F$1))</f>
        <v/>
      </c>
      <c r="H138" s="124" t="str">
        <f>IF(COUNTIF($A$2:A138,A138)=1,A138,"")</f>
        <v/>
      </c>
      <c r="I138" s="124" t="str">
        <f t="shared" si="14"/>
        <v/>
      </c>
      <c r="J138" s="124" t="str">
        <f>IF(I138="","",SUM($I$2:I138))</f>
        <v/>
      </c>
    </row>
    <row r="139" spans="1:10">
      <c r="A139" s="125" t="s">
        <v>885</v>
      </c>
      <c r="B139" s="123" t="s">
        <v>1024</v>
      </c>
      <c r="C139" s="124" t="str">
        <f t="shared" si="13"/>
        <v>タカハシミノル</v>
      </c>
      <c r="D139" s="124" t="str">
        <f t="shared" si="11"/>
        <v/>
      </c>
      <c r="E139" s="124" t="str">
        <f>IF(D139="","",COUNTIF($D$2:D139,1))</f>
        <v/>
      </c>
      <c r="F139" s="124" t="str">
        <f t="shared" si="12"/>
        <v/>
      </c>
      <c r="G139" s="124" t="str">
        <f>IF(F139="","",COUNTIF($F$2:F139,$F$1))</f>
        <v/>
      </c>
      <c r="H139" s="124" t="str">
        <f>IF(COUNTIF($A$2:A139,A139)=1,A139,"")</f>
        <v/>
      </c>
      <c r="I139" s="124" t="str">
        <f t="shared" si="14"/>
        <v/>
      </c>
      <c r="J139" s="124" t="str">
        <f>IF(I139="","",SUM($I$2:I139))</f>
        <v/>
      </c>
    </row>
    <row r="140" spans="1:10">
      <c r="A140" s="125" t="s">
        <v>885</v>
      </c>
      <c r="B140" s="123" t="s">
        <v>1025</v>
      </c>
      <c r="C140" s="124" t="str">
        <f t="shared" si="13"/>
        <v>トザワタクヤ</v>
      </c>
      <c r="D140" s="124" t="str">
        <f t="shared" si="11"/>
        <v/>
      </c>
      <c r="E140" s="124" t="str">
        <f>IF(D140="","",COUNTIF($D$2:D140,1))</f>
        <v/>
      </c>
      <c r="F140" s="124" t="str">
        <f t="shared" si="12"/>
        <v/>
      </c>
      <c r="G140" s="124" t="str">
        <f>IF(F140="","",COUNTIF($F$2:F140,$F$1))</f>
        <v/>
      </c>
      <c r="H140" s="124" t="str">
        <f>IF(COUNTIF($A$2:A140,A140)=1,A140,"")</f>
        <v/>
      </c>
      <c r="I140" s="124" t="str">
        <f t="shared" si="14"/>
        <v/>
      </c>
      <c r="J140" s="124" t="str">
        <f>IF(I140="","",SUM($I$2:I140))</f>
        <v/>
      </c>
    </row>
    <row r="141" spans="1:10">
      <c r="A141" s="125" t="s">
        <v>885</v>
      </c>
      <c r="B141" s="123" t="s">
        <v>1026</v>
      </c>
      <c r="C141" s="124" t="str">
        <f t="shared" si="13"/>
        <v>ハシグチマサシヒサシ</v>
      </c>
      <c r="D141" s="124" t="str">
        <f t="shared" si="11"/>
        <v/>
      </c>
      <c r="E141" s="124" t="str">
        <f>IF(D141="","",COUNTIF($D$2:D141,1))</f>
        <v/>
      </c>
      <c r="F141" s="124" t="str">
        <f t="shared" si="12"/>
        <v/>
      </c>
      <c r="G141" s="124" t="str">
        <f>IF(F141="","",COUNTIF($F$2:F141,$F$1))</f>
        <v/>
      </c>
      <c r="H141" s="124" t="str">
        <f>IF(COUNTIF($A$2:A141,A141)=1,A141,"")</f>
        <v/>
      </c>
      <c r="I141" s="124" t="str">
        <f t="shared" si="14"/>
        <v/>
      </c>
      <c r="J141" s="124" t="str">
        <f>IF(I141="","",SUM($I$2:I141))</f>
        <v/>
      </c>
    </row>
    <row r="142" spans="1:10">
      <c r="A142" s="125" t="s">
        <v>885</v>
      </c>
      <c r="B142" s="123" t="s">
        <v>1027</v>
      </c>
      <c r="C142" s="124" t="str">
        <f t="shared" si="13"/>
        <v>ヒナチリセイ</v>
      </c>
      <c r="D142" s="124" t="str">
        <f t="shared" si="11"/>
        <v/>
      </c>
      <c r="E142" s="124" t="str">
        <f>IF(D142="","",COUNTIF($D$2:D142,1))</f>
        <v/>
      </c>
      <c r="F142" s="124" t="str">
        <f t="shared" si="12"/>
        <v/>
      </c>
      <c r="G142" s="124" t="str">
        <f>IF(F142="","",COUNTIF($F$2:F142,$F$1))</f>
        <v/>
      </c>
      <c r="H142" s="124" t="str">
        <f>IF(COUNTIF($A$2:A142,A142)=1,A142,"")</f>
        <v/>
      </c>
      <c r="I142" s="124" t="str">
        <f t="shared" si="14"/>
        <v/>
      </c>
      <c r="J142" s="124" t="str">
        <f>IF(I142="","",SUM($I$2:I142))</f>
        <v/>
      </c>
    </row>
    <row r="143" spans="1:10">
      <c r="A143" s="125" t="s">
        <v>1028</v>
      </c>
      <c r="B143" s="123" t="s">
        <v>1029</v>
      </c>
      <c r="C143" s="124" t="str">
        <f t="shared" si="13"/>
        <v>アサイユウキ</v>
      </c>
      <c r="D143" s="124" t="str">
        <f t="shared" si="11"/>
        <v/>
      </c>
      <c r="E143" s="124" t="str">
        <f>IF(D143="","",COUNTIF($D$2:D143,1))</f>
        <v/>
      </c>
      <c r="F143" s="124" t="str">
        <f t="shared" si="12"/>
        <v/>
      </c>
      <c r="G143" s="124" t="str">
        <f>IF(F143="","",COUNTIF($F$2:F143,$F$1))</f>
        <v/>
      </c>
      <c r="H143" s="124" t="str">
        <f>IF(COUNTIF($A$2:A143,A143)=1,A143,"")</f>
        <v>明治神宮内苑・外苑</v>
      </c>
      <c r="I143" s="124">
        <f t="shared" si="14"/>
        <v>1</v>
      </c>
      <c r="J143" s="124">
        <f>IF(I143="","",SUM($I$2:I143))</f>
        <v>4</v>
      </c>
    </row>
    <row r="144" spans="1:10">
      <c r="A144" s="125" t="s">
        <v>1028</v>
      </c>
      <c r="B144" s="123" t="s">
        <v>1030</v>
      </c>
      <c r="C144" s="124" t="str">
        <f t="shared" si="13"/>
        <v>イガラシショウゴ</v>
      </c>
      <c r="D144" s="124" t="str">
        <f t="shared" si="11"/>
        <v/>
      </c>
      <c r="E144" s="124" t="str">
        <f>IF(D144="","",COUNTIF($D$2:D144,1))</f>
        <v/>
      </c>
      <c r="F144" s="124" t="str">
        <f t="shared" si="12"/>
        <v/>
      </c>
      <c r="G144" s="124" t="str">
        <f>IF(F144="","",COUNTIF($F$2:F144,$F$1))</f>
        <v/>
      </c>
      <c r="H144" s="124" t="str">
        <f>IF(COUNTIF($A$2:A144,A144)=1,A144,"")</f>
        <v/>
      </c>
      <c r="I144" s="124" t="str">
        <f t="shared" si="14"/>
        <v/>
      </c>
      <c r="J144" s="124" t="str">
        <f>IF(I144="","",SUM($I$2:I144))</f>
        <v/>
      </c>
    </row>
    <row r="145" spans="1:10">
      <c r="A145" s="125" t="s">
        <v>1028</v>
      </c>
      <c r="B145" s="123" t="s">
        <v>1031</v>
      </c>
      <c r="C145" s="124" t="str">
        <f t="shared" si="13"/>
        <v>イシカワダイスケ</v>
      </c>
      <c r="D145" s="124" t="str">
        <f t="shared" si="11"/>
        <v/>
      </c>
      <c r="E145" s="124" t="str">
        <f>IF(D145="","",COUNTIF($D$2:D145,1))</f>
        <v/>
      </c>
      <c r="F145" s="124" t="str">
        <f t="shared" si="12"/>
        <v/>
      </c>
      <c r="G145" s="124" t="str">
        <f>IF(F145="","",COUNTIF($F$2:F145,$F$1))</f>
        <v/>
      </c>
      <c r="H145" s="124" t="str">
        <f>IF(COUNTIF($A$2:A145,A145)=1,A145,"")</f>
        <v/>
      </c>
      <c r="I145" s="124" t="str">
        <f t="shared" si="14"/>
        <v/>
      </c>
      <c r="J145" s="124" t="str">
        <f>IF(I145="","",SUM($I$2:I145))</f>
        <v/>
      </c>
    </row>
    <row r="146" spans="1:10">
      <c r="A146" s="125" t="s">
        <v>1028</v>
      </c>
      <c r="B146" s="123" t="s">
        <v>1032</v>
      </c>
      <c r="C146" s="124" t="str">
        <f t="shared" si="13"/>
        <v>イトウマサミツ</v>
      </c>
      <c r="D146" s="124" t="str">
        <f t="shared" si="11"/>
        <v/>
      </c>
      <c r="E146" s="124" t="str">
        <f>IF(D146="","",COUNTIF($D$2:D146,1))</f>
        <v/>
      </c>
      <c r="F146" s="124" t="str">
        <f t="shared" si="12"/>
        <v/>
      </c>
      <c r="G146" s="124" t="str">
        <f>IF(F146="","",COUNTIF($F$2:F146,$F$1))</f>
        <v/>
      </c>
      <c r="H146" s="124" t="str">
        <f>IF(COUNTIF($A$2:A146,A146)=1,A146,"")</f>
        <v/>
      </c>
      <c r="I146" s="124" t="str">
        <f t="shared" si="14"/>
        <v/>
      </c>
      <c r="J146" s="124" t="str">
        <f>IF(I146="","",SUM($I$2:I146))</f>
        <v/>
      </c>
    </row>
    <row r="147" spans="1:10">
      <c r="A147" s="125" t="s">
        <v>1028</v>
      </c>
      <c r="B147" s="127" t="s">
        <v>1033</v>
      </c>
      <c r="C147" s="124" t="str">
        <f t="shared" si="13"/>
        <v>イノクチコウジ</v>
      </c>
      <c r="D147" s="124" t="str">
        <f t="shared" si="11"/>
        <v/>
      </c>
      <c r="E147" s="124" t="str">
        <f>IF(D147="","",COUNTIF($D$2:D147,1))</f>
        <v/>
      </c>
      <c r="F147" s="124" t="str">
        <f t="shared" si="12"/>
        <v/>
      </c>
      <c r="G147" s="124" t="str">
        <f>IF(F147="","",COUNTIF($F$2:F147,$F$1))</f>
        <v/>
      </c>
      <c r="H147" s="124" t="str">
        <f>IF(COUNTIF($A$2:A147,A147)=1,A147,"")</f>
        <v/>
      </c>
      <c r="I147" s="124" t="str">
        <f t="shared" si="14"/>
        <v/>
      </c>
      <c r="J147" s="124" t="str">
        <f>IF(I147="","",SUM($I$2:I147))</f>
        <v/>
      </c>
    </row>
    <row r="148" spans="1:10">
      <c r="A148" s="125" t="s">
        <v>1028</v>
      </c>
      <c r="B148" s="127" t="s">
        <v>1034</v>
      </c>
      <c r="C148" s="124" t="str">
        <f t="shared" si="13"/>
        <v>イワキリマサノリ</v>
      </c>
      <c r="D148" s="124" t="str">
        <f t="shared" si="11"/>
        <v/>
      </c>
      <c r="E148" s="124" t="str">
        <f>IF(D148="","",COUNTIF($D$2:D148,1))</f>
        <v/>
      </c>
      <c r="F148" s="124" t="str">
        <f t="shared" si="12"/>
        <v/>
      </c>
      <c r="G148" s="124" t="str">
        <f>IF(F148="","",COUNTIF($F$2:F148,$F$1))</f>
        <v/>
      </c>
      <c r="H148" s="124" t="str">
        <f>IF(COUNTIF($A$2:A148,A148)=1,A148,"")</f>
        <v/>
      </c>
      <c r="I148" s="124" t="str">
        <f t="shared" si="14"/>
        <v/>
      </c>
      <c r="J148" s="124" t="str">
        <f>IF(I148="","",SUM($I$2:I148))</f>
        <v/>
      </c>
    </row>
    <row r="149" spans="1:10">
      <c r="A149" s="125" t="s">
        <v>1028</v>
      </c>
      <c r="B149" s="127" t="s">
        <v>1035</v>
      </c>
      <c r="C149" s="124" t="str">
        <f t="shared" si="13"/>
        <v>ウエハラカズキ</v>
      </c>
      <c r="D149" s="124" t="str">
        <f t="shared" si="11"/>
        <v/>
      </c>
      <c r="E149" s="124" t="str">
        <f>IF(D149="","",COUNTIF($D$2:D149,1))</f>
        <v/>
      </c>
      <c r="F149" s="124" t="str">
        <f t="shared" si="12"/>
        <v/>
      </c>
      <c r="G149" s="124" t="str">
        <f>IF(F149="","",COUNTIF($F$2:F149,$F$1))</f>
        <v/>
      </c>
      <c r="H149" s="124" t="str">
        <f>IF(COUNTIF($A$2:A149,A149)=1,A149,"")</f>
        <v/>
      </c>
      <c r="I149" s="124" t="str">
        <f t="shared" si="14"/>
        <v/>
      </c>
      <c r="J149" s="124" t="str">
        <f>IF(I149="","",SUM($I$2:I149))</f>
        <v/>
      </c>
    </row>
    <row r="150" spans="1:10">
      <c r="A150" s="125" t="s">
        <v>1028</v>
      </c>
      <c r="B150" s="127" t="s">
        <v>1036</v>
      </c>
      <c r="C150" s="124" t="str">
        <f t="shared" si="13"/>
        <v>ウスイヒロシ</v>
      </c>
      <c r="D150" s="124" t="str">
        <f t="shared" si="11"/>
        <v/>
      </c>
      <c r="E150" s="124" t="str">
        <f>IF(D150="","",COUNTIF($D$2:D150,1))</f>
        <v/>
      </c>
      <c r="F150" s="124" t="str">
        <f t="shared" si="12"/>
        <v/>
      </c>
      <c r="G150" s="124" t="str">
        <f>IF(F150="","",COUNTIF($F$2:F150,$F$1))</f>
        <v/>
      </c>
      <c r="H150" s="124" t="str">
        <f>IF(COUNTIF($A$2:A150,A150)=1,A150,"")</f>
        <v/>
      </c>
      <c r="I150" s="124" t="str">
        <f t="shared" si="14"/>
        <v/>
      </c>
      <c r="J150" s="124" t="str">
        <f>IF(I150="","",SUM($I$2:I150))</f>
        <v/>
      </c>
    </row>
    <row r="151" spans="1:10">
      <c r="A151" s="125" t="s">
        <v>1028</v>
      </c>
      <c r="B151" s="126" t="s">
        <v>1037</v>
      </c>
      <c r="C151" s="124" t="str">
        <f t="shared" si="13"/>
        <v>エンドウマサミ</v>
      </c>
      <c r="D151" s="124" t="str">
        <f t="shared" si="11"/>
        <v/>
      </c>
      <c r="E151" s="124" t="str">
        <f>IF(D151="","",COUNTIF($D$2:D151,1))</f>
        <v/>
      </c>
      <c r="F151" s="124" t="str">
        <f t="shared" si="12"/>
        <v/>
      </c>
      <c r="G151" s="124" t="str">
        <f>IF(F151="","",COUNTIF($F$2:F151,$F$1))</f>
        <v/>
      </c>
      <c r="H151" s="124" t="str">
        <f>IF(COUNTIF($A$2:A151,A151)=1,A151,"")</f>
        <v/>
      </c>
      <c r="I151" s="124" t="str">
        <f t="shared" si="14"/>
        <v/>
      </c>
      <c r="J151" s="124" t="str">
        <f>IF(I151="","",SUM($I$2:I151))</f>
        <v/>
      </c>
    </row>
    <row r="152" spans="1:10">
      <c r="A152" s="125" t="s">
        <v>1028</v>
      </c>
      <c r="B152" s="123" t="s">
        <v>1038</v>
      </c>
      <c r="C152" s="124" t="str">
        <f t="shared" si="13"/>
        <v>オオバリュウイチ</v>
      </c>
      <c r="D152" s="124" t="str">
        <f t="shared" si="11"/>
        <v/>
      </c>
      <c r="E152" s="124" t="str">
        <f>IF(D152="","",COUNTIF($D$2:D152,1))</f>
        <v/>
      </c>
      <c r="F152" s="124" t="str">
        <f t="shared" si="12"/>
        <v/>
      </c>
      <c r="G152" s="124" t="str">
        <f>IF(F152="","",COUNTIF($F$2:F152,$F$1))</f>
        <v/>
      </c>
      <c r="H152" s="124" t="str">
        <f>IF(COUNTIF($A$2:A152,A152)=1,A152,"")</f>
        <v/>
      </c>
      <c r="I152" s="124" t="str">
        <f t="shared" si="14"/>
        <v/>
      </c>
      <c r="J152" s="124" t="str">
        <f>IF(I152="","",SUM($I$2:I152))</f>
        <v/>
      </c>
    </row>
    <row r="153" spans="1:10">
      <c r="A153" s="125" t="s">
        <v>1028</v>
      </c>
      <c r="B153" s="128" t="s">
        <v>1039</v>
      </c>
      <c r="C153" s="124" t="str">
        <f t="shared" si="13"/>
        <v>カトウカツヨシ</v>
      </c>
      <c r="D153" s="124" t="str">
        <f t="shared" si="11"/>
        <v/>
      </c>
      <c r="E153" s="124" t="str">
        <f>IF(D153="","",COUNTIF($D$2:D153,1))</f>
        <v/>
      </c>
      <c r="F153" s="124" t="str">
        <f t="shared" si="12"/>
        <v/>
      </c>
      <c r="G153" s="124" t="str">
        <f>IF(F153="","",COUNTIF($F$2:F153,$F$1))</f>
        <v/>
      </c>
      <c r="H153" s="124" t="str">
        <f>IF(COUNTIF($A$2:A153,A153)=1,A153,"")</f>
        <v/>
      </c>
      <c r="I153" s="124" t="str">
        <f t="shared" si="14"/>
        <v/>
      </c>
      <c r="J153" s="124" t="str">
        <f>IF(I153="","",SUM($I$2:I153))</f>
        <v/>
      </c>
    </row>
    <row r="154" spans="1:10">
      <c r="A154" s="125" t="s">
        <v>1028</v>
      </c>
      <c r="B154" s="128" t="s">
        <v>1040</v>
      </c>
      <c r="C154" s="124" t="str">
        <f t="shared" si="13"/>
        <v>カナザワタツオ</v>
      </c>
      <c r="D154" s="124" t="str">
        <f t="shared" si="11"/>
        <v/>
      </c>
      <c r="E154" s="124" t="str">
        <f>IF(D154="","",COUNTIF($D$2:D154,1))</f>
        <v/>
      </c>
      <c r="F154" s="124" t="str">
        <f t="shared" si="12"/>
        <v/>
      </c>
      <c r="G154" s="124" t="str">
        <f>IF(F154="","",COUNTIF($F$2:F154,$F$1))</f>
        <v/>
      </c>
      <c r="H154" s="124" t="str">
        <f>IF(COUNTIF($A$2:A154,A154)=1,A154,"")</f>
        <v/>
      </c>
      <c r="I154" s="124" t="str">
        <f t="shared" si="14"/>
        <v/>
      </c>
      <c r="J154" s="124" t="str">
        <f>IF(I154="","",SUM($I$2:I154))</f>
        <v/>
      </c>
    </row>
    <row r="155" spans="1:10">
      <c r="A155" s="125" t="s">
        <v>1028</v>
      </c>
      <c r="B155" s="123" t="s">
        <v>1041</v>
      </c>
      <c r="C155" s="124" t="str">
        <f t="shared" si="13"/>
        <v>カミゾノショウイチ</v>
      </c>
      <c r="D155" s="124" t="str">
        <f t="shared" si="11"/>
        <v/>
      </c>
      <c r="E155" s="124" t="str">
        <f>IF(D155="","",COUNTIF($D$2:D155,1))</f>
        <v/>
      </c>
      <c r="F155" s="124" t="str">
        <f t="shared" si="12"/>
        <v/>
      </c>
      <c r="G155" s="124" t="str">
        <f>IF(F155="","",COUNTIF($F$2:F155,$F$1))</f>
        <v/>
      </c>
      <c r="H155" s="124" t="str">
        <f>IF(COUNTIF($A$2:A155,A155)=1,A155,"")</f>
        <v/>
      </c>
      <c r="I155" s="124" t="str">
        <f t="shared" si="14"/>
        <v/>
      </c>
      <c r="J155" s="124" t="str">
        <f>IF(I155="","",SUM($I$2:I155))</f>
        <v/>
      </c>
    </row>
    <row r="156" spans="1:10">
      <c r="A156" s="125" t="s">
        <v>1028</v>
      </c>
      <c r="B156" s="123" t="s">
        <v>1042</v>
      </c>
      <c r="C156" s="124" t="str">
        <f t="shared" si="13"/>
        <v>カワイイチロウ</v>
      </c>
      <c r="D156" s="124" t="str">
        <f t="shared" si="11"/>
        <v/>
      </c>
      <c r="E156" s="124" t="str">
        <f>IF(D156="","",COUNTIF($D$2:D156,1))</f>
        <v/>
      </c>
      <c r="F156" s="124" t="str">
        <f t="shared" si="12"/>
        <v/>
      </c>
      <c r="G156" s="124" t="str">
        <f>IF(F156="","",COUNTIF($F$2:F156,$F$1))</f>
        <v/>
      </c>
      <c r="H156" s="124" t="str">
        <f>IF(COUNTIF($A$2:A156,A156)=1,A156,"")</f>
        <v/>
      </c>
      <c r="I156" s="124" t="str">
        <f t="shared" si="14"/>
        <v/>
      </c>
      <c r="J156" s="124" t="str">
        <f>IF(I156="","",SUM($I$2:I156))</f>
        <v/>
      </c>
    </row>
    <row r="157" spans="1:10">
      <c r="A157" s="125" t="s">
        <v>1028</v>
      </c>
      <c r="B157" s="123" t="s">
        <v>1043</v>
      </c>
      <c r="C157" s="124" t="str">
        <f t="shared" si="13"/>
        <v>キヨタマサヒロ</v>
      </c>
      <c r="D157" s="124" t="str">
        <f t="shared" si="11"/>
        <v/>
      </c>
      <c r="E157" s="124" t="str">
        <f>IF(D157="","",COUNTIF($D$2:D157,1))</f>
        <v/>
      </c>
      <c r="F157" s="124" t="str">
        <f t="shared" si="12"/>
        <v/>
      </c>
      <c r="G157" s="124" t="str">
        <f>IF(F157="","",COUNTIF($F$2:F157,$F$1))</f>
        <v/>
      </c>
      <c r="H157" s="124" t="str">
        <f>IF(COUNTIF($A$2:A157,A157)=1,A157,"")</f>
        <v/>
      </c>
      <c r="I157" s="124" t="str">
        <f t="shared" si="14"/>
        <v/>
      </c>
      <c r="J157" s="124" t="str">
        <f>IF(I157="","",SUM($I$2:I157))</f>
        <v/>
      </c>
    </row>
    <row r="158" spans="1:10">
      <c r="A158" s="125" t="s">
        <v>1028</v>
      </c>
      <c r="B158" s="123" t="s">
        <v>1044</v>
      </c>
      <c r="C158" s="124" t="str">
        <f t="shared" si="13"/>
        <v>キロコホヒコ</v>
      </c>
      <c r="D158" s="124" t="str">
        <f t="shared" si="11"/>
        <v/>
      </c>
      <c r="E158" s="124" t="str">
        <f>IF(D158="","",COUNTIF($D$2:D158,1))</f>
        <v/>
      </c>
      <c r="F158" s="124" t="str">
        <f t="shared" si="12"/>
        <v/>
      </c>
      <c r="G158" s="124" t="str">
        <f>IF(F158="","",COUNTIF($F$2:F158,$F$1))</f>
        <v/>
      </c>
      <c r="H158" s="124" t="str">
        <f>IF(COUNTIF($A$2:A158,A158)=1,A158,"")</f>
        <v/>
      </c>
      <c r="I158" s="124" t="str">
        <f t="shared" si="14"/>
        <v/>
      </c>
      <c r="J158" s="124" t="str">
        <f>IF(I158="","",SUM($I$2:I158))</f>
        <v/>
      </c>
    </row>
    <row r="159" spans="1:10">
      <c r="A159" s="125" t="s">
        <v>1028</v>
      </c>
      <c r="B159" s="123" t="s">
        <v>1045</v>
      </c>
      <c r="C159" s="124" t="str">
        <f t="shared" si="13"/>
        <v>クバケン</v>
      </c>
      <c r="D159" s="124" t="str">
        <f t="shared" si="11"/>
        <v/>
      </c>
      <c r="E159" s="124" t="str">
        <f>IF(D159="","",COUNTIF($D$2:D159,1))</f>
        <v/>
      </c>
      <c r="F159" s="124" t="str">
        <f t="shared" si="12"/>
        <v/>
      </c>
      <c r="G159" s="124" t="str">
        <f>IF(F159="","",COUNTIF($F$2:F159,$F$1))</f>
        <v/>
      </c>
      <c r="H159" s="124" t="str">
        <f>IF(COUNTIF($A$2:A159,A159)=1,A159,"")</f>
        <v/>
      </c>
      <c r="I159" s="124" t="str">
        <f t="shared" si="14"/>
        <v/>
      </c>
      <c r="J159" s="124" t="str">
        <f>IF(I159="","",SUM($I$2:I159))</f>
        <v/>
      </c>
    </row>
    <row r="160" spans="1:10">
      <c r="A160" s="125" t="s">
        <v>1028</v>
      </c>
      <c r="B160" s="123" t="s">
        <v>1046</v>
      </c>
      <c r="C160" s="124" t="str">
        <f t="shared" si="13"/>
        <v>クロダユキオ</v>
      </c>
      <c r="D160" s="124" t="str">
        <f t="shared" si="11"/>
        <v/>
      </c>
      <c r="E160" s="124" t="str">
        <f>IF(D160="","",COUNTIF($D$2:D160,1))</f>
        <v/>
      </c>
      <c r="F160" s="124" t="str">
        <f t="shared" si="12"/>
        <v/>
      </c>
      <c r="G160" s="124" t="str">
        <f>IF(F160="","",COUNTIF($F$2:F160,$F$1))</f>
        <v/>
      </c>
      <c r="H160" s="124" t="str">
        <f>IF(COUNTIF($A$2:A160,A160)=1,A160,"")</f>
        <v/>
      </c>
      <c r="I160" s="124" t="str">
        <f t="shared" si="14"/>
        <v/>
      </c>
      <c r="J160" s="124" t="str">
        <f>IF(I160="","",SUM($I$2:I160))</f>
        <v/>
      </c>
    </row>
    <row r="161" spans="1:10">
      <c r="A161" s="125" t="s">
        <v>1028</v>
      </c>
      <c r="B161" s="123" t="s">
        <v>1047</v>
      </c>
      <c r="C161" s="124" t="str">
        <f t="shared" si="13"/>
        <v>コイズミマサヒデ</v>
      </c>
      <c r="D161" s="124" t="str">
        <f t="shared" si="11"/>
        <v/>
      </c>
      <c r="E161" s="124" t="str">
        <f>IF(D161="","",COUNTIF($D$2:D161,1))</f>
        <v/>
      </c>
      <c r="F161" s="124" t="str">
        <f t="shared" si="12"/>
        <v/>
      </c>
      <c r="G161" s="124" t="str">
        <f>IF(F161="","",COUNTIF($F$2:F161,$F$1))</f>
        <v/>
      </c>
      <c r="H161" s="124" t="str">
        <f>IF(COUNTIF($A$2:A161,A161)=1,A161,"")</f>
        <v/>
      </c>
      <c r="I161" s="124" t="str">
        <f t="shared" si="14"/>
        <v/>
      </c>
      <c r="J161" s="124" t="str">
        <f>IF(I161="","",SUM($I$2:I161))</f>
        <v/>
      </c>
    </row>
    <row r="162" spans="1:10">
      <c r="A162" s="125" t="s">
        <v>1028</v>
      </c>
      <c r="B162" s="123" t="s">
        <v>1048</v>
      </c>
      <c r="C162" s="124" t="str">
        <f t="shared" si="13"/>
        <v>コカドマナブ</v>
      </c>
      <c r="D162" s="124" t="str">
        <f t="shared" si="11"/>
        <v/>
      </c>
      <c r="E162" s="124" t="str">
        <f>IF(D162="","",COUNTIF($D$2:D162,1))</f>
        <v/>
      </c>
      <c r="F162" s="124" t="str">
        <f t="shared" si="12"/>
        <v/>
      </c>
      <c r="G162" s="124" t="str">
        <f>IF(F162="","",COUNTIF($F$2:F162,$F$1))</f>
        <v/>
      </c>
      <c r="H162" s="124" t="str">
        <f>IF(COUNTIF($A$2:A162,A162)=1,A162,"")</f>
        <v/>
      </c>
      <c r="I162" s="124" t="str">
        <f t="shared" si="14"/>
        <v/>
      </c>
      <c r="J162" s="124" t="str">
        <f>IF(I162="","",SUM($I$2:I162))</f>
        <v/>
      </c>
    </row>
    <row r="163" spans="1:10">
      <c r="A163" s="125" t="s">
        <v>1028</v>
      </c>
      <c r="B163" s="123" t="s">
        <v>1049</v>
      </c>
      <c r="C163" s="124" t="str">
        <f t="shared" si="13"/>
        <v>サトウショウヘイ</v>
      </c>
      <c r="D163" s="124" t="str">
        <f t="shared" si="11"/>
        <v/>
      </c>
      <c r="E163" s="124" t="str">
        <f>IF(D163="","",COUNTIF($D$2:D163,1))</f>
        <v/>
      </c>
      <c r="F163" s="124" t="str">
        <f t="shared" si="12"/>
        <v/>
      </c>
      <c r="G163" s="124" t="str">
        <f>IF(F163="","",COUNTIF($F$2:F163,$F$1))</f>
        <v/>
      </c>
      <c r="H163" s="124" t="str">
        <f>IF(COUNTIF($A$2:A163,A163)=1,A163,"")</f>
        <v/>
      </c>
      <c r="I163" s="124" t="str">
        <f t="shared" si="14"/>
        <v/>
      </c>
      <c r="J163" s="124" t="str">
        <f>IF(I163="","",SUM($I$2:I163))</f>
        <v/>
      </c>
    </row>
    <row r="164" spans="1:10">
      <c r="A164" s="125" t="s">
        <v>1028</v>
      </c>
      <c r="B164" s="126" t="s">
        <v>1050</v>
      </c>
      <c r="C164" s="124" t="str">
        <f t="shared" si="13"/>
        <v>ジクマルジュンペイ</v>
      </c>
      <c r="D164" s="124" t="str">
        <f t="shared" si="11"/>
        <v/>
      </c>
      <c r="E164" s="124" t="str">
        <f>IF(D164="","",COUNTIF($D$2:D164,1))</f>
        <v/>
      </c>
      <c r="F164" s="124" t="str">
        <f t="shared" si="12"/>
        <v/>
      </c>
      <c r="G164" s="124" t="str">
        <f>IF(F164="","",COUNTIF($F$2:F164,$F$1))</f>
        <v/>
      </c>
      <c r="H164" s="124" t="str">
        <f>IF(COUNTIF($A$2:A164,A164)=1,A164,"")</f>
        <v/>
      </c>
      <c r="I164" s="124" t="str">
        <f t="shared" si="14"/>
        <v/>
      </c>
      <c r="J164" s="124" t="str">
        <f>IF(I164="","",SUM($I$2:I164))</f>
        <v/>
      </c>
    </row>
    <row r="165" spans="1:10">
      <c r="A165" s="125" t="s">
        <v>1028</v>
      </c>
      <c r="B165" s="126" t="s">
        <v>1051</v>
      </c>
      <c r="C165" s="124" t="str">
        <f t="shared" si="13"/>
        <v>シマダナオユキ</v>
      </c>
      <c r="D165" s="124" t="str">
        <f t="shared" si="11"/>
        <v/>
      </c>
      <c r="E165" s="124" t="str">
        <f>IF(D165="","",COUNTIF($D$2:D165,1))</f>
        <v/>
      </c>
      <c r="F165" s="124" t="str">
        <f t="shared" si="12"/>
        <v/>
      </c>
      <c r="G165" s="124" t="str">
        <f>IF(F165="","",COUNTIF($F$2:F165,$F$1))</f>
        <v/>
      </c>
      <c r="H165" s="124" t="str">
        <f>IF(COUNTIF($A$2:A165,A165)=1,A165,"")</f>
        <v/>
      </c>
      <c r="I165" s="124" t="str">
        <f t="shared" si="14"/>
        <v/>
      </c>
      <c r="J165" s="124" t="str">
        <f>IF(I165="","",SUM($I$2:I165))</f>
        <v/>
      </c>
    </row>
    <row r="166" spans="1:10">
      <c r="A166" s="125" t="s">
        <v>1028</v>
      </c>
      <c r="B166" s="123" t="s">
        <v>1052</v>
      </c>
      <c r="C166" s="124" t="str">
        <f t="shared" si="13"/>
        <v>スガワラユウキ</v>
      </c>
      <c r="D166" s="124" t="str">
        <f t="shared" si="11"/>
        <v/>
      </c>
      <c r="E166" s="124" t="str">
        <f>IF(D166="","",COUNTIF($D$2:D166,1))</f>
        <v/>
      </c>
      <c r="F166" s="124" t="str">
        <f t="shared" si="12"/>
        <v/>
      </c>
      <c r="G166" s="124" t="str">
        <f>IF(F166="","",COUNTIF($F$2:F166,$F$1))</f>
        <v/>
      </c>
      <c r="H166" s="124" t="str">
        <f>IF(COUNTIF($A$2:A166,A166)=1,A166,"")</f>
        <v/>
      </c>
      <c r="I166" s="124" t="str">
        <f t="shared" si="14"/>
        <v/>
      </c>
      <c r="J166" s="124" t="str">
        <f>IF(I166="","",SUM($I$2:I166))</f>
        <v/>
      </c>
    </row>
    <row r="167" spans="1:10">
      <c r="A167" s="125" t="s">
        <v>1028</v>
      </c>
      <c r="B167" s="123" t="s">
        <v>1053</v>
      </c>
      <c r="C167" s="124" t="str">
        <f t="shared" si="13"/>
        <v>スズキリョウ</v>
      </c>
      <c r="D167" s="124" t="str">
        <f t="shared" si="11"/>
        <v/>
      </c>
      <c r="E167" s="124" t="str">
        <f>IF(D167="","",COUNTIF($D$2:D167,1))</f>
        <v/>
      </c>
      <c r="F167" s="124" t="str">
        <f t="shared" si="12"/>
        <v/>
      </c>
      <c r="G167" s="124" t="str">
        <f>IF(F167="","",COUNTIF($F$2:F167,$F$1))</f>
        <v/>
      </c>
      <c r="H167" s="124" t="str">
        <f>IF(COUNTIF($A$2:A167,A167)=1,A167,"")</f>
        <v/>
      </c>
      <c r="I167" s="124" t="str">
        <f t="shared" si="14"/>
        <v/>
      </c>
      <c r="J167" s="124" t="str">
        <f>IF(I167="","",SUM($I$2:I167))</f>
        <v/>
      </c>
    </row>
    <row r="168" spans="1:10">
      <c r="A168" s="125" t="s">
        <v>1028</v>
      </c>
      <c r="B168" s="123" t="s">
        <v>1054</v>
      </c>
      <c r="C168" s="124" t="str">
        <f t="shared" si="13"/>
        <v>タケイシュクミツ</v>
      </c>
      <c r="D168" s="124" t="str">
        <f t="shared" si="11"/>
        <v/>
      </c>
      <c r="E168" s="124" t="str">
        <f>IF(D168="","",COUNTIF($D$2:D168,1))</f>
        <v/>
      </c>
      <c r="F168" s="124" t="str">
        <f t="shared" si="12"/>
        <v/>
      </c>
      <c r="G168" s="124" t="str">
        <f>IF(F168="","",COUNTIF($F$2:F168,$F$1))</f>
        <v/>
      </c>
      <c r="H168" s="124" t="str">
        <f>IF(COUNTIF($A$2:A168,A168)=1,A168,"")</f>
        <v/>
      </c>
      <c r="I168" s="124" t="str">
        <f t="shared" si="14"/>
        <v/>
      </c>
      <c r="J168" s="124" t="str">
        <f>IF(I168="","",SUM($I$2:I168))</f>
        <v/>
      </c>
    </row>
    <row r="169" spans="1:10">
      <c r="A169" s="125" t="s">
        <v>1028</v>
      </c>
      <c r="B169" s="123" t="s">
        <v>1055</v>
      </c>
      <c r="C169" s="124" t="str">
        <f t="shared" si="13"/>
        <v>タケウチタクマ</v>
      </c>
      <c r="D169" s="124" t="str">
        <f t="shared" si="11"/>
        <v/>
      </c>
      <c r="E169" s="124" t="str">
        <f>IF(D169="","",COUNTIF($D$2:D169,1))</f>
        <v/>
      </c>
      <c r="F169" s="124" t="str">
        <f t="shared" si="12"/>
        <v/>
      </c>
      <c r="G169" s="124" t="str">
        <f>IF(F169="","",COUNTIF($F$2:F169,$F$1))</f>
        <v/>
      </c>
      <c r="H169" s="124" t="str">
        <f>IF(COUNTIF($A$2:A169,A169)=1,A169,"")</f>
        <v/>
      </c>
      <c r="I169" s="124" t="str">
        <f t="shared" si="14"/>
        <v/>
      </c>
      <c r="J169" s="124" t="str">
        <f>IF(I169="","",SUM($I$2:I169))</f>
        <v/>
      </c>
    </row>
    <row r="170" spans="1:10">
      <c r="A170" s="125" t="s">
        <v>1028</v>
      </c>
      <c r="B170" s="123" t="s">
        <v>1056</v>
      </c>
      <c r="C170" s="124" t="str">
        <f t="shared" si="13"/>
        <v>タナカコウタ</v>
      </c>
      <c r="D170" s="124" t="str">
        <f t="shared" si="11"/>
        <v/>
      </c>
      <c r="E170" s="124" t="str">
        <f>IF(D170="","",COUNTIF($D$2:D170,1))</f>
        <v/>
      </c>
      <c r="F170" s="124" t="str">
        <f t="shared" si="12"/>
        <v/>
      </c>
      <c r="G170" s="124" t="str">
        <f>IF(F170="","",COUNTIF($F$2:F170,$F$1))</f>
        <v/>
      </c>
      <c r="H170" s="124" t="str">
        <f>IF(COUNTIF($A$2:A170,A170)=1,A170,"")</f>
        <v/>
      </c>
      <c r="I170" s="124" t="str">
        <f t="shared" si="14"/>
        <v/>
      </c>
      <c r="J170" s="124" t="str">
        <f>IF(I170="","",SUM($I$2:I170))</f>
        <v/>
      </c>
    </row>
    <row r="171" spans="1:10">
      <c r="A171" s="125" t="s">
        <v>1028</v>
      </c>
      <c r="B171" s="123" t="s">
        <v>1057</v>
      </c>
      <c r="C171" s="124" t="str">
        <f t="shared" si="13"/>
        <v>タムラヒロシ</v>
      </c>
      <c r="D171" s="124" t="str">
        <f t="shared" si="11"/>
        <v/>
      </c>
      <c r="E171" s="124" t="str">
        <f>IF(D171="","",COUNTIF($D$2:D171,1))</f>
        <v/>
      </c>
      <c r="F171" s="124" t="str">
        <f t="shared" si="12"/>
        <v/>
      </c>
      <c r="G171" s="124" t="str">
        <f>IF(F171="","",COUNTIF($F$2:F171,$F$1))</f>
        <v/>
      </c>
      <c r="H171" s="124" t="str">
        <f>IF(COUNTIF($A$2:A171,A171)=1,A171,"")</f>
        <v/>
      </c>
      <c r="I171" s="124" t="str">
        <f t="shared" si="14"/>
        <v/>
      </c>
      <c r="J171" s="124" t="str">
        <f>IF(I171="","",SUM($I$2:I171))</f>
        <v/>
      </c>
    </row>
    <row r="172" spans="1:10">
      <c r="A172" s="125" t="s">
        <v>1028</v>
      </c>
      <c r="B172" s="123" t="s">
        <v>1058</v>
      </c>
      <c r="C172" s="124" t="str">
        <f t="shared" si="13"/>
        <v>ツジタカヤ</v>
      </c>
      <c r="D172" s="124" t="str">
        <f t="shared" si="11"/>
        <v/>
      </c>
      <c r="E172" s="124" t="str">
        <f>IF(D172="","",COUNTIF($D$2:D172,1))</f>
        <v/>
      </c>
      <c r="F172" s="124" t="str">
        <f t="shared" si="12"/>
        <v/>
      </c>
      <c r="G172" s="124" t="str">
        <f>IF(F172="","",COUNTIF($F$2:F172,$F$1))</f>
        <v/>
      </c>
      <c r="H172" s="124" t="str">
        <f>IF(COUNTIF($A$2:A172,A172)=1,A172,"")</f>
        <v/>
      </c>
      <c r="I172" s="124" t="str">
        <f t="shared" si="14"/>
        <v/>
      </c>
      <c r="J172" s="124" t="str">
        <f>IF(I172="","",SUM($I$2:I172))</f>
        <v/>
      </c>
    </row>
    <row r="173" spans="1:10">
      <c r="A173" s="125" t="s">
        <v>1028</v>
      </c>
      <c r="B173" s="123" t="s">
        <v>1059</v>
      </c>
      <c r="C173" s="124" t="str">
        <f t="shared" si="13"/>
        <v>ツチダタイシ</v>
      </c>
      <c r="D173" s="124" t="str">
        <f t="shared" si="11"/>
        <v/>
      </c>
      <c r="E173" s="124" t="str">
        <f>IF(D173="","",COUNTIF($D$2:D173,1))</f>
        <v/>
      </c>
      <c r="F173" s="124" t="str">
        <f t="shared" si="12"/>
        <v/>
      </c>
      <c r="G173" s="124" t="str">
        <f>IF(F173="","",COUNTIF($F$2:F173,$F$1))</f>
        <v/>
      </c>
      <c r="H173" s="124" t="str">
        <f>IF(COUNTIF($A$2:A173,A173)=1,A173,"")</f>
        <v/>
      </c>
      <c r="I173" s="124" t="str">
        <f t="shared" si="14"/>
        <v/>
      </c>
      <c r="J173" s="124" t="str">
        <f>IF(I173="","",SUM($I$2:I173))</f>
        <v/>
      </c>
    </row>
    <row r="174" spans="1:10">
      <c r="A174" s="125" t="s">
        <v>1028</v>
      </c>
      <c r="B174" s="123" t="s">
        <v>1060</v>
      </c>
      <c r="C174" s="124" t="str">
        <f t="shared" si="13"/>
        <v>テラシマクニノリノリ</v>
      </c>
      <c r="D174" s="124" t="str">
        <f t="shared" si="11"/>
        <v/>
      </c>
      <c r="E174" s="124" t="str">
        <f>IF(D174="","",COUNTIF($D$2:D174,1))</f>
        <v/>
      </c>
      <c r="F174" s="124" t="str">
        <f t="shared" si="12"/>
        <v/>
      </c>
      <c r="G174" s="124" t="str">
        <f>IF(F174="","",COUNTIF($F$2:F174,$F$1))</f>
        <v/>
      </c>
      <c r="H174" s="124" t="str">
        <f>IF(COUNTIF($A$2:A174,A174)=1,A174,"")</f>
        <v/>
      </c>
      <c r="I174" s="124" t="str">
        <f t="shared" si="14"/>
        <v/>
      </c>
      <c r="J174" s="124" t="str">
        <f>IF(I174="","",SUM($I$2:I174))</f>
        <v/>
      </c>
    </row>
    <row r="175" spans="1:10">
      <c r="A175" s="125" t="s">
        <v>1028</v>
      </c>
      <c r="B175" s="123" t="s">
        <v>1061</v>
      </c>
      <c r="C175" s="124" t="str">
        <f t="shared" si="13"/>
        <v>トヨダユウジ</v>
      </c>
      <c r="D175" s="124" t="str">
        <f t="shared" si="11"/>
        <v/>
      </c>
      <c r="E175" s="124" t="str">
        <f>IF(D175="","",COUNTIF($D$2:D175,1))</f>
        <v/>
      </c>
      <c r="F175" s="124" t="str">
        <f t="shared" si="12"/>
        <v/>
      </c>
      <c r="G175" s="124" t="str">
        <f>IF(F175="","",COUNTIF($F$2:F175,$F$1))</f>
        <v/>
      </c>
      <c r="H175" s="124" t="str">
        <f>IF(COUNTIF($A$2:A175,A175)=1,A175,"")</f>
        <v/>
      </c>
      <c r="I175" s="124" t="str">
        <f t="shared" si="14"/>
        <v/>
      </c>
      <c r="J175" s="124" t="str">
        <f>IF(I175="","",SUM($I$2:I175))</f>
        <v/>
      </c>
    </row>
    <row r="176" spans="1:10">
      <c r="A176" s="125" t="s">
        <v>1028</v>
      </c>
      <c r="B176" s="123" t="s">
        <v>1062</v>
      </c>
      <c r="C176" s="124" t="str">
        <f t="shared" si="13"/>
        <v>ナカジマシュクト</v>
      </c>
      <c r="D176" s="124" t="str">
        <f t="shared" si="11"/>
        <v/>
      </c>
      <c r="E176" s="124" t="str">
        <f>IF(D176="","",COUNTIF($D$2:D176,1))</f>
        <v/>
      </c>
      <c r="F176" s="124" t="str">
        <f t="shared" si="12"/>
        <v/>
      </c>
      <c r="G176" s="124" t="str">
        <f>IF(F176="","",COUNTIF($F$2:F176,$F$1))</f>
        <v/>
      </c>
      <c r="H176" s="124" t="str">
        <f>IF(COUNTIF($A$2:A176,A176)=1,A176,"")</f>
        <v/>
      </c>
      <c r="I176" s="124" t="str">
        <f t="shared" si="14"/>
        <v/>
      </c>
      <c r="J176" s="124" t="str">
        <f>IF(I176="","",SUM($I$2:I176))</f>
        <v/>
      </c>
    </row>
    <row r="177" spans="1:10">
      <c r="A177" s="125" t="s">
        <v>1028</v>
      </c>
      <c r="B177" s="123" t="s">
        <v>1063</v>
      </c>
      <c r="C177" s="124" t="str">
        <f t="shared" si="13"/>
        <v>ナカバヤシセイイチ</v>
      </c>
      <c r="D177" s="124" t="str">
        <f t="shared" si="11"/>
        <v/>
      </c>
      <c r="E177" s="124" t="str">
        <f>IF(D177="","",COUNTIF($D$2:D177,1))</f>
        <v/>
      </c>
      <c r="F177" s="124" t="str">
        <f t="shared" si="12"/>
        <v/>
      </c>
      <c r="G177" s="124" t="str">
        <f>IF(F177="","",COUNTIF($F$2:F177,$F$1))</f>
        <v/>
      </c>
      <c r="H177" s="124" t="str">
        <f>IF(COUNTIF($A$2:A177,A177)=1,A177,"")</f>
        <v/>
      </c>
      <c r="I177" s="124" t="str">
        <f t="shared" si="14"/>
        <v/>
      </c>
      <c r="J177" s="124" t="str">
        <f>IF(I177="","",SUM($I$2:I177))</f>
        <v/>
      </c>
    </row>
    <row r="178" spans="1:10">
      <c r="A178" s="125" t="s">
        <v>1028</v>
      </c>
      <c r="B178" s="123" t="s">
        <v>1064</v>
      </c>
      <c r="C178" s="124" t="str">
        <f t="shared" si="13"/>
        <v>ナカムラシゲノリ</v>
      </c>
      <c r="D178" s="124" t="str">
        <f t="shared" si="11"/>
        <v/>
      </c>
      <c r="E178" s="124" t="str">
        <f>IF(D178="","",COUNTIF($D$2:D178,1))</f>
        <v/>
      </c>
      <c r="F178" s="124" t="str">
        <f t="shared" si="12"/>
        <v/>
      </c>
      <c r="G178" s="124" t="str">
        <f>IF(F178="","",COUNTIF($F$2:F178,$F$1))</f>
        <v/>
      </c>
      <c r="H178" s="124" t="str">
        <f>IF(COUNTIF($A$2:A178,A178)=1,A178,"")</f>
        <v/>
      </c>
      <c r="I178" s="124" t="str">
        <f t="shared" si="14"/>
        <v/>
      </c>
      <c r="J178" s="124" t="str">
        <f>IF(I178="","",SUM($I$2:I178))</f>
        <v/>
      </c>
    </row>
    <row r="179" spans="1:10">
      <c r="A179" s="125" t="s">
        <v>1028</v>
      </c>
      <c r="B179" s="123" t="s">
        <v>1065</v>
      </c>
      <c r="C179" s="124" t="str">
        <f t="shared" si="13"/>
        <v>ナカムラダイスケ</v>
      </c>
      <c r="D179" s="124" t="str">
        <f t="shared" si="11"/>
        <v/>
      </c>
      <c r="E179" s="124" t="str">
        <f>IF(D179="","",COUNTIF($D$2:D179,1))</f>
        <v/>
      </c>
      <c r="F179" s="124" t="str">
        <f t="shared" si="12"/>
        <v/>
      </c>
      <c r="G179" s="124" t="str">
        <f>IF(F179="","",COUNTIF($F$2:F179,$F$1))</f>
        <v/>
      </c>
      <c r="H179" s="124" t="str">
        <f>IF(COUNTIF($A$2:A179,A179)=1,A179,"")</f>
        <v/>
      </c>
      <c r="I179" s="124" t="str">
        <f t="shared" si="14"/>
        <v/>
      </c>
      <c r="J179" s="124" t="str">
        <f>IF(I179="","",SUM($I$2:I179))</f>
        <v/>
      </c>
    </row>
    <row r="180" spans="1:10">
      <c r="A180" s="125" t="s">
        <v>1028</v>
      </c>
      <c r="B180" s="123" t="s">
        <v>1066</v>
      </c>
      <c r="C180" s="124" t="str">
        <f t="shared" si="13"/>
        <v>ナカムラタクト</v>
      </c>
      <c r="D180" s="124" t="str">
        <f t="shared" si="11"/>
        <v/>
      </c>
      <c r="E180" s="124" t="str">
        <f>IF(D180="","",COUNTIF($D$2:D180,1))</f>
        <v/>
      </c>
      <c r="F180" s="124" t="str">
        <f t="shared" si="12"/>
        <v/>
      </c>
      <c r="G180" s="124" t="str">
        <f>IF(F180="","",COUNTIF($F$2:F180,$F$1))</f>
        <v/>
      </c>
      <c r="H180" s="124" t="str">
        <f>IF(COUNTIF($A$2:A180,A180)=1,A180,"")</f>
        <v/>
      </c>
      <c r="I180" s="124" t="str">
        <f t="shared" si="14"/>
        <v/>
      </c>
      <c r="J180" s="124" t="str">
        <f>IF(I180="","",SUM($I$2:I180))</f>
        <v/>
      </c>
    </row>
    <row r="181" spans="1:10">
      <c r="A181" s="125" t="s">
        <v>1028</v>
      </c>
      <c r="B181" s="123" t="s">
        <v>1067</v>
      </c>
      <c r="C181" s="124" t="str">
        <f t="shared" si="13"/>
        <v>ハダノヤスヒロ</v>
      </c>
      <c r="D181" s="124" t="str">
        <f t="shared" si="11"/>
        <v/>
      </c>
      <c r="E181" s="124" t="str">
        <f>IF(D181="","",COUNTIF($D$2:D181,1))</f>
        <v/>
      </c>
      <c r="F181" s="124" t="str">
        <f t="shared" si="12"/>
        <v/>
      </c>
      <c r="G181" s="124" t="str">
        <f>IF(F181="","",COUNTIF($F$2:F181,$F$1))</f>
        <v/>
      </c>
      <c r="H181" s="124" t="str">
        <f>IF(COUNTIF($A$2:A181,A181)=1,A181,"")</f>
        <v/>
      </c>
      <c r="I181" s="124" t="str">
        <f t="shared" si="14"/>
        <v/>
      </c>
      <c r="J181" s="124" t="str">
        <f>IF(I181="","",SUM($I$2:I181))</f>
        <v/>
      </c>
    </row>
    <row r="182" spans="1:10">
      <c r="A182" s="125" t="s">
        <v>1028</v>
      </c>
      <c r="B182" s="123" t="s">
        <v>1068</v>
      </c>
      <c r="C182" s="124" t="str">
        <f t="shared" si="13"/>
        <v>ハヤシモトヒコ</v>
      </c>
      <c r="D182" s="124" t="str">
        <f t="shared" si="11"/>
        <v/>
      </c>
      <c r="E182" s="124" t="str">
        <f>IF(D182="","",COUNTIF($D$2:D182,1))</f>
        <v/>
      </c>
      <c r="F182" s="124" t="str">
        <f t="shared" si="12"/>
        <v/>
      </c>
      <c r="G182" s="124" t="str">
        <f>IF(F182="","",COUNTIF($F$2:F182,$F$1))</f>
        <v/>
      </c>
      <c r="H182" s="124" t="str">
        <f>IF(COUNTIF($A$2:A182,A182)=1,A182,"")</f>
        <v/>
      </c>
      <c r="I182" s="124" t="str">
        <f t="shared" si="14"/>
        <v/>
      </c>
      <c r="J182" s="124" t="str">
        <f>IF(I182="","",SUM($I$2:I182))</f>
        <v/>
      </c>
    </row>
    <row r="183" spans="1:10">
      <c r="A183" s="125" t="s">
        <v>1028</v>
      </c>
      <c r="B183" s="123" t="s">
        <v>1069</v>
      </c>
      <c r="C183" s="124" t="str">
        <f t="shared" si="13"/>
        <v>ハリトショウジロウ</v>
      </c>
      <c r="D183" s="124" t="str">
        <f t="shared" si="11"/>
        <v/>
      </c>
      <c r="E183" s="124" t="str">
        <f>IF(D183="","",COUNTIF($D$2:D183,1))</f>
        <v/>
      </c>
      <c r="F183" s="124" t="str">
        <f t="shared" si="12"/>
        <v/>
      </c>
      <c r="G183" s="124" t="str">
        <f>IF(F183="","",COUNTIF($F$2:F183,$F$1))</f>
        <v/>
      </c>
      <c r="H183" s="124" t="str">
        <f>IF(COUNTIF($A$2:A183,A183)=1,A183,"")</f>
        <v/>
      </c>
      <c r="I183" s="124" t="str">
        <f t="shared" si="14"/>
        <v/>
      </c>
      <c r="J183" s="124" t="str">
        <f>IF(I183="","",SUM($I$2:I183))</f>
        <v/>
      </c>
    </row>
    <row r="184" spans="1:10">
      <c r="A184" s="125" t="s">
        <v>1028</v>
      </c>
      <c r="B184" s="123" t="s">
        <v>1070</v>
      </c>
      <c r="C184" s="124" t="str">
        <f t="shared" si="13"/>
        <v>ヒシカワヨシハル</v>
      </c>
      <c r="D184" s="124" t="str">
        <f t="shared" si="11"/>
        <v/>
      </c>
      <c r="E184" s="124" t="str">
        <f>IF(D184="","",COUNTIF($D$2:D184,1))</f>
        <v/>
      </c>
      <c r="F184" s="124" t="str">
        <f t="shared" si="12"/>
        <v/>
      </c>
      <c r="G184" s="124" t="str">
        <f>IF(F184="","",COUNTIF($F$2:F184,$F$1))</f>
        <v/>
      </c>
      <c r="H184" s="124" t="str">
        <f>IF(COUNTIF($A$2:A184,A184)=1,A184,"")</f>
        <v/>
      </c>
      <c r="I184" s="124" t="str">
        <f t="shared" si="14"/>
        <v/>
      </c>
      <c r="J184" s="124" t="str">
        <f>IF(I184="","",SUM($I$2:I184))</f>
        <v/>
      </c>
    </row>
    <row r="185" spans="1:10">
      <c r="A185" s="125" t="s">
        <v>1028</v>
      </c>
      <c r="B185" s="123" t="s">
        <v>1071</v>
      </c>
      <c r="C185" s="124" t="str">
        <f t="shared" si="13"/>
        <v>ヒロイサチオ</v>
      </c>
      <c r="D185" s="124" t="str">
        <f t="shared" si="11"/>
        <v/>
      </c>
      <c r="E185" s="124" t="str">
        <f>IF(D185="","",COUNTIF($D$2:D185,1))</f>
        <v/>
      </c>
      <c r="F185" s="124" t="str">
        <f t="shared" si="12"/>
        <v/>
      </c>
      <c r="G185" s="124" t="str">
        <f>IF(F185="","",COUNTIF($F$2:F185,$F$1))</f>
        <v/>
      </c>
      <c r="H185" s="124" t="str">
        <f>IF(COUNTIF($A$2:A185,A185)=1,A185,"")</f>
        <v/>
      </c>
      <c r="I185" s="124" t="str">
        <f t="shared" si="14"/>
        <v/>
      </c>
      <c r="J185" s="124" t="str">
        <f>IF(I185="","",SUM($I$2:I185))</f>
        <v/>
      </c>
    </row>
    <row r="186" spans="1:10">
      <c r="A186" s="125" t="s">
        <v>1028</v>
      </c>
      <c r="B186" s="123" t="s">
        <v>1072</v>
      </c>
      <c r="C186" s="124" t="str">
        <f t="shared" si="13"/>
        <v>ミツタケヒロマサ</v>
      </c>
      <c r="D186" s="124" t="str">
        <f t="shared" si="11"/>
        <v/>
      </c>
      <c r="E186" s="124" t="str">
        <f>IF(D186="","",COUNTIF($D$2:D186,1))</f>
        <v/>
      </c>
      <c r="F186" s="124" t="str">
        <f t="shared" si="12"/>
        <v/>
      </c>
      <c r="G186" s="124" t="str">
        <f>IF(F186="","",COUNTIF($F$2:F186,$F$1))</f>
        <v/>
      </c>
      <c r="H186" s="124" t="str">
        <f>IF(COUNTIF($A$2:A186,A186)=1,A186,"")</f>
        <v/>
      </c>
      <c r="I186" s="124" t="str">
        <f t="shared" si="14"/>
        <v/>
      </c>
      <c r="J186" s="124" t="str">
        <f>IF(I186="","",SUM($I$2:I186))</f>
        <v/>
      </c>
    </row>
    <row r="187" spans="1:10">
      <c r="A187" s="125" t="s">
        <v>1028</v>
      </c>
      <c r="B187" s="123" t="s">
        <v>1073</v>
      </c>
      <c r="C187" s="124" t="str">
        <f t="shared" si="13"/>
        <v>ミナミヨシアキ</v>
      </c>
      <c r="D187" s="124" t="str">
        <f t="shared" si="11"/>
        <v/>
      </c>
      <c r="E187" s="124" t="str">
        <f>IF(D187="","",COUNTIF($D$2:D187,1))</f>
        <v/>
      </c>
      <c r="F187" s="124" t="str">
        <f t="shared" si="12"/>
        <v/>
      </c>
      <c r="G187" s="124" t="str">
        <f>IF(F187="","",COUNTIF($F$2:F187,$F$1))</f>
        <v/>
      </c>
      <c r="H187" s="124" t="str">
        <f>IF(COUNTIF($A$2:A187,A187)=1,A187,"")</f>
        <v/>
      </c>
      <c r="I187" s="124" t="str">
        <f t="shared" si="14"/>
        <v/>
      </c>
      <c r="J187" s="124" t="str">
        <f>IF(I187="","",SUM($I$2:I187))</f>
        <v/>
      </c>
    </row>
    <row r="188" spans="1:10">
      <c r="A188" s="125" t="s">
        <v>1028</v>
      </c>
      <c r="B188" s="123" t="s">
        <v>1074</v>
      </c>
      <c r="C188" s="124" t="str">
        <f t="shared" si="13"/>
        <v>モリケイスケ</v>
      </c>
      <c r="D188" s="124" t="str">
        <f t="shared" si="11"/>
        <v/>
      </c>
      <c r="E188" s="124" t="str">
        <f>IF(D188="","",COUNTIF($D$2:D188,1))</f>
        <v/>
      </c>
      <c r="F188" s="124" t="str">
        <f t="shared" si="12"/>
        <v/>
      </c>
      <c r="G188" s="124" t="str">
        <f>IF(F188="","",COUNTIF($F$2:F188,$F$1))</f>
        <v/>
      </c>
      <c r="H188" s="124" t="str">
        <f>IF(COUNTIF($A$2:A188,A188)=1,A188,"")</f>
        <v/>
      </c>
      <c r="I188" s="124" t="str">
        <f t="shared" si="14"/>
        <v/>
      </c>
      <c r="J188" s="124" t="str">
        <f>IF(I188="","",SUM($I$2:I188))</f>
        <v/>
      </c>
    </row>
    <row r="189" spans="1:10">
      <c r="A189" s="125" t="s">
        <v>1028</v>
      </c>
      <c r="B189" s="123" t="s">
        <v>1075</v>
      </c>
      <c r="C189" s="124" t="str">
        <f t="shared" si="13"/>
        <v>モリタミツハル</v>
      </c>
      <c r="D189" s="124" t="str">
        <f t="shared" si="11"/>
        <v/>
      </c>
      <c r="E189" s="124" t="str">
        <f>IF(D189="","",COUNTIF($D$2:D189,1))</f>
        <v/>
      </c>
      <c r="F189" s="124" t="str">
        <f t="shared" si="12"/>
        <v/>
      </c>
      <c r="G189" s="124" t="str">
        <f>IF(F189="","",COUNTIF($F$2:F189,$F$1))</f>
        <v/>
      </c>
      <c r="H189" s="124" t="str">
        <f>IF(COUNTIF($A$2:A189,A189)=1,A189,"")</f>
        <v/>
      </c>
      <c r="I189" s="124" t="str">
        <f t="shared" si="14"/>
        <v/>
      </c>
      <c r="J189" s="124" t="str">
        <f>IF(I189="","",SUM($I$2:I189))</f>
        <v/>
      </c>
    </row>
    <row r="190" spans="1:10">
      <c r="A190" s="125" t="s">
        <v>1028</v>
      </c>
      <c r="B190" s="123" t="s">
        <v>1076</v>
      </c>
      <c r="C190" s="124" t="str">
        <f t="shared" si="13"/>
        <v>ヤスキタロウ</v>
      </c>
      <c r="D190" s="124" t="str">
        <f t="shared" si="11"/>
        <v/>
      </c>
      <c r="E190" s="124" t="str">
        <f>IF(D190="","",COUNTIF($D$2:D190,1))</f>
        <v/>
      </c>
      <c r="F190" s="124" t="str">
        <f t="shared" si="12"/>
        <v/>
      </c>
      <c r="G190" s="124" t="str">
        <f>IF(F190="","",COUNTIF($F$2:F190,$F$1))</f>
        <v/>
      </c>
      <c r="H190" s="124" t="str">
        <f>IF(COUNTIF($A$2:A190,A190)=1,A190,"")</f>
        <v/>
      </c>
      <c r="I190" s="124" t="str">
        <f t="shared" si="14"/>
        <v/>
      </c>
      <c r="J190" s="124" t="str">
        <f>IF(I190="","",SUM($I$2:I190))</f>
        <v/>
      </c>
    </row>
    <row r="191" spans="1:10">
      <c r="A191" s="125" t="s">
        <v>1028</v>
      </c>
      <c r="B191" s="123" t="s">
        <v>1077</v>
      </c>
      <c r="C191" s="124" t="str">
        <f t="shared" si="13"/>
        <v>ヤスダムネヒコ</v>
      </c>
      <c r="D191" s="124" t="str">
        <f t="shared" si="11"/>
        <v/>
      </c>
      <c r="E191" s="124" t="str">
        <f>IF(D191="","",COUNTIF($D$2:D191,1))</f>
        <v/>
      </c>
      <c r="F191" s="124" t="str">
        <f t="shared" si="12"/>
        <v/>
      </c>
      <c r="G191" s="124" t="str">
        <f>IF(F191="","",COUNTIF($F$2:F191,$F$1))</f>
        <v/>
      </c>
      <c r="H191" s="124" t="str">
        <f>IF(COUNTIF($A$2:A191,A191)=1,A191,"")</f>
        <v/>
      </c>
      <c r="I191" s="124" t="str">
        <f t="shared" si="14"/>
        <v/>
      </c>
      <c r="J191" s="124" t="str">
        <f>IF(I191="","",SUM($I$2:I191))</f>
        <v/>
      </c>
    </row>
    <row r="192" spans="1:10">
      <c r="A192" s="125" t="s">
        <v>1028</v>
      </c>
      <c r="B192" s="123" t="s">
        <v>1078</v>
      </c>
      <c r="C192" s="124" t="str">
        <f t="shared" si="13"/>
        <v>ヤナセヨシヒロ</v>
      </c>
      <c r="D192" s="124" t="str">
        <f t="shared" si="11"/>
        <v/>
      </c>
      <c r="E192" s="124" t="str">
        <f>IF(D192="","",COUNTIF($D$2:D192,1))</f>
        <v/>
      </c>
      <c r="F192" s="124" t="str">
        <f t="shared" si="12"/>
        <v/>
      </c>
      <c r="G192" s="124" t="str">
        <f>IF(F192="","",COUNTIF($F$2:F192,$F$1))</f>
        <v/>
      </c>
      <c r="H192" s="124" t="str">
        <f>IF(COUNTIF($A$2:A192,A192)=1,A192,"")</f>
        <v/>
      </c>
      <c r="I192" s="124" t="str">
        <f t="shared" si="14"/>
        <v/>
      </c>
      <c r="J192" s="124" t="str">
        <f>IF(I192="","",SUM($I$2:I192))</f>
        <v/>
      </c>
    </row>
    <row r="193" spans="1:10">
      <c r="A193" s="125" t="s">
        <v>1028</v>
      </c>
      <c r="B193" s="123" t="s">
        <v>1079</v>
      </c>
      <c r="C193" s="124" t="str">
        <f t="shared" si="13"/>
        <v>ヤマダタカシ</v>
      </c>
      <c r="D193" s="124" t="str">
        <f t="shared" si="11"/>
        <v/>
      </c>
      <c r="E193" s="124" t="str">
        <f>IF(D193="","",COUNTIF($D$2:D193,1))</f>
        <v/>
      </c>
      <c r="F193" s="124" t="str">
        <f t="shared" si="12"/>
        <v/>
      </c>
      <c r="G193" s="124" t="str">
        <f>IF(F193="","",COUNTIF($F$2:F193,$F$1))</f>
        <v/>
      </c>
      <c r="H193" s="124" t="str">
        <f>IF(COUNTIF($A$2:A193,A193)=1,A193,"")</f>
        <v/>
      </c>
      <c r="I193" s="124" t="str">
        <f t="shared" si="14"/>
        <v/>
      </c>
      <c r="J193" s="124" t="str">
        <f>IF(I193="","",SUM($I$2:I193))</f>
        <v/>
      </c>
    </row>
    <row r="194" spans="1:10">
      <c r="A194" s="125" t="s">
        <v>1028</v>
      </c>
      <c r="B194" s="123" t="s">
        <v>1080</v>
      </c>
      <c r="C194" s="124" t="str">
        <f t="shared" si="13"/>
        <v>ワタナベタツヤ</v>
      </c>
      <c r="D194" s="124" t="str">
        <f t="shared" ref="D194:D257" si="15">IF(LEFT(B194,LEN(頭文字))=頭文字,1,"")</f>
        <v/>
      </c>
      <c r="E194" s="124" t="str">
        <f>IF(D194="","",COUNTIF($D$2:D194,1))</f>
        <v/>
      </c>
      <c r="F194" s="124" t="str">
        <f t="shared" ref="F194:F257" si="16">IF(COUNTIF(氏名,B194)&gt;1,"重複","")</f>
        <v/>
      </c>
      <c r="G194" s="124" t="str">
        <f>IF(F194="","",COUNTIF($F$2:F194,$F$1))</f>
        <v/>
      </c>
      <c r="H194" s="124" t="str">
        <f>IF(COUNTIF($A$2:A194,A194)=1,A194,"")</f>
        <v/>
      </c>
      <c r="I194" s="124" t="str">
        <f t="shared" si="14"/>
        <v/>
      </c>
      <c r="J194" s="124" t="str">
        <f>IF(I194="","",SUM($I$2:I194))</f>
        <v/>
      </c>
    </row>
    <row r="195" spans="1:10">
      <c r="A195" s="125" t="s">
        <v>1028</v>
      </c>
      <c r="B195" s="123" t="s">
        <v>1081</v>
      </c>
      <c r="C195" s="124" t="str">
        <f t="shared" ref="C195:C258" si="17">PHONETIC(B195)</f>
        <v>ワタナベマサキ</v>
      </c>
      <c r="D195" s="124" t="str">
        <f t="shared" si="15"/>
        <v/>
      </c>
      <c r="E195" s="124" t="str">
        <f>IF(D195="","",COUNTIF($D$2:D195,1))</f>
        <v/>
      </c>
      <c r="F195" s="124" t="str">
        <f t="shared" si="16"/>
        <v/>
      </c>
      <c r="G195" s="124" t="str">
        <f>IF(F195="","",COUNTIF($F$2:F195,$F$1))</f>
        <v/>
      </c>
      <c r="H195" s="124" t="str">
        <f>IF(COUNTIF($A$2:A195,A195)=1,A195,"")</f>
        <v/>
      </c>
      <c r="I195" s="124" t="str">
        <f t="shared" ref="I195:I258" si="18">IF(H195="","",1)</f>
        <v/>
      </c>
      <c r="J195" s="124" t="str">
        <f>IF(I195="","",SUM($I$2:I195))</f>
        <v/>
      </c>
    </row>
    <row r="196" spans="1:10">
      <c r="A196" s="125" t="s">
        <v>1028</v>
      </c>
      <c r="B196" s="123" t="s">
        <v>1082</v>
      </c>
      <c r="C196" s="124" t="str">
        <f t="shared" si="17"/>
        <v>ワタナベユウダイ</v>
      </c>
      <c r="D196" s="124" t="str">
        <f t="shared" si="15"/>
        <v/>
      </c>
      <c r="E196" s="124" t="str">
        <f>IF(D196="","",COUNTIF($D$2:D196,1))</f>
        <v/>
      </c>
      <c r="F196" s="124" t="str">
        <f t="shared" si="16"/>
        <v/>
      </c>
      <c r="G196" s="124" t="str">
        <f>IF(F196="","",COUNTIF($F$2:F196,$F$1))</f>
        <v/>
      </c>
      <c r="H196" s="124" t="str">
        <f>IF(COUNTIF($A$2:A196,A196)=1,A196,"")</f>
        <v/>
      </c>
      <c r="I196" s="124" t="str">
        <f t="shared" si="18"/>
        <v/>
      </c>
      <c r="J196" s="124" t="str">
        <f>IF(I196="","",SUM($I$2:I196))</f>
        <v/>
      </c>
    </row>
    <row r="197" spans="1:10">
      <c r="A197" s="125" t="s">
        <v>1083</v>
      </c>
      <c r="B197" s="123" t="s">
        <v>1084</v>
      </c>
      <c r="C197" s="124" t="str">
        <f t="shared" si="17"/>
        <v>ウダガワエツコ</v>
      </c>
      <c r="D197" s="124" t="str">
        <f t="shared" si="15"/>
        <v/>
      </c>
      <c r="E197" s="124" t="str">
        <f>IF(D197="","",COUNTIF($D$2:D197,1))</f>
        <v/>
      </c>
      <c r="F197" s="124" t="str">
        <f t="shared" si="16"/>
        <v/>
      </c>
      <c r="G197" s="124" t="str">
        <f>IF(F197="","",COUNTIF($F$2:F197,$F$1))</f>
        <v/>
      </c>
      <c r="H197" s="124" t="str">
        <f>IF(COUNTIF($A$2:A197,A197)=1,A197,"")</f>
        <v>明治記念館</v>
      </c>
      <c r="I197" s="124">
        <f t="shared" si="18"/>
        <v>1</v>
      </c>
      <c r="J197" s="124">
        <f>IF(I197="","",SUM($I$2:I197))</f>
        <v>5</v>
      </c>
    </row>
    <row r="198" spans="1:10">
      <c r="A198" s="125" t="s">
        <v>1083</v>
      </c>
      <c r="B198" s="123" t="s">
        <v>1085</v>
      </c>
      <c r="C198" s="124" t="str">
        <f t="shared" si="17"/>
        <v>オオヤヒトシ</v>
      </c>
      <c r="D198" s="124" t="str">
        <f t="shared" si="15"/>
        <v/>
      </c>
      <c r="E198" s="124" t="str">
        <f>IF(D198="","",COUNTIF($D$2:D198,1))</f>
        <v/>
      </c>
      <c r="F198" s="124" t="str">
        <f t="shared" si="16"/>
        <v/>
      </c>
      <c r="G198" s="124" t="str">
        <f>IF(F198="","",COUNTIF($F$2:F198,$F$1))</f>
        <v/>
      </c>
      <c r="H198" s="124" t="str">
        <f>IF(COUNTIF($A$2:A198,A198)=1,A198,"")</f>
        <v/>
      </c>
      <c r="I198" s="124" t="str">
        <f t="shared" si="18"/>
        <v/>
      </c>
      <c r="J198" s="124" t="str">
        <f>IF(I198="","",SUM($I$2:I198))</f>
        <v/>
      </c>
    </row>
    <row r="199" spans="1:10">
      <c r="A199" s="125" t="s">
        <v>1083</v>
      </c>
      <c r="B199" s="123" t="s">
        <v>1086</v>
      </c>
      <c r="C199" s="124" t="str">
        <f t="shared" si="17"/>
        <v>オカミチヒロ</v>
      </c>
      <c r="D199" s="124" t="str">
        <f t="shared" si="15"/>
        <v/>
      </c>
      <c r="E199" s="124" t="str">
        <f>IF(D199="","",COUNTIF($D$2:D199,1))</f>
        <v/>
      </c>
      <c r="F199" s="124" t="str">
        <f t="shared" si="16"/>
        <v/>
      </c>
      <c r="G199" s="124" t="str">
        <f>IF(F199="","",COUNTIF($F$2:F199,$F$1))</f>
        <v/>
      </c>
      <c r="H199" s="124" t="str">
        <f>IF(COUNTIF($A$2:A199,A199)=1,A199,"")</f>
        <v/>
      </c>
      <c r="I199" s="124" t="str">
        <f t="shared" si="18"/>
        <v/>
      </c>
      <c r="J199" s="124" t="str">
        <f>IF(I199="","",SUM($I$2:I199))</f>
        <v/>
      </c>
    </row>
    <row r="200" spans="1:10">
      <c r="A200" s="125" t="s">
        <v>1083</v>
      </c>
      <c r="B200" s="123" t="s">
        <v>1087</v>
      </c>
      <c r="C200" s="124" t="str">
        <f t="shared" si="17"/>
        <v>カワシマタイセイ</v>
      </c>
      <c r="D200" s="124" t="str">
        <f t="shared" si="15"/>
        <v/>
      </c>
      <c r="E200" s="124" t="str">
        <f>IF(D200="","",COUNTIF($D$2:D200,1))</f>
        <v/>
      </c>
      <c r="F200" s="124" t="str">
        <f t="shared" si="16"/>
        <v/>
      </c>
      <c r="G200" s="124" t="str">
        <f>IF(F200="","",COUNTIF($F$2:F200,$F$1))</f>
        <v/>
      </c>
      <c r="H200" s="124" t="str">
        <f>IF(COUNTIF($A$2:A200,A200)=1,A200,"")</f>
        <v/>
      </c>
      <c r="I200" s="124" t="str">
        <f t="shared" si="18"/>
        <v/>
      </c>
      <c r="J200" s="124" t="str">
        <f>IF(I200="","",SUM($I$2:I200))</f>
        <v/>
      </c>
    </row>
    <row r="201" spans="1:10">
      <c r="A201" s="125" t="s">
        <v>1083</v>
      </c>
      <c r="B201" s="123" t="s">
        <v>1088</v>
      </c>
      <c r="C201" s="124" t="str">
        <f t="shared" si="17"/>
        <v>コスギリュウジ</v>
      </c>
      <c r="D201" s="124" t="str">
        <f t="shared" si="15"/>
        <v/>
      </c>
      <c r="E201" s="124" t="str">
        <f>IF(D201="","",COUNTIF($D$2:D201,1))</f>
        <v/>
      </c>
      <c r="F201" s="124" t="str">
        <f t="shared" si="16"/>
        <v/>
      </c>
      <c r="G201" s="124" t="str">
        <f>IF(F201="","",COUNTIF($F$2:F201,$F$1))</f>
        <v/>
      </c>
      <c r="H201" s="124" t="str">
        <f>IF(COUNTIF($A$2:A201,A201)=1,A201,"")</f>
        <v/>
      </c>
      <c r="I201" s="124" t="str">
        <f t="shared" si="18"/>
        <v/>
      </c>
      <c r="J201" s="124" t="str">
        <f>IF(I201="","",SUM($I$2:I201))</f>
        <v/>
      </c>
    </row>
    <row r="202" spans="1:10">
      <c r="A202" s="125" t="s">
        <v>1083</v>
      </c>
      <c r="B202" s="123" t="s">
        <v>1089</v>
      </c>
      <c r="C202" s="124" t="str">
        <f t="shared" si="17"/>
        <v>コムロリュウホ</v>
      </c>
      <c r="D202" s="124" t="str">
        <f t="shared" si="15"/>
        <v/>
      </c>
      <c r="E202" s="124" t="str">
        <f>IF(D202="","",COUNTIF($D$2:D202,1))</f>
        <v/>
      </c>
      <c r="F202" s="124" t="str">
        <f t="shared" si="16"/>
        <v/>
      </c>
      <c r="G202" s="124" t="str">
        <f>IF(F202="","",COUNTIF($F$2:F202,$F$1))</f>
        <v/>
      </c>
      <c r="H202" s="124" t="str">
        <f>IF(COUNTIF($A$2:A202,A202)=1,A202,"")</f>
        <v/>
      </c>
      <c r="I202" s="124" t="str">
        <f t="shared" si="18"/>
        <v/>
      </c>
      <c r="J202" s="124" t="str">
        <f>IF(I202="","",SUM($I$2:I202))</f>
        <v/>
      </c>
    </row>
    <row r="203" spans="1:10">
      <c r="A203" s="125" t="s">
        <v>1083</v>
      </c>
      <c r="B203" s="127" t="s">
        <v>1090</v>
      </c>
      <c r="C203" s="124" t="str">
        <f t="shared" si="17"/>
        <v>スズキカツミ</v>
      </c>
      <c r="D203" s="124" t="str">
        <f t="shared" si="15"/>
        <v/>
      </c>
      <c r="E203" s="124" t="str">
        <f>IF(D203="","",COUNTIF($D$2:D203,1))</f>
        <v/>
      </c>
      <c r="F203" s="124" t="str">
        <f t="shared" si="16"/>
        <v/>
      </c>
      <c r="G203" s="124" t="str">
        <f>IF(F203="","",COUNTIF($F$2:F203,$F$1))</f>
        <v/>
      </c>
      <c r="H203" s="124" t="str">
        <f>IF(COUNTIF($A$2:A203,A203)=1,A203,"")</f>
        <v/>
      </c>
      <c r="I203" s="124" t="str">
        <f t="shared" si="18"/>
        <v/>
      </c>
      <c r="J203" s="124" t="str">
        <f>IF(I203="","",SUM($I$2:I203))</f>
        <v/>
      </c>
    </row>
    <row r="204" spans="1:10">
      <c r="A204" s="125" t="s">
        <v>1083</v>
      </c>
      <c r="B204" s="127" t="s">
        <v>1091</v>
      </c>
      <c r="C204" s="124" t="str">
        <f t="shared" si="17"/>
        <v>タテイシタカヒロ</v>
      </c>
      <c r="D204" s="124" t="str">
        <f t="shared" si="15"/>
        <v/>
      </c>
      <c r="E204" s="124" t="str">
        <f>IF(D204="","",COUNTIF($D$2:D204,1))</f>
        <v/>
      </c>
      <c r="F204" s="124" t="str">
        <f t="shared" si="16"/>
        <v/>
      </c>
      <c r="G204" s="124" t="str">
        <f>IF(F204="","",COUNTIF($F$2:F204,$F$1))</f>
        <v/>
      </c>
      <c r="H204" s="124" t="str">
        <f>IF(COUNTIF($A$2:A204,A204)=1,A204,"")</f>
        <v/>
      </c>
      <c r="I204" s="124" t="str">
        <f t="shared" si="18"/>
        <v/>
      </c>
      <c r="J204" s="124" t="str">
        <f>IF(I204="","",SUM($I$2:I204))</f>
        <v/>
      </c>
    </row>
    <row r="205" spans="1:10">
      <c r="A205" s="125" t="s">
        <v>1083</v>
      </c>
      <c r="B205" s="123" t="s">
        <v>1092</v>
      </c>
      <c r="C205" s="124" t="str">
        <f t="shared" si="17"/>
        <v>ノグチケン</v>
      </c>
      <c r="D205" s="124" t="str">
        <f t="shared" si="15"/>
        <v/>
      </c>
      <c r="E205" s="124" t="str">
        <f>IF(D205="","",COUNTIF($D$2:D205,1))</f>
        <v/>
      </c>
      <c r="F205" s="124" t="str">
        <f t="shared" si="16"/>
        <v/>
      </c>
      <c r="G205" s="124" t="str">
        <f>IF(F205="","",COUNTIF($F$2:F205,$F$1))</f>
        <v/>
      </c>
      <c r="H205" s="124" t="str">
        <f>IF(COUNTIF($A$2:A205,A205)=1,A205,"")</f>
        <v/>
      </c>
      <c r="I205" s="124" t="str">
        <f t="shared" si="18"/>
        <v/>
      </c>
      <c r="J205" s="124" t="str">
        <f>IF(I205="","",SUM($I$2:I205))</f>
        <v/>
      </c>
    </row>
    <row r="206" spans="1:10">
      <c r="A206" s="125" t="s">
        <v>1083</v>
      </c>
      <c r="B206" s="133" t="s">
        <v>1093</v>
      </c>
      <c r="C206" s="124" t="str">
        <f t="shared" si="17"/>
        <v>ノブカワマサル</v>
      </c>
      <c r="D206" s="124" t="str">
        <f t="shared" si="15"/>
        <v/>
      </c>
      <c r="E206" s="124" t="str">
        <f>IF(D206="","",COUNTIF($D$2:D206,1))</f>
        <v/>
      </c>
      <c r="F206" s="124" t="str">
        <f t="shared" si="16"/>
        <v/>
      </c>
      <c r="G206" s="124" t="str">
        <f>IF(F206="","",COUNTIF($F$2:F206,$F$1))</f>
        <v/>
      </c>
      <c r="H206" s="124" t="str">
        <f>IF(COUNTIF($A$2:A206,A206)=1,A206,"")</f>
        <v/>
      </c>
      <c r="I206" s="124" t="str">
        <f t="shared" si="18"/>
        <v/>
      </c>
      <c r="J206" s="124" t="str">
        <f>IF(I206="","",SUM($I$2:I206))</f>
        <v/>
      </c>
    </row>
    <row r="207" spans="1:10">
      <c r="A207" s="125" t="s">
        <v>1083</v>
      </c>
      <c r="B207" s="127" t="s">
        <v>1094</v>
      </c>
      <c r="C207" s="124" t="str">
        <f t="shared" si="17"/>
        <v>ヒョウドウヒデキ</v>
      </c>
      <c r="D207" s="124" t="str">
        <f t="shared" si="15"/>
        <v/>
      </c>
      <c r="E207" s="124" t="str">
        <f>IF(D207="","",COUNTIF($D$2:D207,1))</f>
        <v/>
      </c>
      <c r="F207" s="124" t="str">
        <f t="shared" si="16"/>
        <v/>
      </c>
      <c r="G207" s="124" t="str">
        <f>IF(F207="","",COUNTIF($F$2:F207,$F$1))</f>
        <v/>
      </c>
      <c r="H207" s="124" t="str">
        <f>IF(COUNTIF($A$2:A207,A207)=1,A207,"")</f>
        <v/>
      </c>
      <c r="I207" s="124" t="str">
        <f t="shared" si="18"/>
        <v/>
      </c>
      <c r="J207" s="124" t="str">
        <f>IF(I207="","",SUM($I$2:I207))</f>
        <v/>
      </c>
    </row>
    <row r="208" spans="1:10">
      <c r="A208" s="125" t="s">
        <v>1083</v>
      </c>
      <c r="B208" s="123" t="s">
        <v>1095</v>
      </c>
      <c r="C208" s="124" t="str">
        <f t="shared" si="17"/>
        <v>ホリナカミキオ</v>
      </c>
      <c r="D208" s="124" t="str">
        <f t="shared" si="15"/>
        <v/>
      </c>
      <c r="E208" s="124" t="str">
        <f>IF(D208="","",COUNTIF($D$2:D208,1))</f>
        <v/>
      </c>
      <c r="F208" s="124" t="str">
        <f t="shared" si="16"/>
        <v/>
      </c>
      <c r="G208" s="124" t="str">
        <f>IF(F208="","",COUNTIF($F$2:F208,$F$1))</f>
        <v/>
      </c>
      <c r="H208" s="124" t="str">
        <f>IF(COUNTIF($A$2:A208,A208)=1,A208,"")</f>
        <v/>
      </c>
      <c r="I208" s="124" t="str">
        <f t="shared" si="18"/>
        <v/>
      </c>
      <c r="J208" s="124" t="str">
        <f>IF(I208="","",SUM($I$2:I208))</f>
        <v/>
      </c>
    </row>
    <row r="209" spans="1:10">
      <c r="A209" s="125" t="s">
        <v>1083</v>
      </c>
      <c r="B209" s="126" t="s">
        <v>1096</v>
      </c>
      <c r="C209" s="124" t="str">
        <f t="shared" si="17"/>
        <v>ヤマモトコウジ</v>
      </c>
      <c r="D209" s="124" t="str">
        <f t="shared" si="15"/>
        <v/>
      </c>
      <c r="E209" s="124" t="str">
        <f>IF(D209="","",COUNTIF($D$2:D209,1))</f>
        <v/>
      </c>
      <c r="F209" s="124" t="str">
        <f t="shared" si="16"/>
        <v/>
      </c>
      <c r="G209" s="124" t="str">
        <f>IF(F209="","",COUNTIF($F$2:F209,$F$1))</f>
        <v/>
      </c>
      <c r="H209" s="124" t="str">
        <f>IF(COUNTIF($A$2:A209,A209)=1,A209,"")</f>
        <v/>
      </c>
      <c r="I209" s="124" t="str">
        <f t="shared" si="18"/>
        <v/>
      </c>
      <c r="J209" s="124" t="str">
        <f>IF(I209="","",SUM($I$2:I209))</f>
        <v/>
      </c>
    </row>
    <row r="210" spans="1:10">
      <c r="A210" s="125" t="s">
        <v>1083</v>
      </c>
      <c r="B210" s="126" t="s">
        <v>1097</v>
      </c>
      <c r="C210" s="124" t="str">
        <f t="shared" si="17"/>
        <v>ヤマモトトモヒデ</v>
      </c>
      <c r="D210" s="124" t="str">
        <f t="shared" si="15"/>
        <v/>
      </c>
      <c r="E210" s="124" t="str">
        <f>IF(D210="","",COUNTIF($D$2:D210,1))</f>
        <v/>
      </c>
      <c r="F210" s="124" t="str">
        <f t="shared" si="16"/>
        <v/>
      </c>
      <c r="G210" s="124" t="str">
        <f>IF(F210="","",COUNTIF($F$2:F210,$F$1))</f>
        <v/>
      </c>
      <c r="H210" s="124" t="str">
        <f>IF(COUNTIF($A$2:A210,A210)=1,A210,"")</f>
        <v/>
      </c>
      <c r="I210" s="124" t="str">
        <f t="shared" si="18"/>
        <v/>
      </c>
      <c r="J210" s="124" t="str">
        <f>IF(I210="","",SUM($I$2:I210))</f>
        <v/>
      </c>
    </row>
    <row r="211" spans="1:10">
      <c r="A211" s="125" t="s">
        <v>1098</v>
      </c>
      <c r="B211" s="123" t="s">
        <v>1099</v>
      </c>
      <c r="C211" s="124" t="str">
        <f t="shared" si="17"/>
        <v>イトウヒロシ</v>
      </c>
      <c r="D211" s="124" t="str">
        <f t="shared" si="15"/>
        <v/>
      </c>
      <c r="E211" s="124" t="str">
        <f>IF(D211="","",COUNTIF($D$2:D211,1))</f>
        <v/>
      </c>
      <c r="F211" s="124" t="str">
        <f t="shared" si="16"/>
        <v/>
      </c>
      <c r="G211" s="124" t="str">
        <f>IF(F211="","",COUNTIF($F$2:F211,$F$1))</f>
        <v/>
      </c>
      <c r="H211" s="124" t="str">
        <f>IF(COUNTIF($A$2:A211,A211)=1,A211,"")</f>
        <v>おおい元気館</v>
      </c>
      <c r="I211" s="124">
        <f t="shared" si="18"/>
        <v>1</v>
      </c>
      <c r="J211" s="124">
        <f>IF(I211="","",SUM($I$2:I211))</f>
        <v>6</v>
      </c>
    </row>
    <row r="212" spans="1:10">
      <c r="A212" s="125" t="s">
        <v>1100</v>
      </c>
      <c r="B212" s="123" t="s">
        <v>1101</v>
      </c>
      <c r="C212" s="124" t="str">
        <f t="shared" si="17"/>
        <v>イワイヨロコセイ</v>
      </c>
      <c r="D212" s="124" t="str">
        <f t="shared" si="15"/>
        <v/>
      </c>
      <c r="E212" s="124" t="str">
        <f>IF(D212="","",COUNTIF($D$2:D212,1))</f>
        <v/>
      </c>
      <c r="F212" s="124" t="str">
        <f t="shared" si="16"/>
        <v/>
      </c>
      <c r="G212" s="124" t="str">
        <f>IF(F212="","",COUNTIF($F$2:F212,$F$1))</f>
        <v/>
      </c>
      <c r="H212" s="124" t="str">
        <f>IF(COUNTIF($A$2:A212,A212)=1,A212,"")</f>
        <v>なかのサンクォーレ駐車場</v>
      </c>
      <c r="I212" s="124">
        <f t="shared" si="18"/>
        <v>1</v>
      </c>
      <c r="J212" s="124">
        <f>IF(I212="","",SUM($I$2:I212))</f>
        <v>7</v>
      </c>
    </row>
    <row r="213" spans="1:10">
      <c r="A213" s="125" t="s">
        <v>1100</v>
      </c>
      <c r="B213" s="123" t="s">
        <v>1102</v>
      </c>
      <c r="C213" s="124" t="str">
        <f t="shared" si="17"/>
        <v>オサナイコウキ</v>
      </c>
      <c r="D213" s="124" t="str">
        <f t="shared" si="15"/>
        <v/>
      </c>
      <c r="E213" s="124" t="str">
        <f>IF(D213="","",COUNTIF($D$2:D213,1))</f>
        <v/>
      </c>
      <c r="F213" s="124" t="str">
        <f t="shared" si="16"/>
        <v/>
      </c>
      <c r="G213" s="124" t="str">
        <f>IF(F213="","",COUNTIF($F$2:F213,$F$1))</f>
        <v/>
      </c>
      <c r="H213" s="124" t="str">
        <f>IF(COUNTIF($A$2:A213,A213)=1,A213,"")</f>
        <v/>
      </c>
      <c r="I213" s="124" t="str">
        <f t="shared" si="18"/>
        <v/>
      </c>
      <c r="J213" s="124" t="str">
        <f>IF(I213="","",SUM($I$2:I213))</f>
        <v/>
      </c>
    </row>
    <row r="214" spans="1:10">
      <c r="A214" s="125" t="s">
        <v>1100</v>
      </c>
      <c r="B214" s="123" t="s">
        <v>1103</v>
      </c>
      <c r="C214" s="124" t="str">
        <f t="shared" si="17"/>
        <v>サワダユウジ</v>
      </c>
      <c r="D214" s="124" t="str">
        <f t="shared" si="15"/>
        <v/>
      </c>
      <c r="E214" s="124" t="str">
        <f>IF(D214="","",COUNTIF($D$2:D214,1))</f>
        <v/>
      </c>
      <c r="F214" s="124" t="str">
        <f t="shared" si="16"/>
        <v/>
      </c>
      <c r="G214" s="124" t="str">
        <f>IF(F214="","",COUNTIF($F$2:F214,$F$1))</f>
        <v/>
      </c>
      <c r="H214" s="124" t="str">
        <f>IF(COUNTIF($A$2:A214,A214)=1,A214,"")</f>
        <v/>
      </c>
      <c r="I214" s="124" t="str">
        <f t="shared" si="18"/>
        <v/>
      </c>
      <c r="J214" s="124" t="str">
        <f>IF(I214="","",SUM($I$2:I214))</f>
        <v/>
      </c>
    </row>
    <row r="215" spans="1:10">
      <c r="A215" s="125" t="s">
        <v>1100</v>
      </c>
      <c r="B215" s="123" t="s">
        <v>1104</v>
      </c>
      <c r="C215" s="124" t="str">
        <f t="shared" si="17"/>
        <v>タカハシサトル</v>
      </c>
      <c r="D215" s="124" t="str">
        <f t="shared" si="15"/>
        <v/>
      </c>
      <c r="E215" s="124" t="str">
        <f>IF(D215="","",COUNTIF($D$2:D215,1))</f>
        <v/>
      </c>
      <c r="F215" s="124" t="str">
        <f t="shared" si="16"/>
        <v/>
      </c>
      <c r="G215" s="124" t="str">
        <f>IF(F215="","",COUNTIF($F$2:F215,$F$1))</f>
        <v/>
      </c>
      <c r="H215" s="124" t="str">
        <f>IF(COUNTIF($A$2:A215,A215)=1,A215,"")</f>
        <v/>
      </c>
      <c r="I215" s="124" t="str">
        <f t="shared" si="18"/>
        <v/>
      </c>
      <c r="J215" s="124" t="str">
        <f>IF(I215="","",SUM($I$2:I215))</f>
        <v/>
      </c>
    </row>
    <row r="216" spans="1:10">
      <c r="A216" s="125" t="s">
        <v>1100</v>
      </c>
      <c r="B216" s="123" t="s">
        <v>1105</v>
      </c>
      <c r="C216" s="124" t="str">
        <f t="shared" si="17"/>
        <v>ツカゴシダイキ</v>
      </c>
      <c r="D216" s="124" t="str">
        <f t="shared" si="15"/>
        <v/>
      </c>
      <c r="E216" s="124" t="str">
        <f>IF(D216="","",COUNTIF($D$2:D216,1))</f>
        <v/>
      </c>
      <c r="F216" s="124" t="str">
        <f t="shared" si="16"/>
        <v/>
      </c>
      <c r="G216" s="124" t="str">
        <f>IF(F216="","",COUNTIF($F$2:F216,$F$1))</f>
        <v/>
      </c>
      <c r="H216" s="124" t="str">
        <f>IF(COUNTIF($A$2:A216,A216)=1,A216,"")</f>
        <v/>
      </c>
      <c r="I216" s="124" t="str">
        <f t="shared" si="18"/>
        <v/>
      </c>
      <c r="J216" s="124" t="str">
        <f>IF(I216="","",SUM($I$2:I216))</f>
        <v/>
      </c>
    </row>
    <row r="217" spans="1:10">
      <c r="A217" s="125" t="s">
        <v>1100</v>
      </c>
      <c r="B217" s="123" t="s">
        <v>1106</v>
      </c>
      <c r="C217" s="124" t="str">
        <f t="shared" si="17"/>
        <v>ナカイトシトク</v>
      </c>
      <c r="D217" s="124" t="str">
        <f t="shared" si="15"/>
        <v/>
      </c>
      <c r="E217" s="124" t="str">
        <f>IF(D217="","",COUNTIF($D$2:D217,1))</f>
        <v/>
      </c>
      <c r="F217" s="124" t="str">
        <f t="shared" si="16"/>
        <v/>
      </c>
      <c r="G217" s="124" t="str">
        <f>IF(F217="","",COUNTIF($F$2:F217,$F$1))</f>
        <v/>
      </c>
      <c r="H217" s="124" t="str">
        <f>IF(COUNTIF($A$2:A217,A217)=1,A217,"")</f>
        <v/>
      </c>
      <c r="I217" s="124" t="str">
        <f t="shared" si="18"/>
        <v/>
      </c>
      <c r="J217" s="124" t="str">
        <f>IF(I217="","",SUM($I$2:I217))</f>
        <v/>
      </c>
    </row>
    <row r="218" spans="1:10">
      <c r="A218" s="125" t="s">
        <v>1100</v>
      </c>
      <c r="B218" s="134" t="s">
        <v>1107</v>
      </c>
      <c r="C218" s="124" t="str">
        <f t="shared" si="17"/>
        <v>ムラマツミツル</v>
      </c>
      <c r="D218" s="124" t="str">
        <f t="shared" si="15"/>
        <v/>
      </c>
      <c r="E218" s="124" t="str">
        <f>IF(D218="","",COUNTIF($D$2:D218,1))</f>
        <v/>
      </c>
      <c r="F218" s="124" t="str">
        <f t="shared" si="16"/>
        <v/>
      </c>
      <c r="G218" s="124" t="str">
        <f>IF(F218="","",COUNTIF($F$2:F218,$F$1))</f>
        <v/>
      </c>
      <c r="H218" s="124" t="str">
        <f>IF(COUNTIF($A$2:A218,A218)=1,A218,"")</f>
        <v/>
      </c>
      <c r="I218" s="124" t="str">
        <f t="shared" si="18"/>
        <v/>
      </c>
      <c r="J218" s="124" t="str">
        <f>IF(I218="","",SUM($I$2:I218))</f>
        <v/>
      </c>
    </row>
    <row r="219" spans="1:10">
      <c r="A219" s="125" t="s">
        <v>1108</v>
      </c>
      <c r="B219" s="123" t="s">
        <v>1109</v>
      </c>
      <c r="C219" s="124" t="str">
        <f t="shared" si="17"/>
        <v>ウチダタカシ</v>
      </c>
      <c r="D219" s="124" t="str">
        <f t="shared" si="15"/>
        <v/>
      </c>
      <c r="E219" s="124" t="str">
        <f>IF(D219="","",COUNTIF($D$2:D219,1))</f>
        <v/>
      </c>
      <c r="F219" s="124" t="str">
        <f t="shared" si="16"/>
        <v/>
      </c>
      <c r="G219" s="124" t="str">
        <f>IF(F219="","",COUNTIF($F$2:F219,$F$1))</f>
        <v/>
      </c>
      <c r="H219" s="124" t="str">
        <f>IF(COUNTIF($A$2:A219,A219)=1,A219,"")</f>
        <v>蒲田総合式場</v>
      </c>
      <c r="I219" s="124">
        <f t="shared" si="18"/>
        <v>1</v>
      </c>
      <c r="J219" s="124">
        <f>IF(I219="","",SUM($I$2:I219))</f>
        <v>8</v>
      </c>
    </row>
    <row r="220" spans="1:10">
      <c r="A220" s="125" t="s">
        <v>1108</v>
      </c>
      <c r="B220" s="126" t="s">
        <v>1110</v>
      </c>
      <c r="C220" s="124" t="str">
        <f t="shared" si="17"/>
        <v>フルタカツヒサ</v>
      </c>
      <c r="D220" s="124" t="str">
        <f t="shared" si="15"/>
        <v/>
      </c>
      <c r="E220" s="124" t="str">
        <f>IF(D220="","",COUNTIF($D$2:D220,1))</f>
        <v/>
      </c>
      <c r="F220" s="124" t="str">
        <f t="shared" si="16"/>
        <v/>
      </c>
      <c r="G220" s="124" t="str">
        <f>IF(F220="","",COUNTIF($F$2:F220,$F$1))</f>
        <v/>
      </c>
      <c r="H220" s="124" t="str">
        <f>IF(COUNTIF($A$2:A220,A220)=1,A220,"")</f>
        <v/>
      </c>
      <c r="I220" s="124" t="str">
        <f t="shared" si="18"/>
        <v/>
      </c>
      <c r="J220" s="124" t="str">
        <f>IF(I220="","",SUM($I$2:I220))</f>
        <v/>
      </c>
    </row>
    <row r="221" spans="1:10">
      <c r="A221" s="125" t="s">
        <v>1108</v>
      </c>
      <c r="B221" s="123" t="s">
        <v>1111</v>
      </c>
      <c r="C221" s="124" t="str">
        <f t="shared" si="17"/>
        <v>ムラヤマアツシ</v>
      </c>
      <c r="D221" s="124" t="str">
        <f t="shared" si="15"/>
        <v/>
      </c>
      <c r="E221" s="124" t="str">
        <f>IF(D221="","",COUNTIF($D$2:D221,1))</f>
        <v/>
      </c>
      <c r="F221" s="124" t="str">
        <f t="shared" si="16"/>
        <v/>
      </c>
      <c r="G221" s="124" t="str">
        <f>IF(F221="","",COUNTIF($F$2:F221,$F$1))</f>
        <v/>
      </c>
      <c r="H221" s="124" t="str">
        <f>IF(COUNTIF($A$2:A221,A221)=1,A221,"")</f>
        <v/>
      </c>
      <c r="I221" s="124" t="str">
        <f t="shared" si="18"/>
        <v/>
      </c>
      <c r="J221" s="124" t="str">
        <f>IF(I221="","",SUM($I$2:I221))</f>
        <v/>
      </c>
    </row>
    <row r="222" spans="1:10">
      <c r="A222" s="125" t="s">
        <v>1112</v>
      </c>
      <c r="B222" s="128" t="s">
        <v>1113</v>
      </c>
      <c r="C222" s="124" t="str">
        <f t="shared" si="17"/>
        <v>エガワヨシオ</v>
      </c>
      <c r="D222" s="124" t="str">
        <f t="shared" si="15"/>
        <v/>
      </c>
      <c r="E222" s="124" t="str">
        <f>IF(D222="","",COUNTIF($D$2:D222,1))</f>
        <v/>
      </c>
      <c r="F222" s="124" t="str">
        <f t="shared" si="16"/>
        <v/>
      </c>
      <c r="G222" s="124" t="str">
        <f>IF(F222="","",COUNTIF($F$2:F222,$F$1))</f>
        <v/>
      </c>
      <c r="H222" s="124" t="str">
        <f>IF(COUNTIF($A$2:A222,A222)=1,A222,"")</f>
        <v>キッザニア東京</v>
      </c>
      <c r="I222" s="124">
        <f t="shared" si="18"/>
        <v>1</v>
      </c>
      <c r="J222" s="124">
        <f>IF(I222="","",SUM($I$2:I222))</f>
        <v>9</v>
      </c>
    </row>
    <row r="223" spans="1:10">
      <c r="A223" s="125" t="s">
        <v>1112</v>
      </c>
      <c r="B223" s="123" t="s">
        <v>1114</v>
      </c>
      <c r="C223" s="124" t="str">
        <f t="shared" si="17"/>
        <v>オオマタシンイチ</v>
      </c>
      <c r="D223" s="124" t="str">
        <f t="shared" si="15"/>
        <v/>
      </c>
      <c r="E223" s="124" t="str">
        <f>IF(D223="","",COUNTIF($D$2:D223,1))</f>
        <v/>
      </c>
      <c r="F223" s="124" t="str">
        <f t="shared" si="16"/>
        <v/>
      </c>
      <c r="G223" s="124" t="str">
        <f>IF(F223="","",COUNTIF($F$2:F223,$F$1))</f>
        <v/>
      </c>
      <c r="H223" s="124" t="str">
        <f>IF(COUNTIF($A$2:A223,A223)=1,A223,"")</f>
        <v/>
      </c>
      <c r="I223" s="124" t="str">
        <f t="shared" si="18"/>
        <v/>
      </c>
      <c r="J223" s="124" t="str">
        <f>IF(I223="","",SUM($I$2:I223))</f>
        <v/>
      </c>
    </row>
    <row r="224" spans="1:10">
      <c r="A224" s="125" t="s">
        <v>1112</v>
      </c>
      <c r="B224" s="128" t="s">
        <v>1115</v>
      </c>
      <c r="C224" s="124" t="str">
        <f t="shared" si="17"/>
        <v>オガワトシアキ</v>
      </c>
      <c r="D224" s="124" t="str">
        <f t="shared" si="15"/>
        <v/>
      </c>
      <c r="E224" s="124" t="str">
        <f>IF(D224="","",COUNTIF($D$2:D224,1))</f>
        <v/>
      </c>
      <c r="F224" s="124" t="str">
        <f t="shared" si="16"/>
        <v/>
      </c>
      <c r="G224" s="124" t="str">
        <f>IF(F224="","",COUNTIF($F$2:F224,$F$1))</f>
        <v/>
      </c>
      <c r="H224" s="124" t="str">
        <f>IF(COUNTIF($A$2:A224,A224)=1,A224,"")</f>
        <v/>
      </c>
      <c r="I224" s="124" t="str">
        <f t="shared" si="18"/>
        <v/>
      </c>
      <c r="J224" s="124" t="str">
        <f>IF(I224="","",SUM($I$2:I224))</f>
        <v/>
      </c>
    </row>
    <row r="225" spans="1:10">
      <c r="A225" s="125" t="s">
        <v>1112</v>
      </c>
      <c r="B225" s="123" t="s">
        <v>1116</v>
      </c>
      <c r="C225" s="124" t="str">
        <f t="shared" si="17"/>
        <v>カトウモトヒロ</v>
      </c>
      <c r="D225" s="124" t="str">
        <f t="shared" si="15"/>
        <v/>
      </c>
      <c r="E225" s="124" t="str">
        <f>IF(D225="","",COUNTIF($D$2:D225,1))</f>
        <v/>
      </c>
      <c r="F225" s="124" t="str">
        <f t="shared" si="16"/>
        <v/>
      </c>
      <c r="G225" s="124" t="str">
        <f>IF(F225="","",COUNTIF($F$2:F225,$F$1))</f>
        <v/>
      </c>
      <c r="H225" s="124" t="str">
        <f>IF(COUNTIF($A$2:A225,A225)=1,A225,"")</f>
        <v/>
      </c>
      <c r="I225" s="124" t="str">
        <f t="shared" si="18"/>
        <v/>
      </c>
      <c r="J225" s="124" t="str">
        <f>IF(I225="","",SUM($I$2:I225))</f>
        <v/>
      </c>
    </row>
    <row r="226" spans="1:10">
      <c r="A226" s="125" t="s">
        <v>1112</v>
      </c>
      <c r="B226" s="123" t="s">
        <v>1117</v>
      </c>
      <c r="C226" s="124" t="str">
        <f t="shared" si="17"/>
        <v>カワシママサタカ</v>
      </c>
      <c r="D226" s="124" t="str">
        <f t="shared" si="15"/>
        <v/>
      </c>
      <c r="E226" s="124" t="str">
        <f>IF(D226="","",COUNTIF($D$2:D226,1))</f>
        <v/>
      </c>
      <c r="F226" s="124" t="str">
        <f t="shared" si="16"/>
        <v/>
      </c>
      <c r="G226" s="124" t="str">
        <f>IF(F226="","",COUNTIF($F$2:F226,$F$1))</f>
        <v/>
      </c>
      <c r="H226" s="124" t="str">
        <f>IF(COUNTIF($A$2:A226,A226)=1,A226,"")</f>
        <v/>
      </c>
      <c r="I226" s="124" t="str">
        <f t="shared" si="18"/>
        <v/>
      </c>
      <c r="J226" s="124" t="str">
        <f>IF(I226="","",SUM($I$2:I226))</f>
        <v/>
      </c>
    </row>
    <row r="227" spans="1:10">
      <c r="A227" s="125" t="s">
        <v>1112</v>
      </c>
      <c r="B227" s="126" t="s">
        <v>1118</v>
      </c>
      <c r="C227" s="124" t="str">
        <f t="shared" si="17"/>
        <v>サカモトコウイチ</v>
      </c>
      <c r="D227" s="124" t="str">
        <f t="shared" si="15"/>
        <v/>
      </c>
      <c r="E227" s="124" t="str">
        <f>IF(D227="","",COUNTIF($D$2:D227,1))</f>
        <v/>
      </c>
      <c r="F227" s="124" t="str">
        <f t="shared" si="16"/>
        <v/>
      </c>
      <c r="G227" s="124" t="str">
        <f>IF(F227="","",COUNTIF($F$2:F227,$F$1))</f>
        <v/>
      </c>
      <c r="H227" s="124" t="str">
        <f>IF(COUNTIF($A$2:A227,A227)=1,A227,"")</f>
        <v/>
      </c>
      <c r="I227" s="124" t="str">
        <f t="shared" si="18"/>
        <v/>
      </c>
      <c r="J227" s="124" t="str">
        <f>IF(I227="","",SUM($I$2:I227))</f>
        <v/>
      </c>
    </row>
    <row r="228" spans="1:10">
      <c r="A228" s="125" t="s">
        <v>1112</v>
      </c>
      <c r="B228" s="123" t="s">
        <v>1119</v>
      </c>
      <c r="C228" s="124" t="str">
        <f t="shared" si="17"/>
        <v>ミヤザキマサカズ</v>
      </c>
      <c r="D228" s="124" t="str">
        <f t="shared" si="15"/>
        <v/>
      </c>
      <c r="E228" s="124" t="str">
        <f>IF(D228="","",COUNTIF($D$2:D228,1))</f>
        <v/>
      </c>
      <c r="F228" s="124" t="str">
        <f t="shared" si="16"/>
        <v/>
      </c>
      <c r="G228" s="124" t="str">
        <f>IF(F228="","",COUNTIF($F$2:F228,$F$1))</f>
        <v/>
      </c>
      <c r="H228" s="124" t="str">
        <f>IF(COUNTIF($A$2:A228,A228)=1,A228,"")</f>
        <v/>
      </c>
      <c r="I228" s="124" t="str">
        <f t="shared" si="18"/>
        <v/>
      </c>
      <c r="J228" s="124" t="str">
        <f>IF(I228="","",SUM($I$2:I228))</f>
        <v/>
      </c>
    </row>
    <row r="229" spans="1:10">
      <c r="A229" s="125" t="s">
        <v>1120</v>
      </c>
      <c r="B229" s="123" t="s">
        <v>1121</v>
      </c>
      <c r="C229" s="124" t="str">
        <f t="shared" si="17"/>
        <v>アラキヤスヒロ</v>
      </c>
      <c r="D229" s="124" t="str">
        <f t="shared" si="15"/>
        <v/>
      </c>
      <c r="E229" s="124" t="str">
        <f>IF(D229="","",COUNTIF($D$2:D229,1))</f>
        <v/>
      </c>
      <c r="F229" s="124" t="str">
        <f t="shared" si="16"/>
        <v/>
      </c>
      <c r="G229" s="124" t="str">
        <f>IF(F229="","",COUNTIF($F$2:F229,$F$1))</f>
        <v/>
      </c>
      <c r="H229" s="124" t="str">
        <f>IF(COUNTIF($A$2:A229,A229)=1,A229,"")</f>
        <v>ららぽーと豊洲(交通)</v>
      </c>
      <c r="I229" s="124">
        <f t="shared" si="18"/>
        <v>1</v>
      </c>
      <c r="J229" s="124">
        <f>IF(I229="","",SUM($I$2:I229))</f>
        <v>10</v>
      </c>
    </row>
    <row r="230" spans="1:10">
      <c r="A230" s="125" t="s">
        <v>1120</v>
      </c>
      <c r="B230" s="128" t="s">
        <v>1122</v>
      </c>
      <c r="C230" s="124" t="str">
        <f t="shared" si="17"/>
        <v>ウエノヨシツグ</v>
      </c>
      <c r="D230" s="124" t="str">
        <f t="shared" si="15"/>
        <v/>
      </c>
      <c r="E230" s="124" t="str">
        <f>IF(D230="","",COUNTIF($D$2:D230,1))</f>
        <v/>
      </c>
      <c r="F230" s="124" t="str">
        <f t="shared" si="16"/>
        <v/>
      </c>
      <c r="G230" s="124" t="str">
        <f>IF(F230="","",COUNTIF($F$2:F230,$F$1))</f>
        <v/>
      </c>
      <c r="H230" s="124" t="str">
        <f>IF(COUNTIF($A$2:A230,A230)=1,A230,"")</f>
        <v/>
      </c>
      <c r="I230" s="124" t="str">
        <f t="shared" si="18"/>
        <v/>
      </c>
      <c r="J230" s="124" t="str">
        <f>IF(I230="","",SUM($I$2:I230))</f>
        <v/>
      </c>
    </row>
    <row r="231" spans="1:10">
      <c r="A231" s="125" t="s">
        <v>1120</v>
      </c>
      <c r="B231" s="128" t="s">
        <v>1123</v>
      </c>
      <c r="C231" s="124" t="str">
        <f t="shared" si="17"/>
        <v>カワイユウイチ</v>
      </c>
      <c r="D231" s="124" t="str">
        <f t="shared" si="15"/>
        <v/>
      </c>
      <c r="E231" s="124" t="str">
        <f>IF(D231="","",COUNTIF($D$2:D231,1))</f>
        <v/>
      </c>
      <c r="F231" s="124" t="str">
        <f t="shared" si="16"/>
        <v/>
      </c>
      <c r="G231" s="124" t="str">
        <f>IF(F231="","",COUNTIF($F$2:F231,$F$1))</f>
        <v/>
      </c>
      <c r="H231" s="124" t="str">
        <f>IF(COUNTIF($A$2:A231,A231)=1,A231,"")</f>
        <v/>
      </c>
      <c r="I231" s="124" t="str">
        <f t="shared" si="18"/>
        <v/>
      </c>
      <c r="J231" s="124" t="str">
        <f>IF(I231="","",SUM($I$2:I231))</f>
        <v/>
      </c>
    </row>
    <row r="232" spans="1:10">
      <c r="A232" s="125" t="s">
        <v>1120</v>
      </c>
      <c r="B232" s="128" t="s">
        <v>1124</v>
      </c>
      <c r="C232" s="124" t="str">
        <f t="shared" si="17"/>
        <v>クワノオサム</v>
      </c>
      <c r="D232" s="124" t="str">
        <f t="shared" si="15"/>
        <v/>
      </c>
      <c r="E232" s="124" t="str">
        <f>IF(D232="","",COUNTIF($D$2:D232,1))</f>
        <v/>
      </c>
      <c r="F232" s="124" t="str">
        <f t="shared" si="16"/>
        <v/>
      </c>
      <c r="G232" s="124" t="str">
        <f>IF(F232="","",COUNTIF($F$2:F232,$F$1))</f>
        <v/>
      </c>
      <c r="H232" s="124" t="str">
        <f>IF(COUNTIF($A$2:A232,A232)=1,A232,"")</f>
        <v/>
      </c>
      <c r="I232" s="124" t="str">
        <f t="shared" si="18"/>
        <v/>
      </c>
      <c r="J232" s="124" t="str">
        <f>IF(I232="","",SUM($I$2:I232))</f>
        <v/>
      </c>
    </row>
    <row r="233" spans="1:10">
      <c r="A233" s="125" t="s">
        <v>1120</v>
      </c>
      <c r="B233" s="128" t="s">
        <v>1125</v>
      </c>
      <c r="C233" s="124" t="str">
        <f t="shared" si="17"/>
        <v>コバヤシカズヒサ</v>
      </c>
      <c r="D233" s="124" t="str">
        <f t="shared" si="15"/>
        <v/>
      </c>
      <c r="E233" s="124" t="str">
        <f>IF(D233="","",COUNTIF($D$2:D233,1))</f>
        <v/>
      </c>
      <c r="F233" s="124" t="str">
        <f t="shared" si="16"/>
        <v/>
      </c>
      <c r="G233" s="124" t="str">
        <f>IF(F233="","",COUNTIF($F$2:F233,$F$1))</f>
        <v/>
      </c>
      <c r="H233" s="124" t="str">
        <f>IF(COUNTIF($A$2:A233,A233)=1,A233,"")</f>
        <v/>
      </c>
      <c r="I233" s="124" t="str">
        <f t="shared" si="18"/>
        <v/>
      </c>
      <c r="J233" s="124" t="str">
        <f>IF(I233="","",SUM($I$2:I233))</f>
        <v/>
      </c>
    </row>
    <row r="234" spans="1:10">
      <c r="A234" s="125" t="s">
        <v>1120</v>
      </c>
      <c r="B234" s="128" t="s">
        <v>1126</v>
      </c>
      <c r="C234" s="124" t="str">
        <f t="shared" si="17"/>
        <v>コンアキノブ</v>
      </c>
      <c r="D234" s="124" t="str">
        <f t="shared" si="15"/>
        <v/>
      </c>
      <c r="E234" s="124" t="str">
        <f>IF(D234="","",COUNTIF($D$2:D234,1))</f>
        <v/>
      </c>
      <c r="F234" s="124" t="str">
        <f t="shared" si="16"/>
        <v/>
      </c>
      <c r="G234" s="124" t="str">
        <f>IF(F234="","",COUNTIF($F$2:F234,$F$1))</f>
        <v/>
      </c>
      <c r="H234" s="124" t="str">
        <f>IF(COUNTIF($A$2:A234,A234)=1,A234,"")</f>
        <v/>
      </c>
      <c r="I234" s="124" t="str">
        <f t="shared" si="18"/>
        <v/>
      </c>
      <c r="J234" s="124" t="str">
        <f>IF(I234="","",SUM($I$2:I234))</f>
        <v/>
      </c>
    </row>
    <row r="235" spans="1:10">
      <c r="A235" s="125" t="s">
        <v>1120</v>
      </c>
      <c r="B235" s="128" t="s">
        <v>1127</v>
      </c>
      <c r="C235" s="124" t="str">
        <f t="shared" si="17"/>
        <v>コンノカツヒロ</v>
      </c>
      <c r="D235" s="124" t="str">
        <f t="shared" si="15"/>
        <v/>
      </c>
      <c r="E235" s="124" t="str">
        <f>IF(D235="","",COUNTIF($D$2:D235,1))</f>
        <v/>
      </c>
      <c r="F235" s="124" t="str">
        <f t="shared" si="16"/>
        <v/>
      </c>
      <c r="G235" s="124" t="str">
        <f>IF(F235="","",COUNTIF($F$2:F235,$F$1))</f>
        <v/>
      </c>
      <c r="H235" s="124" t="str">
        <f>IF(COUNTIF($A$2:A235,A235)=1,A235,"")</f>
        <v/>
      </c>
      <c r="I235" s="124" t="str">
        <f t="shared" si="18"/>
        <v/>
      </c>
      <c r="J235" s="124" t="str">
        <f>IF(I235="","",SUM($I$2:I235))</f>
        <v/>
      </c>
    </row>
    <row r="236" spans="1:10">
      <c r="A236" s="125" t="s">
        <v>1120</v>
      </c>
      <c r="B236" s="123" t="s">
        <v>1128</v>
      </c>
      <c r="C236" s="124" t="str">
        <f t="shared" si="17"/>
        <v>サイトウセイジ</v>
      </c>
      <c r="D236" s="124" t="str">
        <f t="shared" si="15"/>
        <v/>
      </c>
      <c r="E236" s="124" t="str">
        <f>IF(D236="","",COUNTIF($D$2:D236,1))</f>
        <v/>
      </c>
      <c r="F236" s="124" t="str">
        <f t="shared" si="16"/>
        <v/>
      </c>
      <c r="G236" s="124" t="str">
        <f>IF(F236="","",COUNTIF($F$2:F236,$F$1))</f>
        <v/>
      </c>
      <c r="H236" s="124" t="str">
        <f>IF(COUNTIF($A$2:A236,A236)=1,A236,"")</f>
        <v/>
      </c>
      <c r="I236" s="124" t="str">
        <f t="shared" si="18"/>
        <v/>
      </c>
      <c r="J236" s="124" t="str">
        <f>IF(I236="","",SUM($I$2:I236))</f>
        <v/>
      </c>
    </row>
    <row r="237" spans="1:10">
      <c r="A237" s="125" t="s">
        <v>1120</v>
      </c>
      <c r="B237" s="123" t="s">
        <v>1129</v>
      </c>
      <c r="C237" s="124" t="str">
        <f t="shared" si="17"/>
        <v>サカイマモル</v>
      </c>
      <c r="D237" s="124" t="str">
        <f t="shared" si="15"/>
        <v/>
      </c>
      <c r="E237" s="124" t="str">
        <f>IF(D237="","",COUNTIF($D$2:D237,1))</f>
        <v/>
      </c>
      <c r="F237" s="124" t="str">
        <f t="shared" si="16"/>
        <v/>
      </c>
      <c r="G237" s="124" t="str">
        <f>IF(F237="","",COUNTIF($F$2:F237,$F$1))</f>
        <v/>
      </c>
      <c r="H237" s="124" t="str">
        <f>IF(COUNTIF($A$2:A237,A237)=1,A237,"")</f>
        <v/>
      </c>
      <c r="I237" s="124" t="str">
        <f t="shared" si="18"/>
        <v/>
      </c>
      <c r="J237" s="124" t="str">
        <f>IF(I237="","",SUM($I$2:I237))</f>
        <v/>
      </c>
    </row>
    <row r="238" spans="1:10">
      <c r="A238" s="125" t="s">
        <v>1120</v>
      </c>
      <c r="B238" s="123" t="s">
        <v>1130</v>
      </c>
      <c r="C238" s="124" t="str">
        <f t="shared" si="17"/>
        <v>サカモトエイジ</v>
      </c>
      <c r="D238" s="124" t="str">
        <f t="shared" si="15"/>
        <v/>
      </c>
      <c r="E238" s="124" t="str">
        <f>IF(D238="","",COUNTIF($D$2:D238,1))</f>
        <v/>
      </c>
      <c r="F238" s="124" t="str">
        <f t="shared" si="16"/>
        <v/>
      </c>
      <c r="G238" s="124" t="str">
        <f>IF(F238="","",COUNTIF($F$2:F238,$F$1))</f>
        <v/>
      </c>
      <c r="H238" s="124" t="str">
        <f>IF(COUNTIF($A$2:A238,A238)=1,A238,"")</f>
        <v/>
      </c>
      <c r="I238" s="124" t="str">
        <f t="shared" si="18"/>
        <v/>
      </c>
      <c r="J238" s="124" t="str">
        <f>IF(I238="","",SUM($I$2:I238))</f>
        <v/>
      </c>
    </row>
    <row r="239" spans="1:10">
      <c r="A239" s="125" t="s">
        <v>1120</v>
      </c>
      <c r="B239" s="123" t="s">
        <v>1131</v>
      </c>
      <c r="C239" s="124" t="str">
        <f t="shared" si="17"/>
        <v>スガノアツシ</v>
      </c>
      <c r="D239" s="124" t="str">
        <f t="shared" si="15"/>
        <v/>
      </c>
      <c r="E239" s="124" t="str">
        <f>IF(D239="","",COUNTIF($D$2:D239,1))</f>
        <v/>
      </c>
      <c r="F239" s="124" t="str">
        <f t="shared" si="16"/>
        <v/>
      </c>
      <c r="G239" s="124" t="str">
        <f>IF(F239="","",COUNTIF($F$2:F239,$F$1))</f>
        <v/>
      </c>
      <c r="H239" s="124" t="str">
        <f>IF(COUNTIF($A$2:A239,A239)=1,A239,"")</f>
        <v/>
      </c>
      <c r="I239" s="124" t="str">
        <f t="shared" si="18"/>
        <v/>
      </c>
      <c r="J239" s="124" t="str">
        <f>IF(I239="","",SUM($I$2:I239))</f>
        <v/>
      </c>
    </row>
    <row r="240" spans="1:10">
      <c r="A240" s="125" t="s">
        <v>1120</v>
      </c>
      <c r="B240" s="123" t="s">
        <v>1132</v>
      </c>
      <c r="C240" s="124" t="str">
        <f t="shared" si="17"/>
        <v>スズキヤスオ</v>
      </c>
      <c r="D240" s="124" t="str">
        <f t="shared" si="15"/>
        <v/>
      </c>
      <c r="E240" s="124" t="str">
        <f>IF(D240="","",COUNTIF($D$2:D240,1))</f>
        <v/>
      </c>
      <c r="F240" s="124" t="str">
        <f t="shared" si="16"/>
        <v/>
      </c>
      <c r="G240" s="124" t="str">
        <f>IF(F240="","",COUNTIF($F$2:F240,$F$1))</f>
        <v/>
      </c>
      <c r="H240" s="124" t="str">
        <f>IF(COUNTIF($A$2:A240,A240)=1,A240,"")</f>
        <v/>
      </c>
      <c r="I240" s="124" t="str">
        <f t="shared" si="18"/>
        <v/>
      </c>
      <c r="J240" s="124" t="str">
        <f>IF(I240="","",SUM($I$2:I240))</f>
        <v/>
      </c>
    </row>
    <row r="241" spans="1:10">
      <c r="A241" s="125" t="s">
        <v>1120</v>
      </c>
      <c r="B241" s="126" t="s">
        <v>1133</v>
      </c>
      <c r="C241" s="124" t="str">
        <f t="shared" si="17"/>
        <v>タカハシカズオ</v>
      </c>
      <c r="D241" s="124" t="str">
        <f t="shared" si="15"/>
        <v/>
      </c>
      <c r="E241" s="124" t="str">
        <f>IF(D241="","",COUNTIF($D$2:D241,1))</f>
        <v/>
      </c>
      <c r="F241" s="124" t="str">
        <f t="shared" si="16"/>
        <v/>
      </c>
      <c r="G241" s="124" t="str">
        <f>IF(F241="","",COUNTIF($F$2:F241,$F$1))</f>
        <v/>
      </c>
      <c r="H241" s="124" t="str">
        <f>IF(COUNTIF($A$2:A241,A241)=1,A241,"")</f>
        <v/>
      </c>
      <c r="I241" s="124" t="str">
        <f t="shared" si="18"/>
        <v/>
      </c>
      <c r="J241" s="124" t="str">
        <f>IF(I241="","",SUM($I$2:I241))</f>
        <v/>
      </c>
    </row>
    <row r="242" spans="1:10">
      <c r="A242" s="125" t="s">
        <v>1120</v>
      </c>
      <c r="B242" s="126" t="s">
        <v>1134</v>
      </c>
      <c r="C242" s="124" t="str">
        <f t="shared" si="17"/>
        <v>タケイマナブ</v>
      </c>
      <c r="D242" s="124" t="str">
        <f t="shared" si="15"/>
        <v/>
      </c>
      <c r="E242" s="124" t="str">
        <f>IF(D242="","",COUNTIF($D$2:D242,1))</f>
        <v/>
      </c>
      <c r="F242" s="124" t="str">
        <f t="shared" si="16"/>
        <v/>
      </c>
      <c r="G242" s="124" t="str">
        <f>IF(F242="","",COUNTIF($F$2:F242,$F$1))</f>
        <v/>
      </c>
      <c r="H242" s="124" t="str">
        <f>IF(COUNTIF($A$2:A242,A242)=1,A242,"")</f>
        <v/>
      </c>
      <c r="I242" s="124" t="str">
        <f t="shared" si="18"/>
        <v/>
      </c>
      <c r="J242" s="124" t="str">
        <f>IF(I242="","",SUM($I$2:I242))</f>
        <v/>
      </c>
    </row>
    <row r="243" spans="1:10">
      <c r="A243" s="125" t="s">
        <v>1120</v>
      </c>
      <c r="B243" s="126" t="s">
        <v>1135</v>
      </c>
      <c r="C243" s="124" t="str">
        <f t="shared" si="17"/>
        <v>タニハラヨシタカ</v>
      </c>
      <c r="D243" s="124" t="str">
        <f t="shared" si="15"/>
        <v/>
      </c>
      <c r="E243" s="124" t="str">
        <f>IF(D243="","",COUNTIF($D$2:D243,1))</f>
        <v/>
      </c>
      <c r="F243" s="124" t="str">
        <f t="shared" si="16"/>
        <v/>
      </c>
      <c r="G243" s="124" t="str">
        <f>IF(F243="","",COUNTIF($F$2:F243,$F$1))</f>
        <v/>
      </c>
      <c r="H243" s="124" t="str">
        <f>IF(COUNTIF($A$2:A243,A243)=1,A243,"")</f>
        <v/>
      </c>
      <c r="I243" s="124" t="str">
        <f t="shared" si="18"/>
        <v/>
      </c>
      <c r="J243" s="124" t="str">
        <f>IF(I243="","",SUM($I$2:I243))</f>
        <v/>
      </c>
    </row>
    <row r="244" spans="1:10">
      <c r="A244" s="125" t="s">
        <v>1120</v>
      </c>
      <c r="B244" s="126" t="s">
        <v>1136</v>
      </c>
      <c r="C244" s="124" t="str">
        <f t="shared" si="17"/>
        <v>ツノダトシヒデ</v>
      </c>
      <c r="D244" s="124" t="str">
        <f t="shared" si="15"/>
        <v/>
      </c>
      <c r="E244" s="124" t="str">
        <f>IF(D244="","",COUNTIF($D$2:D244,1))</f>
        <v/>
      </c>
      <c r="F244" s="124" t="str">
        <f t="shared" si="16"/>
        <v/>
      </c>
      <c r="G244" s="124" t="str">
        <f>IF(F244="","",COUNTIF($F$2:F244,$F$1))</f>
        <v/>
      </c>
      <c r="H244" s="124" t="str">
        <f>IF(COUNTIF($A$2:A244,A244)=1,A244,"")</f>
        <v/>
      </c>
      <c r="I244" s="124" t="str">
        <f t="shared" si="18"/>
        <v/>
      </c>
      <c r="J244" s="124" t="str">
        <f>IF(I244="","",SUM($I$2:I244))</f>
        <v/>
      </c>
    </row>
    <row r="245" spans="1:10">
      <c r="A245" s="125" t="s">
        <v>1120</v>
      </c>
      <c r="B245" s="123" t="s">
        <v>1137</v>
      </c>
      <c r="C245" s="124" t="str">
        <f t="shared" si="17"/>
        <v>テラトコミチオ</v>
      </c>
      <c r="D245" s="124" t="str">
        <f t="shared" si="15"/>
        <v/>
      </c>
      <c r="E245" s="124" t="str">
        <f>IF(D245="","",COUNTIF($D$2:D245,1))</f>
        <v/>
      </c>
      <c r="F245" s="124" t="str">
        <f t="shared" si="16"/>
        <v/>
      </c>
      <c r="G245" s="124" t="str">
        <f>IF(F245="","",COUNTIF($F$2:F245,$F$1))</f>
        <v/>
      </c>
      <c r="H245" s="124" t="str">
        <f>IF(COUNTIF($A$2:A245,A245)=1,A245,"")</f>
        <v/>
      </c>
      <c r="I245" s="124" t="str">
        <f t="shared" si="18"/>
        <v/>
      </c>
      <c r="J245" s="124" t="str">
        <f>IF(I245="","",SUM($I$2:I245))</f>
        <v/>
      </c>
    </row>
    <row r="246" spans="1:10">
      <c r="A246" s="125" t="s">
        <v>1120</v>
      </c>
      <c r="B246" s="123" t="s">
        <v>1138</v>
      </c>
      <c r="C246" s="124" t="str">
        <f t="shared" si="17"/>
        <v>トダミノル</v>
      </c>
      <c r="D246" s="124" t="str">
        <f t="shared" si="15"/>
        <v/>
      </c>
      <c r="E246" s="124" t="str">
        <f>IF(D246="","",COUNTIF($D$2:D246,1))</f>
        <v/>
      </c>
      <c r="F246" s="124" t="str">
        <f t="shared" si="16"/>
        <v/>
      </c>
      <c r="G246" s="124" t="str">
        <f>IF(F246="","",COUNTIF($F$2:F246,$F$1))</f>
        <v/>
      </c>
      <c r="H246" s="124" t="str">
        <f>IF(COUNTIF($A$2:A246,A246)=1,A246,"")</f>
        <v/>
      </c>
      <c r="I246" s="124" t="str">
        <f t="shared" si="18"/>
        <v/>
      </c>
      <c r="J246" s="124" t="str">
        <f>IF(I246="","",SUM($I$2:I246))</f>
        <v/>
      </c>
    </row>
    <row r="247" spans="1:10">
      <c r="A247" s="125" t="s">
        <v>1120</v>
      </c>
      <c r="B247" s="123" t="s">
        <v>1139</v>
      </c>
      <c r="C247" s="124" t="str">
        <f t="shared" si="17"/>
        <v>ヒグチヨシロウ</v>
      </c>
      <c r="D247" s="124" t="str">
        <f t="shared" si="15"/>
        <v/>
      </c>
      <c r="E247" s="124" t="str">
        <f>IF(D247="","",COUNTIF($D$2:D247,1))</f>
        <v/>
      </c>
      <c r="F247" s="124" t="str">
        <f t="shared" si="16"/>
        <v/>
      </c>
      <c r="G247" s="124" t="str">
        <f>IF(F247="","",COUNTIF($F$2:F247,$F$1))</f>
        <v/>
      </c>
      <c r="H247" s="124" t="str">
        <f>IF(COUNTIF($A$2:A247,A247)=1,A247,"")</f>
        <v/>
      </c>
      <c r="I247" s="124" t="str">
        <f t="shared" si="18"/>
        <v/>
      </c>
      <c r="J247" s="124" t="str">
        <f>IF(I247="","",SUM($I$2:I247))</f>
        <v/>
      </c>
    </row>
    <row r="248" spans="1:10">
      <c r="A248" s="125" t="s">
        <v>1120</v>
      </c>
      <c r="B248" s="123" t="s">
        <v>1140</v>
      </c>
      <c r="C248" s="124" t="str">
        <f t="shared" si="17"/>
        <v>ヒラカワヨシフミ</v>
      </c>
      <c r="D248" s="124" t="str">
        <f t="shared" si="15"/>
        <v/>
      </c>
      <c r="E248" s="124" t="str">
        <f>IF(D248="","",COUNTIF($D$2:D248,1))</f>
        <v/>
      </c>
      <c r="F248" s="124" t="str">
        <f t="shared" si="16"/>
        <v/>
      </c>
      <c r="G248" s="124" t="str">
        <f>IF(F248="","",COUNTIF($F$2:F248,$F$1))</f>
        <v/>
      </c>
      <c r="H248" s="124" t="str">
        <f>IF(COUNTIF($A$2:A248,A248)=1,A248,"")</f>
        <v/>
      </c>
      <c r="I248" s="124" t="str">
        <f t="shared" si="18"/>
        <v/>
      </c>
      <c r="J248" s="124" t="str">
        <f>IF(I248="","",SUM($I$2:I248))</f>
        <v/>
      </c>
    </row>
    <row r="249" spans="1:10">
      <c r="A249" s="125" t="s">
        <v>1120</v>
      </c>
      <c r="B249" s="123" t="s">
        <v>1141</v>
      </c>
      <c r="C249" s="124" t="str">
        <f t="shared" si="17"/>
        <v>マスダユキオ</v>
      </c>
      <c r="D249" s="124" t="str">
        <f t="shared" si="15"/>
        <v/>
      </c>
      <c r="E249" s="124" t="str">
        <f>IF(D249="","",COUNTIF($D$2:D249,1))</f>
        <v/>
      </c>
      <c r="F249" s="124" t="str">
        <f t="shared" si="16"/>
        <v/>
      </c>
      <c r="G249" s="124" t="str">
        <f>IF(F249="","",COUNTIF($F$2:F249,$F$1))</f>
        <v/>
      </c>
      <c r="H249" s="124" t="str">
        <f>IF(COUNTIF($A$2:A249,A249)=1,A249,"")</f>
        <v/>
      </c>
      <c r="I249" s="124" t="str">
        <f t="shared" si="18"/>
        <v/>
      </c>
      <c r="J249" s="124" t="str">
        <f>IF(I249="","",SUM($I$2:I249))</f>
        <v/>
      </c>
    </row>
    <row r="250" spans="1:10">
      <c r="A250" s="125" t="s">
        <v>1120</v>
      </c>
      <c r="B250" s="123" t="s">
        <v>1142</v>
      </c>
      <c r="C250" s="124" t="str">
        <f t="shared" si="17"/>
        <v>マツモトマサヒロ</v>
      </c>
      <c r="D250" s="124" t="str">
        <f t="shared" si="15"/>
        <v/>
      </c>
      <c r="E250" s="124" t="str">
        <f>IF(D250="","",COUNTIF($D$2:D250,1))</f>
        <v/>
      </c>
      <c r="F250" s="124" t="str">
        <f t="shared" si="16"/>
        <v/>
      </c>
      <c r="G250" s="124" t="str">
        <f>IF(F250="","",COUNTIF($F$2:F250,$F$1))</f>
        <v/>
      </c>
      <c r="H250" s="124" t="str">
        <f>IF(COUNTIF($A$2:A250,A250)=1,A250,"")</f>
        <v/>
      </c>
      <c r="I250" s="124" t="str">
        <f t="shared" si="18"/>
        <v/>
      </c>
      <c r="J250" s="124" t="str">
        <f>IF(I250="","",SUM($I$2:I250))</f>
        <v/>
      </c>
    </row>
    <row r="251" spans="1:10">
      <c r="A251" s="125" t="s">
        <v>1120</v>
      </c>
      <c r="B251" s="123" t="s">
        <v>1143</v>
      </c>
      <c r="C251" s="124" t="str">
        <f t="shared" si="17"/>
        <v>ミタマサミチ</v>
      </c>
      <c r="D251" s="124" t="str">
        <f t="shared" si="15"/>
        <v/>
      </c>
      <c r="E251" s="124" t="str">
        <f>IF(D251="","",COUNTIF($D$2:D251,1))</f>
        <v/>
      </c>
      <c r="F251" s="124" t="str">
        <f t="shared" si="16"/>
        <v/>
      </c>
      <c r="G251" s="124" t="str">
        <f>IF(F251="","",COUNTIF($F$2:F251,$F$1))</f>
        <v/>
      </c>
      <c r="H251" s="124" t="str">
        <f>IF(COUNTIF($A$2:A251,A251)=1,A251,"")</f>
        <v/>
      </c>
      <c r="I251" s="124" t="str">
        <f t="shared" si="18"/>
        <v/>
      </c>
      <c r="J251" s="124" t="str">
        <f>IF(I251="","",SUM($I$2:I251))</f>
        <v/>
      </c>
    </row>
    <row r="252" spans="1:10">
      <c r="A252" s="125" t="s">
        <v>1120</v>
      </c>
      <c r="B252" s="123" t="s">
        <v>1144</v>
      </c>
      <c r="C252" s="124" t="str">
        <f t="shared" si="17"/>
        <v>ミヤモトゼン</v>
      </c>
      <c r="D252" s="124" t="str">
        <f t="shared" si="15"/>
        <v/>
      </c>
      <c r="E252" s="124" t="str">
        <f>IF(D252="","",COUNTIF($D$2:D252,1))</f>
        <v/>
      </c>
      <c r="F252" s="124" t="str">
        <f t="shared" si="16"/>
        <v/>
      </c>
      <c r="G252" s="124" t="str">
        <f>IF(F252="","",COUNTIF($F$2:F252,$F$1))</f>
        <v/>
      </c>
      <c r="H252" s="124" t="str">
        <f>IF(COUNTIF($A$2:A252,A252)=1,A252,"")</f>
        <v/>
      </c>
      <c r="I252" s="124" t="str">
        <f t="shared" si="18"/>
        <v/>
      </c>
      <c r="J252" s="124" t="str">
        <f>IF(I252="","",SUM($I$2:I252))</f>
        <v/>
      </c>
    </row>
    <row r="253" spans="1:10">
      <c r="A253" s="125" t="s">
        <v>1120</v>
      </c>
      <c r="B253" s="123" t="s">
        <v>1145</v>
      </c>
      <c r="C253" s="124" t="str">
        <f t="shared" si="17"/>
        <v>モチヅキシンジ</v>
      </c>
      <c r="D253" s="124" t="str">
        <f t="shared" si="15"/>
        <v/>
      </c>
      <c r="E253" s="124" t="str">
        <f>IF(D253="","",COUNTIF($D$2:D253,1))</f>
        <v/>
      </c>
      <c r="F253" s="124" t="str">
        <f t="shared" si="16"/>
        <v/>
      </c>
      <c r="G253" s="124" t="str">
        <f>IF(F253="","",COUNTIF($F$2:F253,$F$1))</f>
        <v/>
      </c>
      <c r="H253" s="124" t="str">
        <f>IF(COUNTIF($A$2:A253,A253)=1,A253,"")</f>
        <v/>
      </c>
      <c r="I253" s="124" t="str">
        <f t="shared" si="18"/>
        <v/>
      </c>
      <c r="J253" s="124" t="str">
        <f>IF(I253="","",SUM($I$2:I253))</f>
        <v/>
      </c>
    </row>
    <row r="254" spans="1:10">
      <c r="A254" s="125" t="s">
        <v>1120</v>
      </c>
      <c r="B254" s="126" t="s">
        <v>1146</v>
      </c>
      <c r="C254" s="124" t="str">
        <f t="shared" si="17"/>
        <v>ヤマオカユウジ</v>
      </c>
      <c r="D254" s="124" t="str">
        <f t="shared" si="15"/>
        <v/>
      </c>
      <c r="E254" s="124" t="str">
        <f>IF(D254="","",COUNTIF($D$2:D254,1))</f>
        <v/>
      </c>
      <c r="F254" s="124" t="str">
        <f t="shared" si="16"/>
        <v/>
      </c>
      <c r="G254" s="124" t="str">
        <f>IF(F254="","",COUNTIF($F$2:F254,$F$1))</f>
        <v/>
      </c>
      <c r="H254" s="124" t="str">
        <f>IF(COUNTIF($A$2:A254,A254)=1,A254,"")</f>
        <v/>
      </c>
      <c r="I254" s="124" t="str">
        <f t="shared" si="18"/>
        <v/>
      </c>
      <c r="J254" s="124" t="str">
        <f>IF(I254="","",SUM($I$2:I254))</f>
        <v/>
      </c>
    </row>
    <row r="255" spans="1:10">
      <c r="A255" s="125" t="s">
        <v>1120</v>
      </c>
      <c r="B255" s="126" t="s">
        <v>1147</v>
      </c>
      <c r="C255" s="124" t="str">
        <f t="shared" si="17"/>
        <v>ヤマダカズオ</v>
      </c>
      <c r="D255" s="124" t="str">
        <f t="shared" si="15"/>
        <v/>
      </c>
      <c r="E255" s="124" t="str">
        <f>IF(D255="","",COUNTIF($D$2:D255,1))</f>
        <v/>
      </c>
      <c r="F255" s="124" t="str">
        <f t="shared" si="16"/>
        <v/>
      </c>
      <c r="G255" s="124" t="str">
        <f>IF(F255="","",COUNTIF($F$2:F255,$F$1))</f>
        <v/>
      </c>
      <c r="H255" s="124" t="str">
        <f>IF(COUNTIF($A$2:A255,A255)=1,A255,"")</f>
        <v/>
      </c>
      <c r="I255" s="124" t="str">
        <f t="shared" si="18"/>
        <v/>
      </c>
      <c r="J255" s="124" t="str">
        <f>IF(I255="","",SUM($I$2:I255))</f>
        <v/>
      </c>
    </row>
    <row r="256" spans="1:10">
      <c r="A256" s="125" t="s">
        <v>1120</v>
      </c>
      <c r="B256" s="126" t="s">
        <v>1148</v>
      </c>
      <c r="C256" s="124" t="str">
        <f t="shared" si="17"/>
        <v>ヤマモトヒデキ</v>
      </c>
      <c r="D256" s="124" t="str">
        <f t="shared" si="15"/>
        <v/>
      </c>
      <c r="E256" s="124" t="str">
        <f>IF(D256="","",COUNTIF($D$2:D256,1))</f>
        <v/>
      </c>
      <c r="F256" s="124" t="str">
        <f t="shared" si="16"/>
        <v/>
      </c>
      <c r="G256" s="124" t="str">
        <f>IF(F256="","",COUNTIF($F$2:F256,$F$1))</f>
        <v/>
      </c>
      <c r="H256" s="124" t="str">
        <f>IF(COUNTIF($A$2:A256,A256)=1,A256,"")</f>
        <v/>
      </c>
      <c r="I256" s="124" t="str">
        <f t="shared" si="18"/>
        <v/>
      </c>
      <c r="J256" s="124" t="str">
        <f>IF(I256="","",SUM($I$2:I256))</f>
        <v/>
      </c>
    </row>
    <row r="257" spans="1:10">
      <c r="A257" s="125" t="s">
        <v>1149</v>
      </c>
      <c r="B257" s="123" t="s">
        <v>1150</v>
      </c>
      <c r="C257" s="124" t="str">
        <f t="shared" si="17"/>
        <v>オンダリョウヘイ</v>
      </c>
      <c r="D257" s="124" t="str">
        <f t="shared" si="15"/>
        <v/>
      </c>
      <c r="E257" s="124" t="str">
        <f>IF(D257="","",COUNTIF($D$2:D257,1))</f>
        <v/>
      </c>
      <c r="F257" s="124" t="str">
        <f t="shared" si="16"/>
        <v/>
      </c>
      <c r="G257" s="124" t="str">
        <f>IF(F257="","",COUNTIF($F$2:F257,$F$1))</f>
        <v/>
      </c>
      <c r="H257" s="124" t="str">
        <f>IF(COUNTIF($A$2:A257,A257)=1,A257,"")</f>
        <v>機動遊軍</v>
      </c>
      <c r="I257" s="124">
        <f t="shared" si="18"/>
        <v>1</v>
      </c>
      <c r="J257" s="124">
        <f>IF(I257="","",SUM($I$2:I257))</f>
        <v>11</v>
      </c>
    </row>
    <row r="258" spans="1:10">
      <c r="A258" s="125" t="s">
        <v>1149</v>
      </c>
      <c r="B258" s="127" t="s">
        <v>1151</v>
      </c>
      <c r="C258" s="124" t="str">
        <f t="shared" si="17"/>
        <v>シミズコウジ</v>
      </c>
      <c r="D258" s="124" t="str">
        <f t="shared" ref="D258:D321" si="19">IF(LEFT(B258,LEN(頭文字))=頭文字,1,"")</f>
        <v/>
      </c>
      <c r="E258" s="124" t="str">
        <f>IF(D258="","",COUNTIF($D$2:D258,1))</f>
        <v/>
      </c>
      <c r="F258" s="124" t="str">
        <f t="shared" ref="F258:F321" si="20">IF(COUNTIF(氏名,B258)&gt;1,"重複","")</f>
        <v/>
      </c>
      <c r="G258" s="124" t="str">
        <f>IF(F258="","",COUNTIF($F$2:F258,$F$1))</f>
        <v/>
      </c>
      <c r="H258" s="124" t="str">
        <f>IF(COUNTIF($A$2:A258,A258)=1,A258,"")</f>
        <v/>
      </c>
      <c r="I258" s="124" t="str">
        <f t="shared" si="18"/>
        <v/>
      </c>
      <c r="J258" s="124" t="str">
        <f>IF(I258="","",SUM($I$2:I258))</f>
        <v/>
      </c>
    </row>
    <row r="259" spans="1:10">
      <c r="A259" s="125" t="s">
        <v>1149</v>
      </c>
      <c r="B259" s="123" t="s">
        <v>1152</v>
      </c>
      <c r="C259" s="124" t="str">
        <f t="shared" ref="C259:C322" si="21">PHONETIC(B259)</f>
        <v>セキノカズオ</v>
      </c>
      <c r="D259" s="124" t="str">
        <f t="shared" si="19"/>
        <v/>
      </c>
      <c r="E259" s="124" t="str">
        <f>IF(D259="","",COUNTIF($D$2:D259,1))</f>
        <v/>
      </c>
      <c r="F259" s="124" t="str">
        <f t="shared" si="20"/>
        <v/>
      </c>
      <c r="G259" s="124" t="str">
        <f>IF(F259="","",COUNTIF($F$2:F259,$F$1))</f>
        <v/>
      </c>
      <c r="H259" s="124" t="str">
        <f>IF(COUNTIF($A$2:A259,A259)=1,A259,"")</f>
        <v/>
      </c>
      <c r="I259" s="124" t="str">
        <f t="shared" ref="I259:I322" si="22">IF(H259="","",1)</f>
        <v/>
      </c>
      <c r="J259" s="124" t="str">
        <f>IF(I259="","",SUM($I$2:I259))</f>
        <v/>
      </c>
    </row>
    <row r="260" spans="1:10">
      <c r="A260" s="125" t="s">
        <v>1149</v>
      </c>
      <c r="B260" s="126" t="s">
        <v>1153</v>
      </c>
      <c r="C260" s="124" t="str">
        <f t="shared" si="21"/>
        <v>ワタナベコウタロウ</v>
      </c>
      <c r="D260" s="124" t="str">
        <f t="shared" si="19"/>
        <v/>
      </c>
      <c r="E260" s="124" t="str">
        <f>IF(D260="","",COUNTIF($D$2:D260,1))</f>
        <v/>
      </c>
      <c r="F260" s="124" t="str">
        <f t="shared" si="20"/>
        <v/>
      </c>
      <c r="G260" s="124" t="str">
        <f>IF(F260="","",COUNTIF($F$2:F260,$F$1))</f>
        <v/>
      </c>
      <c r="H260" s="124" t="str">
        <f>IF(COUNTIF($A$2:A260,A260)=1,A260,"")</f>
        <v/>
      </c>
      <c r="I260" s="124" t="str">
        <f t="shared" si="22"/>
        <v/>
      </c>
      <c r="J260" s="124" t="str">
        <f>IF(I260="","",SUM($I$2:I260))</f>
        <v/>
      </c>
    </row>
    <row r="261" spans="1:10">
      <c r="A261" s="125" t="s">
        <v>1154</v>
      </c>
      <c r="B261" s="126" t="s">
        <v>1155</v>
      </c>
      <c r="C261" s="124" t="str">
        <f t="shared" si="21"/>
        <v>ヤヤナギサトミ</v>
      </c>
      <c r="D261" s="124" t="str">
        <f t="shared" si="19"/>
        <v/>
      </c>
      <c r="E261" s="124" t="str">
        <f>IF(D261="","",COUNTIF($D$2:D261,1))</f>
        <v/>
      </c>
      <c r="F261" s="124" t="str">
        <f t="shared" si="20"/>
        <v/>
      </c>
      <c r="G261" s="124" t="str">
        <f>IF(F261="","",COUNTIF($F$2:F261,$F$1))</f>
        <v/>
      </c>
      <c r="H261" s="124" t="str">
        <f>IF(COUNTIF($A$2:A261,A261)=1,A261,"")</f>
        <v>予備要員</v>
      </c>
      <c r="I261" s="124">
        <f t="shared" si="22"/>
        <v>1</v>
      </c>
      <c r="J261" s="124">
        <f>IF(I261="","",SUM($I$2:I261))</f>
        <v>12</v>
      </c>
    </row>
    <row r="262" spans="1:10">
      <c r="A262" s="125" t="s">
        <v>1156</v>
      </c>
      <c r="B262" s="127" t="s">
        <v>1157</v>
      </c>
      <c r="C262" s="124" t="str">
        <f t="shared" si="21"/>
        <v>イシバシヒカリアヤ</v>
      </c>
      <c r="D262" s="124" t="str">
        <f t="shared" si="19"/>
        <v/>
      </c>
      <c r="E262" s="124" t="str">
        <f>IF(D262="","",COUNTIF($D$2:D262,1))</f>
        <v/>
      </c>
      <c r="F262" s="124" t="str">
        <f t="shared" si="20"/>
        <v/>
      </c>
      <c r="G262" s="124" t="str">
        <f>IF(F262="","",COUNTIF($F$2:F262,$F$1))</f>
        <v/>
      </c>
      <c r="H262" s="124" t="str">
        <f>IF(COUNTIF($A$2:A262,A262)=1,A262,"")</f>
        <v>アルカキット錦糸町(施設)</v>
      </c>
      <c r="I262" s="124">
        <f t="shared" si="22"/>
        <v>1</v>
      </c>
      <c r="J262" s="124">
        <f>IF(I262="","",SUM($I$2:I262))</f>
        <v>13</v>
      </c>
    </row>
    <row r="263" spans="1:10">
      <c r="A263" s="125" t="s">
        <v>1156</v>
      </c>
      <c r="B263" s="126" t="s">
        <v>1158</v>
      </c>
      <c r="C263" s="124" t="str">
        <f t="shared" si="21"/>
        <v>ウルマジュンノ</v>
      </c>
      <c r="D263" s="124" t="str">
        <f t="shared" si="19"/>
        <v/>
      </c>
      <c r="E263" s="124" t="str">
        <f>IF(D263="","",COUNTIF($D$2:D263,1))</f>
        <v/>
      </c>
      <c r="F263" s="124" t="str">
        <f t="shared" si="20"/>
        <v/>
      </c>
      <c r="G263" s="124" t="str">
        <f>IF(F263="","",COUNTIF($F$2:F263,$F$1))</f>
        <v/>
      </c>
      <c r="H263" s="124" t="str">
        <f>IF(COUNTIF($A$2:A263,A263)=1,A263,"")</f>
        <v/>
      </c>
      <c r="I263" s="124" t="str">
        <f t="shared" si="22"/>
        <v/>
      </c>
      <c r="J263" s="124" t="str">
        <f>IF(I263="","",SUM($I$2:I263))</f>
        <v/>
      </c>
    </row>
    <row r="264" spans="1:10">
      <c r="A264" s="125" t="s">
        <v>1156</v>
      </c>
      <c r="B264" s="127" t="s">
        <v>1159</v>
      </c>
      <c r="C264" s="124" t="str">
        <f t="shared" si="21"/>
        <v>オオサワケン</v>
      </c>
      <c r="D264" s="124" t="str">
        <f t="shared" si="19"/>
        <v/>
      </c>
      <c r="E264" s="124" t="str">
        <f>IF(D264="","",COUNTIF($D$2:D264,1))</f>
        <v/>
      </c>
      <c r="F264" s="124" t="str">
        <f t="shared" si="20"/>
        <v/>
      </c>
      <c r="G264" s="124" t="str">
        <f>IF(F264="","",COUNTIF($F$2:F264,$F$1))</f>
        <v/>
      </c>
      <c r="H264" s="124" t="str">
        <f>IF(COUNTIF($A$2:A264,A264)=1,A264,"")</f>
        <v/>
      </c>
      <c r="I264" s="124" t="str">
        <f t="shared" si="22"/>
        <v/>
      </c>
      <c r="J264" s="124" t="str">
        <f>IF(I264="","",SUM($I$2:I264))</f>
        <v/>
      </c>
    </row>
    <row r="265" spans="1:10">
      <c r="A265" s="125" t="s">
        <v>1156</v>
      </c>
      <c r="B265" s="123" t="s">
        <v>1160</v>
      </c>
      <c r="C265" s="124" t="str">
        <f t="shared" si="21"/>
        <v>オガワリンタロウ</v>
      </c>
      <c r="D265" s="124" t="str">
        <f t="shared" si="19"/>
        <v/>
      </c>
      <c r="E265" s="124" t="str">
        <f>IF(D265="","",COUNTIF($D$2:D265,1))</f>
        <v/>
      </c>
      <c r="F265" s="124" t="str">
        <f t="shared" si="20"/>
        <v/>
      </c>
      <c r="G265" s="124" t="str">
        <f>IF(F265="","",COUNTIF($F$2:F265,$F$1))</f>
        <v/>
      </c>
      <c r="H265" s="124" t="str">
        <f>IF(COUNTIF($A$2:A265,A265)=1,A265,"")</f>
        <v/>
      </c>
      <c r="I265" s="124" t="str">
        <f t="shared" si="22"/>
        <v/>
      </c>
      <c r="J265" s="124" t="str">
        <f>IF(I265="","",SUM($I$2:I265))</f>
        <v/>
      </c>
    </row>
    <row r="266" spans="1:10">
      <c r="A266" s="125" t="s">
        <v>1156</v>
      </c>
      <c r="B266" s="127" t="s">
        <v>1161</v>
      </c>
      <c r="C266" s="124" t="str">
        <f t="shared" si="21"/>
        <v>オノリョウヘイ</v>
      </c>
      <c r="D266" s="124" t="str">
        <f t="shared" si="19"/>
        <v/>
      </c>
      <c r="E266" s="124" t="str">
        <f>IF(D266="","",COUNTIF($D$2:D266,1))</f>
        <v/>
      </c>
      <c r="F266" s="124" t="str">
        <f t="shared" si="20"/>
        <v/>
      </c>
      <c r="G266" s="124" t="str">
        <f>IF(F266="","",COUNTIF($F$2:F266,$F$1))</f>
        <v/>
      </c>
      <c r="H266" s="124" t="str">
        <f>IF(COUNTIF($A$2:A266,A266)=1,A266,"")</f>
        <v/>
      </c>
      <c r="I266" s="124" t="str">
        <f t="shared" si="22"/>
        <v/>
      </c>
      <c r="J266" s="124" t="str">
        <f>IF(I266="","",SUM($I$2:I266))</f>
        <v/>
      </c>
    </row>
    <row r="267" spans="1:10">
      <c r="A267" s="125" t="s">
        <v>1156</v>
      </c>
      <c r="B267" s="127" t="s">
        <v>1162</v>
      </c>
      <c r="C267" s="124" t="str">
        <f t="shared" si="21"/>
        <v>キクチマコト</v>
      </c>
      <c r="D267" s="124" t="str">
        <f t="shared" si="19"/>
        <v/>
      </c>
      <c r="E267" s="124" t="str">
        <f>IF(D267="","",COUNTIF($D$2:D267,1))</f>
        <v/>
      </c>
      <c r="F267" s="124" t="str">
        <f t="shared" si="20"/>
        <v/>
      </c>
      <c r="G267" s="124" t="str">
        <f>IF(F267="","",COUNTIF($F$2:F267,$F$1))</f>
        <v/>
      </c>
      <c r="H267" s="124" t="str">
        <f>IF(COUNTIF($A$2:A267,A267)=1,A267,"")</f>
        <v/>
      </c>
      <c r="I267" s="124" t="str">
        <f t="shared" si="22"/>
        <v/>
      </c>
      <c r="J267" s="124" t="str">
        <f>IF(I267="","",SUM($I$2:I267))</f>
        <v/>
      </c>
    </row>
    <row r="268" spans="1:10">
      <c r="A268" s="125" t="s">
        <v>1156</v>
      </c>
      <c r="B268" s="123" t="s">
        <v>1163</v>
      </c>
      <c r="C268" s="124" t="str">
        <f t="shared" si="21"/>
        <v>クラモトヨシヒコ</v>
      </c>
      <c r="D268" s="124" t="str">
        <f t="shared" si="19"/>
        <v/>
      </c>
      <c r="E268" s="124" t="str">
        <f>IF(D268="","",COUNTIF($D$2:D268,1))</f>
        <v/>
      </c>
      <c r="F268" s="124" t="str">
        <f t="shared" si="20"/>
        <v/>
      </c>
      <c r="G268" s="124" t="str">
        <f>IF(F268="","",COUNTIF($F$2:F268,$F$1))</f>
        <v/>
      </c>
      <c r="H268" s="124" t="str">
        <f>IF(COUNTIF($A$2:A268,A268)=1,A268,"")</f>
        <v/>
      </c>
      <c r="I268" s="124" t="str">
        <f t="shared" si="22"/>
        <v/>
      </c>
      <c r="J268" s="124" t="str">
        <f>IF(I268="","",SUM($I$2:I268))</f>
        <v/>
      </c>
    </row>
    <row r="269" spans="1:10">
      <c r="A269" s="125" t="s">
        <v>1156</v>
      </c>
      <c r="B269" s="123" t="s">
        <v>1164</v>
      </c>
      <c r="C269" s="124" t="str">
        <f t="shared" si="21"/>
        <v>コイデケンタ</v>
      </c>
      <c r="D269" s="124" t="str">
        <f t="shared" si="19"/>
        <v/>
      </c>
      <c r="E269" s="124" t="str">
        <f>IF(D269="","",COUNTIF($D$2:D269,1))</f>
        <v/>
      </c>
      <c r="F269" s="124" t="str">
        <f t="shared" si="20"/>
        <v/>
      </c>
      <c r="G269" s="124" t="str">
        <f>IF(F269="","",COUNTIF($F$2:F269,$F$1))</f>
        <v/>
      </c>
      <c r="H269" s="124" t="str">
        <f>IF(COUNTIF($A$2:A269,A269)=1,A269,"")</f>
        <v/>
      </c>
      <c r="I269" s="124" t="str">
        <f t="shared" si="22"/>
        <v/>
      </c>
      <c r="J269" s="124" t="str">
        <f>IF(I269="","",SUM($I$2:I269))</f>
        <v/>
      </c>
    </row>
    <row r="270" spans="1:10">
      <c r="A270" s="125" t="s">
        <v>1156</v>
      </c>
      <c r="B270" s="123" t="s">
        <v>1165</v>
      </c>
      <c r="C270" s="124" t="str">
        <f t="shared" si="21"/>
        <v>ゴトウシゲヒロ</v>
      </c>
      <c r="D270" s="124" t="str">
        <f t="shared" si="19"/>
        <v/>
      </c>
      <c r="E270" s="124" t="str">
        <f>IF(D270="","",COUNTIF($D$2:D270,1))</f>
        <v/>
      </c>
      <c r="F270" s="124" t="str">
        <f t="shared" si="20"/>
        <v/>
      </c>
      <c r="G270" s="124" t="str">
        <f>IF(F270="","",COUNTIF($F$2:F270,$F$1))</f>
        <v/>
      </c>
      <c r="H270" s="124" t="str">
        <f>IF(COUNTIF($A$2:A270,A270)=1,A270,"")</f>
        <v/>
      </c>
      <c r="I270" s="124" t="str">
        <f t="shared" si="22"/>
        <v/>
      </c>
      <c r="J270" s="124" t="str">
        <f>IF(I270="","",SUM($I$2:I270))</f>
        <v/>
      </c>
    </row>
    <row r="271" spans="1:10">
      <c r="A271" s="125" t="s">
        <v>1156</v>
      </c>
      <c r="B271" s="123" t="s">
        <v>1166</v>
      </c>
      <c r="C271" s="124" t="str">
        <f t="shared" si="21"/>
        <v>サイトウマサキ</v>
      </c>
      <c r="D271" s="124" t="str">
        <f t="shared" si="19"/>
        <v/>
      </c>
      <c r="E271" s="124" t="str">
        <f>IF(D271="","",COUNTIF($D$2:D271,1))</f>
        <v/>
      </c>
      <c r="F271" s="124" t="str">
        <f t="shared" si="20"/>
        <v/>
      </c>
      <c r="G271" s="124" t="str">
        <f>IF(F271="","",COUNTIF($F$2:F271,$F$1))</f>
        <v/>
      </c>
      <c r="H271" s="124" t="str">
        <f>IF(COUNTIF($A$2:A271,A271)=1,A271,"")</f>
        <v/>
      </c>
      <c r="I271" s="124" t="str">
        <f t="shared" si="22"/>
        <v/>
      </c>
      <c r="J271" s="124" t="str">
        <f>IF(I271="","",SUM($I$2:I271))</f>
        <v/>
      </c>
    </row>
    <row r="272" spans="1:10">
      <c r="A272" s="125" t="s">
        <v>1156</v>
      </c>
      <c r="B272" s="127" t="s">
        <v>1167</v>
      </c>
      <c r="C272" s="124" t="str">
        <f t="shared" si="21"/>
        <v>サガナオミ</v>
      </c>
      <c r="D272" s="124" t="str">
        <f t="shared" si="19"/>
        <v/>
      </c>
      <c r="E272" s="124" t="str">
        <f>IF(D272="","",COUNTIF($D$2:D272,1))</f>
        <v/>
      </c>
      <c r="F272" s="124" t="str">
        <f t="shared" si="20"/>
        <v/>
      </c>
      <c r="G272" s="124" t="str">
        <f>IF(F272="","",COUNTIF($F$2:F272,$F$1))</f>
        <v/>
      </c>
      <c r="H272" s="124" t="str">
        <f>IF(COUNTIF($A$2:A272,A272)=1,A272,"")</f>
        <v/>
      </c>
      <c r="I272" s="124" t="str">
        <f t="shared" si="22"/>
        <v/>
      </c>
      <c r="J272" s="124" t="str">
        <f>IF(I272="","",SUM($I$2:I272))</f>
        <v/>
      </c>
    </row>
    <row r="273" spans="1:10">
      <c r="A273" s="125" t="s">
        <v>1156</v>
      </c>
      <c r="B273" s="123" t="s">
        <v>1168</v>
      </c>
      <c r="C273" s="124" t="str">
        <f t="shared" si="21"/>
        <v>サクマアサミ</v>
      </c>
      <c r="D273" s="124" t="str">
        <f t="shared" si="19"/>
        <v/>
      </c>
      <c r="E273" s="124" t="str">
        <f>IF(D273="","",COUNTIF($D$2:D273,1))</f>
        <v/>
      </c>
      <c r="F273" s="124" t="str">
        <f t="shared" si="20"/>
        <v/>
      </c>
      <c r="G273" s="124" t="str">
        <f>IF(F273="","",COUNTIF($F$2:F273,$F$1))</f>
        <v/>
      </c>
      <c r="H273" s="124" t="str">
        <f>IF(COUNTIF($A$2:A273,A273)=1,A273,"")</f>
        <v/>
      </c>
      <c r="I273" s="124" t="str">
        <f t="shared" si="22"/>
        <v/>
      </c>
      <c r="J273" s="124" t="str">
        <f>IF(I273="","",SUM($I$2:I273))</f>
        <v/>
      </c>
    </row>
    <row r="274" spans="1:10">
      <c r="A274" s="125" t="s">
        <v>1156</v>
      </c>
      <c r="B274" s="123" t="s">
        <v>1169</v>
      </c>
      <c r="C274" s="124" t="str">
        <f t="shared" si="21"/>
        <v>シミズダイチ</v>
      </c>
      <c r="D274" s="124" t="str">
        <f t="shared" si="19"/>
        <v/>
      </c>
      <c r="E274" s="124" t="str">
        <f>IF(D274="","",COUNTIF($D$2:D274,1))</f>
        <v/>
      </c>
      <c r="F274" s="124" t="str">
        <f t="shared" si="20"/>
        <v/>
      </c>
      <c r="G274" s="124" t="str">
        <f>IF(F274="","",COUNTIF($F$2:F274,$F$1))</f>
        <v/>
      </c>
      <c r="H274" s="124" t="str">
        <f>IF(COUNTIF($A$2:A274,A274)=1,A274,"")</f>
        <v/>
      </c>
      <c r="I274" s="124" t="str">
        <f t="shared" si="22"/>
        <v/>
      </c>
      <c r="J274" s="124" t="str">
        <f>IF(I274="","",SUM($I$2:I274))</f>
        <v/>
      </c>
    </row>
    <row r="275" spans="1:10">
      <c r="A275" s="125" t="s">
        <v>1156</v>
      </c>
      <c r="B275" s="126" t="s">
        <v>1170</v>
      </c>
      <c r="C275" s="124" t="str">
        <f t="shared" si="21"/>
        <v>セオノリエ</v>
      </c>
      <c r="D275" s="124" t="str">
        <f t="shared" si="19"/>
        <v/>
      </c>
      <c r="E275" s="124" t="str">
        <f>IF(D275="","",COUNTIF($D$2:D275,1))</f>
        <v/>
      </c>
      <c r="F275" s="124" t="str">
        <f t="shared" si="20"/>
        <v/>
      </c>
      <c r="G275" s="124" t="str">
        <f>IF(F275="","",COUNTIF($F$2:F275,$F$1))</f>
        <v/>
      </c>
      <c r="H275" s="124" t="str">
        <f>IF(COUNTIF($A$2:A275,A275)=1,A275,"")</f>
        <v/>
      </c>
      <c r="I275" s="124" t="str">
        <f t="shared" si="22"/>
        <v/>
      </c>
      <c r="J275" s="124" t="str">
        <f>IF(I275="","",SUM($I$2:I275))</f>
        <v/>
      </c>
    </row>
    <row r="276" spans="1:10">
      <c r="A276" s="125" t="s">
        <v>1156</v>
      </c>
      <c r="B276" s="126" t="s">
        <v>1171</v>
      </c>
      <c r="C276" s="124" t="str">
        <f t="shared" si="21"/>
        <v>タカノタカヒコ</v>
      </c>
      <c r="D276" s="124" t="str">
        <f t="shared" si="19"/>
        <v/>
      </c>
      <c r="E276" s="124" t="str">
        <f>IF(D276="","",COUNTIF($D$2:D276,1))</f>
        <v/>
      </c>
      <c r="F276" s="124" t="str">
        <f t="shared" si="20"/>
        <v/>
      </c>
      <c r="G276" s="124" t="str">
        <f>IF(F276="","",COUNTIF($F$2:F276,$F$1))</f>
        <v/>
      </c>
      <c r="H276" s="124" t="str">
        <f>IF(COUNTIF($A$2:A276,A276)=1,A276,"")</f>
        <v/>
      </c>
      <c r="I276" s="124" t="str">
        <f t="shared" si="22"/>
        <v/>
      </c>
      <c r="J276" s="124" t="str">
        <f>IF(I276="","",SUM($I$2:I276))</f>
        <v/>
      </c>
    </row>
    <row r="277" spans="1:10">
      <c r="A277" s="125" t="s">
        <v>1156</v>
      </c>
      <c r="B277" s="123" t="s">
        <v>1172</v>
      </c>
      <c r="C277" s="124" t="str">
        <f t="shared" si="21"/>
        <v>ツツミヨシヒコ</v>
      </c>
      <c r="D277" s="124" t="str">
        <f t="shared" si="19"/>
        <v/>
      </c>
      <c r="E277" s="124" t="str">
        <f>IF(D277="","",COUNTIF($D$2:D277,1))</f>
        <v/>
      </c>
      <c r="F277" s="124" t="str">
        <f t="shared" si="20"/>
        <v/>
      </c>
      <c r="G277" s="124" t="str">
        <f>IF(F277="","",COUNTIF($F$2:F277,$F$1))</f>
        <v/>
      </c>
      <c r="H277" s="124" t="str">
        <f>IF(COUNTIF($A$2:A277,A277)=1,A277,"")</f>
        <v/>
      </c>
      <c r="I277" s="124" t="str">
        <f t="shared" si="22"/>
        <v/>
      </c>
      <c r="J277" s="124" t="str">
        <f>IF(I277="","",SUM($I$2:I277))</f>
        <v/>
      </c>
    </row>
    <row r="278" spans="1:10">
      <c r="A278" s="125" t="s">
        <v>1156</v>
      </c>
      <c r="B278" s="123" t="s">
        <v>1173</v>
      </c>
      <c r="C278" s="124" t="str">
        <f t="shared" si="21"/>
        <v>トヤコウスケ</v>
      </c>
      <c r="D278" s="124" t="str">
        <f t="shared" si="19"/>
        <v/>
      </c>
      <c r="E278" s="124" t="str">
        <f>IF(D278="","",COUNTIF($D$2:D278,1))</f>
        <v/>
      </c>
      <c r="F278" s="124" t="str">
        <f t="shared" si="20"/>
        <v/>
      </c>
      <c r="G278" s="124" t="str">
        <f>IF(F278="","",COUNTIF($F$2:F278,$F$1))</f>
        <v/>
      </c>
      <c r="H278" s="124" t="str">
        <f>IF(COUNTIF($A$2:A278,A278)=1,A278,"")</f>
        <v/>
      </c>
      <c r="I278" s="124" t="str">
        <f t="shared" si="22"/>
        <v/>
      </c>
      <c r="J278" s="124" t="str">
        <f>IF(I278="","",SUM($I$2:I278))</f>
        <v/>
      </c>
    </row>
    <row r="279" spans="1:10">
      <c r="A279" s="125" t="s">
        <v>1156</v>
      </c>
      <c r="B279" s="123" t="s">
        <v>1174</v>
      </c>
      <c r="C279" s="124" t="str">
        <f t="shared" si="21"/>
        <v>トヨダチサト</v>
      </c>
      <c r="D279" s="124" t="str">
        <f t="shared" si="19"/>
        <v/>
      </c>
      <c r="E279" s="124" t="str">
        <f>IF(D279="","",COUNTIF($D$2:D279,1))</f>
        <v/>
      </c>
      <c r="F279" s="124" t="str">
        <f t="shared" si="20"/>
        <v/>
      </c>
      <c r="G279" s="124" t="str">
        <f>IF(F279="","",COUNTIF($F$2:F279,$F$1))</f>
        <v/>
      </c>
      <c r="H279" s="124" t="str">
        <f>IF(COUNTIF($A$2:A279,A279)=1,A279,"")</f>
        <v/>
      </c>
      <c r="I279" s="124" t="str">
        <f t="shared" si="22"/>
        <v/>
      </c>
      <c r="J279" s="124" t="str">
        <f>IF(I279="","",SUM($I$2:I279))</f>
        <v/>
      </c>
    </row>
    <row r="280" spans="1:10">
      <c r="A280" s="125" t="s">
        <v>1156</v>
      </c>
      <c r="B280" s="123" t="s">
        <v>1175</v>
      </c>
      <c r="C280" s="124" t="str">
        <f t="shared" si="21"/>
        <v>ナカムラアンナ</v>
      </c>
      <c r="D280" s="124" t="str">
        <f t="shared" si="19"/>
        <v/>
      </c>
      <c r="E280" s="124" t="str">
        <f>IF(D280="","",COUNTIF($D$2:D280,1))</f>
        <v/>
      </c>
      <c r="F280" s="124" t="str">
        <f t="shared" si="20"/>
        <v/>
      </c>
      <c r="G280" s="124" t="str">
        <f>IF(F280="","",COUNTIF($F$2:F280,$F$1))</f>
        <v/>
      </c>
      <c r="H280" s="124" t="str">
        <f>IF(COUNTIF($A$2:A280,A280)=1,A280,"")</f>
        <v/>
      </c>
      <c r="I280" s="124" t="str">
        <f t="shared" si="22"/>
        <v/>
      </c>
      <c r="J280" s="124" t="str">
        <f>IF(I280="","",SUM($I$2:I280))</f>
        <v/>
      </c>
    </row>
    <row r="281" spans="1:10">
      <c r="A281" s="125" t="s">
        <v>1156</v>
      </c>
      <c r="B281" s="123" t="s">
        <v>1176</v>
      </c>
      <c r="C281" s="124" t="str">
        <f t="shared" si="21"/>
        <v>ハラダツバサ</v>
      </c>
      <c r="D281" s="124" t="str">
        <f t="shared" si="19"/>
        <v/>
      </c>
      <c r="E281" s="124" t="str">
        <f>IF(D281="","",COUNTIF($D$2:D281,1))</f>
        <v/>
      </c>
      <c r="F281" s="124" t="str">
        <f t="shared" si="20"/>
        <v/>
      </c>
      <c r="G281" s="124" t="str">
        <f>IF(F281="","",COUNTIF($F$2:F281,$F$1))</f>
        <v/>
      </c>
      <c r="H281" s="124" t="str">
        <f>IF(COUNTIF($A$2:A281,A281)=1,A281,"")</f>
        <v/>
      </c>
      <c r="I281" s="124" t="str">
        <f t="shared" si="22"/>
        <v/>
      </c>
      <c r="J281" s="124" t="str">
        <f>IF(I281="","",SUM($I$2:I281))</f>
        <v/>
      </c>
    </row>
    <row r="282" spans="1:10">
      <c r="A282" s="125" t="s">
        <v>1156</v>
      </c>
      <c r="B282" s="123" t="s">
        <v>1177</v>
      </c>
      <c r="C282" s="124" t="str">
        <f t="shared" si="21"/>
        <v>ホリカワカツヒロ</v>
      </c>
      <c r="D282" s="124" t="str">
        <f t="shared" si="19"/>
        <v/>
      </c>
      <c r="E282" s="124" t="str">
        <f>IF(D282="","",COUNTIF($D$2:D282,1))</f>
        <v/>
      </c>
      <c r="F282" s="124" t="str">
        <f t="shared" si="20"/>
        <v/>
      </c>
      <c r="G282" s="124" t="str">
        <f>IF(F282="","",COUNTIF($F$2:F282,$F$1))</f>
        <v/>
      </c>
      <c r="H282" s="124" t="str">
        <f>IF(COUNTIF($A$2:A282,A282)=1,A282,"")</f>
        <v/>
      </c>
      <c r="I282" s="124" t="str">
        <f t="shared" si="22"/>
        <v/>
      </c>
      <c r="J282" s="124" t="str">
        <f>IF(I282="","",SUM($I$2:I282))</f>
        <v/>
      </c>
    </row>
    <row r="283" spans="1:10">
      <c r="A283" s="125" t="s">
        <v>1156</v>
      </c>
      <c r="B283" s="123" t="s">
        <v>1178</v>
      </c>
      <c r="C283" s="124" t="str">
        <f t="shared" si="21"/>
        <v>マルヤマアキヨ</v>
      </c>
      <c r="D283" s="124" t="str">
        <f t="shared" si="19"/>
        <v/>
      </c>
      <c r="E283" s="124" t="str">
        <f>IF(D283="","",COUNTIF($D$2:D283,1))</f>
        <v/>
      </c>
      <c r="F283" s="124" t="str">
        <f t="shared" si="20"/>
        <v/>
      </c>
      <c r="G283" s="124" t="str">
        <f>IF(F283="","",COUNTIF($F$2:F283,$F$1))</f>
        <v/>
      </c>
      <c r="H283" s="124" t="str">
        <f>IF(COUNTIF($A$2:A283,A283)=1,A283,"")</f>
        <v/>
      </c>
      <c r="I283" s="124" t="str">
        <f t="shared" si="22"/>
        <v/>
      </c>
      <c r="J283" s="124" t="str">
        <f>IF(I283="","",SUM($I$2:I283))</f>
        <v/>
      </c>
    </row>
    <row r="284" spans="1:10">
      <c r="A284" s="125" t="s">
        <v>1156</v>
      </c>
      <c r="B284" s="123" t="s">
        <v>1179</v>
      </c>
      <c r="C284" s="124" t="str">
        <f t="shared" si="21"/>
        <v>ムラハシアユミ</v>
      </c>
      <c r="D284" s="124" t="str">
        <f t="shared" si="19"/>
        <v/>
      </c>
      <c r="E284" s="124" t="str">
        <f>IF(D284="","",COUNTIF($D$2:D284,1))</f>
        <v/>
      </c>
      <c r="F284" s="124" t="str">
        <f t="shared" si="20"/>
        <v/>
      </c>
      <c r="G284" s="124" t="str">
        <f>IF(F284="","",COUNTIF($F$2:F284,$F$1))</f>
        <v/>
      </c>
      <c r="H284" s="124" t="str">
        <f>IF(COUNTIF($A$2:A284,A284)=1,A284,"")</f>
        <v/>
      </c>
      <c r="I284" s="124" t="str">
        <f t="shared" si="22"/>
        <v/>
      </c>
      <c r="J284" s="124" t="str">
        <f>IF(I284="","",SUM($I$2:I284))</f>
        <v/>
      </c>
    </row>
    <row r="285" spans="1:10">
      <c r="A285" s="125" t="s">
        <v>1156</v>
      </c>
      <c r="B285" s="123" t="s">
        <v>1180</v>
      </c>
      <c r="C285" s="124" t="str">
        <f t="shared" si="21"/>
        <v>ヤグチナオト</v>
      </c>
      <c r="D285" s="124" t="str">
        <f t="shared" si="19"/>
        <v/>
      </c>
      <c r="E285" s="124" t="str">
        <f>IF(D285="","",COUNTIF($D$2:D285,1))</f>
        <v/>
      </c>
      <c r="F285" s="124" t="str">
        <f t="shared" si="20"/>
        <v/>
      </c>
      <c r="G285" s="124" t="str">
        <f>IF(F285="","",COUNTIF($F$2:F285,$F$1))</f>
        <v/>
      </c>
      <c r="H285" s="124" t="str">
        <f>IF(COUNTIF($A$2:A285,A285)=1,A285,"")</f>
        <v/>
      </c>
      <c r="I285" s="124" t="str">
        <f t="shared" si="22"/>
        <v/>
      </c>
      <c r="J285" s="124" t="str">
        <f>IF(I285="","",SUM($I$2:I285))</f>
        <v/>
      </c>
    </row>
    <row r="286" spans="1:10">
      <c r="A286" s="125" t="s">
        <v>1156</v>
      </c>
      <c r="B286" s="127" t="s">
        <v>1181</v>
      </c>
      <c r="C286" s="124" t="str">
        <f t="shared" si="21"/>
        <v>ヤスダマサオ</v>
      </c>
      <c r="D286" s="124" t="str">
        <f t="shared" si="19"/>
        <v/>
      </c>
      <c r="E286" s="124" t="str">
        <f>IF(D286="","",COUNTIF($D$2:D286,1))</f>
        <v/>
      </c>
      <c r="F286" s="124" t="str">
        <f t="shared" si="20"/>
        <v/>
      </c>
      <c r="G286" s="124" t="str">
        <f>IF(F286="","",COUNTIF($F$2:F286,$F$1))</f>
        <v/>
      </c>
      <c r="H286" s="124" t="str">
        <f>IF(COUNTIF($A$2:A286,A286)=1,A286,"")</f>
        <v/>
      </c>
      <c r="I286" s="124" t="str">
        <f t="shared" si="22"/>
        <v/>
      </c>
      <c r="J286" s="124" t="str">
        <f>IF(I286="","",SUM($I$2:I286))</f>
        <v/>
      </c>
    </row>
    <row r="287" spans="1:10">
      <c r="A287" s="125" t="s">
        <v>1156</v>
      </c>
      <c r="B287" s="123" t="s">
        <v>1182</v>
      </c>
      <c r="C287" s="124" t="str">
        <f t="shared" si="21"/>
        <v>ヨシノタツオット</v>
      </c>
      <c r="D287" s="124" t="str">
        <f t="shared" si="19"/>
        <v/>
      </c>
      <c r="E287" s="124" t="str">
        <f>IF(D287="","",COUNTIF($D$2:D287,1))</f>
        <v/>
      </c>
      <c r="F287" s="124" t="str">
        <f t="shared" si="20"/>
        <v/>
      </c>
      <c r="G287" s="124" t="str">
        <f>IF(F287="","",COUNTIF($F$2:F287,$F$1))</f>
        <v/>
      </c>
      <c r="H287" s="124" t="str">
        <f>IF(COUNTIF($A$2:A287,A287)=1,A287,"")</f>
        <v/>
      </c>
      <c r="I287" s="124" t="str">
        <f t="shared" si="22"/>
        <v/>
      </c>
      <c r="J287" s="124" t="str">
        <f>IF(I287="","",SUM($I$2:I287))</f>
        <v/>
      </c>
    </row>
    <row r="288" spans="1:10">
      <c r="A288" s="125" t="s">
        <v>1156</v>
      </c>
      <c r="B288" s="123" t="s">
        <v>1183</v>
      </c>
      <c r="C288" s="124" t="str">
        <f t="shared" si="21"/>
        <v>ヨシダミズキ</v>
      </c>
      <c r="D288" s="124" t="str">
        <f t="shared" si="19"/>
        <v/>
      </c>
      <c r="E288" s="124" t="str">
        <f>IF(D288="","",COUNTIF($D$2:D288,1))</f>
        <v/>
      </c>
      <c r="F288" s="124" t="str">
        <f t="shared" si="20"/>
        <v/>
      </c>
      <c r="G288" s="124" t="str">
        <f>IF(F288="","",COUNTIF($F$2:F288,$F$1))</f>
        <v/>
      </c>
      <c r="H288" s="124" t="str">
        <f>IF(COUNTIF($A$2:A288,A288)=1,A288,"")</f>
        <v/>
      </c>
      <c r="I288" s="124" t="str">
        <f t="shared" si="22"/>
        <v/>
      </c>
      <c r="J288" s="124" t="str">
        <f>IF(I288="","",SUM($I$2:I288))</f>
        <v/>
      </c>
    </row>
    <row r="289" spans="1:10">
      <c r="A289" s="125" t="s">
        <v>1156</v>
      </c>
      <c r="B289" s="123" t="s">
        <v>1184</v>
      </c>
      <c r="C289" s="124" t="str">
        <f t="shared" si="21"/>
        <v>ワタナベテツオ</v>
      </c>
      <c r="D289" s="124" t="str">
        <f t="shared" si="19"/>
        <v/>
      </c>
      <c r="E289" s="124" t="str">
        <f>IF(D289="","",COUNTIF($D$2:D289,1))</f>
        <v/>
      </c>
      <c r="F289" s="124" t="str">
        <f t="shared" si="20"/>
        <v/>
      </c>
      <c r="G289" s="124" t="str">
        <f>IF(F289="","",COUNTIF($F$2:F289,$F$1))</f>
        <v/>
      </c>
      <c r="H289" s="124" t="str">
        <f>IF(COUNTIF($A$2:A289,A289)=1,A289,"")</f>
        <v/>
      </c>
      <c r="I289" s="124" t="str">
        <f t="shared" si="22"/>
        <v/>
      </c>
      <c r="J289" s="124" t="str">
        <f>IF(I289="","",SUM($I$2:I289))</f>
        <v/>
      </c>
    </row>
    <row r="290" spans="1:10">
      <c r="A290" s="125" t="s">
        <v>1185</v>
      </c>
      <c r="B290" s="127" t="s">
        <v>1186</v>
      </c>
      <c r="C290" s="124" t="str">
        <f t="shared" si="21"/>
        <v>イシイヤスシノボル</v>
      </c>
      <c r="D290" s="124" t="str">
        <f t="shared" si="19"/>
        <v/>
      </c>
      <c r="E290" s="124" t="str">
        <f>IF(D290="","",COUNTIF($D$2:D290,1))</f>
        <v/>
      </c>
      <c r="F290" s="124" t="str">
        <f t="shared" si="20"/>
        <v/>
      </c>
      <c r="G290" s="124" t="str">
        <f>IF(F290="","",COUNTIF($F$2:F290,$F$1))</f>
        <v/>
      </c>
      <c r="H290" s="124" t="str">
        <f>IF(COUNTIF($A$2:A290,A290)=1,A290,"")</f>
        <v>アルカキット錦糸町(交通)</v>
      </c>
      <c r="I290" s="124">
        <f t="shared" si="22"/>
        <v>1</v>
      </c>
      <c r="J290" s="124">
        <f>IF(I290="","",SUM($I$2:I290))</f>
        <v>14</v>
      </c>
    </row>
    <row r="291" spans="1:10">
      <c r="A291" s="125" t="s">
        <v>1185</v>
      </c>
      <c r="B291" s="123" t="s">
        <v>1187</v>
      </c>
      <c r="C291" s="124" t="str">
        <f t="shared" si="21"/>
        <v>イナズミトモヒコ</v>
      </c>
      <c r="D291" s="124" t="str">
        <f t="shared" si="19"/>
        <v/>
      </c>
      <c r="E291" s="124" t="str">
        <f>IF(D291="","",COUNTIF($D$2:D291,1))</f>
        <v/>
      </c>
      <c r="F291" s="124" t="str">
        <f t="shared" si="20"/>
        <v/>
      </c>
      <c r="G291" s="124" t="str">
        <f>IF(F291="","",COUNTIF($F$2:F291,$F$1))</f>
        <v/>
      </c>
      <c r="H291" s="124" t="str">
        <f>IF(COUNTIF($A$2:A291,A291)=1,A291,"")</f>
        <v/>
      </c>
      <c r="I291" s="124" t="str">
        <f t="shared" si="22"/>
        <v/>
      </c>
      <c r="J291" s="124" t="str">
        <f>IF(I291="","",SUM($I$2:I291))</f>
        <v/>
      </c>
    </row>
    <row r="292" spans="1:10">
      <c r="A292" s="125" t="s">
        <v>1185</v>
      </c>
      <c r="B292" s="127" t="s">
        <v>1188</v>
      </c>
      <c r="C292" s="124" t="str">
        <f t="shared" si="21"/>
        <v>イワホリマコト</v>
      </c>
      <c r="D292" s="124" t="str">
        <f t="shared" si="19"/>
        <v/>
      </c>
      <c r="E292" s="124" t="str">
        <f>IF(D292="","",COUNTIF($D$2:D292,1))</f>
        <v/>
      </c>
      <c r="F292" s="124" t="str">
        <f t="shared" si="20"/>
        <v/>
      </c>
      <c r="G292" s="124" t="str">
        <f>IF(F292="","",COUNTIF($F$2:F292,$F$1))</f>
        <v/>
      </c>
      <c r="H292" s="124" t="str">
        <f>IF(COUNTIF($A$2:A292,A292)=1,A292,"")</f>
        <v/>
      </c>
      <c r="I292" s="124" t="str">
        <f t="shared" si="22"/>
        <v/>
      </c>
      <c r="J292" s="124" t="str">
        <f>IF(I292="","",SUM($I$2:I292))</f>
        <v/>
      </c>
    </row>
    <row r="293" spans="1:10">
      <c r="A293" s="125" t="s">
        <v>1185</v>
      </c>
      <c r="B293" s="123" t="s">
        <v>1189</v>
      </c>
      <c r="C293" s="124" t="str">
        <f t="shared" si="21"/>
        <v>オオサカマサキ</v>
      </c>
      <c r="D293" s="124" t="str">
        <f t="shared" si="19"/>
        <v/>
      </c>
      <c r="E293" s="124" t="str">
        <f>IF(D293="","",COUNTIF($D$2:D293,1))</f>
        <v/>
      </c>
      <c r="F293" s="124" t="str">
        <f t="shared" si="20"/>
        <v/>
      </c>
      <c r="G293" s="124" t="str">
        <f>IF(F293="","",COUNTIF($F$2:F293,$F$1))</f>
        <v/>
      </c>
      <c r="H293" s="124" t="str">
        <f>IF(COUNTIF($A$2:A293,A293)=1,A293,"")</f>
        <v/>
      </c>
      <c r="I293" s="124" t="str">
        <f t="shared" si="22"/>
        <v/>
      </c>
      <c r="J293" s="124" t="str">
        <f>IF(I293="","",SUM($I$2:I293))</f>
        <v/>
      </c>
    </row>
    <row r="294" spans="1:10">
      <c r="A294" s="125" t="s">
        <v>1185</v>
      </c>
      <c r="B294" s="127" t="s">
        <v>1190</v>
      </c>
      <c r="C294" s="124" t="str">
        <f t="shared" si="21"/>
        <v>オサノリョウヘイ</v>
      </c>
      <c r="D294" s="124" t="str">
        <f t="shared" si="19"/>
        <v/>
      </c>
      <c r="E294" s="124" t="str">
        <f>IF(D294="","",COUNTIF($D$2:D294,1))</f>
        <v/>
      </c>
      <c r="F294" s="124" t="str">
        <f t="shared" si="20"/>
        <v/>
      </c>
      <c r="G294" s="124" t="str">
        <f>IF(F294="","",COUNTIF($F$2:F294,$F$1))</f>
        <v/>
      </c>
      <c r="H294" s="124" t="str">
        <f>IF(COUNTIF($A$2:A294,A294)=1,A294,"")</f>
        <v/>
      </c>
      <c r="I294" s="124" t="str">
        <f t="shared" si="22"/>
        <v/>
      </c>
      <c r="J294" s="124" t="str">
        <f>IF(I294="","",SUM($I$2:I294))</f>
        <v/>
      </c>
    </row>
    <row r="295" spans="1:10">
      <c r="A295" s="125" t="s">
        <v>1185</v>
      </c>
      <c r="B295" s="123" t="s">
        <v>1191</v>
      </c>
      <c r="C295" s="124" t="str">
        <f t="shared" si="21"/>
        <v>オゾネダイキ</v>
      </c>
      <c r="D295" s="124" t="str">
        <f t="shared" si="19"/>
        <v/>
      </c>
      <c r="E295" s="124" t="str">
        <f>IF(D295="","",COUNTIF($D$2:D295,1))</f>
        <v/>
      </c>
      <c r="F295" s="124" t="str">
        <f t="shared" si="20"/>
        <v/>
      </c>
      <c r="G295" s="124" t="str">
        <f>IF(F295="","",COUNTIF($F$2:F295,$F$1))</f>
        <v/>
      </c>
      <c r="H295" s="124" t="str">
        <f>IF(COUNTIF($A$2:A295,A295)=1,A295,"")</f>
        <v/>
      </c>
      <c r="I295" s="124" t="str">
        <f t="shared" si="22"/>
        <v/>
      </c>
      <c r="J295" s="124" t="str">
        <f>IF(I295="","",SUM($I$2:I295))</f>
        <v/>
      </c>
    </row>
    <row r="296" spans="1:10">
      <c r="A296" s="125" t="s">
        <v>1185</v>
      </c>
      <c r="B296" s="127" t="s">
        <v>1192</v>
      </c>
      <c r="C296" s="124" t="str">
        <f t="shared" si="21"/>
        <v>カガミヒロアキ</v>
      </c>
      <c r="D296" s="124" t="str">
        <f t="shared" si="19"/>
        <v/>
      </c>
      <c r="E296" s="124" t="str">
        <f>IF(D296="","",COUNTIF($D$2:D296,1))</f>
        <v/>
      </c>
      <c r="F296" s="124" t="str">
        <f t="shared" si="20"/>
        <v/>
      </c>
      <c r="G296" s="124" t="str">
        <f>IF(F296="","",COUNTIF($F$2:F296,$F$1))</f>
        <v/>
      </c>
      <c r="H296" s="124" t="str">
        <f>IF(COUNTIF($A$2:A296,A296)=1,A296,"")</f>
        <v/>
      </c>
      <c r="I296" s="124" t="str">
        <f t="shared" si="22"/>
        <v/>
      </c>
      <c r="J296" s="124" t="str">
        <f>IF(I296="","",SUM($I$2:I296))</f>
        <v/>
      </c>
    </row>
    <row r="297" spans="1:10">
      <c r="A297" s="125" t="s">
        <v>1185</v>
      </c>
      <c r="B297" s="126" t="s">
        <v>1193</v>
      </c>
      <c r="C297" s="124" t="str">
        <f t="shared" si="21"/>
        <v>コモリタカヒロ</v>
      </c>
      <c r="D297" s="124" t="str">
        <f t="shared" si="19"/>
        <v/>
      </c>
      <c r="E297" s="124" t="str">
        <f>IF(D297="","",COUNTIF($D$2:D297,1))</f>
        <v/>
      </c>
      <c r="F297" s="124" t="str">
        <f t="shared" si="20"/>
        <v/>
      </c>
      <c r="G297" s="124" t="str">
        <f>IF(F297="","",COUNTIF($F$2:F297,$F$1))</f>
        <v/>
      </c>
      <c r="H297" s="124" t="str">
        <f>IF(COUNTIF($A$2:A297,A297)=1,A297,"")</f>
        <v/>
      </c>
      <c r="I297" s="124" t="str">
        <f t="shared" si="22"/>
        <v/>
      </c>
      <c r="J297" s="124" t="str">
        <f>IF(I297="","",SUM($I$2:I297))</f>
        <v/>
      </c>
    </row>
    <row r="298" spans="1:10">
      <c r="A298" s="125" t="s">
        <v>1185</v>
      </c>
      <c r="B298" s="126" t="s">
        <v>1194</v>
      </c>
      <c r="C298" s="124" t="str">
        <f t="shared" si="21"/>
        <v>タナカセイジロウ</v>
      </c>
      <c r="D298" s="124" t="str">
        <f t="shared" si="19"/>
        <v/>
      </c>
      <c r="E298" s="124" t="str">
        <f>IF(D298="","",COUNTIF($D$2:D298,1))</f>
        <v/>
      </c>
      <c r="F298" s="124" t="str">
        <f t="shared" si="20"/>
        <v/>
      </c>
      <c r="G298" s="124" t="str">
        <f>IF(F298="","",COUNTIF($F$2:F298,$F$1))</f>
        <v/>
      </c>
      <c r="H298" s="124" t="str">
        <f>IF(COUNTIF($A$2:A298,A298)=1,A298,"")</f>
        <v/>
      </c>
      <c r="I298" s="124" t="str">
        <f t="shared" si="22"/>
        <v/>
      </c>
      <c r="J298" s="124" t="str">
        <f>IF(I298="","",SUM($I$2:I298))</f>
        <v/>
      </c>
    </row>
    <row r="299" spans="1:10">
      <c r="A299" s="125" t="s">
        <v>1185</v>
      </c>
      <c r="B299" s="126" t="s">
        <v>1195</v>
      </c>
      <c r="C299" s="124" t="str">
        <f t="shared" si="21"/>
        <v>ナガイコウイチ</v>
      </c>
      <c r="D299" s="124" t="str">
        <f t="shared" si="19"/>
        <v/>
      </c>
      <c r="E299" s="124" t="str">
        <f>IF(D299="","",COUNTIF($D$2:D299,1))</f>
        <v/>
      </c>
      <c r="F299" s="124" t="str">
        <f t="shared" si="20"/>
        <v/>
      </c>
      <c r="G299" s="124" t="str">
        <f>IF(F299="","",COUNTIF($F$2:F299,$F$1))</f>
        <v/>
      </c>
      <c r="H299" s="124" t="str">
        <f>IF(COUNTIF($A$2:A299,A299)=1,A299,"")</f>
        <v/>
      </c>
      <c r="I299" s="124" t="str">
        <f t="shared" si="22"/>
        <v/>
      </c>
      <c r="J299" s="124" t="str">
        <f>IF(I299="","",SUM($I$2:I299))</f>
        <v/>
      </c>
    </row>
    <row r="300" spans="1:10">
      <c r="A300" s="125" t="s">
        <v>1185</v>
      </c>
      <c r="B300" s="123" t="s">
        <v>1196</v>
      </c>
      <c r="C300" s="124" t="str">
        <f t="shared" si="21"/>
        <v>ノテトシヤ</v>
      </c>
      <c r="D300" s="124" t="str">
        <f t="shared" si="19"/>
        <v/>
      </c>
      <c r="E300" s="124" t="str">
        <f>IF(D300="","",COUNTIF($D$2:D300,1))</f>
        <v/>
      </c>
      <c r="F300" s="124" t="str">
        <f t="shared" si="20"/>
        <v/>
      </c>
      <c r="G300" s="124" t="str">
        <f>IF(F300="","",COUNTIF($F$2:F300,$F$1))</f>
        <v/>
      </c>
      <c r="H300" s="124" t="str">
        <f>IF(COUNTIF($A$2:A300,A300)=1,A300,"")</f>
        <v/>
      </c>
      <c r="I300" s="124" t="str">
        <f t="shared" si="22"/>
        <v/>
      </c>
      <c r="J300" s="124" t="str">
        <f>IF(I300="","",SUM($I$2:I300))</f>
        <v/>
      </c>
    </row>
    <row r="301" spans="1:10">
      <c r="A301" s="125" t="s">
        <v>1185</v>
      </c>
      <c r="B301" s="126" t="s">
        <v>1197</v>
      </c>
      <c r="C301" s="124" t="str">
        <f t="shared" si="21"/>
        <v>ハヤミズタイキ</v>
      </c>
      <c r="D301" s="124" t="str">
        <f t="shared" si="19"/>
        <v/>
      </c>
      <c r="E301" s="124" t="str">
        <f>IF(D301="","",COUNTIF($D$2:D301,1))</f>
        <v/>
      </c>
      <c r="F301" s="124" t="str">
        <f t="shared" si="20"/>
        <v/>
      </c>
      <c r="G301" s="124" t="str">
        <f>IF(F301="","",COUNTIF($F$2:F301,$F$1))</f>
        <v/>
      </c>
      <c r="H301" s="124" t="str">
        <f>IF(COUNTIF($A$2:A301,A301)=1,A301,"")</f>
        <v/>
      </c>
      <c r="I301" s="124" t="str">
        <f t="shared" si="22"/>
        <v/>
      </c>
      <c r="J301" s="124" t="str">
        <f>IF(I301="","",SUM($I$2:I301))</f>
        <v/>
      </c>
    </row>
    <row r="302" spans="1:10">
      <c r="A302" s="125" t="s">
        <v>1185</v>
      </c>
      <c r="B302" s="126" t="s">
        <v>1198</v>
      </c>
      <c r="C302" s="124" t="str">
        <f t="shared" si="21"/>
        <v>ヤマグチトミオ</v>
      </c>
      <c r="D302" s="124" t="str">
        <f t="shared" si="19"/>
        <v/>
      </c>
      <c r="E302" s="124" t="str">
        <f>IF(D302="","",COUNTIF($D$2:D302,1))</f>
        <v/>
      </c>
      <c r="F302" s="124" t="str">
        <f t="shared" si="20"/>
        <v/>
      </c>
      <c r="G302" s="124" t="str">
        <f>IF(F302="","",COUNTIF($F$2:F302,$F$1))</f>
        <v/>
      </c>
      <c r="H302" s="124" t="str">
        <f>IF(COUNTIF($A$2:A302,A302)=1,A302,"")</f>
        <v/>
      </c>
      <c r="I302" s="124" t="str">
        <f t="shared" si="22"/>
        <v/>
      </c>
      <c r="J302" s="124" t="str">
        <f>IF(I302="","",SUM($I$2:I302))</f>
        <v/>
      </c>
    </row>
    <row r="303" spans="1:10">
      <c r="A303" s="125" t="s">
        <v>1199</v>
      </c>
      <c r="B303" s="123" t="s">
        <v>1200</v>
      </c>
      <c r="C303" s="124" t="str">
        <f t="shared" si="21"/>
        <v>サイトウコウイチロウ</v>
      </c>
      <c r="D303" s="124" t="str">
        <f t="shared" si="19"/>
        <v/>
      </c>
      <c r="E303" s="124" t="str">
        <f>IF(D303="","",COUNTIF($D$2:D303,1))</f>
        <v/>
      </c>
      <c r="F303" s="124" t="str">
        <f t="shared" si="20"/>
        <v/>
      </c>
      <c r="G303" s="124" t="str">
        <f>IF(F303="","",COUNTIF($F$2:F303,$F$1))</f>
        <v/>
      </c>
      <c r="H303" s="124" t="str">
        <f>IF(COUNTIF($A$2:A303,A303)=1,A303,"")</f>
        <v>新宿三井ビル2号館</v>
      </c>
      <c r="I303" s="124">
        <f t="shared" si="22"/>
        <v>1</v>
      </c>
      <c r="J303" s="124">
        <f>IF(I303="","",SUM($I$2:I303))</f>
        <v>15</v>
      </c>
    </row>
    <row r="304" spans="1:10">
      <c r="A304" s="125" t="s">
        <v>1199</v>
      </c>
      <c r="B304" s="127" t="s">
        <v>1201</v>
      </c>
      <c r="C304" s="124" t="str">
        <f t="shared" si="21"/>
        <v>スズキジュンイチ</v>
      </c>
      <c r="D304" s="124" t="str">
        <f t="shared" si="19"/>
        <v/>
      </c>
      <c r="E304" s="124" t="str">
        <f>IF(D304="","",COUNTIF($D$2:D304,1))</f>
        <v/>
      </c>
      <c r="F304" s="124" t="str">
        <f t="shared" si="20"/>
        <v/>
      </c>
      <c r="G304" s="124" t="str">
        <f>IF(F304="","",COUNTIF($F$2:F304,$F$1))</f>
        <v/>
      </c>
      <c r="H304" s="124" t="str">
        <f>IF(COUNTIF($A$2:A304,A304)=1,A304,"")</f>
        <v/>
      </c>
      <c r="I304" s="124" t="str">
        <f t="shared" si="22"/>
        <v/>
      </c>
      <c r="J304" s="124" t="str">
        <f>IF(I304="","",SUM($I$2:I304))</f>
        <v/>
      </c>
    </row>
    <row r="305" spans="1:10">
      <c r="A305" s="125" t="s">
        <v>1199</v>
      </c>
      <c r="B305" s="123" t="s">
        <v>1202</v>
      </c>
      <c r="C305" s="124" t="str">
        <f t="shared" si="21"/>
        <v>ナカジマケイスケ</v>
      </c>
      <c r="D305" s="124" t="str">
        <f t="shared" si="19"/>
        <v/>
      </c>
      <c r="E305" s="124" t="str">
        <f>IF(D305="","",COUNTIF($D$2:D305,1))</f>
        <v/>
      </c>
      <c r="F305" s="124" t="str">
        <f t="shared" si="20"/>
        <v/>
      </c>
      <c r="G305" s="124" t="str">
        <f>IF(F305="","",COUNTIF($F$2:F305,$F$1))</f>
        <v/>
      </c>
      <c r="H305" s="124" t="str">
        <f>IF(COUNTIF($A$2:A305,A305)=1,A305,"")</f>
        <v/>
      </c>
      <c r="I305" s="124" t="str">
        <f t="shared" si="22"/>
        <v/>
      </c>
      <c r="J305" s="124" t="str">
        <f>IF(I305="","",SUM($I$2:I305))</f>
        <v/>
      </c>
    </row>
    <row r="306" spans="1:10">
      <c r="A306" s="125" t="s">
        <v>1199</v>
      </c>
      <c r="B306" s="123" t="s">
        <v>1203</v>
      </c>
      <c r="C306" s="124" t="str">
        <f t="shared" si="21"/>
        <v>ニュウガクコウイチ</v>
      </c>
      <c r="D306" s="124" t="str">
        <f t="shared" si="19"/>
        <v/>
      </c>
      <c r="E306" s="124" t="str">
        <f>IF(D306="","",COUNTIF($D$2:D306,1))</f>
        <v/>
      </c>
      <c r="F306" s="124" t="str">
        <f t="shared" si="20"/>
        <v/>
      </c>
      <c r="G306" s="124" t="str">
        <f>IF(F306="","",COUNTIF($F$2:F306,$F$1))</f>
        <v/>
      </c>
      <c r="H306" s="124" t="str">
        <f>IF(COUNTIF($A$2:A306,A306)=1,A306,"")</f>
        <v/>
      </c>
      <c r="I306" s="124" t="str">
        <f t="shared" si="22"/>
        <v/>
      </c>
      <c r="J306" s="124" t="str">
        <f>IF(I306="","",SUM($I$2:I306))</f>
        <v/>
      </c>
    </row>
    <row r="307" spans="1:10">
      <c r="A307" s="125" t="s">
        <v>1199</v>
      </c>
      <c r="B307" s="123" t="s">
        <v>1204</v>
      </c>
      <c r="C307" s="124" t="str">
        <f t="shared" si="21"/>
        <v>ヤマサキハルミ</v>
      </c>
      <c r="D307" s="124" t="str">
        <f t="shared" si="19"/>
        <v/>
      </c>
      <c r="E307" s="124" t="str">
        <f>IF(D307="","",COUNTIF($D$2:D307,1))</f>
        <v/>
      </c>
      <c r="F307" s="124" t="str">
        <f t="shared" si="20"/>
        <v/>
      </c>
      <c r="G307" s="124" t="str">
        <f>IF(F307="","",COUNTIF($F$2:F307,$F$1))</f>
        <v/>
      </c>
      <c r="H307" s="124" t="str">
        <f>IF(COUNTIF($A$2:A307,A307)=1,A307,"")</f>
        <v/>
      </c>
      <c r="I307" s="124" t="str">
        <f t="shared" si="22"/>
        <v/>
      </c>
      <c r="J307" s="124" t="str">
        <f>IF(I307="","",SUM($I$2:I307))</f>
        <v/>
      </c>
    </row>
    <row r="308" spans="1:10">
      <c r="A308" s="125" t="s">
        <v>1205</v>
      </c>
      <c r="B308" s="135" t="s">
        <v>1206</v>
      </c>
      <c r="C308" s="124" t="str">
        <f t="shared" si="21"/>
        <v>アオヤギユカ</v>
      </c>
      <c r="D308" s="124" t="str">
        <f t="shared" si="19"/>
        <v/>
      </c>
      <c r="E308" s="124" t="str">
        <f>IF(D308="","",COUNTIF($D$2:D308,1))</f>
        <v/>
      </c>
      <c r="F308" s="124" t="str">
        <f t="shared" si="20"/>
        <v/>
      </c>
      <c r="G308" s="124" t="str">
        <f>IF(F308="","",COUNTIF($F$2:F308,$F$1))</f>
        <v/>
      </c>
      <c r="H308" s="124" t="str">
        <f>IF(COUNTIF($A$2:A308,A308)=1,A308,"")</f>
        <v>三田ベルジュビル</v>
      </c>
      <c r="I308" s="124">
        <f t="shared" si="22"/>
        <v>1</v>
      </c>
      <c r="J308" s="124">
        <f>IF(I308="","",SUM($I$2:I308))</f>
        <v>16</v>
      </c>
    </row>
    <row r="309" spans="1:10">
      <c r="A309" s="125" t="s">
        <v>1205</v>
      </c>
      <c r="B309" s="123" t="s">
        <v>1207</v>
      </c>
      <c r="C309" s="124" t="str">
        <f t="shared" si="21"/>
        <v>イマガワサイキ</v>
      </c>
      <c r="D309" s="124" t="str">
        <f t="shared" si="19"/>
        <v/>
      </c>
      <c r="E309" s="124" t="str">
        <f>IF(D309="","",COUNTIF($D$2:D309,1))</f>
        <v/>
      </c>
      <c r="F309" s="124" t="str">
        <f t="shared" si="20"/>
        <v/>
      </c>
      <c r="G309" s="124" t="str">
        <f>IF(F309="","",COUNTIF($F$2:F309,$F$1))</f>
        <v/>
      </c>
      <c r="H309" s="124" t="str">
        <f>IF(COUNTIF($A$2:A309,A309)=1,A309,"")</f>
        <v/>
      </c>
      <c r="I309" s="124" t="str">
        <f t="shared" si="22"/>
        <v/>
      </c>
      <c r="J309" s="124" t="str">
        <f>IF(I309="","",SUM($I$2:I309))</f>
        <v/>
      </c>
    </row>
    <row r="310" spans="1:10">
      <c r="A310" s="125" t="s">
        <v>1205</v>
      </c>
      <c r="B310" s="123" t="s">
        <v>1208</v>
      </c>
      <c r="C310" s="124" t="str">
        <f t="shared" si="21"/>
        <v>キタガワノボル</v>
      </c>
      <c r="D310" s="124" t="str">
        <f t="shared" si="19"/>
        <v/>
      </c>
      <c r="E310" s="124" t="str">
        <f>IF(D310="","",COUNTIF($D$2:D310,1))</f>
        <v/>
      </c>
      <c r="F310" s="124" t="str">
        <f t="shared" si="20"/>
        <v/>
      </c>
      <c r="G310" s="124" t="str">
        <f>IF(F310="","",COUNTIF($F$2:F310,$F$1))</f>
        <v/>
      </c>
      <c r="H310" s="124" t="str">
        <f>IF(COUNTIF($A$2:A310,A310)=1,A310,"")</f>
        <v/>
      </c>
      <c r="I310" s="124" t="str">
        <f t="shared" si="22"/>
        <v/>
      </c>
      <c r="J310" s="124" t="str">
        <f>IF(I310="","",SUM($I$2:I310))</f>
        <v/>
      </c>
    </row>
    <row r="311" spans="1:10">
      <c r="A311" s="125" t="s">
        <v>1205</v>
      </c>
      <c r="B311" s="123" t="s">
        <v>1209</v>
      </c>
      <c r="C311" s="124" t="str">
        <f t="shared" si="21"/>
        <v>サカキバラショウジ</v>
      </c>
      <c r="D311" s="124" t="str">
        <f t="shared" si="19"/>
        <v/>
      </c>
      <c r="E311" s="124" t="str">
        <f>IF(D311="","",COUNTIF($D$2:D311,1))</f>
        <v/>
      </c>
      <c r="F311" s="124" t="str">
        <f t="shared" si="20"/>
        <v/>
      </c>
      <c r="G311" s="124" t="str">
        <f>IF(F311="","",COUNTIF($F$2:F311,$F$1))</f>
        <v/>
      </c>
      <c r="H311" s="124" t="str">
        <f>IF(COUNTIF($A$2:A311,A311)=1,A311,"")</f>
        <v/>
      </c>
      <c r="I311" s="124" t="str">
        <f t="shared" si="22"/>
        <v/>
      </c>
      <c r="J311" s="124" t="str">
        <f>IF(I311="","",SUM($I$2:I311))</f>
        <v/>
      </c>
    </row>
    <row r="312" spans="1:10">
      <c r="A312" s="125" t="s">
        <v>1205</v>
      </c>
      <c r="B312" s="123" t="s">
        <v>1210</v>
      </c>
      <c r="C312" s="124" t="str">
        <f t="shared" si="21"/>
        <v>タチカワダイキ</v>
      </c>
      <c r="D312" s="124" t="str">
        <f t="shared" si="19"/>
        <v/>
      </c>
      <c r="E312" s="124" t="str">
        <f>IF(D312="","",COUNTIF($D$2:D312,1))</f>
        <v/>
      </c>
      <c r="F312" s="124" t="str">
        <f t="shared" si="20"/>
        <v/>
      </c>
      <c r="G312" s="124" t="str">
        <f>IF(F312="","",COUNTIF($F$2:F312,$F$1))</f>
        <v/>
      </c>
      <c r="H312" s="124" t="str">
        <f>IF(COUNTIF($A$2:A312,A312)=1,A312,"")</f>
        <v/>
      </c>
      <c r="I312" s="124" t="str">
        <f t="shared" si="22"/>
        <v/>
      </c>
      <c r="J312" s="124" t="str">
        <f>IF(I312="","",SUM($I$2:I312))</f>
        <v/>
      </c>
    </row>
    <row r="313" spans="1:10">
      <c r="A313" s="125" t="s">
        <v>1205</v>
      </c>
      <c r="B313" s="123" t="s">
        <v>1211</v>
      </c>
      <c r="C313" s="124" t="str">
        <f t="shared" si="21"/>
        <v>タニヒロノリ</v>
      </c>
      <c r="D313" s="124" t="str">
        <f t="shared" si="19"/>
        <v/>
      </c>
      <c r="E313" s="124" t="str">
        <f>IF(D313="","",COUNTIF($D$2:D313,1))</f>
        <v/>
      </c>
      <c r="F313" s="124" t="str">
        <f t="shared" si="20"/>
        <v/>
      </c>
      <c r="G313" s="124" t="str">
        <f>IF(F313="","",COUNTIF($F$2:F313,$F$1))</f>
        <v/>
      </c>
      <c r="H313" s="124" t="str">
        <f>IF(COUNTIF($A$2:A313,A313)=1,A313,"")</f>
        <v/>
      </c>
      <c r="I313" s="124" t="str">
        <f t="shared" si="22"/>
        <v/>
      </c>
      <c r="J313" s="124" t="str">
        <f>IF(I313="","",SUM($I$2:I313))</f>
        <v/>
      </c>
    </row>
    <row r="314" spans="1:10">
      <c r="A314" s="125" t="s">
        <v>1205</v>
      </c>
      <c r="B314" s="123" t="s">
        <v>1212</v>
      </c>
      <c r="C314" s="124" t="str">
        <f t="shared" si="21"/>
        <v>ニシムラコウノブ</v>
      </c>
      <c r="D314" s="124" t="str">
        <f t="shared" si="19"/>
        <v/>
      </c>
      <c r="E314" s="124" t="str">
        <f>IF(D314="","",COUNTIF($D$2:D314,1))</f>
        <v/>
      </c>
      <c r="F314" s="124" t="str">
        <f t="shared" si="20"/>
        <v/>
      </c>
      <c r="G314" s="124" t="str">
        <f>IF(F314="","",COUNTIF($F$2:F314,$F$1))</f>
        <v/>
      </c>
      <c r="H314" s="124" t="str">
        <f>IF(COUNTIF($A$2:A314,A314)=1,A314,"")</f>
        <v/>
      </c>
      <c r="I314" s="124" t="str">
        <f t="shared" si="22"/>
        <v/>
      </c>
      <c r="J314" s="124" t="str">
        <f>IF(I314="","",SUM($I$2:I314))</f>
        <v/>
      </c>
    </row>
    <row r="315" spans="1:10">
      <c r="A315" s="125" t="s">
        <v>1205</v>
      </c>
      <c r="B315" s="126" t="s">
        <v>1213</v>
      </c>
      <c r="C315" s="124" t="str">
        <f t="shared" si="21"/>
        <v>マエダナオアキ</v>
      </c>
      <c r="D315" s="124" t="str">
        <f t="shared" si="19"/>
        <v/>
      </c>
      <c r="E315" s="124" t="str">
        <f>IF(D315="","",COUNTIF($D$2:D315,1))</f>
        <v/>
      </c>
      <c r="F315" s="124" t="str">
        <f t="shared" si="20"/>
        <v/>
      </c>
      <c r="G315" s="124" t="str">
        <f>IF(F315="","",COUNTIF($F$2:F315,$F$1))</f>
        <v/>
      </c>
      <c r="H315" s="124" t="str">
        <f>IF(COUNTIF($A$2:A315,A315)=1,A315,"")</f>
        <v/>
      </c>
      <c r="I315" s="124" t="str">
        <f t="shared" si="22"/>
        <v/>
      </c>
      <c r="J315" s="124" t="str">
        <f>IF(I315="","",SUM($I$2:I315))</f>
        <v/>
      </c>
    </row>
    <row r="316" spans="1:10">
      <c r="A316" s="125" t="s">
        <v>1205</v>
      </c>
      <c r="B316" s="126" t="s">
        <v>1214</v>
      </c>
      <c r="C316" s="124" t="str">
        <f t="shared" si="21"/>
        <v>ミナガワケンタロウ</v>
      </c>
      <c r="D316" s="124" t="str">
        <f t="shared" si="19"/>
        <v/>
      </c>
      <c r="E316" s="124" t="str">
        <f>IF(D316="","",COUNTIF($D$2:D316,1))</f>
        <v/>
      </c>
      <c r="F316" s="124" t="str">
        <f t="shared" si="20"/>
        <v/>
      </c>
      <c r="G316" s="124" t="str">
        <f>IF(F316="","",COUNTIF($F$2:F316,$F$1))</f>
        <v/>
      </c>
      <c r="H316" s="124" t="str">
        <f>IF(COUNTIF($A$2:A316,A316)=1,A316,"")</f>
        <v/>
      </c>
      <c r="I316" s="124" t="str">
        <f t="shared" si="22"/>
        <v/>
      </c>
      <c r="J316" s="124" t="str">
        <f>IF(I316="","",SUM($I$2:I316))</f>
        <v/>
      </c>
    </row>
    <row r="317" spans="1:10">
      <c r="A317" s="125" t="s">
        <v>1215</v>
      </c>
      <c r="B317" s="123" t="s">
        <v>1216</v>
      </c>
      <c r="C317" s="124" t="str">
        <f t="shared" si="21"/>
        <v>サトウユウジ</v>
      </c>
      <c r="D317" s="124" t="str">
        <f t="shared" si="19"/>
        <v/>
      </c>
      <c r="E317" s="124" t="str">
        <f>IF(D317="","",COUNTIF($D$2:D317,1))</f>
        <v/>
      </c>
      <c r="F317" s="124" t="str">
        <f t="shared" si="20"/>
        <v/>
      </c>
      <c r="G317" s="124" t="str">
        <f>IF(F317="","",COUNTIF($F$2:F317,$F$1))</f>
        <v/>
      </c>
      <c r="H317" s="124" t="str">
        <f>IF(COUNTIF($A$2:A317,A317)=1,A317,"")</f>
        <v>内幸町平和ビル</v>
      </c>
      <c r="I317" s="124">
        <f t="shared" si="22"/>
        <v>1</v>
      </c>
      <c r="J317" s="124">
        <f>IF(I317="","",SUM($I$2:I317))</f>
        <v>17</v>
      </c>
    </row>
    <row r="318" spans="1:10">
      <c r="A318" s="125" t="s">
        <v>1215</v>
      </c>
      <c r="B318" s="127" t="s">
        <v>1217</v>
      </c>
      <c r="C318" s="124" t="str">
        <f t="shared" si="21"/>
        <v>ヤマシタカツミ</v>
      </c>
      <c r="D318" s="124" t="str">
        <f t="shared" si="19"/>
        <v/>
      </c>
      <c r="E318" s="124" t="str">
        <f>IF(D318="","",COUNTIF($D$2:D318,1))</f>
        <v/>
      </c>
      <c r="F318" s="124" t="str">
        <f t="shared" si="20"/>
        <v/>
      </c>
      <c r="G318" s="124" t="str">
        <f>IF(F318="","",COUNTIF($F$2:F318,$F$1))</f>
        <v/>
      </c>
      <c r="H318" s="124" t="str">
        <f>IF(COUNTIF($A$2:A318,A318)=1,A318,"")</f>
        <v/>
      </c>
      <c r="I318" s="124" t="str">
        <f t="shared" si="22"/>
        <v/>
      </c>
      <c r="J318" s="124" t="str">
        <f>IF(I318="","",SUM($I$2:I318))</f>
        <v/>
      </c>
    </row>
    <row r="319" spans="1:10">
      <c r="A319" s="125" t="s">
        <v>1218</v>
      </c>
      <c r="B319" s="123" t="s">
        <v>1219</v>
      </c>
      <c r="C319" s="124" t="str">
        <f t="shared" si="21"/>
        <v>ウラタカツミ</v>
      </c>
      <c r="D319" s="124" t="str">
        <f t="shared" si="19"/>
        <v/>
      </c>
      <c r="E319" s="124" t="str">
        <f>IF(D319="","",COUNTIF($D$2:D319,1))</f>
        <v/>
      </c>
      <c r="F319" s="124" t="str">
        <f t="shared" si="20"/>
        <v/>
      </c>
      <c r="G319" s="124" t="str">
        <f>IF(F319="","",COUNTIF($F$2:F319,$F$1))</f>
        <v/>
      </c>
      <c r="H319" s="124" t="str">
        <f>IF(COUNTIF($A$2:A319,A319)=1,A319,"")</f>
        <v>ララテラス南千住(施設)</v>
      </c>
      <c r="I319" s="124">
        <f t="shared" si="22"/>
        <v>1</v>
      </c>
      <c r="J319" s="124">
        <f>IF(I319="","",SUM($I$2:I319))</f>
        <v>18</v>
      </c>
    </row>
    <row r="320" spans="1:10">
      <c r="A320" s="125" t="s">
        <v>1218</v>
      </c>
      <c r="B320" s="123" t="s">
        <v>1220</v>
      </c>
      <c r="C320" s="124" t="str">
        <f t="shared" si="21"/>
        <v>タケウチキヨカズ</v>
      </c>
      <c r="D320" s="124" t="str">
        <f t="shared" si="19"/>
        <v/>
      </c>
      <c r="E320" s="124" t="str">
        <f>IF(D320="","",COUNTIF($D$2:D320,1))</f>
        <v/>
      </c>
      <c r="F320" s="124" t="str">
        <f t="shared" si="20"/>
        <v/>
      </c>
      <c r="G320" s="124" t="str">
        <f>IF(F320="","",COUNTIF($F$2:F320,$F$1))</f>
        <v/>
      </c>
      <c r="H320" s="124" t="str">
        <f>IF(COUNTIF($A$2:A320,A320)=1,A320,"")</f>
        <v/>
      </c>
      <c r="I320" s="124" t="str">
        <f t="shared" si="22"/>
        <v/>
      </c>
      <c r="J320" s="124" t="str">
        <f>IF(I320="","",SUM($I$2:I320))</f>
        <v/>
      </c>
    </row>
    <row r="321" spans="1:10">
      <c r="A321" s="125" t="s">
        <v>1218</v>
      </c>
      <c r="B321" s="123" t="s">
        <v>1221</v>
      </c>
      <c r="C321" s="124" t="str">
        <f t="shared" si="21"/>
        <v>ナガサワクニオミ</v>
      </c>
      <c r="D321" s="124" t="str">
        <f t="shared" si="19"/>
        <v/>
      </c>
      <c r="E321" s="124" t="str">
        <f>IF(D321="","",COUNTIF($D$2:D321,1))</f>
        <v/>
      </c>
      <c r="F321" s="124" t="str">
        <f t="shared" si="20"/>
        <v/>
      </c>
      <c r="G321" s="124" t="str">
        <f>IF(F321="","",COUNTIF($F$2:F321,$F$1))</f>
        <v/>
      </c>
      <c r="H321" s="124" t="str">
        <f>IF(COUNTIF($A$2:A321,A321)=1,A321,"")</f>
        <v/>
      </c>
      <c r="I321" s="124" t="str">
        <f t="shared" si="22"/>
        <v/>
      </c>
      <c r="J321" s="124" t="str">
        <f>IF(I321="","",SUM($I$2:I321))</f>
        <v/>
      </c>
    </row>
    <row r="322" spans="1:10">
      <c r="A322" s="125" t="s">
        <v>1218</v>
      </c>
      <c r="B322" s="123" t="s">
        <v>1222</v>
      </c>
      <c r="C322" s="124" t="str">
        <f t="shared" si="21"/>
        <v>ホリコシユウイチ</v>
      </c>
      <c r="D322" s="124" t="str">
        <f t="shared" ref="D322:D385" si="23">IF(LEFT(B322,LEN(頭文字))=頭文字,1,"")</f>
        <v/>
      </c>
      <c r="E322" s="124" t="str">
        <f>IF(D322="","",COUNTIF($D$2:D322,1))</f>
        <v/>
      </c>
      <c r="F322" s="124" t="str">
        <f t="shared" ref="F322:F385" si="24">IF(COUNTIF(氏名,B322)&gt;1,"重複","")</f>
        <v/>
      </c>
      <c r="G322" s="124" t="str">
        <f>IF(F322="","",COUNTIF($F$2:F322,$F$1))</f>
        <v/>
      </c>
      <c r="H322" s="124" t="str">
        <f>IF(COUNTIF($A$2:A322,A322)=1,A322,"")</f>
        <v/>
      </c>
      <c r="I322" s="124" t="str">
        <f t="shared" si="22"/>
        <v/>
      </c>
      <c r="J322" s="124" t="str">
        <f>IF(I322="","",SUM($I$2:I322))</f>
        <v/>
      </c>
    </row>
    <row r="323" spans="1:10">
      <c r="A323" s="125" t="s">
        <v>1218</v>
      </c>
      <c r="B323" s="126" t="s">
        <v>1223</v>
      </c>
      <c r="C323" s="124" t="str">
        <f t="shared" ref="C323:C386" si="25">PHONETIC(B323)</f>
        <v>ヤマモトマサト</v>
      </c>
      <c r="D323" s="124" t="str">
        <f t="shared" si="23"/>
        <v/>
      </c>
      <c r="E323" s="124" t="str">
        <f>IF(D323="","",COUNTIF($D$2:D323,1))</f>
        <v/>
      </c>
      <c r="F323" s="124" t="str">
        <f t="shared" si="24"/>
        <v/>
      </c>
      <c r="G323" s="124" t="str">
        <f>IF(F323="","",COUNTIF($F$2:F323,$F$1))</f>
        <v/>
      </c>
      <c r="H323" s="124" t="str">
        <f>IF(COUNTIF($A$2:A323,A323)=1,A323,"")</f>
        <v/>
      </c>
      <c r="I323" s="124" t="str">
        <f t="shared" ref="I323:I386" si="26">IF(H323="","",1)</f>
        <v/>
      </c>
      <c r="J323" s="124" t="str">
        <f>IF(I323="","",SUM($I$2:I323))</f>
        <v/>
      </c>
    </row>
    <row r="324" spans="1:10">
      <c r="A324" s="125" t="s">
        <v>1224</v>
      </c>
      <c r="B324" s="123" t="s">
        <v>1225</v>
      </c>
      <c r="C324" s="124" t="str">
        <f t="shared" si="25"/>
        <v>ウエノヨウイチロウ</v>
      </c>
      <c r="D324" s="124" t="str">
        <f t="shared" si="23"/>
        <v/>
      </c>
      <c r="E324" s="124" t="str">
        <f>IF(D324="","",COUNTIF($D$2:D324,1))</f>
        <v/>
      </c>
      <c r="F324" s="124" t="str">
        <f t="shared" si="24"/>
        <v/>
      </c>
      <c r="G324" s="124" t="str">
        <f>IF(F324="","",COUNTIF($F$2:F324,$F$1))</f>
        <v/>
      </c>
      <c r="H324" s="124" t="str">
        <f>IF(COUNTIF($A$2:A324,A324)=1,A324,"")</f>
        <v>ララテラス南千住(交通)</v>
      </c>
      <c r="I324" s="124">
        <f t="shared" si="26"/>
        <v>1</v>
      </c>
      <c r="J324" s="124">
        <f>IF(I324="","",SUM($I$2:I324))</f>
        <v>19</v>
      </c>
    </row>
    <row r="325" spans="1:10">
      <c r="A325" s="125" t="s">
        <v>1224</v>
      </c>
      <c r="B325" s="123" t="s">
        <v>1226</v>
      </c>
      <c r="C325" s="124" t="str">
        <f t="shared" si="25"/>
        <v>オガサワラヒロユキ</v>
      </c>
      <c r="D325" s="124" t="str">
        <f t="shared" si="23"/>
        <v/>
      </c>
      <c r="E325" s="124" t="str">
        <f>IF(D325="","",COUNTIF($D$2:D325,1))</f>
        <v/>
      </c>
      <c r="F325" s="124" t="str">
        <f t="shared" si="24"/>
        <v/>
      </c>
      <c r="G325" s="124" t="str">
        <f>IF(F325="","",COUNTIF($F$2:F325,$F$1))</f>
        <v/>
      </c>
      <c r="H325" s="124" t="str">
        <f>IF(COUNTIF($A$2:A325,A325)=1,A325,"")</f>
        <v/>
      </c>
      <c r="I325" s="124" t="str">
        <f t="shared" si="26"/>
        <v/>
      </c>
      <c r="J325" s="124" t="str">
        <f>IF(I325="","",SUM($I$2:I325))</f>
        <v/>
      </c>
    </row>
    <row r="326" spans="1:10">
      <c r="A326" s="125" t="s">
        <v>1224</v>
      </c>
      <c r="B326" s="123" t="s">
        <v>1227</v>
      </c>
      <c r="C326" s="124" t="str">
        <f t="shared" si="25"/>
        <v>キシモトタクジ</v>
      </c>
      <c r="D326" s="124" t="str">
        <f t="shared" si="23"/>
        <v/>
      </c>
      <c r="E326" s="124" t="str">
        <f>IF(D326="","",COUNTIF($D$2:D326,1))</f>
        <v/>
      </c>
      <c r="F326" s="124" t="str">
        <f t="shared" si="24"/>
        <v/>
      </c>
      <c r="G326" s="124" t="str">
        <f>IF(F326="","",COUNTIF($F$2:F326,$F$1))</f>
        <v/>
      </c>
      <c r="H326" s="124" t="str">
        <f>IF(COUNTIF($A$2:A326,A326)=1,A326,"")</f>
        <v/>
      </c>
      <c r="I326" s="124" t="str">
        <f t="shared" si="26"/>
        <v/>
      </c>
      <c r="J326" s="124" t="str">
        <f>IF(I326="","",SUM($I$2:I326))</f>
        <v/>
      </c>
    </row>
    <row r="327" spans="1:10">
      <c r="A327" s="125" t="s">
        <v>1224</v>
      </c>
      <c r="B327" s="126" t="s">
        <v>1228</v>
      </c>
      <c r="C327" s="124" t="str">
        <f t="shared" si="25"/>
        <v>ムラカミケイイチ</v>
      </c>
      <c r="D327" s="124" t="str">
        <f t="shared" si="23"/>
        <v/>
      </c>
      <c r="E327" s="124" t="str">
        <f>IF(D327="","",COUNTIF($D$2:D327,1))</f>
        <v/>
      </c>
      <c r="F327" s="124" t="str">
        <f t="shared" si="24"/>
        <v/>
      </c>
      <c r="G327" s="124" t="str">
        <f>IF(F327="","",COUNTIF($F$2:F327,$F$1))</f>
        <v/>
      </c>
      <c r="H327" s="124" t="str">
        <f>IF(COUNTIF($A$2:A327,A327)=1,A327,"")</f>
        <v/>
      </c>
      <c r="I327" s="124" t="str">
        <f t="shared" si="26"/>
        <v/>
      </c>
      <c r="J327" s="124" t="str">
        <f>IF(I327="","",SUM($I$2:I327))</f>
        <v/>
      </c>
    </row>
    <row r="328" spans="1:10">
      <c r="A328" s="125" t="s">
        <v>1229</v>
      </c>
      <c r="B328" s="126" t="s">
        <v>1230</v>
      </c>
      <c r="C328" s="124" t="str">
        <f t="shared" si="25"/>
        <v>シママサキ</v>
      </c>
      <c r="D328" s="124" t="str">
        <f t="shared" si="23"/>
        <v/>
      </c>
      <c r="E328" s="124" t="str">
        <f>IF(D328="","",COUNTIF($D$2:D328,1))</f>
        <v/>
      </c>
      <c r="F328" s="124" t="str">
        <f t="shared" si="24"/>
        <v/>
      </c>
      <c r="G328" s="124" t="str">
        <f>IF(F328="","",COUNTIF($F$2:F328,$F$1))</f>
        <v/>
      </c>
      <c r="H328" s="124" t="str">
        <f>IF(COUNTIF($A$2:A328,A328)=1,A328,"")</f>
        <v>ｃｏｃｏｔｉ</v>
      </c>
      <c r="I328" s="124">
        <f t="shared" si="26"/>
        <v>1</v>
      </c>
      <c r="J328" s="124">
        <f>IF(I328="","",SUM($I$2:I328))</f>
        <v>20</v>
      </c>
    </row>
    <row r="329" spans="1:10">
      <c r="A329" s="125" t="s">
        <v>1229</v>
      </c>
      <c r="B329" s="123" t="s">
        <v>1231</v>
      </c>
      <c r="C329" s="124" t="str">
        <f t="shared" si="25"/>
        <v>トガシヒデカズ</v>
      </c>
      <c r="D329" s="124" t="str">
        <f t="shared" si="23"/>
        <v/>
      </c>
      <c r="E329" s="124" t="str">
        <f>IF(D329="","",COUNTIF($D$2:D329,1))</f>
        <v/>
      </c>
      <c r="F329" s="124" t="str">
        <f t="shared" si="24"/>
        <v/>
      </c>
      <c r="G329" s="124" t="str">
        <f>IF(F329="","",COUNTIF($F$2:F329,$F$1))</f>
        <v/>
      </c>
      <c r="H329" s="124" t="str">
        <f>IF(COUNTIF($A$2:A329,A329)=1,A329,"")</f>
        <v/>
      </c>
      <c r="I329" s="124" t="str">
        <f t="shared" si="26"/>
        <v/>
      </c>
      <c r="J329" s="124" t="str">
        <f>IF(I329="","",SUM($I$2:I329))</f>
        <v/>
      </c>
    </row>
    <row r="330" spans="1:10">
      <c r="A330" s="125" t="s">
        <v>1232</v>
      </c>
      <c r="B330" s="123" t="s">
        <v>1233</v>
      </c>
      <c r="C330" s="124" t="str">
        <f t="shared" si="25"/>
        <v>オオクラヒラクノブ</v>
      </c>
      <c r="D330" s="124" t="str">
        <f t="shared" si="23"/>
        <v/>
      </c>
      <c r="E330" s="124" t="str">
        <f>IF(D330="","",COUNTIF($D$2:D330,1))</f>
        <v/>
      </c>
      <c r="F330" s="124" t="str">
        <f t="shared" si="24"/>
        <v/>
      </c>
      <c r="G330" s="124" t="str">
        <f>IF(F330="","",COUNTIF($F$2:F330,$F$1))</f>
        <v/>
      </c>
      <c r="H330" s="124" t="str">
        <f>IF(COUNTIF($A$2:A330,A330)=1,A330,"")</f>
        <v>MOP多摩南大沢(施設)</v>
      </c>
      <c r="I330" s="124">
        <f t="shared" si="26"/>
        <v>1</v>
      </c>
      <c r="J330" s="124">
        <f>IF(I330="","",SUM($I$2:I330))</f>
        <v>21</v>
      </c>
    </row>
    <row r="331" spans="1:10">
      <c r="A331" s="125" t="s">
        <v>1232</v>
      </c>
      <c r="B331" s="123" t="s">
        <v>1234</v>
      </c>
      <c r="C331" s="124" t="str">
        <f t="shared" si="25"/>
        <v>カワバヤシヨシト</v>
      </c>
      <c r="D331" s="124" t="str">
        <f t="shared" si="23"/>
        <v/>
      </c>
      <c r="E331" s="124" t="str">
        <f>IF(D331="","",COUNTIF($D$2:D331,1))</f>
        <v/>
      </c>
      <c r="F331" s="124" t="str">
        <f t="shared" si="24"/>
        <v/>
      </c>
      <c r="G331" s="124" t="str">
        <f>IF(F331="","",COUNTIF($F$2:F331,$F$1))</f>
        <v/>
      </c>
      <c r="H331" s="124" t="str">
        <f>IF(COUNTIF($A$2:A331,A331)=1,A331,"")</f>
        <v/>
      </c>
      <c r="I331" s="124" t="str">
        <f t="shared" si="26"/>
        <v/>
      </c>
      <c r="J331" s="124" t="str">
        <f>IF(I331="","",SUM($I$2:I331))</f>
        <v/>
      </c>
    </row>
    <row r="332" spans="1:10">
      <c r="A332" s="125" t="s">
        <v>1232</v>
      </c>
      <c r="B332" s="123" t="s">
        <v>1235</v>
      </c>
      <c r="C332" s="124" t="str">
        <f t="shared" si="25"/>
        <v>サシダタカユキ</v>
      </c>
      <c r="D332" s="124" t="str">
        <f t="shared" si="23"/>
        <v/>
      </c>
      <c r="E332" s="124" t="str">
        <f>IF(D332="","",COUNTIF($D$2:D332,1))</f>
        <v/>
      </c>
      <c r="F332" s="124" t="str">
        <f t="shared" si="24"/>
        <v/>
      </c>
      <c r="G332" s="124" t="str">
        <f>IF(F332="","",COUNTIF($F$2:F332,$F$1))</f>
        <v/>
      </c>
      <c r="H332" s="124" t="str">
        <f>IF(COUNTIF($A$2:A332,A332)=1,A332,"")</f>
        <v/>
      </c>
      <c r="I332" s="124" t="str">
        <f t="shared" si="26"/>
        <v/>
      </c>
      <c r="J332" s="124" t="str">
        <f>IF(I332="","",SUM($I$2:I332))</f>
        <v/>
      </c>
    </row>
    <row r="333" spans="1:10">
      <c r="A333" s="125" t="s">
        <v>1232</v>
      </c>
      <c r="B333" s="126" t="s">
        <v>1236</v>
      </c>
      <c r="C333" s="124" t="str">
        <f t="shared" si="25"/>
        <v>セキヒロヒデ</v>
      </c>
      <c r="D333" s="124" t="str">
        <f t="shared" si="23"/>
        <v/>
      </c>
      <c r="E333" s="124" t="str">
        <f>IF(D333="","",COUNTIF($D$2:D333,1))</f>
        <v/>
      </c>
      <c r="F333" s="124" t="str">
        <f t="shared" si="24"/>
        <v/>
      </c>
      <c r="G333" s="124" t="str">
        <f>IF(F333="","",COUNTIF($F$2:F333,$F$1))</f>
        <v/>
      </c>
      <c r="H333" s="124" t="str">
        <f>IF(COUNTIF($A$2:A333,A333)=1,A333,"")</f>
        <v/>
      </c>
      <c r="I333" s="124" t="str">
        <f t="shared" si="26"/>
        <v/>
      </c>
      <c r="J333" s="124" t="str">
        <f>IF(I333="","",SUM($I$2:I333))</f>
        <v/>
      </c>
    </row>
    <row r="334" spans="1:10">
      <c r="A334" s="125" t="s">
        <v>1232</v>
      </c>
      <c r="B334" s="126" t="s">
        <v>1237</v>
      </c>
      <c r="C334" s="124" t="str">
        <f t="shared" si="25"/>
        <v>ソエダノブヒロ</v>
      </c>
      <c r="D334" s="124" t="str">
        <f t="shared" si="23"/>
        <v/>
      </c>
      <c r="E334" s="124" t="str">
        <f>IF(D334="","",COUNTIF($D$2:D334,1))</f>
        <v/>
      </c>
      <c r="F334" s="124" t="str">
        <f t="shared" si="24"/>
        <v/>
      </c>
      <c r="G334" s="124" t="str">
        <f>IF(F334="","",COUNTIF($F$2:F334,$F$1))</f>
        <v/>
      </c>
      <c r="H334" s="124" t="str">
        <f>IF(COUNTIF($A$2:A334,A334)=1,A334,"")</f>
        <v/>
      </c>
      <c r="I334" s="124" t="str">
        <f t="shared" si="26"/>
        <v/>
      </c>
      <c r="J334" s="124" t="str">
        <f>IF(I334="","",SUM($I$2:I334))</f>
        <v/>
      </c>
    </row>
    <row r="335" spans="1:10">
      <c r="A335" s="125" t="s">
        <v>1232</v>
      </c>
      <c r="B335" s="123" t="s">
        <v>1238</v>
      </c>
      <c r="C335" s="124" t="str">
        <f t="shared" si="25"/>
        <v>タミヤダイスケ</v>
      </c>
      <c r="D335" s="124" t="str">
        <f t="shared" si="23"/>
        <v/>
      </c>
      <c r="E335" s="124" t="str">
        <f>IF(D335="","",COUNTIF($D$2:D335,1))</f>
        <v/>
      </c>
      <c r="F335" s="124" t="str">
        <f t="shared" si="24"/>
        <v/>
      </c>
      <c r="G335" s="124" t="str">
        <f>IF(F335="","",COUNTIF($F$2:F335,$F$1))</f>
        <v/>
      </c>
      <c r="H335" s="124" t="str">
        <f>IF(COUNTIF($A$2:A335,A335)=1,A335,"")</f>
        <v/>
      </c>
      <c r="I335" s="124" t="str">
        <f t="shared" si="26"/>
        <v/>
      </c>
      <c r="J335" s="124" t="str">
        <f>IF(I335="","",SUM($I$2:I335))</f>
        <v/>
      </c>
    </row>
    <row r="336" spans="1:10">
      <c r="A336" s="125" t="s">
        <v>1232</v>
      </c>
      <c r="B336" s="123" t="s">
        <v>1239</v>
      </c>
      <c r="C336" s="124" t="str">
        <f t="shared" si="25"/>
        <v>フルヤコウ</v>
      </c>
      <c r="D336" s="124" t="str">
        <f t="shared" si="23"/>
        <v/>
      </c>
      <c r="E336" s="124" t="str">
        <f>IF(D336="","",COUNTIF($D$2:D336,1))</f>
        <v/>
      </c>
      <c r="F336" s="124" t="str">
        <f t="shared" si="24"/>
        <v/>
      </c>
      <c r="G336" s="124" t="str">
        <f>IF(F336="","",COUNTIF($F$2:F336,$F$1))</f>
        <v/>
      </c>
      <c r="H336" s="124" t="str">
        <f>IF(COUNTIF($A$2:A336,A336)=1,A336,"")</f>
        <v/>
      </c>
      <c r="I336" s="124" t="str">
        <f t="shared" si="26"/>
        <v/>
      </c>
      <c r="J336" s="124" t="str">
        <f>IF(I336="","",SUM($I$2:I336))</f>
        <v/>
      </c>
    </row>
    <row r="337" spans="1:10">
      <c r="A337" s="125" t="s">
        <v>1232</v>
      </c>
      <c r="B337" s="126" t="s">
        <v>1240</v>
      </c>
      <c r="C337" s="124" t="str">
        <f t="shared" si="25"/>
        <v>ヤスイケンイチ</v>
      </c>
      <c r="D337" s="124" t="str">
        <f t="shared" si="23"/>
        <v/>
      </c>
      <c r="E337" s="124" t="str">
        <f>IF(D337="","",COUNTIF($D$2:D337,1))</f>
        <v/>
      </c>
      <c r="F337" s="124" t="str">
        <f t="shared" si="24"/>
        <v/>
      </c>
      <c r="G337" s="124" t="str">
        <f>IF(F337="","",COUNTIF($F$2:F337,$F$1))</f>
        <v/>
      </c>
      <c r="H337" s="124" t="str">
        <f>IF(COUNTIF($A$2:A337,A337)=1,A337,"")</f>
        <v/>
      </c>
      <c r="I337" s="124" t="str">
        <f t="shared" si="26"/>
        <v/>
      </c>
      <c r="J337" s="124" t="str">
        <f>IF(I337="","",SUM($I$2:I337))</f>
        <v/>
      </c>
    </row>
    <row r="338" spans="1:10">
      <c r="A338" s="125" t="s">
        <v>1232</v>
      </c>
      <c r="B338" s="126" t="s">
        <v>1241</v>
      </c>
      <c r="C338" s="124" t="str">
        <f t="shared" si="25"/>
        <v>ワタナベシュウヤ</v>
      </c>
      <c r="D338" s="124" t="str">
        <f t="shared" si="23"/>
        <v/>
      </c>
      <c r="E338" s="124" t="str">
        <f>IF(D338="","",COUNTIF($D$2:D338,1))</f>
        <v/>
      </c>
      <c r="F338" s="124" t="str">
        <f t="shared" si="24"/>
        <v/>
      </c>
      <c r="G338" s="124" t="str">
        <f>IF(F338="","",COUNTIF($F$2:F338,$F$1))</f>
        <v/>
      </c>
      <c r="H338" s="124" t="str">
        <f>IF(COUNTIF($A$2:A338,A338)=1,A338,"")</f>
        <v/>
      </c>
      <c r="I338" s="124" t="str">
        <f t="shared" si="26"/>
        <v/>
      </c>
      <c r="J338" s="124" t="str">
        <f>IF(I338="","",SUM($I$2:I338))</f>
        <v/>
      </c>
    </row>
    <row r="339" spans="1:10">
      <c r="A339" s="125" t="s">
        <v>1242</v>
      </c>
      <c r="B339" s="123" t="s">
        <v>1243</v>
      </c>
      <c r="C339" s="124" t="str">
        <f t="shared" si="25"/>
        <v>アオミイツキ</v>
      </c>
      <c r="D339" s="124" t="str">
        <f t="shared" si="23"/>
        <v/>
      </c>
      <c r="E339" s="124" t="str">
        <f>IF(D339="","",COUNTIF($D$2:D339,1))</f>
        <v/>
      </c>
      <c r="F339" s="124" t="str">
        <f t="shared" si="24"/>
        <v/>
      </c>
      <c r="G339" s="124" t="str">
        <f>IF(F339="","",COUNTIF($F$2:F339,$F$1))</f>
        <v/>
      </c>
      <c r="H339" s="124" t="str">
        <f>IF(COUNTIF($A$2:A339,A339)=1,A339,"")</f>
        <v>MOP多摩南大沢(交通)</v>
      </c>
      <c r="I339" s="124">
        <f t="shared" si="26"/>
        <v>1</v>
      </c>
      <c r="J339" s="124">
        <f>IF(I339="","",SUM($I$2:I339))</f>
        <v>22</v>
      </c>
    </row>
    <row r="340" spans="1:10">
      <c r="A340" s="125" t="s">
        <v>1242</v>
      </c>
      <c r="B340" s="123" t="s">
        <v>1244</v>
      </c>
      <c r="C340" s="124" t="str">
        <f t="shared" si="25"/>
        <v>イドノリユキ</v>
      </c>
      <c r="D340" s="124" t="str">
        <f t="shared" si="23"/>
        <v/>
      </c>
      <c r="E340" s="124" t="str">
        <f>IF(D340="","",COUNTIF($D$2:D340,1))</f>
        <v/>
      </c>
      <c r="F340" s="124" t="str">
        <f t="shared" si="24"/>
        <v/>
      </c>
      <c r="G340" s="124" t="str">
        <f>IF(F340="","",COUNTIF($F$2:F340,$F$1))</f>
        <v/>
      </c>
      <c r="H340" s="124" t="str">
        <f>IF(COUNTIF($A$2:A340,A340)=1,A340,"")</f>
        <v/>
      </c>
      <c r="I340" s="124" t="str">
        <f t="shared" si="26"/>
        <v/>
      </c>
      <c r="J340" s="124" t="str">
        <f>IF(I340="","",SUM($I$2:I340))</f>
        <v/>
      </c>
    </row>
    <row r="341" spans="1:10">
      <c r="A341" s="227" t="s">
        <v>1245</v>
      </c>
      <c r="B341" s="126" t="s">
        <v>1246</v>
      </c>
      <c r="C341" s="124" t="str">
        <f t="shared" si="25"/>
        <v>サイトウナオタカ</v>
      </c>
      <c r="D341" s="124" t="str">
        <f t="shared" si="23"/>
        <v/>
      </c>
      <c r="E341" s="124" t="str">
        <f>IF(D341="","",COUNTIF($D$2:D341,1))</f>
        <v/>
      </c>
      <c r="F341" s="124" t="str">
        <f t="shared" si="24"/>
        <v/>
      </c>
      <c r="G341" s="124" t="str">
        <f>IF(F341="","",COUNTIF($F$2:F341,$F$1))</f>
        <v/>
      </c>
      <c r="H341" s="124" t="str">
        <f>IF(COUNTIF($A$2:A341,A341)=1,A341,"")</f>
        <v/>
      </c>
      <c r="I341" s="124" t="str">
        <f t="shared" si="26"/>
        <v/>
      </c>
      <c r="J341" s="124" t="str">
        <f>IF(I341="","",SUM($I$2:I341))</f>
        <v/>
      </c>
    </row>
    <row r="342" spans="1:10">
      <c r="A342" s="125" t="s">
        <v>1242</v>
      </c>
      <c r="B342" s="126" t="s">
        <v>1247</v>
      </c>
      <c r="C342" s="124" t="str">
        <f t="shared" si="25"/>
        <v>サイトウユウキ</v>
      </c>
      <c r="D342" s="124" t="str">
        <f t="shared" si="23"/>
        <v/>
      </c>
      <c r="E342" s="124" t="str">
        <f>IF(D342="","",COUNTIF($D$2:D342,1))</f>
        <v/>
      </c>
      <c r="F342" s="124" t="str">
        <f t="shared" si="24"/>
        <v/>
      </c>
      <c r="G342" s="124" t="str">
        <f>IF(F342="","",COUNTIF($F$2:F342,$F$1))</f>
        <v/>
      </c>
      <c r="H342" s="124" t="str">
        <f>IF(COUNTIF($A$2:A342,A342)=1,A342,"")</f>
        <v/>
      </c>
      <c r="I342" s="124" t="str">
        <f t="shared" si="26"/>
        <v/>
      </c>
      <c r="J342" s="124" t="str">
        <f>IF(I342="","",SUM($I$2:I342))</f>
        <v/>
      </c>
    </row>
    <row r="343" spans="1:10">
      <c r="A343" s="125" t="s">
        <v>1242</v>
      </c>
      <c r="B343" s="126" t="s">
        <v>1248</v>
      </c>
      <c r="C343" s="124" t="str">
        <f t="shared" si="25"/>
        <v>サノコウイチ</v>
      </c>
      <c r="D343" s="124" t="str">
        <f t="shared" si="23"/>
        <v/>
      </c>
      <c r="E343" s="124" t="str">
        <f>IF(D343="","",COUNTIF($D$2:D343,1))</f>
        <v/>
      </c>
      <c r="F343" s="124" t="str">
        <f t="shared" si="24"/>
        <v/>
      </c>
      <c r="G343" s="124" t="str">
        <f>IF(F343="","",COUNTIF($F$2:F343,$F$1))</f>
        <v/>
      </c>
      <c r="H343" s="124" t="str">
        <f>IF(COUNTIF($A$2:A343,A343)=1,A343,"")</f>
        <v/>
      </c>
      <c r="I343" s="124" t="str">
        <f t="shared" si="26"/>
        <v/>
      </c>
      <c r="J343" s="124" t="str">
        <f>IF(I343="","",SUM($I$2:I343))</f>
        <v/>
      </c>
    </row>
    <row r="344" spans="1:10">
      <c r="A344" s="125" t="s">
        <v>1242</v>
      </c>
      <c r="B344" s="126" t="s">
        <v>1249</v>
      </c>
      <c r="C344" s="124" t="str">
        <f t="shared" si="25"/>
        <v>サノヤスシ</v>
      </c>
      <c r="D344" s="124" t="str">
        <f t="shared" si="23"/>
        <v/>
      </c>
      <c r="E344" s="124" t="str">
        <f>IF(D344="","",COUNTIF($D$2:D344,1))</f>
        <v/>
      </c>
      <c r="F344" s="124" t="str">
        <f t="shared" si="24"/>
        <v/>
      </c>
      <c r="G344" s="124" t="str">
        <f>IF(F344="","",COUNTIF($F$2:F344,$F$1))</f>
        <v/>
      </c>
      <c r="H344" s="124" t="str">
        <f>IF(COUNTIF($A$2:A344,A344)=1,A344,"")</f>
        <v/>
      </c>
      <c r="I344" s="124" t="str">
        <f t="shared" si="26"/>
        <v/>
      </c>
      <c r="J344" s="124" t="str">
        <f>IF(I344="","",SUM($I$2:I344))</f>
        <v/>
      </c>
    </row>
    <row r="345" spans="1:10">
      <c r="A345" s="125" t="s">
        <v>1242</v>
      </c>
      <c r="B345" s="126" t="s">
        <v>1250</v>
      </c>
      <c r="C345" s="124" t="str">
        <f t="shared" si="25"/>
        <v>タカダマサトシ</v>
      </c>
      <c r="D345" s="124" t="str">
        <f t="shared" si="23"/>
        <v/>
      </c>
      <c r="E345" s="124" t="str">
        <f>IF(D345="","",COUNTIF($D$2:D345,1))</f>
        <v/>
      </c>
      <c r="F345" s="124" t="str">
        <f t="shared" si="24"/>
        <v/>
      </c>
      <c r="G345" s="124" t="str">
        <f>IF(F345="","",COUNTIF($F$2:F345,$F$1))</f>
        <v/>
      </c>
      <c r="H345" s="124" t="str">
        <f>IF(COUNTIF($A$2:A345,A345)=1,A345,"")</f>
        <v/>
      </c>
      <c r="I345" s="124" t="str">
        <f t="shared" si="26"/>
        <v/>
      </c>
      <c r="J345" s="124" t="str">
        <f>IF(I345="","",SUM($I$2:I345))</f>
        <v/>
      </c>
    </row>
    <row r="346" spans="1:10">
      <c r="A346" s="125" t="s">
        <v>1242</v>
      </c>
      <c r="B346" s="126" t="s">
        <v>1251</v>
      </c>
      <c r="C346" s="124" t="str">
        <f t="shared" si="25"/>
        <v>タカハシヒロシ</v>
      </c>
      <c r="D346" s="124" t="str">
        <f t="shared" si="23"/>
        <v/>
      </c>
      <c r="E346" s="124" t="str">
        <f>IF(D346="","",COUNTIF($D$2:D346,1))</f>
        <v/>
      </c>
      <c r="F346" s="124" t="str">
        <f t="shared" si="24"/>
        <v/>
      </c>
      <c r="G346" s="124" t="str">
        <f>IF(F346="","",COUNTIF($F$2:F346,$F$1))</f>
        <v/>
      </c>
      <c r="H346" s="124" t="str">
        <f>IF(COUNTIF($A$2:A346,A346)=1,A346,"")</f>
        <v/>
      </c>
      <c r="I346" s="124" t="str">
        <f t="shared" si="26"/>
        <v/>
      </c>
      <c r="J346" s="124" t="str">
        <f>IF(I346="","",SUM($I$2:I346))</f>
        <v/>
      </c>
    </row>
    <row r="347" spans="1:10">
      <c r="A347" s="125" t="s">
        <v>1242</v>
      </c>
      <c r="B347" s="126" t="s">
        <v>1252</v>
      </c>
      <c r="C347" s="124" t="str">
        <f t="shared" si="25"/>
        <v>タカヤマツヒコ</v>
      </c>
      <c r="D347" s="124" t="str">
        <f t="shared" si="23"/>
        <v/>
      </c>
      <c r="E347" s="124" t="str">
        <f>IF(D347="","",COUNTIF($D$2:D347,1))</f>
        <v/>
      </c>
      <c r="F347" s="124" t="str">
        <f t="shared" si="24"/>
        <v/>
      </c>
      <c r="G347" s="124" t="str">
        <f>IF(F347="","",COUNTIF($F$2:F347,$F$1))</f>
        <v/>
      </c>
      <c r="H347" s="124" t="str">
        <f>IF(COUNTIF($A$2:A347,A347)=1,A347,"")</f>
        <v/>
      </c>
      <c r="I347" s="124" t="str">
        <f t="shared" si="26"/>
        <v/>
      </c>
      <c r="J347" s="124" t="str">
        <f>IF(I347="","",SUM($I$2:I347))</f>
        <v/>
      </c>
    </row>
    <row r="348" spans="1:10">
      <c r="A348" s="125" t="s">
        <v>1242</v>
      </c>
      <c r="B348" s="136" t="s">
        <v>1253</v>
      </c>
      <c r="C348" s="124" t="str">
        <f t="shared" si="25"/>
        <v>タナカマサキ</v>
      </c>
      <c r="D348" s="124" t="str">
        <f t="shared" si="23"/>
        <v/>
      </c>
      <c r="E348" s="124" t="str">
        <f>IF(D348="","",COUNTIF($D$2:D348,1))</f>
        <v/>
      </c>
      <c r="F348" s="124" t="str">
        <f t="shared" si="24"/>
        <v/>
      </c>
      <c r="G348" s="124" t="str">
        <f>IF(F348="","",COUNTIF($F$2:F348,$F$1))</f>
        <v/>
      </c>
      <c r="H348" s="124" t="str">
        <f>IF(COUNTIF($A$2:A348,A348)=1,A348,"")</f>
        <v/>
      </c>
      <c r="I348" s="124" t="str">
        <f t="shared" si="26"/>
        <v/>
      </c>
      <c r="J348" s="124" t="str">
        <f>IF(I348="","",SUM($I$2:I348))</f>
        <v/>
      </c>
    </row>
    <row r="349" spans="1:10">
      <c r="A349" s="125" t="s">
        <v>1242</v>
      </c>
      <c r="B349" s="126" t="s">
        <v>1254</v>
      </c>
      <c r="C349" s="124" t="str">
        <f t="shared" si="25"/>
        <v>ミカドミノル</v>
      </c>
      <c r="D349" s="124" t="str">
        <f t="shared" si="23"/>
        <v/>
      </c>
      <c r="E349" s="124" t="str">
        <f>IF(D349="","",COUNTIF($D$2:D349,1))</f>
        <v/>
      </c>
      <c r="F349" s="124" t="str">
        <f t="shared" si="24"/>
        <v/>
      </c>
      <c r="G349" s="124" t="str">
        <f>IF(F349="","",COUNTIF($F$2:F349,$F$1))</f>
        <v/>
      </c>
      <c r="H349" s="124" t="str">
        <f>IF(COUNTIF($A$2:A349,A349)=1,A349,"")</f>
        <v/>
      </c>
      <c r="I349" s="124" t="str">
        <f t="shared" si="26"/>
        <v/>
      </c>
      <c r="J349" s="124" t="str">
        <f>IF(I349="","",SUM($I$2:I349))</f>
        <v/>
      </c>
    </row>
    <row r="350" spans="1:10">
      <c r="A350" s="125" t="s">
        <v>1242</v>
      </c>
      <c r="B350" s="126" t="s">
        <v>1255</v>
      </c>
      <c r="C350" s="124" t="str">
        <f t="shared" si="25"/>
        <v>ミゾガミオサム</v>
      </c>
      <c r="D350" s="124" t="str">
        <f t="shared" si="23"/>
        <v/>
      </c>
      <c r="E350" s="124" t="str">
        <f>IF(D350="","",COUNTIF($D$2:D350,1))</f>
        <v/>
      </c>
      <c r="F350" s="124" t="str">
        <f t="shared" si="24"/>
        <v/>
      </c>
      <c r="G350" s="124" t="str">
        <f>IF(F350="","",COUNTIF($F$2:F350,$F$1))</f>
        <v/>
      </c>
      <c r="H350" s="124" t="str">
        <f>IF(COUNTIF($A$2:A350,A350)=1,A350,"")</f>
        <v/>
      </c>
      <c r="I350" s="124" t="str">
        <f t="shared" si="26"/>
        <v/>
      </c>
      <c r="J350" s="124" t="str">
        <f>IF(I350="","",SUM($I$2:I350))</f>
        <v/>
      </c>
    </row>
    <row r="351" spans="1:10">
      <c r="A351" s="125" t="s">
        <v>1242</v>
      </c>
      <c r="B351" s="126" t="s">
        <v>1256</v>
      </c>
      <c r="C351" s="124" t="str">
        <f t="shared" si="25"/>
        <v>モリカワダイ</v>
      </c>
      <c r="D351" s="124" t="str">
        <f t="shared" si="23"/>
        <v/>
      </c>
      <c r="E351" s="124" t="str">
        <f>IF(D351="","",COUNTIF($D$2:D351,1))</f>
        <v/>
      </c>
      <c r="F351" s="124" t="str">
        <f t="shared" si="24"/>
        <v/>
      </c>
      <c r="G351" s="124" t="str">
        <f>IF(F351="","",COUNTIF($F$2:F351,$F$1))</f>
        <v/>
      </c>
      <c r="H351" s="124" t="str">
        <f>IF(COUNTIF($A$2:A351,A351)=1,A351,"")</f>
        <v/>
      </c>
      <c r="I351" s="124" t="str">
        <f t="shared" si="26"/>
        <v/>
      </c>
      <c r="J351" s="124" t="str">
        <f>IF(I351="","",SUM($I$2:I351))</f>
        <v/>
      </c>
    </row>
    <row r="352" spans="1:10">
      <c r="A352" s="125" t="s">
        <v>1257</v>
      </c>
      <c r="B352" s="123" t="s">
        <v>1258</v>
      </c>
      <c r="C352" s="124" t="str">
        <f t="shared" si="25"/>
        <v>イイヅカケイコ</v>
      </c>
      <c r="D352" s="124" t="str">
        <f t="shared" si="23"/>
        <v/>
      </c>
      <c r="E352" s="124" t="str">
        <f>IF(D352="","",COUNTIF($D$2:D352,1))</f>
        <v/>
      </c>
      <c r="F352" s="124" t="str">
        <f t="shared" si="24"/>
        <v/>
      </c>
      <c r="G352" s="124" t="str">
        <f>IF(F352="","",COUNTIF($F$2:F352,$F$1))</f>
        <v/>
      </c>
      <c r="H352" s="124" t="str">
        <f>IF(COUNTIF($A$2:A352,A352)=1,A352,"")</f>
        <v>らら立川立飛（施設）</v>
      </c>
      <c r="I352" s="124">
        <f t="shared" si="26"/>
        <v>1</v>
      </c>
      <c r="J352" s="124">
        <f>IF(I352="","",SUM($I$2:I352))</f>
        <v>23</v>
      </c>
    </row>
    <row r="353" spans="1:10">
      <c r="A353" s="125" t="s">
        <v>1257</v>
      </c>
      <c r="B353" s="123" t="s">
        <v>1259</v>
      </c>
      <c r="C353" s="124" t="str">
        <f t="shared" si="25"/>
        <v>カトウヨシミ</v>
      </c>
      <c r="D353" s="124" t="str">
        <f t="shared" si="23"/>
        <v/>
      </c>
      <c r="E353" s="124" t="str">
        <f>IF(D353="","",COUNTIF($D$2:D353,1))</f>
        <v/>
      </c>
      <c r="F353" s="124" t="str">
        <f t="shared" si="24"/>
        <v/>
      </c>
      <c r="G353" s="124" t="str">
        <f>IF(F353="","",COUNTIF($F$2:F353,$F$1))</f>
        <v/>
      </c>
      <c r="H353" s="124" t="str">
        <f>IF(COUNTIF($A$2:A353,A353)=1,A353,"")</f>
        <v/>
      </c>
      <c r="I353" s="124" t="str">
        <f t="shared" si="26"/>
        <v/>
      </c>
      <c r="J353" s="124" t="str">
        <f>IF(I353="","",SUM($I$2:I353))</f>
        <v/>
      </c>
    </row>
    <row r="354" spans="1:10">
      <c r="A354" s="125" t="s">
        <v>1257</v>
      </c>
      <c r="B354" s="123" t="s">
        <v>1260</v>
      </c>
      <c r="C354" s="124" t="str">
        <f t="shared" si="25"/>
        <v>カシクラオウタロウ</v>
      </c>
      <c r="D354" s="124" t="str">
        <f t="shared" si="23"/>
        <v/>
      </c>
      <c r="E354" s="124" t="str">
        <f>IF(D354="","",COUNTIF($D$2:D354,1))</f>
        <v/>
      </c>
      <c r="F354" s="124" t="str">
        <f t="shared" si="24"/>
        <v/>
      </c>
      <c r="G354" s="124" t="str">
        <f>IF(F354="","",COUNTIF($F$2:F354,$F$1))</f>
        <v/>
      </c>
      <c r="H354" s="124" t="str">
        <f>IF(COUNTIF($A$2:A354,A354)=1,A354,"")</f>
        <v/>
      </c>
      <c r="I354" s="124" t="str">
        <f t="shared" si="26"/>
        <v/>
      </c>
      <c r="J354" s="124" t="str">
        <f>IF(I354="","",SUM($I$2:I354))</f>
        <v/>
      </c>
    </row>
    <row r="355" spans="1:10">
      <c r="A355" s="125" t="s">
        <v>1257</v>
      </c>
      <c r="B355" s="123" t="s">
        <v>1261</v>
      </c>
      <c r="C355" s="124" t="str">
        <f t="shared" si="25"/>
        <v>カワグチジュン</v>
      </c>
      <c r="D355" s="124" t="str">
        <f t="shared" si="23"/>
        <v/>
      </c>
      <c r="E355" s="124" t="str">
        <f>IF(D355="","",COUNTIF($D$2:D355,1))</f>
        <v/>
      </c>
      <c r="F355" s="124" t="str">
        <f t="shared" si="24"/>
        <v>重複</v>
      </c>
      <c r="G355" s="124">
        <f>IF(F355="","",COUNTIF($F$2:F355,$F$1))</f>
        <v>16</v>
      </c>
      <c r="H355" s="124" t="str">
        <f>IF(COUNTIF($A$2:A355,A355)=1,A355,"")</f>
        <v/>
      </c>
      <c r="I355" s="124" t="str">
        <f t="shared" si="26"/>
        <v/>
      </c>
      <c r="J355" s="124" t="str">
        <f>IF(I355="","",SUM($I$2:I355))</f>
        <v/>
      </c>
    </row>
    <row r="356" spans="1:10">
      <c r="A356" s="125" t="s">
        <v>1257</v>
      </c>
      <c r="B356" s="123" t="s">
        <v>1262</v>
      </c>
      <c r="C356" s="124" t="str">
        <f t="shared" si="25"/>
        <v>キジマヒロシ</v>
      </c>
      <c r="D356" s="124" t="str">
        <f t="shared" si="23"/>
        <v/>
      </c>
      <c r="E356" s="124" t="str">
        <f>IF(D356="","",COUNTIF($D$2:D356,1))</f>
        <v/>
      </c>
      <c r="F356" s="124" t="str">
        <f t="shared" si="24"/>
        <v/>
      </c>
      <c r="G356" s="124" t="str">
        <f>IF(F356="","",COUNTIF($F$2:F356,$F$1))</f>
        <v/>
      </c>
      <c r="H356" s="124" t="str">
        <f>IF(COUNTIF($A$2:A356,A356)=1,A356,"")</f>
        <v/>
      </c>
      <c r="I356" s="124" t="str">
        <f t="shared" si="26"/>
        <v/>
      </c>
      <c r="J356" s="124" t="str">
        <f>IF(I356="","",SUM($I$2:I356))</f>
        <v/>
      </c>
    </row>
    <row r="357" spans="1:10">
      <c r="A357" s="125" t="s">
        <v>1257</v>
      </c>
      <c r="B357" s="123" t="s">
        <v>1263</v>
      </c>
      <c r="C357" s="124" t="str">
        <f t="shared" si="25"/>
        <v>コマキミノル</v>
      </c>
      <c r="D357" s="124" t="str">
        <f t="shared" si="23"/>
        <v/>
      </c>
      <c r="E357" s="124" t="str">
        <f>IF(D357="","",COUNTIF($D$2:D357,1))</f>
        <v/>
      </c>
      <c r="F357" s="124" t="str">
        <f t="shared" si="24"/>
        <v/>
      </c>
      <c r="G357" s="124" t="str">
        <f>IF(F357="","",COUNTIF($F$2:F357,$F$1))</f>
        <v/>
      </c>
      <c r="H357" s="124" t="str">
        <f>IF(COUNTIF($A$2:A357,A357)=1,A357,"")</f>
        <v/>
      </c>
      <c r="I357" s="124" t="str">
        <f t="shared" si="26"/>
        <v/>
      </c>
      <c r="J357" s="124" t="str">
        <f>IF(I357="","",SUM($I$2:I357))</f>
        <v/>
      </c>
    </row>
    <row r="358" spans="1:10">
      <c r="A358" s="125" t="s">
        <v>1257</v>
      </c>
      <c r="B358" s="123" t="s">
        <v>1264</v>
      </c>
      <c r="C358" s="124" t="str">
        <f t="shared" si="25"/>
        <v>ササキコウゾウ</v>
      </c>
      <c r="D358" s="124" t="str">
        <f t="shared" si="23"/>
        <v/>
      </c>
      <c r="E358" s="124" t="str">
        <f>IF(D358="","",COUNTIF($D$2:D358,1))</f>
        <v/>
      </c>
      <c r="F358" s="124" t="str">
        <f t="shared" si="24"/>
        <v/>
      </c>
      <c r="G358" s="124" t="str">
        <f>IF(F358="","",COUNTIF($F$2:F358,$F$1))</f>
        <v/>
      </c>
      <c r="H358" s="124" t="str">
        <f>IF(COUNTIF($A$2:A358,A358)=1,A358,"")</f>
        <v/>
      </c>
      <c r="I358" s="124" t="str">
        <f t="shared" si="26"/>
        <v/>
      </c>
      <c r="J358" s="124" t="str">
        <f>IF(I358="","",SUM($I$2:I358))</f>
        <v/>
      </c>
    </row>
    <row r="359" spans="1:10">
      <c r="A359" s="125" t="s">
        <v>1257</v>
      </c>
      <c r="B359" s="123" t="s">
        <v>1265</v>
      </c>
      <c r="C359" s="124" t="str">
        <f t="shared" si="25"/>
        <v>サトウキヨコ</v>
      </c>
      <c r="D359" s="124" t="str">
        <f t="shared" si="23"/>
        <v/>
      </c>
      <c r="E359" s="124" t="str">
        <f>IF(D359="","",COUNTIF($D$2:D359,1))</f>
        <v/>
      </c>
      <c r="F359" s="124" t="str">
        <f t="shared" si="24"/>
        <v/>
      </c>
      <c r="G359" s="124" t="str">
        <f>IF(F359="","",COUNTIF($F$2:F359,$F$1))</f>
        <v/>
      </c>
      <c r="H359" s="124" t="str">
        <f>IF(COUNTIF($A$2:A359,A359)=1,A359,"")</f>
        <v/>
      </c>
      <c r="I359" s="124" t="str">
        <f t="shared" si="26"/>
        <v/>
      </c>
      <c r="J359" s="124" t="str">
        <f>IF(I359="","",SUM($I$2:I359))</f>
        <v/>
      </c>
    </row>
    <row r="360" spans="1:10">
      <c r="A360" s="125" t="s">
        <v>1257</v>
      </c>
      <c r="B360" s="123" t="s">
        <v>1266</v>
      </c>
      <c r="C360" s="124" t="str">
        <f t="shared" si="25"/>
        <v>サノタダシ</v>
      </c>
      <c r="D360" s="124" t="str">
        <f t="shared" si="23"/>
        <v/>
      </c>
      <c r="E360" s="124" t="str">
        <f>IF(D360="","",COUNTIF($D$2:D360,1))</f>
        <v/>
      </c>
      <c r="F360" s="124" t="str">
        <f t="shared" si="24"/>
        <v/>
      </c>
      <c r="G360" s="124" t="str">
        <f>IF(F360="","",COUNTIF($F$2:F360,$F$1))</f>
        <v/>
      </c>
      <c r="H360" s="124" t="str">
        <f>IF(COUNTIF($A$2:A360,A360)=1,A360,"")</f>
        <v/>
      </c>
      <c r="I360" s="124" t="str">
        <f t="shared" si="26"/>
        <v/>
      </c>
      <c r="J360" s="124" t="str">
        <f>IF(I360="","",SUM($I$2:I360))</f>
        <v/>
      </c>
    </row>
    <row r="361" spans="1:10">
      <c r="A361" s="125" t="s">
        <v>1257</v>
      </c>
      <c r="B361" s="123" t="s">
        <v>1267</v>
      </c>
      <c r="C361" s="124" t="str">
        <f t="shared" si="25"/>
        <v>シマウチトシキ</v>
      </c>
      <c r="D361" s="124" t="str">
        <f t="shared" si="23"/>
        <v/>
      </c>
      <c r="E361" s="124" t="str">
        <f>IF(D361="","",COUNTIF($D$2:D361,1))</f>
        <v/>
      </c>
      <c r="F361" s="124" t="str">
        <f t="shared" si="24"/>
        <v/>
      </c>
      <c r="G361" s="124" t="str">
        <f>IF(F361="","",COUNTIF($F$2:F361,$F$1))</f>
        <v/>
      </c>
      <c r="H361" s="124" t="str">
        <f>IF(COUNTIF($A$2:A361,A361)=1,A361,"")</f>
        <v/>
      </c>
      <c r="I361" s="124" t="str">
        <f t="shared" si="26"/>
        <v/>
      </c>
      <c r="J361" s="124" t="str">
        <f>IF(I361="","",SUM($I$2:I361))</f>
        <v/>
      </c>
    </row>
    <row r="362" spans="1:10">
      <c r="A362" s="125" t="s">
        <v>1257</v>
      </c>
      <c r="B362" s="123" t="s">
        <v>1268</v>
      </c>
      <c r="C362" s="124" t="str">
        <f t="shared" si="25"/>
        <v>シミズシゲル</v>
      </c>
      <c r="D362" s="124" t="str">
        <f t="shared" si="23"/>
        <v/>
      </c>
      <c r="E362" s="124" t="str">
        <f>IF(D362="","",COUNTIF($D$2:D362,1))</f>
        <v/>
      </c>
      <c r="F362" s="124" t="str">
        <f t="shared" si="24"/>
        <v/>
      </c>
      <c r="G362" s="124" t="str">
        <f>IF(F362="","",COUNTIF($F$2:F362,$F$1))</f>
        <v/>
      </c>
      <c r="H362" s="124" t="str">
        <f>IF(COUNTIF($A$2:A362,A362)=1,A362,"")</f>
        <v/>
      </c>
      <c r="I362" s="124" t="str">
        <f t="shared" si="26"/>
        <v/>
      </c>
      <c r="J362" s="124" t="str">
        <f>IF(I362="","",SUM($I$2:I362))</f>
        <v/>
      </c>
    </row>
    <row r="363" spans="1:10">
      <c r="A363" s="125" t="s">
        <v>1257</v>
      </c>
      <c r="B363" s="123" t="s">
        <v>1269</v>
      </c>
      <c r="C363" s="124" t="str">
        <f t="shared" si="25"/>
        <v>タカダキミエ</v>
      </c>
      <c r="D363" s="124" t="str">
        <f t="shared" si="23"/>
        <v/>
      </c>
      <c r="E363" s="124" t="str">
        <f>IF(D363="","",COUNTIF($D$2:D363,1))</f>
        <v/>
      </c>
      <c r="F363" s="124" t="str">
        <f t="shared" si="24"/>
        <v/>
      </c>
      <c r="G363" s="124" t="str">
        <f>IF(F363="","",COUNTIF($F$2:F363,$F$1))</f>
        <v/>
      </c>
      <c r="H363" s="124" t="str">
        <f>IF(COUNTIF($A$2:A363,A363)=1,A363,"")</f>
        <v/>
      </c>
      <c r="I363" s="124" t="str">
        <f t="shared" si="26"/>
        <v/>
      </c>
      <c r="J363" s="124" t="str">
        <f>IF(I363="","",SUM($I$2:I363))</f>
        <v/>
      </c>
    </row>
    <row r="364" spans="1:10">
      <c r="A364" s="125" t="s">
        <v>1257</v>
      </c>
      <c r="B364" s="123" t="s">
        <v>1270</v>
      </c>
      <c r="C364" s="124" t="str">
        <f t="shared" si="25"/>
        <v>タカノミアヤ</v>
      </c>
      <c r="D364" s="124" t="str">
        <f t="shared" si="23"/>
        <v/>
      </c>
      <c r="E364" s="124" t="str">
        <f>IF(D364="","",COUNTIF($D$2:D364,1))</f>
        <v/>
      </c>
      <c r="F364" s="124" t="str">
        <f t="shared" si="24"/>
        <v/>
      </c>
      <c r="G364" s="124" t="str">
        <f>IF(F364="","",COUNTIF($F$2:F364,$F$1))</f>
        <v/>
      </c>
      <c r="H364" s="124" t="str">
        <f>IF(COUNTIF($A$2:A364,A364)=1,A364,"")</f>
        <v/>
      </c>
      <c r="I364" s="124" t="str">
        <f t="shared" si="26"/>
        <v/>
      </c>
      <c r="J364" s="124" t="str">
        <f>IF(I364="","",SUM($I$2:I364))</f>
        <v/>
      </c>
    </row>
    <row r="365" spans="1:10">
      <c r="A365" s="125" t="s">
        <v>1257</v>
      </c>
      <c r="B365" s="123" t="s">
        <v>1271</v>
      </c>
      <c r="C365" s="124" t="str">
        <f t="shared" si="25"/>
        <v>ナガイタカシ</v>
      </c>
      <c r="D365" s="124" t="str">
        <f t="shared" si="23"/>
        <v/>
      </c>
      <c r="E365" s="124" t="str">
        <f>IF(D365="","",COUNTIF($D$2:D365,1))</f>
        <v/>
      </c>
      <c r="F365" s="124" t="str">
        <f t="shared" si="24"/>
        <v/>
      </c>
      <c r="G365" s="124" t="str">
        <f>IF(F365="","",COUNTIF($F$2:F365,$F$1))</f>
        <v/>
      </c>
      <c r="H365" s="124" t="str">
        <f>IF(COUNTIF($A$2:A365,A365)=1,A365,"")</f>
        <v/>
      </c>
      <c r="I365" s="124" t="str">
        <f t="shared" si="26"/>
        <v/>
      </c>
      <c r="J365" s="124" t="str">
        <f>IF(I365="","",SUM($I$2:I365))</f>
        <v/>
      </c>
    </row>
    <row r="366" spans="1:10">
      <c r="A366" s="125" t="s">
        <v>1257</v>
      </c>
      <c r="B366" s="123" t="s">
        <v>1272</v>
      </c>
      <c r="C366" s="124" t="str">
        <f t="shared" si="25"/>
        <v>ハシヅメコウイチ</v>
      </c>
      <c r="D366" s="124" t="str">
        <f t="shared" si="23"/>
        <v/>
      </c>
      <c r="E366" s="124" t="str">
        <f>IF(D366="","",COUNTIF($D$2:D366,1))</f>
        <v/>
      </c>
      <c r="F366" s="124" t="str">
        <f t="shared" si="24"/>
        <v/>
      </c>
      <c r="G366" s="124" t="str">
        <f>IF(F366="","",COUNTIF($F$2:F366,$F$1))</f>
        <v/>
      </c>
      <c r="H366" s="124" t="str">
        <f>IF(COUNTIF($A$2:A366,A366)=1,A366,"")</f>
        <v/>
      </c>
      <c r="I366" s="124" t="str">
        <f t="shared" si="26"/>
        <v/>
      </c>
      <c r="J366" s="124" t="str">
        <f>IF(I366="","",SUM($I$2:I366))</f>
        <v/>
      </c>
    </row>
    <row r="367" spans="1:10">
      <c r="A367" s="125" t="s">
        <v>1257</v>
      </c>
      <c r="B367" s="133" t="s">
        <v>1273</v>
      </c>
      <c r="C367" s="124" t="str">
        <f t="shared" si="25"/>
        <v>ハヤシキヨツグ</v>
      </c>
      <c r="D367" s="124" t="str">
        <f t="shared" si="23"/>
        <v/>
      </c>
      <c r="E367" s="124" t="str">
        <f>IF(D367="","",COUNTIF($D$2:D367,1))</f>
        <v/>
      </c>
      <c r="F367" s="124" t="str">
        <f t="shared" si="24"/>
        <v/>
      </c>
      <c r="G367" s="124" t="str">
        <f>IF(F367="","",COUNTIF($F$2:F367,$F$1))</f>
        <v/>
      </c>
      <c r="H367" s="124" t="str">
        <f>IF(COUNTIF($A$2:A367,A367)=1,A367,"")</f>
        <v/>
      </c>
      <c r="I367" s="124" t="str">
        <f t="shared" si="26"/>
        <v/>
      </c>
      <c r="J367" s="124" t="str">
        <f>IF(I367="","",SUM($I$2:I367))</f>
        <v/>
      </c>
    </row>
    <row r="368" spans="1:10">
      <c r="A368" s="125" t="s">
        <v>1257</v>
      </c>
      <c r="B368" s="123" t="s">
        <v>1274</v>
      </c>
      <c r="C368" s="124" t="str">
        <f t="shared" si="25"/>
        <v>ヒジカタダイスケ</v>
      </c>
      <c r="D368" s="124" t="str">
        <f t="shared" si="23"/>
        <v/>
      </c>
      <c r="E368" s="124" t="str">
        <f>IF(D368="","",COUNTIF($D$2:D368,1))</f>
        <v/>
      </c>
      <c r="F368" s="124" t="str">
        <f t="shared" si="24"/>
        <v/>
      </c>
      <c r="G368" s="124" t="str">
        <f>IF(F368="","",COUNTIF($F$2:F368,$F$1))</f>
        <v/>
      </c>
      <c r="H368" s="124" t="str">
        <f>IF(COUNTIF($A$2:A368,A368)=1,A368,"")</f>
        <v/>
      </c>
      <c r="I368" s="124" t="str">
        <f t="shared" si="26"/>
        <v/>
      </c>
      <c r="J368" s="124" t="str">
        <f>IF(I368="","",SUM($I$2:I368))</f>
        <v/>
      </c>
    </row>
    <row r="369" spans="1:10">
      <c r="A369" s="125" t="s">
        <v>1257</v>
      </c>
      <c r="B369" s="123" t="s">
        <v>1275</v>
      </c>
      <c r="C369" s="124" t="str">
        <f t="shared" si="25"/>
        <v>フクダアツシ</v>
      </c>
      <c r="D369" s="124" t="str">
        <f t="shared" si="23"/>
        <v/>
      </c>
      <c r="E369" s="124" t="str">
        <f>IF(D369="","",COUNTIF($D$2:D369,1))</f>
        <v/>
      </c>
      <c r="F369" s="124" t="str">
        <f t="shared" si="24"/>
        <v/>
      </c>
      <c r="G369" s="124" t="str">
        <f>IF(F369="","",COUNTIF($F$2:F369,$F$1))</f>
        <v/>
      </c>
      <c r="H369" s="124" t="str">
        <f>IF(COUNTIF($A$2:A369,A369)=1,A369,"")</f>
        <v/>
      </c>
      <c r="I369" s="124" t="str">
        <f t="shared" si="26"/>
        <v/>
      </c>
      <c r="J369" s="124" t="str">
        <f>IF(I369="","",SUM($I$2:I369))</f>
        <v/>
      </c>
    </row>
    <row r="370" spans="1:10">
      <c r="A370" s="125" t="s">
        <v>1257</v>
      </c>
      <c r="B370" s="123" t="s">
        <v>1276</v>
      </c>
      <c r="C370" s="124" t="str">
        <f t="shared" si="25"/>
        <v>フルヤヨウヘイ</v>
      </c>
      <c r="D370" s="124" t="str">
        <f t="shared" si="23"/>
        <v/>
      </c>
      <c r="E370" s="124" t="str">
        <f>IF(D370="","",COUNTIF($D$2:D370,1))</f>
        <v/>
      </c>
      <c r="F370" s="124" t="str">
        <f t="shared" si="24"/>
        <v/>
      </c>
      <c r="G370" s="124" t="str">
        <f>IF(F370="","",COUNTIF($F$2:F370,$F$1))</f>
        <v/>
      </c>
      <c r="H370" s="124" t="str">
        <f>IF(COUNTIF($A$2:A370,A370)=1,A370,"")</f>
        <v/>
      </c>
      <c r="I370" s="124" t="str">
        <f t="shared" si="26"/>
        <v/>
      </c>
      <c r="J370" s="124" t="str">
        <f>IF(I370="","",SUM($I$2:I370))</f>
        <v/>
      </c>
    </row>
    <row r="371" spans="1:10">
      <c r="A371" s="125" t="s">
        <v>1257</v>
      </c>
      <c r="B371" s="123" t="s">
        <v>1277</v>
      </c>
      <c r="C371" s="124" t="str">
        <f t="shared" si="25"/>
        <v>マスイキンゾウ</v>
      </c>
      <c r="D371" s="124" t="str">
        <f t="shared" si="23"/>
        <v/>
      </c>
      <c r="E371" s="124" t="str">
        <f>IF(D371="","",COUNTIF($D$2:D371,1))</f>
        <v/>
      </c>
      <c r="F371" s="124" t="str">
        <f t="shared" si="24"/>
        <v/>
      </c>
      <c r="G371" s="124" t="str">
        <f>IF(F371="","",COUNTIF($F$2:F371,$F$1))</f>
        <v/>
      </c>
      <c r="H371" s="124" t="str">
        <f>IF(COUNTIF($A$2:A371,A371)=1,A371,"")</f>
        <v/>
      </c>
      <c r="I371" s="124" t="str">
        <f t="shared" si="26"/>
        <v/>
      </c>
      <c r="J371" s="124" t="str">
        <f>IF(I371="","",SUM($I$2:I371))</f>
        <v/>
      </c>
    </row>
    <row r="372" spans="1:10">
      <c r="A372" s="125" t="s">
        <v>1257</v>
      </c>
      <c r="B372" s="123" t="s">
        <v>1278</v>
      </c>
      <c r="C372" s="124" t="str">
        <f t="shared" si="25"/>
        <v>ミヤザキヒロシ</v>
      </c>
      <c r="D372" s="124" t="str">
        <f t="shared" si="23"/>
        <v/>
      </c>
      <c r="E372" s="124" t="str">
        <f>IF(D372="","",COUNTIF($D$2:D372,1))</f>
        <v/>
      </c>
      <c r="F372" s="124" t="str">
        <f t="shared" si="24"/>
        <v/>
      </c>
      <c r="G372" s="124" t="str">
        <f>IF(F372="","",COUNTIF($F$2:F372,$F$1))</f>
        <v/>
      </c>
      <c r="H372" s="124" t="str">
        <f>IF(COUNTIF($A$2:A372,A372)=1,A372,"")</f>
        <v/>
      </c>
      <c r="I372" s="124" t="str">
        <f t="shared" si="26"/>
        <v/>
      </c>
      <c r="J372" s="124" t="str">
        <f>IF(I372="","",SUM($I$2:I372))</f>
        <v/>
      </c>
    </row>
    <row r="373" spans="1:10">
      <c r="A373" s="125" t="s">
        <v>1257</v>
      </c>
      <c r="B373" s="123" t="s">
        <v>1279</v>
      </c>
      <c r="C373" s="124" t="str">
        <f t="shared" si="25"/>
        <v>ミヨシハルオ</v>
      </c>
      <c r="D373" s="124" t="str">
        <f t="shared" si="23"/>
        <v/>
      </c>
      <c r="E373" s="124" t="str">
        <f>IF(D373="","",COUNTIF($D$2:D373,1))</f>
        <v/>
      </c>
      <c r="F373" s="124" t="str">
        <f t="shared" si="24"/>
        <v/>
      </c>
      <c r="G373" s="124" t="str">
        <f>IF(F373="","",COUNTIF($F$2:F373,$F$1))</f>
        <v/>
      </c>
      <c r="H373" s="124" t="str">
        <f>IF(COUNTIF($A$2:A373,A373)=1,A373,"")</f>
        <v/>
      </c>
      <c r="I373" s="124" t="str">
        <f t="shared" si="26"/>
        <v/>
      </c>
      <c r="J373" s="124" t="str">
        <f>IF(I373="","",SUM($I$2:I373))</f>
        <v/>
      </c>
    </row>
    <row r="374" spans="1:10">
      <c r="A374" s="125" t="s">
        <v>1257</v>
      </c>
      <c r="B374" s="126" t="s">
        <v>1280</v>
      </c>
      <c r="C374" s="124" t="str">
        <f t="shared" si="25"/>
        <v>モテキジュンゾウ</v>
      </c>
      <c r="D374" s="124" t="str">
        <f t="shared" si="23"/>
        <v/>
      </c>
      <c r="E374" s="124" t="str">
        <f>IF(D374="","",COUNTIF($D$2:D374,1))</f>
        <v/>
      </c>
      <c r="F374" s="124" t="str">
        <f t="shared" si="24"/>
        <v/>
      </c>
      <c r="G374" s="124" t="str">
        <f>IF(F374="","",COUNTIF($F$2:F374,$F$1))</f>
        <v/>
      </c>
      <c r="H374" s="124" t="str">
        <f>IF(COUNTIF($A$2:A374,A374)=1,A374,"")</f>
        <v/>
      </c>
      <c r="I374" s="124" t="str">
        <f t="shared" si="26"/>
        <v/>
      </c>
      <c r="J374" s="124" t="str">
        <f>IF(I374="","",SUM($I$2:I374))</f>
        <v/>
      </c>
    </row>
    <row r="375" spans="1:10">
      <c r="A375" s="125" t="s">
        <v>1257</v>
      </c>
      <c r="B375" s="126" t="s">
        <v>1281</v>
      </c>
      <c r="C375" s="124" t="str">
        <f t="shared" si="25"/>
        <v>ヤマグチマキコ</v>
      </c>
      <c r="D375" s="124" t="str">
        <f t="shared" si="23"/>
        <v/>
      </c>
      <c r="E375" s="124" t="str">
        <f>IF(D375="","",COUNTIF($D$2:D375,1))</f>
        <v/>
      </c>
      <c r="F375" s="124" t="str">
        <f t="shared" si="24"/>
        <v/>
      </c>
      <c r="G375" s="124" t="str">
        <f>IF(F375="","",COUNTIF($F$2:F375,$F$1))</f>
        <v/>
      </c>
      <c r="H375" s="124" t="str">
        <f>IF(COUNTIF($A$2:A375,A375)=1,A375,"")</f>
        <v/>
      </c>
      <c r="I375" s="124" t="str">
        <f t="shared" si="26"/>
        <v/>
      </c>
      <c r="J375" s="124" t="str">
        <f>IF(I375="","",SUM($I$2:I375))</f>
        <v/>
      </c>
    </row>
    <row r="376" spans="1:10">
      <c r="A376" s="125" t="s">
        <v>1257</v>
      </c>
      <c r="B376" s="126" t="s">
        <v>1282</v>
      </c>
      <c r="C376" s="124" t="str">
        <f t="shared" si="25"/>
        <v>ヤマダマサカズ</v>
      </c>
      <c r="D376" s="124" t="str">
        <f t="shared" si="23"/>
        <v/>
      </c>
      <c r="E376" s="124" t="str">
        <f>IF(D376="","",COUNTIF($D$2:D376,1))</f>
        <v/>
      </c>
      <c r="F376" s="124" t="str">
        <f t="shared" si="24"/>
        <v/>
      </c>
      <c r="G376" s="124" t="str">
        <f>IF(F376="","",COUNTIF($F$2:F376,$F$1))</f>
        <v/>
      </c>
      <c r="H376" s="124" t="str">
        <f>IF(COUNTIF($A$2:A376,A376)=1,A376,"")</f>
        <v/>
      </c>
      <c r="I376" s="124" t="str">
        <f t="shared" si="26"/>
        <v/>
      </c>
      <c r="J376" s="124" t="str">
        <f>IF(I376="","",SUM($I$2:I376))</f>
        <v/>
      </c>
    </row>
    <row r="377" spans="1:10">
      <c r="A377" s="125" t="s">
        <v>1283</v>
      </c>
      <c r="B377" s="123" t="s">
        <v>1284</v>
      </c>
      <c r="C377" s="124" t="str">
        <f t="shared" si="25"/>
        <v>カワバタトシノリ</v>
      </c>
      <c r="D377" s="124" t="str">
        <f t="shared" si="23"/>
        <v/>
      </c>
      <c r="E377" s="124" t="str">
        <f>IF(D377="","",COUNTIF($D$2:D377,1))</f>
        <v/>
      </c>
      <c r="F377" s="124" t="str">
        <f t="shared" si="24"/>
        <v/>
      </c>
      <c r="G377" s="124" t="str">
        <f>IF(F377="","",COUNTIF($F$2:F377,$F$1))</f>
        <v/>
      </c>
      <c r="H377" s="124" t="str">
        <f>IF(COUNTIF($A$2:A377,A377)=1,A377,"")</f>
        <v xml:space="preserve">らら立川立飛（交通） </v>
      </c>
      <c r="I377" s="124">
        <f t="shared" si="26"/>
        <v>1</v>
      </c>
      <c r="J377" s="124">
        <f>IF(I377="","",SUM($I$2:I377))</f>
        <v>24</v>
      </c>
    </row>
    <row r="378" spans="1:10">
      <c r="A378" s="125" t="s">
        <v>1283</v>
      </c>
      <c r="B378" s="123" t="s">
        <v>1285</v>
      </c>
      <c r="C378" s="124" t="str">
        <f t="shared" si="25"/>
        <v>ギョウジトシロウ</v>
      </c>
      <c r="D378" s="124" t="str">
        <f t="shared" si="23"/>
        <v/>
      </c>
      <c r="E378" s="124" t="str">
        <f>IF(D378="","",COUNTIF($D$2:D378,1))</f>
        <v/>
      </c>
      <c r="F378" s="124" t="str">
        <f t="shared" si="24"/>
        <v/>
      </c>
      <c r="G378" s="124" t="str">
        <f>IF(F378="","",COUNTIF($F$2:F378,$F$1))</f>
        <v/>
      </c>
      <c r="H378" s="124" t="str">
        <f>IF(COUNTIF($A$2:A378,A378)=1,A378,"")</f>
        <v/>
      </c>
      <c r="I378" s="124" t="str">
        <f t="shared" si="26"/>
        <v/>
      </c>
      <c r="J378" s="124" t="str">
        <f>IF(I378="","",SUM($I$2:I378))</f>
        <v/>
      </c>
    </row>
    <row r="379" spans="1:10">
      <c r="A379" s="125" t="s">
        <v>1283</v>
      </c>
      <c r="B379" s="123" t="s">
        <v>1286</v>
      </c>
      <c r="C379" s="124" t="str">
        <f t="shared" si="25"/>
        <v>クドウキヨト</v>
      </c>
      <c r="D379" s="124" t="str">
        <f t="shared" si="23"/>
        <v/>
      </c>
      <c r="E379" s="124" t="str">
        <f>IF(D379="","",COUNTIF($D$2:D379,1))</f>
        <v/>
      </c>
      <c r="F379" s="124" t="str">
        <f t="shared" si="24"/>
        <v/>
      </c>
      <c r="G379" s="124" t="str">
        <f>IF(F379="","",COUNTIF($F$2:F379,$F$1))</f>
        <v/>
      </c>
      <c r="H379" s="124" t="str">
        <f>IF(COUNTIF($A$2:A379,A379)=1,A379,"")</f>
        <v/>
      </c>
      <c r="I379" s="124" t="str">
        <f t="shared" si="26"/>
        <v/>
      </c>
      <c r="J379" s="124" t="str">
        <f>IF(I379="","",SUM($I$2:I379))</f>
        <v/>
      </c>
    </row>
    <row r="380" spans="1:10">
      <c r="A380" s="125" t="s">
        <v>1283</v>
      </c>
      <c r="B380" s="123" t="s">
        <v>1287</v>
      </c>
      <c r="C380" s="124" t="str">
        <f t="shared" si="25"/>
        <v>シケンバルクニオ</v>
      </c>
      <c r="D380" s="124" t="str">
        <f t="shared" si="23"/>
        <v/>
      </c>
      <c r="E380" s="124" t="str">
        <f>IF(D380="","",COUNTIF($D$2:D380,1))</f>
        <v/>
      </c>
      <c r="F380" s="124" t="str">
        <f t="shared" si="24"/>
        <v/>
      </c>
      <c r="G380" s="124" t="str">
        <f>IF(F380="","",COUNTIF($F$2:F380,$F$1))</f>
        <v/>
      </c>
      <c r="H380" s="124" t="str">
        <f>IF(COUNTIF($A$2:A380,A380)=1,A380,"")</f>
        <v/>
      </c>
      <c r="I380" s="124" t="str">
        <f t="shared" si="26"/>
        <v/>
      </c>
      <c r="J380" s="124" t="str">
        <f>IF(I380="","",SUM($I$2:I380))</f>
        <v/>
      </c>
    </row>
    <row r="381" spans="1:10">
      <c r="A381" s="125" t="s">
        <v>1283</v>
      </c>
      <c r="B381" s="123" t="s">
        <v>1288</v>
      </c>
      <c r="C381" s="124" t="str">
        <f t="shared" si="25"/>
        <v>シノマサノブ</v>
      </c>
      <c r="D381" s="124" t="str">
        <f t="shared" si="23"/>
        <v/>
      </c>
      <c r="E381" s="124" t="str">
        <f>IF(D381="","",COUNTIF($D$2:D381,1))</f>
        <v/>
      </c>
      <c r="F381" s="124" t="str">
        <f t="shared" si="24"/>
        <v/>
      </c>
      <c r="G381" s="124" t="str">
        <f>IF(F381="","",COUNTIF($F$2:F381,$F$1))</f>
        <v/>
      </c>
      <c r="H381" s="124" t="str">
        <f>IF(COUNTIF($A$2:A381,A381)=1,A381,"")</f>
        <v/>
      </c>
      <c r="I381" s="124" t="str">
        <f t="shared" si="26"/>
        <v/>
      </c>
      <c r="J381" s="124" t="str">
        <f>IF(I381="","",SUM($I$2:I381))</f>
        <v/>
      </c>
    </row>
    <row r="382" spans="1:10">
      <c r="A382" s="125" t="s">
        <v>1283</v>
      </c>
      <c r="B382" s="123" t="s">
        <v>1289</v>
      </c>
      <c r="C382" s="124" t="str">
        <f t="shared" si="25"/>
        <v>シミズナオト</v>
      </c>
      <c r="D382" s="124" t="str">
        <f t="shared" si="23"/>
        <v/>
      </c>
      <c r="E382" s="124" t="str">
        <f>IF(D382="","",COUNTIF($D$2:D382,1))</f>
        <v/>
      </c>
      <c r="F382" s="124" t="str">
        <f t="shared" si="24"/>
        <v/>
      </c>
      <c r="G382" s="124" t="str">
        <f>IF(F382="","",COUNTIF($F$2:F382,$F$1))</f>
        <v/>
      </c>
      <c r="H382" s="124" t="str">
        <f>IF(COUNTIF($A$2:A382,A382)=1,A382,"")</f>
        <v/>
      </c>
      <c r="I382" s="124" t="str">
        <f t="shared" si="26"/>
        <v/>
      </c>
      <c r="J382" s="124" t="str">
        <f>IF(I382="","",SUM($I$2:I382))</f>
        <v/>
      </c>
    </row>
    <row r="383" spans="1:10">
      <c r="A383" s="125" t="s">
        <v>1283</v>
      </c>
      <c r="B383" s="123" t="s">
        <v>1290</v>
      </c>
      <c r="C383" s="124" t="str">
        <f t="shared" si="25"/>
        <v>セシタヨシジ</v>
      </c>
      <c r="D383" s="124" t="str">
        <f t="shared" si="23"/>
        <v/>
      </c>
      <c r="E383" s="124" t="str">
        <f>IF(D383="","",COUNTIF($D$2:D383,1))</f>
        <v/>
      </c>
      <c r="F383" s="124" t="str">
        <f t="shared" si="24"/>
        <v/>
      </c>
      <c r="G383" s="124" t="str">
        <f>IF(F383="","",COUNTIF($F$2:F383,$F$1))</f>
        <v/>
      </c>
      <c r="H383" s="124" t="str">
        <f>IF(COUNTIF($A$2:A383,A383)=1,A383,"")</f>
        <v/>
      </c>
      <c r="I383" s="124" t="str">
        <f t="shared" si="26"/>
        <v/>
      </c>
      <c r="J383" s="124" t="str">
        <f>IF(I383="","",SUM($I$2:I383))</f>
        <v/>
      </c>
    </row>
    <row r="384" spans="1:10">
      <c r="A384" s="125" t="s">
        <v>1283</v>
      </c>
      <c r="B384" s="123" t="s">
        <v>1291</v>
      </c>
      <c r="C384" s="124" t="str">
        <f t="shared" si="25"/>
        <v>タムラサトシ</v>
      </c>
      <c r="D384" s="124" t="str">
        <f t="shared" si="23"/>
        <v/>
      </c>
      <c r="E384" s="124" t="str">
        <f>IF(D384="","",COUNTIF($D$2:D384,1))</f>
        <v/>
      </c>
      <c r="F384" s="124" t="str">
        <f t="shared" si="24"/>
        <v/>
      </c>
      <c r="G384" s="124" t="str">
        <f>IF(F384="","",COUNTIF($F$2:F384,$F$1))</f>
        <v/>
      </c>
      <c r="H384" s="124" t="str">
        <f>IF(COUNTIF($A$2:A384,A384)=1,A384,"")</f>
        <v/>
      </c>
      <c r="I384" s="124" t="str">
        <f t="shared" si="26"/>
        <v/>
      </c>
      <c r="J384" s="124" t="str">
        <f>IF(I384="","",SUM($I$2:I384))</f>
        <v/>
      </c>
    </row>
    <row r="385" spans="1:10">
      <c r="A385" s="125" t="s">
        <v>1283</v>
      </c>
      <c r="B385" s="123" t="s">
        <v>1292</v>
      </c>
      <c r="C385" s="124" t="str">
        <f t="shared" si="25"/>
        <v>ナガオカジュンイチ</v>
      </c>
      <c r="D385" s="124" t="str">
        <f t="shared" si="23"/>
        <v/>
      </c>
      <c r="E385" s="124" t="str">
        <f>IF(D385="","",COUNTIF($D$2:D385,1))</f>
        <v/>
      </c>
      <c r="F385" s="124" t="str">
        <f t="shared" si="24"/>
        <v/>
      </c>
      <c r="G385" s="124" t="str">
        <f>IF(F385="","",COUNTIF($F$2:F385,$F$1))</f>
        <v/>
      </c>
      <c r="H385" s="124" t="str">
        <f>IF(COUNTIF($A$2:A385,A385)=1,A385,"")</f>
        <v/>
      </c>
      <c r="I385" s="124" t="str">
        <f t="shared" si="26"/>
        <v/>
      </c>
      <c r="J385" s="124" t="str">
        <f>IF(I385="","",SUM($I$2:I385))</f>
        <v/>
      </c>
    </row>
    <row r="386" spans="1:10">
      <c r="A386" s="125" t="s">
        <v>1283</v>
      </c>
      <c r="B386" s="123" t="s">
        <v>1293</v>
      </c>
      <c r="C386" s="124" t="str">
        <f t="shared" si="25"/>
        <v>ノヨリハルヨシ</v>
      </c>
      <c r="D386" s="124" t="str">
        <f t="shared" ref="D386:D449" si="27">IF(LEFT(B386,LEN(頭文字))=頭文字,1,"")</f>
        <v/>
      </c>
      <c r="E386" s="124" t="str">
        <f>IF(D386="","",COUNTIF($D$2:D386,1))</f>
        <v/>
      </c>
      <c r="F386" s="124" t="str">
        <f t="shared" ref="F386:F449" si="28">IF(COUNTIF(氏名,B386)&gt;1,"重複","")</f>
        <v/>
      </c>
      <c r="G386" s="124" t="str">
        <f>IF(F386="","",COUNTIF($F$2:F386,$F$1))</f>
        <v/>
      </c>
      <c r="H386" s="124" t="str">
        <f>IF(COUNTIF($A$2:A386,A386)=1,A386,"")</f>
        <v/>
      </c>
      <c r="I386" s="124" t="str">
        <f t="shared" si="26"/>
        <v/>
      </c>
      <c r="J386" s="124" t="str">
        <f>IF(I386="","",SUM($I$2:I386))</f>
        <v/>
      </c>
    </row>
    <row r="387" spans="1:10">
      <c r="A387" s="125" t="s">
        <v>1283</v>
      </c>
      <c r="B387" s="123" t="s">
        <v>1294</v>
      </c>
      <c r="C387" s="124" t="str">
        <f t="shared" ref="C387:C450" si="29">PHONETIC(B387)</f>
        <v>ミヤモトタカシ</v>
      </c>
      <c r="D387" s="124" t="str">
        <f t="shared" si="27"/>
        <v/>
      </c>
      <c r="E387" s="124" t="str">
        <f>IF(D387="","",COUNTIF($D$2:D387,1))</f>
        <v/>
      </c>
      <c r="F387" s="124" t="str">
        <f t="shared" si="28"/>
        <v/>
      </c>
      <c r="G387" s="124" t="str">
        <f>IF(F387="","",COUNTIF($F$2:F387,$F$1))</f>
        <v/>
      </c>
      <c r="H387" s="124" t="str">
        <f>IF(COUNTIF($A$2:A387,A387)=1,A387,"")</f>
        <v/>
      </c>
      <c r="I387" s="124" t="str">
        <f t="shared" ref="I387:I450" si="30">IF(H387="","",1)</f>
        <v/>
      </c>
      <c r="J387" s="124" t="str">
        <f>IF(I387="","",SUM($I$2:I387))</f>
        <v/>
      </c>
    </row>
    <row r="388" spans="1:10">
      <c r="A388" s="227" t="s">
        <v>1295</v>
      </c>
      <c r="B388" s="123" t="s">
        <v>1296</v>
      </c>
      <c r="C388" s="124" t="str">
        <f t="shared" si="29"/>
        <v>モギトモヒト</v>
      </c>
      <c r="D388" s="124" t="str">
        <f t="shared" si="27"/>
        <v/>
      </c>
      <c r="E388" s="124" t="str">
        <f>IF(D388="","",COUNTIF($D$2:D388,1))</f>
        <v/>
      </c>
      <c r="F388" s="124" t="str">
        <f t="shared" si="28"/>
        <v/>
      </c>
      <c r="G388" s="124" t="str">
        <f>IF(F388="","",COUNTIF($F$2:F388,$F$1))</f>
        <v/>
      </c>
      <c r="H388" s="124" t="str">
        <f>IF(COUNTIF($A$2:A388,A388)=1,A388,"")</f>
        <v/>
      </c>
      <c r="I388" s="124" t="str">
        <f t="shared" si="30"/>
        <v/>
      </c>
      <c r="J388" s="124" t="str">
        <f>IF(I388="","",SUM($I$2:I388))</f>
        <v/>
      </c>
    </row>
    <row r="389" spans="1:10">
      <c r="A389" s="125" t="s">
        <v>1283</v>
      </c>
      <c r="B389" s="123" t="s">
        <v>1297</v>
      </c>
      <c r="C389" s="124" t="str">
        <f t="shared" si="29"/>
        <v>ヤマヤマサヒロ</v>
      </c>
      <c r="D389" s="124" t="str">
        <f t="shared" si="27"/>
        <v/>
      </c>
      <c r="E389" s="124" t="str">
        <f>IF(D389="","",COUNTIF($D$2:D389,1))</f>
        <v/>
      </c>
      <c r="F389" s="124" t="str">
        <f t="shared" si="28"/>
        <v/>
      </c>
      <c r="G389" s="124" t="str">
        <f>IF(F389="","",COUNTIF($F$2:F389,$F$1))</f>
        <v/>
      </c>
      <c r="H389" s="124" t="str">
        <f>IF(COUNTIF($A$2:A389,A389)=1,A389,"")</f>
        <v/>
      </c>
      <c r="I389" s="124" t="str">
        <f t="shared" si="30"/>
        <v/>
      </c>
      <c r="J389" s="124" t="str">
        <f>IF(I389="","",SUM($I$2:I389))</f>
        <v/>
      </c>
    </row>
    <row r="390" spans="1:10">
      <c r="A390" s="125" t="s">
        <v>279</v>
      </c>
      <c r="B390" s="123" t="s">
        <v>1298</v>
      </c>
      <c r="C390" s="124" t="str">
        <f t="shared" si="29"/>
        <v>アソウタツヤ</v>
      </c>
      <c r="D390" s="124" t="str">
        <f t="shared" si="27"/>
        <v/>
      </c>
      <c r="E390" s="124" t="str">
        <f>IF(D390="","",COUNTIF($D$2:D390,1))</f>
        <v/>
      </c>
      <c r="F390" s="124" t="str">
        <f t="shared" si="28"/>
        <v/>
      </c>
      <c r="G390" s="124" t="str">
        <f>IF(F390="","",COUNTIF($F$2:F390,$F$1))</f>
        <v/>
      </c>
      <c r="H390" s="124" t="str">
        <f>IF(COUNTIF($A$2:A390,A390)=1,A390,"")</f>
        <v>臨時葬儀</v>
      </c>
      <c r="I390" s="124">
        <f t="shared" si="30"/>
        <v>1</v>
      </c>
      <c r="J390" s="124">
        <f>IF(I390="","",SUM($I$2:I390))</f>
        <v>25</v>
      </c>
    </row>
    <row r="391" spans="1:10">
      <c r="A391" s="125" t="s">
        <v>279</v>
      </c>
      <c r="B391" s="123" t="s">
        <v>1299</v>
      </c>
      <c r="C391" s="124" t="str">
        <f t="shared" si="29"/>
        <v>イトウマサカズ</v>
      </c>
      <c r="D391" s="124" t="str">
        <f t="shared" si="27"/>
        <v/>
      </c>
      <c r="E391" s="124" t="str">
        <f>IF(D391="","",COUNTIF($D$2:D391,1))</f>
        <v/>
      </c>
      <c r="F391" s="124" t="str">
        <f t="shared" si="28"/>
        <v>重複</v>
      </c>
      <c r="G391" s="124">
        <f>IF(F391="","",COUNTIF($F$2:F391,$F$1))</f>
        <v>17</v>
      </c>
      <c r="H391" s="124" t="str">
        <f>IF(COUNTIF($A$2:A391,A391)=1,A391,"")</f>
        <v/>
      </c>
      <c r="I391" s="124" t="str">
        <f t="shared" si="30"/>
        <v/>
      </c>
      <c r="J391" s="124" t="str">
        <f>IF(I391="","",SUM($I$2:I391))</f>
        <v/>
      </c>
    </row>
    <row r="392" spans="1:10">
      <c r="A392" s="125" t="s">
        <v>279</v>
      </c>
      <c r="B392" s="123" t="s">
        <v>1300</v>
      </c>
      <c r="C392" s="124" t="str">
        <f t="shared" si="29"/>
        <v>ウエキケイ</v>
      </c>
      <c r="D392" s="124" t="str">
        <f t="shared" si="27"/>
        <v/>
      </c>
      <c r="E392" s="124" t="str">
        <f>IF(D392="","",COUNTIF($D$2:D392,1))</f>
        <v/>
      </c>
      <c r="F392" s="124" t="str">
        <f t="shared" si="28"/>
        <v>重複</v>
      </c>
      <c r="G392" s="124">
        <f>IF(F392="","",COUNTIF($F$2:F392,$F$1))</f>
        <v>18</v>
      </c>
      <c r="H392" s="124" t="str">
        <f>IF(COUNTIF($A$2:A392,A392)=1,A392,"")</f>
        <v/>
      </c>
      <c r="I392" s="124" t="str">
        <f t="shared" si="30"/>
        <v/>
      </c>
      <c r="J392" s="124" t="str">
        <f>IF(I392="","",SUM($I$2:I392))</f>
        <v/>
      </c>
    </row>
    <row r="393" spans="1:10">
      <c r="A393" s="125" t="s">
        <v>279</v>
      </c>
      <c r="B393" s="123" t="s">
        <v>1301</v>
      </c>
      <c r="C393" s="124" t="str">
        <f t="shared" si="29"/>
        <v>オカダヨシヒロ</v>
      </c>
      <c r="D393" s="124" t="str">
        <f t="shared" si="27"/>
        <v/>
      </c>
      <c r="E393" s="124" t="str">
        <f>IF(D393="","",COUNTIF($D$2:D393,1))</f>
        <v/>
      </c>
      <c r="F393" s="124" t="str">
        <f t="shared" si="28"/>
        <v>重複</v>
      </c>
      <c r="G393" s="124">
        <f>IF(F393="","",COUNTIF($F$2:F393,$F$1))</f>
        <v>19</v>
      </c>
      <c r="H393" s="124" t="str">
        <f>IF(COUNTIF($A$2:A393,A393)=1,A393,"")</f>
        <v/>
      </c>
      <c r="I393" s="124" t="str">
        <f t="shared" si="30"/>
        <v/>
      </c>
      <c r="J393" s="124" t="str">
        <f>IF(I393="","",SUM($I$2:I393))</f>
        <v/>
      </c>
    </row>
    <row r="394" spans="1:10">
      <c r="A394" s="125" t="s">
        <v>279</v>
      </c>
      <c r="B394" s="123" t="s">
        <v>1302</v>
      </c>
      <c r="C394" s="124" t="str">
        <f t="shared" si="29"/>
        <v>クドウテルオ</v>
      </c>
      <c r="D394" s="124" t="str">
        <f t="shared" si="27"/>
        <v/>
      </c>
      <c r="E394" s="124" t="str">
        <f>IF(D394="","",COUNTIF($D$2:D394,1))</f>
        <v/>
      </c>
      <c r="F394" s="124" t="str">
        <f t="shared" si="28"/>
        <v>重複</v>
      </c>
      <c r="G394" s="124">
        <f>IF(F394="","",COUNTIF($F$2:F394,$F$1))</f>
        <v>20</v>
      </c>
      <c r="H394" s="124" t="str">
        <f>IF(COUNTIF($A$2:A394,A394)=1,A394,"")</f>
        <v/>
      </c>
      <c r="I394" s="124" t="str">
        <f t="shared" si="30"/>
        <v/>
      </c>
      <c r="J394" s="124" t="str">
        <f>IF(I394="","",SUM($I$2:I394))</f>
        <v/>
      </c>
    </row>
    <row r="395" spans="1:10">
      <c r="A395" s="125" t="s">
        <v>279</v>
      </c>
      <c r="B395" s="123" t="s">
        <v>1303</v>
      </c>
      <c r="C395" s="124" t="str">
        <f t="shared" si="29"/>
        <v>サイトウユウスケ</v>
      </c>
      <c r="D395" s="124" t="str">
        <f t="shared" si="27"/>
        <v/>
      </c>
      <c r="E395" s="124" t="str">
        <f>IF(D395="","",COUNTIF($D$2:D395,1))</f>
        <v/>
      </c>
      <c r="F395" s="124" t="str">
        <f t="shared" si="28"/>
        <v/>
      </c>
      <c r="G395" s="124" t="str">
        <f>IF(F395="","",COUNTIF($F$2:F395,$F$1))</f>
        <v/>
      </c>
      <c r="H395" s="124" t="str">
        <f>IF(COUNTIF($A$2:A395,A395)=1,A395,"")</f>
        <v/>
      </c>
      <c r="I395" s="124" t="str">
        <f t="shared" si="30"/>
        <v/>
      </c>
      <c r="J395" s="124" t="str">
        <f>IF(I395="","",SUM($I$2:I395))</f>
        <v/>
      </c>
    </row>
    <row r="396" spans="1:10">
      <c r="A396" s="125" t="s">
        <v>279</v>
      </c>
      <c r="B396" s="123" t="s">
        <v>1304</v>
      </c>
      <c r="C396" s="124" t="str">
        <f t="shared" si="29"/>
        <v>ナカジマトキオ</v>
      </c>
      <c r="D396" s="124" t="str">
        <f t="shared" si="27"/>
        <v/>
      </c>
      <c r="E396" s="124" t="str">
        <f>IF(D396="","",COUNTIF($D$2:D396,1))</f>
        <v/>
      </c>
      <c r="F396" s="124" t="str">
        <f t="shared" si="28"/>
        <v/>
      </c>
      <c r="G396" s="124" t="str">
        <f>IF(F396="","",COUNTIF($F$2:F396,$F$1))</f>
        <v/>
      </c>
      <c r="H396" s="124" t="str">
        <f>IF(COUNTIF($A$2:A396,A396)=1,A396,"")</f>
        <v/>
      </c>
      <c r="I396" s="124" t="str">
        <f t="shared" si="30"/>
        <v/>
      </c>
      <c r="J396" s="124" t="str">
        <f>IF(I396="","",SUM($I$2:I396))</f>
        <v/>
      </c>
    </row>
    <row r="397" spans="1:10">
      <c r="A397" s="125" t="s">
        <v>279</v>
      </c>
      <c r="B397" s="123" t="s">
        <v>1305</v>
      </c>
      <c r="C397" s="124" t="str">
        <f t="shared" si="29"/>
        <v>ナワタタカシ</v>
      </c>
      <c r="D397" s="124" t="str">
        <f t="shared" si="27"/>
        <v/>
      </c>
      <c r="E397" s="124" t="str">
        <f>IF(D397="","",COUNTIF($D$2:D397,1))</f>
        <v/>
      </c>
      <c r="F397" s="124" t="str">
        <f t="shared" si="28"/>
        <v>重複</v>
      </c>
      <c r="G397" s="124">
        <f>IF(F397="","",COUNTIF($F$2:F397,$F$1))</f>
        <v>21</v>
      </c>
      <c r="H397" s="124" t="str">
        <f>IF(COUNTIF($A$2:A397,A397)=1,A397,"")</f>
        <v/>
      </c>
      <c r="I397" s="124" t="str">
        <f t="shared" si="30"/>
        <v/>
      </c>
      <c r="J397" s="124" t="str">
        <f>IF(I397="","",SUM($I$2:I397))</f>
        <v/>
      </c>
    </row>
    <row r="398" spans="1:10">
      <c r="A398" s="125" t="s">
        <v>279</v>
      </c>
      <c r="B398" s="123" t="s">
        <v>1306</v>
      </c>
      <c r="C398" s="124" t="str">
        <f t="shared" si="29"/>
        <v>ハヤサカカズユキ</v>
      </c>
      <c r="D398" s="124" t="str">
        <f t="shared" si="27"/>
        <v/>
      </c>
      <c r="E398" s="124" t="str">
        <f>IF(D398="","",COUNTIF($D$2:D398,1))</f>
        <v/>
      </c>
      <c r="F398" s="124" t="str">
        <f t="shared" si="28"/>
        <v>重複</v>
      </c>
      <c r="G398" s="124">
        <f>IF(F398="","",COUNTIF($F$2:F398,$F$1))</f>
        <v>22</v>
      </c>
      <c r="H398" s="124" t="str">
        <f>IF(COUNTIF($A$2:A398,A398)=1,A398,"")</f>
        <v/>
      </c>
      <c r="I398" s="124" t="str">
        <f t="shared" si="30"/>
        <v/>
      </c>
      <c r="J398" s="124" t="str">
        <f>IF(I398="","",SUM($I$2:I398))</f>
        <v/>
      </c>
    </row>
    <row r="399" spans="1:10">
      <c r="A399" s="125" t="s">
        <v>279</v>
      </c>
      <c r="B399" s="123" t="s">
        <v>1307</v>
      </c>
      <c r="C399" s="124" t="str">
        <f t="shared" si="29"/>
        <v>ヤジマクニヒロ</v>
      </c>
      <c r="D399" s="124" t="str">
        <f t="shared" si="27"/>
        <v/>
      </c>
      <c r="E399" s="124" t="str">
        <f>IF(D399="","",COUNTIF($D$2:D399,1))</f>
        <v/>
      </c>
      <c r="F399" s="124" t="str">
        <f t="shared" si="28"/>
        <v>重複</v>
      </c>
      <c r="G399" s="124">
        <f>IF(F399="","",COUNTIF($F$2:F399,$F$1))</f>
        <v>23</v>
      </c>
      <c r="H399" s="124" t="str">
        <f>IF(COUNTIF($A$2:A399,A399)=1,A399,"")</f>
        <v/>
      </c>
      <c r="I399" s="124" t="str">
        <f t="shared" si="30"/>
        <v/>
      </c>
      <c r="J399" s="124" t="str">
        <f>IF(I399="","",SUM($I$2:I399))</f>
        <v/>
      </c>
    </row>
    <row r="400" spans="1:10">
      <c r="A400" s="125" t="s">
        <v>279</v>
      </c>
      <c r="B400" s="123" t="s">
        <v>1308</v>
      </c>
      <c r="C400" s="124" t="str">
        <f t="shared" si="29"/>
        <v>ヤマザキケンジ</v>
      </c>
      <c r="D400" s="124" t="str">
        <f t="shared" si="27"/>
        <v/>
      </c>
      <c r="E400" s="124" t="str">
        <f>IF(D400="","",COUNTIF($D$2:D400,1))</f>
        <v/>
      </c>
      <c r="F400" s="124" t="str">
        <f t="shared" si="28"/>
        <v>重複</v>
      </c>
      <c r="G400" s="124">
        <f>IF(F400="","",COUNTIF($F$2:F400,$F$1))</f>
        <v>24</v>
      </c>
      <c r="H400" s="124" t="str">
        <f>IF(COUNTIF($A$2:A400,A400)=1,A400,"")</f>
        <v/>
      </c>
      <c r="I400" s="124" t="str">
        <f t="shared" si="30"/>
        <v/>
      </c>
      <c r="J400" s="124" t="str">
        <f>IF(I400="","",SUM($I$2:I400))</f>
        <v/>
      </c>
    </row>
    <row r="401" spans="1:10">
      <c r="A401" s="125" t="s">
        <v>279</v>
      </c>
      <c r="B401" s="123" t="s">
        <v>1309</v>
      </c>
      <c r="C401" s="124" t="str">
        <f t="shared" si="29"/>
        <v>ヤマモトヤスシ</v>
      </c>
      <c r="D401" s="124" t="str">
        <f t="shared" si="27"/>
        <v/>
      </c>
      <c r="E401" s="124" t="str">
        <f>IF(D401="","",COUNTIF($D$2:D401,1))</f>
        <v/>
      </c>
      <c r="F401" s="124" t="str">
        <f t="shared" si="28"/>
        <v>重複</v>
      </c>
      <c r="G401" s="124">
        <f>IF(F401="","",COUNTIF($F$2:F401,$F$1))</f>
        <v>25</v>
      </c>
      <c r="H401" s="124" t="str">
        <f>IF(COUNTIF($A$2:A401,A401)=1,A401,"")</f>
        <v/>
      </c>
      <c r="I401" s="124" t="str">
        <f t="shared" si="30"/>
        <v/>
      </c>
      <c r="J401" s="124" t="str">
        <f>IF(I401="","",SUM($I$2:I401))</f>
        <v/>
      </c>
    </row>
    <row r="402" spans="1:10">
      <c r="A402" s="125" t="s">
        <v>279</v>
      </c>
      <c r="B402" s="126" t="s">
        <v>1310</v>
      </c>
      <c r="C402" s="124" t="str">
        <f t="shared" si="29"/>
        <v>ワタナベチカラ</v>
      </c>
      <c r="D402" s="124" t="str">
        <f t="shared" si="27"/>
        <v/>
      </c>
      <c r="E402" s="124" t="str">
        <f>IF(D402="","",COUNTIF($D$2:D402,1))</f>
        <v/>
      </c>
      <c r="F402" s="124" t="str">
        <f t="shared" si="28"/>
        <v>重複</v>
      </c>
      <c r="G402" s="124">
        <f>IF(F402="","",COUNTIF($F$2:F402,$F$1))</f>
        <v>26</v>
      </c>
      <c r="H402" s="124" t="str">
        <f>IF(COUNTIF($A$2:A402,A402)=1,A402,"")</f>
        <v/>
      </c>
      <c r="I402" s="124" t="str">
        <f t="shared" si="30"/>
        <v/>
      </c>
      <c r="J402" s="124" t="str">
        <f>IF(I402="","",SUM($I$2:I402))</f>
        <v/>
      </c>
    </row>
    <row r="403" spans="1:10">
      <c r="A403" s="125" t="s">
        <v>1311</v>
      </c>
      <c r="B403" s="123" t="s">
        <v>1312</v>
      </c>
      <c r="C403" s="124" t="str">
        <f t="shared" si="29"/>
        <v>アカイナナミ</v>
      </c>
      <c r="D403" s="124" t="str">
        <f t="shared" si="27"/>
        <v/>
      </c>
      <c r="E403" s="124" t="str">
        <f>IF(D403="","",COUNTIF($D$2:D403,1))</f>
        <v/>
      </c>
      <c r="F403" s="124" t="str">
        <f t="shared" si="28"/>
        <v/>
      </c>
      <c r="G403" s="124" t="str">
        <f>IF(F403="","",COUNTIF($F$2:F403,$F$1))</f>
        <v/>
      </c>
      <c r="H403" s="124" t="str">
        <f>IF(COUNTIF($A$2:A403,A403)=1,A403,"")</f>
        <v>明治神宮野球場</v>
      </c>
      <c r="I403" s="124">
        <f t="shared" si="30"/>
        <v>1</v>
      </c>
      <c r="J403" s="124">
        <f>IF(I403="","",SUM($I$2:I403))</f>
        <v>26</v>
      </c>
    </row>
    <row r="404" spans="1:10">
      <c r="A404" s="125" t="s">
        <v>1311</v>
      </c>
      <c r="B404" s="123" t="s">
        <v>1313</v>
      </c>
      <c r="C404" s="124" t="str">
        <f t="shared" si="29"/>
        <v>アカギココロ</v>
      </c>
      <c r="D404" s="124" t="str">
        <f t="shared" si="27"/>
        <v/>
      </c>
      <c r="E404" s="124" t="str">
        <f>IF(D404="","",COUNTIF($D$2:D404,1))</f>
        <v/>
      </c>
      <c r="F404" s="124" t="str">
        <f t="shared" si="28"/>
        <v/>
      </c>
      <c r="G404" s="124" t="str">
        <f>IF(F404="","",COUNTIF($F$2:F404,$F$1))</f>
        <v/>
      </c>
      <c r="H404" s="124" t="str">
        <f>IF(COUNTIF($A$2:A404,A404)=1,A404,"")</f>
        <v/>
      </c>
      <c r="I404" s="124" t="str">
        <f t="shared" si="30"/>
        <v/>
      </c>
      <c r="J404" s="124" t="str">
        <f>IF(I404="","",SUM($I$2:I404))</f>
        <v/>
      </c>
    </row>
    <row r="405" spans="1:10">
      <c r="A405" s="125" t="s">
        <v>1311</v>
      </c>
      <c r="B405" s="123" t="s">
        <v>1314</v>
      </c>
      <c r="C405" s="124" t="str">
        <f t="shared" si="29"/>
        <v>アキモトマサト</v>
      </c>
      <c r="D405" s="124" t="str">
        <f t="shared" si="27"/>
        <v/>
      </c>
      <c r="E405" s="124" t="str">
        <f>IF(D405="","",COUNTIF($D$2:D405,1))</f>
        <v/>
      </c>
      <c r="F405" s="124" t="str">
        <f t="shared" si="28"/>
        <v/>
      </c>
      <c r="G405" s="124" t="str">
        <f>IF(F405="","",COUNTIF($F$2:F405,$F$1))</f>
        <v/>
      </c>
      <c r="H405" s="124" t="str">
        <f>IF(COUNTIF($A$2:A405,A405)=1,A405,"")</f>
        <v/>
      </c>
      <c r="I405" s="124" t="str">
        <f t="shared" si="30"/>
        <v/>
      </c>
      <c r="J405" s="124" t="str">
        <f>IF(I405="","",SUM($I$2:I405))</f>
        <v/>
      </c>
    </row>
    <row r="406" spans="1:10">
      <c r="A406" s="125" t="s">
        <v>1311</v>
      </c>
      <c r="B406" s="123" t="s">
        <v>1315</v>
      </c>
      <c r="C406" s="124" t="str">
        <f t="shared" si="29"/>
        <v>アデガワリュウイチ</v>
      </c>
      <c r="D406" s="124" t="str">
        <f t="shared" si="27"/>
        <v/>
      </c>
      <c r="E406" s="124" t="str">
        <f>IF(D406="","",COUNTIF($D$2:D406,1))</f>
        <v/>
      </c>
      <c r="F406" s="124" t="str">
        <f t="shared" si="28"/>
        <v/>
      </c>
      <c r="G406" s="124" t="str">
        <f>IF(F406="","",COUNTIF($F$2:F406,$F$1))</f>
        <v/>
      </c>
      <c r="H406" s="124" t="str">
        <f>IF(COUNTIF($A$2:A406,A406)=1,A406,"")</f>
        <v/>
      </c>
      <c r="I406" s="124" t="str">
        <f t="shared" si="30"/>
        <v/>
      </c>
      <c r="J406" s="124" t="str">
        <f>IF(I406="","",SUM($I$2:I406))</f>
        <v/>
      </c>
    </row>
    <row r="407" spans="1:10">
      <c r="A407" s="125" t="s">
        <v>1311</v>
      </c>
      <c r="B407" s="123" t="s">
        <v>1316</v>
      </c>
      <c r="C407" s="124" t="str">
        <f t="shared" si="29"/>
        <v>アライミキヒロ</v>
      </c>
      <c r="D407" s="124" t="str">
        <f t="shared" si="27"/>
        <v/>
      </c>
      <c r="E407" s="124" t="str">
        <f>IF(D407="","",COUNTIF($D$2:D407,1))</f>
        <v/>
      </c>
      <c r="F407" s="124" t="str">
        <f t="shared" si="28"/>
        <v/>
      </c>
      <c r="G407" s="124" t="str">
        <f>IF(F407="","",COUNTIF($F$2:F407,$F$1))</f>
        <v/>
      </c>
      <c r="H407" s="124" t="str">
        <f>IF(COUNTIF($A$2:A407,A407)=1,A407,"")</f>
        <v/>
      </c>
      <c r="I407" s="124" t="str">
        <f t="shared" si="30"/>
        <v/>
      </c>
      <c r="J407" s="124" t="str">
        <f>IF(I407="","",SUM($I$2:I407))</f>
        <v/>
      </c>
    </row>
    <row r="408" spans="1:10">
      <c r="A408" s="125" t="s">
        <v>1311</v>
      </c>
      <c r="B408" s="123" t="s">
        <v>1317</v>
      </c>
      <c r="C408" s="124" t="str">
        <f t="shared" si="29"/>
        <v>アンザイコウヘイ</v>
      </c>
      <c r="D408" s="124" t="str">
        <f t="shared" si="27"/>
        <v/>
      </c>
      <c r="E408" s="124" t="str">
        <f>IF(D408="","",COUNTIF($D$2:D408,1))</f>
        <v/>
      </c>
      <c r="F408" s="124" t="str">
        <f t="shared" si="28"/>
        <v/>
      </c>
      <c r="G408" s="124" t="str">
        <f>IF(F408="","",COUNTIF($F$2:F408,$F$1))</f>
        <v/>
      </c>
      <c r="H408" s="124" t="str">
        <f>IF(COUNTIF($A$2:A408,A408)=1,A408,"")</f>
        <v/>
      </c>
      <c r="I408" s="124" t="str">
        <f t="shared" si="30"/>
        <v/>
      </c>
      <c r="J408" s="124" t="str">
        <f>IF(I408="","",SUM($I$2:I408))</f>
        <v/>
      </c>
    </row>
    <row r="409" spans="1:10">
      <c r="A409" s="125" t="s">
        <v>1311</v>
      </c>
      <c r="B409" s="123" t="s">
        <v>1318</v>
      </c>
      <c r="C409" s="124" t="str">
        <f t="shared" si="29"/>
        <v>アンドウユカ</v>
      </c>
      <c r="D409" s="124" t="str">
        <f t="shared" si="27"/>
        <v/>
      </c>
      <c r="E409" s="124" t="str">
        <f>IF(D409="","",COUNTIF($D$2:D409,1))</f>
        <v/>
      </c>
      <c r="F409" s="124" t="str">
        <f t="shared" si="28"/>
        <v/>
      </c>
      <c r="G409" s="124" t="str">
        <f>IF(F409="","",COUNTIF($F$2:F409,$F$1))</f>
        <v/>
      </c>
      <c r="H409" s="124" t="str">
        <f>IF(COUNTIF($A$2:A409,A409)=1,A409,"")</f>
        <v/>
      </c>
      <c r="I409" s="124" t="str">
        <f t="shared" si="30"/>
        <v/>
      </c>
      <c r="J409" s="124" t="str">
        <f>IF(I409="","",SUM($I$2:I409))</f>
        <v/>
      </c>
    </row>
    <row r="410" spans="1:10">
      <c r="A410" s="125" t="s">
        <v>1311</v>
      </c>
      <c r="B410" s="123" t="s">
        <v>1319</v>
      </c>
      <c r="C410" s="124" t="str">
        <f t="shared" si="29"/>
        <v>イガラシススム</v>
      </c>
      <c r="D410" s="124" t="str">
        <f t="shared" si="27"/>
        <v/>
      </c>
      <c r="E410" s="124" t="str">
        <f>IF(D410="","",COUNTIF($D$2:D410,1))</f>
        <v/>
      </c>
      <c r="F410" s="124" t="str">
        <f t="shared" si="28"/>
        <v>重複</v>
      </c>
      <c r="G410" s="124">
        <f>IF(F410="","",COUNTIF($F$2:F410,$F$1))</f>
        <v>27</v>
      </c>
      <c r="H410" s="124" t="str">
        <f>IF(COUNTIF($A$2:A410,A410)=1,A410,"")</f>
        <v/>
      </c>
      <c r="I410" s="124" t="str">
        <f t="shared" si="30"/>
        <v/>
      </c>
      <c r="J410" s="124" t="str">
        <f>IF(I410="","",SUM($I$2:I410))</f>
        <v/>
      </c>
    </row>
    <row r="411" spans="1:10">
      <c r="A411" s="125" t="s">
        <v>1311</v>
      </c>
      <c r="B411" s="123" t="s">
        <v>1320</v>
      </c>
      <c r="C411" s="124" t="str">
        <f t="shared" si="29"/>
        <v>イガラシダイキ</v>
      </c>
      <c r="D411" s="124" t="str">
        <f t="shared" si="27"/>
        <v/>
      </c>
      <c r="E411" s="124" t="str">
        <f>IF(D411="","",COUNTIF($D$2:D411,1))</f>
        <v/>
      </c>
      <c r="F411" s="124" t="str">
        <f t="shared" si="28"/>
        <v/>
      </c>
      <c r="G411" s="124" t="str">
        <f>IF(F411="","",COUNTIF($F$2:F411,$F$1))</f>
        <v/>
      </c>
      <c r="H411" s="124" t="str">
        <f>IF(COUNTIF($A$2:A411,A411)=1,A411,"")</f>
        <v/>
      </c>
      <c r="I411" s="124" t="str">
        <f t="shared" si="30"/>
        <v/>
      </c>
      <c r="J411" s="124" t="str">
        <f>IF(I411="","",SUM($I$2:I411))</f>
        <v/>
      </c>
    </row>
    <row r="412" spans="1:10">
      <c r="A412" s="125" t="s">
        <v>1311</v>
      </c>
      <c r="B412" s="123" t="s">
        <v>1321</v>
      </c>
      <c r="C412" s="124" t="str">
        <f t="shared" si="29"/>
        <v>イケガイカズキ</v>
      </c>
      <c r="D412" s="124" t="str">
        <f t="shared" si="27"/>
        <v/>
      </c>
      <c r="E412" s="124" t="str">
        <f>IF(D412="","",COUNTIF($D$2:D412,1))</f>
        <v/>
      </c>
      <c r="F412" s="124" t="str">
        <f t="shared" si="28"/>
        <v/>
      </c>
      <c r="G412" s="124" t="str">
        <f>IF(F412="","",COUNTIF($F$2:F412,$F$1))</f>
        <v/>
      </c>
      <c r="H412" s="124" t="str">
        <f>IF(COUNTIF($A$2:A412,A412)=1,A412,"")</f>
        <v/>
      </c>
      <c r="I412" s="124" t="str">
        <f t="shared" si="30"/>
        <v/>
      </c>
      <c r="J412" s="124" t="str">
        <f>IF(I412="","",SUM($I$2:I412))</f>
        <v/>
      </c>
    </row>
    <row r="413" spans="1:10">
      <c r="A413" s="125" t="s">
        <v>1311</v>
      </c>
      <c r="B413" s="123" t="s">
        <v>1322</v>
      </c>
      <c r="C413" s="124" t="str">
        <f t="shared" si="29"/>
        <v>イケウラトシキ揮</v>
      </c>
      <c r="D413" s="124" t="str">
        <f t="shared" si="27"/>
        <v/>
      </c>
      <c r="E413" s="124" t="str">
        <f>IF(D413="","",COUNTIF($D$2:D413,1))</f>
        <v/>
      </c>
      <c r="F413" s="124" t="str">
        <f t="shared" si="28"/>
        <v/>
      </c>
      <c r="G413" s="124" t="str">
        <f>IF(F413="","",COUNTIF($F$2:F413,$F$1))</f>
        <v/>
      </c>
      <c r="H413" s="124" t="str">
        <f>IF(COUNTIF($A$2:A413,A413)=1,A413,"")</f>
        <v/>
      </c>
      <c r="I413" s="124" t="str">
        <f t="shared" si="30"/>
        <v/>
      </c>
      <c r="J413" s="124" t="str">
        <f>IF(I413="","",SUM($I$2:I413))</f>
        <v/>
      </c>
    </row>
    <row r="414" spans="1:10">
      <c r="A414" s="125" t="s">
        <v>1311</v>
      </c>
      <c r="B414" s="123" t="s">
        <v>1323</v>
      </c>
      <c r="C414" s="124" t="str">
        <f t="shared" si="29"/>
        <v>イケガミサトミ</v>
      </c>
      <c r="D414" s="124" t="str">
        <f t="shared" si="27"/>
        <v/>
      </c>
      <c r="E414" s="124" t="str">
        <f>IF(D414="","",COUNTIF($D$2:D414,1))</f>
        <v/>
      </c>
      <c r="F414" s="124" t="str">
        <f t="shared" si="28"/>
        <v/>
      </c>
      <c r="G414" s="124" t="str">
        <f>IF(F414="","",COUNTIF($F$2:F414,$F$1))</f>
        <v/>
      </c>
      <c r="H414" s="124" t="str">
        <f>IF(COUNTIF($A$2:A414,A414)=1,A414,"")</f>
        <v/>
      </c>
      <c r="I414" s="124" t="str">
        <f t="shared" si="30"/>
        <v/>
      </c>
      <c r="J414" s="124" t="str">
        <f>IF(I414="","",SUM($I$2:I414))</f>
        <v/>
      </c>
    </row>
    <row r="415" spans="1:10">
      <c r="A415" s="125" t="s">
        <v>1311</v>
      </c>
      <c r="B415" s="123" t="s">
        <v>1324</v>
      </c>
      <c r="C415" s="124" t="str">
        <f t="shared" si="29"/>
        <v>イケダコブシヒト</v>
      </c>
      <c r="D415" s="124" t="str">
        <f t="shared" si="27"/>
        <v/>
      </c>
      <c r="E415" s="124" t="str">
        <f>IF(D415="","",COUNTIF($D$2:D415,1))</f>
        <v/>
      </c>
      <c r="F415" s="124" t="str">
        <f t="shared" si="28"/>
        <v/>
      </c>
      <c r="G415" s="124" t="str">
        <f>IF(F415="","",COUNTIF($F$2:F415,$F$1))</f>
        <v/>
      </c>
      <c r="H415" s="124" t="str">
        <f>IF(COUNTIF($A$2:A415,A415)=1,A415,"")</f>
        <v/>
      </c>
      <c r="I415" s="124" t="str">
        <f t="shared" si="30"/>
        <v/>
      </c>
      <c r="J415" s="124" t="str">
        <f>IF(I415="","",SUM($I$2:I415))</f>
        <v/>
      </c>
    </row>
    <row r="416" spans="1:10">
      <c r="A416" s="125" t="s">
        <v>1311</v>
      </c>
      <c r="B416" s="123" t="s">
        <v>1325</v>
      </c>
      <c r="C416" s="124" t="str">
        <f t="shared" si="29"/>
        <v>イザキナオト</v>
      </c>
      <c r="D416" s="124" t="str">
        <f t="shared" si="27"/>
        <v/>
      </c>
      <c r="E416" s="124" t="str">
        <f>IF(D416="","",COUNTIF($D$2:D416,1))</f>
        <v/>
      </c>
      <c r="F416" s="124" t="str">
        <f t="shared" si="28"/>
        <v>重複</v>
      </c>
      <c r="G416" s="124">
        <f>IF(F416="","",COUNTIF($F$2:F416,$F$1))</f>
        <v>28</v>
      </c>
      <c r="H416" s="124" t="str">
        <f>IF(COUNTIF($A$2:A416,A416)=1,A416,"")</f>
        <v/>
      </c>
      <c r="I416" s="124" t="str">
        <f t="shared" si="30"/>
        <v/>
      </c>
      <c r="J416" s="124" t="str">
        <f>IF(I416="","",SUM($I$2:I416))</f>
        <v/>
      </c>
    </row>
    <row r="417" spans="1:10">
      <c r="A417" s="125" t="s">
        <v>1311</v>
      </c>
      <c r="B417" s="123" t="s">
        <v>1326</v>
      </c>
      <c r="C417" s="124" t="str">
        <f t="shared" si="29"/>
        <v>イシイリョウスケ祐</v>
      </c>
      <c r="D417" s="124" t="str">
        <f t="shared" si="27"/>
        <v/>
      </c>
      <c r="E417" s="124" t="str">
        <f>IF(D417="","",COUNTIF($D$2:D417,1))</f>
        <v/>
      </c>
      <c r="F417" s="124" t="str">
        <f t="shared" si="28"/>
        <v/>
      </c>
      <c r="G417" s="124" t="str">
        <f>IF(F417="","",COUNTIF($F$2:F417,$F$1))</f>
        <v/>
      </c>
      <c r="H417" s="124" t="str">
        <f>IF(COUNTIF($A$2:A417,A417)=1,A417,"")</f>
        <v/>
      </c>
      <c r="I417" s="124" t="str">
        <f t="shared" si="30"/>
        <v/>
      </c>
      <c r="J417" s="124" t="str">
        <f>IF(I417="","",SUM($I$2:I417))</f>
        <v/>
      </c>
    </row>
    <row r="418" spans="1:10">
      <c r="A418" s="125" t="s">
        <v>1311</v>
      </c>
      <c r="B418" s="123" t="s">
        <v>1327</v>
      </c>
      <c r="C418" s="124" t="str">
        <f t="shared" si="29"/>
        <v>イシモトアキラ</v>
      </c>
      <c r="D418" s="124" t="str">
        <f t="shared" si="27"/>
        <v/>
      </c>
      <c r="E418" s="124" t="str">
        <f>IF(D418="","",COUNTIF($D$2:D418,1))</f>
        <v/>
      </c>
      <c r="F418" s="124" t="str">
        <f t="shared" si="28"/>
        <v/>
      </c>
      <c r="G418" s="124" t="str">
        <f>IF(F418="","",COUNTIF($F$2:F418,$F$1))</f>
        <v/>
      </c>
      <c r="H418" s="124" t="str">
        <f>IF(COUNTIF($A$2:A418,A418)=1,A418,"")</f>
        <v/>
      </c>
      <c r="I418" s="124" t="str">
        <f t="shared" si="30"/>
        <v/>
      </c>
      <c r="J418" s="124" t="str">
        <f>IF(I418="","",SUM($I$2:I418))</f>
        <v/>
      </c>
    </row>
    <row r="419" spans="1:10">
      <c r="A419" s="125" t="s">
        <v>1311</v>
      </c>
      <c r="B419" s="123" t="s">
        <v>1328</v>
      </c>
      <c r="C419" s="124" t="str">
        <f t="shared" si="29"/>
        <v>イシワタリミホ</v>
      </c>
      <c r="D419" s="124" t="str">
        <f t="shared" si="27"/>
        <v/>
      </c>
      <c r="E419" s="124" t="str">
        <f>IF(D419="","",COUNTIF($D$2:D419,1))</f>
        <v/>
      </c>
      <c r="F419" s="124" t="str">
        <f t="shared" si="28"/>
        <v/>
      </c>
      <c r="G419" s="124" t="str">
        <f>IF(F419="","",COUNTIF($F$2:F419,$F$1))</f>
        <v/>
      </c>
      <c r="H419" s="124" t="str">
        <f>IF(COUNTIF($A$2:A419,A419)=1,A419,"")</f>
        <v/>
      </c>
      <c r="I419" s="124" t="str">
        <f t="shared" si="30"/>
        <v/>
      </c>
      <c r="J419" s="124" t="str">
        <f>IF(I419="","",SUM($I$2:I419))</f>
        <v/>
      </c>
    </row>
    <row r="420" spans="1:10">
      <c r="A420" s="125" t="s">
        <v>1311</v>
      </c>
      <c r="B420" s="123" t="s">
        <v>1329</v>
      </c>
      <c r="C420" s="124" t="str">
        <f t="shared" si="29"/>
        <v>イトウシンノスケ</v>
      </c>
      <c r="D420" s="124" t="str">
        <f t="shared" si="27"/>
        <v/>
      </c>
      <c r="E420" s="124" t="str">
        <f>IF(D420="","",COUNTIF($D$2:D420,1))</f>
        <v/>
      </c>
      <c r="F420" s="124" t="str">
        <f t="shared" si="28"/>
        <v/>
      </c>
      <c r="G420" s="124" t="str">
        <f>IF(F420="","",COUNTIF($F$2:F420,$F$1))</f>
        <v/>
      </c>
      <c r="H420" s="124" t="str">
        <f>IF(COUNTIF($A$2:A420,A420)=1,A420,"")</f>
        <v/>
      </c>
      <c r="I420" s="124" t="str">
        <f t="shared" si="30"/>
        <v/>
      </c>
      <c r="J420" s="124" t="str">
        <f>IF(I420="","",SUM($I$2:I420))</f>
        <v/>
      </c>
    </row>
    <row r="421" spans="1:10">
      <c r="A421" s="125" t="s">
        <v>1311</v>
      </c>
      <c r="B421" s="123" t="s">
        <v>1330</v>
      </c>
      <c r="C421" s="124" t="str">
        <f t="shared" si="29"/>
        <v>イナダナオヤ</v>
      </c>
      <c r="D421" s="124" t="str">
        <f t="shared" si="27"/>
        <v/>
      </c>
      <c r="E421" s="124" t="str">
        <f>IF(D421="","",COUNTIF($D$2:D421,1))</f>
        <v/>
      </c>
      <c r="F421" s="124" t="str">
        <f t="shared" si="28"/>
        <v/>
      </c>
      <c r="G421" s="124" t="str">
        <f>IF(F421="","",COUNTIF($F$2:F421,$F$1))</f>
        <v/>
      </c>
      <c r="H421" s="124" t="str">
        <f>IF(COUNTIF($A$2:A421,A421)=1,A421,"")</f>
        <v/>
      </c>
      <c r="I421" s="124" t="str">
        <f t="shared" si="30"/>
        <v/>
      </c>
      <c r="J421" s="124" t="str">
        <f>IF(I421="","",SUM($I$2:I421))</f>
        <v/>
      </c>
    </row>
    <row r="422" spans="1:10">
      <c r="A422" s="125" t="s">
        <v>1311</v>
      </c>
      <c r="B422" s="123" t="s">
        <v>1331</v>
      </c>
      <c r="C422" s="124" t="str">
        <f t="shared" si="29"/>
        <v>イヌマハルキ</v>
      </c>
      <c r="D422" s="124" t="str">
        <f t="shared" si="27"/>
        <v/>
      </c>
      <c r="E422" s="124" t="str">
        <f>IF(D422="","",COUNTIF($D$2:D422,1))</f>
        <v/>
      </c>
      <c r="F422" s="124" t="str">
        <f t="shared" si="28"/>
        <v>重複</v>
      </c>
      <c r="G422" s="124">
        <f>IF(F422="","",COUNTIF($F$2:F422,$F$1))</f>
        <v>29</v>
      </c>
      <c r="H422" s="124" t="str">
        <f>IF(COUNTIF($A$2:A422,A422)=1,A422,"")</f>
        <v/>
      </c>
      <c r="I422" s="124" t="str">
        <f t="shared" si="30"/>
        <v/>
      </c>
      <c r="J422" s="124" t="str">
        <f>IF(I422="","",SUM($I$2:I422))</f>
        <v/>
      </c>
    </row>
    <row r="423" spans="1:10">
      <c r="A423" s="125" t="s">
        <v>1311</v>
      </c>
      <c r="B423" s="123" t="s">
        <v>1332</v>
      </c>
      <c r="C423" s="124" t="str">
        <f t="shared" si="29"/>
        <v>イハラヒデカズ</v>
      </c>
      <c r="D423" s="124" t="str">
        <f t="shared" si="27"/>
        <v/>
      </c>
      <c r="E423" s="124" t="str">
        <f>IF(D423="","",COUNTIF($D$2:D423,1))</f>
        <v/>
      </c>
      <c r="F423" s="124" t="str">
        <f t="shared" si="28"/>
        <v/>
      </c>
      <c r="G423" s="124" t="str">
        <f>IF(F423="","",COUNTIF($F$2:F423,$F$1))</f>
        <v/>
      </c>
      <c r="H423" s="124" t="str">
        <f>IF(COUNTIF($A$2:A423,A423)=1,A423,"")</f>
        <v/>
      </c>
      <c r="I423" s="124" t="str">
        <f t="shared" si="30"/>
        <v/>
      </c>
      <c r="J423" s="124" t="str">
        <f>IF(I423="","",SUM($I$2:I423))</f>
        <v/>
      </c>
    </row>
    <row r="424" spans="1:10">
      <c r="A424" s="125" t="s">
        <v>1311</v>
      </c>
      <c r="B424" s="123" t="s">
        <v>1333</v>
      </c>
      <c r="C424" s="124" t="str">
        <f t="shared" si="29"/>
        <v>イワタユウスケ</v>
      </c>
      <c r="D424" s="124" t="str">
        <f t="shared" si="27"/>
        <v/>
      </c>
      <c r="E424" s="124" t="str">
        <f>IF(D424="","",COUNTIF($D$2:D424,1))</f>
        <v/>
      </c>
      <c r="F424" s="124" t="str">
        <f t="shared" si="28"/>
        <v/>
      </c>
      <c r="G424" s="124" t="str">
        <f>IF(F424="","",COUNTIF($F$2:F424,$F$1))</f>
        <v/>
      </c>
      <c r="H424" s="124" t="str">
        <f>IF(COUNTIF($A$2:A424,A424)=1,A424,"")</f>
        <v/>
      </c>
      <c r="I424" s="124" t="str">
        <f t="shared" si="30"/>
        <v/>
      </c>
      <c r="J424" s="124" t="str">
        <f>IF(I424="","",SUM($I$2:I424))</f>
        <v/>
      </c>
    </row>
    <row r="425" spans="1:10">
      <c r="A425" s="125" t="s">
        <v>1311</v>
      </c>
      <c r="B425" s="123" t="s">
        <v>1334</v>
      </c>
      <c r="C425" s="124" t="str">
        <f t="shared" si="29"/>
        <v>ウエタケシュン</v>
      </c>
      <c r="D425" s="124" t="str">
        <f t="shared" si="27"/>
        <v/>
      </c>
      <c r="E425" s="124" t="str">
        <f>IF(D425="","",COUNTIF($D$2:D425,1))</f>
        <v/>
      </c>
      <c r="F425" s="124" t="str">
        <f t="shared" si="28"/>
        <v/>
      </c>
      <c r="G425" s="124" t="str">
        <f>IF(F425="","",COUNTIF($F$2:F425,$F$1))</f>
        <v/>
      </c>
      <c r="H425" s="124" t="str">
        <f>IF(COUNTIF($A$2:A425,A425)=1,A425,"")</f>
        <v/>
      </c>
      <c r="I425" s="124" t="str">
        <f t="shared" si="30"/>
        <v/>
      </c>
      <c r="J425" s="124" t="str">
        <f>IF(I425="","",SUM($I$2:I425))</f>
        <v/>
      </c>
    </row>
    <row r="426" spans="1:10">
      <c r="A426" s="125" t="s">
        <v>1311</v>
      </c>
      <c r="B426" s="123" t="s">
        <v>1335</v>
      </c>
      <c r="C426" s="124" t="str">
        <f t="shared" si="29"/>
        <v>ウチダリョウタ</v>
      </c>
      <c r="D426" s="124" t="str">
        <f t="shared" si="27"/>
        <v/>
      </c>
      <c r="E426" s="124" t="str">
        <f>IF(D426="","",COUNTIF($D$2:D426,1))</f>
        <v/>
      </c>
      <c r="F426" s="124" t="str">
        <f t="shared" si="28"/>
        <v/>
      </c>
      <c r="G426" s="124" t="str">
        <f>IF(F426="","",COUNTIF($F$2:F426,$F$1))</f>
        <v/>
      </c>
      <c r="H426" s="124" t="str">
        <f>IF(COUNTIF($A$2:A426,A426)=1,A426,"")</f>
        <v/>
      </c>
      <c r="I426" s="124" t="str">
        <f t="shared" si="30"/>
        <v/>
      </c>
      <c r="J426" s="124" t="str">
        <f>IF(I426="","",SUM($I$2:I426))</f>
        <v/>
      </c>
    </row>
    <row r="427" spans="1:10">
      <c r="A427" s="125" t="s">
        <v>1311</v>
      </c>
      <c r="B427" s="123" t="s">
        <v>1336</v>
      </c>
      <c r="C427" s="124" t="str">
        <f t="shared" si="29"/>
        <v>ウチボリユウスケ</v>
      </c>
      <c r="D427" s="124" t="str">
        <f t="shared" si="27"/>
        <v/>
      </c>
      <c r="E427" s="124" t="str">
        <f>IF(D427="","",COUNTIF($D$2:D427,1))</f>
        <v/>
      </c>
      <c r="F427" s="124" t="str">
        <f t="shared" si="28"/>
        <v>重複</v>
      </c>
      <c r="G427" s="124">
        <f>IF(F427="","",COUNTIF($F$2:F427,$F$1))</f>
        <v>30</v>
      </c>
      <c r="H427" s="124" t="str">
        <f>IF(COUNTIF($A$2:A427,A427)=1,A427,"")</f>
        <v/>
      </c>
      <c r="I427" s="124" t="str">
        <f t="shared" si="30"/>
        <v/>
      </c>
      <c r="J427" s="124" t="str">
        <f>IF(I427="","",SUM($I$2:I427))</f>
        <v/>
      </c>
    </row>
    <row r="428" spans="1:10">
      <c r="A428" s="125" t="s">
        <v>1311</v>
      </c>
      <c r="B428" s="123" t="s">
        <v>1337</v>
      </c>
      <c r="C428" s="124" t="str">
        <f t="shared" si="29"/>
        <v>ウチヤマミカ</v>
      </c>
      <c r="D428" s="124" t="str">
        <f t="shared" si="27"/>
        <v/>
      </c>
      <c r="E428" s="124" t="str">
        <f>IF(D428="","",COUNTIF($D$2:D428,1))</f>
        <v/>
      </c>
      <c r="F428" s="124" t="str">
        <f t="shared" si="28"/>
        <v/>
      </c>
      <c r="G428" s="124" t="str">
        <f>IF(F428="","",COUNTIF($F$2:F428,$F$1))</f>
        <v/>
      </c>
      <c r="H428" s="124" t="str">
        <f>IF(COUNTIF($A$2:A428,A428)=1,A428,"")</f>
        <v/>
      </c>
      <c r="I428" s="124" t="str">
        <f t="shared" si="30"/>
        <v/>
      </c>
      <c r="J428" s="124" t="str">
        <f>IF(I428="","",SUM($I$2:I428))</f>
        <v/>
      </c>
    </row>
    <row r="429" spans="1:10">
      <c r="A429" s="125" t="s">
        <v>1311</v>
      </c>
      <c r="B429" s="123" t="s">
        <v>1338</v>
      </c>
      <c r="C429" s="124" t="str">
        <f t="shared" si="29"/>
        <v>ウメザワショウキ</v>
      </c>
      <c r="D429" s="124" t="str">
        <f t="shared" si="27"/>
        <v/>
      </c>
      <c r="E429" s="124" t="str">
        <f>IF(D429="","",COUNTIF($D$2:D429,1))</f>
        <v/>
      </c>
      <c r="F429" s="124" t="str">
        <f t="shared" si="28"/>
        <v/>
      </c>
      <c r="G429" s="124" t="str">
        <f>IF(F429="","",COUNTIF($F$2:F429,$F$1))</f>
        <v/>
      </c>
      <c r="H429" s="124" t="str">
        <f>IF(COUNTIF($A$2:A429,A429)=1,A429,"")</f>
        <v/>
      </c>
      <c r="I429" s="124" t="str">
        <f t="shared" si="30"/>
        <v/>
      </c>
      <c r="J429" s="124" t="str">
        <f>IF(I429="","",SUM($I$2:I429))</f>
        <v/>
      </c>
    </row>
    <row r="430" spans="1:10">
      <c r="A430" s="125" t="s">
        <v>1311</v>
      </c>
      <c r="B430" s="123" t="s">
        <v>1339</v>
      </c>
      <c r="C430" s="124" t="str">
        <f t="shared" si="29"/>
        <v>ウラモトタツキ</v>
      </c>
      <c r="D430" s="124" t="str">
        <f t="shared" si="27"/>
        <v/>
      </c>
      <c r="E430" s="124" t="str">
        <f>IF(D430="","",COUNTIF($D$2:D430,1))</f>
        <v/>
      </c>
      <c r="F430" s="124" t="str">
        <f t="shared" si="28"/>
        <v/>
      </c>
      <c r="G430" s="124" t="str">
        <f>IF(F430="","",COUNTIF($F$2:F430,$F$1))</f>
        <v/>
      </c>
      <c r="H430" s="124" t="str">
        <f>IF(COUNTIF($A$2:A430,A430)=1,A430,"")</f>
        <v/>
      </c>
      <c r="I430" s="124" t="str">
        <f t="shared" si="30"/>
        <v/>
      </c>
      <c r="J430" s="124" t="str">
        <f>IF(I430="","",SUM($I$2:I430))</f>
        <v/>
      </c>
    </row>
    <row r="431" spans="1:10">
      <c r="A431" s="125" t="s">
        <v>1311</v>
      </c>
      <c r="B431" s="123" t="s">
        <v>1340</v>
      </c>
      <c r="C431" s="124" t="str">
        <f t="shared" si="29"/>
        <v>エグチリョウ</v>
      </c>
      <c r="D431" s="124" t="str">
        <f t="shared" si="27"/>
        <v/>
      </c>
      <c r="E431" s="124" t="str">
        <f>IF(D431="","",COUNTIF($D$2:D431,1))</f>
        <v/>
      </c>
      <c r="F431" s="124" t="str">
        <f t="shared" si="28"/>
        <v/>
      </c>
      <c r="G431" s="124" t="str">
        <f>IF(F431="","",COUNTIF($F$2:F431,$F$1))</f>
        <v/>
      </c>
      <c r="H431" s="124" t="str">
        <f>IF(COUNTIF($A$2:A431,A431)=1,A431,"")</f>
        <v/>
      </c>
      <c r="I431" s="124" t="str">
        <f t="shared" si="30"/>
        <v/>
      </c>
      <c r="J431" s="124" t="str">
        <f>IF(I431="","",SUM($I$2:I431))</f>
        <v/>
      </c>
    </row>
    <row r="432" spans="1:10">
      <c r="A432" s="125" t="s">
        <v>1311</v>
      </c>
      <c r="B432" s="123" t="s">
        <v>1341</v>
      </c>
      <c r="C432" s="124" t="str">
        <f t="shared" si="29"/>
        <v>エビハラコウヘイ</v>
      </c>
      <c r="D432" s="124" t="str">
        <f t="shared" si="27"/>
        <v/>
      </c>
      <c r="E432" s="124" t="str">
        <f>IF(D432="","",COUNTIF($D$2:D432,1))</f>
        <v/>
      </c>
      <c r="F432" s="124" t="str">
        <f t="shared" si="28"/>
        <v/>
      </c>
      <c r="G432" s="124" t="str">
        <f>IF(F432="","",COUNTIF($F$2:F432,$F$1))</f>
        <v/>
      </c>
      <c r="H432" s="124" t="str">
        <f>IF(COUNTIF($A$2:A432,A432)=1,A432,"")</f>
        <v/>
      </c>
      <c r="I432" s="124" t="str">
        <f t="shared" si="30"/>
        <v/>
      </c>
      <c r="J432" s="124" t="str">
        <f>IF(I432="","",SUM($I$2:I432))</f>
        <v/>
      </c>
    </row>
    <row r="433" spans="1:10">
      <c r="A433" s="125" t="s">
        <v>1311</v>
      </c>
      <c r="B433" s="123" t="s">
        <v>1342</v>
      </c>
      <c r="C433" s="124" t="str">
        <f t="shared" si="29"/>
        <v>エンドウタイガ</v>
      </c>
      <c r="D433" s="124" t="str">
        <f t="shared" si="27"/>
        <v/>
      </c>
      <c r="E433" s="124" t="str">
        <f>IF(D433="","",COUNTIF($D$2:D433,1))</f>
        <v/>
      </c>
      <c r="F433" s="124" t="str">
        <f t="shared" si="28"/>
        <v>重複</v>
      </c>
      <c r="G433" s="124">
        <f>IF(F433="","",COUNTIF($F$2:F433,$F$1))</f>
        <v>31</v>
      </c>
      <c r="H433" s="124" t="str">
        <f>IF(COUNTIF($A$2:A433,A433)=1,A433,"")</f>
        <v/>
      </c>
      <c r="I433" s="124" t="str">
        <f t="shared" si="30"/>
        <v/>
      </c>
      <c r="J433" s="124" t="str">
        <f>IF(I433="","",SUM($I$2:I433))</f>
        <v/>
      </c>
    </row>
    <row r="434" spans="1:10">
      <c r="A434" s="125" t="s">
        <v>1311</v>
      </c>
      <c r="B434" s="123" t="s">
        <v>1343</v>
      </c>
      <c r="C434" s="124" t="str">
        <f t="shared" si="29"/>
        <v>エンドウナツホ</v>
      </c>
      <c r="D434" s="124" t="str">
        <f t="shared" si="27"/>
        <v/>
      </c>
      <c r="E434" s="124" t="str">
        <f>IF(D434="","",COUNTIF($D$2:D434,1))</f>
        <v/>
      </c>
      <c r="F434" s="124" t="str">
        <f t="shared" si="28"/>
        <v/>
      </c>
      <c r="G434" s="124" t="str">
        <f>IF(F434="","",COUNTIF($F$2:F434,$F$1))</f>
        <v/>
      </c>
      <c r="H434" s="124" t="str">
        <f>IF(COUNTIF($A$2:A434,A434)=1,A434,"")</f>
        <v/>
      </c>
      <c r="I434" s="124" t="str">
        <f t="shared" si="30"/>
        <v/>
      </c>
      <c r="J434" s="124" t="str">
        <f>IF(I434="","",SUM($I$2:I434))</f>
        <v/>
      </c>
    </row>
    <row r="435" spans="1:10">
      <c r="A435" s="125" t="s">
        <v>1311</v>
      </c>
      <c r="B435" s="123" t="s">
        <v>1344</v>
      </c>
      <c r="C435" s="124" t="str">
        <f t="shared" si="29"/>
        <v>オオタヤスヒロ洋</v>
      </c>
      <c r="D435" s="124" t="str">
        <f t="shared" si="27"/>
        <v/>
      </c>
      <c r="E435" s="124" t="str">
        <f>IF(D435="","",COUNTIF($D$2:D435,1))</f>
        <v/>
      </c>
      <c r="F435" s="124" t="str">
        <f t="shared" si="28"/>
        <v/>
      </c>
      <c r="G435" s="124" t="str">
        <f>IF(F435="","",COUNTIF($F$2:F435,$F$1))</f>
        <v/>
      </c>
      <c r="H435" s="124" t="str">
        <f>IF(COUNTIF($A$2:A435,A435)=1,A435,"")</f>
        <v/>
      </c>
      <c r="I435" s="124" t="str">
        <f t="shared" si="30"/>
        <v/>
      </c>
      <c r="J435" s="124" t="str">
        <f>IF(I435="","",SUM($I$2:I435))</f>
        <v/>
      </c>
    </row>
    <row r="436" spans="1:10">
      <c r="A436" s="125" t="s">
        <v>1311</v>
      </c>
      <c r="B436" s="123" t="s">
        <v>861</v>
      </c>
      <c r="C436" s="124" t="str">
        <f t="shared" si="29"/>
        <v>オオタケチハヤ</v>
      </c>
      <c r="D436" s="124" t="str">
        <f t="shared" si="27"/>
        <v/>
      </c>
      <c r="E436" s="124" t="str">
        <f>IF(D436="","",COUNTIF($D$2:D436,1))</f>
        <v/>
      </c>
      <c r="F436" s="124" t="str">
        <f t="shared" si="28"/>
        <v>重複</v>
      </c>
      <c r="G436" s="124">
        <f>IF(F436="","",COUNTIF($F$2:F436,$F$1))</f>
        <v>32</v>
      </c>
      <c r="H436" s="124" t="str">
        <f>IF(COUNTIF($A$2:A436,A436)=1,A436,"")</f>
        <v/>
      </c>
      <c r="I436" s="124" t="str">
        <f t="shared" si="30"/>
        <v/>
      </c>
      <c r="J436" s="124" t="str">
        <f>IF(I436="","",SUM($I$2:I436))</f>
        <v/>
      </c>
    </row>
    <row r="437" spans="1:10">
      <c r="A437" s="125" t="s">
        <v>1311</v>
      </c>
      <c r="B437" s="123" t="s">
        <v>1345</v>
      </c>
      <c r="C437" s="124" t="str">
        <f t="shared" si="29"/>
        <v>オオノモエナ</v>
      </c>
      <c r="D437" s="124" t="str">
        <f t="shared" si="27"/>
        <v/>
      </c>
      <c r="E437" s="124" t="str">
        <f>IF(D437="","",COUNTIF($D$2:D437,1))</f>
        <v/>
      </c>
      <c r="F437" s="124" t="str">
        <f t="shared" si="28"/>
        <v/>
      </c>
      <c r="G437" s="124" t="str">
        <f>IF(F437="","",COUNTIF($F$2:F437,$F$1))</f>
        <v/>
      </c>
      <c r="H437" s="124" t="str">
        <f>IF(COUNTIF($A$2:A437,A437)=1,A437,"")</f>
        <v/>
      </c>
      <c r="I437" s="124" t="str">
        <f t="shared" si="30"/>
        <v/>
      </c>
      <c r="J437" s="124" t="str">
        <f>IF(I437="","",SUM($I$2:I437))</f>
        <v/>
      </c>
    </row>
    <row r="438" spans="1:10">
      <c r="A438" s="125" t="s">
        <v>1311</v>
      </c>
      <c r="B438" s="123" t="s">
        <v>1346</v>
      </c>
      <c r="C438" s="124" t="str">
        <f t="shared" si="29"/>
        <v>オカダイスケ</v>
      </c>
      <c r="D438" s="124" t="str">
        <f t="shared" si="27"/>
        <v/>
      </c>
      <c r="E438" s="124" t="str">
        <f>IF(D438="","",COUNTIF($D$2:D438,1))</f>
        <v/>
      </c>
      <c r="F438" s="124" t="str">
        <f t="shared" si="28"/>
        <v/>
      </c>
      <c r="G438" s="124" t="str">
        <f>IF(F438="","",COUNTIF($F$2:F438,$F$1))</f>
        <v/>
      </c>
      <c r="H438" s="124" t="str">
        <f>IF(COUNTIF($A$2:A438,A438)=1,A438,"")</f>
        <v/>
      </c>
      <c r="I438" s="124" t="str">
        <f t="shared" si="30"/>
        <v/>
      </c>
      <c r="J438" s="124" t="str">
        <f>IF(I438="","",SUM($I$2:I438))</f>
        <v/>
      </c>
    </row>
    <row r="439" spans="1:10">
      <c r="A439" s="125" t="s">
        <v>1311</v>
      </c>
      <c r="B439" s="123" t="s">
        <v>1347</v>
      </c>
      <c r="C439" s="124" t="str">
        <f t="shared" si="29"/>
        <v>オガサワラケイ</v>
      </c>
      <c r="D439" s="124" t="str">
        <f t="shared" si="27"/>
        <v/>
      </c>
      <c r="E439" s="124" t="str">
        <f>IF(D439="","",COUNTIF($D$2:D439,1))</f>
        <v/>
      </c>
      <c r="F439" s="124" t="str">
        <f t="shared" si="28"/>
        <v>重複</v>
      </c>
      <c r="G439" s="124">
        <f>IF(F439="","",COUNTIF($F$2:F439,$F$1))</f>
        <v>33</v>
      </c>
      <c r="H439" s="124" t="str">
        <f>IF(COUNTIF($A$2:A439,A439)=1,A439,"")</f>
        <v/>
      </c>
      <c r="I439" s="124" t="str">
        <f t="shared" si="30"/>
        <v/>
      </c>
      <c r="J439" s="124" t="str">
        <f>IF(I439="","",SUM($I$2:I439))</f>
        <v/>
      </c>
    </row>
    <row r="440" spans="1:10">
      <c r="A440" s="125" t="s">
        <v>1311</v>
      </c>
      <c r="B440" s="123" t="s">
        <v>1348</v>
      </c>
      <c r="C440" s="124" t="str">
        <f t="shared" si="29"/>
        <v>オカダカズマ</v>
      </c>
      <c r="D440" s="124" t="str">
        <f t="shared" si="27"/>
        <v/>
      </c>
      <c r="E440" s="124" t="str">
        <f>IF(D440="","",COUNTIF($D$2:D440,1))</f>
        <v/>
      </c>
      <c r="F440" s="124" t="str">
        <f t="shared" si="28"/>
        <v/>
      </c>
      <c r="G440" s="124" t="str">
        <f>IF(F440="","",COUNTIF($F$2:F440,$F$1))</f>
        <v/>
      </c>
      <c r="H440" s="124" t="str">
        <f>IF(COUNTIF($A$2:A440,A440)=1,A440,"")</f>
        <v/>
      </c>
      <c r="I440" s="124" t="str">
        <f t="shared" si="30"/>
        <v/>
      </c>
      <c r="J440" s="124" t="str">
        <f>IF(I440="","",SUM($I$2:I440))</f>
        <v/>
      </c>
    </row>
    <row r="441" spans="1:10">
      <c r="A441" s="125" t="s">
        <v>1311</v>
      </c>
      <c r="B441" s="123" t="s">
        <v>1349</v>
      </c>
      <c r="C441" s="124" t="str">
        <f t="shared" si="29"/>
        <v>オカダタクヤ</v>
      </c>
      <c r="D441" s="124" t="str">
        <f t="shared" si="27"/>
        <v/>
      </c>
      <c r="E441" s="124" t="str">
        <f>IF(D441="","",COUNTIF($D$2:D441,1))</f>
        <v/>
      </c>
      <c r="F441" s="124" t="str">
        <f t="shared" si="28"/>
        <v/>
      </c>
      <c r="G441" s="124" t="str">
        <f>IF(F441="","",COUNTIF($F$2:F441,$F$1))</f>
        <v/>
      </c>
      <c r="H441" s="124" t="str">
        <f>IF(COUNTIF($A$2:A441,A441)=1,A441,"")</f>
        <v/>
      </c>
      <c r="I441" s="124" t="str">
        <f t="shared" si="30"/>
        <v/>
      </c>
      <c r="J441" s="124" t="str">
        <f>IF(I441="","",SUM($I$2:I441))</f>
        <v/>
      </c>
    </row>
    <row r="442" spans="1:10">
      <c r="A442" s="125" t="s">
        <v>1311</v>
      </c>
      <c r="B442" s="133" t="s">
        <v>1350</v>
      </c>
      <c r="C442" s="124" t="str">
        <f t="shared" si="29"/>
        <v>オカダナオキ</v>
      </c>
      <c r="D442" s="124" t="str">
        <f t="shared" si="27"/>
        <v/>
      </c>
      <c r="E442" s="124" t="str">
        <f>IF(D442="","",COUNTIF($D$2:D442,1))</f>
        <v/>
      </c>
      <c r="F442" s="124" t="str">
        <f t="shared" si="28"/>
        <v/>
      </c>
      <c r="G442" s="124" t="str">
        <f>IF(F442="","",COUNTIF($F$2:F442,$F$1))</f>
        <v/>
      </c>
      <c r="H442" s="124" t="str">
        <f>IF(COUNTIF($A$2:A442,A442)=1,A442,"")</f>
        <v/>
      </c>
      <c r="I442" s="124" t="str">
        <f t="shared" si="30"/>
        <v/>
      </c>
      <c r="J442" s="124" t="str">
        <f>IF(I442="","",SUM($I$2:I442))</f>
        <v/>
      </c>
    </row>
    <row r="443" spans="1:10">
      <c r="A443" s="125" t="s">
        <v>1311</v>
      </c>
      <c r="B443" s="123" t="s">
        <v>1351</v>
      </c>
      <c r="C443" s="124" t="str">
        <f t="shared" si="29"/>
        <v>オガワタクミ</v>
      </c>
      <c r="D443" s="124" t="str">
        <f t="shared" si="27"/>
        <v/>
      </c>
      <c r="E443" s="124" t="str">
        <f>IF(D443="","",COUNTIF($D$2:D443,1))</f>
        <v/>
      </c>
      <c r="F443" s="124" t="str">
        <f t="shared" si="28"/>
        <v/>
      </c>
      <c r="G443" s="124" t="str">
        <f>IF(F443="","",COUNTIF($F$2:F443,$F$1))</f>
        <v/>
      </c>
      <c r="H443" s="124" t="str">
        <f>IF(COUNTIF($A$2:A443,A443)=1,A443,"")</f>
        <v/>
      </c>
      <c r="I443" s="124" t="str">
        <f t="shared" si="30"/>
        <v/>
      </c>
      <c r="J443" s="124" t="str">
        <f>IF(I443="","",SUM($I$2:I443))</f>
        <v/>
      </c>
    </row>
    <row r="444" spans="1:10">
      <c r="A444" s="125" t="s">
        <v>1311</v>
      </c>
      <c r="B444" s="123" t="s">
        <v>1352</v>
      </c>
      <c r="C444" s="124" t="str">
        <f t="shared" si="29"/>
        <v>オガワユウヤ</v>
      </c>
      <c r="D444" s="124" t="str">
        <f t="shared" si="27"/>
        <v/>
      </c>
      <c r="E444" s="124" t="str">
        <f>IF(D444="","",COUNTIF($D$2:D444,1))</f>
        <v/>
      </c>
      <c r="F444" s="124" t="str">
        <f t="shared" si="28"/>
        <v/>
      </c>
      <c r="G444" s="124" t="str">
        <f>IF(F444="","",COUNTIF($F$2:F444,$F$1))</f>
        <v/>
      </c>
      <c r="H444" s="124" t="str">
        <f>IF(COUNTIF($A$2:A444,A444)=1,A444,"")</f>
        <v/>
      </c>
      <c r="I444" s="124" t="str">
        <f t="shared" si="30"/>
        <v/>
      </c>
      <c r="J444" s="124" t="str">
        <f>IF(I444="","",SUM($I$2:I444))</f>
        <v/>
      </c>
    </row>
    <row r="445" spans="1:10">
      <c r="A445" s="125" t="s">
        <v>1311</v>
      </c>
      <c r="B445" s="123" t="s">
        <v>1353</v>
      </c>
      <c r="C445" s="124" t="str">
        <f t="shared" si="29"/>
        <v>オクマユカ</v>
      </c>
      <c r="D445" s="124" t="str">
        <f t="shared" si="27"/>
        <v/>
      </c>
      <c r="E445" s="124" t="str">
        <f>IF(D445="","",COUNTIF($D$2:D445,1))</f>
        <v/>
      </c>
      <c r="F445" s="124" t="str">
        <f t="shared" si="28"/>
        <v/>
      </c>
      <c r="G445" s="124" t="str">
        <f>IF(F445="","",COUNTIF($F$2:F445,$F$1))</f>
        <v/>
      </c>
      <c r="H445" s="124" t="str">
        <f>IF(COUNTIF($A$2:A445,A445)=1,A445,"")</f>
        <v/>
      </c>
      <c r="I445" s="124" t="str">
        <f t="shared" si="30"/>
        <v/>
      </c>
      <c r="J445" s="124" t="str">
        <f>IF(I445="","",SUM($I$2:I445))</f>
        <v/>
      </c>
    </row>
    <row r="446" spans="1:10">
      <c r="A446" s="125" t="s">
        <v>1311</v>
      </c>
      <c r="B446" s="123" t="s">
        <v>1354</v>
      </c>
      <c r="C446" s="124" t="str">
        <f t="shared" si="29"/>
        <v>オクノマリナ</v>
      </c>
      <c r="D446" s="124" t="str">
        <f t="shared" si="27"/>
        <v/>
      </c>
      <c r="E446" s="124" t="str">
        <f>IF(D446="","",COUNTIF($D$2:D446,1))</f>
        <v/>
      </c>
      <c r="F446" s="124" t="str">
        <f t="shared" si="28"/>
        <v/>
      </c>
      <c r="G446" s="124" t="str">
        <f>IF(F446="","",COUNTIF($F$2:F446,$F$1))</f>
        <v/>
      </c>
      <c r="H446" s="124" t="str">
        <f>IF(COUNTIF($A$2:A446,A446)=1,A446,"")</f>
        <v/>
      </c>
      <c r="I446" s="124" t="str">
        <f t="shared" si="30"/>
        <v/>
      </c>
      <c r="J446" s="124" t="str">
        <f>IF(I446="","",SUM($I$2:I446))</f>
        <v/>
      </c>
    </row>
    <row r="447" spans="1:10">
      <c r="A447" s="125" t="s">
        <v>1311</v>
      </c>
      <c r="B447" s="123" t="s">
        <v>1355</v>
      </c>
      <c r="C447" s="124" t="str">
        <f t="shared" si="29"/>
        <v>オシダヒロナオ</v>
      </c>
      <c r="D447" s="124" t="str">
        <f t="shared" si="27"/>
        <v/>
      </c>
      <c r="E447" s="124" t="str">
        <f>IF(D447="","",COUNTIF($D$2:D447,1))</f>
        <v/>
      </c>
      <c r="F447" s="124" t="str">
        <f t="shared" si="28"/>
        <v/>
      </c>
      <c r="G447" s="124" t="str">
        <f>IF(F447="","",COUNTIF($F$2:F447,$F$1))</f>
        <v/>
      </c>
      <c r="H447" s="124" t="str">
        <f>IF(COUNTIF($A$2:A447,A447)=1,A447,"")</f>
        <v/>
      </c>
      <c r="I447" s="124" t="str">
        <f t="shared" si="30"/>
        <v/>
      </c>
      <c r="J447" s="124" t="str">
        <f>IF(I447="","",SUM($I$2:I447))</f>
        <v/>
      </c>
    </row>
    <row r="448" spans="1:10">
      <c r="A448" s="125" t="s">
        <v>1311</v>
      </c>
      <c r="B448" s="123" t="s">
        <v>1356</v>
      </c>
      <c r="C448" s="124" t="str">
        <f t="shared" si="29"/>
        <v>オダウヤマカガヤ</v>
      </c>
      <c r="D448" s="124" t="str">
        <f t="shared" si="27"/>
        <v/>
      </c>
      <c r="E448" s="124" t="str">
        <f>IF(D448="","",COUNTIF($D$2:D448,1))</f>
        <v/>
      </c>
      <c r="F448" s="124" t="str">
        <f t="shared" si="28"/>
        <v/>
      </c>
      <c r="G448" s="124" t="str">
        <f>IF(F448="","",COUNTIF($F$2:F448,$F$1))</f>
        <v/>
      </c>
      <c r="H448" s="124" t="str">
        <f>IF(COUNTIF($A$2:A448,A448)=1,A448,"")</f>
        <v/>
      </c>
      <c r="I448" s="124" t="str">
        <f t="shared" si="30"/>
        <v/>
      </c>
      <c r="J448" s="124" t="str">
        <f>IF(I448="","",SUM($I$2:I448))</f>
        <v/>
      </c>
    </row>
    <row r="449" spans="1:10">
      <c r="A449" s="125" t="s">
        <v>1311</v>
      </c>
      <c r="B449" s="123" t="s">
        <v>1357</v>
      </c>
      <c r="C449" s="124" t="str">
        <f t="shared" si="29"/>
        <v>オトベリョウマ眞</v>
      </c>
      <c r="D449" s="124" t="str">
        <f t="shared" si="27"/>
        <v/>
      </c>
      <c r="E449" s="124" t="str">
        <f>IF(D449="","",COUNTIF($D$2:D449,1))</f>
        <v/>
      </c>
      <c r="F449" s="124" t="str">
        <f t="shared" si="28"/>
        <v/>
      </c>
      <c r="G449" s="124" t="str">
        <f>IF(F449="","",COUNTIF($F$2:F449,$F$1))</f>
        <v/>
      </c>
      <c r="H449" s="124" t="str">
        <f>IF(COUNTIF($A$2:A449,A449)=1,A449,"")</f>
        <v/>
      </c>
      <c r="I449" s="124" t="str">
        <f t="shared" si="30"/>
        <v/>
      </c>
      <c r="J449" s="124" t="str">
        <f>IF(I449="","",SUM($I$2:I449))</f>
        <v/>
      </c>
    </row>
    <row r="450" spans="1:10">
      <c r="A450" s="125" t="s">
        <v>1311</v>
      </c>
      <c r="B450" s="123" t="s">
        <v>1358</v>
      </c>
      <c r="C450" s="124" t="str">
        <f t="shared" si="29"/>
        <v>オヌマコウセイ</v>
      </c>
      <c r="D450" s="124" t="str">
        <f t="shared" ref="D450:D513" si="31">IF(LEFT(B450,LEN(頭文字))=頭文字,1,"")</f>
        <v/>
      </c>
      <c r="E450" s="124" t="str">
        <f>IF(D450="","",COUNTIF($D$2:D450,1))</f>
        <v/>
      </c>
      <c r="F450" s="124" t="str">
        <f t="shared" ref="F450:F513" si="32">IF(COUNTIF(氏名,B450)&gt;1,"重複","")</f>
        <v/>
      </c>
      <c r="G450" s="124" t="str">
        <f>IF(F450="","",COUNTIF($F$2:F450,$F$1))</f>
        <v/>
      </c>
      <c r="H450" s="124" t="str">
        <f>IF(COUNTIF($A$2:A450,A450)=1,A450,"")</f>
        <v/>
      </c>
      <c r="I450" s="124" t="str">
        <f t="shared" si="30"/>
        <v/>
      </c>
      <c r="J450" s="124" t="str">
        <f>IF(I450="","",SUM($I$2:I450))</f>
        <v/>
      </c>
    </row>
    <row r="451" spans="1:10">
      <c r="A451" s="125" t="s">
        <v>1311</v>
      </c>
      <c r="B451" s="123" t="s">
        <v>1359</v>
      </c>
      <c r="C451" s="124" t="str">
        <f t="shared" ref="C451:C514" si="33">PHONETIC(B451)</f>
        <v>オノイクオ</v>
      </c>
      <c r="D451" s="124" t="str">
        <f t="shared" si="31"/>
        <v/>
      </c>
      <c r="E451" s="124" t="str">
        <f>IF(D451="","",COUNTIF($D$2:D451,1))</f>
        <v/>
      </c>
      <c r="F451" s="124" t="str">
        <f t="shared" si="32"/>
        <v/>
      </c>
      <c r="G451" s="124" t="str">
        <f>IF(F451="","",COUNTIF($F$2:F451,$F$1))</f>
        <v/>
      </c>
      <c r="H451" s="124" t="str">
        <f>IF(COUNTIF($A$2:A451,A451)=1,A451,"")</f>
        <v/>
      </c>
      <c r="I451" s="124" t="str">
        <f t="shared" ref="I451:I514" si="34">IF(H451="","",1)</f>
        <v/>
      </c>
      <c r="J451" s="124" t="str">
        <f>IF(I451="","",SUM($I$2:I451))</f>
        <v/>
      </c>
    </row>
    <row r="452" spans="1:10">
      <c r="A452" s="125" t="s">
        <v>1311</v>
      </c>
      <c r="B452" s="123" t="s">
        <v>1360</v>
      </c>
      <c r="C452" s="124" t="str">
        <f t="shared" si="33"/>
        <v>カジヤトモカガヤ</v>
      </c>
      <c r="D452" s="124" t="str">
        <f t="shared" si="31"/>
        <v/>
      </c>
      <c r="E452" s="124" t="str">
        <f>IF(D452="","",COUNTIF($D$2:D452,1))</f>
        <v/>
      </c>
      <c r="F452" s="124" t="str">
        <f t="shared" si="32"/>
        <v>重複</v>
      </c>
      <c r="G452" s="124">
        <f>IF(F452="","",COUNTIF($F$2:F452,$F$1))</f>
        <v>34</v>
      </c>
      <c r="H452" s="124" t="str">
        <f>IF(COUNTIF($A$2:A452,A452)=1,A452,"")</f>
        <v/>
      </c>
      <c r="I452" s="124" t="str">
        <f t="shared" si="34"/>
        <v/>
      </c>
      <c r="J452" s="124" t="str">
        <f>IF(I452="","",SUM($I$2:I452))</f>
        <v/>
      </c>
    </row>
    <row r="453" spans="1:10">
      <c r="A453" s="125" t="s">
        <v>1311</v>
      </c>
      <c r="B453" s="123" t="s">
        <v>1361</v>
      </c>
      <c r="C453" s="124" t="str">
        <f t="shared" si="33"/>
        <v>カシモトハルヤ</v>
      </c>
      <c r="D453" s="124" t="str">
        <f t="shared" si="31"/>
        <v/>
      </c>
      <c r="E453" s="124" t="str">
        <f>IF(D453="","",COUNTIF($D$2:D453,1))</f>
        <v/>
      </c>
      <c r="F453" s="124" t="str">
        <f t="shared" si="32"/>
        <v>重複</v>
      </c>
      <c r="G453" s="124">
        <f>IF(F453="","",COUNTIF($F$2:F453,$F$1))</f>
        <v>35</v>
      </c>
      <c r="H453" s="124" t="str">
        <f>IF(COUNTIF($A$2:A453,A453)=1,A453,"")</f>
        <v/>
      </c>
      <c r="I453" s="124" t="str">
        <f t="shared" si="34"/>
        <v/>
      </c>
      <c r="J453" s="124" t="str">
        <f>IF(I453="","",SUM($I$2:I453))</f>
        <v/>
      </c>
    </row>
    <row r="454" spans="1:10">
      <c r="A454" s="125" t="s">
        <v>1311</v>
      </c>
      <c r="B454" s="123" t="s">
        <v>1362</v>
      </c>
      <c r="C454" s="124" t="str">
        <f t="shared" si="33"/>
        <v>カタオカケンゴ</v>
      </c>
      <c r="D454" s="124" t="str">
        <f t="shared" si="31"/>
        <v/>
      </c>
      <c r="E454" s="124" t="str">
        <f>IF(D454="","",COUNTIF($D$2:D454,1))</f>
        <v/>
      </c>
      <c r="F454" s="124" t="str">
        <f t="shared" si="32"/>
        <v/>
      </c>
      <c r="G454" s="124" t="str">
        <f>IF(F454="","",COUNTIF($F$2:F454,$F$1))</f>
        <v/>
      </c>
      <c r="H454" s="124" t="str">
        <f>IF(COUNTIF($A$2:A454,A454)=1,A454,"")</f>
        <v/>
      </c>
      <c r="I454" s="124" t="str">
        <f t="shared" si="34"/>
        <v/>
      </c>
      <c r="J454" s="124" t="str">
        <f>IF(I454="","",SUM($I$2:I454))</f>
        <v/>
      </c>
    </row>
    <row r="455" spans="1:10">
      <c r="A455" s="125" t="s">
        <v>1311</v>
      </c>
      <c r="B455" s="123" t="s">
        <v>1363</v>
      </c>
      <c r="C455" s="124" t="str">
        <f t="shared" si="33"/>
        <v>カトウリナ</v>
      </c>
      <c r="D455" s="124" t="str">
        <f t="shared" si="31"/>
        <v/>
      </c>
      <c r="E455" s="124" t="str">
        <f>IF(D455="","",COUNTIF($D$2:D455,1))</f>
        <v/>
      </c>
      <c r="F455" s="124" t="str">
        <f t="shared" si="32"/>
        <v/>
      </c>
      <c r="G455" s="124" t="str">
        <f>IF(F455="","",COUNTIF($F$2:F455,$F$1))</f>
        <v/>
      </c>
      <c r="H455" s="124" t="str">
        <f>IF(COUNTIF($A$2:A455,A455)=1,A455,"")</f>
        <v/>
      </c>
      <c r="I455" s="124" t="str">
        <f t="shared" si="34"/>
        <v/>
      </c>
      <c r="J455" s="124" t="str">
        <f>IF(I455="","",SUM($I$2:I455))</f>
        <v/>
      </c>
    </row>
    <row r="456" spans="1:10">
      <c r="A456" s="125" t="s">
        <v>1311</v>
      </c>
      <c r="B456" s="123" t="s">
        <v>1364</v>
      </c>
      <c r="C456" s="124" t="str">
        <f t="shared" si="33"/>
        <v>カネコカイト</v>
      </c>
      <c r="D456" s="124" t="str">
        <f t="shared" si="31"/>
        <v/>
      </c>
      <c r="E456" s="124" t="str">
        <f>IF(D456="","",COUNTIF($D$2:D456,1))</f>
        <v/>
      </c>
      <c r="F456" s="124" t="str">
        <f t="shared" si="32"/>
        <v/>
      </c>
      <c r="G456" s="124" t="str">
        <f>IF(F456="","",COUNTIF($F$2:F456,$F$1))</f>
        <v/>
      </c>
      <c r="H456" s="124" t="str">
        <f>IF(COUNTIF($A$2:A456,A456)=1,A456,"")</f>
        <v/>
      </c>
      <c r="I456" s="124" t="str">
        <f t="shared" si="34"/>
        <v/>
      </c>
      <c r="J456" s="124" t="str">
        <f>IF(I456="","",SUM($I$2:I456))</f>
        <v/>
      </c>
    </row>
    <row r="457" spans="1:10">
      <c r="A457" s="125" t="s">
        <v>1311</v>
      </c>
      <c r="B457" s="123" t="s">
        <v>1365</v>
      </c>
      <c r="C457" s="124" t="str">
        <f t="shared" si="33"/>
        <v>カネコビリ</v>
      </c>
      <c r="D457" s="124" t="str">
        <f t="shared" si="31"/>
        <v/>
      </c>
      <c r="E457" s="124" t="str">
        <f>IF(D457="","",COUNTIF($D$2:D457,1))</f>
        <v/>
      </c>
      <c r="F457" s="124" t="str">
        <f t="shared" si="32"/>
        <v/>
      </c>
      <c r="G457" s="124" t="str">
        <f>IF(F457="","",COUNTIF($F$2:F457,$F$1))</f>
        <v/>
      </c>
      <c r="H457" s="124" t="str">
        <f>IF(COUNTIF($A$2:A457,A457)=1,A457,"")</f>
        <v/>
      </c>
      <c r="I457" s="124" t="str">
        <f t="shared" si="34"/>
        <v/>
      </c>
      <c r="J457" s="124" t="str">
        <f>IF(I457="","",SUM($I$2:I457))</f>
        <v/>
      </c>
    </row>
    <row r="458" spans="1:10">
      <c r="A458" s="125" t="s">
        <v>1311</v>
      </c>
      <c r="B458" s="123" t="s">
        <v>1366</v>
      </c>
      <c r="C458" s="124" t="str">
        <f t="shared" si="33"/>
        <v>カネコユメ</v>
      </c>
      <c r="D458" s="124" t="str">
        <f t="shared" si="31"/>
        <v/>
      </c>
      <c r="E458" s="124" t="str">
        <f>IF(D458="","",COUNTIF($D$2:D458,1))</f>
        <v/>
      </c>
      <c r="F458" s="124" t="str">
        <f t="shared" si="32"/>
        <v/>
      </c>
      <c r="G458" s="124" t="str">
        <f>IF(F458="","",COUNTIF($F$2:F458,$F$1))</f>
        <v/>
      </c>
      <c r="H458" s="124" t="str">
        <f>IF(COUNTIF($A$2:A458,A458)=1,A458,"")</f>
        <v/>
      </c>
      <c r="I458" s="124" t="str">
        <f t="shared" si="34"/>
        <v/>
      </c>
      <c r="J458" s="124" t="str">
        <f>IF(I458="","",SUM($I$2:I458))</f>
        <v/>
      </c>
    </row>
    <row r="459" spans="1:10">
      <c r="A459" s="125" t="s">
        <v>1311</v>
      </c>
      <c r="B459" s="123" t="s">
        <v>1367</v>
      </c>
      <c r="C459" s="124" t="str">
        <f t="shared" si="33"/>
        <v>カメダダイキ</v>
      </c>
      <c r="D459" s="124" t="str">
        <f t="shared" si="31"/>
        <v/>
      </c>
      <c r="E459" s="124" t="str">
        <f>IF(D459="","",COUNTIF($D$2:D459,1))</f>
        <v/>
      </c>
      <c r="F459" s="124" t="str">
        <f t="shared" si="32"/>
        <v/>
      </c>
      <c r="G459" s="124" t="str">
        <f>IF(F459="","",COUNTIF($F$2:F459,$F$1))</f>
        <v/>
      </c>
      <c r="H459" s="124" t="str">
        <f>IF(COUNTIF($A$2:A459,A459)=1,A459,"")</f>
        <v/>
      </c>
      <c r="I459" s="124" t="str">
        <f t="shared" si="34"/>
        <v/>
      </c>
      <c r="J459" s="124" t="str">
        <f>IF(I459="","",SUM($I$2:I459))</f>
        <v/>
      </c>
    </row>
    <row r="460" spans="1:10">
      <c r="A460" s="125" t="s">
        <v>1311</v>
      </c>
      <c r="B460" s="123" t="s">
        <v>1368</v>
      </c>
      <c r="C460" s="124" t="str">
        <f t="shared" si="33"/>
        <v>カワダタイヘイ</v>
      </c>
      <c r="D460" s="124" t="str">
        <f t="shared" si="31"/>
        <v/>
      </c>
      <c r="E460" s="124" t="str">
        <f>IF(D460="","",COUNTIF($D$2:D460,1))</f>
        <v/>
      </c>
      <c r="F460" s="124" t="str">
        <f t="shared" si="32"/>
        <v/>
      </c>
      <c r="G460" s="124" t="str">
        <f>IF(F460="","",COUNTIF($F$2:F460,$F$1))</f>
        <v/>
      </c>
      <c r="H460" s="124" t="str">
        <f>IF(COUNTIF($A$2:A460,A460)=1,A460,"")</f>
        <v/>
      </c>
      <c r="I460" s="124" t="str">
        <f t="shared" si="34"/>
        <v/>
      </c>
      <c r="J460" s="124" t="str">
        <f>IF(I460="","",SUM($I$2:I460))</f>
        <v/>
      </c>
    </row>
    <row r="461" spans="1:10">
      <c r="A461" s="125" t="s">
        <v>1311</v>
      </c>
      <c r="B461" s="123" t="s">
        <v>1369</v>
      </c>
      <c r="C461" s="124" t="str">
        <f t="shared" si="33"/>
        <v>カンノシオリ</v>
      </c>
      <c r="D461" s="124" t="str">
        <f t="shared" si="31"/>
        <v/>
      </c>
      <c r="E461" s="124" t="str">
        <f>IF(D461="","",COUNTIF($D$2:D461,1))</f>
        <v/>
      </c>
      <c r="F461" s="124" t="str">
        <f t="shared" si="32"/>
        <v/>
      </c>
      <c r="G461" s="124" t="str">
        <f>IF(F461="","",COUNTIF($F$2:F461,$F$1))</f>
        <v/>
      </c>
      <c r="H461" s="124" t="str">
        <f>IF(COUNTIF($A$2:A461,A461)=1,A461,"")</f>
        <v/>
      </c>
      <c r="I461" s="124" t="str">
        <f t="shared" si="34"/>
        <v/>
      </c>
      <c r="J461" s="124" t="str">
        <f>IF(I461="","",SUM($I$2:I461))</f>
        <v/>
      </c>
    </row>
    <row r="462" spans="1:10">
      <c r="A462" s="125" t="s">
        <v>1311</v>
      </c>
      <c r="B462" s="123" t="s">
        <v>1370</v>
      </c>
      <c r="C462" s="124" t="str">
        <f t="shared" si="33"/>
        <v>キクチユウタロウ</v>
      </c>
      <c r="D462" s="124" t="str">
        <f t="shared" si="31"/>
        <v/>
      </c>
      <c r="E462" s="124" t="str">
        <f>IF(D462="","",COUNTIF($D$2:D462,1))</f>
        <v/>
      </c>
      <c r="F462" s="124" t="str">
        <f t="shared" si="32"/>
        <v/>
      </c>
      <c r="G462" s="124" t="str">
        <f>IF(F462="","",COUNTIF($F$2:F462,$F$1))</f>
        <v/>
      </c>
      <c r="H462" s="124" t="str">
        <f>IF(COUNTIF($A$2:A462,A462)=1,A462,"")</f>
        <v/>
      </c>
      <c r="I462" s="124" t="str">
        <f t="shared" si="34"/>
        <v/>
      </c>
      <c r="J462" s="124" t="str">
        <f>IF(I462="","",SUM($I$2:I462))</f>
        <v/>
      </c>
    </row>
    <row r="463" spans="1:10">
      <c r="A463" s="125" t="s">
        <v>1311</v>
      </c>
      <c r="B463" s="123" t="s">
        <v>1371</v>
      </c>
      <c r="C463" s="124" t="str">
        <f t="shared" si="33"/>
        <v>キシテツヤ</v>
      </c>
      <c r="D463" s="124" t="str">
        <f t="shared" si="31"/>
        <v/>
      </c>
      <c r="E463" s="124" t="str">
        <f>IF(D463="","",COUNTIF($D$2:D463,1))</f>
        <v/>
      </c>
      <c r="F463" s="124" t="str">
        <f t="shared" si="32"/>
        <v/>
      </c>
      <c r="G463" s="124" t="str">
        <f>IF(F463="","",COUNTIF($F$2:F463,$F$1))</f>
        <v/>
      </c>
      <c r="H463" s="124" t="str">
        <f>IF(COUNTIF($A$2:A463,A463)=1,A463,"")</f>
        <v/>
      </c>
      <c r="I463" s="124" t="str">
        <f t="shared" si="34"/>
        <v/>
      </c>
      <c r="J463" s="124" t="str">
        <f>IF(I463="","",SUM($I$2:I463))</f>
        <v/>
      </c>
    </row>
    <row r="464" spans="1:10">
      <c r="A464" s="125" t="s">
        <v>1311</v>
      </c>
      <c r="B464" s="123" t="s">
        <v>1372</v>
      </c>
      <c r="C464" s="124" t="str">
        <f t="shared" si="33"/>
        <v>キッカワマユ</v>
      </c>
      <c r="D464" s="124" t="str">
        <f t="shared" si="31"/>
        <v/>
      </c>
      <c r="E464" s="124" t="str">
        <f>IF(D464="","",COUNTIF($D$2:D464,1))</f>
        <v/>
      </c>
      <c r="F464" s="124" t="str">
        <f t="shared" si="32"/>
        <v/>
      </c>
      <c r="G464" s="124" t="str">
        <f>IF(F464="","",COUNTIF($F$2:F464,$F$1))</f>
        <v/>
      </c>
      <c r="H464" s="124" t="str">
        <f>IF(COUNTIF($A$2:A464,A464)=1,A464,"")</f>
        <v/>
      </c>
      <c r="I464" s="124" t="str">
        <f t="shared" si="34"/>
        <v/>
      </c>
      <c r="J464" s="124" t="str">
        <f>IF(I464="","",SUM($I$2:I464))</f>
        <v/>
      </c>
    </row>
    <row r="465" spans="1:10">
      <c r="A465" s="125" t="s">
        <v>1311</v>
      </c>
      <c r="B465" s="123" t="s">
        <v>1373</v>
      </c>
      <c r="C465" s="124" t="str">
        <f t="shared" si="33"/>
        <v>キマヅカチエ</v>
      </c>
      <c r="D465" s="124" t="str">
        <f t="shared" si="31"/>
        <v/>
      </c>
      <c r="E465" s="124" t="str">
        <f>IF(D465="","",COUNTIF($D$2:D465,1))</f>
        <v/>
      </c>
      <c r="F465" s="124" t="str">
        <f t="shared" si="32"/>
        <v>重複</v>
      </c>
      <c r="G465" s="124">
        <f>IF(F465="","",COUNTIF($F$2:F465,$F$1))</f>
        <v>36</v>
      </c>
      <c r="H465" s="124" t="str">
        <f>IF(COUNTIF($A$2:A465,A465)=1,A465,"")</f>
        <v/>
      </c>
      <c r="I465" s="124" t="str">
        <f t="shared" si="34"/>
        <v/>
      </c>
      <c r="J465" s="124" t="str">
        <f>IF(I465="","",SUM($I$2:I465))</f>
        <v/>
      </c>
    </row>
    <row r="466" spans="1:10">
      <c r="A466" s="125" t="s">
        <v>1311</v>
      </c>
      <c r="B466" s="123" t="s">
        <v>1374</v>
      </c>
      <c r="C466" s="124" t="str">
        <f t="shared" si="33"/>
        <v>キムラシンヤ</v>
      </c>
      <c r="D466" s="124" t="str">
        <f t="shared" si="31"/>
        <v/>
      </c>
      <c r="E466" s="124" t="str">
        <f>IF(D466="","",COUNTIF($D$2:D466,1))</f>
        <v/>
      </c>
      <c r="F466" s="124" t="str">
        <f t="shared" si="32"/>
        <v/>
      </c>
      <c r="G466" s="124" t="str">
        <f>IF(F466="","",COUNTIF($F$2:F466,$F$1))</f>
        <v/>
      </c>
      <c r="H466" s="124" t="str">
        <f>IF(COUNTIF($A$2:A466,A466)=1,A466,"")</f>
        <v/>
      </c>
      <c r="I466" s="124" t="str">
        <f t="shared" si="34"/>
        <v/>
      </c>
      <c r="J466" s="124" t="str">
        <f>IF(I466="","",SUM($I$2:I466))</f>
        <v/>
      </c>
    </row>
    <row r="467" spans="1:10">
      <c r="A467" s="125" t="s">
        <v>1311</v>
      </c>
      <c r="B467" s="123" t="s">
        <v>1375</v>
      </c>
      <c r="C467" s="124" t="str">
        <f t="shared" si="33"/>
        <v>クツザワユウキ</v>
      </c>
      <c r="D467" s="124" t="str">
        <f t="shared" si="31"/>
        <v/>
      </c>
      <c r="E467" s="124" t="str">
        <f>IF(D467="","",COUNTIF($D$2:D467,1))</f>
        <v/>
      </c>
      <c r="F467" s="124" t="str">
        <f t="shared" si="32"/>
        <v/>
      </c>
      <c r="G467" s="124" t="str">
        <f>IF(F467="","",COUNTIF($F$2:F467,$F$1))</f>
        <v/>
      </c>
      <c r="H467" s="124" t="str">
        <f>IF(COUNTIF($A$2:A467,A467)=1,A467,"")</f>
        <v/>
      </c>
      <c r="I467" s="124" t="str">
        <f t="shared" si="34"/>
        <v/>
      </c>
      <c r="J467" s="124" t="str">
        <f>IF(I467="","",SUM($I$2:I467))</f>
        <v/>
      </c>
    </row>
    <row r="468" spans="1:10">
      <c r="A468" s="125" t="s">
        <v>1311</v>
      </c>
      <c r="B468" s="123" t="s">
        <v>1376</v>
      </c>
      <c r="C468" s="124" t="str">
        <f t="shared" si="33"/>
        <v>クボタマホ</v>
      </c>
      <c r="D468" s="124" t="str">
        <f t="shared" si="31"/>
        <v/>
      </c>
      <c r="E468" s="124" t="str">
        <f>IF(D468="","",COUNTIF($D$2:D468,1))</f>
        <v/>
      </c>
      <c r="F468" s="124" t="str">
        <f t="shared" si="32"/>
        <v/>
      </c>
      <c r="G468" s="124" t="str">
        <f>IF(F468="","",COUNTIF($F$2:F468,$F$1))</f>
        <v/>
      </c>
      <c r="H468" s="124" t="str">
        <f>IF(COUNTIF($A$2:A468,A468)=1,A468,"")</f>
        <v/>
      </c>
      <c r="I468" s="124" t="str">
        <f t="shared" si="34"/>
        <v/>
      </c>
      <c r="J468" s="124" t="str">
        <f>IF(I468="","",SUM($I$2:I468))</f>
        <v/>
      </c>
    </row>
    <row r="469" spans="1:10">
      <c r="A469" s="125" t="s">
        <v>1311</v>
      </c>
      <c r="B469" s="123" t="s">
        <v>1377</v>
      </c>
      <c r="C469" s="124" t="str">
        <f t="shared" si="33"/>
        <v>クロサワリョウタ</v>
      </c>
      <c r="D469" s="124" t="str">
        <f t="shared" si="31"/>
        <v/>
      </c>
      <c r="E469" s="124" t="str">
        <f>IF(D469="","",COUNTIF($D$2:D469,1))</f>
        <v/>
      </c>
      <c r="F469" s="124" t="str">
        <f t="shared" si="32"/>
        <v/>
      </c>
      <c r="G469" s="124" t="str">
        <f>IF(F469="","",COUNTIF($F$2:F469,$F$1))</f>
        <v/>
      </c>
      <c r="H469" s="124" t="str">
        <f>IF(COUNTIF($A$2:A469,A469)=1,A469,"")</f>
        <v/>
      </c>
      <c r="I469" s="124" t="str">
        <f t="shared" si="34"/>
        <v/>
      </c>
      <c r="J469" s="124" t="str">
        <f>IF(I469="","",SUM($I$2:I469))</f>
        <v/>
      </c>
    </row>
    <row r="470" spans="1:10">
      <c r="A470" s="125" t="s">
        <v>1311</v>
      </c>
      <c r="B470" s="123" t="s">
        <v>1378</v>
      </c>
      <c r="C470" s="124" t="str">
        <f t="shared" si="33"/>
        <v>クワバラチヒロ</v>
      </c>
      <c r="D470" s="124" t="str">
        <f t="shared" si="31"/>
        <v/>
      </c>
      <c r="E470" s="124" t="str">
        <f>IF(D470="","",COUNTIF($D$2:D470,1))</f>
        <v/>
      </c>
      <c r="F470" s="124" t="str">
        <f t="shared" si="32"/>
        <v>重複</v>
      </c>
      <c r="G470" s="124">
        <f>IF(F470="","",COUNTIF($F$2:F470,$F$1))</f>
        <v>37</v>
      </c>
      <c r="H470" s="124" t="str">
        <f>IF(COUNTIF($A$2:A470,A470)=1,A470,"")</f>
        <v/>
      </c>
      <c r="I470" s="124" t="str">
        <f t="shared" si="34"/>
        <v/>
      </c>
      <c r="J470" s="124" t="str">
        <f>IF(I470="","",SUM($I$2:I470))</f>
        <v/>
      </c>
    </row>
    <row r="471" spans="1:10">
      <c r="A471" s="125" t="s">
        <v>1311</v>
      </c>
      <c r="B471" s="123" t="s">
        <v>1379</v>
      </c>
      <c r="C471" s="124" t="str">
        <f t="shared" si="33"/>
        <v>コイケリョウ</v>
      </c>
      <c r="D471" s="124" t="str">
        <f t="shared" si="31"/>
        <v/>
      </c>
      <c r="E471" s="124" t="str">
        <f>IF(D471="","",COUNTIF($D$2:D471,1))</f>
        <v/>
      </c>
      <c r="F471" s="124" t="str">
        <f t="shared" si="32"/>
        <v/>
      </c>
      <c r="G471" s="124" t="str">
        <f>IF(F471="","",COUNTIF($F$2:F471,$F$1))</f>
        <v/>
      </c>
      <c r="H471" s="124" t="str">
        <f>IF(COUNTIF($A$2:A471,A471)=1,A471,"")</f>
        <v/>
      </c>
      <c r="I471" s="124" t="str">
        <f t="shared" si="34"/>
        <v/>
      </c>
      <c r="J471" s="124" t="str">
        <f>IF(I471="","",SUM($I$2:I471))</f>
        <v/>
      </c>
    </row>
    <row r="472" spans="1:10">
      <c r="A472" s="125" t="s">
        <v>1311</v>
      </c>
      <c r="B472" s="123" t="s">
        <v>1380</v>
      </c>
      <c r="C472" s="124" t="str">
        <f t="shared" si="33"/>
        <v>コウノタイキ</v>
      </c>
      <c r="D472" s="124" t="str">
        <f t="shared" si="31"/>
        <v/>
      </c>
      <c r="E472" s="124" t="str">
        <f>IF(D472="","",COUNTIF($D$2:D472,1))</f>
        <v/>
      </c>
      <c r="F472" s="124" t="str">
        <f t="shared" si="32"/>
        <v/>
      </c>
      <c r="G472" s="124" t="str">
        <f>IF(F472="","",COUNTIF($F$2:F472,$F$1))</f>
        <v/>
      </c>
      <c r="H472" s="124" t="str">
        <f>IF(COUNTIF($A$2:A472,A472)=1,A472,"")</f>
        <v/>
      </c>
      <c r="I472" s="124" t="str">
        <f t="shared" si="34"/>
        <v/>
      </c>
      <c r="J472" s="124" t="str">
        <f>IF(I472="","",SUM($I$2:I472))</f>
        <v/>
      </c>
    </row>
    <row r="473" spans="1:10">
      <c r="A473" s="125" t="s">
        <v>1311</v>
      </c>
      <c r="B473" s="123" t="s">
        <v>1381</v>
      </c>
      <c r="C473" s="124" t="str">
        <f t="shared" si="33"/>
        <v>コバヤシタクミ</v>
      </c>
      <c r="D473" s="124" t="str">
        <f t="shared" si="31"/>
        <v/>
      </c>
      <c r="E473" s="124" t="str">
        <f>IF(D473="","",COUNTIF($D$2:D473,1))</f>
        <v/>
      </c>
      <c r="F473" s="124" t="str">
        <f t="shared" si="32"/>
        <v/>
      </c>
      <c r="G473" s="124" t="str">
        <f>IF(F473="","",COUNTIF($F$2:F473,$F$1))</f>
        <v/>
      </c>
      <c r="H473" s="124" t="str">
        <f>IF(COUNTIF($A$2:A473,A473)=1,A473,"")</f>
        <v/>
      </c>
      <c r="I473" s="124" t="str">
        <f t="shared" si="34"/>
        <v/>
      </c>
      <c r="J473" s="124" t="str">
        <f>IF(I473="","",SUM($I$2:I473))</f>
        <v/>
      </c>
    </row>
    <row r="474" spans="1:10">
      <c r="A474" s="125" t="s">
        <v>1311</v>
      </c>
      <c r="B474" s="123" t="s">
        <v>1382</v>
      </c>
      <c r="C474" s="124" t="str">
        <f t="shared" si="33"/>
        <v>コバヤシユウキ</v>
      </c>
      <c r="D474" s="124" t="str">
        <f t="shared" si="31"/>
        <v/>
      </c>
      <c r="E474" s="124" t="str">
        <f>IF(D474="","",COUNTIF($D$2:D474,1))</f>
        <v/>
      </c>
      <c r="F474" s="124" t="str">
        <f t="shared" si="32"/>
        <v/>
      </c>
      <c r="G474" s="124" t="str">
        <f>IF(F474="","",COUNTIF($F$2:F474,$F$1))</f>
        <v/>
      </c>
      <c r="H474" s="124" t="str">
        <f>IF(COUNTIF($A$2:A474,A474)=1,A474,"")</f>
        <v/>
      </c>
      <c r="I474" s="124" t="str">
        <f t="shared" si="34"/>
        <v/>
      </c>
      <c r="J474" s="124" t="str">
        <f>IF(I474="","",SUM($I$2:I474))</f>
        <v/>
      </c>
    </row>
    <row r="475" spans="1:10">
      <c r="A475" s="125" t="s">
        <v>1311</v>
      </c>
      <c r="B475" s="123" t="s">
        <v>1383</v>
      </c>
      <c r="C475" s="124" t="str">
        <f t="shared" si="33"/>
        <v>コマツケイタ</v>
      </c>
      <c r="D475" s="124" t="str">
        <f t="shared" si="31"/>
        <v/>
      </c>
      <c r="E475" s="124" t="str">
        <f>IF(D475="","",COUNTIF($D$2:D475,1))</f>
        <v/>
      </c>
      <c r="F475" s="124" t="str">
        <f t="shared" si="32"/>
        <v/>
      </c>
      <c r="G475" s="124" t="str">
        <f>IF(F475="","",COUNTIF($F$2:F475,$F$1))</f>
        <v/>
      </c>
      <c r="H475" s="124" t="str">
        <f>IF(COUNTIF($A$2:A475,A475)=1,A475,"")</f>
        <v/>
      </c>
      <c r="I475" s="124" t="str">
        <f t="shared" si="34"/>
        <v/>
      </c>
      <c r="J475" s="124" t="str">
        <f>IF(I475="","",SUM($I$2:I475))</f>
        <v/>
      </c>
    </row>
    <row r="476" spans="1:10">
      <c r="A476" s="125" t="s">
        <v>1311</v>
      </c>
      <c r="B476" s="123" t="s">
        <v>1384</v>
      </c>
      <c r="C476" s="124" t="str">
        <f t="shared" si="33"/>
        <v>コヤマジュンイチロウ</v>
      </c>
      <c r="D476" s="124" t="str">
        <f t="shared" si="31"/>
        <v/>
      </c>
      <c r="E476" s="124" t="str">
        <f>IF(D476="","",COUNTIF($D$2:D476,1))</f>
        <v/>
      </c>
      <c r="F476" s="124" t="str">
        <f t="shared" si="32"/>
        <v/>
      </c>
      <c r="G476" s="124" t="str">
        <f>IF(F476="","",COUNTIF($F$2:F476,$F$1))</f>
        <v/>
      </c>
      <c r="H476" s="124" t="str">
        <f>IF(COUNTIF($A$2:A476,A476)=1,A476,"")</f>
        <v/>
      </c>
      <c r="I476" s="124" t="str">
        <f t="shared" si="34"/>
        <v/>
      </c>
      <c r="J476" s="124" t="str">
        <f>IF(I476="","",SUM($I$2:I476))</f>
        <v/>
      </c>
    </row>
    <row r="477" spans="1:10">
      <c r="A477" s="125" t="s">
        <v>1311</v>
      </c>
      <c r="B477" s="123" t="s">
        <v>1385</v>
      </c>
      <c r="C477" s="124" t="str">
        <f t="shared" si="33"/>
        <v>コンダヤスアキ</v>
      </c>
      <c r="D477" s="124" t="str">
        <f t="shared" si="31"/>
        <v/>
      </c>
      <c r="E477" s="124" t="str">
        <f>IF(D477="","",COUNTIF($D$2:D477,1))</f>
        <v/>
      </c>
      <c r="F477" s="124" t="str">
        <f t="shared" si="32"/>
        <v/>
      </c>
      <c r="G477" s="124" t="str">
        <f>IF(F477="","",COUNTIF($F$2:F477,$F$1))</f>
        <v/>
      </c>
      <c r="H477" s="124" t="str">
        <f>IF(COUNTIF($A$2:A477,A477)=1,A477,"")</f>
        <v/>
      </c>
      <c r="I477" s="124" t="str">
        <f t="shared" si="34"/>
        <v/>
      </c>
      <c r="J477" s="124" t="str">
        <f>IF(I477="","",SUM($I$2:I477))</f>
        <v/>
      </c>
    </row>
    <row r="478" spans="1:10">
      <c r="A478" s="125" t="s">
        <v>1311</v>
      </c>
      <c r="B478" s="123" t="s">
        <v>1386</v>
      </c>
      <c r="C478" s="124" t="str">
        <f t="shared" si="33"/>
        <v>コンノユウキ</v>
      </c>
      <c r="D478" s="124" t="str">
        <f t="shared" si="31"/>
        <v/>
      </c>
      <c r="E478" s="124" t="str">
        <f>IF(D478="","",COUNTIF($D$2:D478,1))</f>
        <v/>
      </c>
      <c r="F478" s="124" t="str">
        <f t="shared" si="32"/>
        <v/>
      </c>
      <c r="G478" s="124" t="str">
        <f>IF(F478="","",COUNTIF($F$2:F478,$F$1))</f>
        <v/>
      </c>
      <c r="H478" s="124" t="str">
        <f>IF(COUNTIF($A$2:A478,A478)=1,A478,"")</f>
        <v/>
      </c>
      <c r="I478" s="124" t="str">
        <f t="shared" si="34"/>
        <v/>
      </c>
      <c r="J478" s="124" t="str">
        <f>IF(I478="","",SUM($I$2:I478))</f>
        <v/>
      </c>
    </row>
    <row r="479" spans="1:10">
      <c r="A479" s="125" t="s">
        <v>1311</v>
      </c>
      <c r="B479" s="123" t="s">
        <v>1387</v>
      </c>
      <c r="C479" s="124" t="str">
        <f t="shared" si="33"/>
        <v>サイトウケイイチロウ</v>
      </c>
      <c r="D479" s="124" t="str">
        <f t="shared" si="31"/>
        <v/>
      </c>
      <c r="E479" s="124" t="str">
        <f>IF(D479="","",COUNTIF($D$2:D479,1))</f>
        <v/>
      </c>
      <c r="F479" s="124" t="str">
        <f t="shared" si="32"/>
        <v/>
      </c>
      <c r="G479" s="124" t="str">
        <f>IF(F479="","",COUNTIF($F$2:F479,$F$1))</f>
        <v/>
      </c>
      <c r="H479" s="124" t="str">
        <f>IF(COUNTIF($A$2:A479,A479)=1,A479,"")</f>
        <v/>
      </c>
      <c r="I479" s="124" t="str">
        <f t="shared" si="34"/>
        <v/>
      </c>
      <c r="J479" s="124" t="str">
        <f>IF(I479="","",SUM($I$2:I479))</f>
        <v/>
      </c>
    </row>
    <row r="480" spans="1:10">
      <c r="A480" s="125" t="s">
        <v>1311</v>
      </c>
      <c r="B480" s="123" t="s">
        <v>1388</v>
      </c>
      <c r="C480" s="124" t="str">
        <f t="shared" si="33"/>
        <v>サイトウケン</v>
      </c>
      <c r="D480" s="124" t="str">
        <f t="shared" si="31"/>
        <v/>
      </c>
      <c r="E480" s="124" t="str">
        <f>IF(D480="","",COUNTIF($D$2:D480,1))</f>
        <v/>
      </c>
      <c r="F480" s="124" t="str">
        <f t="shared" si="32"/>
        <v/>
      </c>
      <c r="G480" s="124" t="str">
        <f>IF(F480="","",COUNTIF($F$2:F480,$F$1))</f>
        <v/>
      </c>
      <c r="H480" s="124" t="str">
        <f>IF(COUNTIF($A$2:A480,A480)=1,A480,"")</f>
        <v/>
      </c>
      <c r="I480" s="124" t="str">
        <f t="shared" si="34"/>
        <v/>
      </c>
      <c r="J480" s="124" t="str">
        <f>IF(I480="","",SUM($I$2:I480))</f>
        <v/>
      </c>
    </row>
    <row r="481" spans="1:10">
      <c r="A481" s="125" t="s">
        <v>1311</v>
      </c>
      <c r="B481" s="123" t="s">
        <v>1389</v>
      </c>
      <c r="C481" s="124" t="str">
        <f t="shared" si="33"/>
        <v>サイトウマイ</v>
      </c>
      <c r="D481" s="124" t="str">
        <f t="shared" si="31"/>
        <v/>
      </c>
      <c r="E481" s="124" t="str">
        <f>IF(D481="","",COUNTIF($D$2:D481,1))</f>
        <v/>
      </c>
      <c r="F481" s="124" t="str">
        <f t="shared" si="32"/>
        <v/>
      </c>
      <c r="G481" s="124" t="str">
        <f>IF(F481="","",COUNTIF($F$2:F481,$F$1))</f>
        <v/>
      </c>
      <c r="H481" s="124" t="str">
        <f>IF(COUNTIF($A$2:A481,A481)=1,A481,"")</f>
        <v/>
      </c>
      <c r="I481" s="124" t="str">
        <f t="shared" si="34"/>
        <v/>
      </c>
      <c r="J481" s="124" t="str">
        <f>IF(I481="","",SUM($I$2:I481))</f>
        <v/>
      </c>
    </row>
    <row r="482" spans="1:10">
      <c r="A482" s="125" t="s">
        <v>1311</v>
      </c>
      <c r="B482" s="123" t="s">
        <v>1390</v>
      </c>
      <c r="C482" s="124" t="str">
        <f t="shared" si="33"/>
        <v>サカキバラタイト</v>
      </c>
      <c r="D482" s="124" t="str">
        <f t="shared" si="31"/>
        <v/>
      </c>
      <c r="E482" s="124" t="str">
        <f>IF(D482="","",COUNTIF($D$2:D482,1))</f>
        <v/>
      </c>
      <c r="F482" s="124" t="str">
        <f t="shared" si="32"/>
        <v>重複</v>
      </c>
      <c r="G482" s="124">
        <f>IF(F482="","",COUNTIF($F$2:F482,$F$1))</f>
        <v>38</v>
      </c>
      <c r="H482" s="124" t="str">
        <f>IF(COUNTIF($A$2:A482,A482)=1,A482,"")</f>
        <v/>
      </c>
      <c r="I482" s="124" t="str">
        <f t="shared" si="34"/>
        <v/>
      </c>
      <c r="J482" s="124" t="str">
        <f>IF(I482="","",SUM($I$2:I482))</f>
        <v/>
      </c>
    </row>
    <row r="483" spans="1:10">
      <c r="A483" s="125" t="s">
        <v>1311</v>
      </c>
      <c r="B483" s="123" t="s">
        <v>1391</v>
      </c>
      <c r="C483" s="124" t="str">
        <f t="shared" si="33"/>
        <v>ササガワミナミ</v>
      </c>
      <c r="D483" s="124" t="str">
        <f t="shared" si="31"/>
        <v/>
      </c>
      <c r="E483" s="124" t="str">
        <f>IF(D483="","",COUNTIF($D$2:D483,1))</f>
        <v/>
      </c>
      <c r="F483" s="124" t="str">
        <f t="shared" si="32"/>
        <v/>
      </c>
      <c r="G483" s="124" t="str">
        <f>IF(F483="","",COUNTIF($F$2:F483,$F$1))</f>
        <v/>
      </c>
      <c r="H483" s="124" t="str">
        <f>IF(COUNTIF($A$2:A483,A483)=1,A483,"")</f>
        <v/>
      </c>
      <c r="I483" s="124" t="str">
        <f t="shared" si="34"/>
        <v/>
      </c>
      <c r="J483" s="124" t="str">
        <f>IF(I483="","",SUM($I$2:I483))</f>
        <v/>
      </c>
    </row>
    <row r="484" spans="1:10">
      <c r="A484" s="125" t="s">
        <v>1311</v>
      </c>
      <c r="B484" s="123" t="s">
        <v>1392</v>
      </c>
      <c r="C484" s="124" t="str">
        <f t="shared" si="33"/>
        <v>ササキユカ</v>
      </c>
      <c r="D484" s="124" t="str">
        <f t="shared" si="31"/>
        <v/>
      </c>
      <c r="E484" s="124" t="str">
        <f>IF(D484="","",COUNTIF($D$2:D484,1))</f>
        <v/>
      </c>
      <c r="F484" s="124" t="str">
        <f t="shared" si="32"/>
        <v/>
      </c>
      <c r="G484" s="124" t="str">
        <f>IF(F484="","",COUNTIF($F$2:F484,$F$1))</f>
        <v/>
      </c>
      <c r="H484" s="124" t="str">
        <f>IF(COUNTIF($A$2:A484,A484)=1,A484,"")</f>
        <v/>
      </c>
      <c r="I484" s="124" t="str">
        <f t="shared" si="34"/>
        <v/>
      </c>
      <c r="J484" s="124" t="str">
        <f>IF(I484="","",SUM($I$2:I484))</f>
        <v/>
      </c>
    </row>
    <row r="485" spans="1:10">
      <c r="A485" s="125" t="s">
        <v>1311</v>
      </c>
      <c r="B485" s="123" t="s">
        <v>1393</v>
      </c>
      <c r="C485" s="124" t="str">
        <f t="shared" si="33"/>
        <v>サトウタカシ</v>
      </c>
      <c r="D485" s="124" t="str">
        <f t="shared" si="31"/>
        <v/>
      </c>
      <c r="E485" s="124" t="str">
        <f>IF(D485="","",COUNTIF($D$2:D485,1))</f>
        <v/>
      </c>
      <c r="F485" s="124" t="str">
        <f t="shared" si="32"/>
        <v/>
      </c>
      <c r="G485" s="124" t="str">
        <f>IF(F485="","",COUNTIF($F$2:F485,$F$1))</f>
        <v/>
      </c>
      <c r="H485" s="124" t="str">
        <f>IF(COUNTIF($A$2:A485,A485)=1,A485,"")</f>
        <v/>
      </c>
      <c r="I485" s="124" t="str">
        <f t="shared" si="34"/>
        <v/>
      </c>
      <c r="J485" s="124" t="str">
        <f>IF(I485="","",SUM($I$2:I485))</f>
        <v/>
      </c>
    </row>
    <row r="486" spans="1:10">
      <c r="A486" s="125" t="s">
        <v>1311</v>
      </c>
      <c r="B486" s="123" t="s">
        <v>1394</v>
      </c>
      <c r="C486" s="124" t="str">
        <f t="shared" si="33"/>
        <v>サトウナオユキ</v>
      </c>
      <c r="D486" s="124" t="str">
        <f t="shared" si="31"/>
        <v/>
      </c>
      <c r="E486" s="124" t="str">
        <f>IF(D486="","",COUNTIF($D$2:D486,1))</f>
        <v/>
      </c>
      <c r="F486" s="124" t="str">
        <f t="shared" si="32"/>
        <v/>
      </c>
      <c r="G486" s="124" t="str">
        <f>IF(F486="","",COUNTIF($F$2:F486,$F$1))</f>
        <v/>
      </c>
      <c r="H486" s="124" t="str">
        <f>IF(COUNTIF($A$2:A486,A486)=1,A486,"")</f>
        <v/>
      </c>
      <c r="I486" s="124" t="str">
        <f t="shared" si="34"/>
        <v/>
      </c>
      <c r="J486" s="124" t="str">
        <f>IF(I486="","",SUM($I$2:I486))</f>
        <v/>
      </c>
    </row>
    <row r="487" spans="1:10">
      <c r="A487" s="125" t="s">
        <v>1311</v>
      </c>
      <c r="B487" s="123" t="s">
        <v>1395</v>
      </c>
      <c r="C487" s="124" t="str">
        <f t="shared" si="33"/>
        <v>サノコウタ</v>
      </c>
      <c r="D487" s="124" t="str">
        <f t="shared" si="31"/>
        <v/>
      </c>
      <c r="E487" s="124" t="str">
        <f>IF(D487="","",COUNTIF($D$2:D487,1))</f>
        <v/>
      </c>
      <c r="F487" s="124" t="str">
        <f t="shared" si="32"/>
        <v/>
      </c>
      <c r="G487" s="124" t="str">
        <f>IF(F487="","",COUNTIF($F$2:F487,$F$1))</f>
        <v/>
      </c>
      <c r="H487" s="124" t="str">
        <f>IF(COUNTIF($A$2:A487,A487)=1,A487,"")</f>
        <v/>
      </c>
      <c r="I487" s="124" t="str">
        <f t="shared" si="34"/>
        <v/>
      </c>
      <c r="J487" s="124" t="str">
        <f>IF(I487="","",SUM($I$2:I487))</f>
        <v/>
      </c>
    </row>
    <row r="488" spans="1:10">
      <c r="A488" s="125" t="s">
        <v>1311</v>
      </c>
      <c r="B488" s="123" t="s">
        <v>1396</v>
      </c>
      <c r="C488" s="124" t="str">
        <f t="shared" si="33"/>
        <v>シオムラナツコ</v>
      </c>
      <c r="D488" s="124" t="str">
        <f t="shared" si="31"/>
        <v/>
      </c>
      <c r="E488" s="124" t="str">
        <f>IF(D488="","",COUNTIF($D$2:D488,1))</f>
        <v/>
      </c>
      <c r="F488" s="124" t="str">
        <f t="shared" si="32"/>
        <v/>
      </c>
      <c r="G488" s="124" t="str">
        <f>IF(F488="","",COUNTIF($F$2:F488,$F$1))</f>
        <v/>
      </c>
      <c r="H488" s="124" t="str">
        <f>IF(COUNTIF($A$2:A488,A488)=1,A488,"")</f>
        <v/>
      </c>
      <c r="I488" s="124" t="str">
        <f t="shared" si="34"/>
        <v/>
      </c>
      <c r="J488" s="124" t="str">
        <f>IF(I488="","",SUM($I$2:I488))</f>
        <v/>
      </c>
    </row>
    <row r="489" spans="1:10">
      <c r="A489" s="125" t="s">
        <v>1311</v>
      </c>
      <c r="B489" s="123" t="s">
        <v>1397</v>
      </c>
      <c r="C489" s="124" t="str">
        <f t="shared" si="33"/>
        <v>シノダシュウヘイ</v>
      </c>
      <c r="D489" s="124" t="str">
        <f t="shared" si="31"/>
        <v/>
      </c>
      <c r="E489" s="124" t="str">
        <f>IF(D489="","",COUNTIF($D$2:D489,1))</f>
        <v/>
      </c>
      <c r="F489" s="124" t="str">
        <f t="shared" si="32"/>
        <v/>
      </c>
      <c r="G489" s="124" t="str">
        <f>IF(F489="","",COUNTIF($F$2:F489,$F$1))</f>
        <v/>
      </c>
      <c r="H489" s="124" t="str">
        <f>IF(COUNTIF($A$2:A489,A489)=1,A489,"")</f>
        <v/>
      </c>
      <c r="I489" s="124" t="str">
        <f t="shared" si="34"/>
        <v/>
      </c>
      <c r="J489" s="124" t="str">
        <f>IF(I489="","",SUM($I$2:I489))</f>
        <v/>
      </c>
    </row>
    <row r="490" spans="1:10">
      <c r="A490" s="125" t="s">
        <v>1311</v>
      </c>
      <c r="B490" s="123" t="s">
        <v>1398</v>
      </c>
      <c r="C490" s="124" t="str">
        <f t="shared" si="33"/>
        <v>シノハラユウタ</v>
      </c>
      <c r="D490" s="124" t="str">
        <f t="shared" si="31"/>
        <v/>
      </c>
      <c r="E490" s="124" t="str">
        <f>IF(D490="","",COUNTIF($D$2:D490,1))</f>
        <v/>
      </c>
      <c r="F490" s="124" t="str">
        <f t="shared" si="32"/>
        <v/>
      </c>
      <c r="G490" s="124" t="str">
        <f>IF(F490="","",COUNTIF($F$2:F490,$F$1))</f>
        <v/>
      </c>
      <c r="H490" s="124" t="str">
        <f>IF(COUNTIF($A$2:A490,A490)=1,A490,"")</f>
        <v/>
      </c>
      <c r="I490" s="124" t="str">
        <f t="shared" si="34"/>
        <v/>
      </c>
      <c r="J490" s="124" t="str">
        <f>IF(I490="","",SUM($I$2:I490))</f>
        <v/>
      </c>
    </row>
    <row r="491" spans="1:10">
      <c r="A491" s="125" t="s">
        <v>1311</v>
      </c>
      <c r="B491" s="123" t="s">
        <v>1399</v>
      </c>
      <c r="C491" s="124" t="str">
        <f t="shared" si="33"/>
        <v>シブヤノブユキ</v>
      </c>
      <c r="D491" s="124" t="str">
        <f t="shared" si="31"/>
        <v/>
      </c>
      <c r="E491" s="124" t="str">
        <f>IF(D491="","",COUNTIF($D$2:D491,1))</f>
        <v/>
      </c>
      <c r="F491" s="124" t="str">
        <f t="shared" si="32"/>
        <v>重複</v>
      </c>
      <c r="G491" s="124">
        <f>IF(F491="","",COUNTIF($F$2:F491,$F$1))</f>
        <v>39</v>
      </c>
      <c r="H491" s="124" t="str">
        <f>IF(COUNTIF($A$2:A491,A491)=1,A491,"")</f>
        <v/>
      </c>
      <c r="I491" s="124" t="str">
        <f t="shared" si="34"/>
        <v/>
      </c>
      <c r="J491" s="124" t="str">
        <f>IF(I491="","",SUM($I$2:I491))</f>
        <v/>
      </c>
    </row>
    <row r="492" spans="1:10">
      <c r="A492" s="125" t="s">
        <v>1311</v>
      </c>
      <c r="B492" s="123" t="s">
        <v>1400</v>
      </c>
      <c r="C492" s="124" t="str">
        <f t="shared" si="33"/>
        <v>シミズケイイチ</v>
      </c>
      <c r="D492" s="124" t="str">
        <f t="shared" si="31"/>
        <v/>
      </c>
      <c r="E492" s="124" t="str">
        <f>IF(D492="","",COUNTIF($D$2:D492,1))</f>
        <v/>
      </c>
      <c r="F492" s="124" t="str">
        <f t="shared" si="32"/>
        <v/>
      </c>
      <c r="G492" s="124" t="str">
        <f>IF(F492="","",COUNTIF($F$2:F492,$F$1))</f>
        <v/>
      </c>
      <c r="H492" s="124" t="str">
        <f>IF(COUNTIF($A$2:A492,A492)=1,A492,"")</f>
        <v/>
      </c>
      <c r="I492" s="124" t="str">
        <f t="shared" si="34"/>
        <v/>
      </c>
      <c r="J492" s="124" t="str">
        <f>IF(I492="","",SUM($I$2:I492))</f>
        <v/>
      </c>
    </row>
    <row r="493" spans="1:10">
      <c r="A493" s="125" t="s">
        <v>1311</v>
      </c>
      <c r="B493" s="123" t="s">
        <v>1401</v>
      </c>
      <c r="C493" s="124" t="str">
        <f t="shared" si="33"/>
        <v>シミズアヤオサム</v>
      </c>
      <c r="D493" s="124" t="str">
        <f t="shared" si="31"/>
        <v/>
      </c>
      <c r="E493" s="124" t="str">
        <f>IF(D493="","",COUNTIF($D$2:D493,1))</f>
        <v/>
      </c>
      <c r="F493" s="124" t="str">
        <f t="shared" si="32"/>
        <v/>
      </c>
      <c r="G493" s="124" t="str">
        <f>IF(F493="","",COUNTIF($F$2:F493,$F$1))</f>
        <v/>
      </c>
      <c r="H493" s="124" t="str">
        <f>IF(COUNTIF($A$2:A493,A493)=1,A493,"")</f>
        <v/>
      </c>
      <c r="I493" s="124" t="str">
        <f t="shared" si="34"/>
        <v/>
      </c>
      <c r="J493" s="124" t="str">
        <f>IF(I493="","",SUM($I$2:I493))</f>
        <v/>
      </c>
    </row>
    <row r="494" spans="1:10">
      <c r="A494" s="125" t="s">
        <v>1311</v>
      </c>
      <c r="B494" s="123" t="s">
        <v>1402</v>
      </c>
      <c r="C494" s="124" t="str">
        <f t="shared" si="33"/>
        <v>シミズリョウタロウ</v>
      </c>
      <c r="D494" s="124" t="str">
        <f t="shared" si="31"/>
        <v/>
      </c>
      <c r="E494" s="124" t="str">
        <f>IF(D494="","",COUNTIF($D$2:D494,1))</f>
        <v/>
      </c>
      <c r="F494" s="124" t="str">
        <f t="shared" si="32"/>
        <v/>
      </c>
      <c r="G494" s="124" t="str">
        <f>IF(F494="","",COUNTIF($F$2:F494,$F$1))</f>
        <v/>
      </c>
      <c r="H494" s="124" t="str">
        <f>IF(COUNTIF($A$2:A494,A494)=1,A494,"")</f>
        <v/>
      </c>
      <c r="I494" s="124" t="str">
        <f t="shared" si="34"/>
        <v/>
      </c>
      <c r="J494" s="124" t="str">
        <f>IF(I494="","",SUM($I$2:I494))</f>
        <v/>
      </c>
    </row>
    <row r="495" spans="1:10">
      <c r="A495" s="125" t="s">
        <v>1311</v>
      </c>
      <c r="B495" s="123" t="s">
        <v>1403</v>
      </c>
      <c r="C495" s="124" t="str">
        <f t="shared" si="33"/>
        <v>シライシユイ</v>
      </c>
      <c r="D495" s="124" t="str">
        <f t="shared" si="31"/>
        <v/>
      </c>
      <c r="E495" s="124" t="str">
        <f>IF(D495="","",COUNTIF($D$2:D495,1))</f>
        <v/>
      </c>
      <c r="F495" s="124" t="str">
        <f t="shared" si="32"/>
        <v/>
      </c>
      <c r="G495" s="124" t="str">
        <f>IF(F495="","",COUNTIF($F$2:F495,$F$1))</f>
        <v/>
      </c>
      <c r="H495" s="124" t="str">
        <f>IF(COUNTIF($A$2:A495,A495)=1,A495,"")</f>
        <v/>
      </c>
      <c r="I495" s="124" t="str">
        <f t="shared" si="34"/>
        <v/>
      </c>
      <c r="J495" s="124" t="str">
        <f>IF(I495="","",SUM($I$2:I495))</f>
        <v/>
      </c>
    </row>
    <row r="496" spans="1:10">
      <c r="A496" s="125" t="s">
        <v>1311</v>
      </c>
      <c r="B496" s="123" t="s">
        <v>1404</v>
      </c>
      <c r="C496" s="124" t="str">
        <f t="shared" si="33"/>
        <v>スギモリトモハク</v>
      </c>
      <c r="D496" s="124" t="str">
        <f t="shared" si="31"/>
        <v/>
      </c>
      <c r="E496" s="124" t="str">
        <f>IF(D496="","",COUNTIF($D$2:D496,1))</f>
        <v/>
      </c>
      <c r="F496" s="124" t="str">
        <f t="shared" si="32"/>
        <v/>
      </c>
      <c r="G496" s="124" t="str">
        <f>IF(F496="","",COUNTIF($F$2:F496,$F$1))</f>
        <v/>
      </c>
      <c r="H496" s="124" t="str">
        <f>IF(COUNTIF($A$2:A496,A496)=1,A496,"")</f>
        <v/>
      </c>
      <c r="I496" s="124" t="str">
        <f t="shared" si="34"/>
        <v/>
      </c>
      <c r="J496" s="124" t="str">
        <f>IF(I496="","",SUM($I$2:I496))</f>
        <v/>
      </c>
    </row>
    <row r="497" spans="1:10">
      <c r="A497" s="125" t="s">
        <v>1311</v>
      </c>
      <c r="B497" s="123" t="s">
        <v>1405</v>
      </c>
      <c r="C497" s="124" t="str">
        <f t="shared" si="33"/>
        <v>スズキヤスコ</v>
      </c>
      <c r="D497" s="124" t="str">
        <f t="shared" si="31"/>
        <v/>
      </c>
      <c r="E497" s="124" t="str">
        <f>IF(D497="","",COUNTIF($D$2:D497,1))</f>
        <v/>
      </c>
      <c r="F497" s="124" t="str">
        <f t="shared" si="32"/>
        <v/>
      </c>
      <c r="G497" s="124" t="str">
        <f>IF(F497="","",COUNTIF($F$2:F497,$F$1))</f>
        <v/>
      </c>
      <c r="H497" s="124" t="str">
        <f>IF(COUNTIF($A$2:A497,A497)=1,A497,"")</f>
        <v/>
      </c>
      <c r="I497" s="124" t="str">
        <f t="shared" si="34"/>
        <v/>
      </c>
      <c r="J497" s="124" t="str">
        <f>IF(I497="","",SUM($I$2:I497))</f>
        <v/>
      </c>
    </row>
    <row r="498" spans="1:10">
      <c r="A498" s="125" t="s">
        <v>1311</v>
      </c>
      <c r="B498" s="123" t="s">
        <v>1406</v>
      </c>
      <c r="C498" s="124" t="str">
        <f t="shared" si="33"/>
        <v>セキアスマ</v>
      </c>
      <c r="D498" s="124" t="str">
        <f t="shared" si="31"/>
        <v/>
      </c>
      <c r="E498" s="124" t="str">
        <f>IF(D498="","",COUNTIF($D$2:D498,1))</f>
        <v/>
      </c>
      <c r="F498" s="124" t="str">
        <f t="shared" si="32"/>
        <v/>
      </c>
      <c r="G498" s="124" t="str">
        <f>IF(F498="","",COUNTIF($F$2:F498,$F$1))</f>
        <v/>
      </c>
      <c r="H498" s="124" t="str">
        <f>IF(COUNTIF($A$2:A498,A498)=1,A498,"")</f>
        <v/>
      </c>
      <c r="I498" s="124" t="str">
        <f t="shared" si="34"/>
        <v/>
      </c>
      <c r="J498" s="124" t="str">
        <f>IF(I498="","",SUM($I$2:I498))</f>
        <v/>
      </c>
    </row>
    <row r="499" spans="1:10">
      <c r="A499" s="125" t="s">
        <v>1311</v>
      </c>
      <c r="B499" s="126" t="s">
        <v>1407</v>
      </c>
      <c r="C499" s="124" t="str">
        <f t="shared" si="33"/>
        <v>セキユウキ</v>
      </c>
      <c r="D499" s="124" t="str">
        <f t="shared" si="31"/>
        <v/>
      </c>
      <c r="E499" s="124" t="str">
        <f>IF(D499="","",COUNTIF($D$2:D499,1))</f>
        <v/>
      </c>
      <c r="F499" s="124" t="str">
        <f t="shared" si="32"/>
        <v/>
      </c>
      <c r="G499" s="124" t="str">
        <f>IF(F499="","",COUNTIF($F$2:F499,$F$1))</f>
        <v/>
      </c>
      <c r="H499" s="124" t="str">
        <f>IF(COUNTIF($A$2:A499,A499)=1,A499,"")</f>
        <v/>
      </c>
      <c r="I499" s="124" t="str">
        <f t="shared" si="34"/>
        <v/>
      </c>
      <c r="J499" s="124" t="str">
        <f>IF(I499="","",SUM($I$2:I499))</f>
        <v/>
      </c>
    </row>
    <row r="500" spans="1:10">
      <c r="A500" s="125" t="s">
        <v>1311</v>
      </c>
      <c r="B500" s="123" t="s">
        <v>1408</v>
      </c>
      <c r="C500" s="124" t="str">
        <f t="shared" si="33"/>
        <v>センザキハジメキ</v>
      </c>
      <c r="D500" s="124" t="str">
        <f t="shared" si="31"/>
        <v/>
      </c>
      <c r="E500" s="124" t="str">
        <f>IF(D500="","",COUNTIF($D$2:D500,1))</f>
        <v/>
      </c>
      <c r="F500" s="124" t="str">
        <f t="shared" si="32"/>
        <v>重複</v>
      </c>
      <c r="G500" s="124">
        <f>IF(F500="","",COUNTIF($F$2:F500,$F$1))</f>
        <v>40</v>
      </c>
      <c r="H500" s="124" t="str">
        <f>IF(COUNTIF($A$2:A500,A500)=1,A500,"")</f>
        <v/>
      </c>
      <c r="I500" s="124" t="str">
        <f t="shared" si="34"/>
        <v/>
      </c>
      <c r="J500" s="124" t="str">
        <f>IF(I500="","",SUM($I$2:I500))</f>
        <v/>
      </c>
    </row>
    <row r="501" spans="1:10">
      <c r="A501" s="125" t="s">
        <v>1311</v>
      </c>
      <c r="B501" s="123" t="s">
        <v>1409</v>
      </c>
      <c r="C501" s="124" t="str">
        <f t="shared" si="33"/>
        <v>ダイドウナホミ</v>
      </c>
      <c r="D501" s="124" t="str">
        <f t="shared" si="31"/>
        <v/>
      </c>
      <c r="E501" s="124" t="str">
        <f>IF(D501="","",COUNTIF($D$2:D501,1))</f>
        <v/>
      </c>
      <c r="F501" s="124" t="str">
        <f t="shared" si="32"/>
        <v/>
      </c>
      <c r="G501" s="124" t="str">
        <f>IF(F501="","",COUNTIF($F$2:F501,$F$1))</f>
        <v/>
      </c>
      <c r="H501" s="124" t="str">
        <f>IF(COUNTIF($A$2:A501,A501)=1,A501,"")</f>
        <v/>
      </c>
      <c r="I501" s="124" t="str">
        <f t="shared" si="34"/>
        <v/>
      </c>
      <c r="J501" s="124" t="str">
        <f>IF(I501="","",SUM($I$2:I501))</f>
        <v/>
      </c>
    </row>
    <row r="502" spans="1:10">
      <c r="A502" s="125" t="s">
        <v>1311</v>
      </c>
      <c r="B502" s="123" t="s">
        <v>1410</v>
      </c>
      <c r="C502" s="124" t="str">
        <f t="shared" si="33"/>
        <v>タカイケンタロウ</v>
      </c>
      <c r="D502" s="124" t="str">
        <f t="shared" si="31"/>
        <v/>
      </c>
      <c r="E502" s="124" t="str">
        <f>IF(D502="","",COUNTIF($D$2:D502,1))</f>
        <v/>
      </c>
      <c r="F502" s="124" t="str">
        <f t="shared" si="32"/>
        <v/>
      </c>
      <c r="G502" s="124" t="str">
        <f>IF(F502="","",COUNTIF($F$2:F502,$F$1))</f>
        <v/>
      </c>
      <c r="H502" s="124" t="str">
        <f>IF(COUNTIF($A$2:A502,A502)=1,A502,"")</f>
        <v/>
      </c>
      <c r="I502" s="124" t="str">
        <f t="shared" si="34"/>
        <v/>
      </c>
      <c r="J502" s="124" t="str">
        <f>IF(I502="","",SUM($I$2:I502))</f>
        <v/>
      </c>
    </row>
    <row r="503" spans="1:10">
      <c r="A503" s="125" t="s">
        <v>1311</v>
      </c>
      <c r="B503" s="123" t="s">
        <v>1411</v>
      </c>
      <c r="C503" s="124" t="str">
        <f t="shared" si="33"/>
        <v>タカギダイキ</v>
      </c>
      <c r="D503" s="124" t="str">
        <f t="shared" si="31"/>
        <v/>
      </c>
      <c r="E503" s="124" t="str">
        <f>IF(D503="","",COUNTIF($D$2:D503,1))</f>
        <v/>
      </c>
      <c r="F503" s="124" t="str">
        <f t="shared" si="32"/>
        <v/>
      </c>
      <c r="G503" s="124" t="str">
        <f>IF(F503="","",COUNTIF($F$2:F503,$F$1))</f>
        <v/>
      </c>
      <c r="H503" s="124" t="str">
        <f>IF(COUNTIF($A$2:A503,A503)=1,A503,"")</f>
        <v/>
      </c>
      <c r="I503" s="124" t="str">
        <f t="shared" si="34"/>
        <v/>
      </c>
      <c r="J503" s="124" t="str">
        <f>IF(I503="","",SUM($I$2:I503))</f>
        <v/>
      </c>
    </row>
    <row r="504" spans="1:10">
      <c r="A504" s="125" t="s">
        <v>1311</v>
      </c>
      <c r="B504" s="123" t="s">
        <v>1412</v>
      </c>
      <c r="C504" s="124" t="str">
        <f t="shared" si="33"/>
        <v>タカハシヒデキ</v>
      </c>
      <c r="D504" s="124" t="str">
        <f t="shared" si="31"/>
        <v/>
      </c>
      <c r="E504" s="124" t="str">
        <f>IF(D504="","",COUNTIF($D$2:D504,1))</f>
        <v/>
      </c>
      <c r="F504" s="124" t="str">
        <f t="shared" si="32"/>
        <v/>
      </c>
      <c r="G504" s="124" t="str">
        <f>IF(F504="","",COUNTIF($F$2:F504,$F$1))</f>
        <v/>
      </c>
      <c r="H504" s="124" t="str">
        <f>IF(COUNTIF($A$2:A504,A504)=1,A504,"")</f>
        <v/>
      </c>
      <c r="I504" s="124" t="str">
        <f t="shared" si="34"/>
        <v/>
      </c>
      <c r="J504" s="124" t="str">
        <f>IF(I504="","",SUM($I$2:I504))</f>
        <v/>
      </c>
    </row>
    <row r="505" spans="1:10">
      <c r="A505" s="125" t="s">
        <v>1311</v>
      </c>
      <c r="B505" s="123" t="s">
        <v>1413</v>
      </c>
      <c r="C505" s="124" t="str">
        <f t="shared" si="33"/>
        <v>タカハシヒロヒト</v>
      </c>
      <c r="D505" s="124" t="str">
        <f t="shared" si="31"/>
        <v/>
      </c>
      <c r="E505" s="124" t="str">
        <f>IF(D505="","",COUNTIF($D$2:D505,1))</f>
        <v/>
      </c>
      <c r="F505" s="124" t="str">
        <f t="shared" si="32"/>
        <v/>
      </c>
      <c r="G505" s="124" t="str">
        <f>IF(F505="","",COUNTIF($F$2:F505,$F$1))</f>
        <v/>
      </c>
      <c r="H505" s="124" t="str">
        <f>IF(COUNTIF($A$2:A505,A505)=1,A505,"")</f>
        <v/>
      </c>
      <c r="I505" s="124" t="str">
        <f t="shared" si="34"/>
        <v/>
      </c>
      <c r="J505" s="124" t="str">
        <f>IF(I505="","",SUM($I$2:I505))</f>
        <v/>
      </c>
    </row>
    <row r="506" spans="1:10">
      <c r="A506" s="125" t="s">
        <v>1311</v>
      </c>
      <c r="B506" s="123" t="s">
        <v>1414</v>
      </c>
      <c r="C506" s="124" t="str">
        <f t="shared" si="33"/>
        <v>タカハシユウタロウ</v>
      </c>
      <c r="D506" s="124" t="str">
        <f t="shared" si="31"/>
        <v/>
      </c>
      <c r="E506" s="124" t="str">
        <f>IF(D506="","",COUNTIF($D$2:D506,1))</f>
        <v/>
      </c>
      <c r="F506" s="124" t="str">
        <f t="shared" si="32"/>
        <v/>
      </c>
      <c r="G506" s="124" t="str">
        <f>IF(F506="","",COUNTIF($F$2:F506,$F$1))</f>
        <v/>
      </c>
      <c r="H506" s="124" t="str">
        <f>IF(COUNTIF($A$2:A506,A506)=1,A506,"")</f>
        <v/>
      </c>
      <c r="I506" s="124" t="str">
        <f t="shared" si="34"/>
        <v/>
      </c>
      <c r="J506" s="124" t="str">
        <f>IF(I506="","",SUM($I$2:I506))</f>
        <v/>
      </c>
    </row>
    <row r="507" spans="1:10">
      <c r="A507" s="125" t="s">
        <v>1311</v>
      </c>
      <c r="B507" s="123" t="s">
        <v>1415</v>
      </c>
      <c r="C507" s="124" t="str">
        <f t="shared" si="33"/>
        <v>タカミネユウフトシ</v>
      </c>
      <c r="D507" s="124" t="str">
        <f t="shared" si="31"/>
        <v/>
      </c>
      <c r="E507" s="124" t="str">
        <f>IF(D507="","",COUNTIF($D$2:D507,1))</f>
        <v/>
      </c>
      <c r="F507" s="124" t="str">
        <f t="shared" si="32"/>
        <v/>
      </c>
      <c r="G507" s="124" t="str">
        <f>IF(F507="","",COUNTIF($F$2:F507,$F$1))</f>
        <v/>
      </c>
      <c r="H507" s="124" t="str">
        <f>IF(COUNTIF($A$2:A507,A507)=1,A507,"")</f>
        <v/>
      </c>
      <c r="I507" s="124" t="str">
        <f t="shared" si="34"/>
        <v/>
      </c>
      <c r="J507" s="124" t="str">
        <f>IF(I507="","",SUM($I$2:I507))</f>
        <v/>
      </c>
    </row>
    <row r="508" spans="1:10">
      <c r="A508" s="125" t="s">
        <v>1311</v>
      </c>
      <c r="B508" s="123" t="s">
        <v>1416</v>
      </c>
      <c r="C508" s="124" t="str">
        <f t="shared" si="33"/>
        <v>タケウチケイキ</v>
      </c>
      <c r="D508" s="124" t="str">
        <f t="shared" si="31"/>
        <v/>
      </c>
      <c r="E508" s="124" t="str">
        <f>IF(D508="","",COUNTIF($D$2:D508,1))</f>
        <v/>
      </c>
      <c r="F508" s="124" t="str">
        <f t="shared" si="32"/>
        <v/>
      </c>
      <c r="G508" s="124" t="str">
        <f>IF(F508="","",COUNTIF($F$2:F508,$F$1))</f>
        <v/>
      </c>
      <c r="H508" s="124" t="str">
        <f>IF(COUNTIF($A$2:A508,A508)=1,A508,"")</f>
        <v/>
      </c>
      <c r="I508" s="124" t="str">
        <f t="shared" si="34"/>
        <v/>
      </c>
      <c r="J508" s="124" t="str">
        <f>IF(I508="","",SUM($I$2:I508))</f>
        <v/>
      </c>
    </row>
    <row r="509" spans="1:10">
      <c r="A509" s="125" t="s">
        <v>1311</v>
      </c>
      <c r="B509" s="123" t="s">
        <v>1417</v>
      </c>
      <c r="C509" s="124" t="str">
        <f t="shared" si="33"/>
        <v>タケオアユミ海</v>
      </c>
      <c r="D509" s="124" t="str">
        <f t="shared" si="31"/>
        <v/>
      </c>
      <c r="E509" s="124" t="str">
        <f>IF(D509="","",COUNTIF($D$2:D509,1))</f>
        <v/>
      </c>
      <c r="F509" s="124" t="str">
        <f t="shared" si="32"/>
        <v/>
      </c>
      <c r="G509" s="124" t="str">
        <f>IF(F509="","",COUNTIF($F$2:F509,$F$1))</f>
        <v/>
      </c>
      <c r="H509" s="124" t="str">
        <f>IF(COUNTIF($A$2:A509,A509)=1,A509,"")</f>
        <v/>
      </c>
      <c r="I509" s="124" t="str">
        <f t="shared" si="34"/>
        <v/>
      </c>
      <c r="J509" s="124" t="str">
        <f>IF(I509="","",SUM($I$2:I509))</f>
        <v/>
      </c>
    </row>
    <row r="510" spans="1:10">
      <c r="A510" s="125" t="s">
        <v>1311</v>
      </c>
      <c r="B510" s="126" t="s">
        <v>1418</v>
      </c>
      <c r="C510" s="124" t="str">
        <f t="shared" si="33"/>
        <v>タナカタイセイ</v>
      </c>
      <c r="D510" s="124" t="str">
        <f t="shared" si="31"/>
        <v/>
      </c>
      <c r="E510" s="124" t="str">
        <f>IF(D510="","",COUNTIF($D$2:D510,1))</f>
        <v/>
      </c>
      <c r="F510" s="124" t="str">
        <f t="shared" si="32"/>
        <v/>
      </c>
      <c r="G510" s="124" t="str">
        <f>IF(F510="","",COUNTIF($F$2:F510,$F$1))</f>
        <v/>
      </c>
      <c r="H510" s="124" t="str">
        <f>IF(COUNTIF($A$2:A510,A510)=1,A510,"")</f>
        <v/>
      </c>
      <c r="I510" s="124" t="str">
        <f t="shared" si="34"/>
        <v/>
      </c>
      <c r="J510" s="124" t="str">
        <f>IF(I510="","",SUM($I$2:I510))</f>
        <v/>
      </c>
    </row>
    <row r="511" spans="1:10">
      <c r="A511" s="125" t="s">
        <v>1311</v>
      </c>
      <c r="B511" s="123" t="s">
        <v>1419</v>
      </c>
      <c r="C511" s="124" t="str">
        <f t="shared" si="33"/>
        <v>チバユウタ</v>
      </c>
      <c r="D511" s="124" t="str">
        <f t="shared" si="31"/>
        <v/>
      </c>
      <c r="E511" s="124" t="str">
        <f>IF(D511="","",COUNTIF($D$2:D511,1))</f>
        <v/>
      </c>
      <c r="F511" s="124" t="str">
        <f t="shared" si="32"/>
        <v/>
      </c>
      <c r="G511" s="124" t="str">
        <f>IF(F511="","",COUNTIF($F$2:F511,$F$1))</f>
        <v/>
      </c>
      <c r="H511" s="124" t="str">
        <f>IF(COUNTIF($A$2:A511,A511)=1,A511,"")</f>
        <v/>
      </c>
      <c r="I511" s="124" t="str">
        <f t="shared" si="34"/>
        <v/>
      </c>
      <c r="J511" s="124" t="str">
        <f>IF(I511="","",SUM($I$2:I511))</f>
        <v/>
      </c>
    </row>
    <row r="512" spans="1:10">
      <c r="A512" s="125" t="s">
        <v>1311</v>
      </c>
      <c r="B512" s="123" t="s">
        <v>1420</v>
      </c>
      <c r="C512" s="124" t="str">
        <f t="shared" si="33"/>
        <v>ツコウミホ</v>
      </c>
      <c r="D512" s="124" t="str">
        <f t="shared" si="31"/>
        <v/>
      </c>
      <c r="E512" s="124" t="str">
        <f>IF(D512="","",COUNTIF($D$2:D512,1))</f>
        <v/>
      </c>
      <c r="F512" s="124" t="str">
        <f t="shared" si="32"/>
        <v/>
      </c>
      <c r="G512" s="124" t="str">
        <f>IF(F512="","",COUNTIF($F$2:F512,$F$1))</f>
        <v/>
      </c>
      <c r="H512" s="124" t="str">
        <f>IF(COUNTIF($A$2:A512,A512)=1,A512,"")</f>
        <v/>
      </c>
      <c r="I512" s="124" t="str">
        <f t="shared" si="34"/>
        <v/>
      </c>
      <c r="J512" s="124" t="str">
        <f>IF(I512="","",SUM($I$2:I512))</f>
        <v/>
      </c>
    </row>
    <row r="513" spans="1:10">
      <c r="A513" s="125" t="s">
        <v>1311</v>
      </c>
      <c r="B513" s="123" t="s">
        <v>1421</v>
      </c>
      <c r="C513" s="124" t="str">
        <f t="shared" si="33"/>
        <v>ツチヤシュウ</v>
      </c>
      <c r="D513" s="124" t="str">
        <f t="shared" si="31"/>
        <v/>
      </c>
      <c r="E513" s="124" t="str">
        <f>IF(D513="","",COUNTIF($D$2:D513,1))</f>
        <v/>
      </c>
      <c r="F513" s="124" t="str">
        <f t="shared" si="32"/>
        <v/>
      </c>
      <c r="G513" s="124" t="str">
        <f>IF(F513="","",COUNTIF($F$2:F513,$F$1))</f>
        <v/>
      </c>
      <c r="H513" s="124" t="str">
        <f>IF(COUNTIF($A$2:A513,A513)=1,A513,"")</f>
        <v/>
      </c>
      <c r="I513" s="124" t="str">
        <f t="shared" si="34"/>
        <v/>
      </c>
      <c r="J513" s="124" t="str">
        <f>IF(I513="","",SUM($I$2:I513))</f>
        <v/>
      </c>
    </row>
    <row r="514" spans="1:10">
      <c r="A514" s="125" t="s">
        <v>1311</v>
      </c>
      <c r="B514" s="123" t="s">
        <v>1422</v>
      </c>
      <c r="C514" s="124" t="str">
        <f t="shared" si="33"/>
        <v>ツノサキコ</v>
      </c>
      <c r="D514" s="124" t="str">
        <f t="shared" ref="D514:D577" si="35">IF(LEFT(B514,LEN(頭文字))=頭文字,1,"")</f>
        <v/>
      </c>
      <c r="E514" s="124" t="str">
        <f>IF(D514="","",COUNTIF($D$2:D514,1))</f>
        <v/>
      </c>
      <c r="F514" s="124" t="str">
        <f t="shared" ref="F514:F577" si="36">IF(COUNTIF(氏名,B514)&gt;1,"重複","")</f>
        <v/>
      </c>
      <c r="G514" s="124" t="str">
        <f>IF(F514="","",COUNTIF($F$2:F514,$F$1))</f>
        <v/>
      </c>
      <c r="H514" s="124" t="str">
        <f>IF(COUNTIF($A$2:A514,A514)=1,A514,"")</f>
        <v/>
      </c>
      <c r="I514" s="124" t="str">
        <f t="shared" si="34"/>
        <v/>
      </c>
      <c r="J514" s="124" t="str">
        <f>IF(I514="","",SUM($I$2:I514))</f>
        <v/>
      </c>
    </row>
    <row r="515" spans="1:10">
      <c r="A515" s="125" t="s">
        <v>1311</v>
      </c>
      <c r="B515" s="123" t="s">
        <v>1423</v>
      </c>
      <c r="C515" s="124" t="str">
        <f t="shared" ref="C515:C578" si="37">PHONETIC(B515)</f>
        <v>ツボイシュン</v>
      </c>
      <c r="D515" s="124" t="str">
        <f t="shared" si="35"/>
        <v/>
      </c>
      <c r="E515" s="124" t="str">
        <f>IF(D515="","",COUNTIF($D$2:D515,1))</f>
        <v/>
      </c>
      <c r="F515" s="124" t="str">
        <f t="shared" si="36"/>
        <v/>
      </c>
      <c r="G515" s="124" t="str">
        <f>IF(F515="","",COUNTIF($F$2:F515,$F$1))</f>
        <v/>
      </c>
      <c r="H515" s="124" t="str">
        <f>IF(COUNTIF($A$2:A515,A515)=1,A515,"")</f>
        <v/>
      </c>
      <c r="I515" s="124" t="str">
        <f t="shared" ref="I515:I578" si="38">IF(H515="","",1)</f>
        <v/>
      </c>
      <c r="J515" s="124" t="str">
        <f>IF(I515="","",SUM($I$2:I515))</f>
        <v/>
      </c>
    </row>
    <row r="516" spans="1:10">
      <c r="A516" s="125" t="s">
        <v>1311</v>
      </c>
      <c r="B516" s="123" t="s">
        <v>1424</v>
      </c>
      <c r="C516" s="124" t="str">
        <f t="shared" si="37"/>
        <v>ツルタケンスケ</v>
      </c>
      <c r="D516" s="124" t="str">
        <f t="shared" si="35"/>
        <v/>
      </c>
      <c r="E516" s="124" t="str">
        <f>IF(D516="","",COUNTIF($D$2:D516,1))</f>
        <v/>
      </c>
      <c r="F516" s="124" t="str">
        <f t="shared" si="36"/>
        <v/>
      </c>
      <c r="G516" s="124" t="str">
        <f>IF(F516="","",COUNTIF($F$2:F516,$F$1))</f>
        <v/>
      </c>
      <c r="H516" s="124" t="str">
        <f>IF(COUNTIF($A$2:A516,A516)=1,A516,"")</f>
        <v/>
      </c>
      <c r="I516" s="124" t="str">
        <f t="shared" si="38"/>
        <v/>
      </c>
      <c r="J516" s="124" t="str">
        <f>IF(I516="","",SUM($I$2:I516))</f>
        <v/>
      </c>
    </row>
    <row r="517" spans="1:10">
      <c r="A517" s="125" t="s">
        <v>1311</v>
      </c>
      <c r="B517" s="123" t="s">
        <v>1425</v>
      </c>
      <c r="C517" s="124" t="str">
        <f t="shared" si="37"/>
        <v>テラ﨑タケヒト</v>
      </c>
      <c r="D517" s="124" t="str">
        <f t="shared" si="35"/>
        <v/>
      </c>
      <c r="E517" s="124" t="str">
        <f>IF(D517="","",COUNTIF($D$2:D517,1))</f>
        <v/>
      </c>
      <c r="F517" s="124" t="str">
        <f t="shared" si="36"/>
        <v/>
      </c>
      <c r="G517" s="124" t="str">
        <f>IF(F517="","",COUNTIF($F$2:F517,$F$1))</f>
        <v/>
      </c>
      <c r="H517" s="124" t="str">
        <f>IF(COUNTIF($A$2:A517,A517)=1,A517,"")</f>
        <v/>
      </c>
      <c r="I517" s="124" t="str">
        <f t="shared" si="38"/>
        <v/>
      </c>
      <c r="J517" s="124" t="str">
        <f>IF(I517="","",SUM($I$2:I517))</f>
        <v/>
      </c>
    </row>
    <row r="518" spans="1:10">
      <c r="A518" s="125" t="s">
        <v>1311</v>
      </c>
      <c r="B518" s="123" t="s">
        <v>1426</v>
      </c>
      <c r="C518" s="124" t="str">
        <f t="shared" si="37"/>
        <v>トクヤママドカ</v>
      </c>
      <c r="D518" s="124" t="str">
        <f t="shared" si="35"/>
        <v/>
      </c>
      <c r="E518" s="124" t="str">
        <f>IF(D518="","",COUNTIF($D$2:D518,1))</f>
        <v/>
      </c>
      <c r="F518" s="124" t="str">
        <f t="shared" si="36"/>
        <v/>
      </c>
      <c r="G518" s="124" t="str">
        <f>IF(F518="","",COUNTIF($F$2:F518,$F$1))</f>
        <v/>
      </c>
      <c r="H518" s="124" t="str">
        <f>IF(COUNTIF($A$2:A518,A518)=1,A518,"")</f>
        <v/>
      </c>
      <c r="I518" s="124" t="str">
        <f t="shared" si="38"/>
        <v/>
      </c>
      <c r="J518" s="124" t="str">
        <f>IF(I518="","",SUM($I$2:I518))</f>
        <v/>
      </c>
    </row>
    <row r="519" spans="1:10">
      <c r="A519" s="125" t="s">
        <v>1311</v>
      </c>
      <c r="B519" s="123" t="s">
        <v>1427</v>
      </c>
      <c r="C519" s="124" t="str">
        <f t="shared" si="37"/>
        <v>トツカタケシ</v>
      </c>
      <c r="D519" s="124" t="str">
        <f t="shared" si="35"/>
        <v/>
      </c>
      <c r="E519" s="124" t="str">
        <f>IF(D519="","",COUNTIF($D$2:D519,1))</f>
        <v/>
      </c>
      <c r="F519" s="124" t="str">
        <f t="shared" si="36"/>
        <v>重複</v>
      </c>
      <c r="G519" s="124">
        <f>IF(F519="","",COUNTIF($F$2:F519,$F$1))</f>
        <v>41</v>
      </c>
      <c r="H519" s="124" t="str">
        <f>IF(COUNTIF($A$2:A519,A519)=1,A519,"")</f>
        <v/>
      </c>
      <c r="I519" s="124" t="str">
        <f t="shared" si="38"/>
        <v/>
      </c>
      <c r="J519" s="124" t="str">
        <f>IF(I519="","",SUM($I$2:I519))</f>
        <v/>
      </c>
    </row>
    <row r="520" spans="1:10">
      <c r="A520" s="227" t="s">
        <v>1245</v>
      </c>
      <c r="B520" s="123" t="s">
        <v>1428</v>
      </c>
      <c r="C520" s="124" t="str">
        <f t="shared" si="37"/>
        <v>トミアヤナ</v>
      </c>
      <c r="D520" s="124" t="str">
        <f t="shared" si="35"/>
        <v/>
      </c>
      <c r="E520" s="124" t="str">
        <f>IF(D520="","",COUNTIF($D$2:D520,1))</f>
        <v/>
      </c>
      <c r="F520" s="124" t="str">
        <f t="shared" si="36"/>
        <v/>
      </c>
      <c r="G520" s="124" t="str">
        <f>IF(F520="","",COUNTIF($F$2:F520,$F$1))</f>
        <v/>
      </c>
      <c r="H520" s="124" t="str">
        <f>IF(COUNTIF($A$2:A520,A520)=1,A520,"")</f>
        <v/>
      </c>
      <c r="I520" s="124" t="str">
        <f t="shared" si="38"/>
        <v/>
      </c>
      <c r="J520" s="124" t="str">
        <f>IF(I520="","",SUM($I$2:I520))</f>
        <v/>
      </c>
    </row>
    <row r="521" spans="1:10">
      <c r="A521" s="125" t="s">
        <v>1311</v>
      </c>
      <c r="B521" s="123" t="s">
        <v>1429</v>
      </c>
      <c r="C521" s="124" t="str">
        <f t="shared" si="37"/>
        <v>トモリユウヤ</v>
      </c>
      <c r="D521" s="124" t="str">
        <f t="shared" si="35"/>
        <v/>
      </c>
      <c r="E521" s="124" t="str">
        <f>IF(D521="","",COUNTIF($D$2:D521,1))</f>
        <v/>
      </c>
      <c r="F521" s="124" t="str">
        <f t="shared" si="36"/>
        <v/>
      </c>
      <c r="G521" s="124" t="str">
        <f>IF(F521="","",COUNTIF($F$2:F521,$F$1))</f>
        <v/>
      </c>
      <c r="H521" s="124" t="str">
        <f>IF(COUNTIF($A$2:A521,A521)=1,A521,"")</f>
        <v/>
      </c>
      <c r="I521" s="124" t="str">
        <f t="shared" si="38"/>
        <v/>
      </c>
      <c r="J521" s="124" t="str">
        <f>IF(I521="","",SUM($I$2:I521))</f>
        <v/>
      </c>
    </row>
    <row r="522" spans="1:10">
      <c r="A522" s="125" t="s">
        <v>1311</v>
      </c>
      <c r="B522" s="123" t="s">
        <v>1430</v>
      </c>
      <c r="C522" s="124" t="str">
        <f t="shared" si="37"/>
        <v>ナカイソウタ</v>
      </c>
      <c r="D522" s="124" t="str">
        <f t="shared" si="35"/>
        <v/>
      </c>
      <c r="E522" s="124" t="str">
        <f>IF(D522="","",COUNTIF($D$2:D522,1))</f>
        <v/>
      </c>
      <c r="F522" s="124" t="str">
        <f t="shared" si="36"/>
        <v>重複</v>
      </c>
      <c r="G522" s="124">
        <f>IF(F522="","",COUNTIF($F$2:F522,$F$1))</f>
        <v>42</v>
      </c>
      <c r="H522" s="124" t="str">
        <f>IF(COUNTIF($A$2:A522,A522)=1,A522,"")</f>
        <v/>
      </c>
      <c r="I522" s="124" t="str">
        <f t="shared" si="38"/>
        <v/>
      </c>
      <c r="J522" s="124" t="str">
        <f>IF(I522="","",SUM($I$2:I522))</f>
        <v/>
      </c>
    </row>
    <row r="523" spans="1:10">
      <c r="A523" s="125" t="s">
        <v>1311</v>
      </c>
      <c r="B523" s="123" t="s">
        <v>1431</v>
      </c>
      <c r="C523" s="124" t="str">
        <f t="shared" si="37"/>
        <v>ナカイハルカ</v>
      </c>
      <c r="D523" s="124" t="str">
        <f t="shared" si="35"/>
        <v/>
      </c>
      <c r="E523" s="124" t="str">
        <f>IF(D523="","",COUNTIF($D$2:D523,1))</f>
        <v/>
      </c>
      <c r="F523" s="124" t="str">
        <f t="shared" si="36"/>
        <v/>
      </c>
      <c r="G523" s="124" t="str">
        <f>IF(F523="","",COUNTIF($F$2:F523,$F$1))</f>
        <v/>
      </c>
      <c r="H523" s="124" t="str">
        <f>IF(COUNTIF($A$2:A523,A523)=1,A523,"")</f>
        <v/>
      </c>
      <c r="I523" s="124" t="str">
        <f t="shared" si="38"/>
        <v/>
      </c>
      <c r="J523" s="124" t="str">
        <f>IF(I523="","",SUM($I$2:I523))</f>
        <v/>
      </c>
    </row>
    <row r="524" spans="1:10">
      <c r="A524" s="125" t="s">
        <v>1311</v>
      </c>
      <c r="B524" s="123" t="s">
        <v>1432</v>
      </c>
      <c r="C524" s="124" t="str">
        <f t="shared" si="37"/>
        <v>ナガエユウヤ</v>
      </c>
      <c r="D524" s="124" t="str">
        <f t="shared" si="35"/>
        <v/>
      </c>
      <c r="E524" s="124" t="str">
        <f>IF(D524="","",COUNTIF($D$2:D524,1))</f>
        <v/>
      </c>
      <c r="F524" s="124" t="str">
        <f t="shared" si="36"/>
        <v/>
      </c>
      <c r="G524" s="124" t="str">
        <f>IF(F524="","",COUNTIF($F$2:F524,$F$1))</f>
        <v/>
      </c>
      <c r="H524" s="124" t="str">
        <f>IF(COUNTIF($A$2:A524,A524)=1,A524,"")</f>
        <v/>
      </c>
      <c r="I524" s="124" t="str">
        <f t="shared" si="38"/>
        <v/>
      </c>
      <c r="J524" s="124" t="str">
        <f>IF(I524="","",SUM($I$2:I524))</f>
        <v/>
      </c>
    </row>
    <row r="525" spans="1:10">
      <c r="A525" s="125" t="s">
        <v>1311</v>
      </c>
      <c r="B525" s="126" t="s">
        <v>1433</v>
      </c>
      <c r="C525" s="124" t="str">
        <f t="shared" si="37"/>
        <v>ナガタナオキ</v>
      </c>
      <c r="D525" s="124" t="str">
        <f t="shared" si="35"/>
        <v/>
      </c>
      <c r="E525" s="124" t="str">
        <f>IF(D525="","",COUNTIF($D$2:D525,1))</f>
        <v/>
      </c>
      <c r="F525" s="124" t="str">
        <f t="shared" si="36"/>
        <v/>
      </c>
      <c r="G525" s="124" t="str">
        <f>IF(F525="","",COUNTIF($F$2:F525,$F$1))</f>
        <v/>
      </c>
      <c r="H525" s="124" t="str">
        <f>IF(COUNTIF($A$2:A525,A525)=1,A525,"")</f>
        <v/>
      </c>
      <c r="I525" s="124" t="str">
        <f t="shared" si="38"/>
        <v/>
      </c>
      <c r="J525" s="124" t="str">
        <f>IF(I525="","",SUM($I$2:I525))</f>
        <v/>
      </c>
    </row>
    <row r="526" spans="1:10">
      <c r="A526" s="125" t="s">
        <v>1311</v>
      </c>
      <c r="B526" s="123" t="s">
        <v>1434</v>
      </c>
      <c r="C526" s="124" t="str">
        <f t="shared" si="37"/>
        <v>ナガヌマヒロアキ</v>
      </c>
      <c r="D526" s="124" t="str">
        <f t="shared" si="35"/>
        <v/>
      </c>
      <c r="E526" s="124" t="str">
        <f>IF(D526="","",COUNTIF($D$2:D526,1))</f>
        <v/>
      </c>
      <c r="F526" s="124" t="str">
        <f t="shared" si="36"/>
        <v>重複</v>
      </c>
      <c r="G526" s="124">
        <f>IF(F526="","",COUNTIF($F$2:F526,$F$1))</f>
        <v>43</v>
      </c>
      <c r="H526" s="124" t="str">
        <f>IF(COUNTIF($A$2:A526,A526)=1,A526,"")</f>
        <v/>
      </c>
      <c r="I526" s="124" t="str">
        <f t="shared" si="38"/>
        <v/>
      </c>
      <c r="J526" s="124" t="str">
        <f>IF(I526="","",SUM($I$2:I526))</f>
        <v/>
      </c>
    </row>
    <row r="527" spans="1:10">
      <c r="A527" s="125" t="s">
        <v>1311</v>
      </c>
      <c r="B527" s="123" t="s">
        <v>1435</v>
      </c>
      <c r="C527" s="124" t="str">
        <f t="shared" si="37"/>
        <v>ナカハラアキ</v>
      </c>
      <c r="D527" s="124" t="str">
        <f t="shared" si="35"/>
        <v/>
      </c>
      <c r="E527" s="124" t="str">
        <f>IF(D527="","",COUNTIF($D$2:D527,1))</f>
        <v/>
      </c>
      <c r="F527" s="124" t="str">
        <f t="shared" si="36"/>
        <v/>
      </c>
      <c r="G527" s="124" t="str">
        <f>IF(F527="","",COUNTIF($F$2:F527,$F$1))</f>
        <v/>
      </c>
      <c r="H527" s="124" t="str">
        <f>IF(COUNTIF($A$2:A527,A527)=1,A527,"")</f>
        <v/>
      </c>
      <c r="I527" s="124" t="str">
        <f t="shared" si="38"/>
        <v/>
      </c>
      <c r="J527" s="124" t="str">
        <f>IF(I527="","",SUM($I$2:I527))</f>
        <v/>
      </c>
    </row>
    <row r="528" spans="1:10">
      <c r="A528" s="125" t="s">
        <v>1311</v>
      </c>
      <c r="B528" s="123" t="s">
        <v>1436</v>
      </c>
      <c r="C528" s="124" t="str">
        <f t="shared" si="37"/>
        <v>ナカムラコウスケ</v>
      </c>
      <c r="D528" s="124" t="str">
        <f t="shared" si="35"/>
        <v/>
      </c>
      <c r="E528" s="124" t="str">
        <f>IF(D528="","",COUNTIF($D$2:D528,1))</f>
        <v/>
      </c>
      <c r="F528" s="124" t="str">
        <f t="shared" si="36"/>
        <v/>
      </c>
      <c r="G528" s="124" t="str">
        <f>IF(F528="","",COUNTIF($F$2:F528,$F$1))</f>
        <v/>
      </c>
      <c r="H528" s="124" t="str">
        <f>IF(COUNTIF($A$2:A528,A528)=1,A528,"")</f>
        <v/>
      </c>
      <c r="I528" s="124" t="str">
        <f t="shared" si="38"/>
        <v/>
      </c>
      <c r="J528" s="124" t="str">
        <f>IF(I528="","",SUM($I$2:I528))</f>
        <v/>
      </c>
    </row>
    <row r="529" spans="1:10">
      <c r="A529" s="125" t="s">
        <v>1311</v>
      </c>
      <c r="B529" s="123" t="s">
        <v>1437</v>
      </c>
      <c r="C529" s="124" t="str">
        <f t="shared" si="37"/>
        <v>ナツイユウト</v>
      </c>
      <c r="D529" s="124" t="str">
        <f t="shared" si="35"/>
        <v/>
      </c>
      <c r="E529" s="124" t="str">
        <f>IF(D529="","",COUNTIF($D$2:D529,1))</f>
        <v/>
      </c>
      <c r="F529" s="124" t="str">
        <f t="shared" si="36"/>
        <v/>
      </c>
      <c r="G529" s="124" t="str">
        <f>IF(F529="","",COUNTIF($F$2:F529,$F$1))</f>
        <v/>
      </c>
      <c r="H529" s="124" t="str">
        <f>IF(COUNTIF($A$2:A529,A529)=1,A529,"")</f>
        <v/>
      </c>
      <c r="I529" s="124" t="str">
        <f t="shared" si="38"/>
        <v/>
      </c>
      <c r="J529" s="124" t="str">
        <f>IF(I529="","",SUM($I$2:I529))</f>
        <v/>
      </c>
    </row>
    <row r="530" spans="1:10">
      <c r="A530" s="125" t="s">
        <v>1311</v>
      </c>
      <c r="B530" s="123" t="s">
        <v>1438</v>
      </c>
      <c r="C530" s="124" t="str">
        <f t="shared" si="37"/>
        <v>ナラマイコ</v>
      </c>
      <c r="D530" s="124" t="str">
        <f t="shared" si="35"/>
        <v/>
      </c>
      <c r="E530" s="124" t="str">
        <f>IF(D530="","",COUNTIF($D$2:D530,1))</f>
        <v/>
      </c>
      <c r="F530" s="124" t="str">
        <f t="shared" si="36"/>
        <v/>
      </c>
      <c r="G530" s="124" t="str">
        <f>IF(F530="","",COUNTIF($F$2:F530,$F$1))</f>
        <v/>
      </c>
      <c r="H530" s="124" t="str">
        <f>IF(COUNTIF($A$2:A530,A530)=1,A530,"")</f>
        <v/>
      </c>
      <c r="I530" s="124" t="str">
        <f t="shared" si="38"/>
        <v/>
      </c>
      <c r="J530" s="124" t="str">
        <f>IF(I530="","",SUM($I$2:I530))</f>
        <v/>
      </c>
    </row>
    <row r="531" spans="1:10">
      <c r="A531" s="125" t="s">
        <v>1311</v>
      </c>
      <c r="B531" s="123" t="s">
        <v>1439</v>
      </c>
      <c r="C531" s="124" t="str">
        <f t="shared" si="37"/>
        <v>ナンバラユウスケ</v>
      </c>
      <c r="D531" s="124" t="str">
        <f t="shared" si="35"/>
        <v/>
      </c>
      <c r="E531" s="124" t="str">
        <f>IF(D531="","",COUNTIF($D$2:D531,1))</f>
        <v/>
      </c>
      <c r="F531" s="124" t="str">
        <f t="shared" si="36"/>
        <v/>
      </c>
      <c r="G531" s="124" t="str">
        <f>IF(F531="","",COUNTIF($F$2:F531,$F$1))</f>
        <v/>
      </c>
      <c r="H531" s="124" t="str">
        <f>IF(COUNTIF($A$2:A531,A531)=1,A531,"")</f>
        <v/>
      </c>
      <c r="I531" s="124" t="str">
        <f t="shared" si="38"/>
        <v/>
      </c>
      <c r="J531" s="124" t="str">
        <f>IF(I531="","",SUM($I$2:I531))</f>
        <v/>
      </c>
    </row>
    <row r="532" spans="1:10">
      <c r="A532" s="125" t="s">
        <v>1311</v>
      </c>
      <c r="B532" s="123" t="s">
        <v>1440</v>
      </c>
      <c r="C532" s="124" t="str">
        <f t="shared" si="37"/>
        <v>ニシムラマサアキ</v>
      </c>
      <c r="D532" s="124" t="str">
        <f t="shared" si="35"/>
        <v/>
      </c>
      <c r="E532" s="124" t="str">
        <f>IF(D532="","",COUNTIF($D$2:D532,1))</f>
        <v/>
      </c>
      <c r="F532" s="124" t="str">
        <f t="shared" si="36"/>
        <v/>
      </c>
      <c r="G532" s="124" t="str">
        <f>IF(F532="","",COUNTIF($F$2:F532,$F$1))</f>
        <v/>
      </c>
      <c r="H532" s="124" t="str">
        <f>IF(COUNTIF($A$2:A532,A532)=1,A532,"")</f>
        <v/>
      </c>
      <c r="I532" s="124" t="str">
        <f t="shared" si="38"/>
        <v/>
      </c>
      <c r="J532" s="124" t="str">
        <f>IF(I532="","",SUM($I$2:I532))</f>
        <v/>
      </c>
    </row>
    <row r="533" spans="1:10">
      <c r="A533" s="125" t="s">
        <v>1311</v>
      </c>
      <c r="B533" s="123" t="s">
        <v>1441</v>
      </c>
      <c r="C533" s="124" t="str">
        <f t="shared" si="37"/>
        <v>ニシメリュウタロウ</v>
      </c>
      <c r="D533" s="124" t="str">
        <f t="shared" si="35"/>
        <v/>
      </c>
      <c r="E533" s="124" t="str">
        <f>IF(D533="","",COUNTIF($D$2:D533,1))</f>
        <v/>
      </c>
      <c r="F533" s="124" t="str">
        <f t="shared" si="36"/>
        <v/>
      </c>
      <c r="G533" s="124" t="str">
        <f>IF(F533="","",COUNTIF($F$2:F533,$F$1))</f>
        <v/>
      </c>
      <c r="H533" s="124" t="str">
        <f>IF(COUNTIF($A$2:A533,A533)=1,A533,"")</f>
        <v/>
      </c>
      <c r="I533" s="124" t="str">
        <f t="shared" si="38"/>
        <v/>
      </c>
      <c r="J533" s="124" t="str">
        <f>IF(I533="","",SUM($I$2:I533))</f>
        <v/>
      </c>
    </row>
    <row r="534" spans="1:10">
      <c r="A534" s="125" t="s">
        <v>1311</v>
      </c>
      <c r="B534" s="123" t="s">
        <v>1442</v>
      </c>
      <c r="C534" s="124" t="str">
        <f t="shared" si="37"/>
        <v>ノセトシフミ</v>
      </c>
      <c r="D534" s="124" t="str">
        <f t="shared" si="35"/>
        <v/>
      </c>
      <c r="E534" s="124" t="str">
        <f>IF(D534="","",COUNTIF($D$2:D534,1))</f>
        <v/>
      </c>
      <c r="F534" s="124" t="str">
        <f t="shared" si="36"/>
        <v/>
      </c>
      <c r="G534" s="124" t="str">
        <f>IF(F534="","",COUNTIF($F$2:F534,$F$1))</f>
        <v/>
      </c>
      <c r="H534" s="124" t="str">
        <f>IF(COUNTIF($A$2:A534,A534)=1,A534,"")</f>
        <v/>
      </c>
      <c r="I534" s="124" t="str">
        <f t="shared" si="38"/>
        <v/>
      </c>
      <c r="J534" s="124" t="str">
        <f>IF(I534="","",SUM($I$2:I534))</f>
        <v/>
      </c>
    </row>
    <row r="535" spans="1:10">
      <c r="A535" s="125" t="s">
        <v>1311</v>
      </c>
      <c r="B535" s="123" t="s">
        <v>1443</v>
      </c>
      <c r="C535" s="124" t="str">
        <f t="shared" si="37"/>
        <v>ノナカトモキ</v>
      </c>
      <c r="D535" s="124" t="str">
        <f t="shared" si="35"/>
        <v/>
      </c>
      <c r="E535" s="124" t="str">
        <f>IF(D535="","",COUNTIF($D$2:D535,1))</f>
        <v/>
      </c>
      <c r="F535" s="124" t="str">
        <f t="shared" si="36"/>
        <v/>
      </c>
      <c r="G535" s="124" t="str">
        <f>IF(F535="","",COUNTIF($F$2:F535,$F$1))</f>
        <v/>
      </c>
      <c r="H535" s="124" t="str">
        <f>IF(COUNTIF($A$2:A535,A535)=1,A535,"")</f>
        <v/>
      </c>
      <c r="I535" s="124" t="str">
        <f t="shared" si="38"/>
        <v/>
      </c>
      <c r="J535" s="124" t="str">
        <f>IF(I535="","",SUM($I$2:I535))</f>
        <v/>
      </c>
    </row>
    <row r="536" spans="1:10">
      <c r="A536" s="125" t="s">
        <v>1311</v>
      </c>
      <c r="B536" s="123" t="s">
        <v>1444</v>
      </c>
      <c r="C536" s="124" t="str">
        <f t="shared" si="37"/>
        <v>ハカマダハルミ</v>
      </c>
      <c r="D536" s="124" t="str">
        <f t="shared" si="35"/>
        <v/>
      </c>
      <c r="E536" s="124" t="str">
        <f>IF(D536="","",COUNTIF($D$2:D536,1))</f>
        <v/>
      </c>
      <c r="F536" s="124" t="str">
        <f t="shared" si="36"/>
        <v/>
      </c>
      <c r="G536" s="124" t="str">
        <f>IF(F536="","",COUNTIF($F$2:F536,$F$1))</f>
        <v/>
      </c>
      <c r="H536" s="124" t="str">
        <f>IF(COUNTIF($A$2:A536,A536)=1,A536,"")</f>
        <v/>
      </c>
      <c r="I536" s="124" t="str">
        <f t="shared" si="38"/>
        <v/>
      </c>
      <c r="J536" s="124" t="str">
        <f>IF(I536="","",SUM($I$2:I536))</f>
        <v/>
      </c>
    </row>
    <row r="537" spans="1:10">
      <c r="A537" s="125" t="s">
        <v>1311</v>
      </c>
      <c r="B537" s="123" t="s">
        <v>1445</v>
      </c>
      <c r="C537" s="124" t="str">
        <f t="shared" si="37"/>
        <v>ハシグチケイイチロウ</v>
      </c>
      <c r="D537" s="124" t="str">
        <f t="shared" si="35"/>
        <v/>
      </c>
      <c r="E537" s="124" t="str">
        <f>IF(D537="","",COUNTIF($D$2:D537,1))</f>
        <v/>
      </c>
      <c r="F537" s="124" t="str">
        <f t="shared" si="36"/>
        <v/>
      </c>
      <c r="G537" s="124" t="str">
        <f>IF(F537="","",COUNTIF($F$2:F537,$F$1))</f>
        <v/>
      </c>
      <c r="H537" s="124" t="str">
        <f>IF(COUNTIF($A$2:A537,A537)=1,A537,"")</f>
        <v/>
      </c>
      <c r="I537" s="124" t="str">
        <f t="shared" si="38"/>
        <v/>
      </c>
      <c r="J537" s="124" t="str">
        <f>IF(I537="","",SUM($I$2:I537))</f>
        <v/>
      </c>
    </row>
    <row r="538" spans="1:10">
      <c r="A538" s="125" t="s">
        <v>1311</v>
      </c>
      <c r="B538" s="123" t="s">
        <v>1446</v>
      </c>
      <c r="C538" s="124" t="str">
        <f t="shared" si="37"/>
        <v>ハシヅメマイ</v>
      </c>
      <c r="D538" s="124" t="str">
        <f t="shared" si="35"/>
        <v/>
      </c>
      <c r="E538" s="124" t="str">
        <f>IF(D538="","",COUNTIF($D$2:D538,1))</f>
        <v/>
      </c>
      <c r="F538" s="124" t="str">
        <f t="shared" si="36"/>
        <v/>
      </c>
      <c r="G538" s="124" t="str">
        <f>IF(F538="","",COUNTIF($F$2:F538,$F$1))</f>
        <v/>
      </c>
      <c r="H538" s="124" t="str">
        <f>IF(COUNTIF($A$2:A538,A538)=1,A538,"")</f>
        <v/>
      </c>
      <c r="I538" s="124" t="str">
        <f t="shared" si="38"/>
        <v/>
      </c>
      <c r="J538" s="124" t="str">
        <f>IF(I538="","",SUM($I$2:I538))</f>
        <v/>
      </c>
    </row>
    <row r="539" spans="1:10">
      <c r="A539" s="125" t="s">
        <v>1311</v>
      </c>
      <c r="B539" s="123" t="s">
        <v>1447</v>
      </c>
      <c r="C539" s="124" t="str">
        <f t="shared" si="37"/>
        <v>ハシヅメマホ</v>
      </c>
      <c r="D539" s="124" t="str">
        <f t="shared" si="35"/>
        <v/>
      </c>
      <c r="E539" s="124" t="str">
        <f>IF(D539="","",COUNTIF($D$2:D539,1))</f>
        <v/>
      </c>
      <c r="F539" s="124" t="str">
        <f t="shared" si="36"/>
        <v/>
      </c>
      <c r="G539" s="124" t="str">
        <f>IF(F539="","",COUNTIF($F$2:F539,$F$1))</f>
        <v/>
      </c>
      <c r="H539" s="124" t="str">
        <f>IF(COUNTIF($A$2:A539,A539)=1,A539,"")</f>
        <v/>
      </c>
      <c r="I539" s="124" t="str">
        <f t="shared" si="38"/>
        <v/>
      </c>
      <c r="J539" s="124" t="str">
        <f>IF(I539="","",SUM($I$2:I539))</f>
        <v/>
      </c>
    </row>
    <row r="540" spans="1:10">
      <c r="A540" s="125" t="s">
        <v>1311</v>
      </c>
      <c r="B540" s="123" t="s">
        <v>1448</v>
      </c>
      <c r="C540" s="124" t="str">
        <f t="shared" si="37"/>
        <v>ハタノトシユキ</v>
      </c>
      <c r="D540" s="124" t="str">
        <f t="shared" si="35"/>
        <v/>
      </c>
      <c r="E540" s="124" t="str">
        <f>IF(D540="","",COUNTIF($D$2:D540,1))</f>
        <v/>
      </c>
      <c r="F540" s="124" t="str">
        <f t="shared" si="36"/>
        <v/>
      </c>
      <c r="G540" s="124" t="str">
        <f>IF(F540="","",COUNTIF($F$2:F540,$F$1))</f>
        <v/>
      </c>
      <c r="H540" s="124" t="str">
        <f>IF(COUNTIF($A$2:A540,A540)=1,A540,"")</f>
        <v/>
      </c>
      <c r="I540" s="124" t="str">
        <f t="shared" si="38"/>
        <v/>
      </c>
      <c r="J540" s="124" t="str">
        <f>IF(I540="","",SUM($I$2:I540))</f>
        <v/>
      </c>
    </row>
    <row r="541" spans="1:10">
      <c r="A541" s="125" t="s">
        <v>1311</v>
      </c>
      <c r="B541" s="123" t="s">
        <v>1449</v>
      </c>
      <c r="C541" s="124" t="str">
        <f t="shared" si="37"/>
        <v>ハットリマコトトラ</v>
      </c>
      <c r="D541" s="124" t="str">
        <f t="shared" si="35"/>
        <v/>
      </c>
      <c r="E541" s="124" t="str">
        <f>IF(D541="","",COUNTIF($D$2:D541,1))</f>
        <v/>
      </c>
      <c r="F541" s="124" t="str">
        <f t="shared" si="36"/>
        <v/>
      </c>
      <c r="G541" s="124" t="str">
        <f>IF(F541="","",COUNTIF($F$2:F541,$F$1))</f>
        <v/>
      </c>
      <c r="H541" s="124" t="str">
        <f>IF(COUNTIF($A$2:A541,A541)=1,A541,"")</f>
        <v/>
      </c>
      <c r="I541" s="124" t="str">
        <f t="shared" si="38"/>
        <v/>
      </c>
      <c r="J541" s="124" t="str">
        <f>IF(I541="","",SUM($I$2:I541))</f>
        <v/>
      </c>
    </row>
    <row r="542" spans="1:10">
      <c r="A542" s="125" t="s">
        <v>1311</v>
      </c>
      <c r="B542" s="123" t="s">
        <v>1450</v>
      </c>
      <c r="C542" s="124" t="str">
        <f t="shared" si="37"/>
        <v>ハットリユウキ</v>
      </c>
      <c r="D542" s="124" t="str">
        <f t="shared" si="35"/>
        <v/>
      </c>
      <c r="E542" s="124" t="str">
        <f>IF(D542="","",COUNTIF($D$2:D542,1))</f>
        <v/>
      </c>
      <c r="F542" s="124" t="str">
        <f t="shared" si="36"/>
        <v>重複</v>
      </c>
      <c r="G542" s="124">
        <f>IF(F542="","",COUNTIF($F$2:F542,$F$1))</f>
        <v>44</v>
      </c>
      <c r="H542" s="124" t="str">
        <f>IF(COUNTIF($A$2:A542,A542)=1,A542,"")</f>
        <v/>
      </c>
      <c r="I542" s="124" t="str">
        <f t="shared" si="38"/>
        <v/>
      </c>
      <c r="J542" s="124" t="str">
        <f>IF(I542="","",SUM($I$2:I542))</f>
        <v/>
      </c>
    </row>
    <row r="543" spans="1:10">
      <c r="A543" s="125" t="s">
        <v>1311</v>
      </c>
      <c r="B543" s="123" t="s">
        <v>1451</v>
      </c>
      <c r="C543" s="124" t="str">
        <f t="shared" si="37"/>
        <v>ハマイオオキ</v>
      </c>
      <c r="D543" s="124" t="str">
        <f t="shared" si="35"/>
        <v/>
      </c>
      <c r="E543" s="124" t="str">
        <f>IF(D543="","",COUNTIF($D$2:D543,1))</f>
        <v/>
      </c>
      <c r="F543" s="124" t="str">
        <f t="shared" si="36"/>
        <v>重複</v>
      </c>
      <c r="G543" s="124">
        <f>IF(F543="","",COUNTIF($F$2:F543,$F$1))</f>
        <v>45</v>
      </c>
      <c r="H543" s="124" t="str">
        <f>IF(COUNTIF($A$2:A543,A543)=1,A543,"")</f>
        <v/>
      </c>
      <c r="I543" s="124" t="str">
        <f t="shared" si="38"/>
        <v/>
      </c>
      <c r="J543" s="124" t="str">
        <f>IF(I543="","",SUM($I$2:I543))</f>
        <v/>
      </c>
    </row>
    <row r="544" spans="1:10">
      <c r="A544" s="125" t="s">
        <v>1311</v>
      </c>
      <c r="B544" s="123" t="s">
        <v>1452</v>
      </c>
      <c r="C544" s="124" t="str">
        <f t="shared" si="37"/>
        <v>ハマウラヒュウガ</v>
      </c>
      <c r="D544" s="124" t="str">
        <f t="shared" si="35"/>
        <v/>
      </c>
      <c r="E544" s="124" t="str">
        <f>IF(D544="","",COUNTIF($D$2:D544,1))</f>
        <v/>
      </c>
      <c r="F544" s="124" t="str">
        <f t="shared" si="36"/>
        <v/>
      </c>
      <c r="G544" s="124" t="str">
        <f>IF(F544="","",COUNTIF($F$2:F544,$F$1))</f>
        <v/>
      </c>
      <c r="H544" s="124" t="str">
        <f>IF(COUNTIF($A$2:A544,A544)=1,A544,"")</f>
        <v/>
      </c>
      <c r="I544" s="124" t="str">
        <f t="shared" si="38"/>
        <v/>
      </c>
      <c r="J544" s="124" t="str">
        <f>IF(I544="","",SUM($I$2:I544))</f>
        <v/>
      </c>
    </row>
    <row r="545" spans="1:10">
      <c r="A545" s="125" t="s">
        <v>1311</v>
      </c>
      <c r="B545" s="123" t="s">
        <v>1453</v>
      </c>
      <c r="C545" s="124" t="str">
        <f t="shared" si="37"/>
        <v>ハマダサキ</v>
      </c>
      <c r="D545" s="124" t="str">
        <f t="shared" si="35"/>
        <v/>
      </c>
      <c r="E545" s="124" t="str">
        <f>IF(D545="","",COUNTIF($D$2:D545,1))</f>
        <v/>
      </c>
      <c r="F545" s="124" t="str">
        <f t="shared" si="36"/>
        <v>重複</v>
      </c>
      <c r="G545" s="124">
        <f>IF(F545="","",COUNTIF($F$2:F545,$F$1))</f>
        <v>46</v>
      </c>
      <c r="H545" s="124" t="str">
        <f>IF(COUNTIF($A$2:A545,A545)=1,A545,"")</f>
        <v/>
      </c>
      <c r="I545" s="124" t="str">
        <f t="shared" si="38"/>
        <v/>
      </c>
      <c r="J545" s="124" t="str">
        <f>IF(I545="","",SUM($I$2:I545))</f>
        <v/>
      </c>
    </row>
    <row r="546" spans="1:10">
      <c r="A546" s="125" t="s">
        <v>1311</v>
      </c>
      <c r="B546" s="123" t="s">
        <v>1454</v>
      </c>
      <c r="C546" s="124" t="str">
        <f t="shared" si="37"/>
        <v>ハマナサヤカ</v>
      </c>
      <c r="D546" s="124" t="str">
        <f t="shared" si="35"/>
        <v/>
      </c>
      <c r="E546" s="124" t="str">
        <f>IF(D546="","",COUNTIF($D$2:D546,1))</f>
        <v/>
      </c>
      <c r="F546" s="124" t="str">
        <f t="shared" si="36"/>
        <v/>
      </c>
      <c r="G546" s="124" t="str">
        <f>IF(F546="","",COUNTIF($F$2:F546,$F$1))</f>
        <v/>
      </c>
      <c r="H546" s="124" t="str">
        <f>IF(COUNTIF($A$2:A546,A546)=1,A546,"")</f>
        <v/>
      </c>
      <c r="I546" s="124" t="str">
        <f t="shared" si="38"/>
        <v/>
      </c>
      <c r="J546" s="124" t="str">
        <f>IF(I546="","",SUM($I$2:I546))</f>
        <v/>
      </c>
    </row>
    <row r="547" spans="1:10">
      <c r="A547" s="125" t="s">
        <v>1311</v>
      </c>
      <c r="B547" s="123" t="s">
        <v>1455</v>
      </c>
      <c r="C547" s="124" t="str">
        <f t="shared" si="37"/>
        <v>ハヤシケイスケ</v>
      </c>
      <c r="D547" s="124" t="str">
        <f t="shared" si="35"/>
        <v/>
      </c>
      <c r="E547" s="124" t="str">
        <f>IF(D547="","",COUNTIF($D$2:D547,1))</f>
        <v/>
      </c>
      <c r="F547" s="124" t="str">
        <f t="shared" si="36"/>
        <v/>
      </c>
      <c r="G547" s="124" t="str">
        <f>IF(F547="","",COUNTIF($F$2:F547,$F$1))</f>
        <v/>
      </c>
      <c r="H547" s="124" t="str">
        <f>IF(COUNTIF($A$2:A547,A547)=1,A547,"")</f>
        <v/>
      </c>
      <c r="I547" s="124" t="str">
        <f t="shared" si="38"/>
        <v/>
      </c>
      <c r="J547" s="124" t="str">
        <f>IF(I547="","",SUM($I$2:I547))</f>
        <v/>
      </c>
    </row>
    <row r="548" spans="1:10">
      <c r="A548" s="125" t="s">
        <v>1311</v>
      </c>
      <c r="B548" s="123" t="s">
        <v>1456</v>
      </c>
      <c r="C548" s="124" t="str">
        <f t="shared" si="37"/>
        <v>ハヤシタクミツチ</v>
      </c>
      <c r="D548" s="124" t="str">
        <f t="shared" si="35"/>
        <v/>
      </c>
      <c r="E548" s="124" t="str">
        <f>IF(D548="","",COUNTIF($D$2:D548,1))</f>
        <v/>
      </c>
      <c r="F548" s="124" t="str">
        <f t="shared" si="36"/>
        <v>重複</v>
      </c>
      <c r="G548" s="124">
        <f>IF(F548="","",COUNTIF($F$2:F548,$F$1))</f>
        <v>47</v>
      </c>
      <c r="H548" s="124" t="str">
        <f>IF(COUNTIF($A$2:A548,A548)=1,A548,"")</f>
        <v/>
      </c>
      <c r="I548" s="124" t="str">
        <f t="shared" si="38"/>
        <v/>
      </c>
      <c r="J548" s="124" t="str">
        <f>IF(I548="","",SUM($I$2:I548))</f>
        <v/>
      </c>
    </row>
    <row r="549" spans="1:10">
      <c r="A549" s="125" t="s">
        <v>1311</v>
      </c>
      <c r="B549" s="123" t="s">
        <v>1457</v>
      </c>
      <c r="C549" s="124" t="str">
        <f t="shared" si="37"/>
        <v>ハヤシメグミ</v>
      </c>
      <c r="D549" s="124" t="str">
        <f t="shared" si="35"/>
        <v/>
      </c>
      <c r="E549" s="124" t="str">
        <f>IF(D549="","",COUNTIF($D$2:D549,1))</f>
        <v/>
      </c>
      <c r="F549" s="124" t="str">
        <f t="shared" si="36"/>
        <v>重複</v>
      </c>
      <c r="G549" s="124">
        <f>IF(F549="","",COUNTIF($F$2:F549,$F$1))</f>
        <v>48</v>
      </c>
      <c r="H549" s="124" t="str">
        <f>IF(COUNTIF($A$2:A549,A549)=1,A549,"")</f>
        <v/>
      </c>
      <c r="I549" s="124" t="str">
        <f t="shared" si="38"/>
        <v/>
      </c>
      <c r="J549" s="124" t="str">
        <f>IF(I549="","",SUM($I$2:I549))</f>
        <v/>
      </c>
    </row>
    <row r="550" spans="1:10">
      <c r="A550" s="125" t="s">
        <v>1311</v>
      </c>
      <c r="B550" s="123" t="s">
        <v>1458</v>
      </c>
      <c r="C550" s="124" t="str">
        <f t="shared" si="37"/>
        <v>ハラダイスケ</v>
      </c>
      <c r="D550" s="124" t="str">
        <f t="shared" si="35"/>
        <v/>
      </c>
      <c r="E550" s="124" t="str">
        <f>IF(D550="","",COUNTIF($D$2:D550,1))</f>
        <v/>
      </c>
      <c r="F550" s="124" t="str">
        <f t="shared" si="36"/>
        <v/>
      </c>
      <c r="G550" s="124" t="str">
        <f>IF(F550="","",COUNTIF($F$2:F550,$F$1))</f>
        <v/>
      </c>
      <c r="H550" s="124" t="str">
        <f>IF(COUNTIF($A$2:A550,A550)=1,A550,"")</f>
        <v/>
      </c>
      <c r="I550" s="124" t="str">
        <f t="shared" si="38"/>
        <v/>
      </c>
      <c r="J550" s="124" t="str">
        <f>IF(I550="","",SUM($I$2:I550))</f>
        <v/>
      </c>
    </row>
    <row r="551" spans="1:10">
      <c r="A551" s="125" t="s">
        <v>1311</v>
      </c>
      <c r="B551" s="123" t="s">
        <v>1459</v>
      </c>
      <c r="C551" s="124" t="str">
        <f t="shared" si="37"/>
        <v>ヒキタミズキ</v>
      </c>
      <c r="D551" s="124" t="str">
        <f t="shared" si="35"/>
        <v/>
      </c>
      <c r="E551" s="124" t="str">
        <f>IF(D551="","",COUNTIF($D$2:D551,1))</f>
        <v/>
      </c>
      <c r="F551" s="124" t="str">
        <f t="shared" si="36"/>
        <v/>
      </c>
      <c r="G551" s="124" t="str">
        <f>IF(F551="","",COUNTIF($F$2:F551,$F$1))</f>
        <v/>
      </c>
      <c r="H551" s="124" t="str">
        <f>IF(COUNTIF($A$2:A551,A551)=1,A551,"")</f>
        <v/>
      </c>
      <c r="I551" s="124" t="str">
        <f t="shared" si="38"/>
        <v/>
      </c>
      <c r="J551" s="124" t="str">
        <f>IF(I551="","",SUM($I$2:I551))</f>
        <v/>
      </c>
    </row>
    <row r="552" spans="1:10">
      <c r="A552" s="125" t="s">
        <v>1311</v>
      </c>
      <c r="B552" s="123" t="s">
        <v>1460</v>
      </c>
      <c r="C552" s="124" t="str">
        <f t="shared" si="37"/>
        <v>ヒラノマサユキ</v>
      </c>
      <c r="D552" s="124" t="str">
        <f t="shared" si="35"/>
        <v/>
      </c>
      <c r="E552" s="124" t="str">
        <f>IF(D552="","",COUNTIF($D$2:D552,1))</f>
        <v/>
      </c>
      <c r="F552" s="124" t="str">
        <f t="shared" si="36"/>
        <v/>
      </c>
      <c r="G552" s="124" t="str">
        <f>IF(F552="","",COUNTIF($F$2:F552,$F$1))</f>
        <v/>
      </c>
      <c r="H552" s="124" t="str">
        <f>IF(COUNTIF($A$2:A552,A552)=1,A552,"")</f>
        <v/>
      </c>
      <c r="I552" s="124" t="str">
        <f t="shared" si="38"/>
        <v/>
      </c>
      <c r="J552" s="124" t="str">
        <f>IF(I552="","",SUM($I$2:I552))</f>
        <v/>
      </c>
    </row>
    <row r="553" spans="1:10">
      <c r="A553" s="125" t="s">
        <v>1311</v>
      </c>
      <c r="B553" s="123" t="s">
        <v>1461</v>
      </c>
      <c r="C553" s="124" t="str">
        <f t="shared" si="37"/>
        <v>ヒラヤマリョウ</v>
      </c>
      <c r="D553" s="124" t="str">
        <f t="shared" si="35"/>
        <v/>
      </c>
      <c r="E553" s="124" t="str">
        <f>IF(D553="","",COUNTIF($D$2:D553,1))</f>
        <v/>
      </c>
      <c r="F553" s="124" t="str">
        <f t="shared" si="36"/>
        <v/>
      </c>
      <c r="G553" s="124" t="str">
        <f>IF(F553="","",COUNTIF($F$2:F553,$F$1))</f>
        <v/>
      </c>
      <c r="H553" s="124" t="str">
        <f>IF(COUNTIF($A$2:A553,A553)=1,A553,"")</f>
        <v/>
      </c>
      <c r="I553" s="124" t="str">
        <f t="shared" si="38"/>
        <v/>
      </c>
      <c r="J553" s="124" t="str">
        <f>IF(I553="","",SUM($I$2:I553))</f>
        <v/>
      </c>
    </row>
    <row r="554" spans="1:10">
      <c r="A554" s="125" t="s">
        <v>1311</v>
      </c>
      <c r="B554" s="123" t="s">
        <v>1462</v>
      </c>
      <c r="C554" s="124" t="str">
        <f t="shared" si="37"/>
        <v>ヒロシゲタカヒコ</v>
      </c>
      <c r="D554" s="124" t="str">
        <f t="shared" si="35"/>
        <v/>
      </c>
      <c r="E554" s="124" t="str">
        <f>IF(D554="","",COUNTIF($D$2:D554,1))</f>
        <v/>
      </c>
      <c r="F554" s="124" t="str">
        <f t="shared" si="36"/>
        <v/>
      </c>
      <c r="G554" s="124" t="str">
        <f>IF(F554="","",COUNTIF($F$2:F554,$F$1))</f>
        <v/>
      </c>
      <c r="H554" s="124" t="str">
        <f>IF(COUNTIF($A$2:A554,A554)=1,A554,"")</f>
        <v/>
      </c>
      <c r="I554" s="124" t="str">
        <f t="shared" si="38"/>
        <v/>
      </c>
      <c r="J554" s="124" t="str">
        <f>IF(I554="","",SUM($I$2:I554))</f>
        <v/>
      </c>
    </row>
    <row r="555" spans="1:10">
      <c r="A555" s="125" t="s">
        <v>1311</v>
      </c>
      <c r="B555" s="123" t="s">
        <v>1463</v>
      </c>
      <c r="C555" s="124" t="str">
        <f t="shared" si="37"/>
        <v>ヒロセコウタロウ</v>
      </c>
      <c r="D555" s="124" t="str">
        <f t="shared" si="35"/>
        <v/>
      </c>
      <c r="E555" s="124" t="str">
        <f>IF(D555="","",COUNTIF($D$2:D555,1))</f>
        <v/>
      </c>
      <c r="F555" s="124" t="str">
        <f t="shared" si="36"/>
        <v>重複</v>
      </c>
      <c r="G555" s="124">
        <f>IF(F555="","",COUNTIF($F$2:F555,$F$1))</f>
        <v>49</v>
      </c>
      <c r="H555" s="124" t="str">
        <f>IF(COUNTIF($A$2:A555,A555)=1,A555,"")</f>
        <v/>
      </c>
      <c r="I555" s="124" t="str">
        <f t="shared" si="38"/>
        <v/>
      </c>
      <c r="J555" s="124" t="str">
        <f>IF(I555="","",SUM($I$2:I555))</f>
        <v/>
      </c>
    </row>
    <row r="556" spans="1:10">
      <c r="A556" s="125" t="s">
        <v>1311</v>
      </c>
      <c r="B556" s="123" t="s">
        <v>1464</v>
      </c>
      <c r="C556" s="124" t="str">
        <f t="shared" si="37"/>
        <v>ヒロセユウショウ</v>
      </c>
      <c r="D556" s="124" t="str">
        <f t="shared" si="35"/>
        <v/>
      </c>
      <c r="E556" s="124" t="str">
        <f>IF(D556="","",COUNTIF($D$2:D556,1))</f>
        <v/>
      </c>
      <c r="F556" s="124" t="str">
        <f t="shared" si="36"/>
        <v/>
      </c>
      <c r="G556" s="124" t="str">
        <f>IF(F556="","",COUNTIF($F$2:F556,$F$1))</f>
        <v/>
      </c>
      <c r="H556" s="124" t="str">
        <f>IF(COUNTIF($A$2:A556,A556)=1,A556,"")</f>
        <v/>
      </c>
      <c r="I556" s="124" t="str">
        <f t="shared" si="38"/>
        <v/>
      </c>
      <c r="J556" s="124" t="str">
        <f>IF(I556="","",SUM($I$2:I556))</f>
        <v/>
      </c>
    </row>
    <row r="557" spans="1:10">
      <c r="A557" s="125" t="s">
        <v>1311</v>
      </c>
      <c r="B557" s="123" t="s">
        <v>1465</v>
      </c>
      <c r="C557" s="124" t="str">
        <f t="shared" si="37"/>
        <v>フクイマサト</v>
      </c>
      <c r="D557" s="124" t="str">
        <f t="shared" si="35"/>
        <v/>
      </c>
      <c r="E557" s="124" t="str">
        <f>IF(D557="","",COUNTIF($D$2:D557,1))</f>
        <v/>
      </c>
      <c r="F557" s="124" t="str">
        <f t="shared" si="36"/>
        <v/>
      </c>
      <c r="G557" s="124" t="str">
        <f>IF(F557="","",COUNTIF($F$2:F557,$F$1))</f>
        <v/>
      </c>
      <c r="H557" s="124" t="str">
        <f>IF(COUNTIF($A$2:A557,A557)=1,A557,"")</f>
        <v/>
      </c>
      <c r="I557" s="124" t="str">
        <f t="shared" si="38"/>
        <v/>
      </c>
      <c r="J557" s="124" t="str">
        <f>IF(I557="","",SUM($I$2:I557))</f>
        <v/>
      </c>
    </row>
    <row r="558" spans="1:10">
      <c r="A558" s="125" t="s">
        <v>1311</v>
      </c>
      <c r="B558" s="123" t="s">
        <v>1466</v>
      </c>
      <c r="C558" s="124" t="str">
        <f t="shared" si="37"/>
        <v>フジタコウオノレ</v>
      </c>
      <c r="D558" s="124" t="str">
        <f t="shared" si="35"/>
        <v/>
      </c>
      <c r="E558" s="124" t="str">
        <f>IF(D558="","",COUNTIF($D$2:D558,1))</f>
        <v/>
      </c>
      <c r="F558" s="124" t="str">
        <f t="shared" si="36"/>
        <v/>
      </c>
      <c r="G558" s="124" t="str">
        <f>IF(F558="","",COUNTIF($F$2:F558,$F$1))</f>
        <v/>
      </c>
      <c r="H558" s="124" t="str">
        <f>IF(COUNTIF($A$2:A558,A558)=1,A558,"")</f>
        <v/>
      </c>
      <c r="I558" s="124" t="str">
        <f t="shared" si="38"/>
        <v/>
      </c>
      <c r="J558" s="124" t="str">
        <f>IF(I558="","",SUM($I$2:I558))</f>
        <v/>
      </c>
    </row>
    <row r="559" spans="1:10">
      <c r="A559" s="125" t="s">
        <v>1311</v>
      </c>
      <c r="B559" s="123" t="s">
        <v>1467</v>
      </c>
      <c r="C559" s="124" t="str">
        <f t="shared" si="37"/>
        <v>フナコシミオ</v>
      </c>
      <c r="D559" s="124" t="str">
        <f t="shared" si="35"/>
        <v/>
      </c>
      <c r="E559" s="124" t="str">
        <f>IF(D559="","",COUNTIF($D$2:D559,1))</f>
        <v/>
      </c>
      <c r="F559" s="124" t="str">
        <f t="shared" si="36"/>
        <v/>
      </c>
      <c r="G559" s="124" t="str">
        <f>IF(F559="","",COUNTIF($F$2:F559,$F$1))</f>
        <v/>
      </c>
      <c r="H559" s="124" t="str">
        <f>IF(COUNTIF($A$2:A559,A559)=1,A559,"")</f>
        <v/>
      </c>
      <c r="I559" s="124" t="str">
        <f t="shared" si="38"/>
        <v/>
      </c>
      <c r="J559" s="124" t="str">
        <f>IF(I559="","",SUM($I$2:I559))</f>
        <v/>
      </c>
    </row>
    <row r="560" spans="1:10">
      <c r="A560" s="125" t="s">
        <v>1311</v>
      </c>
      <c r="B560" s="123" t="s">
        <v>1468</v>
      </c>
      <c r="C560" s="124" t="str">
        <f t="shared" si="37"/>
        <v>フルヤハヤト</v>
      </c>
      <c r="D560" s="124" t="str">
        <f t="shared" si="35"/>
        <v/>
      </c>
      <c r="E560" s="124" t="str">
        <f>IF(D560="","",COUNTIF($D$2:D560,1))</f>
        <v/>
      </c>
      <c r="F560" s="124" t="str">
        <f t="shared" si="36"/>
        <v/>
      </c>
      <c r="G560" s="124" t="str">
        <f>IF(F560="","",COUNTIF($F$2:F560,$F$1))</f>
        <v/>
      </c>
      <c r="H560" s="124" t="str">
        <f>IF(COUNTIF($A$2:A560,A560)=1,A560,"")</f>
        <v/>
      </c>
      <c r="I560" s="124" t="str">
        <f t="shared" si="38"/>
        <v/>
      </c>
      <c r="J560" s="124" t="str">
        <f>IF(I560="","",SUM($I$2:I560))</f>
        <v/>
      </c>
    </row>
    <row r="561" spans="1:10">
      <c r="A561" s="125" t="s">
        <v>1311</v>
      </c>
      <c r="B561" s="123" t="s">
        <v>1469</v>
      </c>
      <c r="C561" s="124" t="str">
        <f t="shared" si="37"/>
        <v>ホサカヨシヤ</v>
      </c>
      <c r="D561" s="124" t="str">
        <f t="shared" si="35"/>
        <v/>
      </c>
      <c r="E561" s="124" t="str">
        <f>IF(D561="","",COUNTIF($D$2:D561,1))</f>
        <v/>
      </c>
      <c r="F561" s="124" t="str">
        <f t="shared" si="36"/>
        <v/>
      </c>
      <c r="G561" s="124" t="str">
        <f>IF(F561="","",COUNTIF($F$2:F561,$F$1))</f>
        <v/>
      </c>
      <c r="H561" s="124" t="str">
        <f>IF(COUNTIF($A$2:A561,A561)=1,A561,"")</f>
        <v/>
      </c>
      <c r="I561" s="124" t="str">
        <f t="shared" si="38"/>
        <v/>
      </c>
      <c r="J561" s="124" t="str">
        <f>IF(I561="","",SUM($I$2:I561))</f>
        <v/>
      </c>
    </row>
    <row r="562" spans="1:10">
      <c r="A562" s="125" t="s">
        <v>1311</v>
      </c>
      <c r="B562" s="123" t="s">
        <v>1470</v>
      </c>
      <c r="C562" s="124" t="str">
        <f t="shared" si="37"/>
        <v>ホシノフミト智</v>
      </c>
      <c r="D562" s="124">
        <f t="shared" si="35"/>
        <v>1</v>
      </c>
      <c r="E562" s="124">
        <f>IF(D562="","",COUNTIF($D$2:D562,1))</f>
        <v>2</v>
      </c>
      <c r="F562" s="124" t="str">
        <f t="shared" si="36"/>
        <v/>
      </c>
      <c r="G562" s="124" t="str">
        <f>IF(F562="","",COUNTIF($F$2:F562,$F$1))</f>
        <v/>
      </c>
      <c r="H562" s="124" t="str">
        <f>IF(COUNTIF($A$2:A562,A562)=1,A562,"")</f>
        <v/>
      </c>
      <c r="I562" s="124" t="str">
        <f t="shared" si="38"/>
        <v/>
      </c>
      <c r="J562" s="124" t="str">
        <f>IF(I562="","",SUM($I$2:I562))</f>
        <v/>
      </c>
    </row>
    <row r="563" spans="1:10">
      <c r="A563" s="125" t="s">
        <v>1311</v>
      </c>
      <c r="B563" s="123" t="s">
        <v>1471</v>
      </c>
      <c r="C563" s="124" t="str">
        <f t="shared" si="37"/>
        <v>ホドツカツバサ</v>
      </c>
      <c r="D563" s="124" t="str">
        <f t="shared" si="35"/>
        <v/>
      </c>
      <c r="E563" s="124" t="str">
        <f>IF(D563="","",COUNTIF($D$2:D563,1))</f>
        <v/>
      </c>
      <c r="F563" s="124" t="str">
        <f t="shared" si="36"/>
        <v/>
      </c>
      <c r="G563" s="124" t="str">
        <f>IF(F563="","",COUNTIF($F$2:F563,$F$1))</f>
        <v/>
      </c>
      <c r="H563" s="124" t="str">
        <f>IF(COUNTIF($A$2:A563,A563)=1,A563,"")</f>
        <v/>
      </c>
      <c r="I563" s="124" t="str">
        <f t="shared" si="38"/>
        <v/>
      </c>
      <c r="J563" s="124" t="str">
        <f>IF(I563="","",SUM($I$2:I563))</f>
        <v/>
      </c>
    </row>
    <row r="564" spans="1:10">
      <c r="A564" s="125" t="s">
        <v>1311</v>
      </c>
      <c r="B564" s="123" t="s">
        <v>1472</v>
      </c>
      <c r="C564" s="124" t="str">
        <f t="shared" si="37"/>
        <v>ホンダトモノリ</v>
      </c>
      <c r="D564" s="124" t="str">
        <f t="shared" si="35"/>
        <v/>
      </c>
      <c r="E564" s="124" t="str">
        <f>IF(D564="","",COUNTIF($D$2:D564,1))</f>
        <v/>
      </c>
      <c r="F564" s="124" t="str">
        <f t="shared" si="36"/>
        <v/>
      </c>
      <c r="G564" s="124" t="str">
        <f>IF(F564="","",COUNTIF($F$2:F564,$F$1))</f>
        <v/>
      </c>
      <c r="H564" s="124" t="str">
        <f>IF(COUNTIF($A$2:A564,A564)=1,A564,"")</f>
        <v/>
      </c>
      <c r="I564" s="124" t="str">
        <f t="shared" si="38"/>
        <v/>
      </c>
      <c r="J564" s="124" t="str">
        <f>IF(I564="","",SUM($I$2:I564))</f>
        <v/>
      </c>
    </row>
    <row r="565" spans="1:10">
      <c r="A565" s="125" t="s">
        <v>1311</v>
      </c>
      <c r="B565" s="123" t="s">
        <v>1473</v>
      </c>
      <c r="C565" s="124" t="str">
        <f t="shared" si="37"/>
        <v>マツザキタイチ</v>
      </c>
      <c r="D565" s="124" t="str">
        <f t="shared" si="35"/>
        <v/>
      </c>
      <c r="E565" s="124" t="str">
        <f>IF(D565="","",COUNTIF($D$2:D565,1))</f>
        <v/>
      </c>
      <c r="F565" s="124" t="str">
        <f t="shared" si="36"/>
        <v/>
      </c>
      <c r="G565" s="124" t="str">
        <f>IF(F565="","",COUNTIF($F$2:F565,$F$1))</f>
        <v/>
      </c>
      <c r="H565" s="124" t="str">
        <f>IF(COUNTIF($A$2:A565,A565)=1,A565,"")</f>
        <v/>
      </c>
      <c r="I565" s="124" t="str">
        <f t="shared" si="38"/>
        <v/>
      </c>
      <c r="J565" s="124" t="str">
        <f>IF(I565="","",SUM($I$2:I565))</f>
        <v/>
      </c>
    </row>
    <row r="566" spans="1:10">
      <c r="A566" s="125" t="s">
        <v>1311</v>
      </c>
      <c r="B566" s="123" t="s">
        <v>1474</v>
      </c>
      <c r="C566" s="124" t="str">
        <f t="shared" si="37"/>
        <v>マツザキトモヤ</v>
      </c>
      <c r="D566" s="124" t="str">
        <f t="shared" si="35"/>
        <v/>
      </c>
      <c r="E566" s="124" t="str">
        <f>IF(D566="","",COUNTIF($D$2:D566,1))</f>
        <v/>
      </c>
      <c r="F566" s="124" t="str">
        <f t="shared" si="36"/>
        <v/>
      </c>
      <c r="G566" s="124" t="str">
        <f>IF(F566="","",COUNTIF($F$2:F566,$F$1))</f>
        <v/>
      </c>
      <c r="H566" s="124" t="str">
        <f>IF(COUNTIF($A$2:A566,A566)=1,A566,"")</f>
        <v/>
      </c>
      <c r="I566" s="124" t="str">
        <f t="shared" si="38"/>
        <v/>
      </c>
      <c r="J566" s="124" t="str">
        <f>IF(I566="","",SUM($I$2:I566))</f>
        <v/>
      </c>
    </row>
    <row r="567" spans="1:10">
      <c r="A567" s="125" t="s">
        <v>1311</v>
      </c>
      <c r="B567" s="123" t="s">
        <v>1475</v>
      </c>
      <c r="C567" s="124" t="str">
        <f t="shared" si="37"/>
        <v>マツナカアキヒコ</v>
      </c>
      <c r="D567" s="124" t="str">
        <f t="shared" si="35"/>
        <v/>
      </c>
      <c r="E567" s="124" t="str">
        <f>IF(D567="","",COUNTIF($D$2:D567,1))</f>
        <v/>
      </c>
      <c r="F567" s="124" t="str">
        <f t="shared" si="36"/>
        <v>重複</v>
      </c>
      <c r="G567" s="124">
        <f>IF(F567="","",COUNTIF($F$2:F567,$F$1))</f>
        <v>50</v>
      </c>
      <c r="H567" s="124" t="str">
        <f>IF(COUNTIF($A$2:A567,A567)=1,A567,"")</f>
        <v/>
      </c>
      <c r="I567" s="124" t="str">
        <f t="shared" si="38"/>
        <v/>
      </c>
      <c r="J567" s="124" t="str">
        <f>IF(I567="","",SUM($I$2:I567))</f>
        <v/>
      </c>
    </row>
    <row r="568" spans="1:10">
      <c r="A568" s="125" t="s">
        <v>1311</v>
      </c>
      <c r="B568" s="123" t="s">
        <v>1476</v>
      </c>
      <c r="C568" s="124" t="str">
        <f t="shared" si="37"/>
        <v>マツヌマショウタ</v>
      </c>
      <c r="D568" s="124" t="str">
        <f t="shared" si="35"/>
        <v/>
      </c>
      <c r="E568" s="124" t="str">
        <f>IF(D568="","",COUNTIF($D$2:D568,1))</f>
        <v/>
      </c>
      <c r="F568" s="124" t="str">
        <f t="shared" si="36"/>
        <v/>
      </c>
      <c r="G568" s="124" t="str">
        <f>IF(F568="","",COUNTIF($F$2:F568,$F$1))</f>
        <v/>
      </c>
      <c r="H568" s="124" t="str">
        <f>IF(COUNTIF($A$2:A568,A568)=1,A568,"")</f>
        <v/>
      </c>
      <c r="I568" s="124" t="str">
        <f t="shared" si="38"/>
        <v/>
      </c>
      <c r="J568" s="124" t="str">
        <f>IF(I568="","",SUM($I$2:I568))</f>
        <v/>
      </c>
    </row>
    <row r="569" spans="1:10">
      <c r="A569" s="125" t="s">
        <v>1311</v>
      </c>
      <c r="B569" s="123" t="s">
        <v>1477</v>
      </c>
      <c r="C569" s="124" t="str">
        <f t="shared" si="37"/>
        <v>マツノイチロウ</v>
      </c>
      <c r="D569" s="124" t="str">
        <f t="shared" si="35"/>
        <v/>
      </c>
      <c r="E569" s="124" t="str">
        <f>IF(D569="","",COUNTIF($D$2:D569,1))</f>
        <v/>
      </c>
      <c r="F569" s="124" t="str">
        <f t="shared" si="36"/>
        <v>重複</v>
      </c>
      <c r="G569" s="124">
        <f>IF(F569="","",COUNTIF($F$2:F569,$F$1))</f>
        <v>51</v>
      </c>
      <c r="H569" s="124" t="str">
        <f>IF(COUNTIF($A$2:A569,A569)=1,A569,"")</f>
        <v/>
      </c>
      <c r="I569" s="124" t="str">
        <f t="shared" si="38"/>
        <v/>
      </c>
      <c r="J569" s="124" t="str">
        <f>IF(I569="","",SUM($I$2:I569))</f>
        <v/>
      </c>
    </row>
    <row r="570" spans="1:10">
      <c r="A570" s="125" t="s">
        <v>1311</v>
      </c>
      <c r="B570" s="123" t="s">
        <v>1478</v>
      </c>
      <c r="C570" s="124" t="str">
        <f t="shared" si="37"/>
        <v>ミギタユタカキエ</v>
      </c>
      <c r="D570" s="124" t="str">
        <f t="shared" si="35"/>
        <v/>
      </c>
      <c r="E570" s="124" t="str">
        <f>IF(D570="","",COUNTIF($D$2:D570,1))</f>
        <v/>
      </c>
      <c r="F570" s="124" t="str">
        <f t="shared" si="36"/>
        <v/>
      </c>
      <c r="G570" s="124" t="str">
        <f>IF(F570="","",COUNTIF($F$2:F570,$F$1))</f>
        <v/>
      </c>
      <c r="H570" s="124" t="str">
        <f>IF(COUNTIF($A$2:A570,A570)=1,A570,"")</f>
        <v/>
      </c>
      <c r="I570" s="124" t="str">
        <f t="shared" si="38"/>
        <v/>
      </c>
      <c r="J570" s="124" t="str">
        <f>IF(I570="","",SUM($I$2:I570))</f>
        <v/>
      </c>
    </row>
    <row r="571" spans="1:10">
      <c r="A571" s="125" t="s">
        <v>1311</v>
      </c>
      <c r="B571" s="123" t="s">
        <v>1479</v>
      </c>
      <c r="C571" s="124" t="str">
        <f t="shared" si="37"/>
        <v>ミツタハヤト</v>
      </c>
      <c r="D571" s="124" t="str">
        <f t="shared" si="35"/>
        <v/>
      </c>
      <c r="E571" s="124" t="str">
        <f>IF(D571="","",COUNTIF($D$2:D571,1))</f>
        <v/>
      </c>
      <c r="F571" s="124" t="str">
        <f t="shared" si="36"/>
        <v/>
      </c>
      <c r="G571" s="124" t="str">
        <f>IF(F571="","",COUNTIF($F$2:F571,$F$1))</f>
        <v/>
      </c>
      <c r="H571" s="124" t="str">
        <f>IF(COUNTIF($A$2:A571,A571)=1,A571,"")</f>
        <v/>
      </c>
      <c r="I571" s="124" t="str">
        <f t="shared" si="38"/>
        <v/>
      </c>
      <c r="J571" s="124" t="str">
        <f>IF(I571="","",SUM($I$2:I571))</f>
        <v/>
      </c>
    </row>
    <row r="572" spans="1:10">
      <c r="A572" s="125" t="s">
        <v>1311</v>
      </c>
      <c r="B572" s="123" t="s">
        <v>1480</v>
      </c>
      <c r="C572" s="124" t="str">
        <f t="shared" si="37"/>
        <v>ミネミネコウダイ</v>
      </c>
      <c r="D572" s="124" t="str">
        <f t="shared" si="35"/>
        <v/>
      </c>
      <c r="E572" s="124" t="str">
        <f>IF(D572="","",COUNTIF($D$2:D572,1))</f>
        <v/>
      </c>
      <c r="F572" s="124" t="str">
        <f t="shared" si="36"/>
        <v/>
      </c>
      <c r="G572" s="124" t="str">
        <f>IF(F572="","",COUNTIF($F$2:F572,$F$1))</f>
        <v/>
      </c>
      <c r="H572" s="124" t="str">
        <f>IF(COUNTIF($A$2:A572,A572)=1,A572,"")</f>
        <v/>
      </c>
      <c r="I572" s="124" t="str">
        <f t="shared" si="38"/>
        <v/>
      </c>
      <c r="J572" s="124" t="str">
        <f>IF(I572="","",SUM($I$2:I572))</f>
        <v/>
      </c>
    </row>
    <row r="573" spans="1:10">
      <c r="A573" s="125" t="s">
        <v>1311</v>
      </c>
      <c r="B573" s="123" t="s">
        <v>1481</v>
      </c>
      <c r="C573" s="124" t="str">
        <f t="shared" si="37"/>
        <v>ミモトヒロフミ</v>
      </c>
      <c r="D573" s="124" t="str">
        <f t="shared" si="35"/>
        <v/>
      </c>
      <c r="E573" s="124" t="str">
        <f>IF(D573="","",COUNTIF($D$2:D573,1))</f>
        <v/>
      </c>
      <c r="F573" s="124" t="str">
        <f t="shared" si="36"/>
        <v/>
      </c>
      <c r="G573" s="124" t="str">
        <f>IF(F573="","",COUNTIF($F$2:F573,$F$1))</f>
        <v/>
      </c>
      <c r="H573" s="124" t="str">
        <f>IF(COUNTIF($A$2:A573,A573)=1,A573,"")</f>
        <v/>
      </c>
      <c r="I573" s="124" t="str">
        <f t="shared" si="38"/>
        <v/>
      </c>
      <c r="J573" s="124" t="str">
        <f>IF(I573="","",SUM($I$2:I573))</f>
        <v/>
      </c>
    </row>
    <row r="574" spans="1:10">
      <c r="A574" s="125" t="s">
        <v>1311</v>
      </c>
      <c r="B574" s="123" t="s">
        <v>1482</v>
      </c>
      <c r="C574" s="124" t="str">
        <f t="shared" si="37"/>
        <v>ミヤハラカズキ</v>
      </c>
      <c r="D574" s="124" t="str">
        <f t="shared" si="35"/>
        <v/>
      </c>
      <c r="E574" s="124" t="str">
        <f>IF(D574="","",COUNTIF($D$2:D574,1))</f>
        <v/>
      </c>
      <c r="F574" s="124" t="str">
        <f t="shared" si="36"/>
        <v/>
      </c>
      <c r="G574" s="124" t="str">
        <f>IF(F574="","",COUNTIF($F$2:F574,$F$1))</f>
        <v/>
      </c>
      <c r="H574" s="124" t="str">
        <f>IF(COUNTIF($A$2:A574,A574)=1,A574,"")</f>
        <v/>
      </c>
      <c r="I574" s="124" t="str">
        <f t="shared" si="38"/>
        <v/>
      </c>
      <c r="J574" s="124" t="str">
        <f>IF(I574="","",SUM($I$2:I574))</f>
        <v/>
      </c>
    </row>
    <row r="575" spans="1:10">
      <c r="A575" s="125" t="s">
        <v>1311</v>
      </c>
      <c r="B575" s="126" t="s">
        <v>1483</v>
      </c>
      <c r="C575" s="124" t="str">
        <f t="shared" si="37"/>
        <v>ミヤモトケンヒト</v>
      </c>
      <c r="D575" s="124" t="str">
        <f t="shared" si="35"/>
        <v/>
      </c>
      <c r="E575" s="124" t="str">
        <f>IF(D575="","",COUNTIF($D$2:D575,1))</f>
        <v/>
      </c>
      <c r="F575" s="124" t="str">
        <f t="shared" si="36"/>
        <v/>
      </c>
      <c r="G575" s="124" t="str">
        <f>IF(F575="","",COUNTIF($F$2:F575,$F$1))</f>
        <v/>
      </c>
      <c r="H575" s="124" t="str">
        <f>IF(COUNTIF($A$2:A575,A575)=1,A575,"")</f>
        <v/>
      </c>
      <c r="I575" s="124" t="str">
        <f t="shared" si="38"/>
        <v/>
      </c>
      <c r="J575" s="124" t="str">
        <f>IF(I575="","",SUM($I$2:I575))</f>
        <v/>
      </c>
    </row>
    <row r="576" spans="1:10">
      <c r="A576" s="125" t="s">
        <v>1311</v>
      </c>
      <c r="B576" s="126" t="s">
        <v>1484</v>
      </c>
      <c r="C576" s="124" t="str">
        <f t="shared" si="37"/>
        <v>ムシャショウタ</v>
      </c>
      <c r="D576" s="124" t="str">
        <f t="shared" si="35"/>
        <v/>
      </c>
      <c r="E576" s="124" t="str">
        <f>IF(D576="","",COUNTIF($D$2:D576,1))</f>
        <v/>
      </c>
      <c r="F576" s="124" t="str">
        <f t="shared" si="36"/>
        <v/>
      </c>
      <c r="G576" s="124" t="str">
        <f>IF(F576="","",COUNTIF($F$2:F576,$F$1))</f>
        <v/>
      </c>
      <c r="H576" s="124" t="str">
        <f>IF(COUNTIF($A$2:A576,A576)=1,A576,"")</f>
        <v/>
      </c>
      <c r="I576" s="124" t="str">
        <f t="shared" si="38"/>
        <v/>
      </c>
      <c r="J576" s="124" t="str">
        <f>IF(I576="","",SUM($I$2:I576))</f>
        <v/>
      </c>
    </row>
    <row r="577" spans="1:10">
      <c r="A577" s="125" t="s">
        <v>1311</v>
      </c>
      <c r="B577" s="126" t="s">
        <v>1485</v>
      </c>
      <c r="C577" s="124" t="str">
        <f t="shared" si="37"/>
        <v>ムラカミカズタカ</v>
      </c>
      <c r="D577" s="124" t="str">
        <f t="shared" si="35"/>
        <v/>
      </c>
      <c r="E577" s="124" t="str">
        <f>IF(D577="","",COUNTIF($D$2:D577,1))</f>
        <v/>
      </c>
      <c r="F577" s="124" t="str">
        <f t="shared" si="36"/>
        <v/>
      </c>
      <c r="G577" s="124" t="str">
        <f>IF(F577="","",COUNTIF($F$2:F577,$F$1))</f>
        <v/>
      </c>
      <c r="H577" s="124" t="str">
        <f>IF(COUNTIF($A$2:A577,A577)=1,A577,"")</f>
        <v/>
      </c>
      <c r="I577" s="124" t="str">
        <f t="shared" si="38"/>
        <v/>
      </c>
      <c r="J577" s="124" t="str">
        <f>IF(I577="","",SUM($I$2:I577))</f>
        <v/>
      </c>
    </row>
    <row r="578" spans="1:10">
      <c r="A578" s="125" t="s">
        <v>1311</v>
      </c>
      <c r="B578" s="126" t="s">
        <v>1486</v>
      </c>
      <c r="C578" s="124" t="str">
        <f t="shared" si="37"/>
        <v>ムロオカリカ</v>
      </c>
      <c r="D578" s="124" t="str">
        <f t="shared" ref="D578:D641" si="39">IF(LEFT(B578,LEN(頭文字))=頭文字,1,"")</f>
        <v/>
      </c>
      <c r="E578" s="124" t="str">
        <f>IF(D578="","",COUNTIF($D$2:D578,1))</f>
        <v/>
      </c>
      <c r="F578" s="124" t="str">
        <f t="shared" ref="F578:F641" si="40">IF(COUNTIF(氏名,B578)&gt;1,"重複","")</f>
        <v/>
      </c>
      <c r="G578" s="124" t="str">
        <f>IF(F578="","",COUNTIF($F$2:F578,$F$1))</f>
        <v/>
      </c>
      <c r="H578" s="124" t="str">
        <f>IF(COUNTIF($A$2:A578,A578)=1,A578,"")</f>
        <v/>
      </c>
      <c r="I578" s="124" t="str">
        <f t="shared" si="38"/>
        <v/>
      </c>
      <c r="J578" s="124" t="str">
        <f>IF(I578="","",SUM($I$2:I578))</f>
        <v/>
      </c>
    </row>
    <row r="579" spans="1:10">
      <c r="A579" s="125" t="s">
        <v>1311</v>
      </c>
      <c r="B579" s="123" t="s">
        <v>1487</v>
      </c>
      <c r="C579" s="124" t="str">
        <f t="shared" ref="C579:C642" si="41">PHONETIC(B579)</f>
        <v>メグキリョウノブ</v>
      </c>
      <c r="D579" s="124" t="str">
        <f t="shared" si="39"/>
        <v/>
      </c>
      <c r="E579" s="124" t="str">
        <f>IF(D579="","",COUNTIF($D$2:D579,1))</f>
        <v/>
      </c>
      <c r="F579" s="124" t="str">
        <f t="shared" si="40"/>
        <v/>
      </c>
      <c r="G579" s="124" t="str">
        <f>IF(F579="","",COUNTIF($F$2:F579,$F$1))</f>
        <v/>
      </c>
      <c r="H579" s="124" t="str">
        <f>IF(COUNTIF($A$2:A579,A579)=1,A579,"")</f>
        <v/>
      </c>
      <c r="I579" s="124" t="str">
        <f t="shared" ref="I579:I642" si="42">IF(H579="","",1)</f>
        <v/>
      </c>
      <c r="J579" s="124" t="str">
        <f>IF(I579="","",SUM($I$2:I579))</f>
        <v/>
      </c>
    </row>
    <row r="580" spans="1:10">
      <c r="A580" s="125" t="s">
        <v>1311</v>
      </c>
      <c r="B580" s="123" t="s">
        <v>1488</v>
      </c>
      <c r="C580" s="124" t="str">
        <f t="shared" si="41"/>
        <v>モリモトサツキ</v>
      </c>
      <c r="D580" s="124" t="str">
        <f t="shared" si="39"/>
        <v/>
      </c>
      <c r="E580" s="124" t="str">
        <f>IF(D580="","",COUNTIF($D$2:D580,1))</f>
        <v/>
      </c>
      <c r="F580" s="124" t="str">
        <f t="shared" si="40"/>
        <v>重複</v>
      </c>
      <c r="G580" s="124">
        <f>IF(F580="","",COUNTIF($F$2:F580,$F$1))</f>
        <v>52</v>
      </c>
      <c r="H580" s="124" t="str">
        <f>IF(COUNTIF($A$2:A580,A580)=1,A580,"")</f>
        <v/>
      </c>
      <c r="I580" s="124" t="str">
        <f t="shared" si="42"/>
        <v/>
      </c>
      <c r="J580" s="124" t="str">
        <f>IF(I580="","",SUM($I$2:I580))</f>
        <v/>
      </c>
    </row>
    <row r="581" spans="1:10">
      <c r="A581" s="125" t="s">
        <v>1311</v>
      </c>
      <c r="B581" s="123" t="s">
        <v>1489</v>
      </c>
      <c r="C581" s="124" t="str">
        <f t="shared" si="41"/>
        <v>ヤギヌマナオキ</v>
      </c>
      <c r="D581" s="124" t="str">
        <f t="shared" si="39"/>
        <v/>
      </c>
      <c r="E581" s="124" t="str">
        <f>IF(D581="","",COUNTIF($D$2:D581,1))</f>
        <v/>
      </c>
      <c r="F581" s="124" t="str">
        <f t="shared" si="40"/>
        <v/>
      </c>
      <c r="G581" s="124" t="str">
        <f>IF(F581="","",COUNTIF($F$2:F581,$F$1))</f>
        <v/>
      </c>
      <c r="H581" s="124" t="str">
        <f>IF(COUNTIF($A$2:A581,A581)=1,A581,"")</f>
        <v/>
      </c>
      <c r="I581" s="124" t="str">
        <f t="shared" si="42"/>
        <v/>
      </c>
      <c r="J581" s="124" t="str">
        <f>IF(I581="","",SUM($I$2:I581))</f>
        <v/>
      </c>
    </row>
    <row r="582" spans="1:10">
      <c r="A582" s="125" t="s">
        <v>1311</v>
      </c>
      <c r="B582" s="123" t="s">
        <v>1490</v>
      </c>
      <c r="C582" s="124" t="str">
        <f t="shared" si="41"/>
        <v>ヤベトシヒロ</v>
      </c>
      <c r="D582" s="124" t="str">
        <f t="shared" si="39"/>
        <v/>
      </c>
      <c r="E582" s="124" t="str">
        <f>IF(D582="","",COUNTIF($D$2:D582,1))</f>
        <v/>
      </c>
      <c r="F582" s="124" t="str">
        <f t="shared" si="40"/>
        <v/>
      </c>
      <c r="G582" s="124" t="str">
        <f>IF(F582="","",COUNTIF($F$2:F582,$F$1))</f>
        <v/>
      </c>
      <c r="H582" s="124" t="str">
        <f>IF(COUNTIF($A$2:A582,A582)=1,A582,"")</f>
        <v/>
      </c>
      <c r="I582" s="124" t="str">
        <f t="shared" si="42"/>
        <v/>
      </c>
      <c r="J582" s="124" t="str">
        <f>IF(I582="","",SUM($I$2:I582))</f>
        <v/>
      </c>
    </row>
    <row r="583" spans="1:10">
      <c r="A583" s="125" t="s">
        <v>1311</v>
      </c>
      <c r="B583" s="123" t="s">
        <v>1491</v>
      </c>
      <c r="C583" s="124" t="str">
        <f t="shared" si="41"/>
        <v>ヤマカワカズキ</v>
      </c>
      <c r="D583" s="124" t="str">
        <f t="shared" si="39"/>
        <v/>
      </c>
      <c r="E583" s="124" t="str">
        <f>IF(D583="","",COUNTIF($D$2:D583,1))</f>
        <v/>
      </c>
      <c r="F583" s="124" t="str">
        <f t="shared" si="40"/>
        <v/>
      </c>
      <c r="G583" s="124" t="str">
        <f>IF(F583="","",COUNTIF($F$2:F583,$F$1))</f>
        <v/>
      </c>
      <c r="H583" s="124" t="str">
        <f>IF(COUNTIF($A$2:A583,A583)=1,A583,"")</f>
        <v/>
      </c>
      <c r="I583" s="124" t="str">
        <f t="shared" si="42"/>
        <v/>
      </c>
      <c r="J583" s="124" t="str">
        <f>IF(I583="","",SUM($I$2:I583))</f>
        <v/>
      </c>
    </row>
    <row r="584" spans="1:10">
      <c r="A584" s="125" t="s">
        <v>1311</v>
      </c>
      <c r="B584" s="123" t="s">
        <v>1492</v>
      </c>
      <c r="C584" s="124" t="str">
        <f t="shared" si="41"/>
        <v>ヤマグチタカシ</v>
      </c>
      <c r="D584" s="124" t="str">
        <f t="shared" si="39"/>
        <v/>
      </c>
      <c r="E584" s="124" t="str">
        <f>IF(D584="","",COUNTIF($D$2:D584,1))</f>
        <v/>
      </c>
      <c r="F584" s="124" t="str">
        <f t="shared" si="40"/>
        <v/>
      </c>
      <c r="G584" s="124" t="str">
        <f>IF(F584="","",COUNTIF($F$2:F584,$F$1))</f>
        <v/>
      </c>
      <c r="H584" s="124" t="str">
        <f>IF(COUNTIF($A$2:A584,A584)=1,A584,"")</f>
        <v/>
      </c>
      <c r="I584" s="124" t="str">
        <f t="shared" si="42"/>
        <v/>
      </c>
      <c r="J584" s="124" t="str">
        <f>IF(I584="","",SUM($I$2:I584))</f>
        <v/>
      </c>
    </row>
    <row r="585" spans="1:10">
      <c r="A585" s="125" t="s">
        <v>1311</v>
      </c>
      <c r="B585" s="123" t="s">
        <v>1493</v>
      </c>
      <c r="C585" s="124" t="str">
        <f t="shared" si="41"/>
        <v>ヤマグチモエ</v>
      </c>
      <c r="D585" s="124" t="str">
        <f t="shared" si="39"/>
        <v/>
      </c>
      <c r="E585" s="124" t="str">
        <f>IF(D585="","",COUNTIF($D$2:D585,1))</f>
        <v/>
      </c>
      <c r="F585" s="124" t="str">
        <f t="shared" si="40"/>
        <v/>
      </c>
      <c r="G585" s="124" t="str">
        <f>IF(F585="","",COUNTIF($F$2:F585,$F$1))</f>
        <v/>
      </c>
      <c r="H585" s="124" t="str">
        <f>IF(COUNTIF($A$2:A585,A585)=1,A585,"")</f>
        <v/>
      </c>
      <c r="I585" s="124" t="str">
        <f t="shared" si="42"/>
        <v/>
      </c>
      <c r="J585" s="124" t="str">
        <f>IF(I585="","",SUM($I$2:I585))</f>
        <v/>
      </c>
    </row>
    <row r="586" spans="1:10">
      <c r="A586" s="125" t="s">
        <v>1311</v>
      </c>
      <c r="B586" s="123" t="s">
        <v>1494</v>
      </c>
      <c r="C586" s="124" t="str">
        <f t="shared" si="41"/>
        <v>ヤマダマリナ</v>
      </c>
      <c r="D586" s="124" t="str">
        <f t="shared" si="39"/>
        <v/>
      </c>
      <c r="E586" s="124" t="str">
        <f>IF(D586="","",COUNTIF($D$2:D586,1))</f>
        <v/>
      </c>
      <c r="F586" s="124" t="str">
        <f t="shared" si="40"/>
        <v/>
      </c>
      <c r="G586" s="124" t="str">
        <f>IF(F586="","",COUNTIF($F$2:F586,$F$1))</f>
        <v/>
      </c>
      <c r="H586" s="124" t="str">
        <f>IF(COUNTIF($A$2:A586,A586)=1,A586,"")</f>
        <v/>
      </c>
      <c r="I586" s="124" t="str">
        <f t="shared" si="42"/>
        <v/>
      </c>
      <c r="J586" s="124" t="str">
        <f>IF(I586="","",SUM($I$2:I586))</f>
        <v/>
      </c>
    </row>
    <row r="587" spans="1:10">
      <c r="A587" s="125" t="s">
        <v>1311</v>
      </c>
      <c r="B587" s="123" t="s">
        <v>1495</v>
      </c>
      <c r="C587" s="124" t="str">
        <f t="shared" si="41"/>
        <v>ヤマネヨシユキ</v>
      </c>
      <c r="D587" s="124" t="str">
        <f t="shared" si="39"/>
        <v/>
      </c>
      <c r="E587" s="124" t="str">
        <f>IF(D587="","",COUNTIF($D$2:D587,1))</f>
        <v/>
      </c>
      <c r="F587" s="124" t="str">
        <f t="shared" si="40"/>
        <v/>
      </c>
      <c r="G587" s="124" t="str">
        <f>IF(F587="","",COUNTIF($F$2:F587,$F$1))</f>
        <v/>
      </c>
      <c r="H587" s="124" t="str">
        <f>IF(COUNTIF($A$2:A587,A587)=1,A587,"")</f>
        <v/>
      </c>
      <c r="I587" s="124" t="str">
        <f t="shared" si="42"/>
        <v/>
      </c>
      <c r="J587" s="124" t="str">
        <f>IF(I587="","",SUM($I$2:I587))</f>
        <v/>
      </c>
    </row>
    <row r="588" spans="1:10">
      <c r="A588" s="125" t="s">
        <v>1311</v>
      </c>
      <c r="B588" s="123" t="s">
        <v>1496</v>
      </c>
      <c r="C588" s="124" t="str">
        <f t="shared" si="41"/>
        <v>ヤマノアサリエ</v>
      </c>
      <c r="D588" s="124" t="str">
        <f t="shared" si="39"/>
        <v/>
      </c>
      <c r="E588" s="124" t="str">
        <f>IF(D588="","",COUNTIF($D$2:D588,1))</f>
        <v/>
      </c>
      <c r="F588" s="124" t="str">
        <f t="shared" si="40"/>
        <v/>
      </c>
      <c r="G588" s="124" t="str">
        <f>IF(F588="","",COUNTIF($F$2:F588,$F$1))</f>
        <v/>
      </c>
      <c r="H588" s="124" t="str">
        <f>IF(COUNTIF($A$2:A588,A588)=1,A588,"")</f>
        <v/>
      </c>
      <c r="I588" s="124" t="str">
        <f t="shared" si="42"/>
        <v/>
      </c>
      <c r="J588" s="124" t="str">
        <f>IF(I588="","",SUM($I$2:I588))</f>
        <v/>
      </c>
    </row>
    <row r="589" spans="1:10">
      <c r="A589" s="125" t="s">
        <v>1311</v>
      </c>
      <c r="B589" s="123" t="s">
        <v>1497</v>
      </c>
      <c r="C589" s="124" t="str">
        <f t="shared" si="41"/>
        <v>ヤマノイリョウタ</v>
      </c>
      <c r="D589" s="124" t="str">
        <f t="shared" si="39"/>
        <v/>
      </c>
      <c r="E589" s="124" t="str">
        <f>IF(D589="","",COUNTIF($D$2:D589,1))</f>
        <v/>
      </c>
      <c r="F589" s="124" t="str">
        <f t="shared" si="40"/>
        <v/>
      </c>
      <c r="G589" s="124" t="str">
        <f>IF(F589="","",COUNTIF($F$2:F589,$F$1))</f>
        <v/>
      </c>
      <c r="H589" s="124" t="str">
        <f>IF(COUNTIF($A$2:A589,A589)=1,A589,"")</f>
        <v/>
      </c>
      <c r="I589" s="124" t="str">
        <f t="shared" si="42"/>
        <v/>
      </c>
      <c r="J589" s="124" t="str">
        <f>IF(I589="","",SUM($I$2:I589))</f>
        <v/>
      </c>
    </row>
    <row r="590" spans="1:10">
      <c r="A590" s="125" t="s">
        <v>1311</v>
      </c>
      <c r="B590" s="123" t="s">
        <v>1498</v>
      </c>
      <c r="C590" s="124" t="str">
        <f t="shared" si="41"/>
        <v>ヤマモトアヤミズ</v>
      </c>
      <c r="D590" s="124" t="str">
        <f t="shared" si="39"/>
        <v/>
      </c>
      <c r="E590" s="124" t="str">
        <f>IF(D590="","",COUNTIF($D$2:D590,1))</f>
        <v/>
      </c>
      <c r="F590" s="124" t="str">
        <f t="shared" si="40"/>
        <v/>
      </c>
      <c r="G590" s="124" t="str">
        <f>IF(F590="","",COUNTIF($F$2:F590,$F$1))</f>
        <v/>
      </c>
      <c r="H590" s="124" t="str">
        <f>IF(COUNTIF($A$2:A590,A590)=1,A590,"")</f>
        <v/>
      </c>
      <c r="I590" s="124" t="str">
        <f t="shared" si="42"/>
        <v/>
      </c>
      <c r="J590" s="124" t="str">
        <f>IF(I590="","",SUM($I$2:I590))</f>
        <v/>
      </c>
    </row>
    <row r="591" spans="1:10">
      <c r="A591" s="125" t="s">
        <v>1311</v>
      </c>
      <c r="B591" s="126" t="s">
        <v>1499</v>
      </c>
      <c r="C591" s="124" t="str">
        <f t="shared" si="41"/>
        <v>ヤマモトフウコ</v>
      </c>
      <c r="D591" s="124" t="str">
        <f t="shared" si="39"/>
        <v/>
      </c>
      <c r="E591" s="124" t="str">
        <f>IF(D591="","",COUNTIF($D$2:D591,1))</f>
        <v/>
      </c>
      <c r="F591" s="124" t="str">
        <f t="shared" si="40"/>
        <v/>
      </c>
      <c r="G591" s="124" t="str">
        <f>IF(F591="","",COUNTIF($F$2:F591,$F$1))</f>
        <v/>
      </c>
      <c r="H591" s="124" t="str">
        <f>IF(COUNTIF($A$2:A591,A591)=1,A591,"")</f>
        <v/>
      </c>
      <c r="I591" s="124" t="str">
        <f t="shared" si="42"/>
        <v/>
      </c>
      <c r="J591" s="124" t="str">
        <f>IF(I591="","",SUM($I$2:I591))</f>
        <v/>
      </c>
    </row>
    <row r="592" spans="1:10">
      <c r="A592" s="125" t="s">
        <v>1311</v>
      </c>
      <c r="B592" s="126" t="s">
        <v>1500</v>
      </c>
      <c r="C592" s="124" t="str">
        <f t="shared" si="41"/>
        <v>ヨコイハルキ</v>
      </c>
      <c r="D592" s="124" t="str">
        <f t="shared" si="39"/>
        <v/>
      </c>
      <c r="E592" s="124" t="str">
        <f>IF(D592="","",COUNTIF($D$2:D592,1))</f>
        <v/>
      </c>
      <c r="F592" s="124" t="str">
        <f t="shared" si="40"/>
        <v/>
      </c>
      <c r="G592" s="124" t="str">
        <f>IF(F592="","",COUNTIF($F$2:F592,$F$1))</f>
        <v/>
      </c>
      <c r="H592" s="124" t="str">
        <f>IF(COUNTIF($A$2:A592,A592)=1,A592,"")</f>
        <v/>
      </c>
      <c r="I592" s="124" t="str">
        <f t="shared" si="42"/>
        <v/>
      </c>
      <c r="J592" s="124" t="str">
        <f>IF(I592="","",SUM($I$2:I592))</f>
        <v/>
      </c>
    </row>
    <row r="593" spans="1:10">
      <c r="A593" s="125" t="s">
        <v>1311</v>
      </c>
      <c r="B593" s="123" t="s">
        <v>1501</v>
      </c>
      <c r="C593" s="124" t="str">
        <f t="shared" si="41"/>
        <v>ヨコタコウヘイ</v>
      </c>
      <c r="D593" s="124" t="str">
        <f t="shared" si="39"/>
        <v/>
      </c>
      <c r="E593" s="124" t="str">
        <f>IF(D593="","",COUNTIF($D$2:D593,1))</f>
        <v/>
      </c>
      <c r="F593" s="124" t="str">
        <f t="shared" si="40"/>
        <v>重複</v>
      </c>
      <c r="G593" s="124">
        <f>IF(F593="","",COUNTIF($F$2:F593,$F$1))</f>
        <v>53</v>
      </c>
      <c r="H593" s="124" t="str">
        <f>IF(COUNTIF($A$2:A593,A593)=1,A593,"")</f>
        <v/>
      </c>
      <c r="I593" s="124" t="str">
        <f t="shared" si="42"/>
        <v/>
      </c>
      <c r="J593" s="124" t="str">
        <f>IF(I593="","",SUM($I$2:I593))</f>
        <v/>
      </c>
    </row>
    <row r="594" spans="1:10">
      <c r="A594" s="125" t="s">
        <v>1311</v>
      </c>
      <c r="B594" s="123" t="s">
        <v>1502</v>
      </c>
      <c r="C594" s="124" t="str">
        <f t="shared" si="41"/>
        <v>ヨシイキイチ</v>
      </c>
      <c r="D594" s="124" t="str">
        <f t="shared" si="39"/>
        <v/>
      </c>
      <c r="E594" s="124" t="str">
        <f>IF(D594="","",COUNTIF($D$2:D594,1))</f>
        <v/>
      </c>
      <c r="F594" s="124" t="str">
        <f t="shared" si="40"/>
        <v/>
      </c>
      <c r="G594" s="124" t="str">
        <f>IF(F594="","",COUNTIF($F$2:F594,$F$1))</f>
        <v/>
      </c>
      <c r="H594" s="124" t="str">
        <f>IF(COUNTIF($A$2:A594,A594)=1,A594,"")</f>
        <v/>
      </c>
      <c r="I594" s="124" t="str">
        <f t="shared" si="42"/>
        <v/>
      </c>
      <c r="J594" s="124" t="str">
        <f>IF(I594="","",SUM($I$2:I594))</f>
        <v/>
      </c>
    </row>
    <row r="595" spans="1:10">
      <c r="A595" s="125" t="s">
        <v>1311</v>
      </c>
      <c r="B595" s="123" t="s">
        <v>1503</v>
      </c>
      <c r="C595" s="124" t="str">
        <f t="shared" si="41"/>
        <v>ヨシイマサヤ</v>
      </c>
      <c r="D595" s="124" t="str">
        <f t="shared" si="39"/>
        <v/>
      </c>
      <c r="E595" s="124" t="str">
        <f>IF(D595="","",COUNTIF($D$2:D595,1))</f>
        <v/>
      </c>
      <c r="F595" s="124" t="str">
        <f t="shared" si="40"/>
        <v/>
      </c>
      <c r="G595" s="124" t="str">
        <f>IF(F595="","",COUNTIF($F$2:F595,$F$1))</f>
        <v/>
      </c>
      <c r="H595" s="124" t="str">
        <f>IF(COUNTIF($A$2:A595,A595)=1,A595,"")</f>
        <v/>
      </c>
      <c r="I595" s="124" t="str">
        <f t="shared" si="42"/>
        <v/>
      </c>
      <c r="J595" s="124" t="str">
        <f>IF(I595="","",SUM($I$2:I595))</f>
        <v/>
      </c>
    </row>
    <row r="596" spans="1:10">
      <c r="A596" s="125" t="s">
        <v>1311</v>
      </c>
      <c r="B596" s="123" t="s">
        <v>1504</v>
      </c>
      <c r="C596" s="124" t="str">
        <f t="shared" si="41"/>
        <v>ヨシオカシンタロウ</v>
      </c>
      <c r="D596" s="124" t="str">
        <f t="shared" si="39"/>
        <v/>
      </c>
      <c r="E596" s="124" t="str">
        <f>IF(D596="","",COUNTIF($D$2:D596,1))</f>
        <v/>
      </c>
      <c r="F596" s="124" t="str">
        <f t="shared" si="40"/>
        <v/>
      </c>
      <c r="G596" s="124" t="str">
        <f>IF(F596="","",COUNTIF($F$2:F596,$F$1))</f>
        <v/>
      </c>
      <c r="H596" s="124" t="str">
        <f>IF(COUNTIF($A$2:A596,A596)=1,A596,"")</f>
        <v/>
      </c>
      <c r="I596" s="124" t="str">
        <f t="shared" si="42"/>
        <v/>
      </c>
      <c r="J596" s="124" t="str">
        <f>IF(I596="","",SUM($I$2:I596))</f>
        <v/>
      </c>
    </row>
    <row r="597" spans="1:10">
      <c r="A597" s="125" t="s">
        <v>1311</v>
      </c>
      <c r="B597" s="123" t="s">
        <v>1505</v>
      </c>
      <c r="C597" s="124" t="str">
        <f t="shared" si="41"/>
        <v>ヨシカワハルキ毅</v>
      </c>
      <c r="D597" s="124" t="str">
        <f t="shared" si="39"/>
        <v/>
      </c>
      <c r="E597" s="124" t="str">
        <f>IF(D597="","",COUNTIF($D$2:D597,1))</f>
        <v/>
      </c>
      <c r="F597" s="124" t="str">
        <f t="shared" si="40"/>
        <v/>
      </c>
      <c r="G597" s="124" t="str">
        <f>IF(F597="","",COUNTIF($F$2:F597,$F$1))</f>
        <v/>
      </c>
      <c r="H597" s="124" t="str">
        <f>IF(COUNTIF($A$2:A597,A597)=1,A597,"")</f>
        <v/>
      </c>
      <c r="I597" s="124" t="str">
        <f t="shared" si="42"/>
        <v/>
      </c>
      <c r="J597" s="124" t="str">
        <f>IF(I597="","",SUM($I$2:I597))</f>
        <v/>
      </c>
    </row>
    <row r="598" spans="1:10">
      <c r="A598" s="125" t="s">
        <v>1311</v>
      </c>
      <c r="B598" s="123" t="s">
        <v>1506</v>
      </c>
      <c r="C598" s="124" t="str">
        <f t="shared" si="41"/>
        <v>ヨシダヒロト</v>
      </c>
      <c r="D598" s="124" t="str">
        <f t="shared" si="39"/>
        <v/>
      </c>
      <c r="E598" s="124" t="str">
        <f>IF(D598="","",COUNTIF($D$2:D598,1))</f>
        <v/>
      </c>
      <c r="F598" s="124" t="str">
        <f t="shared" si="40"/>
        <v/>
      </c>
      <c r="G598" s="124" t="str">
        <f>IF(F598="","",COUNTIF($F$2:F598,$F$1))</f>
        <v/>
      </c>
      <c r="H598" s="124" t="str">
        <f>IF(COUNTIF($A$2:A598,A598)=1,A598,"")</f>
        <v/>
      </c>
      <c r="I598" s="124" t="str">
        <f t="shared" si="42"/>
        <v/>
      </c>
      <c r="J598" s="124" t="str">
        <f>IF(I598="","",SUM($I$2:I598))</f>
        <v/>
      </c>
    </row>
    <row r="599" spans="1:10">
      <c r="A599" s="125" t="s">
        <v>1311</v>
      </c>
      <c r="B599" s="123" t="s">
        <v>1507</v>
      </c>
      <c r="C599" s="124" t="str">
        <f t="shared" si="41"/>
        <v>ヨシダショウ</v>
      </c>
      <c r="D599" s="124" t="str">
        <f t="shared" si="39"/>
        <v/>
      </c>
      <c r="E599" s="124" t="str">
        <f>IF(D599="","",COUNTIF($D$2:D599,1))</f>
        <v/>
      </c>
      <c r="F599" s="124" t="str">
        <f t="shared" si="40"/>
        <v/>
      </c>
      <c r="G599" s="124" t="str">
        <f>IF(F599="","",COUNTIF($F$2:F599,$F$1))</f>
        <v/>
      </c>
      <c r="H599" s="124" t="str">
        <f>IF(COUNTIF($A$2:A599,A599)=1,A599,"")</f>
        <v/>
      </c>
      <c r="I599" s="124" t="str">
        <f t="shared" si="42"/>
        <v/>
      </c>
      <c r="J599" s="124" t="str">
        <f>IF(I599="","",SUM($I$2:I599))</f>
        <v/>
      </c>
    </row>
    <row r="600" spans="1:10">
      <c r="A600" s="125" t="s">
        <v>1311</v>
      </c>
      <c r="B600" s="123" t="s">
        <v>1508</v>
      </c>
      <c r="C600" s="124" t="str">
        <f t="shared" si="41"/>
        <v>ヨシダショウマ</v>
      </c>
      <c r="D600" s="124" t="str">
        <f t="shared" si="39"/>
        <v/>
      </c>
      <c r="E600" s="124" t="str">
        <f>IF(D600="","",COUNTIF($D$2:D600,1))</f>
        <v/>
      </c>
      <c r="F600" s="124" t="str">
        <f t="shared" si="40"/>
        <v/>
      </c>
      <c r="G600" s="124" t="str">
        <f>IF(F600="","",COUNTIF($F$2:F600,$F$1))</f>
        <v/>
      </c>
      <c r="H600" s="124" t="str">
        <f>IF(COUNTIF($A$2:A600,A600)=1,A600,"")</f>
        <v/>
      </c>
      <c r="I600" s="124" t="str">
        <f t="shared" si="42"/>
        <v/>
      </c>
      <c r="J600" s="124" t="str">
        <f>IF(I600="","",SUM($I$2:I600))</f>
        <v/>
      </c>
    </row>
    <row r="601" spans="1:10">
      <c r="A601" s="125" t="s">
        <v>1311</v>
      </c>
      <c r="B601" s="123" t="s">
        <v>1509</v>
      </c>
      <c r="C601" s="124" t="str">
        <f t="shared" si="41"/>
        <v>ヨシダユウジ</v>
      </c>
      <c r="D601" s="124" t="str">
        <f t="shared" si="39"/>
        <v/>
      </c>
      <c r="E601" s="124" t="str">
        <f>IF(D601="","",COUNTIF($D$2:D601,1))</f>
        <v/>
      </c>
      <c r="F601" s="124" t="str">
        <f t="shared" si="40"/>
        <v/>
      </c>
      <c r="G601" s="124" t="str">
        <f>IF(F601="","",COUNTIF($F$2:F601,$F$1))</f>
        <v/>
      </c>
      <c r="H601" s="124" t="str">
        <f>IF(COUNTIF($A$2:A601,A601)=1,A601,"")</f>
        <v/>
      </c>
      <c r="I601" s="124" t="str">
        <f t="shared" si="42"/>
        <v/>
      </c>
      <c r="J601" s="124" t="str">
        <f>IF(I601="","",SUM($I$2:I601))</f>
        <v/>
      </c>
    </row>
    <row r="602" spans="1:10">
      <c r="A602" s="125" t="s">
        <v>1311</v>
      </c>
      <c r="B602" s="123" t="s">
        <v>1510</v>
      </c>
      <c r="C602" s="124" t="str">
        <f t="shared" si="41"/>
        <v>ヨシノタカヒロ</v>
      </c>
      <c r="D602" s="124" t="str">
        <f t="shared" si="39"/>
        <v/>
      </c>
      <c r="E602" s="124" t="str">
        <f>IF(D602="","",COUNTIF($D$2:D602,1))</f>
        <v/>
      </c>
      <c r="F602" s="124" t="str">
        <f t="shared" si="40"/>
        <v/>
      </c>
      <c r="G602" s="124" t="str">
        <f>IF(F602="","",COUNTIF($F$2:F602,$F$1))</f>
        <v/>
      </c>
      <c r="H602" s="124" t="str">
        <f>IF(COUNTIF($A$2:A602,A602)=1,A602,"")</f>
        <v/>
      </c>
      <c r="I602" s="124" t="str">
        <f t="shared" si="42"/>
        <v/>
      </c>
      <c r="J602" s="124" t="str">
        <f>IF(I602="","",SUM($I$2:I602))</f>
        <v/>
      </c>
    </row>
    <row r="603" spans="1:10">
      <c r="A603" s="125" t="s">
        <v>1311</v>
      </c>
      <c r="B603" s="123" t="s">
        <v>1511</v>
      </c>
      <c r="C603" s="124" t="str">
        <f t="shared" si="41"/>
        <v>ヨシノヒカル</v>
      </c>
      <c r="D603" s="124" t="str">
        <f t="shared" si="39"/>
        <v/>
      </c>
      <c r="E603" s="124" t="str">
        <f>IF(D603="","",COUNTIF($D$2:D603,1))</f>
        <v/>
      </c>
      <c r="F603" s="124" t="str">
        <f t="shared" si="40"/>
        <v/>
      </c>
      <c r="G603" s="124" t="str">
        <f>IF(F603="","",COUNTIF($F$2:F603,$F$1))</f>
        <v/>
      </c>
      <c r="H603" s="124" t="str">
        <f>IF(COUNTIF($A$2:A603,A603)=1,A603,"")</f>
        <v/>
      </c>
      <c r="I603" s="124" t="str">
        <f t="shared" si="42"/>
        <v/>
      </c>
      <c r="J603" s="124" t="str">
        <f>IF(I603="","",SUM($I$2:I603))</f>
        <v/>
      </c>
    </row>
    <row r="604" spans="1:10">
      <c r="A604" s="125" t="s">
        <v>1311</v>
      </c>
      <c r="B604" s="123" t="s">
        <v>1512</v>
      </c>
      <c r="C604" s="124" t="str">
        <f t="shared" si="41"/>
        <v>リュウタニアキノリ議</v>
      </c>
      <c r="D604" s="124" t="str">
        <f t="shared" si="39"/>
        <v/>
      </c>
      <c r="E604" s="124" t="str">
        <f>IF(D604="","",COUNTIF($D$2:D604,1))</f>
        <v/>
      </c>
      <c r="F604" s="124" t="str">
        <f t="shared" si="40"/>
        <v/>
      </c>
      <c r="G604" s="124" t="str">
        <f>IF(F604="","",COUNTIF($F$2:F604,$F$1))</f>
        <v/>
      </c>
      <c r="H604" s="124" t="str">
        <f>IF(COUNTIF($A$2:A604,A604)=1,A604,"")</f>
        <v/>
      </c>
      <c r="I604" s="124" t="str">
        <f t="shared" si="42"/>
        <v/>
      </c>
      <c r="J604" s="124" t="str">
        <f>IF(I604="","",SUM($I$2:I604))</f>
        <v/>
      </c>
    </row>
    <row r="605" spans="1:10">
      <c r="A605" s="125" t="s">
        <v>1311</v>
      </c>
      <c r="B605" s="123" t="s">
        <v>1513</v>
      </c>
      <c r="C605" s="124" t="str">
        <f t="shared" si="41"/>
        <v>ワタリキョウイチ</v>
      </c>
      <c r="D605" s="124" t="str">
        <f t="shared" si="39"/>
        <v/>
      </c>
      <c r="E605" s="124" t="str">
        <f>IF(D605="","",COUNTIF($D$2:D605,1))</f>
        <v/>
      </c>
      <c r="F605" s="124" t="str">
        <f t="shared" si="40"/>
        <v/>
      </c>
      <c r="G605" s="124" t="str">
        <f>IF(F605="","",COUNTIF($F$2:F605,$F$1))</f>
        <v/>
      </c>
      <c r="H605" s="124" t="str">
        <f>IF(COUNTIF($A$2:A605,A605)=1,A605,"")</f>
        <v/>
      </c>
      <c r="I605" s="124" t="str">
        <f t="shared" si="42"/>
        <v/>
      </c>
      <c r="J605" s="124" t="str">
        <f>IF(I605="","",SUM($I$2:I605))</f>
        <v/>
      </c>
    </row>
    <row r="606" spans="1:10">
      <c r="A606" s="125" t="s">
        <v>1311</v>
      </c>
      <c r="B606" s="123" t="s">
        <v>1514</v>
      </c>
      <c r="C606" s="124" t="str">
        <f t="shared" si="41"/>
        <v>ワラヤユキヒト人</v>
      </c>
      <c r="D606" s="124" t="str">
        <f t="shared" si="39"/>
        <v/>
      </c>
      <c r="E606" s="124" t="str">
        <f>IF(D606="","",COUNTIF($D$2:D606,1))</f>
        <v/>
      </c>
      <c r="F606" s="124" t="str">
        <f t="shared" si="40"/>
        <v/>
      </c>
      <c r="G606" s="124" t="str">
        <f>IF(F606="","",COUNTIF($F$2:F606,$F$1))</f>
        <v/>
      </c>
      <c r="H606" s="124" t="str">
        <f>IF(COUNTIF($A$2:A606,A606)=1,A606,"")</f>
        <v/>
      </c>
      <c r="I606" s="124" t="str">
        <f t="shared" si="42"/>
        <v/>
      </c>
      <c r="J606" s="124" t="str">
        <f>IF(I606="","",SUM($I$2:I606))</f>
        <v/>
      </c>
    </row>
    <row r="607" spans="1:10">
      <c r="A607" s="125" t="s">
        <v>1515</v>
      </c>
      <c r="B607" s="123" t="s">
        <v>1516</v>
      </c>
      <c r="C607" s="124" t="str">
        <f t="shared" si="41"/>
        <v>アキホカズコ</v>
      </c>
      <c r="D607" s="124" t="str">
        <f t="shared" si="39"/>
        <v/>
      </c>
      <c r="E607" s="124" t="str">
        <f>IF(D607="","",COUNTIF($D$2:D607,1))</f>
        <v/>
      </c>
      <c r="F607" s="124" t="str">
        <f t="shared" si="40"/>
        <v/>
      </c>
      <c r="G607" s="124" t="str">
        <f>IF(F607="","",COUNTIF($F$2:F607,$F$1))</f>
        <v/>
      </c>
      <c r="H607" s="124" t="str">
        <f>IF(COUNTIF($A$2:A607,A607)=1,A607,"")</f>
        <v>イベント</v>
      </c>
      <c r="I607" s="124">
        <f t="shared" si="42"/>
        <v>1</v>
      </c>
      <c r="J607" s="124">
        <f>IF(I607="","",SUM($I$2:I607))</f>
        <v>27</v>
      </c>
    </row>
    <row r="608" spans="1:10">
      <c r="A608" s="125" t="s">
        <v>1515</v>
      </c>
      <c r="B608" s="123" t="s">
        <v>1517</v>
      </c>
      <c r="C608" s="124" t="str">
        <f t="shared" si="41"/>
        <v>アサカユウヤ</v>
      </c>
      <c r="D608" s="124" t="str">
        <f t="shared" si="39"/>
        <v/>
      </c>
      <c r="E608" s="124" t="str">
        <f>IF(D608="","",COUNTIF($D$2:D608,1))</f>
        <v/>
      </c>
      <c r="F608" s="124" t="str">
        <f t="shared" si="40"/>
        <v/>
      </c>
      <c r="G608" s="124" t="str">
        <f>IF(F608="","",COUNTIF($F$2:F608,$F$1))</f>
        <v/>
      </c>
      <c r="H608" s="124" t="str">
        <f>IF(COUNTIF($A$2:A608,A608)=1,A608,"")</f>
        <v/>
      </c>
      <c r="I608" s="124" t="str">
        <f t="shared" si="42"/>
        <v/>
      </c>
      <c r="J608" s="124" t="str">
        <f>IF(I608="","",SUM($I$2:I608))</f>
        <v/>
      </c>
    </row>
    <row r="609" spans="1:10">
      <c r="A609" s="125" t="s">
        <v>1515</v>
      </c>
      <c r="B609" s="123" t="s">
        <v>1518</v>
      </c>
      <c r="C609" s="124" t="str">
        <f t="shared" si="41"/>
        <v>アライノゾムホ</v>
      </c>
      <c r="D609" s="124" t="str">
        <f t="shared" si="39"/>
        <v/>
      </c>
      <c r="E609" s="124" t="str">
        <f>IF(D609="","",COUNTIF($D$2:D609,1))</f>
        <v/>
      </c>
      <c r="F609" s="124" t="str">
        <f t="shared" si="40"/>
        <v/>
      </c>
      <c r="G609" s="124" t="str">
        <f>IF(F609="","",COUNTIF($F$2:F609,$F$1))</f>
        <v/>
      </c>
      <c r="H609" s="124" t="str">
        <f>IF(COUNTIF($A$2:A609,A609)=1,A609,"")</f>
        <v/>
      </c>
      <c r="I609" s="124" t="str">
        <f t="shared" si="42"/>
        <v/>
      </c>
      <c r="J609" s="124" t="str">
        <f>IF(I609="","",SUM($I$2:I609))</f>
        <v/>
      </c>
    </row>
    <row r="610" spans="1:10">
      <c r="A610" s="125" t="s">
        <v>1515</v>
      </c>
      <c r="B610" s="123" t="s">
        <v>1519</v>
      </c>
      <c r="C610" s="124" t="str">
        <f t="shared" si="41"/>
        <v>イグチレンタロウ</v>
      </c>
      <c r="D610" s="124" t="str">
        <f t="shared" si="39"/>
        <v/>
      </c>
      <c r="E610" s="124" t="str">
        <f>IF(D610="","",COUNTIF($D$2:D610,1))</f>
        <v/>
      </c>
      <c r="F610" s="124" t="str">
        <f t="shared" si="40"/>
        <v/>
      </c>
      <c r="G610" s="124" t="str">
        <f>IF(F610="","",COUNTIF($F$2:F610,$F$1))</f>
        <v/>
      </c>
      <c r="H610" s="124" t="str">
        <f>IF(COUNTIF($A$2:A610,A610)=1,A610,"")</f>
        <v/>
      </c>
      <c r="I610" s="124" t="str">
        <f t="shared" si="42"/>
        <v/>
      </c>
      <c r="J610" s="124" t="str">
        <f>IF(I610="","",SUM($I$2:I610))</f>
        <v/>
      </c>
    </row>
    <row r="611" spans="1:10">
      <c r="A611" s="125" t="s">
        <v>1515</v>
      </c>
      <c r="B611" s="123" t="s">
        <v>1520</v>
      </c>
      <c r="C611" s="124" t="str">
        <f t="shared" si="41"/>
        <v>イシカワユウマ</v>
      </c>
      <c r="D611" s="124" t="str">
        <f t="shared" si="39"/>
        <v/>
      </c>
      <c r="E611" s="124" t="str">
        <f>IF(D611="","",COUNTIF($D$2:D611,1))</f>
        <v/>
      </c>
      <c r="F611" s="124" t="str">
        <f t="shared" si="40"/>
        <v/>
      </c>
      <c r="G611" s="124" t="str">
        <f>IF(F611="","",COUNTIF($F$2:F611,$F$1))</f>
        <v/>
      </c>
      <c r="H611" s="124" t="str">
        <f>IF(COUNTIF($A$2:A611,A611)=1,A611,"")</f>
        <v/>
      </c>
      <c r="I611" s="124" t="str">
        <f t="shared" si="42"/>
        <v/>
      </c>
      <c r="J611" s="124" t="str">
        <f>IF(I611="","",SUM($I$2:I611))</f>
        <v/>
      </c>
    </row>
    <row r="612" spans="1:10">
      <c r="A612" s="125" t="s">
        <v>1515</v>
      </c>
      <c r="B612" s="123" t="s">
        <v>1521</v>
      </c>
      <c r="C612" s="124" t="str">
        <f t="shared" si="41"/>
        <v>イジマヒロエ</v>
      </c>
      <c r="D612" s="124" t="str">
        <f t="shared" si="39"/>
        <v/>
      </c>
      <c r="E612" s="124" t="str">
        <f>IF(D612="","",COUNTIF($D$2:D612,1))</f>
        <v/>
      </c>
      <c r="F612" s="124" t="str">
        <f t="shared" si="40"/>
        <v/>
      </c>
      <c r="G612" s="124" t="str">
        <f>IF(F612="","",COUNTIF($F$2:F612,$F$1))</f>
        <v/>
      </c>
      <c r="H612" s="124" t="str">
        <f>IF(COUNTIF($A$2:A612,A612)=1,A612,"")</f>
        <v/>
      </c>
      <c r="I612" s="124" t="str">
        <f t="shared" si="42"/>
        <v/>
      </c>
      <c r="J612" s="124" t="str">
        <f>IF(I612="","",SUM($I$2:I612))</f>
        <v/>
      </c>
    </row>
    <row r="613" spans="1:10">
      <c r="A613" s="125" t="s">
        <v>1515</v>
      </c>
      <c r="B613" s="123" t="s">
        <v>1522</v>
      </c>
      <c r="C613" s="124" t="str">
        <f t="shared" si="41"/>
        <v>イソカズト</v>
      </c>
      <c r="D613" s="124" t="str">
        <f t="shared" si="39"/>
        <v/>
      </c>
      <c r="E613" s="124" t="str">
        <f>IF(D613="","",COUNTIF($D$2:D613,1))</f>
        <v/>
      </c>
      <c r="F613" s="124" t="str">
        <f t="shared" si="40"/>
        <v/>
      </c>
      <c r="G613" s="124" t="str">
        <f>IF(F613="","",COUNTIF($F$2:F613,$F$1))</f>
        <v/>
      </c>
      <c r="H613" s="124" t="str">
        <f>IF(COUNTIF($A$2:A613,A613)=1,A613,"")</f>
        <v/>
      </c>
      <c r="I613" s="124" t="str">
        <f t="shared" si="42"/>
        <v/>
      </c>
      <c r="J613" s="124" t="str">
        <f>IF(I613="","",SUM($I$2:I613))</f>
        <v/>
      </c>
    </row>
    <row r="614" spans="1:10">
      <c r="A614" s="125" t="s">
        <v>1515</v>
      </c>
      <c r="B614" s="123" t="s">
        <v>1523</v>
      </c>
      <c r="C614" s="124" t="str">
        <f t="shared" si="41"/>
        <v>イデコウスケ</v>
      </c>
      <c r="D614" s="124" t="str">
        <f t="shared" si="39"/>
        <v/>
      </c>
      <c r="E614" s="124" t="str">
        <f>IF(D614="","",COUNTIF($D$2:D614,1))</f>
        <v/>
      </c>
      <c r="F614" s="124" t="str">
        <f t="shared" si="40"/>
        <v/>
      </c>
      <c r="G614" s="124" t="str">
        <f>IF(F614="","",COUNTIF($F$2:F614,$F$1))</f>
        <v/>
      </c>
      <c r="H614" s="124" t="str">
        <f>IF(COUNTIF($A$2:A614,A614)=1,A614,"")</f>
        <v/>
      </c>
      <c r="I614" s="124" t="str">
        <f t="shared" si="42"/>
        <v/>
      </c>
      <c r="J614" s="124" t="str">
        <f>IF(I614="","",SUM($I$2:I614))</f>
        <v/>
      </c>
    </row>
    <row r="615" spans="1:10">
      <c r="A615" s="125" t="s">
        <v>1515</v>
      </c>
      <c r="B615" s="123" t="s">
        <v>1524</v>
      </c>
      <c r="C615" s="124" t="str">
        <f t="shared" si="41"/>
        <v>イマイケンタ</v>
      </c>
      <c r="D615" s="124" t="str">
        <f t="shared" si="39"/>
        <v/>
      </c>
      <c r="E615" s="124" t="str">
        <f>IF(D615="","",COUNTIF($D$2:D615,1))</f>
        <v/>
      </c>
      <c r="F615" s="124" t="str">
        <f t="shared" si="40"/>
        <v/>
      </c>
      <c r="G615" s="124" t="str">
        <f>IF(F615="","",COUNTIF($F$2:F615,$F$1))</f>
        <v/>
      </c>
      <c r="H615" s="124" t="str">
        <f>IF(COUNTIF($A$2:A615,A615)=1,A615,"")</f>
        <v/>
      </c>
      <c r="I615" s="124" t="str">
        <f t="shared" si="42"/>
        <v/>
      </c>
      <c r="J615" s="124" t="str">
        <f>IF(I615="","",SUM($I$2:I615))</f>
        <v/>
      </c>
    </row>
    <row r="616" spans="1:10">
      <c r="A616" s="125" t="s">
        <v>1515</v>
      </c>
      <c r="B616" s="123" t="s">
        <v>1525</v>
      </c>
      <c r="C616" s="124" t="str">
        <f t="shared" si="41"/>
        <v>イマガキダイキ</v>
      </c>
      <c r="D616" s="124" t="str">
        <f t="shared" si="39"/>
        <v/>
      </c>
      <c r="E616" s="124" t="str">
        <f>IF(D616="","",COUNTIF($D$2:D616,1))</f>
        <v/>
      </c>
      <c r="F616" s="124" t="str">
        <f t="shared" si="40"/>
        <v/>
      </c>
      <c r="G616" s="124" t="str">
        <f>IF(F616="","",COUNTIF($F$2:F616,$F$1))</f>
        <v/>
      </c>
      <c r="H616" s="124" t="str">
        <f>IF(COUNTIF($A$2:A616,A616)=1,A616,"")</f>
        <v/>
      </c>
      <c r="I616" s="124" t="str">
        <f t="shared" si="42"/>
        <v/>
      </c>
      <c r="J616" s="124" t="str">
        <f>IF(I616="","",SUM($I$2:I616))</f>
        <v/>
      </c>
    </row>
    <row r="617" spans="1:10">
      <c r="A617" s="125" t="s">
        <v>1515</v>
      </c>
      <c r="B617" s="123" t="s">
        <v>1526</v>
      </c>
      <c r="C617" s="124" t="str">
        <f t="shared" si="41"/>
        <v>ウメキミサト</v>
      </c>
      <c r="D617" s="124" t="str">
        <f t="shared" si="39"/>
        <v/>
      </c>
      <c r="E617" s="124" t="str">
        <f>IF(D617="","",COUNTIF($D$2:D617,1))</f>
        <v/>
      </c>
      <c r="F617" s="124" t="str">
        <f t="shared" si="40"/>
        <v/>
      </c>
      <c r="G617" s="124" t="str">
        <f>IF(F617="","",COUNTIF($F$2:F617,$F$1))</f>
        <v/>
      </c>
      <c r="H617" s="124" t="str">
        <f>IF(COUNTIF($A$2:A617,A617)=1,A617,"")</f>
        <v/>
      </c>
      <c r="I617" s="124" t="str">
        <f t="shared" si="42"/>
        <v/>
      </c>
      <c r="J617" s="124" t="str">
        <f>IF(I617="","",SUM($I$2:I617))</f>
        <v/>
      </c>
    </row>
    <row r="618" spans="1:10">
      <c r="A618" s="125" t="s">
        <v>1515</v>
      </c>
      <c r="B618" s="123" t="s">
        <v>1527</v>
      </c>
      <c r="C618" s="124" t="str">
        <f t="shared" si="41"/>
        <v>ウメモトキョウスケ</v>
      </c>
      <c r="D618" s="124" t="str">
        <f t="shared" si="39"/>
        <v/>
      </c>
      <c r="E618" s="124" t="str">
        <f>IF(D618="","",COUNTIF($D$2:D618,1))</f>
        <v/>
      </c>
      <c r="F618" s="124" t="str">
        <f t="shared" si="40"/>
        <v/>
      </c>
      <c r="G618" s="124" t="str">
        <f>IF(F618="","",COUNTIF($F$2:F618,$F$1))</f>
        <v/>
      </c>
      <c r="H618" s="124" t="str">
        <f>IF(COUNTIF($A$2:A618,A618)=1,A618,"")</f>
        <v/>
      </c>
      <c r="I618" s="124" t="str">
        <f t="shared" si="42"/>
        <v/>
      </c>
      <c r="J618" s="124" t="str">
        <f>IF(I618="","",SUM($I$2:I618))</f>
        <v/>
      </c>
    </row>
    <row r="619" spans="1:10">
      <c r="A619" s="125" t="s">
        <v>1515</v>
      </c>
      <c r="B619" s="123" t="s">
        <v>1528</v>
      </c>
      <c r="C619" s="124" t="str">
        <f t="shared" si="41"/>
        <v>エグチケンジ</v>
      </c>
      <c r="D619" s="124" t="str">
        <f t="shared" si="39"/>
        <v/>
      </c>
      <c r="E619" s="124" t="str">
        <f>IF(D619="","",COUNTIF($D$2:D619,1))</f>
        <v/>
      </c>
      <c r="F619" s="124" t="str">
        <f t="shared" si="40"/>
        <v/>
      </c>
      <c r="G619" s="124" t="str">
        <f>IF(F619="","",COUNTIF($F$2:F619,$F$1))</f>
        <v/>
      </c>
      <c r="H619" s="124" t="str">
        <f>IF(COUNTIF($A$2:A619,A619)=1,A619,"")</f>
        <v/>
      </c>
      <c r="I619" s="124" t="str">
        <f t="shared" si="42"/>
        <v/>
      </c>
      <c r="J619" s="124" t="str">
        <f>IF(I619="","",SUM($I$2:I619))</f>
        <v/>
      </c>
    </row>
    <row r="620" spans="1:10">
      <c r="A620" s="125" t="s">
        <v>1515</v>
      </c>
      <c r="B620" s="126" t="s">
        <v>1529</v>
      </c>
      <c r="C620" s="124" t="str">
        <f t="shared" si="41"/>
        <v>オカダメグミ</v>
      </c>
      <c r="D620" s="124" t="str">
        <f t="shared" si="39"/>
        <v/>
      </c>
      <c r="E620" s="124" t="str">
        <f>IF(D620="","",COUNTIF($D$2:D620,1))</f>
        <v/>
      </c>
      <c r="F620" s="124" t="str">
        <f t="shared" si="40"/>
        <v/>
      </c>
      <c r="G620" s="124" t="str">
        <f>IF(F620="","",COUNTIF($F$2:F620,$F$1))</f>
        <v/>
      </c>
      <c r="H620" s="124" t="str">
        <f>IF(COUNTIF($A$2:A620,A620)=1,A620,"")</f>
        <v/>
      </c>
      <c r="I620" s="124" t="str">
        <f t="shared" si="42"/>
        <v/>
      </c>
      <c r="J620" s="124" t="str">
        <f>IF(I620="","",SUM($I$2:I620))</f>
        <v/>
      </c>
    </row>
    <row r="621" spans="1:10">
      <c r="A621" s="125" t="s">
        <v>1515</v>
      </c>
      <c r="B621" s="123" t="s">
        <v>1530</v>
      </c>
      <c r="C621" s="124" t="str">
        <f t="shared" si="41"/>
        <v>オシキシンタロウ</v>
      </c>
      <c r="D621" s="124" t="str">
        <f t="shared" si="39"/>
        <v/>
      </c>
      <c r="E621" s="124" t="str">
        <f>IF(D621="","",COUNTIF($D$2:D621,1))</f>
        <v/>
      </c>
      <c r="F621" s="124" t="str">
        <f t="shared" si="40"/>
        <v/>
      </c>
      <c r="G621" s="124" t="str">
        <f>IF(F621="","",COUNTIF($F$2:F621,$F$1))</f>
        <v/>
      </c>
      <c r="H621" s="124" t="str">
        <f>IF(COUNTIF($A$2:A621,A621)=1,A621,"")</f>
        <v/>
      </c>
      <c r="I621" s="124" t="str">
        <f t="shared" si="42"/>
        <v/>
      </c>
      <c r="J621" s="124" t="str">
        <f>IF(I621="","",SUM($I$2:I621))</f>
        <v/>
      </c>
    </row>
    <row r="622" spans="1:10">
      <c r="A622" s="125" t="s">
        <v>1515</v>
      </c>
      <c r="B622" s="133" t="s">
        <v>1531</v>
      </c>
      <c r="C622" s="124" t="str">
        <f t="shared" si="41"/>
        <v>オヌマハヤト</v>
      </c>
      <c r="D622" s="124" t="str">
        <f t="shared" si="39"/>
        <v/>
      </c>
      <c r="E622" s="124" t="str">
        <f>IF(D622="","",COUNTIF($D$2:D622,1))</f>
        <v/>
      </c>
      <c r="F622" s="124" t="str">
        <f t="shared" si="40"/>
        <v/>
      </c>
      <c r="G622" s="124" t="str">
        <f>IF(F622="","",COUNTIF($F$2:F622,$F$1))</f>
        <v/>
      </c>
      <c r="H622" s="124" t="str">
        <f>IF(COUNTIF($A$2:A622,A622)=1,A622,"")</f>
        <v/>
      </c>
      <c r="I622" s="124" t="str">
        <f t="shared" si="42"/>
        <v/>
      </c>
      <c r="J622" s="124" t="str">
        <f>IF(I622="","",SUM($I$2:I622))</f>
        <v/>
      </c>
    </row>
    <row r="623" spans="1:10">
      <c r="A623" s="125" t="s">
        <v>1515</v>
      </c>
      <c r="B623" s="123" t="s">
        <v>1532</v>
      </c>
      <c r="C623" s="124" t="str">
        <f t="shared" si="41"/>
        <v>オノダダイチ</v>
      </c>
      <c r="D623" s="124" t="str">
        <f t="shared" si="39"/>
        <v/>
      </c>
      <c r="E623" s="124" t="str">
        <f>IF(D623="","",COUNTIF($D$2:D623,1))</f>
        <v/>
      </c>
      <c r="F623" s="124" t="str">
        <f t="shared" si="40"/>
        <v/>
      </c>
      <c r="G623" s="124" t="str">
        <f>IF(F623="","",COUNTIF($F$2:F623,$F$1))</f>
        <v/>
      </c>
      <c r="H623" s="124" t="str">
        <f>IF(COUNTIF($A$2:A623,A623)=1,A623,"")</f>
        <v/>
      </c>
      <c r="I623" s="124" t="str">
        <f t="shared" si="42"/>
        <v/>
      </c>
      <c r="J623" s="124" t="str">
        <f>IF(I623="","",SUM($I$2:I623))</f>
        <v/>
      </c>
    </row>
    <row r="624" spans="1:10">
      <c r="A624" s="125" t="s">
        <v>1515</v>
      </c>
      <c r="B624" s="123" t="s">
        <v>1533</v>
      </c>
      <c r="C624" s="124" t="str">
        <f t="shared" si="41"/>
        <v>オノデラタクマ</v>
      </c>
      <c r="D624" s="124" t="str">
        <f t="shared" si="39"/>
        <v/>
      </c>
      <c r="E624" s="124" t="str">
        <f>IF(D624="","",COUNTIF($D$2:D624,1))</f>
        <v/>
      </c>
      <c r="F624" s="124" t="str">
        <f t="shared" si="40"/>
        <v/>
      </c>
      <c r="G624" s="124" t="str">
        <f>IF(F624="","",COUNTIF($F$2:F624,$F$1))</f>
        <v/>
      </c>
      <c r="H624" s="124" t="str">
        <f>IF(COUNTIF($A$2:A624,A624)=1,A624,"")</f>
        <v/>
      </c>
      <c r="I624" s="124" t="str">
        <f t="shared" si="42"/>
        <v/>
      </c>
      <c r="J624" s="124" t="str">
        <f>IF(I624="","",SUM($I$2:I624))</f>
        <v/>
      </c>
    </row>
    <row r="625" spans="1:10">
      <c r="A625" s="125" t="s">
        <v>1515</v>
      </c>
      <c r="B625" s="123" t="s">
        <v>1534</v>
      </c>
      <c r="C625" s="124" t="str">
        <f t="shared" si="41"/>
        <v>カタギリアイ</v>
      </c>
      <c r="D625" s="124" t="str">
        <f t="shared" si="39"/>
        <v/>
      </c>
      <c r="E625" s="124" t="str">
        <f>IF(D625="","",COUNTIF($D$2:D625,1))</f>
        <v/>
      </c>
      <c r="F625" s="124" t="str">
        <f t="shared" si="40"/>
        <v/>
      </c>
      <c r="G625" s="124" t="str">
        <f>IF(F625="","",COUNTIF($F$2:F625,$F$1))</f>
        <v/>
      </c>
      <c r="H625" s="124" t="str">
        <f>IF(COUNTIF($A$2:A625,A625)=1,A625,"")</f>
        <v/>
      </c>
      <c r="I625" s="124" t="str">
        <f t="shared" si="42"/>
        <v/>
      </c>
      <c r="J625" s="124" t="str">
        <f>IF(I625="","",SUM($I$2:I625))</f>
        <v/>
      </c>
    </row>
    <row r="626" spans="1:10">
      <c r="A626" s="125" t="s">
        <v>1515</v>
      </c>
      <c r="B626" s="123" t="s">
        <v>1535</v>
      </c>
      <c r="C626" s="124" t="str">
        <f t="shared" si="41"/>
        <v>カツタタカシ</v>
      </c>
      <c r="D626" s="124" t="str">
        <f t="shared" si="39"/>
        <v/>
      </c>
      <c r="E626" s="124" t="str">
        <f>IF(D626="","",COUNTIF($D$2:D626,1))</f>
        <v/>
      </c>
      <c r="F626" s="124" t="str">
        <f t="shared" si="40"/>
        <v/>
      </c>
      <c r="G626" s="124" t="str">
        <f>IF(F626="","",COUNTIF($F$2:F626,$F$1))</f>
        <v/>
      </c>
      <c r="H626" s="124" t="str">
        <f>IF(COUNTIF($A$2:A626,A626)=1,A626,"")</f>
        <v/>
      </c>
      <c r="I626" s="124" t="str">
        <f t="shared" si="42"/>
        <v/>
      </c>
      <c r="J626" s="124" t="str">
        <f>IF(I626="","",SUM($I$2:I626))</f>
        <v/>
      </c>
    </row>
    <row r="627" spans="1:10">
      <c r="A627" s="125" t="s">
        <v>1515</v>
      </c>
      <c r="B627" s="123" t="s">
        <v>1536</v>
      </c>
      <c r="C627" s="124" t="str">
        <f t="shared" si="41"/>
        <v>カナイタツヤ</v>
      </c>
      <c r="D627" s="124" t="str">
        <f t="shared" si="39"/>
        <v/>
      </c>
      <c r="E627" s="124" t="str">
        <f>IF(D627="","",COUNTIF($D$2:D627,1))</f>
        <v/>
      </c>
      <c r="F627" s="124" t="str">
        <f t="shared" si="40"/>
        <v/>
      </c>
      <c r="G627" s="124" t="str">
        <f>IF(F627="","",COUNTIF($F$2:F627,$F$1))</f>
        <v/>
      </c>
      <c r="H627" s="124" t="str">
        <f>IF(COUNTIF($A$2:A627,A627)=1,A627,"")</f>
        <v/>
      </c>
      <c r="I627" s="124" t="str">
        <f t="shared" si="42"/>
        <v/>
      </c>
      <c r="J627" s="124" t="str">
        <f>IF(I627="","",SUM($I$2:I627))</f>
        <v/>
      </c>
    </row>
    <row r="628" spans="1:10">
      <c r="A628" s="125" t="s">
        <v>1515</v>
      </c>
      <c r="B628" s="123" t="s">
        <v>1537</v>
      </c>
      <c r="C628" s="124" t="str">
        <f t="shared" si="41"/>
        <v>カナウラユウマ</v>
      </c>
      <c r="D628" s="124" t="str">
        <f t="shared" si="39"/>
        <v/>
      </c>
      <c r="E628" s="124" t="str">
        <f>IF(D628="","",COUNTIF($D$2:D628,1))</f>
        <v/>
      </c>
      <c r="F628" s="124" t="str">
        <f t="shared" si="40"/>
        <v/>
      </c>
      <c r="G628" s="124" t="str">
        <f>IF(F628="","",COUNTIF($F$2:F628,$F$1))</f>
        <v/>
      </c>
      <c r="H628" s="124" t="str">
        <f>IF(COUNTIF($A$2:A628,A628)=1,A628,"")</f>
        <v/>
      </c>
      <c r="I628" s="124" t="str">
        <f t="shared" si="42"/>
        <v/>
      </c>
      <c r="J628" s="124" t="str">
        <f>IF(I628="","",SUM($I$2:I628))</f>
        <v/>
      </c>
    </row>
    <row r="629" spans="1:10">
      <c r="A629" s="125" t="s">
        <v>1515</v>
      </c>
      <c r="B629" s="123" t="s">
        <v>1538</v>
      </c>
      <c r="C629" s="124" t="str">
        <f t="shared" si="41"/>
        <v>カナザワマユミ</v>
      </c>
      <c r="D629" s="124" t="str">
        <f t="shared" si="39"/>
        <v/>
      </c>
      <c r="E629" s="124" t="str">
        <f>IF(D629="","",COUNTIF($D$2:D629,1))</f>
        <v/>
      </c>
      <c r="F629" s="124" t="str">
        <f t="shared" si="40"/>
        <v/>
      </c>
      <c r="G629" s="124" t="str">
        <f>IF(F629="","",COUNTIF($F$2:F629,$F$1))</f>
        <v/>
      </c>
      <c r="H629" s="124" t="str">
        <f>IF(COUNTIF($A$2:A629,A629)=1,A629,"")</f>
        <v/>
      </c>
      <c r="I629" s="124" t="str">
        <f t="shared" si="42"/>
        <v/>
      </c>
      <c r="J629" s="124" t="str">
        <f>IF(I629="","",SUM($I$2:I629))</f>
        <v/>
      </c>
    </row>
    <row r="630" spans="1:10">
      <c r="A630" s="125" t="s">
        <v>1515</v>
      </c>
      <c r="B630" s="123" t="s">
        <v>1539</v>
      </c>
      <c r="C630" s="124" t="str">
        <f t="shared" si="41"/>
        <v>カワナタツオ</v>
      </c>
      <c r="D630" s="124" t="str">
        <f t="shared" si="39"/>
        <v/>
      </c>
      <c r="E630" s="124" t="str">
        <f>IF(D630="","",COUNTIF($D$2:D630,1))</f>
        <v/>
      </c>
      <c r="F630" s="124" t="str">
        <f t="shared" si="40"/>
        <v/>
      </c>
      <c r="G630" s="124" t="str">
        <f>IF(F630="","",COUNTIF($F$2:F630,$F$1))</f>
        <v/>
      </c>
      <c r="H630" s="124" t="str">
        <f>IF(COUNTIF($A$2:A630,A630)=1,A630,"")</f>
        <v/>
      </c>
      <c r="I630" s="124" t="str">
        <f t="shared" si="42"/>
        <v/>
      </c>
      <c r="J630" s="124" t="str">
        <f>IF(I630="","",SUM($I$2:I630))</f>
        <v/>
      </c>
    </row>
    <row r="631" spans="1:10">
      <c r="A631" s="125" t="s">
        <v>1515</v>
      </c>
      <c r="B631" s="123" t="s">
        <v>1540</v>
      </c>
      <c r="C631" s="124" t="str">
        <f t="shared" si="41"/>
        <v>キタムラマコト</v>
      </c>
      <c r="D631" s="124" t="str">
        <f t="shared" si="39"/>
        <v/>
      </c>
      <c r="E631" s="124" t="str">
        <f>IF(D631="","",COUNTIF($D$2:D631,1))</f>
        <v/>
      </c>
      <c r="F631" s="124" t="str">
        <f t="shared" si="40"/>
        <v>重複</v>
      </c>
      <c r="G631" s="124">
        <f>IF(F631="","",COUNTIF($F$2:F631,$F$1))</f>
        <v>54</v>
      </c>
      <c r="H631" s="124" t="str">
        <f>IF(COUNTIF($A$2:A631,A631)=1,A631,"")</f>
        <v/>
      </c>
      <c r="I631" s="124" t="str">
        <f t="shared" si="42"/>
        <v/>
      </c>
      <c r="J631" s="124" t="str">
        <f>IF(I631="","",SUM($I$2:I631))</f>
        <v/>
      </c>
    </row>
    <row r="632" spans="1:10">
      <c r="A632" s="125" t="s">
        <v>1515</v>
      </c>
      <c r="B632" s="123" t="s">
        <v>1541</v>
      </c>
      <c r="C632" s="124" t="str">
        <f t="shared" si="41"/>
        <v>キノハヤト</v>
      </c>
      <c r="D632" s="124" t="str">
        <f t="shared" si="39"/>
        <v/>
      </c>
      <c r="E632" s="124" t="str">
        <f>IF(D632="","",COUNTIF($D$2:D632,1))</f>
        <v/>
      </c>
      <c r="F632" s="124" t="str">
        <f t="shared" si="40"/>
        <v/>
      </c>
      <c r="G632" s="124" t="str">
        <f>IF(F632="","",COUNTIF($F$2:F632,$F$1))</f>
        <v/>
      </c>
      <c r="H632" s="124" t="str">
        <f>IF(COUNTIF($A$2:A632,A632)=1,A632,"")</f>
        <v/>
      </c>
      <c r="I632" s="124" t="str">
        <f t="shared" si="42"/>
        <v/>
      </c>
      <c r="J632" s="124" t="str">
        <f>IF(I632="","",SUM($I$2:I632))</f>
        <v/>
      </c>
    </row>
    <row r="633" spans="1:10">
      <c r="A633" s="125" t="s">
        <v>1515</v>
      </c>
      <c r="B633" s="123" t="s">
        <v>1542</v>
      </c>
      <c r="C633" s="124" t="str">
        <f t="shared" si="41"/>
        <v>クサカノリコ</v>
      </c>
      <c r="D633" s="124" t="str">
        <f t="shared" si="39"/>
        <v/>
      </c>
      <c r="E633" s="124" t="str">
        <f>IF(D633="","",COUNTIF($D$2:D633,1))</f>
        <v/>
      </c>
      <c r="F633" s="124" t="str">
        <f t="shared" si="40"/>
        <v/>
      </c>
      <c r="G633" s="124" t="str">
        <f>IF(F633="","",COUNTIF($F$2:F633,$F$1))</f>
        <v/>
      </c>
      <c r="H633" s="124" t="str">
        <f>IF(COUNTIF($A$2:A633,A633)=1,A633,"")</f>
        <v/>
      </c>
      <c r="I633" s="124" t="str">
        <f t="shared" si="42"/>
        <v/>
      </c>
      <c r="J633" s="124" t="str">
        <f>IF(I633="","",SUM($I$2:I633))</f>
        <v/>
      </c>
    </row>
    <row r="634" spans="1:10">
      <c r="A634" s="125" t="s">
        <v>1515</v>
      </c>
      <c r="B634" s="123" t="s">
        <v>1543</v>
      </c>
      <c r="C634" s="124" t="str">
        <f t="shared" si="41"/>
        <v>コイケユウホ</v>
      </c>
      <c r="D634" s="124" t="str">
        <f t="shared" si="39"/>
        <v/>
      </c>
      <c r="E634" s="124" t="str">
        <f>IF(D634="","",COUNTIF($D$2:D634,1))</f>
        <v/>
      </c>
      <c r="F634" s="124" t="str">
        <f t="shared" si="40"/>
        <v/>
      </c>
      <c r="G634" s="124" t="str">
        <f>IF(F634="","",COUNTIF($F$2:F634,$F$1))</f>
        <v/>
      </c>
      <c r="H634" s="124" t="str">
        <f>IF(COUNTIF($A$2:A634,A634)=1,A634,"")</f>
        <v/>
      </c>
      <c r="I634" s="124" t="str">
        <f t="shared" si="42"/>
        <v/>
      </c>
      <c r="J634" s="124" t="str">
        <f>IF(I634="","",SUM($I$2:I634))</f>
        <v/>
      </c>
    </row>
    <row r="635" spans="1:10">
      <c r="A635" s="125" t="s">
        <v>1515</v>
      </c>
      <c r="B635" s="123" t="s">
        <v>1544</v>
      </c>
      <c r="C635" s="124" t="str">
        <f t="shared" si="41"/>
        <v>コジマタカラ</v>
      </c>
      <c r="D635" s="124" t="str">
        <f t="shared" si="39"/>
        <v/>
      </c>
      <c r="E635" s="124" t="str">
        <f>IF(D635="","",COUNTIF($D$2:D635,1))</f>
        <v/>
      </c>
      <c r="F635" s="124" t="str">
        <f t="shared" si="40"/>
        <v/>
      </c>
      <c r="G635" s="124" t="str">
        <f>IF(F635="","",COUNTIF($F$2:F635,$F$1))</f>
        <v/>
      </c>
      <c r="H635" s="124" t="str">
        <f>IF(COUNTIF($A$2:A635,A635)=1,A635,"")</f>
        <v/>
      </c>
      <c r="I635" s="124" t="str">
        <f t="shared" si="42"/>
        <v/>
      </c>
      <c r="J635" s="124" t="str">
        <f>IF(I635="","",SUM($I$2:I635))</f>
        <v/>
      </c>
    </row>
    <row r="636" spans="1:10">
      <c r="A636" s="125" t="s">
        <v>1515</v>
      </c>
      <c r="B636" s="123" t="s">
        <v>1545</v>
      </c>
      <c r="C636" s="124" t="str">
        <f t="shared" si="41"/>
        <v>コバヤシジュン</v>
      </c>
      <c r="D636" s="124" t="str">
        <f t="shared" si="39"/>
        <v/>
      </c>
      <c r="E636" s="124" t="str">
        <f>IF(D636="","",COUNTIF($D$2:D636,1))</f>
        <v/>
      </c>
      <c r="F636" s="124" t="str">
        <f t="shared" si="40"/>
        <v/>
      </c>
      <c r="G636" s="124" t="str">
        <f>IF(F636="","",COUNTIF($F$2:F636,$F$1))</f>
        <v/>
      </c>
      <c r="H636" s="124" t="str">
        <f>IF(COUNTIF($A$2:A636,A636)=1,A636,"")</f>
        <v/>
      </c>
      <c r="I636" s="124" t="str">
        <f t="shared" si="42"/>
        <v/>
      </c>
      <c r="J636" s="124" t="str">
        <f>IF(I636="","",SUM($I$2:I636))</f>
        <v/>
      </c>
    </row>
    <row r="637" spans="1:10">
      <c r="A637" s="125" t="s">
        <v>1515</v>
      </c>
      <c r="B637" s="123" t="s">
        <v>1546</v>
      </c>
      <c r="C637" s="124" t="str">
        <f t="shared" si="41"/>
        <v>コンドウフジオ</v>
      </c>
      <c r="D637" s="124" t="str">
        <f t="shared" si="39"/>
        <v/>
      </c>
      <c r="E637" s="124" t="str">
        <f>IF(D637="","",COUNTIF($D$2:D637,1))</f>
        <v/>
      </c>
      <c r="F637" s="124" t="str">
        <f t="shared" si="40"/>
        <v/>
      </c>
      <c r="G637" s="124" t="str">
        <f>IF(F637="","",COUNTIF($F$2:F637,$F$1))</f>
        <v/>
      </c>
      <c r="H637" s="124" t="str">
        <f>IF(COUNTIF($A$2:A637,A637)=1,A637,"")</f>
        <v/>
      </c>
      <c r="I637" s="124" t="str">
        <f t="shared" si="42"/>
        <v/>
      </c>
      <c r="J637" s="124" t="str">
        <f>IF(I637="","",SUM($I$2:I637))</f>
        <v/>
      </c>
    </row>
    <row r="638" spans="1:10">
      <c r="A638" s="125" t="s">
        <v>1515</v>
      </c>
      <c r="B638" s="123" t="s">
        <v>1547</v>
      </c>
      <c r="C638" s="124" t="str">
        <f t="shared" si="41"/>
        <v>サイトウヒデキ</v>
      </c>
      <c r="D638" s="124" t="str">
        <f t="shared" si="39"/>
        <v/>
      </c>
      <c r="E638" s="124" t="str">
        <f>IF(D638="","",COUNTIF($D$2:D638,1))</f>
        <v/>
      </c>
      <c r="F638" s="124" t="str">
        <f t="shared" si="40"/>
        <v/>
      </c>
      <c r="G638" s="124" t="str">
        <f>IF(F638="","",COUNTIF($F$2:F638,$F$1))</f>
        <v/>
      </c>
      <c r="H638" s="124" t="str">
        <f>IF(COUNTIF($A$2:A638,A638)=1,A638,"")</f>
        <v/>
      </c>
      <c r="I638" s="124" t="str">
        <f t="shared" si="42"/>
        <v/>
      </c>
      <c r="J638" s="124" t="str">
        <f>IF(I638="","",SUM($I$2:I638))</f>
        <v/>
      </c>
    </row>
    <row r="639" spans="1:10">
      <c r="A639" s="125" t="s">
        <v>1515</v>
      </c>
      <c r="B639" s="123" t="s">
        <v>1548</v>
      </c>
      <c r="C639" s="124" t="str">
        <f t="shared" si="41"/>
        <v>サカイヒロタカ</v>
      </c>
      <c r="D639" s="124" t="str">
        <f t="shared" si="39"/>
        <v/>
      </c>
      <c r="E639" s="124" t="str">
        <f>IF(D639="","",COUNTIF($D$2:D639,1))</f>
        <v/>
      </c>
      <c r="F639" s="124" t="str">
        <f t="shared" si="40"/>
        <v/>
      </c>
      <c r="G639" s="124" t="str">
        <f>IF(F639="","",COUNTIF($F$2:F639,$F$1))</f>
        <v/>
      </c>
      <c r="H639" s="124" t="str">
        <f>IF(COUNTIF($A$2:A639,A639)=1,A639,"")</f>
        <v/>
      </c>
      <c r="I639" s="124" t="str">
        <f t="shared" si="42"/>
        <v/>
      </c>
      <c r="J639" s="124" t="str">
        <f>IF(I639="","",SUM($I$2:I639))</f>
        <v/>
      </c>
    </row>
    <row r="640" spans="1:10">
      <c r="A640" s="125" t="s">
        <v>1515</v>
      </c>
      <c r="B640" s="123" t="s">
        <v>1549</v>
      </c>
      <c r="C640" s="124" t="str">
        <f t="shared" si="41"/>
        <v>ササキトモコ</v>
      </c>
      <c r="D640" s="124" t="str">
        <f t="shared" si="39"/>
        <v/>
      </c>
      <c r="E640" s="124" t="str">
        <f>IF(D640="","",COUNTIF($D$2:D640,1))</f>
        <v/>
      </c>
      <c r="F640" s="124" t="str">
        <f t="shared" si="40"/>
        <v/>
      </c>
      <c r="G640" s="124" t="str">
        <f>IF(F640="","",COUNTIF($F$2:F640,$F$1))</f>
        <v/>
      </c>
      <c r="H640" s="124" t="str">
        <f>IF(COUNTIF($A$2:A640,A640)=1,A640,"")</f>
        <v/>
      </c>
      <c r="I640" s="124" t="str">
        <f t="shared" si="42"/>
        <v/>
      </c>
      <c r="J640" s="124" t="str">
        <f>IF(I640="","",SUM($I$2:I640))</f>
        <v/>
      </c>
    </row>
    <row r="641" spans="1:10">
      <c r="A641" s="125" t="s">
        <v>1515</v>
      </c>
      <c r="B641" s="123" t="s">
        <v>1550</v>
      </c>
      <c r="C641" s="124" t="str">
        <f t="shared" si="41"/>
        <v>サトウナオヒ</v>
      </c>
      <c r="D641" s="124" t="str">
        <f t="shared" si="39"/>
        <v/>
      </c>
      <c r="E641" s="124" t="str">
        <f>IF(D641="","",COUNTIF($D$2:D641,1))</f>
        <v/>
      </c>
      <c r="F641" s="124" t="str">
        <f t="shared" si="40"/>
        <v/>
      </c>
      <c r="G641" s="124" t="str">
        <f>IF(F641="","",COUNTIF($F$2:F641,$F$1))</f>
        <v/>
      </c>
      <c r="H641" s="124" t="str">
        <f>IF(COUNTIF($A$2:A641,A641)=1,A641,"")</f>
        <v/>
      </c>
      <c r="I641" s="124" t="str">
        <f t="shared" si="42"/>
        <v/>
      </c>
      <c r="J641" s="124" t="str">
        <f>IF(I641="","",SUM($I$2:I641))</f>
        <v/>
      </c>
    </row>
    <row r="642" spans="1:10">
      <c r="A642" s="125" t="s">
        <v>1515</v>
      </c>
      <c r="B642" s="123" t="s">
        <v>1551</v>
      </c>
      <c r="C642" s="124" t="str">
        <f t="shared" si="41"/>
        <v>サトウノリオ</v>
      </c>
      <c r="D642" s="124" t="str">
        <f t="shared" ref="D642:D705" si="43">IF(LEFT(B642,LEN(頭文字))=頭文字,1,"")</f>
        <v/>
      </c>
      <c r="E642" s="124" t="str">
        <f>IF(D642="","",COUNTIF($D$2:D642,1))</f>
        <v/>
      </c>
      <c r="F642" s="124" t="str">
        <f t="shared" ref="F642:F705" si="44">IF(COUNTIF(氏名,B642)&gt;1,"重複","")</f>
        <v/>
      </c>
      <c r="G642" s="124" t="str">
        <f>IF(F642="","",COUNTIF($F$2:F642,$F$1))</f>
        <v/>
      </c>
      <c r="H642" s="124" t="str">
        <f>IF(COUNTIF($A$2:A642,A642)=1,A642,"")</f>
        <v/>
      </c>
      <c r="I642" s="124" t="str">
        <f t="shared" si="42"/>
        <v/>
      </c>
      <c r="J642" s="124" t="str">
        <f>IF(I642="","",SUM($I$2:I642))</f>
        <v/>
      </c>
    </row>
    <row r="643" spans="1:10">
      <c r="A643" s="125" t="s">
        <v>1515</v>
      </c>
      <c r="B643" s="123" t="s">
        <v>1552</v>
      </c>
      <c r="C643" s="124" t="str">
        <f t="shared" ref="C643:C706" si="45">PHONETIC(B643)</f>
        <v>サトウミツル</v>
      </c>
      <c r="D643" s="124" t="str">
        <f t="shared" si="43"/>
        <v/>
      </c>
      <c r="E643" s="124" t="str">
        <f>IF(D643="","",COUNTIF($D$2:D643,1))</f>
        <v/>
      </c>
      <c r="F643" s="124" t="str">
        <f t="shared" si="44"/>
        <v/>
      </c>
      <c r="G643" s="124" t="str">
        <f>IF(F643="","",COUNTIF($F$2:F643,$F$1))</f>
        <v/>
      </c>
      <c r="H643" s="124" t="str">
        <f>IF(COUNTIF($A$2:A643,A643)=1,A643,"")</f>
        <v/>
      </c>
      <c r="I643" s="124" t="str">
        <f t="shared" ref="I643:I706" si="46">IF(H643="","",1)</f>
        <v/>
      </c>
      <c r="J643" s="124" t="str">
        <f>IF(I643="","",SUM($I$2:I643))</f>
        <v/>
      </c>
    </row>
    <row r="644" spans="1:10">
      <c r="A644" s="125" t="s">
        <v>1515</v>
      </c>
      <c r="B644" s="123" t="s">
        <v>1553</v>
      </c>
      <c r="C644" s="124" t="str">
        <f t="shared" si="45"/>
        <v>サノタケアキ</v>
      </c>
      <c r="D644" s="124" t="str">
        <f t="shared" si="43"/>
        <v/>
      </c>
      <c r="E644" s="124" t="str">
        <f>IF(D644="","",COUNTIF($D$2:D644,1))</f>
        <v/>
      </c>
      <c r="F644" s="124" t="str">
        <f t="shared" si="44"/>
        <v/>
      </c>
      <c r="G644" s="124" t="str">
        <f>IF(F644="","",COUNTIF($F$2:F644,$F$1))</f>
        <v/>
      </c>
      <c r="H644" s="124" t="str">
        <f>IF(COUNTIF($A$2:A644,A644)=1,A644,"")</f>
        <v/>
      </c>
      <c r="I644" s="124" t="str">
        <f t="shared" si="46"/>
        <v/>
      </c>
      <c r="J644" s="124" t="str">
        <f>IF(I644="","",SUM($I$2:I644))</f>
        <v/>
      </c>
    </row>
    <row r="645" spans="1:10">
      <c r="A645" s="125" t="s">
        <v>1515</v>
      </c>
      <c r="B645" s="123" t="s">
        <v>1554</v>
      </c>
      <c r="C645" s="124" t="str">
        <f t="shared" si="45"/>
        <v>シノハラアキオ</v>
      </c>
      <c r="D645" s="124" t="str">
        <f t="shared" si="43"/>
        <v/>
      </c>
      <c r="E645" s="124" t="str">
        <f>IF(D645="","",COUNTIF($D$2:D645,1))</f>
        <v/>
      </c>
      <c r="F645" s="124" t="str">
        <f t="shared" si="44"/>
        <v/>
      </c>
      <c r="G645" s="124" t="str">
        <f>IF(F645="","",COUNTIF($F$2:F645,$F$1))</f>
        <v/>
      </c>
      <c r="H645" s="124" t="str">
        <f>IF(COUNTIF($A$2:A645,A645)=1,A645,"")</f>
        <v/>
      </c>
      <c r="I645" s="124" t="str">
        <f t="shared" si="46"/>
        <v/>
      </c>
      <c r="J645" s="124" t="str">
        <f>IF(I645="","",SUM($I$2:I645))</f>
        <v/>
      </c>
    </row>
    <row r="646" spans="1:10">
      <c r="A646" s="125" t="s">
        <v>1515</v>
      </c>
      <c r="B646" s="133" t="s">
        <v>1555</v>
      </c>
      <c r="C646" s="124" t="str">
        <f t="shared" si="45"/>
        <v>シュウミホ</v>
      </c>
      <c r="D646" s="124" t="str">
        <f t="shared" si="43"/>
        <v/>
      </c>
      <c r="E646" s="124" t="str">
        <f>IF(D646="","",COUNTIF($D$2:D646,1))</f>
        <v/>
      </c>
      <c r="F646" s="124" t="str">
        <f t="shared" si="44"/>
        <v/>
      </c>
      <c r="G646" s="124" t="str">
        <f>IF(F646="","",COUNTIF($F$2:F646,$F$1))</f>
        <v/>
      </c>
      <c r="H646" s="124" t="str">
        <f>IF(COUNTIF($A$2:A646,A646)=1,A646,"")</f>
        <v/>
      </c>
      <c r="I646" s="124" t="str">
        <f t="shared" si="46"/>
        <v/>
      </c>
      <c r="J646" s="124" t="str">
        <f>IF(I646="","",SUM($I$2:I646))</f>
        <v/>
      </c>
    </row>
    <row r="647" spans="1:10">
      <c r="A647" s="125" t="s">
        <v>1515</v>
      </c>
      <c r="B647" s="123" t="s">
        <v>1556</v>
      </c>
      <c r="C647" s="124" t="str">
        <f t="shared" si="45"/>
        <v>シュドウシュンスケ</v>
      </c>
      <c r="D647" s="124" t="str">
        <f t="shared" si="43"/>
        <v/>
      </c>
      <c r="E647" s="124" t="str">
        <f>IF(D647="","",COUNTIF($D$2:D647,1))</f>
        <v/>
      </c>
      <c r="F647" s="124" t="str">
        <f t="shared" si="44"/>
        <v/>
      </c>
      <c r="G647" s="124" t="str">
        <f>IF(F647="","",COUNTIF($F$2:F647,$F$1))</f>
        <v/>
      </c>
      <c r="H647" s="124" t="str">
        <f>IF(COUNTIF($A$2:A647,A647)=1,A647,"")</f>
        <v/>
      </c>
      <c r="I647" s="124" t="str">
        <f t="shared" si="46"/>
        <v/>
      </c>
      <c r="J647" s="124" t="str">
        <f>IF(I647="","",SUM($I$2:I647))</f>
        <v/>
      </c>
    </row>
    <row r="648" spans="1:10">
      <c r="A648" s="125" t="s">
        <v>1515</v>
      </c>
      <c r="B648" s="123" t="s">
        <v>1557</v>
      </c>
      <c r="C648" s="124" t="str">
        <f t="shared" si="45"/>
        <v>シュトウワノスケ</v>
      </c>
      <c r="D648" s="124" t="str">
        <f t="shared" si="43"/>
        <v/>
      </c>
      <c r="E648" s="124" t="str">
        <f>IF(D648="","",COUNTIF($D$2:D648,1))</f>
        <v/>
      </c>
      <c r="F648" s="124" t="str">
        <f t="shared" si="44"/>
        <v/>
      </c>
      <c r="G648" s="124" t="str">
        <f>IF(F648="","",COUNTIF($F$2:F648,$F$1))</f>
        <v/>
      </c>
      <c r="H648" s="124" t="str">
        <f>IF(COUNTIF($A$2:A648,A648)=1,A648,"")</f>
        <v/>
      </c>
      <c r="I648" s="124" t="str">
        <f t="shared" si="46"/>
        <v/>
      </c>
      <c r="J648" s="124" t="str">
        <f>IF(I648="","",SUM($I$2:I648))</f>
        <v/>
      </c>
    </row>
    <row r="649" spans="1:10">
      <c r="A649" s="125" t="s">
        <v>1515</v>
      </c>
      <c r="B649" s="123" t="s">
        <v>1558</v>
      </c>
      <c r="C649" s="124" t="str">
        <f t="shared" si="45"/>
        <v>シロタカズヤ</v>
      </c>
      <c r="D649" s="124" t="str">
        <f t="shared" si="43"/>
        <v/>
      </c>
      <c r="E649" s="124" t="str">
        <f>IF(D649="","",COUNTIF($D$2:D649,1))</f>
        <v/>
      </c>
      <c r="F649" s="124" t="str">
        <f t="shared" si="44"/>
        <v/>
      </c>
      <c r="G649" s="124" t="str">
        <f>IF(F649="","",COUNTIF($F$2:F649,$F$1))</f>
        <v/>
      </c>
      <c r="H649" s="124" t="str">
        <f>IF(COUNTIF($A$2:A649,A649)=1,A649,"")</f>
        <v/>
      </c>
      <c r="I649" s="124" t="str">
        <f t="shared" si="46"/>
        <v/>
      </c>
      <c r="J649" s="124" t="str">
        <f>IF(I649="","",SUM($I$2:I649))</f>
        <v/>
      </c>
    </row>
    <row r="650" spans="1:10">
      <c r="A650" s="125" t="s">
        <v>1515</v>
      </c>
      <c r="B650" s="123" t="s">
        <v>1559</v>
      </c>
      <c r="C650" s="124" t="str">
        <f t="shared" si="45"/>
        <v>スミヨシマユコ</v>
      </c>
      <c r="D650" s="124" t="str">
        <f t="shared" si="43"/>
        <v/>
      </c>
      <c r="E650" s="124" t="str">
        <f>IF(D650="","",COUNTIF($D$2:D650,1))</f>
        <v/>
      </c>
      <c r="F650" s="124" t="str">
        <f t="shared" si="44"/>
        <v/>
      </c>
      <c r="G650" s="124" t="str">
        <f>IF(F650="","",COUNTIF($F$2:F650,$F$1))</f>
        <v/>
      </c>
      <c r="H650" s="124" t="str">
        <f>IF(COUNTIF($A$2:A650,A650)=1,A650,"")</f>
        <v/>
      </c>
      <c r="I650" s="124" t="str">
        <f t="shared" si="46"/>
        <v/>
      </c>
      <c r="J650" s="124" t="str">
        <f>IF(I650="","",SUM($I$2:I650))</f>
        <v/>
      </c>
    </row>
    <row r="651" spans="1:10">
      <c r="A651" s="125" t="s">
        <v>1515</v>
      </c>
      <c r="B651" s="123" t="s">
        <v>1560</v>
      </c>
      <c r="C651" s="124" t="str">
        <f t="shared" si="45"/>
        <v>ソノダコウタロウ</v>
      </c>
      <c r="D651" s="124" t="str">
        <f t="shared" si="43"/>
        <v/>
      </c>
      <c r="E651" s="124" t="str">
        <f>IF(D651="","",COUNTIF($D$2:D651,1))</f>
        <v/>
      </c>
      <c r="F651" s="124" t="str">
        <f t="shared" si="44"/>
        <v/>
      </c>
      <c r="G651" s="124" t="str">
        <f>IF(F651="","",COUNTIF($F$2:F651,$F$1))</f>
        <v/>
      </c>
      <c r="H651" s="124" t="str">
        <f>IF(COUNTIF($A$2:A651,A651)=1,A651,"")</f>
        <v/>
      </c>
      <c r="I651" s="124" t="str">
        <f t="shared" si="46"/>
        <v/>
      </c>
      <c r="J651" s="124" t="str">
        <f>IF(I651="","",SUM($I$2:I651))</f>
        <v/>
      </c>
    </row>
    <row r="652" spans="1:10">
      <c r="A652" s="125" t="s">
        <v>1515</v>
      </c>
      <c r="B652" s="123" t="s">
        <v>1561</v>
      </c>
      <c r="C652" s="124" t="str">
        <f t="shared" si="45"/>
        <v>タカシマミツヨシ</v>
      </c>
      <c r="D652" s="124" t="str">
        <f t="shared" si="43"/>
        <v/>
      </c>
      <c r="E652" s="124" t="str">
        <f>IF(D652="","",COUNTIF($D$2:D652,1))</f>
        <v/>
      </c>
      <c r="F652" s="124" t="str">
        <f t="shared" si="44"/>
        <v/>
      </c>
      <c r="G652" s="124" t="str">
        <f>IF(F652="","",COUNTIF($F$2:F652,$F$1))</f>
        <v/>
      </c>
      <c r="H652" s="124" t="str">
        <f>IF(COUNTIF($A$2:A652,A652)=1,A652,"")</f>
        <v/>
      </c>
      <c r="I652" s="124" t="str">
        <f t="shared" si="46"/>
        <v/>
      </c>
      <c r="J652" s="124" t="str">
        <f>IF(I652="","",SUM($I$2:I652))</f>
        <v/>
      </c>
    </row>
    <row r="653" spans="1:10">
      <c r="A653" s="125" t="s">
        <v>1515</v>
      </c>
      <c r="B653" s="123" t="s">
        <v>1562</v>
      </c>
      <c r="C653" s="124" t="str">
        <f t="shared" si="45"/>
        <v>タカセミナミ</v>
      </c>
      <c r="D653" s="124" t="str">
        <f t="shared" si="43"/>
        <v/>
      </c>
      <c r="E653" s="124" t="str">
        <f>IF(D653="","",COUNTIF($D$2:D653,1))</f>
        <v/>
      </c>
      <c r="F653" s="124" t="str">
        <f t="shared" si="44"/>
        <v/>
      </c>
      <c r="G653" s="124" t="str">
        <f>IF(F653="","",COUNTIF($F$2:F653,$F$1))</f>
        <v/>
      </c>
      <c r="H653" s="124" t="str">
        <f>IF(COUNTIF($A$2:A653,A653)=1,A653,"")</f>
        <v/>
      </c>
      <c r="I653" s="124" t="str">
        <f t="shared" si="46"/>
        <v/>
      </c>
      <c r="J653" s="124" t="str">
        <f>IF(I653="","",SUM($I$2:I653))</f>
        <v/>
      </c>
    </row>
    <row r="654" spans="1:10">
      <c r="A654" s="125" t="s">
        <v>1515</v>
      </c>
      <c r="B654" s="123" t="s">
        <v>1563</v>
      </c>
      <c r="C654" s="124" t="str">
        <f t="shared" si="45"/>
        <v>タカハシヒデアキ</v>
      </c>
      <c r="D654" s="124" t="str">
        <f t="shared" si="43"/>
        <v/>
      </c>
      <c r="E654" s="124" t="str">
        <f>IF(D654="","",COUNTIF($D$2:D654,1))</f>
        <v/>
      </c>
      <c r="F654" s="124" t="str">
        <f t="shared" si="44"/>
        <v/>
      </c>
      <c r="G654" s="124" t="str">
        <f>IF(F654="","",COUNTIF($F$2:F654,$F$1))</f>
        <v/>
      </c>
      <c r="H654" s="124" t="str">
        <f>IF(COUNTIF($A$2:A654,A654)=1,A654,"")</f>
        <v/>
      </c>
      <c r="I654" s="124" t="str">
        <f t="shared" si="46"/>
        <v/>
      </c>
      <c r="J654" s="124" t="str">
        <f>IF(I654="","",SUM($I$2:I654))</f>
        <v/>
      </c>
    </row>
    <row r="655" spans="1:10">
      <c r="A655" s="125" t="s">
        <v>1515</v>
      </c>
      <c r="B655" s="123" t="s">
        <v>1564</v>
      </c>
      <c r="C655" s="124" t="str">
        <f t="shared" si="45"/>
        <v>タナカサダオ</v>
      </c>
      <c r="D655" s="124" t="str">
        <f t="shared" si="43"/>
        <v/>
      </c>
      <c r="E655" s="124" t="str">
        <f>IF(D655="","",COUNTIF($D$2:D655,1))</f>
        <v/>
      </c>
      <c r="F655" s="124" t="str">
        <f t="shared" si="44"/>
        <v/>
      </c>
      <c r="G655" s="124" t="str">
        <f>IF(F655="","",COUNTIF($F$2:F655,$F$1))</f>
        <v/>
      </c>
      <c r="H655" s="124" t="str">
        <f>IF(COUNTIF($A$2:A655,A655)=1,A655,"")</f>
        <v/>
      </c>
      <c r="I655" s="124" t="str">
        <f t="shared" si="46"/>
        <v/>
      </c>
      <c r="J655" s="124" t="str">
        <f>IF(I655="","",SUM($I$2:I655))</f>
        <v/>
      </c>
    </row>
    <row r="656" spans="1:10">
      <c r="A656" s="125" t="s">
        <v>1515</v>
      </c>
      <c r="B656" s="126" t="s">
        <v>1565</v>
      </c>
      <c r="C656" s="124" t="str">
        <f t="shared" si="45"/>
        <v>タマイヒデノリ</v>
      </c>
      <c r="D656" s="124" t="str">
        <f t="shared" si="43"/>
        <v/>
      </c>
      <c r="E656" s="124" t="str">
        <f>IF(D656="","",COUNTIF($D$2:D656,1))</f>
        <v/>
      </c>
      <c r="F656" s="124" t="str">
        <f t="shared" si="44"/>
        <v/>
      </c>
      <c r="G656" s="124" t="str">
        <f>IF(F656="","",COUNTIF($F$2:F656,$F$1))</f>
        <v/>
      </c>
      <c r="H656" s="124" t="str">
        <f>IF(COUNTIF($A$2:A656,A656)=1,A656,"")</f>
        <v/>
      </c>
      <c r="I656" s="124" t="str">
        <f t="shared" si="46"/>
        <v/>
      </c>
      <c r="J656" s="124" t="str">
        <f>IF(I656="","",SUM($I$2:I656))</f>
        <v/>
      </c>
    </row>
    <row r="657" spans="1:10">
      <c r="A657" s="125" t="s">
        <v>1515</v>
      </c>
      <c r="B657" s="126" t="s">
        <v>1566</v>
      </c>
      <c r="C657" s="124" t="str">
        <f t="shared" si="45"/>
        <v>チノナオキ</v>
      </c>
      <c r="D657" s="124" t="str">
        <f t="shared" si="43"/>
        <v/>
      </c>
      <c r="E657" s="124" t="str">
        <f>IF(D657="","",COUNTIF($D$2:D657,1))</f>
        <v/>
      </c>
      <c r="F657" s="124" t="str">
        <f t="shared" si="44"/>
        <v/>
      </c>
      <c r="G657" s="124" t="str">
        <f>IF(F657="","",COUNTIF($F$2:F657,$F$1))</f>
        <v/>
      </c>
      <c r="H657" s="124" t="str">
        <f>IF(COUNTIF($A$2:A657,A657)=1,A657,"")</f>
        <v/>
      </c>
      <c r="I657" s="124" t="str">
        <f t="shared" si="46"/>
        <v/>
      </c>
      <c r="J657" s="124" t="str">
        <f>IF(I657="","",SUM($I$2:I657))</f>
        <v/>
      </c>
    </row>
    <row r="658" spans="1:10">
      <c r="A658" s="125" t="s">
        <v>1515</v>
      </c>
      <c r="B658" s="123" t="s">
        <v>1567</v>
      </c>
      <c r="C658" s="124" t="str">
        <f t="shared" si="45"/>
        <v>ツノリョウヘイ</v>
      </c>
      <c r="D658" s="124" t="str">
        <f t="shared" si="43"/>
        <v/>
      </c>
      <c r="E658" s="124" t="str">
        <f>IF(D658="","",COUNTIF($D$2:D658,1))</f>
        <v/>
      </c>
      <c r="F658" s="124" t="str">
        <f t="shared" si="44"/>
        <v/>
      </c>
      <c r="G658" s="124" t="str">
        <f>IF(F658="","",COUNTIF($F$2:F658,$F$1))</f>
        <v/>
      </c>
      <c r="H658" s="124" t="str">
        <f>IF(COUNTIF($A$2:A658,A658)=1,A658,"")</f>
        <v/>
      </c>
      <c r="I658" s="124" t="str">
        <f t="shared" si="46"/>
        <v/>
      </c>
      <c r="J658" s="124" t="str">
        <f>IF(I658="","",SUM($I$2:I658))</f>
        <v/>
      </c>
    </row>
    <row r="659" spans="1:10">
      <c r="A659" s="125" t="s">
        <v>1515</v>
      </c>
      <c r="B659" s="123" t="s">
        <v>1568</v>
      </c>
      <c r="C659" s="124" t="str">
        <f t="shared" si="45"/>
        <v>テライヤマト</v>
      </c>
      <c r="D659" s="124" t="str">
        <f t="shared" si="43"/>
        <v/>
      </c>
      <c r="E659" s="124" t="str">
        <f>IF(D659="","",COUNTIF($D$2:D659,1))</f>
        <v/>
      </c>
      <c r="F659" s="124" t="str">
        <f t="shared" si="44"/>
        <v/>
      </c>
      <c r="G659" s="124" t="str">
        <f>IF(F659="","",COUNTIF($F$2:F659,$F$1))</f>
        <v/>
      </c>
      <c r="H659" s="124" t="str">
        <f>IF(COUNTIF($A$2:A659,A659)=1,A659,"")</f>
        <v/>
      </c>
      <c r="I659" s="124" t="str">
        <f t="shared" si="46"/>
        <v/>
      </c>
      <c r="J659" s="124" t="str">
        <f>IF(I659="","",SUM($I$2:I659))</f>
        <v/>
      </c>
    </row>
    <row r="660" spans="1:10">
      <c r="A660" s="125" t="s">
        <v>1515</v>
      </c>
      <c r="B660" s="123" t="s">
        <v>1569</v>
      </c>
      <c r="C660" s="124" t="str">
        <f t="shared" si="45"/>
        <v>テラダタケル</v>
      </c>
      <c r="D660" s="124" t="str">
        <f t="shared" si="43"/>
        <v/>
      </c>
      <c r="E660" s="124" t="str">
        <f>IF(D660="","",COUNTIF($D$2:D660,1))</f>
        <v/>
      </c>
      <c r="F660" s="124" t="str">
        <f t="shared" si="44"/>
        <v/>
      </c>
      <c r="G660" s="124" t="str">
        <f>IF(F660="","",COUNTIF($F$2:F660,$F$1))</f>
        <v/>
      </c>
      <c r="H660" s="124" t="str">
        <f>IF(COUNTIF($A$2:A660,A660)=1,A660,"")</f>
        <v/>
      </c>
      <c r="I660" s="124" t="str">
        <f t="shared" si="46"/>
        <v/>
      </c>
      <c r="J660" s="124" t="str">
        <f>IF(I660="","",SUM($I$2:I660))</f>
        <v/>
      </c>
    </row>
    <row r="661" spans="1:10">
      <c r="A661" s="125" t="s">
        <v>1515</v>
      </c>
      <c r="B661" s="123" t="s">
        <v>1570</v>
      </c>
      <c r="C661" s="124" t="str">
        <f t="shared" si="45"/>
        <v>トミガダイキ</v>
      </c>
      <c r="D661" s="124" t="str">
        <f t="shared" si="43"/>
        <v/>
      </c>
      <c r="E661" s="124" t="str">
        <f>IF(D661="","",COUNTIF($D$2:D661,1))</f>
        <v/>
      </c>
      <c r="F661" s="124" t="str">
        <f t="shared" si="44"/>
        <v/>
      </c>
      <c r="G661" s="124" t="str">
        <f>IF(F661="","",COUNTIF($F$2:F661,$F$1))</f>
        <v/>
      </c>
      <c r="H661" s="124" t="str">
        <f>IF(COUNTIF($A$2:A661,A661)=1,A661,"")</f>
        <v/>
      </c>
      <c r="I661" s="124" t="str">
        <f t="shared" si="46"/>
        <v/>
      </c>
      <c r="J661" s="124" t="str">
        <f>IF(I661="","",SUM($I$2:I661))</f>
        <v/>
      </c>
    </row>
    <row r="662" spans="1:10">
      <c r="A662" s="125" t="s">
        <v>1515</v>
      </c>
      <c r="B662" s="123" t="s">
        <v>1571</v>
      </c>
      <c r="C662" s="124" t="str">
        <f t="shared" si="45"/>
        <v>ナカムラヒロシ</v>
      </c>
      <c r="D662" s="124" t="str">
        <f t="shared" si="43"/>
        <v/>
      </c>
      <c r="E662" s="124" t="str">
        <f>IF(D662="","",COUNTIF($D$2:D662,1))</f>
        <v/>
      </c>
      <c r="F662" s="124" t="str">
        <f t="shared" si="44"/>
        <v/>
      </c>
      <c r="G662" s="124" t="str">
        <f>IF(F662="","",COUNTIF($F$2:F662,$F$1))</f>
        <v/>
      </c>
      <c r="H662" s="124" t="str">
        <f>IF(COUNTIF($A$2:A662,A662)=1,A662,"")</f>
        <v/>
      </c>
      <c r="I662" s="124" t="str">
        <f t="shared" si="46"/>
        <v/>
      </c>
      <c r="J662" s="124" t="str">
        <f>IF(I662="","",SUM($I$2:I662))</f>
        <v/>
      </c>
    </row>
    <row r="663" spans="1:10">
      <c r="A663" s="125" t="s">
        <v>1515</v>
      </c>
      <c r="B663" s="123" t="s">
        <v>1572</v>
      </c>
      <c r="C663" s="124" t="str">
        <f t="shared" si="45"/>
        <v>ニシオタイサク</v>
      </c>
      <c r="D663" s="124" t="str">
        <f t="shared" si="43"/>
        <v/>
      </c>
      <c r="E663" s="124" t="str">
        <f>IF(D663="","",COUNTIF($D$2:D663,1))</f>
        <v/>
      </c>
      <c r="F663" s="124" t="str">
        <f t="shared" si="44"/>
        <v/>
      </c>
      <c r="G663" s="124" t="str">
        <f>IF(F663="","",COUNTIF($F$2:F663,$F$1))</f>
        <v/>
      </c>
      <c r="H663" s="124" t="str">
        <f>IF(COUNTIF($A$2:A663,A663)=1,A663,"")</f>
        <v/>
      </c>
      <c r="I663" s="124" t="str">
        <f t="shared" si="46"/>
        <v/>
      </c>
      <c r="J663" s="124" t="str">
        <f>IF(I663="","",SUM($I$2:I663))</f>
        <v/>
      </c>
    </row>
    <row r="664" spans="1:10">
      <c r="A664" s="125" t="s">
        <v>1515</v>
      </c>
      <c r="B664" s="123" t="s">
        <v>1573</v>
      </c>
      <c r="C664" s="124" t="str">
        <f t="shared" si="45"/>
        <v>ニシオマサキ</v>
      </c>
      <c r="D664" s="124" t="str">
        <f t="shared" si="43"/>
        <v/>
      </c>
      <c r="E664" s="124" t="str">
        <f>IF(D664="","",COUNTIF($D$2:D664,1))</f>
        <v/>
      </c>
      <c r="F664" s="124" t="str">
        <f t="shared" si="44"/>
        <v/>
      </c>
      <c r="G664" s="124" t="str">
        <f>IF(F664="","",COUNTIF($F$2:F664,$F$1))</f>
        <v/>
      </c>
      <c r="H664" s="124" t="str">
        <f>IF(COUNTIF($A$2:A664,A664)=1,A664,"")</f>
        <v/>
      </c>
      <c r="I664" s="124" t="str">
        <f t="shared" si="46"/>
        <v/>
      </c>
      <c r="J664" s="124" t="str">
        <f>IF(I664="","",SUM($I$2:I664))</f>
        <v/>
      </c>
    </row>
    <row r="665" spans="1:10">
      <c r="A665" s="125" t="s">
        <v>1515</v>
      </c>
      <c r="B665" s="123" t="s">
        <v>1574</v>
      </c>
      <c r="C665" s="124" t="str">
        <f t="shared" si="45"/>
        <v>ニシムラトモキ</v>
      </c>
      <c r="D665" s="124" t="str">
        <f t="shared" si="43"/>
        <v/>
      </c>
      <c r="E665" s="124" t="str">
        <f>IF(D665="","",COUNTIF($D$2:D665,1))</f>
        <v/>
      </c>
      <c r="F665" s="124" t="str">
        <f t="shared" si="44"/>
        <v/>
      </c>
      <c r="G665" s="124" t="str">
        <f>IF(F665="","",COUNTIF($F$2:F665,$F$1))</f>
        <v/>
      </c>
      <c r="H665" s="124" t="str">
        <f>IF(COUNTIF($A$2:A665,A665)=1,A665,"")</f>
        <v/>
      </c>
      <c r="I665" s="124" t="str">
        <f t="shared" si="46"/>
        <v/>
      </c>
      <c r="J665" s="124" t="str">
        <f>IF(I665="","",SUM($I$2:I665))</f>
        <v/>
      </c>
    </row>
    <row r="666" spans="1:10">
      <c r="A666" s="125" t="s">
        <v>1515</v>
      </c>
      <c r="B666" s="123" t="s">
        <v>1575</v>
      </c>
      <c r="C666" s="124" t="str">
        <f t="shared" si="45"/>
        <v>ニノミヤカズキ</v>
      </c>
      <c r="D666" s="124" t="str">
        <f t="shared" si="43"/>
        <v/>
      </c>
      <c r="E666" s="124" t="str">
        <f>IF(D666="","",COUNTIF($D$2:D666,1))</f>
        <v/>
      </c>
      <c r="F666" s="124" t="str">
        <f t="shared" si="44"/>
        <v/>
      </c>
      <c r="G666" s="124" t="str">
        <f>IF(F666="","",COUNTIF($F$2:F666,$F$1))</f>
        <v/>
      </c>
      <c r="H666" s="124" t="str">
        <f>IF(COUNTIF($A$2:A666,A666)=1,A666,"")</f>
        <v/>
      </c>
      <c r="I666" s="124" t="str">
        <f t="shared" si="46"/>
        <v/>
      </c>
      <c r="J666" s="124" t="str">
        <f>IF(I666="","",SUM($I$2:I666))</f>
        <v/>
      </c>
    </row>
    <row r="667" spans="1:10">
      <c r="A667" s="125" t="s">
        <v>1515</v>
      </c>
      <c r="B667" s="123" t="s">
        <v>1576</v>
      </c>
      <c r="C667" s="124" t="str">
        <f t="shared" si="45"/>
        <v>ヌマタモトイ</v>
      </c>
      <c r="D667" s="124" t="str">
        <f t="shared" si="43"/>
        <v/>
      </c>
      <c r="E667" s="124" t="str">
        <f>IF(D667="","",COUNTIF($D$2:D667,1))</f>
        <v/>
      </c>
      <c r="F667" s="124" t="str">
        <f t="shared" si="44"/>
        <v/>
      </c>
      <c r="G667" s="124" t="str">
        <f>IF(F667="","",COUNTIF($F$2:F667,$F$1))</f>
        <v/>
      </c>
      <c r="H667" s="124" t="str">
        <f>IF(COUNTIF($A$2:A667,A667)=1,A667,"")</f>
        <v/>
      </c>
      <c r="I667" s="124" t="str">
        <f t="shared" si="46"/>
        <v/>
      </c>
      <c r="J667" s="124" t="str">
        <f>IF(I667="","",SUM($I$2:I667))</f>
        <v/>
      </c>
    </row>
    <row r="668" spans="1:10">
      <c r="A668" s="125" t="s">
        <v>1515</v>
      </c>
      <c r="B668" s="123" t="s">
        <v>1577</v>
      </c>
      <c r="C668" s="124" t="str">
        <f t="shared" si="45"/>
        <v>ネギシリョウタ</v>
      </c>
      <c r="D668" s="124" t="str">
        <f t="shared" si="43"/>
        <v/>
      </c>
      <c r="E668" s="124" t="str">
        <f>IF(D668="","",COUNTIF($D$2:D668,1))</f>
        <v/>
      </c>
      <c r="F668" s="124" t="str">
        <f t="shared" si="44"/>
        <v/>
      </c>
      <c r="G668" s="124" t="str">
        <f>IF(F668="","",COUNTIF($F$2:F668,$F$1))</f>
        <v/>
      </c>
      <c r="H668" s="124" t="str">
        <f>IF(COUNTIF($A$2:A668,A668)=1,A668,"")</f>
        <v/>
      </c>
      <c r="I668" s="124" t="str">
        <f t="shared" si="46"/>
        <v/>
      </c>
      <c r="J668" s="124" t="str">
        <f>IF(I668="","",SUM($I$2:I668))</f>
        <v/>
      </c>
    </row>
    <row r="669" spans="1:10">
      <c r="A669" s="125" t="s">
        <v>1515</v>
      </c>
      <c r="B669" s="123" t="s">
        <v>1578</v>
      </c>
      <c r="C669" s="124" t="str">
        <f t="shared" si="45"/>
        <v>ハシモトシゲヒロ</v>
      </c>
      <c r="D669" s="124" t="str">
        <f t="shared" si="43"/>
        <v/>
      </c>
      <c r="E669" s="124" t="str">
        <f>IF(D669="","",COUNTIF($D$2:D669,1))</f>
        <v/>
      </c>
      <c r="F669" s="124" t="str">
        <f t="shared" si="44"/>
        <v/>
      </c>
      <c r="G669" s="124" t="str">
        <f>IF(F669="","",COUNTIF($F$2:F669,$F$1))</f>
        <v/>
      </c>
      <c r="H669" s="124" t="str">
        <f>IF(COUNTIF($A$2:A669,A669)=1,A669,"")</f>
        <v/>
      </c>
      <c r="I669" s="124" t="str">
        <f t="shared" si="46"/>
        <v/>
      </c>
      <c r="J669" s="124" t="str">
        <f>IF(I669="","",SUM($I$2:I669))</f>
        <v/>
      </c>
    </row>
    <row r="670" spans="1:10">
      <c r="A670" s="125" t="s">
        <v>1515</v>
      </c>
      <c r="B670" s="123" t="s">
        <v>1579</v>
      </c>
      <c r="C670" s="124" t="str">
        <f t="shared" si="45"/>
        <v>ハタカツフミ</v>
      </c>
      <c r="D670" s="124" t="str">
        <f t="shared" si="43"/>
        <v/>
      </c>
      <c r="E670" s="124" t="str">
        <f>IF(D670="","",COUNTIF($D$2:D670,1))</f>
        <v/>
      </c>
      <c r="F670" s="124" t="str">
        <f t="shared" si="44"/>
        <v/>
      </c>
      <c r="G670" s="124" t="str">
        <f>IF(F670="","",COUNTIF($F$2:F670,$F$1))</f>
        <v/>
      </c>
      <c r="H670" s="124" t="str">
        <f>IF(COUNTIF($A$2:A670,A670)=1,A670,"")</f>
        <v/>
      </c>
      <c r="I670" s="124" t="str">
        <f t="shared" si="46"/>
        <v/>
      </c>
      <c r="J670" s="124" t="str">
        <f>IF(I670="","",SUM($I$2:I670))</f>
        <v/>
      </c>
    </row>
    <row r="671" spans="1:10">
      <c r="A671" s="125" t="s">
        <v>1515</v>
      </c>
      <c r="B671" s="123" t="s">
        <v>1580</v>
      </c>
      <c r="C671" s="124" t="str">
        <f t="shared" si="45"/>
        <v>ハナワマスミ</v>
      </c>
      <c r="D671" s="124" t="str">
        <f t="shared" si="43"/>
        <v/>
      </c>
      <c r="E671" s="124" t="str">
        <f>IF(D671="","",COUNTIF($D$2:D671,1))</f>
        <v/>
      </c>
      <c r="F671" s="124" t="str">
        <f t="shared" si="44"/>
        <v/>
      </c>
      <c r="G671" s="124" t="str">
        <f>IF(F671="","",COUNTIF($F$2:F671,$F$1))</f>
        <v/>
      </c>
      <c r="H671" s="124" t="str">
        <f>IF(COUNTIF($A$2:A671,A671)=1,A671,"")</f>
        <v/>
      </c>
      <c r="I671" s="124" t="str">
        <f t="shared" si="46"/>
        <v/>
      </c>
      <c r="J671" s="124" t="str">
        <f>IF(I671="","",SUM($I$2:I671))</f>
        <v/>
      </c>
    </row>
    <row r="672" spans="1:10">
      <c r="A672" s="125" t="s">
        <v>1515</v>
      </c>
      <c r="B672" s="123" t="s">
        <v>1581</v>
      </c>
      <c r="C672" s="124" t="str">
        <f t="shared" si="45"/>
        <v>ハママツヒロシ</v>
      </c>
      <c r="D672" s="124" t="str">
        <f t="shared" si="43"/>
        <v/>
      </c>
      <c r="E672" s="124" t="str">
        <f>IF(D672="","",COUNTIF($D$2:D672,1))</f>
        <v/>
      </c>
      <c r="F672" s="124" t="str">
        <f t="shared" si="44"/>
        <v/>
      </c>
      <c r="G672" s="124" t="str">
        <f>IF(F672="","",COUNTIF($F$2:F672,$F$1))</f>
        <v/>
      </c>
      <c r="H672" s="124" t="str">
        <f>IF(COUNTIF($A$2:A672,A672)=1,A672,"")</f>
        <v/>
      </c>
      <c r="I672" s="124" t="str">
        <f t="shared" si="46"/>
        <v/>
      </c>
      <c r="J672" s="124" t="str">
        <f>IF(I672="","",SUM($I$2:I672))</f>
        <v/>
      </c>
    </row>
    <row r="673" spans="1:10">
      <c r="A673" s="125" t="s">
        <v>1515</v>
      </c>
      <c r="B673" s="123" t="s">
        <v>1582</v>
      </c>
      <c r="C673" s="124" t="str">
        <f t="shared" si="45"/>
        <v>ハラリンタロウ</v>
      </c>
      <c r="D673" s="124" t="str">
        <f t="shared" si="43"/>
        <v/>
      </c>
      <c r="E673" s="124" t="str">
        <f>IF(D673="","",COUNTIF($D$2:D673,1))</f>
        <v/>
      </c>
      <c r="F673" s="124" t="str">
        <f t="shared" si="44"/>
        <v/>
      </c>
      <c r="G673" s="124" t="str">
        <f>IF(F673="","",COUNTIF($F$2:F673,$F$1))</f>
        <v/>
      </c>
      <c r="H673" s="124" t="str">
        <f>IF(COUNTIF($A$2:A673,A673)=1,A673,"")</f>
        <v/>
      </c>
      <c r="I673" s="124" t="str">
        <f t="shared" si="46"/>
        <v/>
      </c>
      <c r="J673" s="124" t="str">
        <f>IF(I673="","",SUM($I$2:I673))</f>
        <v/>
      </c>
    </row>
    <row r="674" spans="1:10">
      <c r="A674" s="125" t="s">
        <v>1515</v>
      </c>
      <c r="B674" s="123" t="s">
        <v>1583</v>
      </c>
      <c r="C674" s="124" t="str">
        <f t="shared" si="45"/>
        <v>ヒガチョウシュン</v>
      </c>
      <c r="D674" s="124" t="str">
        <f t="shared" si="43"/>
        <v/>
      </c>
      <c r="E674" s="124" t="str">
        <f>IF(D674="","",COUNTIF($D$2:D674,1))</f>
        <v/>
      </c>
      <c r="F674" s="124" t="str">
        <f t="shared" si="44"/>
        <v/>
      </c>
      <c r="G674" s="124" t="str">
        <f>IF(F674="","",COUNTIF($F$2:F674,$F$1))</f>
        <v/>
      </c>
      <c r="H674" s="124" t="str">
        <f>IF(COUNTIF($A$2:A674,A674)=1,A674,"")</f>
        <v/>
      </c>
      <c r="I674" s="124" t="str">
        <f t="shared" si="46"/>
        <v/>
      </c>
      <c r="J674" s="124" t="str">
        <f>IF(I674="","",SUM($I$2:I674))</f>
        <v/>
      </c>
    </row>
    <row r="675" spans="1:10">
      <c r="A675" s="125" t="s">
        <v>1515</v>
      </c>
      <c r="B675" s="126" t="s">
        <v>1584</v>
      </c>
      <c r="C675" s="124" t="str">
        <f t="shared" si="45"/>
        <v>フクザワツヨシ</v>
      </c>
      <c r="D675" s="124" t="str">
        <f t="shared" si="43"/>
        <v/>
      </c>
      <c r="E675" s="124" t="str">
        <f>IF(D675="","",COUNTIF($D$2:D675,1))</f>
        <v/>
      </c>
      <c r="F675" s="124" t="str">
        <f t="shared" si="44"/>
        <v/>
      </c>
      <c r="G675" s="124" t="str">
        <f>IF(F675="","",COUNTIF($F$2:F675,$F$1))</f>
        <v/>
      </c>
      <c r="H675" s="124" t="str">
        <f>IF(COUNTIF($A$2:A675,A675)=1,A675,"")</f>
        <v/>
      </c>
      <c r="I675" s="124" t="str">
        <f t="shared" si="46"/>
        <v/>
      </c>
      <c r="J675" s="124" t="str">
        <f>IF(I675="","",SUM($I$2:I675))</f>
        <v/>
      </c>
    </row>
    <row r="676" spans="1:10">
      <c r="A676" s="125" t="s">
        <v>1515</v>
      </c>
      <c r="B676" s="123" t="s">
        <v>1585</v>
      </c>
      <c r="C676" s="124" t="str">
        <f t="shared" si="45"/>
        <v>フクムラノリヒロ</v>
      </c>
      <c r="D676" s="124" t="str">
        <f t="shared" si="43"/>
        <v/>
      </c>
      <c r="E676" s="124" t="str">
        <f>IF(D676="","",COUNTIF($D$2:D676,1))</f>
        <v/>
      </c>
      <c r="F676" s="124" t="str">
        <f t="shared" si="44"/>
        <v/>
      </c>
      <c r="G676" s="124" t="str">
        <f>IF(F676="","",COUNTIF($F$2:F676,$F$1))</f>
        <v/>
      </c>
      <c r="H676" s="124" t="str">
        <f>IF(COUNTIF($A$2:A676,A676)=1,A676,"")</f>
        <v/>
      </c>
      <c r="I676" s="124" t="str">
        <f t="shared" si="46"/>
        <v/>
      </c>
      <c r="J676" s="124" t="str">
        <f>IF(I676="","",SUM($I$2:I676))</f>
        <v/>
      </c>
    </row>
    <row r="677" spans="1:10">
      <c r="A677" s="125" t="s">
        <v>1515</v>
      </c>
      <c r="B677" s="123" t="s">
        <v>1586</v>
      </c>
      <c r="C677" s="124" t="str">
        <f t="shared" si="45"/>
        <v>フジタケイスケ</v>
      </c>
      <c r="D677" s="124" t="str">
        <f t="shared" si="43"/>
        <v/>
      </c>
      <c r="E677" s="124" t="str">
        <f>IF(D677="","",COUNTIF($D$2:D677,1))</f>
        <v/>
      </c>
      <c r="F677" s="124" t="str">
        <f t="shared" si="44"/>
        <v/>
      </c>
      <c r="G677" s="124" t="str">
        <f>IF(F677="","",COUNTIF($F$2:F677,$F$1))</f>
        <v/>
      </c>
      <c r="H677" s="124" t="str">
        <f>IF(COUNTIF($A$2:A677,A677)=1,A677,"")</f>
        <v/>
      </c>
      <c r="I677" s="124" t="str">
        <f t="shared" si="46"/>
        <v/>
      </c>
      <c r="J677" s="124" t="str">
        <f>IF(I677="","",SUM($I$2:I677))</f>
        <v/>
      </c>
    </row>
    <row r="678" spans="1:10">
      <c r="A678" s="125" t="s">
        <v>1515</v>
      </c>
      <c r="B678" s="123" t="s">
        <v>1587</v>
      </c>
      <c r="C678" s="124" t="str">
        <f t="shared" si="45"/>
        <v>フジタヒロキ</v>
      </c>
      <c r="D678" s="124" t="str">
        <f t="shared" si="43"/>
        <v/>
      </c>
      <c r="E678" s="124" t="str">
        <f>IF(D678="","",COUNTIF($D$2:D678,1))</f>
        <v/>
      </c>
      <c r="F678" s="124" t="str">
        <f t="shared" si="44"/>
        <v/>
      </c>
      <c r="G678" s="124" t="str">
        <f>IF(F678="","",COUNTIF($F$2:F678,$F$1))</f>
        <v/>
      </c>
      <c r="H678" s="124" t="str">
        <f>IF(COUNTIF($A$2:A678,A678)=1,A678,"")</f>
        <v/>
      </c>
      <c r="I678" s="124" t="str">
        <f t="shared" si="46"/>
        <v/>
      </c>
      <c r="J678" s="124" t="str">
        <f>IF(I678="","",SUM($I$2:I678))</f>
        <v/>
      </c>
    </row>
    <row r="679" spans="1:10">
      <c r="A679" s="125" t="s">
        <v>1515</v>
      </c>
      <c r="B679" s="123" t="s">
        <v>1588</v>
      </c>
      <c r="C679" s="124" t="str">
        <f t="shared" si="45"/>
        <v>フナモリセイスケ</v>
      </c>
      <c r="D679" s="124" t="str">
        <f t="shared" si="43"/>
        <v/>
      </c>
      <c r="E679" s="124" t="str">
        <f>IF(D679="","",COUNTIF($D$2:D679,1))</f>
        <v/>
      </c>
      <c r="F679" s="124" t="str">
        <f t="shared" si="44"/>
        <v/>
      </c>
      <c r="G679" s="124" t="str">
        <f>IF(F679="","",COUNTIF($F$2:F679,$F$1))</f>
        <v/>
      </c>
      <c r="H679" s="124" t="str">
        <f>IF(COUNTIF($A$2:A679,A679)=1,A679,"")</f>
        <v/>
      </c>
      <c r="I679" s="124" t="str">
        <f t="shared" si="46"/>
        <v/>
      </c>
      <c r="J679" s="124" t="str">
        <f>IF(I679="","",SUM($I$2:I679))</f>
        <v/>
      </c>
    </row>
    <row r="680" spans="1:10">
      <c r="A680" s="125" t="s">
        <v>1515</v>
      </c>
      <c r="B680" s="123" t="s">
        <v>1589</v>
      </c>
      <c r="C680" s="124" t="str">
        <f t="shared" si="45"/>
        <v>ホッタテルアキ</v>
      </c>
      <c r="D680" s="124" t="str">
        <f t="shared" si="43"/>
        <v/>
      </c>
      <c r="E680" s="124" t="str">
        <f>IF(D680="","",COUNTIF($D$2:D680,1))</f>
        <v/>
      </c>
      <c r="F680" s="124" t="str">
        <f t="shared" si="44"/>
        <v/>
      </c>
      <c r="G680" s="124" t="str">
        <f>IF(F680="","",COUNTIF($F$2:F680,$F$1))</f>
        <v/>
      </c>
      <c r="H680" s="124" t="str">
        <f>IF(COUNTIF($A$2:A680,A680)=1,A680,"")</f>
        <v/>
      </c>
      <c r="I680" s="124" t="str">
        <f t="shared" si="46"/>
        <v/>
      </c>
      <c r="J680" s="124" t="str">
        <f>IF(I680="","",SUM($I$2:I680))</f>
        <v/>
      </c>
    </row>
    <row r="681" spans="1:10">
      <c r="A681" s="125" t="s">
        <v>1515</v>
      </c>
      <c r="B681" s="123" t="s">
        <v>1590</v>
      </c>
      <c r="C681" s="124" t="str">
        <f t="shared" si="45"/>
        <v>マエダユウセイ</v>
      </c>
      <c r="D681" s="124" t="str">
        <f t="shared" si="43"/>
        <v/>
      </c>
      <c r="E681" s="124" t="str">
        <f>IF(D681="","",COUNTIF($D$2:D681,1))</f>
        <v/>
      </c>
      <c r="F681" s="124" t="str">
        <f t="shared" si="44"/>
        <v/>
      </c>
      <c r="G681" s="124" t="str">
        <f>IF(F681="","",COUNTIF($F$2:F681,$F$1))</f>
        <v/>
      </c>
      <c r="H681" s="124" t="str">
        <f>IF(COUNTIF($A$2:A681,A681)=1,A681,"")</f>
        <v/>
      </c>
      <c r="I681" s="124" t="str">
        <f t="shared" si="46"/>
        <v/>
      </c>
      <c r="J681" s="124" t="str">
        <f>IF(I681="","",SUM($I$2:I681))</f>
        <v/>
      </c>
    </row>
    <row r="682" spans="1:10">
      <c r="A682" s="125" t="s">
        <v>1515</v>
      </c>
      <c r="B682" s="123" t="s">
        <v>1591</v>
      </c>
      <c r="C682" s="124" t="str">
        <f t="shared" si="45"/>
        <v>マツムラケンタ</v>
      </c>
      <c r="D682" s="124" t="str">
        <f t="shared" si="43"/>
        <v/>
      </c>
      <c r="E682" s="124" t="str">
        <f>IF(D682="","",COUNTIF($D$2:D682,1))</f>
        <v/>
      </c>
      <c r="F682" s="124" t="str">
        <f t="shared" si="44"/>
        <v/>
      </c>
      <c r="G682" s="124" t="str">
        <f>IF(F682="","",COUNTIF($F$2:F682,$F$1))</f>
        <v/>
      </c>
      <c r="H682" s="124" t="str">
        <f>IF(COUNTIF($A$2:A682,A682)=1,A682,"")</f>
        <v/>
      </c>
      <c r="I682" s="124" t="str">
        <f t="shared" si="46"/>
        <v/>
      </c>
      <c r="J682" s="124" t="str">
        <f>IF(I682="","",SUM($I$2:I682))</f>
        <v/>
      </c>
    </row>
    <row r="683" spans="1:10">
      <c r="A683" s="125" t="s">
        <v>1515</v>
      </c>
      <c r="B683" s="123" t="s">
        <v>1592</v>
      </c>
      <c r="C683" s="124" t="str">
        <f t="shared" si="45"/>
        <v>マツモトサキ</v>
      </c>
      <c r="D683" s="124" t="str">
        <f t="shared" si="43"/>
        <v/>
      </c>
      <c r="E683" s="124" t="str">
        <f>IF(D683="","",COUNTIF($D$2:D683,1))</f>
        <v/>
      </c>
      <c r="F683" s="124" t="str">
        <f t="shared" si="44"/>
        <v/>
      </c>
      <c r="G683" s="124" t="str">
        <f>IF(F683="","",COUNTIF($F$2:F683,$F$1))</f>
        <v/>
      </c>
      <c r="H683" s="124" t="str">
        <f>IF(COUNTIF($A$2:A683,A683)=1,A683,"")</f>
        <v/>
      </c>
      <c r="I683" s="124" t="str">
        <f t="shared" si="46"/>
        <v/>
      </c>
      <c r="J683" s="124" t="str">
        <f>IF(I683="","",SUM($I$2:I683))</f>
        <v/>
      </c>
    </row>
    <row r="684" spans="1:10">
      <c r="A684" s="125" t="s">
        <v>1515</v>
      </c>
      <c r="B684" s="123" t="s">
        <v>1593</v>
      </c>
      <c r="C684" s="124" t="str">
        <f t="shared" si="45"/>
        <v>ミサワタイヨウ</v>
      </c>
      <c r="D684" s="124" t="str">
        <f t="shared" si="43"/>
        <v/>
      </c>
      <c r="E684" s="124" t="str">
        <f>IF(D684="","",COUNTIF($D$2:D684,1))</f>
        <v/>
      </c>
      <c r="F684" s="124" t="str">
        <f t="shared" si="44"/>
        <v/>
      </c>
      <c r="G684" s="124" t="str">
        <f>IF(F684="","",COUNTIF($F$2:F684,$F$1))</f>
        <v/>
      </c>
      <c r="H684" s="124" t="str">
        <f>IF(COUNTIF($A$2:A684,A684)=1,A684,"")</f>
        <v/>
      </c>
      <c r="I684" s="124" t="str">
        <f t="shared" si="46"/>
        <v/>
      </c>
      <c r="J684" s="124" t="str">
        <f>IF(I684="","",SUM($I$2:I684))</f>
        <v/>
      </c>
    </row>
    <row r="685" spans="1:10">
      <c r="A685" s="125" t="s">
        <v>1515</v>
      </c>
      <c r="B685" s="123" t="s">
        <v>1594</v>
      </c>
      <c r="C685" s="124" t="str">
        <f t="shared" si="45"/>
        <v>ミツハシコウタ</v>
      </c>
      <c r="D685" s="124" t="str">
        <f t="shared" si="43"/>
        <v/>
      </c>
      <c r="E685" s="124" t="str">
        <f>IF(D685="","",COUNTIF($D$2:D685,1))</f>
        <v/>
      </c>
      <c r="F685" s="124" t="str">
        <f t="shared" si="44"/>
        <v/>
      </c>
      <c r="G685" s="124" t="str">
        <f>IF(F685="","",COUNTIF($F$2:F685,$F$1))</f>
        <v/>
      </c>
      <c r="H685" s="124" t="str">
        <f>IF(COUNTIF($A$2:A685,A685)=1,A685,"")</f>
        <v/>
      </c>
      <c r="I685" s="124" t="str">
        <f t="shared" si="46"/>
        <v/>
      </c>
      <c r="J685" s="124" t="str">
        <f>IF(I685="","",SUM($I$2:I685))</f>
        <v/>
      </c>
    </row>
    <row r="686" spans="1:10">
      <c r="A686" s="125" t="s">
        <v>1515</v>
      </c>
      <c r="B686" s="123" t="s">
        <v>1595</v>
      </c>
      <c r="C686" s="124" t="str">
        <f t="shared" si="45"/>
        <v>ミヤウチヨシミ</v>
      </c>
      <c r="D686" s="124" t="str">
        <f t="shared" si="43"/>
        <v/>
      </c>
      <c r="E686" s="124" t="str">
        <f>IF(D686="","",COUNTIF($D$2:D686,1))</f>
        <v/>
      </c>
      <c r="F686" s="124" t="str">
        <f t="shared" si="44"/>
        <v/>
      </c>
      <c r="G686" s="124" t="str">
        <f>IF(F686="","",COUNTIF($F$2:F686,$F$1))</f>
        <v/>
      </c>
      <c r="H686" s="124" t="str">
        <f>IF(COUNTIF($A$2:A686,A686)=1,A686,"")</f>
        <v/>
      </c>
      <c r="I686" s="124" t="str">
        <f t="shared" si="46"/>
        <v/>
      </c>
      <c r="J686" s="124" t="str">
        <f>IF(I686="","",SUM($I$2:I686))</f>
        <v/>
      </c>
    </row>
    <row r="687" spans="1:10">
      <c r="A687" s="125" t="s">
        <v>1515</v>
      </c>
      <c r="B687" s="123" t="s">
        <v>1596</v>
      </c>
      <c r="C687" s="124" t="str">
        <f t="shared" si="45"/>
        <v>ムラノイチヅル</v>
      </c>
      <c r="D687" s="124" t="str">
        <f t="shared" si="43"/>
        <v/>
      </c>
      <c r="E687" s="124" t="str">
        <f>IF(D687="","",COUNTIF($D$2:D687,1))</f>
        <v/>
      </c>
      <c r="F687" s="124" t="str">
        <f t="shared" si="44"/>
        <v/>
      </c>
      <c r="G687" s="124" t="str">
        <f>IF(F687="","",COUNTIF($F$2:F687,$F$1))</f>
        <v/>
      </c>
      <c r="H687" s="124" t="str">
        <f>IF(COUNTIF($A$2:A687,A687)=1,A687,"")</f>
        <v/>
      </c>
      <c r="I687" s="124" t="str">
        <f t="shared" si="46"/>
        <v/>
      </c>
      <c r="J687" s="124" t="str">
        <f>IF(I687="","",SUM($I$2:I687))</f>
        <v/>
      </c>
    </row>
    <row r="688" spans="1:10">
      <c r="A688" s="125" t="s">
        <v>1515</v>
      </c>
      <c r="B688" s="123" t="s">
        <v>1597</v>
      </c>
      <c r="C688" s="124" t="str">
        <f t="shared" si="45"/>
        <v>モリサワジュン</v>
      </c>
      <c r="D688" s="124" t="str">
        <f t="shared" si="43"/>
        <v/>
      </c>
      <c r="E688" s="124" t="str">
        <f>IF(D688="","",COUNTIF($D$2:D688,1))</f>
        <v/>
      </c>
      <c r="F688" s="124" t="str">
        <f t="shared" si="44"/>
        <v/>
      </c>
      <c r="G688" s="124" t="str">
        <f>IF(F688="","",COUNTIF($F$2:F688,$F$1))</f>
        <v/>
      </c>
      <c r="H688" s="124" t="str">
        <f>IF(COUNTIF($A$2:A688,A688)=1,A688,"")</f>
        <v/>
      </c>
      <c r="I688" s="124" t="str">
        <f t="shared" si="46"/>
        <v/>
      </c>
      <c r="J688" s="124" t="str">
        <f>IF(I688="","",SUM($I$2:I688))</f>
        <v/>
      </c>
    </row>
    <row r="689" spans="1:10">
      <c r="A689" s="125" t="s">
        <v>1515</v>
      </c>
      <c r="B689" s="123" t="s">
        <v>1598</v>
      </c>
      <c r="C689" s="124" t="str">
        <f t="shared" si="45"/>
        <v>ヤジマアヤノ</v>
      </c>
      <c r="D689" s="124" t="str">
        <f t="shared" si="43"/>
        <v/>
      </c>
      <c r="E689" s="124" t="str">
        <f>IF(D689="","",COUNTIF($D$2:D689,1))</f>
        <v/>
      </c>
      <c r="F689" s="124" t="str">
        <f t="shared" si="44"/>
        <v/>
      </c>
      <c r="G689" s="124" t="str">
        <f>IF(F689="","",COUNTIF($F$2:F689,$F$1))</f>
        <v/>
      </c>
      <c r="H689" s="124" t="str">
        <f>IF(COUNTIF($A$2:A689,A689)=1,A689,"")</f>
        <v/>
      </c>
      <c r="I689" s="124" t="str">
        <f t="shared" si="46"/>
        <v/>
      </c>
      <c r="J689" s="124" t="str">
        <f>IF(I689="","",SUM($I$2:I689))</f>
        <v/>
      </c>
    </row>
    <row r="690" spans="1:10">
      <c r="A690" s="125" t="s">
        <v>1515</v>
      </c>
      <c r="B690" s="123" t="s">
        <v>1599</v>
      </c>
      <c r="C690" s="124" t="str">
        <f t="shared" si="45"/>
        <v>ヤマキノブアキ</v>
      </c>
      <c r="D690" s="124" t="str">
        <f t="shared" si="43"/>
        <v/>
      </c>
      <c r="E690" s="124" t="str">
        <f>IF(D690="","",COUNTIF($D$2:D690,1))</f>
        <v/>
      </c>
      <c r="F690" s="124" t="str">
        <f t="shared" si="44"/>
        <v/>
      </c>
      <c r="G690" s="124" t="str">
        <f>IF(F690="","",COUNTIF($F$2:F690,$F$1))</f>
        <v/>
      </c>
      <c r="H690" s="124" t="str">
        <f>IF(COUNTIF($A$2:A690,A690)=1,A690,"")</f>
        <v/>
      </c>
      <c r="I690" s="124" t="str">
        <f t="shared" si="46"/>
        <v/>
      </c>
      <c r="J690" s="124" t="str">
        <f>IF(I690="","",SUM($I$2:I690))</f>
        <v/>
      </c>
    </row>
    <row r="691" spans="1:10">
      <c r="A691" s="125" t="s">
        <v>1515</v>
      </c>
      <c r="B691" s="123" t="s">
        <v>1600</v>
      </c>
      <c r="C691" s="124" t="str">
        <f t="shared" si="45"/>
        <v>ヤマシタオウヤスシ</v>
      </c>
      <c r="D691" s="124" t="str">
        <f t="shared" si="43"/>
        <v/>
      </c>
      <c r="E691" s="124" t="str">
        <f>IF(D691="","",COUNTIF($D$2:D691,1))</f>
        <v/>
      </c>
      <c r="F691" s="124" t="str">
        <f t="shared" si="44"/>
        <v/>
      </c>
      <c r="G691" s="124" t="str">
        <f>IF(F691="","",COUNTIF($F$2:F691,$F$1))</f>
        <v/>
      </c>
      <c r="H691" s="124" t="str">
        <f>IF(COUNTIF($A$2:A691,A691)=1,A691,"")</f>
        <v/>
      </c>
      <c r="I691" s="124" t="str">
        <f t="shared" si="46"/>
        <v/>
      </c>
      <c r="J691" s="124" t="str">
        <f>IF(I691="","",SUM($I$2:I691))</f>
        <v/>
      </c>
    </row>
    <row r="692" spans="1:10">
      <c r="A692" s="125" t="s">
        <v>1515</v>
      </c>
      <c r="B692" s="123" t="s">
        <v>1601</v>
      </c>
      <c r="C692" s="124" t="str">
        <f t="shared" si="45"/>
        <v>ヨコセダイスケ</v>
      </c>
      <c r="D692" s="124" t="str">
        <f t="shared" si="43"/>
        <v/>
      </c>
      <c r="E692" s="124" t="str">
        <f>IF(D692="","",COUNTIF($D$2:D692,1))</f>
        <v/>
      </c>
      <c r="F692" s="124" t="str">
        <f t="shared" si="44"/>
        <v/>
      </c>
      <c r="G692" s="124" t="str">
        <f>IF(F692="","",COUNTIF($F$2:F692,$F$1))</f>
        <v/>
      </c>
      <c r="H692" s="124" t="str">
        <f>IF(COUNTIF($A$2:A692,A692)=1,A692,"")</f>
        <v/>
      </c>
      <c r="I692" s="124" t="str">
        <f t="shared" si="46"/>
        <v/>
      </c>
      <c r="J692" s="124" t="str">
        <f>IF(I692="","",SUM($I$2:I692))</f>
        <v/>
      </c>
    </row>
    <row r="693" spans="1:10">
      <c r="A693" s="125" t="s">
        <v>1515</v>
      </c>
      <c r="B693" s="123" t="s">
        <v>1602</v>
      </c>
      <c r="C693" s="124" t="str">
        <f t="shared" si="45"/>
        <v>ヨシオカコウタロウ</v>
      </c>
      <c r="D693" s="124" t="str">
        <f t="shared" si="43"/>
        <v/>
      </c>
      <c r="E693" s="124" t="str">
        <f>IF(D693="","",COUNTIF($D$2:D693,1))</f>
        <v/>
      </c>
      <c r="F693" s="124" t="str">
        <f t="shared" si="44"/>
        <v/>
      </c>
      <c r="G693" s="124" t="str">
        <f>IF(F693="","",COUNTIF($F$2:F693,$F$1))</f>
        <v/>
      </c>
      <c r="H693" s="124" t="str">
        <f>IF(COUNTIF($A$2:A693,A693)=1,A693,"")</f>
        <v/>
      </c>
      <c r="I693" s="124" t="str">
        <f t="shared" si="46"/>
        <v/>
      </c>
      <c r="J693" s="124" t="str">
        <f>IF(I693="","",SUM($I$2:I693))</f>
        <v/>
      </c>
    </row>
    <row r="694" spans="1:10">
      <c r="A694" s="125" t="s">
        <v>1515</v>
      </c>
      <c r="B694" s="123" t="s">
        <v>1603</v>
      </c>
      <c r="C694" s="124" t="str">
        <f t="shared" si="45"/>
        <v>ワダサトル</v>
      </c>
      <c r="D694" s="124" t="str">
        <f t="shared" si="43"/>
        <v/>
      </c>
      <c r="E694" s="124" t="str">
        <f>IF(D694="","",COUNTIF($D$2:D694,1))</f>
        <v/>
      </c>
      <c r="F694" s="124" t="str">
        <f t="shared" si="44"/>
        <v/>
      </c>
      <c r="G694" s="124" t="str">
        <f>IF(F694="","",COUNTIF($F$2:F694,$F$1))</f>
        <v/>
      </c>
      <c r="H694" s="124" t="str">
        <f>IF(COUNTIF($A$2:A694,A694)=1,A694,"")</f>
        <v/>
      </c>
      <c r="I694" s="124" t="str">
        <f t="shared" si="46"/>
        <v/>
      </c>
      <c r="J694" s="124" t="str">
        <f>IF(I694="","",SUM($I$2:I694))</f>
        <v/>
      </c>
    </row>
    <row r="695" spans="1:10">
      <c r="A695" s="125" t="s">
        <v>1515</v>
      </c>
      <c r="B695" s="123" t="s">
        <v>1604</v>
      </c>
      <c r="C695" s="124" t="str">
        <f t="shared" si="45"/>
        <v>ワタナベオウジロウ</v>
      </c>
      <c r="D695" s="124" t="str">
        <f t="shared" si="43"/>
        <v/>
      </c>
      <c r="E695" s="124" t="str">
        <f>IF(D695="","",COUNTIF($D$2:D695,1))</f>
        <v/>
      </c>
      <c r="F695" s="124" t="str">
        <f t="shared" si="44"/>
        <v/>
      </c>
      <c r="G695" s="124" t="str">
        <f>IF(F695="","",COUNTIF($F$2:F695,$F$1))</f>
        <v/>
      </c>
      <c r="H695" s="124" t="str">
        <f>IF(COUNTIF($A$2:A695,A695)=1,A695,"")</f>
        <v/>
      </c>
      <c r="I695" s="124" t="str">
        <f t="shared" si="46"/>
        <v/>
      </c>
      <c r="J695" s="124" t="str">
        <f>IF(I695="","",SUM($I$2:I695))</f>
        <v/>
      </c>
    </row>
    <row r="696" spans="1:10">
      <c r="A696" s="125" t="s">
        <v>1605</v>
      </c>
      <c r="B696" s="123" t="s">
        <v>1606</v>
      </c>
      <c r="C696" s="124" t="str">
        <f t="shared" si="45"/>
        <v>イチノエハルキ</v>
      </c>
      <c r="D696" s="124" t="str">
        <f t="shared" si="43"/>
        <v/>
      </c>
      <c r="E696" s="124" t="str">
        <f>IF(D696="","",COUNTIF($D$2:D696,1))</f>
        <v/>
      </c>
      <c r="F696" s="124" t="str">
        <f t="shared" si="44"/>
        <v>重複</v>
      </c>
      <c r="G696" s="124">
        <f>IF(F696="","",COUNTIF($F$2:F696,$F$1))</f>
        <v>55</v>
      </c>
      <c r="H696" s="124" t="str">
        <f>IF(COUNTIF($A$2:A696,A696)=1,A696,"")</f>
        <v>新横浜斎場</v>
      </c>
      <c r="I696" s="124">
        <f t="shared" si="46"/>
        <v>1</v>
      </c>
      <c r="J696" s="124">
        <f>IF(I696="","",SUM($I$2:I696))</f>
        <v>28</v>
      </c>
    </row>
    <row r="697" spans="1:10">
      <c r="A697" s="125" t="s">
        <v>1605</v>
      </c>
      <c r="B697" s="123" t="s">
        <v>1607</v>
      </c>
      <c r="C697" s="124" t="str">
        <f t="shared" si="45"/>
        <v>エノモトヤスオ</v>
      </c>
      <c r="D697" s="124" t="str">
        <f t="shared" si="43"/>
        <v/>
      </c>
      <c r="E697" s="124" t="str">
        <f>IF(D697="","",COUNTIF($D$2:D697,1))</f>
        <v/>
      </c>
      <c r="F697" s="124" t="str">
        <f t="shared" si="44"/>
        <v/>
      </c>
      <c r="G697" s="124" t="str">
        <f>IF(F697="","",COUNTIF($F$2:F697,$F$1))</f>
        <v/>
      </c>
      <c r="H697" s="124" t="str">
        <f>IF(COUNTIF($A$2:A697,A697)=1,A697,"")</f>
        <v/>
      </c>
      <c r="I697" s="124" t="str">
        <f t="shared" si="46"/>
        <v/>
      </c>
      <c r="J697" s="124" t="str">
        <f>IF(I697="","",SUM($I$2:I697))</f>
        <v/>
      </c>
    </row>
    <row r="698" spans="1:10">
      <c r="A698" s="125" t="s">
        <v>1605</v>
      </c>
      <c r="B698" s="123" t="s">
        <v>1608</v>
      </c>
      <c r="C698" s="124" t="str">
        <f t="shared" si="45"/>
        <v>カトウヒサオ</v>
      </c>
      <c r="D698" s="124" t="str">
        <f t="shared" si="43"/>
        <v/>
      </c>
      <c r="E698" s="124" t="str">
        <f>IF(D698="","",COUNTIF($D$2:D698,1))</f>
        <v/>
      </c>
      <c r="F698" s="124" t="str">
        <f t="shared" si="44"/>
        <v>重複</v>
      </c>
      <c r="G698" s="124">
        <f>IF(F698="","",COUNTIF($F$2:F698,$F$1))</f>
        <v>56</v>
      </c>
      <c r="H698" s="124" t="str">
        <f>IF(COUNTIF($A$2:A698,A698)=1,A698,"")</f>
        <v/>
      </c>
      <c r="I698" s="124" t="str">
        <f t="shared" si="46"/>
        <v/>
      </c>
      <c r="J698" s="124" t="str">
        <f>IF(I698="","",SUM($I$2:I698))</f>
        <v/>
      </c>
    </row>
    <row r="699" spans="1:10">
      <c r="A699" s="125" t="s">
        <v>1605</v>
      </c>
      <c r="B699" s="123" t="s">
        <v>1609</v>
      </c>
      <c r="C699" s="124" t="str">
        <f t="shared" si="45"/>
        <v>コヤナギショウジ</v>
      </c>
      <c r="D699" s="124" t="str">
        <f t="shared" si="43"/>
        <v/>
      </c>
      <c r="E699" s="124" t="str">
        <f>IF(D699="","",COUNTIF($D$2:D699,1))</f>
        <v/>
      </c>
      <c r="F699" s="124" t="str">
        <f t="shared" si="44"/>
        <v/>
      </c>
      <c r="G699" s="124" t="str">
        <f>IF(F699="","",COUNTIF($F$2:F699,$F$1))</f>
        <v/>
      </c>
      <c r="H699" s="124" t="str">
        <f>IF(COUNTIF($A$2:A699,A699)=1,A699,"")</f>
        <v/>
      </c>
      <c r="I699" s="124" t="str">
        <f t="shared" si="46"/>
        <v/>
      </c>
      <c r="J699" s="124" t="str">
        <f>IF(I699="","",SUM($I$2:I699))</f>
        <v/>
      </c>
    </row>
    <row r="700" spans="1:10">
      <c r="A700" s="125" t="s">
        <v>1605</v>
      </c>
      <c r="B700" s="123" t="s">
        <v>1610</v>
      </c>
      <c r="C700" s="124" t="str">
        <f t="shared" si="45"/>
        <v>サイトウトシオ</v>
      </c>
      <c r="D700" s="124" t="str">
        <f t="shared" si="43"/>
        <v/>
      </c>
      <c r="E700" s="124" t="str">
        <f>IF(D700="","",COUNTIF($D$2:D700,1))</f>
        <v/>
      </c>
      <c r="F700" s="124" t="str">
        <f t="shared" si="44"/>
        <v>重複</v>
      </c>
      <c r="G700" s="124">
        <f>IF(F700="","",COUNTIF($F$2:F700,$F$1))</f>
        <v>57</v>
      </c>
      <c r="H700" s="124" t="str">
        <f>IF(COUNTIF($A$2:A700,A700)=1,A700,"")</f>
        <v/>
      </c>
      <c r="I700" s="124" t="str">
        <f t="shared" si="46"/>
        <v/>
      </c>
      <c r="J700" s="124" t="str">
        <f>IF(I700="","",SUM($I$2:I700))</f>
        <v/>
      </c>
    </row>
    <row r="701" spans="1:10">
      <c r="A701" s="125" t="s">
        <v>1605</v>
      </c>
      <c r="B701" s="123" t="s">
        <v>1611</v>
      </c>
      <c r="C701" s="124" t="str">
        <f t="shared" si="45"/>
        <v>サガラマサヒロ</v>
      </c>
      <c r="D701" s="124" t="str">
        <f t="shared" si="43"/>
        <v/>
      </c>
      <c r="E701" s="124" t="str">
        <f>IF(D701="","",COUNTIF($D$2:D701,1))</f>
        <v/>
      </c>
      <c r="F701" s="124" t="str">
        <f t="shared" si="44"/>
        <v>重複</v>
      </c>
      <c r="G701" s="124">
        <f>IF(F701="","",COUNTIF($F$2:F701,$F$1))</f>
        <v>58</v>
      </c>
      <c r="H701" s="124" t="str">
        <f>IF(COUNTIF($A$2:A701,A701)=1,A701,"")</f>
        <v/>
      </c>
      <c r="I701" s="124" t="str">
        <f t="shared" si="46"/>
        <v/>
      </c>
      <c r="J701" s="124" t="str">
        <f>IF(I701="","",SUM($I$2:I701))</f>
        <v/>
      </c>
    </row>
    <row r="702" spans="1:10">
      <c r="A702" s="125" t="s">
        <v>1605</v>
      </c>
      <c r="B702" s="123" t="s">
        <v>1612</v>
      </c>
      <c r="C702" s="124" t="str">
        <f t="shared" si="45"/>
        <v>セキネカズシゲ</v>
      </c>
      <c r="D702" s="124" t="str">
        <f t="shared" si="43"/>
        <v/>
      </c>
      <c r="E702" s="124" t="str">
        <f>IF(D702="","",COUNTIF($D$2:D702,1))</f>
        <v/>
      </c>
      <c r="F702" s="124" t="str">
        <f t="shared" si="44"/>
        <v>重複</v>
      </c>
      <c r="G702" s="124">
        <f>IF(F702="","",COUNTIF($F$2:F702,$F$1))</f>
        <v>59</v>
      </c>
      <c r="H702" s="124" t="str">
        <f>IF(COUNTIF($A$2:A702,A702)=1,A702,"")</f>
        <v/>
      </c>
      <c r="I702" s="124" t="str">
        <f t="shared" si="46"/>
        <v/>
      </c>
      <c r="J702" s="124" t="str">
        <f>IF(I702="","",SUM($I$2:I702))</f>
        <v/>
      </c>
    </row>
    <row r="703" spans="1:10">
      <c r="A703" s="125" t="s">
        <v>1605</v>
      </c>
      <c r="B703" s="123" t="s">
        <v>1613</v>
      </c>
      <c r="C703" s="124" t="str">
        <f t="shared" si="45"/>
        <v>タナカヒロユキ</v>
      </c>
      <c r="D703" s="124" t="str">
        <f t="shared" si="43"/>
        <v/>
      </c>
      <c r="E703" s="124" t="str">
        <f>IF(D703="","",COUNTIF($D$2:D703,1))</f>
        <v/>
      </c>
      <c r="F703" s="124" t="str">
        <f t="shared" si="44"/>
        <v/>
      </c>
      <c r="G703" s="124" t="str">
        <f>IF(F703="","",COUNTIF($F$2:F703,$F$1))</f>
        <v/>
      </c>
      <c r="H703" s="124" t="str">
        <f>IF(COUNTIF($A$2:A703,A703)=1,A703,"")</f>
        <v/>
      </c>
      <c r="I703" s="124" t="str">
        <f t="shared" si="46"/>
        <v/>
      </c>
      <c r="J703" s="124" t="str">
        <f>IF(I703="","",SUM($I$2:I703))</f>
        <v/>
      </c>
    </row>
    <row r="704" spans="1:10">
      <c r="A704" s="125" t="s">
        <v>1605</v>
      </c>
      <c r="B704" s="123" t="s">
        <v>1614</v>
      </c>
      <c r="C704" s="124" t="str">
        <f t="shared" si="45"/>
        <v>ミヨシクレナイダイ</v>
      </c>
      <c r="D704" s="124" t="str">
        <f t="shared" si="43"/>
        <v/>
      </c>
      <c r="E704" s="124" t="str">
        <f>IF(D704="","",COUNTIF($D$2:D704,1))</f>
        <v/>
      </c>
      <c r="F704" s="124" t="str">
        <f t="shared" si="44"/>
        <v/>
      </c>
      <c r="G704" s="124" t="str">
        <f>IF(F704="","",COUNTIF($F$2:F704,$F$1))</f>
        <v/>
      </c>
      <c r="H704" s="124" t="str">
        <f>IF(COUNTIF($A$2:A704,A704)=1,A704,"")</f>
        <v/>
      </c>
      <c r="I704" s="124" t="str">
        <f t="shared" si="46"/>
        <v/>
      </c>
      <c r="J704" s="124" t="str">
        <f>IF(I704="","",SUM($I$2:I704))</f>
        <v/>
      </c>
    </row>
    <row r="705" spans="1:10">
      <c r="A705" s="125" t="s">
        <v>1605</v>
      </c>
      <c r="B705" s="123" t="s">
        <v>1615</v>
      </c>
      <c r="C705" s="124" t="str">
        <f t="shared" si="45"/>
        <v>モリオカサトシ</v>
      </c>
      <c r="D705" s="124" t="str">
        <f t="shared" si="43"/>
        <v/>
      </c>
      <c r="E705" s="124" t="str">
        <f>IF(D705="","",COUNTIF($D$2:D705,1))</f>
        <v/>
      </c>
      <c r="F705" s="124" t="str">
        <f t="shared" si="44"/>
        <v>重複</v>
      </c>
      <c r="G705" s="124">
        <f>IF(F705="","",COUNTIF($F$2:F705,$F$1))</f>
        <v>60</v>
      </c>
      <c r="H705" s="124" t="str">
        <f>IF(COUNTIF($A$2:A705,A705)=1,A705,"")</f>
        <v/>
      </c>
      <c r="I705" s="124" t="str">
        <f t="shared" si="46"/>
        <v/>
      </c>
      <c r="J705" s="124" t="str">
        <f>IF(I705="","",SUM($I$2:I705))</f>
        <v/>
      </c>
    </row>
    <row r="706" spans="1:10">
      <c r="A706" s="125" t="s">
        <v>1616</v>
      </c>
      <c r="B706" s="123" t="s">
        <v>1617</v>
      </c>
      <c r="C706" s="124" t="str">
        <f t="shared" si="45"/>
        <v>アオキマコト</v>
      </c>
      <c r="D706" s="124" t="str">
        <f t="shared" ref="D706:D769" si="47">IF(LEFT(B706,LEN(頭文字))=頭文字,1,"")</f>
        <v/>
      </c>
      <c r="E706" s="124" t="str">
        <f>IF(D706="","",COUNTIF($D$2:D706,1))</f>
        <v/>
      </c>
      <c r="F706" s="124" t="str">
        <f t="shared" ref="F706:F769" si="48">IF(COUNTIF(氏名,B706)&gt;1,"重複","")</f>
        <v/>
      </c>
      <c r="G706" s="124" t="str">
        <f>IF(F706="","",COUNTIF($F$2:F706,$F$1))</f>
        <v/>
      </c>
      <c r="H706" s="124" t="str">
        <f>IF(COUNTIF($A$2:A706,A706)=1,A706,"")</f>
        <v>ららぽーと横浜（施設）</v>
      </c>
      <c r="I706" s="124">
        <f t="shared" si="46"/>
        <v>1</v>
      </c>
      <c r="J706" s="124">
        <f>IF(I706="","",SUM($I$2:I706))</f>
        <v>29</v>
      </c>
    </row>
    <row r="707" spans="1:10">
      <c r="A707" s="125" t="s">
        <v>1616</v>
      </c>
      <c r="B707" s="123" t="s">
        <v>1618</v>
      </c>
      <c r="C707" s="124" t="str">
        <f t="shared" ref="C707:C770" si="49">PHONETIC(B707)</f>
        <v>イガラシノブカズ</v>
      </c>
      <c r="D707" s="124" t="str">
        <f t="shared" si="47"/>
        <v/>
      </c>
      <c r="E707" s="124" t="str">
        <f>IF(D707="","",COUNTIF($D$2:D707,1))</f>
        <v/>
      </c>
      <c r="F707" s="124" t="str">
        <f t="shared" si="48"/>
        <v/>
      </c>
      <c r="G707" s="124" t="str">
        <f>IF(F707="","",COUNTIF($F$2:F707,$F$1))</f>
        <v/>
      </c>
      <c r="H707" s="124" t="str">
        <f>IF(COUNTIF($A$2:A707,A707)=1,A707,"")</f>
        <v/>
      </c>
      <c r="I707" s="124" t="str">
        <f t="shared" ref="I707:I770" si="50">IF(H707="","",1)</f>
        <v/>
      </c>
      <c r="J707" s="124" t="str">
        <f>IF(I707="","",SUM($I$2:I707))</f>
        <v/>
      </c>
    </row>
    <row r="708" spans="1:10">
      <c r="A708" s="125" t="s">
        <v>1616</v>
      </c>
      <c r="B708" s="123" t="s">
        <v>1619</v>
      </c>
      <c r="C708" s="124" t="str">
        <f t="shared" si="49"/>
        <v>ウツギサチコ</v>
      </c>
      <c r="D708" s="124" t="str">
        <f t="shared" si="47"/>
        <v/>
      </c>
      <c r="E708" s="124" t="str">
        <f>IF(D708="","",COUNTIF($D$2:D708,1))</f>
        <v/>
      </c>
      <c r="F708" s="124" t="str">
        <f t="shared" si="48"/>
        <v/>
      </c>
      <c r="G708" s="124" t="str">
        <f>IF(F708="","",COUNTIF($F$2:F708,$F$1))</f>
        <v/>
      </c>
      <c r="H708" s="124" t="str">
        <f>IF(COUNTIF($A$2:A708,A708)=1,A708,"")</f>
        <v/>
      </c>
      <c r="I708" s="124" t="str">
        <f t="shared" si="50"/>
        <v/>
      </c>
      <c r="J708" s="124" t="str">
        <f>IF(I708="","",SUM($I$2:I708))</f>
        <v/>
      </c>
    </row>
    <row r="709" spans="1:10">
      <c r="A709" s="125" t="s">
        <v>1616</v>
      </c>
      <c r="B709" s="123" t="s">
        <v>1620</v>
      </c>
      <c r="C709" s="124" t="str">
        <f t="shared" si="49"/>
        <v>カクユウイチ</v>
      </c>
      <c r="D709" s="124" t="str">
        <f t="shared" si="47"/>
        <v/>
      </c>
      <c r="E709" s="124" t="str">
        <f>IF(D709="","",COUNTIF($D$2:D709,1))</f>
        <v/>
      </c>
      <c r="F709" s="124" t="str">
        <f t="shared" si="48"/>
        <v/>
      </c>
      <c r="G709" s="124" t="str">
        <f>IF(F709="","",COUNTIF($F$2:F709,$F$1))</f>
        <v/>
      </c>
      <c r="H709" s="124" t="str">
        <f>IF(COUNTIF($A$2:A709,A709)=1,A709,"")</f>
        <v/>
      </c>
      <c r="I709" s="124" t="str">
        <f t="shared" si="50"/>
        <v/>
      </c>
      <c r="J709" s="124" t="str">
        <f>IF(I709="","",SUM($I$2:I709))</f>
        <v/>
      </c>
    </row>
    <row r="710" spans="1:10">
      <c r="A710" s="125" t="s">
        <v>1616</v>
      </c>
      <c r="B710" s="136" t="s">
        <v>1621</v>
      </c>
      <c r="C710" s="124" t="str">
        <f t="shared" si="49"/>
        <v>カシムラヒロキ</v>
      </c>
      <c r="D710" s="124" t="str">
        <f t="shared" si="47"/>
        <v/>
      </c>
      <c r="E710" s="124" t="str">
        <f>IF(D710="","",COUNTIF($D$2:D710,1))</f>
        <v/>
      </c>
      <c r="F710" s="124" t="str">
        <f t="shared" si="48"/>
        <v/>
      </c>
      <c r="G710" s="124" t="str">
        <f>IF(F710="","",COUNTIF($F$2:F710,$F$1))</f>
        <v/>
      </c>
      <c r="H710" s="124" t="str">
        <f>IF(COUNTIF($A$2:A710,A710)=1,A710,"")</f>
        <v/>
      </c>
      <c r="I710" s="124" t="str">
        <f t="shared" si="50"/>
        <v/>
      </c>
      <c r="J710" s="124" t="str">
        <f>IF(I710="","",SUM($I$2:I710))</f>
        <v/>
      </c>
    </row>
    <row r="711" spans="1:10">
      <c r="A711" s="125" t="s">
        <v>1616</v>
      </c>
      <c r="B711" s="123" t="s">
        <v>1622</v>
      </c>
      <c r="C711" s="124" t="str">
        <f t="shared" si="49"/>
        <v>カトウカズフミ</v>
      </c>
      <c r="D711" s="124" t="str">
        <f t="shared" si="47"/>
        <v/>
      </c>
      <c r="E711" s="124" t="str">
        <f>IF(D711="","",COUNTIF($D$2:D711,1))</f>
        <v/>
      </c>
      <c r="F711" s="124" t="str">
        <f t="shared" si="48"/>
        <v/>
      </c>
      <c r="G711" s="124" t="str">
        <f>IF(F711="","",COUNTIF($F$2:F711,$F$1))</f>
        <v/>
      </c>
      <c r="H711" s="124" t="str">
        <f>IF(COUNTIF($A$2:A711,A711)=1,A711,"")</f>
        <v/>
      </c>
      <c r="I711" s="124" t="str">
        <f t="shared" si="50"/>
        <v/>
      </c>
      <c r="J711" s="124" t="str">
        <f>IF(I711="","",SUM($I$2:I711))</f>
        <v/>
      </c>
    </row>
    <row r="712" spans="1:10">
      <c r="A712" s="125" t="s">
        <v>1616</v>
      </c>
      <c r="B712" s="123" t="s">
        <v>1623</v>
      </c>
      <c r="C712" s="124" t="str">
        <f t="shared" si="49"/>
        <v>キウチトオル</v>
      </c>
      <c r="D712" s="124" t="str">
        <f t="shared" si="47"/>
        <v/>
      </c>
      <c r="E712" s="124" t="str">
        <f>IF(D712="","",COUNTIF($D$2:D712,1))</f>
        <v/>
      </c>
      <c r="F712" s="124" t="str">
        <f t="shared" si="48"/>
        <v/>
      </c>
      <c r="G712" s="124" t="str">
        <f>IF(F712="","",COUNTIF($F$2:F712,$F$1))</f>
        <v/>
      </c>
      <c r="H712" s="124" t="str">
        <f>IF(COUNTIF($A$2:A712,A712)=1,A712,"")</f>
        <v/>
      </c>
      <c r="I712" s="124" t="str">
        <f t="shared" si="50"/>
        <v/>
      </c>
      <c r="J712" s="124" t="str">
        <f>IF(I712="","",SUM($I$2:I712))</f>
        <v/>
      </c>
    </row>
    <row r="713" spans="1:10">
      <c r="A713" s="125" t="s">
        <v>1616</v>
      </c>
      <c r="B713" s="123" t="s">
        <v>1624</v>
      </c>
      <c r="C713" s="124" t="str">
        <f t="shared" si="49"/>
        <v>クドウケイコ</v>
      </c>
      <c r="D713" s="124" t="str">
        <f t="shared" si="47"/>
        <v/>
      </c>
      <c r="E713" s="124" t="str">
        <f>IF(D713="","",COUNTIF($D$2:D713,1))</f>
        <v/>
      </c>
      <c r="F713" s="124" t="str">
        <f t="shared" si="48"/>
        <v/>
      </c>
      <c r="G713" s="124" t="str">
        <f>IF(F713="","",COUNTIF($F$2:F713,$F$1))</f>
        <v/>
      </c>
      <c r="H713" s="124" t="str">
        <f>IF(COUNTIF($A$2:A713,A713)=1,A713,"")</f>
        <v/>
      </c>
      <c r="I713" s="124" t="str">
        <f t="shared" si="50"/>
        <v/>
      </c>
      <c r="J713" s="124" t="str">
        <f>IF(I713="","",SUM($I$2:I713))</f>
        <v/>
      </c>
    </row>
    <row r="714" spans="1:10">
      <c r="A714" s="125" t="s">
        <v>1616</v>
      </c>
      <c r="B714" s="123" t="s">
        <v>1625</v>
      </c>
      <c r="C714" s="124" t="str">
        <f t="shared" si="49"/>
        <v>莊ツカサヒロカズ</v>
      </c>
      <c r="D714" s="124" t="str">
        <f t="shared" si="47"/>
        <v/>
      </c>
      <c r="E714" s="124" t="str">
        <f>IF(D714="","",COUNTIF($D$2:D714,1))</f>
        <v/>
      </c>
      <c r="F714" s="124" t="str">
        <f t="shared" si="48"/>
        <v/>
      </c>
      <c r="G714" s="124" t="str">
        <f>IF(F714="","",COUNTIF($F$2:F714,$F$1))</f>
        <v/>
      </c>
      <c r="H714" s="124" t="str">
        <f>IF(COUNTIF($A$2:A714,A714)=1,A714,"")</f>
        <v/>
      </c>
      <c r="I714" s="124" t="str">
        <f t="shared" si="50"/>
        <v/>
      </c>
      <c r="J714" s="124" t="str">
        <f>IF(I714="","",SUM($I$2:I714))</f>
        <v/>
      </c>
    </row>
    <row r="715" spans="1:10">
      <c r="A715" s="125" t="s">
        <v>1616</v>
      </c>
      <c r="B715" s="123" t="s">
        <v>1626</v>
      </c>
      <c r="C715" s="124" t="str">
        <f t="shared" si="49"/>
        <v>スガワラマサル</v>
      </c>
      <c r="D715" s="124" t="str">
        <f t="shared" si="47"/>
        <v/>
      </c>
      <c r="E715" s="124" t="str">
        <f>IF(D715="","",COUNTIF($D$2:D715,1))</f>
        <v/>
      </c>
      <c r="F715" s="124" t="str">
        <f t="shared" si="48"/>
        <v/>
      </c>
      <c r="G715" s="124" t="str">
        <f>IF(F715="","",COUNTIF($F$2:F715,$F$1))</f>
        <v/>
      </c>
      <c r="H715" s="124" t="str">
        <f>IF(COUNTIF($A$2:A715,A715)=1,A715,"")</f>
        <v/>
      </c>
      <c r="I715" s="124" t="str">
        <f t="shared" si="50"/>
        <v/>
      </c>
      <c r="J715" s="124" t="str">
        <f>IF(I715="","",SUM($I$2:I715))</f>
        <v/>
      </c>
    </row>
    <row r="716" spans="1:10">
      <c r="A716" s="125" t="s">
        <v>1616</v>
      </c>
      <c r="B716" s="123" t="s">
        <v>1627</v>
      </c>
      <c r="C716" s="124" t="str">
        <f t="shared" si="49"/>
        <v>タカイナツミ</v>
      </c>
      <c r="D716" s="124" t="str">
        <f t="shared" si="47"/>
        <v/>
      </c>
      <c r="E716" s="124" t="str">
        <f>IF(D716="","",COUNTIF($D$2:D716,1))</f>
        <v/>
      </c>
      <c r="F716" s="124" t="str">
        <f t="shared" si="48"/>
        <v/>
      </c>
      <c r="G716" s="124" t="str">
        <f>IF(F716="","",COUNTIF($F$2:F716,$F$1))</f>
        <v/>
      </c>
      <c r="H716" s="124" t="str">
        <f>IF(COUNTIF($A$2:A716,A716)=1,A716,"")</f>
        <v/>
      </c>
      <c r="I716" s="124" t="str">
        <f t="shared" si="50"/>
        <v/>
      </c>
      <c r="J716" s="124" t="str">
        <f>IF(I716="","",SUM($I$2:I716))</f>
        <v/>
      </c>
    </row>
    <row r="717" spans="1:10">
      <c r="A717" s="125" t="s">
        <v>1616</v>
      </c>
      <c r="B717" s="123" t="s">
        <v>1628</v>
      </c>
      <c r="C717" s="124" t="str">
        <f t="shared" si="49"/>
        <v>タカハシケンリョウ</v>
      </c>
      <c r="D717" s="124" t="str">
        <f t="shared" si="47"/>
        <v/>
      </c>
      <c r="E717" s="124" t="str">
        <f>IF(D717="","",COUNTIF($D$2:D717,1))</f>
        <v/>
      </c>
      <c r="F717" s="124" t="str">
        <f t="shared" si="48"/>
        <v/>
      </c>
      <c r="G717" s="124" t="str">
        <f>IF(F717="","",COUNTIF($F$2:F717,$F$1))</f>
        <v/>
      </c>
      <c r="H717" s="124" t="str">
        <f>IF(COUNTIF($A$2:A717,A717)=1,A717,"")</f>
        <v/>
      </c>
      <c r="I717" s="124" t="str">
        <f t="shared" si="50"/>
        <v/>
      </c>
      <c r="J717" s="124" t="str">
        <f>IF(I717="","",SUM($I$2:I717))</f>
        <v/>
      </c>
    </row>
    <row r="718" spans="1:10">
      <c r="A718" s="125" t="s">
        <v>1616</v>
      </c>
      <c r="B718" s="123" t="s">
        <v>1629</v>
      </c>
      <c r="C718" s="124" t="str">
        <f t="shared" si="49"/>
        <v>タナカヒロシ</v>
      </c>
      <c r="D718" s="124" t="str">
        <f t="shared" si="47"/>
        <v/>
      </c>
      <c r="E718" s="124" t="str">
        <f>IF(D718="","",COUNTIF($D$2:D718,1))</f>
        <v/>
      </c>
      <c r="F718" s="124" t="str">
        <f t="shared" si="48"/>
        <v/>
      </c>
      <c r="G718" s="124" t="str">
        <f>IF(F718="","",COUNTIF($F$2:F718,$F$1))</f>
        <v/>
      </c>
      <c r="H718" s="124" t="str">
        <f>IF(COUNTIF($A$2:A718,A718)=1,A718,"")</f>
        <v/>
      </c>
      <c r="I718" s="124" t="str">
        <f t="shared" si="50"/>
        <v/>
      </c>
      <c r="J718" s="124" t="str">
        <f>IF(I718="","",SUM($I$2:I718))</f>
        <v/>
      </c>
    </row>
    <row r="719" spans="1:10">
      <c r="A719" s="125" t="s">
        <v>1616</v>
      </c>
      <c r="B719" s="123" t="s">
        <v>1630</v>
      </c>
      <c r="C719" s="124" t="str">
        <f t="shared" si="49"/>
        <v>チクフミタカ</v>
      </c>
      <c r="D719" s="124" t="str">
        <f t="shared" si="47"/>
        <v/>
      </c>
      <c r="E719" s="124" t="str">
        <f>IF(D719="","",COUNTIF($D$2:D719,1))</f>
        <v/>
      </c>
      <c r="F719" s="124" t="str">
        <f t="shared" si="48"/>
        <v/>
      </c>
      <c r="G719" s="124" t="str">
        <f>IF(F719="","",COUNTIF($F$2:F719,$F$1))</f>
        <v/>
      </c>
      <c r="H719" s="124" t="str">
        <f>IF(COUNTIF($A$2:A719,A719)=1,A719,"")</f>
        <v/>
      </c>
      <c r="I719" s="124" t="str">
        <f t="shared" si="50"/>
        <v/>
      </c>
      <c r="J719" s="124" t="str">
        <f>IF(I719="","",SUM($I$2:I719))</f>
        <v/>
      </c>
    </row>
    <row r="720" spans="1:10">
      <c r="A720" s="125" t="s">
        <v>1616</v>
      </c>
      <c r="B720" s="123" t="s">
        <v>1631</v>
      </c>
      <c r="C720" s="124" t="str">
        <f t="shared" si="49"/>
        <v>ツブラヤワタル</v>
      </c>
      <c r="D720" s="124" t="str">
        <f t="shared" si="47"/>
        <v/>
      </c>
      <c r="E720" s="124" t="str">
        <f>IF(D720="","",COUNTIF($D$2:D720,1))</f>
        <v/>
      </c>
      <c r="F720" s="124" t="str">
        <f t="shared" si="48"/>
        <v/>
      </c>
      <c r="G720" s="124" t="str">
        <f>IF(F720="","",COUNTIF($F$2:F720,$F$1))</f>
        <v/>
      </c>
      <c r="H720" s="124" t="str">
        <f>IF(COUNTIF($A$2:A720,A720)=1,A720,"")</f>
        <v/>
      </c>
      <c r="I720" s="124" t="str">
        <f t="shared" si="50"/>
        <v/>
      </c>
      <c r="J720" s="124" t="str">
        <f>IF(I720="","",SUM($I$2:I720))</f>
        <v/>
      </c>
    </row>
    <row r="721" spans="1:10">
      <c r="A721" s="125" t="s">
        <v>1616</v>
      </c>
      <c r="B721" s="123" t="s">
        <v>1632</v>
      </c>
      <c r="C721" s="124" t="str">
        <f t="shared" si="49"/>
        <v>ナガオアキヒロ</v>
      </c>
      <c r="D721" s="124" t="str">
        <f t="shared" si="47"/>
        <v/>
      </c>
      <c r="E721" s="124" t="str">
        <f>IF(D721="","",COUNTIF($D$2:D721,1))</f>
        <v/>
      </c>
      <c r="F721" s="124" t="str">
        <f t="shared" si="48"/>
        <v/>
      </c>
      <c r="G721" s="124" t="str">
        <f>IF(F721="","",COUNTIF($F$2:F721,$F$1))</f>
        <v/>
      </c>
      <c r="H721" s="124" t="str">
        <f>IF(COUNTIF($A$2:A721,A721)=1,A721,"")</f>
        <v/>
      </c>
      <c r="I721" s="124" t="str">
        <f t="shared" si="50"/>
        <v/>
      </c>
      <c r="J721" s="124" t="str">
        <f>IF(I721="","",SUM($I$2:I721))</f>
        <v/>
      </c>
    </row>
    <row r="722" spans="1:10">
      <c r="A722" s="125" t="s">
        <v>1616</v>
      </c>
      <c r="B722" s="123" t="s">
        <v>1633</v>
      </c>
      <c r="C722" s="124" t="str">
        <f t="shared" si="49"/>
        <v>ナガシマシュウイチ</v>
      </c>
      <c r="D722" s="124" t="str">
        <f t="shared" si="47"/>
        <v/>
      </c>
      <c r="E722" s="124" t="str">
        <f>IF(D722="","",COUNTIF($D$2:D722,1))</f>
        <v/>
      </c>
      <c r="F722" s="124" t="str">
        <f t="shared" si="48"/>
        <v/>
      </c>
      <c r="G722" s="124" t="str">
        <f>IF(F722="","",COUNTIF($F$2:F722,$F$1))</f>
        <v/>
      </c>
      <c r="H722" s="124" t="str">
        <f>IF(COUNTIF($A$2:A722,A722)=1,A722,"")</f>
        <v/>
      </c>
      <c r="I722" s="124" t="str">
        <f t="shared" si="50"/>
        <v/>
      </c>
      <c r="J722" s="124" t="str">
        <f>IF(I722="","",SUM($I$2:I722))</f>
        <v/>
      </c>
    </row>
    <row r="723" spans="1:10">
      <c r="A723" s="125" t="s">
        <v>1616</v>
      </c>
      <c r="B723" s="123" t="s">
        <v>1634</v>
      </c>
      <c r="C723" s="124" t="str">
        <f t="shared" si="49"/>
        <v>ノリカネマサオ</v>
      </c>
      <c r="D723" s="124" t="str">
        <f t="shared" si="47"/>
        <v/>
      </c>
      <c r="E723" s="124" t="str">
        <f>IF(D723="","",COUNTIF($D$2:D723,1))</f>
        <v/>
      </c>
      <c r="F723" s="124" t="str">
        <f t="shared" si="48"/>
        <v/>
      </c>
      <c r="G723" s="124" t="str">
        <f>IF(F723="","",COUNTIF($F$2:F723,$F$1))</f>
        <v/>
      </c>
      <c r="H723" s="124" t="str">
        <f>IF(COUNTIF($A$2:A723,A723)=1,A723,"")</f>
        <v/>
      </c>
      <c r="I723" s="124" t="str">
        <f t="shared" si="50"/>
        <v/>
      </c>
      <c r="J723" s="124" t="str">
        <f>IF(I723="","",SUM($I$2:I723))</f>
        <v/>
      </c>
    </row>
    <row r="724" spans="1:10">
      <c r="A724" s="125" t="s">
        <v>1616</v>
      </c>
      <c r="B724" s="123" t="s">
        <v>1635</v>
      </c>
      <c r="C724" s="124" t="str">
        <f t="shared" si="49"/>
        <v>ハラダタイキ</v>
      </c>
      <c r="D724" s="124" t="str">
        <f t="shared" si="47"/>
        <v/>
      </c>
      <c r="E724" s="124" t="str">
        <f>IF(D724="","",COUNTIF($D$2:D724,1))</f>
        <v/>
      </c>
      <c r="F724" s="124" t="str">
        <f t="shared" si="48"/>
        <v/>
      </c>
      <c r="G724" s="124" t="str">
        <f>IF(F724="","",COUNTIF($F$2:F724,$F$1))</f>
        <v/>
      </c>
      <c r="H724" s="124" t="str">
        <f>IF(COUNTIF($A$2:A724,A724)=1,A724,"")</f>
        <v/>
      </c>
      <c r="I724" s="124" t="str">
        <f t="shared" si="50"/>
        <v/>
      </c>
      <c r="J724" s="124" t="str">
        <f>IF(I724="","",SUM($I$2:I724))</f>
        <v/>
      </c>
    </row>
    <row r="725" spans="1:10">
      <c r="A725" s="125" t="s">
        <v>1616</v>
      </c>
      <c r="B725" s="123" t="s">
        <v>1636</v>
      </c>
      <c r="C725" s="124" t="str">
        <f t="shared" si="49"/>
        <v>ホリウチマサフミ</v>
      </c>
      <c r="D725" s="124" t="str">
        <f t="shared" si="47"/>
        <v/>
      </c>
      <c r="E725" s="124" t="str">
        <f>IF(D725="","",COUNTIF($D$2:D725,1))</f>
        <v/>
      </c>
      <c r="F725" s="124" t="str">
        <f t="shared" si="48"/>
        <v/>
      </c>
      <c r="G725" s="124" t="str">
        <f>IF(F725="","",COUNTIF($F$2:F725,$F$1))</f>
        <v/>
      </c>
      <c r="H725" s="124" t="str">
        <f>IF(COUNTIF($A$2:A725,A725)=1,A725,"")</f>
        <v/>
      </c>
      <c r="I725" s="124" t="str">
        <f t="shared" si="50"/>
        <v/>
      </c>
      <c r="J725" s="124" t="str">
        <f>IF(I725="","",SUM($I$2:I725))</f>
        <v/>
      </c>
    </row>
    <row r="726" spans="1:10">
      <c r="A726" s="125" t="s">
        <v>1616</v>
      </c>
      <c r="B726" s="123" t="s">
        <v>1637</v>
      </c>
      <c r="C726" s="124" t="str">
        <f t="shared" si="49"/>
        <v>マエハラシゲオ</v>
      </c>
      <c r="D726" s="124" t="str">
        <f t="shared" si="47"/>
        <v/>
      </c>
      <c r="E726" s="124" t="str">
        <f>IF(D726="","",COUNTIF($D$2:D726,1))</f>
        <v/>
      </c>
      <c r="F726" s="124" t="str">
        <f t="shared" si="48"/>
        <v/>
      </c>
      <c r="G726" s="124" t="str">
        <f>IF(F726="","",COUNTIF($F$2:F726,$F$1))</f>
        <v/>
      </c>
      <c r="H726" s="124" t="str">
        <f>IF(COUNTIF($A$2:A726,A726)=1,A726,"")</f>
        <v/>
      </c>
      <c r="I726" s="124" t="str">
        <f t="shared" si="50"/>
        <v/>
      </c>
      <c r="J726" s="124" t="str">
        <f>IF(I726="","",SUM($I$2:I726))</f>
        <v/>
      </c>
    </row>
    <row r="727" spans="1:10">
      <c r="A727" s="125" t="s">
        <v>1616</v>
      </c>
      <c r="B727" s="123" t="s">
        <v>1638</v>
      </c>
      <c r="C727" s="124" t="str">
        <f t="shared" si="49"/>
        <v>マルヤマヒデオ</v>
      </c>
      <c r="D727" s="124" t="str">
        <f t="shared" si="47"/>
        <v/>
      </c>
      <c r="E727" s="124" t="str">
        <f>IF(D727="","",COUNTIF($D$2:D727,1))</f>
        <v/>
      </c>
      <c r="F727" s="124" t="str">
        <f t="shared" si="48"/>
        <v/>
      </c>
      <c r="G727" s="124" t="str">
        <f>IF(F727="","",COUNTIF($F$2:F727,$F$1))</f>
        <v/>
      </c>
      <c r="H727" s="124" t="str">
        <f>IF(COUNTIF($A$2:A727,A727)=1,A727,"")</f>
        <v/>
      </c>
      <c r="I727" s="124" t="str">
        <f t="shared" si="50"/>
        <v/>
      </c>
      <c r="J727" s="124" t="str">
        <f>IF(I727="","",SUM($I$2:I727))</f>
        <v/>
      </c>
    </row>
    <row r="728" spans="1:10">
      <c r="A728" s="125" t="s">
        <v>1616</v>
      </c>
      <c r="B728" s="123" t="s">
        <v>1639</v>
      </c>
      <c r="C728" s="124" t="str">
        <f t="shared" si="49"/>
        <v>ミヤモトハヅキ</v>
      </c>
      <c r="D728" s="124" t="str">
        <f t="shared" si="47"/>
        <v/>
      </c>
      <c r="E728" s="124" t="str">
        <f>IF(D728="","",COUNTIF($D$2:D728,1))</f>
        <v/>
      </c>
      <c r="F728" s="124" t="str">
        <f t="shared" si="48"/>
        <v/>
      </c>
      <c r="G728" s="124" t="str">
        <f>IF(F728="","",COUNTIF($F$2:F728,$F$1))</f>
        <v/>
      </c>
      <c r="H728" s="124" t="str">
        <f>IF(COUNTIF($A$2:A728,A728)=1,A728,"")</f>
        <v/>
      </c>
      <c r="I728" s="124" t="str">
        <f t="shared" si="50"/>
        <v/>
      </c>
      <c r="J728" s="124" t="str">
        <f>IF(I728="","",SUM($I$2:I728))</f>
        <v/>
      </c>
    </row>
    <row r="729" spans="1:10">
      <c r="A729" s="125" t="s">
        <v>1616</v>
      </c>
      <c r="B729" s="123" t="s">
        <v>1640</v>
      </c>
      <c r="C729" s="124" t="str">
        <f t="shared" si="49"/>
        <v>ヤブサキヒロシ</v>
      </c>
      <c r="D729" s="124" t="str">
        <f t="shared" si="47"/>
        <v/>
      </c>
      <c r="E729" s="124" t="str">
        <f>IF(D729="","",COUNTIF($D$2:D729,1))</f>
        <v/>
      </c>
      <c r="F729" s="124" t="str">
        <f t="shared" si="48"/>
        <v/>
      </c>
      <c r="G729" s="124" t="str">
        <f>IF(F729="","",COUNTIF($F$2:F729,$F$1))</f>
        <v/>
      </c>
      <c r="H729" s="124" t="str">
        <f>IF(COUNTIF($A$2:A729,A729)=1,A729,"")</f>
        <v/>
      </c>
      <c r="I729" s="124" t="str">
        <f t="shared" si="50"/>
        <v/>
      </c>
      <c r="J729" s="124" t="str">
        <f>IF(I729="","",SUM($I$2:I729))</f>
        <v/>
      </c>
    </row>
    <row r="730" spans="1:10">
      <c r="A730" s="125" t="s">
        <v>1641</v>
      </c>
      <c r="B730" s="123" t="s">
        <v>1642</v>
      </c>
      <c r="C730" s="124" t="str">
        <f t="shared" si="49"/>
        <v>イシイケント</v>
      </c>
      <c r="D730" s="124" t="str">
        <f t="shared" si="47"/>
        <v/>
      </c>
      <c r="E730" s="124" t="str">
        <f>IF(D730="","",COUNTIF($D$2:D730,1))</f>
        <v/>
      </c>
      <c r="F730" s="124" t="str">
        <f t="shared" si="48"/>
        <v>重複</v>
      </c>
      <c r="G730" s="124">
        <f>IF(F730="","",COUNTIF($F$2:F730,$F$1))</f>
        <v>61</v>
      </c>
      <c r="H730" s="124" t="str">
        <f>IF(COUNTIF($A$2:A730,A730)=1,A730,"")</f>
        <v>ららぽーと横浜（交通）</v>
      </c>
      <c r="I730" s="124">
        <f t="shared" si="50"/>
        <v>1</v>
      </c>
      <c r="J730" s="124">
        <f>IF(I730="","",SUM($I$2:I730))</f>
        <v>30</v>
      </c>
    </row>
    <row r="731" spans="1:10">
      <c r="A731" s="125" t="s">
        <v>1641</v>
      </c>
      <c r="B731" s="123" t="s">
        <v>664</v>
      </c>
      <c r="C731" s="124" t="str">
        <f t="shared" si="49"/>
        <v>イシイヒデユキ</v>
      </c>
      <c r="D731" s="124" t="str">
        <f t="shared" si="47"/>
        <v/>
      </c>
      <c r="E731" s="124" t="str">
        <f>IF(D731="","",COUNTIF($D$2:D731,1))</f>
        <v/>
      </c>
      <c r="F731" s="124" t="str">
        <f t="shared" si="48"/>
        <v>重複</v>
      </c>
      <c r="G731" s="124">
        <f>IF(F731="","",COUNTIF($F$2:F731,$F$1))</f>
        <v>62</v>
      </c>
      <c r="H731" s="124" t="str">
        <f>IF(COUNTIF($A$2:A731,A731)=1,A731,"")</f>
        <v/>
      </c>
      <c r="I731" s="124" t="str">
        <f t="shared" si="50"/>
        <v/>
      </c>
      <c r="J731" s="124" t="str">
        <f>IF(I731="","",SUM($I$2:I731))</f>
        <v/>
      </c>
    </row>
    <row r="732" spans="1:10">
      <c r="A732" s="125" t="s">
        <v>1641</v>
      </c>
      <c r="B732" s="123" t="s">
        <v>1643</v>
      </c>
      <c r="C732" s="124" t="str">
        <f t="shared" si="49"/>
        <v>イソベユウイチ</v>
      </c>
      <c r="D732" s="124" t="str">
        <f t="shared" si="47"/>
        <v/>
      </c>
      <c r="E732" s="124" t="str">
        <f>IF(D732="","",COUNTIF($D$2:D732,1))</f>
        <v/>
      </c>
      <c r="F732" s="124" t="str">
        <f t="shared" si="48"/>
        <v>重複</v>
      </c>
      <c r="G732" s="124">
        <f>IF(F732="","",COUNTIF($F$2:F732,$F$1))</f>
        <v>63</v>
      </c>
      <c r="H732" s="124" t="str">
        <f>IF(COUNTIF($A$2:A732,A732)=1,A732,"")</f>
        <v/>
      </c>
      <c r="I732" s="124" t="str">
        <f t="shared" si="50"/>
        <v/>
      </c>
      <c r="J732" s="124" t="str">
        <f>IF(I732="","",SUM($I$2:I732))</f>
        <v/>
      </c>
    </row>
    <row r="733" spans="1:10">
      <c r="A733" s="125" t="s">
        <v>1641</v>
      </c>
      <c r="B733" s="123" t="s">
        <v>1644</v>
      </c>
      <c r="C733" s="124" t="str">
        <f t="shared" si="49"/>
        <v>イタバシジュン</v>
      </c>
      <c r="D733" s="124" t="str">
        <f t="shared" si="47"/>
        <v/>
      </c>
      <c r="E733" s="124" t="str">
        <f>IF(D733="","",COUNTIF($D$2:D733,1))</f>
        <v/>
      </c>
      <c r="F733" s="124" t="str">
        <f t="shared" si="48"/>
        <v/>
      </c>
      <c r="G733" s="124" t="str">
        <f>IF(F733="","",COUNTIF($F$2:F733,$F$1))</f>
        <v/>
      </c>
      <c r="H733" s="124" t="str">
        <f>IF(COUNTIF($A$2:A733,A733)=1,A733,"")</f>
        <v/>
      </c>
      <c r="I733" s="124" t="str">
        <f t="shared" si="50"/>
        <v/>
      </c>
      <c r="J733" s="124" t="str">
        <f>IF(I733="","",SUM($I$2:I733))</f>
        <v/>
      </c>
    </row>
    <row r="734" spans="1:10">
      <c r="A734" s="125" t="s">
        <v>1641</v>
      </c>
      <c r="B734" s="123" t="s">
        <v>1645</v>
      </c>
      <c r="C734" s="124" t="str">
        <f t="shared" si="49"/>
        <v>イノヤスミツ</v>
      </c>
      <c r="D734" s="124" t="str">
        <f t="shared" si="47"/>
        <v/>
      </c>
      <c r="E734" s="124" t="str">
        <f>IF(D734="","",COUNTIF($D$2:D734,1))</f>
        <v/>
      </c>
      <c r="F734" s="124" t="str">
        <f t="shared" si="48"/>
        <v>重複</v>
      </c>
      <c r="G734" s="124">
        <f>IF(F734="","",COUNTIF($F$2:F734,$F$1))</f>
        <v>64</v>
      </c>
      <c r="H734" s="124" t="str">
        <f>IF(COUNTIF($A$2:A734,A734)=1,A734,"")</f>
        <v/>
      </c>
      <c r="I734" s="124" t="str">
        <f t="shared" si="50"/>
        <v/>
      </c>
      <c r="J734" s="124" t="str">
        <f>IF(I734="","",SUM($I$2:I734))</f>
        <v/>
      </c>
    </row>
    <row r="735" spans="1:10">
      <c r="A735" s="125" t="s">
        <v>1641</v>
      </c>
      <c r="B735" s="123" t="s">
        <v>1646</v>
      </c>
      <c r="C735" s="124" t="str">
        <f t="shared" si="49"/>
        <v>ウメツヨウヘイ</v>
      </c>
      <c r="D735" s="124" t="str">
        <f t="shared" si="47"/>
        <v/>
      </c>
      <c r="E735" s="124" t="str">
        <f>IF(D735="","",COUNTIF($D$2:D735,1))</f>
        <v/>
      </c>
      <c r="F735" s="124" t="str">
        <f t="shared" si="48"/>
        <v/>
      </c>
      <c r="G735" s="124" t="str">
        <f>IF(F735="","",COUNTIF($F$2:F735,$F$1))</f>
        <v/>
      </c>
      <c r="H735" s="124" t="str">
        <f>IF(COUNTIF($A$2:A735,A735)=1,A735,"")</f>
        <v/>
      </c>
      <c r="I735" s="124" t="str">
        <f t="shared" si="50"/>
        <v/>
      </c>
      <c r="J735" s="124" t="str">
        <f>IF(I735="","",SUM($I$2:I735))</f>
        <v/>
      </c>
    </row>
    <row r="736" spans="1:10">
      <c r="A736" s="125" t="s">
        <v>1641</v>
      </c>
      <c r="B736" s="136" t="s">
        <v>1647</v>
      </c>
      <c r="C736" s="124" t="str">
        <f t="shared" si="49"/>
        <v>キムラユウキ</v>
      </c>
      <c r="D736" s="124" t="str">
        <f t="shared" si="47"/>
        <v/>
      </c>
      <c r="E736" s="124" t="str">
        <f>IF(D736="","",COUNTIF($D$2:D736,1))</f>
        <v/>
      </c>
      <c r="F736" s="124" t="str">
        <f t="shared" si="48"/>
        <v>重複</v>
      </c>
      <c r="G736" s="124">
        <f>IF(F736="","",COUNTIF($F$2:F736,$F$1))</f>
        <v>65</v>
      </c>
      <c r="H736" s="124" t="str">
        <f>IF(COUNTIF($A$2:A736,A736)=1,A736,"")</f>
        <v/>
      </c>
      <c r="I736" s="124" t="str">
        <f t="shared" si="50"/>
        <v/>
      </c>
      <c r="J736" s="124" t="str">
        <f>IF(I736="","",SUM($I$2:I736))</f>
        <v/>
      </c>
    </row>
    <row r="737" spans="1:10">
      <c r="A737" s="125" t="s">
        <v>1641</v>
      </c>
      <c r="B737" s="136" t="s">
        <v>1648</v>
      </c>
      <c r="C737" s="124" t="str">
        <f t="shared" si="49"/>
        <v>コウノサトル</v>
      </c>
      <c r="D737" s="124" t="str">
        <f t="shared" si="47"/>
        <v/>
      </c>
      <c r="E737" s="124" t="str">
        <f>IF(D737="","",COUNTIF($D$2:D737,1))</f>
        <v/>
      </c>
      <c r="F737" s="124" t="str">
        <f t="shared" si="48"/>
        <v>重複</v>
      </c>
      <c r="G737" s="124">
        <f>IF(F737="","",COUNTIF($F$2:F737,$F$1))</f>
        <v>66</v>
      </c>
      <c r="H737" s="124" t="str">
        <f>IF(COUNTIF($A$2:A737,A737)=1,A737,"")</f>
        <v/>
      </c>
      <c r="I737" s="124" t="str">
        <f t="shared" si="50"/>
        <v/>
      </c>
      <c r="J737" s="124" t="str">
        <f>IF(I737="","",SUM($I$2:I737))</f>
        <v/>
      </c>
    </row>
    <row r="738" spans="1:10">
      <c r="A738" s="125" t="s">
        <v>1641</v>
      </c>
      <c r="B738" s="123" t="s">
        <v>1649</v>
      </c>
      <c r="C738" s="124" t="str">
        <f t="shared" si="49"/>
        <v>コマガタヨシオ</v>
      </c>
      <c r="D738" s="124" t="str">
        <f t="shared" si="47"/>
        <v/>
      </c>
      <c r="E738" s="124" t="str">
        <f>IF(D738="","",COUNTIF($D$2:D738,1))</f>
        <v/>
      </c>
      <c r="F738" s="124" t="str">
        <f t="shared" si="48"/>
        <v/>
      </c>
      <c r="G738" s="124" t="str">
        <f>IF(F738="","",COUNTIF($F$2:F738,$F$1))</f>
        <v/>
      </c>
      <c r="H738" s="124" t="str">
        <f>IF(COUNTIF($A$2:A738,A738)=1,A738,"")</f>
        <v/>
      </c>
      <c r="I738" s="124" t="str">
        <f t="shared" si="50"/>
        <v/>
      </c>
      <c r="J738" s="124" t="str">
        <f>IF(I738="","",SUM($I$2:I738))</f>
        <v/>
      </c>
    </row>
    <row r="739" spans="1:10">
      <c r="A739" s="125" t="s">
        <v>1641</v>
      </c>
      <c r="B739" s="123" t="s">
        <v>1650</v>
      </c>
      <c r="C739" s="124" t="str">
        <f t="shared" si="49"/>
        <v>サイトウルイ</v>
      </c>
      <c r="D739" s="124" t="str">
        <f t="shared" si="47"/>
        <v/>
      </c>
      <c r="E739" s="124" t="str">
        <f>IF(D739="","",COUNTIF($D$2:D739,1))</f>
        <v/>
      </c>
      <c r="F739" s="124" t="str">
        <f t="shared" si="48"/>
        <v>重複</v>
      </c>
      <c r="G739" s="124">
        <f>IF(F739="","",COUNTIF($F$2:F739,$F$1))</f>
        <v>67</v>
      </c>
      <c r="H739" s="124" t="str">
        <f>IF(COUNTIF($A$2:A739,A739)=1,A739,"")</f>
        <v/>
      </c>
      <c r="I739" s="124" t="str">
        <f t="shared" si="50"/>
        <v/>
      </c>
      <c r="J739" s="124" t="str">
        <f>IF(I739="","",SUM($I$2:I739))</f>
        <v/>
      </c>
    </row>
    <row r="740" spans="1:10">
      <c r="A740" s="125" t="s">
        <v>1641</v>
      </c>
      <c r="B740" s="123" t="s">
        <v>1651</v>
      </c>
      <c r="C740" s="124" t="str">
        <f t="shared" si="49"/>
        <v>サトウトウゴ</v>
      </c>
      <c r="D740" s="124" t="str">
        <f t="shared" si="47"/>
        <v/>
      </c>
      <c r="E740" s="124" t="str">
        <f>IF(D740="","",COUNTIF($D$2:D740,1))</f>
        <v/>
      </c>
      <c r="F740" s="124" t="str">
        <f t="shared" si="48"/>
        <v>重複</v>
      </c>
      <c r="G740" s="124">
        <f>IF(F740="","",COUNTIF($F$2:F740,$F$1))</f>
        <v>68</v>
      </c>
      <c r="H740" s="124" t="str">
        <f>IF(COUNTIF($A$2:A740,A740)=1,A740,"")</f>
        <v/>
      </c>
      <c r="I740" s="124" t="str">
        <f t="shared" si="50"/>
        <v/>
      </c>
      <c r="J740" s="124" t="str">
        <f>IF(I740="","",SUM($I$2:I740))</f>
        <v/>
      </c>
    </row>
    <row r="741" spans="1:10">
      <c r="A741" s="125" t="s">
        <v>1641</v>
      </c>
      <c r="B741" s="123" t="s">
        <v>1652</v>
      </c>
      <c r="C741" s="124" t="str">
        <f t="shared" si="49"/>
        <v>シロマユウコ</v>
      </c>
      <c r="D741" s="124" t="str">
        <f t="shared" si="47"/>
        <v/>
      </c>
      <c r="E741" s="124" t="str">
        <f>IF(D741="","",COUNTIF($D$2:D741,1))</f>
        <v/>
      </c>
      <c r="F741" s="124" t="str">
        <f t="shared" si="48"/>
        <v>重複</v>
      </c>
      <c r="G741" s="124">
        <f>IF(F741="","",COUNTIF($F$2:F741,$F$1))</f>
        <v>69</v>
      </c>
      <c r="H741" s="124" t="str">
        <f>IF(COUNTIF($A$2:A741,A741)=1,A741,"")</f>
        <v/>
      </c>
      <c r="I741" s="124" t="str">
        <f t="shared" si="50"/>
        <v/>
      </c>
      <c r="J741" s="124" t="str">
        <f>IF(I741="","",SUM($I$2:I741))</f>
        <v/>
      </c>
    </row>
    <row r="742" spans="1:10">
      <c r="A742" s="125" t="s">
        <v>1641</v>
      </c>
      <c r="B742" s="123" t="s">
        <v>1653</v>
      </c>
      <c r="C742" s="124" t="str">
        <f t="shared" si="49"/>
        <v>セユイアキラ</v>
      </c>
      <c r="D742" s="124" t="str">
        <f t="shared" si="47"/>
        <v/>
      </c>
      <c r="E742" s="124" t="str">
        <f>IF(D742="","",COUNTIF($D$2:D742,1))</f>
        <v/>
      </c>
      <c r="F742" s="124" t="str">
        <f t="shared" si="48"/>
        <v/>
      </c>
      <c r="G742" s="124" t="str">
        <f>IF(F742="","",COUNTIF($F$2:F742,$F$1))</f>
        <v/>
      </c>
      <c r="H742" s="124" t="str">
        <f>IF(COUNTIF($A$2:A742,A742)=1,A742,"")</f>
        <v/>
      </c>
      <c r="I742" s="124" t="str">
        <f t="shared" si="50"/>
        <v/>
      </c>
      <c r="J742" s="124" t="str">
        <f>IF(I742="","",SUM($I$2:I742))</f>
        <v/>
      </c>
    </row>
    <row r="743" spans="1:10">
      <c r="A743" s="125" t="s">
        <v>1641</v>
      </c>
      <c r="B743" s="123" t="s">
        <v>1654</v>
      </c>
      <c r="C743" s="124" t="str">
        <f t="shared" si="49"/>
        <v>セイミヤタカヒロ</v>
      </c>
      <c r="D743" s="124" t="str">
        <f t="shared" si="47"/>
        <v/>
      </c>
      <c r="E743" s="124" t="str">
        <f>IF(D743="","",COUNTIF($D$2:D743,1))</f>
        <v/>
      </c>
      <c r="F743" s="124" t="str">
        <f t="shared" si="48"/>
        <v>重複</v>
      </c>
      <c r="G743" s="124">
        <f>IF(F743="","",COUNTIF($F$2:F743,$F$1))</f>
        <v>70</v>
      </c>
      <c r="H743" s="124" t="str">
        <f>IF(COUNTIF($A$2:A743,A743)=1,A743,"")</f>
        <v/>
      </c>
      <c r="I743" s="124" t="str">
        <f t="shared" si="50"/>
        <v/>
      </c>
      <c r="J743" s="124" t="str">
        <f>IF(I743="","",SUM($I$2:I743))</f>
        <v/>
      </c>
    </row>
    <row r="744" spans="1:10">
      <c r="A744" s="125" t="s">
        <v>1641</v>
      </c>
      <c r="B744" s="123" t="s">
        <v>1655</v>
      </c>
      <c r="C744" s="124" t="str">
        <f t="shared" si="49"/>
        <v>タグチジュンジ</v>
      </c>
      <c r="D744" s="124" t="str">
        <f t="shared" si="47"/>
        <v/>
      </c>
      <c r="E744" s="124" t="str">
        <f>IF(D744="","",COUNTIF($D$2:D744,1))</f>
        <v/>
      </c>
      <c r="F744" s="124" t="str">
        <f t="shared" si="48"/>
        <v>重複</v>
      </c>
      <c r="G744" s="124">
        <f>IF(F744="","",COUNTIF($F$2:F744,$F$1))</f>
        <v>71</v>
      </c>
      <c r="H744" s="124" t="str">
        <f>IF(COUNTIF($A$2:A744,A744)=1,A744,"")</f>
        <v/>
      </c>
      <c r="I744" s="124" t="str">
        <f t="shared" si="50"/>
        <v/>
      </c>
      <c r="J744" s="124" t="str">
        <f>IF(I744="","",SUM($I$2:I744))</f>
        <v/>
      </c>
    </row>
    <row r="745" spans="1:10">
      <c r="A745" s="125" t="s">
        <v>1641</v>
      </c>
      <c r="B745" s="123" t="s">
        <v>1656</v>
      </c>
      <c r="C745" s="124" t="str">
        <f t="shared" si="49"/>
        <v>タムラリク</v>
      </c>
      <c r="D745" s="124" t="str">
        <f t="shared" si="47"/>
        <v/>
      </c>
      <c r="E745" s="124" t="str">
        <f>IF(D745="","",COUNTIF($D$2:D745,1))</f>
        <v/>
      </c>
      <c r="F745" s="124" t="str">
        <f t="shared" si="48"/>
        <v/>
      </c>
      <c r="G745" s="124" t="str">
        <f>IF(F745="","",COUNTIF($F$2:F745,$F$1))</f>
        <v/>
      </c>
      <c r="H745" s="124" t="str">
        <f>IF(COUNTIF($A$2:A745,A745)=1,A745,"")</f>
        <v/>
      </c>
      <c r="I745" s="124" t="str">
        <f t="shared" si="50"/>
        <v/>
      </c>
      <c r="J745" s="124" t="str">
        <f>IF(I745="","",SUM($I$2:I745))</f>
        <v/>
      </c>
    </row>
    <row r="746" spans="1:10">
      <c r="A746" s="125" t="s">
        <v>1641</v>
      </c>
      <c r="B746" s="123" t="s">
        <v>1657</v>
      </c>
      <c r="C746" s="124" t="str">
        <f t="shared" si="49"/>
        <v>月村德雄</v>
      </c>
      <c r="D746" s="124" t="str">
        <f t="shared" si="47"/>
        <v/>
      </c>
      <c r="E746" s="124" t="str">
        <f>IF(D746="","",COUNTIF($D$2:D746,1))</f>
        <v/>
      </c>
      <c r="F746" s="124" t="str">
        <f t="shared" si="48"/>
        <v>重複</v>
      </c>
      <c r="G746" s="124">
        <f>IF(F746="","",COUNTIF($F$2:F746,$F$1))</f>
        <v>72</v>
      </c>
      <c r="H746" s="124" t="str">
        <f>IF(COUNTIF($A$2:A746,A746)=1,A746,"")</f>
        <v/>
      </c>
      <c r="I746" s="124" t="str">
        <f t="shared" si="50"/>
        <v/>
      </c>
      <c r="J746" s="124" t="str">
        <f>IF(I746="","",SUM($I$2:I746))</f>
        <v/>
      </c>
    </row>
    <row r="747" spans="1:10">
      <c r="A747" s="125" t="s">
        <v>1641</v>
      </c>
      <c r="B747" s="123" t="s">
        <v>1658</v>
      </c>
      <c r="C747" s="124" t="str">
        <f t="shared" si="49"/>
        <v>ナガオカヒロシ</v>
      </c>
      <c r="D747" s="124" t="str">
        <f t="shared" si="47"/>
        <v/>
      </c>
      <c r="E747" s="124" t="str">
        <f>IF(D747="","",COUNTIF($D$2:D747,1))</f>
        <v/>
      </c>
      <c r="F747" s="124" t="str">
        <f t="shared" si="48"/>
        <v>重複</v>
      </c>
      <c r="G747" s="124">
        <f>IF(F747="","",COUNTIF($F$2:F747,$F$1))</f>
        <v>73</v>
      </c>
      <c r="H747" s="124" t="str">
        <f>IF(COUNTIF($A$2:A747,A747)=1,A747,"")</f>
        <v/>
      </c>
      <c r="I747" s="124" t="str">
        <f t="shared" si="50"/>
        <v/>
      </c>
      <c r="J747" s="124" t="str">
        <f>IF(I747="","",SUM($I$2:I747))</f>
        <v/>
      </c>
    </row>
    <row r="748" spans="1:10">
      <c r="A748" s="125" t="s">
        <v>1641</v>
      </c>
      <c r="B748" s="123" t="s">
        <v>1659</v>
      </c>
      <c r="C748" s="124" t="str">
        <f t="shared" si="49"/>
        <v>ナカムラタクマ</v>
      </c>
      <c r="D748" s="124" t="str">
        <f t="shared" si="47"/>
        <v/>
      </c>
      <c r="E748" s="124" t="str">
        <f>IF(D748="","",COUNTIF($D$2:D748,1))</f>
        <v/>
      </c>
      <c r="F748" s="124" t="str">
        <f t="shared" si="48"/>
        <v/>
      </c>
      <c r="G748" s="124" t="str">
        <f>IF(F748="","",COUNTIF($F$2:F748,$F$1))</f>
        <v/>
      </c>
      <c r="H748" s="124" t="str">
        <f>IF(COUNTIF($A$2:A748,A748)=1,A748,"")</f>
        <v/>
      </c>
      <c r="I748" s="124" t="str">
        <f t="shared" si="50"/>
        <v/>
      </c>
      <c r="J748" s="124" t="str">
        <f>IF(I748="","",SUM($I$2:I748))</f>
        <v/>
      </c>
    </row>
    <row r="749" spans="1:10">
      <c r="A749" s="125" t="s">
        <v>1641</v>
      </c>
      <c r="B749" s="123" t="s">
        <v>1660</v>
      </c>
      <c r="C749" s="124" t="str">
        <f t="shared" si="49"/>
        <v>ナカヤマシュウヒサ</v>
      </c>
      <c r="D749" s="124" t="str">
        <f t="shared" si="47"/>
        <v/>
      </c>
      <c r="E749" s="124" t="str">
        <f>IF(D749="","",COUNTIF($D$2:D749,1))</f>
        <v/>
      </c>
      <c r="F749" s="124" t="str">
        <f t="shared" si="48"/>
        <v>重複</v>
      </c>
      <c r="G749" s="124">
        <f>IF(F749="","",COUNTIF($F$2:F749,$F$1))</f>
        <v>74</v>
      </c>
      <c r="H749" s="124" t="str">
        <f>IF(COUNTIF($A$2:A749,A749)=1,A749,"")</f>
        <v/>
      </c>
      <c r="I749" s="124" t="str">
        <f t="shared" si="50"/>
        <v/>
      </c>
      <c r="J749" s="124" t="str">
        <f>IF(I749="","",SUM($I$2:I749))</f>
        <v/>
      </c>
    </row>
    <row r="750" spans="1:10">
      <c r="A750" s="125" t="s">
        <v>1641</v>
      </c>
      <c r="B750" s="123" t="s">
        <v>1661</v>
      </c>
      <c r="C750" s="124" t="str">
        <f t="shared" si="49"/>
        <v>ナミキミノル</v>
      </c>
      <c r="D750" s="124" t="str">
        <f t="shared" si="47"/>
        <v/>
      </c>
      <c r="E750" s="124" t="str">
        <f>IF(D750="","",COUNTIF($D$2:D750,1))</f>
        <v/>
      </c>
      <c r="F750" s="124" t="str">
        <f t="shared" si="48"/>
        <v/>
      </c>
      <c r="G750" s="124" t="str">
        <f>IF(F750="","",COUNTIF($F$2:F750,$F$1))</f>
        <v/>
      </c>
      <c r="H750" s="124" t="str">
        <f>IF(COUNTIF($A$2:A750,A750)=1,A750,"")</f>
        <v/>
      </c>
      <c r="I750" s="124" t="str">
        <f t="shared" si="50"/>
        <v/>
      </c>
      <c r="J750" s="124" t="str">
        <f>IF(I750="","",SUM($I$2:I750))</f>
        <v/>
      </c>
    </row>
    <row r="751" spans="1:10">
      <c r="A751" s="125" t="s">
        <v>1641</v>
      </c>
      <c r="B751" s="123" t="s">
        <v>1662</v>
      </c>
      <c r="C751" s="124" t="str">
        <f t="shared" si="49"/>
        <v>ニシヤマショウヘイ</v>
      </c>
      <c r="D751" s="124" t="str">
        <f t="shared" si="47"/>
        <v/>
      </c>
      <c r="E751" s="124" t="str">
        <f>IF(D751="","",COUNTIF($D$2:D751,1))</f>
        <v/>
      </c>
      <c r="F751" s="124" t="str">
        <f t="shared" si="48"/>
        <v/>
      </c>
      <c r="G751" s="124" t="str">
        <f>IF(F751="","",COUNTIF($F$2:F751,$F$1))</f>
        <v/>
      </c>
      <c r="H751" s="124" t="str">
        <f>IF(COUNTIF($A$2:A751,A751)=1,A751,"")</f>
        <v/>
      </c>
      <c r="I751" s="124" t="str">
        <f t="shared" si="50"/>
        <v/>
      </c>
      <c r="J751" s="124" t="str">
        <f>IF(I751="","",SUM($I$2:I751))</f>
        <v/>
      </c>
    </row>
    <row r="752" spans="1:10">
      <c r="A752" s="125" t="s">
        <v>1641</v>
      </c>
      <c r="B752" s="123" t="s">
        <v>1663</v>
      </c>
      <c r="C752" s="124" t="str">
        <f t="shared" si="49"/>
        <v>ハマダコウタロウ</v>
      </c>
      <c r="D752" s="124" t="str">
        <f t="shared" si="47"/>
        <v/>
      </c>
      <c r="E752" s="124" t="str">
        <f>IF(D752="","",COUNTIF($D$2:D752,1))</f>
        <v/>
      </c>
      <c r="F752" s="124" t="str">
        <f t="shared" si="48"/>
        <v/>
      </c>
      <c r="G752" s="124" t="str">
        <f>IF(F752="","",COUNTIF($F$2:F752,$F$1))</f>
        <v/>
      </c>
      <c r="H752" s="124" t="str">
        <f>IF(COUNTIF($A$2:A752,A752)=1,A752,"")</f>
        <v/>
      </c>
      <c r="I752" s="124" t="str">
        <f t="shared" si="50"/>
        <v/>
      </c>
      <c r="J752" s="124" t="str">
        <f>IF(I752="","",SUM($I$2:I752))</f>
        <v/>
      </c>
    </row>
    <row r="753" spans="1:10">
      <c r="A753" s="125" t="s">
        <v>1641</v>
      </c>
      <c r="B753" s="123" t="s">
        <v>1664</v>
      </c>
      <c r="C753" s="124" t="str">
        <f t="shared" si="49"/>
        <v>ハマモトミチヒロ</v>
      </c>
      <c r="D753" s="124" t="str">
        <f t="shared" si="47"/>
        <v/>
      </c>
      <c r="E753" s="124" t="str">
        <f>IF(D753="","",COUNTIF($D$2:D753,1))</f>
        <v/>
      </c>
      <c r="F753" s="124" t="str">
        <f t="shared" si="48"/>
        <v/>
      </c>
      <c r="G753" s="124" t="str">
        <f>IF(F753="","",COUNTIF($F$2:F753,$F$1))</f>
        <v/>
      </c>
      <c r="H753" s="124" t="str">
        <f>IF(COUNTIF($A$2:A753,A753)=1,A753,"")</f>
        <v/>
      </c>
      <c r="I753" s="124" t="str">
        <f t="shared" si="50"/>
        <v/>
      </c>
      <c r="J753" s="124" t="str">
        <f>IF(I753="","",SUM($I$2:I753))</f>
        <v/>
      </c>
    </row>
    <row r="754" spans="1:10">
      <c r="A754" s="125" t="s">
        <v>1641</v>
      </c>
      <c r="B754" s="123" t="s">
        <v>1665</v>
      </c>
      <c r="C754" s="124" t="str">
        <f t="shared" si="49"/>
        <v>ミズナガシュンジ</v>
      </c>
      <c r="D754" s="124" t="str">
        <f t="shared" si="47"/>
        <v/>
      </c>
      <c r="E754" s="124" t="str">
        <f>IF(D754="","",COUNTIF($D$2:D754,1))</f>
        <v/>
      </c>
      <c r="F754" s="124" t="str">
        <f t="shared" si="48"/>
        <v/>
      </c>
      <c r="G754" s="124" t="str">
        <f>IF(F754="","",COUNTIF($F$2:F754,$F$1))</f>
        <v/>
      </c>
      <c r="H754" s="124" t="str">
        <f>IF(COUNTIF($A$2:A754,A754)=1,A754,"")</f>
        <v/>
      </c>
      <c r="I754" s="124" t="str">
        <f t="shared" si="50"/>
        <v/>
      </c>
      <c r="J754" s="124" t="str">
        <f>IF(I754="","",SUM($I$2:I754))</f>
        <v/>
      </c>
    </row>
    <row r="755" spans="1:10">
      <c r="A755" s="125" t="s">
        <v>1641</v>
      </c>
      <c r="B755" s="123" t="s">
        <v>1666</v>
      </c>
      <c r="C755" s="124" t="str">
        <f t="shared" si="49"/>
        <v>ミツノカズノリ</v>
      </c>
      <c r="D755" s="124" t="str">
        <f t="shared" si="47"/>
        <v/>
      </c>
      <c r="E755" s="124" t="str">
        <f>IF(D755="","",COUNTIF($D$2:D755,1))</f>
        <v/>
      </c>
      <c r="F755" s="124" t="str">
        <f t="shared" si="48"/>
        <v>重複</v>
      </c>
      <c r="G755" s="124">
        <f>IF(F755="","",COUNTIF($F$2:F755,$F$1))</f>
        <v>75</v>
      </c>
      <c r="H755" s="124" t="str">
        <f>IF(COUNTIF($A$2:A755,A755)=1,A755,"")</f>
        <v/>
      </c>
      <c r="I755" s="124" t="str">
        <f t="shared" si="50"/>
        <v/>
      </c>
      <c r="J755" s="124" t="str">
        <f>IF(I755="","",SUM($I$2:I755))</f>
        <v/>
      </c>
    </row>
    <row r="756" spans="1:10">
      <c r="A756" s="125" t="s">
        <v>1641</v>
      </c>
      <c r="B756" s="123" t="s">
        <v>1667</v>
      </c>
      <c r="C756" s="124" t="str">
        <f t="shared" si="49"/>
        <v>ミヤジカツノリ</v>
      </c>
      <c r="D756" s="124" t="str">
        <f t="shared" si="47"/>
        <v/>
      </c>
      <c r="E756" s="124" t="str">
        <f>IF(D756="","",COUNTIF($D$2:D756,1))</f>
        <v/>
      </c>
      <c r="F756" s="124" t="str">
        <f t="shared" si="48"/>
        <v>重複</v>
      </c>
      <c r="G756" s="124">
        <f>IF(F756="","",COUNTIF($F$2:F756,$F$1))</f>
        <v>76</v>
      </c>
      <c r="H756" s="124" t="str">
        <f>IF(COUNTIF($A$2:A756,A756)=1,A756,"")</f>
        <v/>
      </c>
      <c r="I756" s="124" t="str">
        <f t="shared" si="50"/>
        <v/>
      </c>
      <c r="J756" s="124" t="str">
        <f>IF(I756="","",SUM($I$2:I756))</f>
        <v/>
      </c>
    </row>
    <row r="757" spans="1:10">
      <c r="A757" s="125" t="s">
        <v>1641</v>
      </c>
      <c r="B757" s="123" t="s">
        <v>1668</v>
      </c>
      <c r="C757" s="124" t="str">
        <f t="shared" si="49"/>
        <v>ムラタケイスケ</v>
      </c>
      <c r="D757" s="124" t="str">
        <f t="shared" si="47"/>
        <v/>
      </c>
      <c r="E757" s="124" t="str">
        <f>IF(D757="","",COUNTIF($D$2:D757,1))</f>
        <v/>
      </c>
      <c r="F757" s="124" t="str">
        <f t="shared" si="48"/>
        <v/>
      </c>
      <c r="G757" s="124" t="str">
        <f>IF(F757="","",COUNTIF($F$2:F757,$F$1))</f>
        <v/>
      </c>
      <c r="H757" s="124" t="str">
        <f>IF(COUNTIF($A$2:A757,A757)=1,A757,"")</f>
        <v/>
      </c>
      <c r="I757" s="124" t="str">
        <f t="shared" si="50"/>
        <v/>
      </c>
      <c r="J757" s="124" t="str">
        <f>IF(I757="","",SUM($I$2:I757))</f>
        <v/>
      </c>
    </row>
    <row r="758" spans="1:10">
      <c r="A758" s="125" t="s">
        <v>1641</v>
      </c>
      <c r="B758" s="123" t="s">
        <v>1669</v>
      </c>
      <c r="C758" s="124" t="str">
        <f t="shared" si="49"/>
        <v>モリマサノリ</v>
      </c>
      <c r="D758" s="124" t="str">
        <f t="shared" si="47"/>
        <v/>
      </c>
      <c r="E758" s="124" t="str">
        <f>IF(D758="","",COUNTIF($D$2:D758,1))</f>
        <v/>
      </c>
      <c r="F758" s="124" t="str">
        <f t="shared" si="48"/>
        <v>重複</v>
      </c>
      <c r="G758" s="124">
        <f>IF(F758="","",COUNTIF($F$2:F758,$F$1))</f>
        <v>77</v>
      </c>
      <c r="H758" s="124" t="str">
        <f>IF(COUNTIF($A$2:A758,A758)=1,A758,"")</f>
        <v/>
      </c>
      <c r="I758" s="124" t="str">
        <f t="shared" si="50"/>
        <v/>
      </c>
      <c r="J758" s="124" t="str">
        <f>IF(I758="","",SUM($I$2:I758))</f>
        <v/>
      </c>
    </row>
    <row r="759" spans="1:10">
      <c r="A759" s="125" t="s">
        <v>1641</v>
      </c>
      <c r="B759" s="123" t="s">
        <v>1670</v>
      </c>
      <c r="C759" s="124" t="str">
        <f t="shared" si="49"/>
        <v>モリタヨウイチ</v>
      </c>
      <c r="D759" s="124" t="str">
        <f t="shared" si="47"/>
        <v/>
      </c>
      <c r="E759" s="124" t="str">
        <f>IF(D759="","",COUNTIF($D$2:D759,1))</f>
        <v/>
      </c>
      <c r="F759" s="124" t="str">
        <f t="shared" si="48"/>
        <v>重複</v>
      </c>
      <c r="G759" s="124">
        <f>IF(F759="","",COUNTIF($F$2:F759,$F$1))</f>
        <v>78</v>
      </c>
      <c r="H759" s="124" t="str">
        <f>IF(COUNTIF($A$2:A759,A759)=1,A759,"")</f>
        <v/>
      </c>
      <c r="I759" s="124" t="str">
        <f t="shared" si="50"/>
        <v/>
      </c>
      <c r="J759" s="124" t="str">
        <f>IF(I759="","",SUM($I$2:I759))</f>
        <v/>
      </c>
    </row>
    <row r="760" spans="1:10">
      <c r="A760" s="125" t="s">
        <v>1641</v>
      </c>
      <c r="B760" s="123" t="s">
        <v>1671</v>
      </c>
      <c r="C760" s="124" t="str">
        <f t="shared" si="49"/>
        <v>ヤマトタケシ</v>
      </c>
      <c r="D760" s="124" t="str">
        <f t="shared" si="47"/>
        <v/>
      </c>
      <c r="E760" s="124" t="str">
        <f>IF(D760="","",COUNTIF($D$2:D760,1))</f>
        <v/>
      </c>
      <c r="F760" s="124" t="str">
        <f t="shared" si="48"/>
        <v>重複</v>
      </c>
      <c r="G760" s="124">
        <f>IF(F760="","",COUNTIF($F$2:F760,$F$1))</f>
        <v>79</v>
      </c>
      <c r="H760" s="124" t="str">
        <f>IF(COUNTIF($A$2:A760,A760)=1,A760,"")</f>
        <v/>
      </c>
      <c r="I760" s="124" t="str">
        <f t="shared" si="50"/>
        <v/>
      </c>
      <c r="J760" s="124" t="str">
        <f>IF(I760="","",SUM($I$2:I760))</f>
        <v/>
      </c>
    </row>
    <row r="761" spans="1:10">
      <c r="A761" s="125" t="s">
        <v>1641</v>
      </c>
      <c r="B761" s="123" t="s">
        <v>1672</v>
      </c>
      <c r="C761" s="124" t="str">
        <f t="shared" si="49"/>
        <v>ヨコタガワユウヤ</v>
      </c>
      <c r="D761" s="124" t="str">
        <f t="shared" si="47"/>
        <v/>
      </c>
      <c r="E761" s="124" t="str">
        <f>IF(D761="","",COUNTIF($D$2:D761,1))</f>
        <v/>
      </c>
      <c r="F761" s="124" t="str">
        <f t="shared" si="48"/>
        <v/>
      </c>
      <c r="G761" s="124" t="str">
        <f>IF(F761="","",COUNTIF($F$2:F761,$F$1))</f>
        <v/>
      </c>
      <c r="H761" s="124" t="str">
        <f>IF(COUNTIF($A$2:A761,A761)=1,A761,"")</f>
        <v/>
      </c>
      <c r="I761" s="124" t="str">
        <f t="shared" si="50"/>
        <v/>
      </c>
      <c r="J761" s="124" t="str">
        <f>IF(I761="","",SUM($I$2:I761))</f>
        <v/>
      </c>
    </row>
    <row r="762" spans="1:10">
      <c r="A762" s="125" t="s">
        <v>1673</v>
      </c>
      <c r="B762" s="123" t="s">
        <v>1674</v>
      </c>
      <c r="C762" s="124" t="str">
        <f t="shared" si="49"/>
        <v>アライユキオ</v>
      </c>
      <c r="D762" s="124" t="str">
        <f t="shared" si="47"/>
        <v/>
      </c>
      <c r="E762" s="124" t="str">
        <f>IF(D762="","",COUNTIF($D$2:D762,1))</f>
        <v/>
      </c>
      <c r="F762" s="124" t="str">
        <f t="shared" si="48"/>
        <v/>
      </c>
      <c r="G762" s="124" t="str">
        <f>IF(F762="","",COUNTIF($F$2:F762,$F$1))</f>
        <v/>
      </c>
      <c r="H762" s="124" t="str">
        <f>IF(COUNTIF($A$2:A762,A762)=1,A762,"")</f>
        <v>ラゾーナ川崎プラザ(施設)</v>
      </c>
      <c r="I762" s="124">
        <f t="shared" si="50"/>
        <v>1</v>
      </c>
      <c r="J762" s="124">
        <f>IF(I762="","",SUM($I$2:I762))</f>
        <v>31</v>
      </c>
    </row>
    <row r="763" spans="1:10">
      <c r="A763" s="125" t="s">
        <v>1673</v>
      </c>
      <c r="B763" s="123" t="s">
        <v>1675</v>
      </c>
      <c r="C763" s="124" t="str">
        <f t="shared" si="49"/>
        <v>アンドウアキラ</v>
      </c>
      <c r="D763" s="124" t="str">
        <f t="shared" si="47"/>
        <v/>
      </c>
      <c r="E763" s="124" t="str">
        <f>IF(D763="","",COUNTIF($D$2:D763,1))</f>
        <v/>
      </c>
      <c r="F763" s="124" t="str">
        <f t="shared" si="48"/>
        <v/>
      </c>
      <c r="G763" s="124" t="str">
        <f>IF(F763="","",COUNTIF($F$2:F763,$F$1))</f>
        <v/>
      </c>
      <c r="H763" s="124" t="str">
        <f>IF(COUNTIF($A$2:A763,A763)=1,A763,"")</f>
        <v/>
      </c>
      <c r="I763" s="124" t="str">
        <f t="shared" si="50"/>
        <v/>
      </c>
      <c r="J763" s="124" t="str">
        <f>IF(I763="","",SUM($I$2:I763))</f>
        <v/>
      </c>
    </row>
    <row r="764" spans="1:10">
      <c r="A764" s="125" t="s">
        <v>1673</v>
      </c>
      <c r="B764" s="123" t="s">
        <v>1676</v>
      </c>
      <c r="C764" s="124" t="str">
        <f t="shared" si="49"/>
        <v>イブスキジュンペイ</v>
      </c>
      <c r="D764" s="124" t="str">
        <f t="shared" si="47"/>
        <v/>
      </c>
      <c r="E764" s="124" t="str">
        <f>IF(D764="","",COUNTIF($D$2:D764,1))</f>
        <v/>
      </c>
      <c r="F764" s="124" t="str">
        <f t="shared" si="48"/>
        <v/>
      </c>
      <c r="G764" s="124" t="str">
        <f>IF(F764="","",COUNTIF($F$2:F764,$F$1))</f>
        <v/>
      </c>
      <c r="H764" s="124" t="str">
        <f>IF(COUNTIF($A$2:A764,A764)=1,A764,"")</f>
        <v/>
      </c>
      <c r="I764" s="124" t="str">
        <f t="shared" si="50"/>
        <v/>
      </c>
      <c r="J764" s="124" t="str">
        <f>IF(I764="","",SUM($I$2:I764))</f>
        <v/>
      </c>
    </row>
    <row r="765" spans="1:10">
      <c r="A765" s="125" t="s">
        <v>1673</v>
      </c>
      <c r="B765" s="123" t="s">
        <v>1677</v>
      </c>
      <c r="C765" s="124" t="str">
        <f t="shared" si="49"/>
        <v>イソザキアツオ</v>
      </c>
      <c r="D765" s="124" t="str">
        <f t="shared" si="47"/>
        <v/>
      </c>
      <c r="E765" s="124" t="str">
        <f>IF(D765="","",COUNTIF($D$2:D765,1))</f>
        <v/>
      </c>
      <c r="F765" s="124" t="str">
        <f t="shared" si="48"/>
        <v/>
      </c>
      <c r="G765" s="124" t="str">
        <f>IF(F765="","",COUNTIF($F$2:F765,$F$1))</f>
        <v/>
      </c>
      <c r="H765" s="124" t="str">
        <f>IF(COUNTIF($A$2:A765,A765)=1,A765,"")</f>
        <v/>
      </c>
      <c r="I765" s="124" t="str">
        <f t="shared" si="50"/>
        <v/>
      </c>
      <c r="J765" s="124" t="str">
        <f>IF(I765="","",SUM($I$2:I765))</f>
        <v/>
      </c>
    </row>
    <row r="766" spans="1:10">
      <c r="A766" s="125" t="s">
        <v>1673</v>
      </c>
      <c r="B766" s="123" t="s">
        <v>1678</v>
      </c>
      <c r="C766" s="124" t="str">
        <f t="shared" si="49"/>
        <v>エンドウカツヒロ</v>
      </c>
      <c r="D766" s="124" t="str">
        <f t="shared" si="47"/>
        <v/>
      </c>
      <c r="E766" s="124" t="str">
        <f>IF(D766="","",COUNTIF($D$2:D766,1))</f>
        <v/>
      </c>
      <c r="F766" s="124" t="str">
        <f t="shared" si="48"/>
        <v/>
      </c>
      <c r="G766" s="124" t="str">
        <f>IF(F766="","",COUNTIF($F$2:F766,$F$1))</f>
        <v/>
      </c>
      <c r="H766" s="124" t="str">
        <f>IF(COUNTIF($A$2:A766,A766)=1,A766,"")</f>
        <v/>
      </c>
      <c r="I766" s="124" t="str">
        <f t="shared" si="50"/>
        <v/>
      </c>
      <c r="J766" s="124" t="str">
        <f>IF(I766="","",SUM($I$2:I766))</f>
        <v/>
      </c>
    </row>
    <row r="767" spans="1:10">
      <c r="A767" s="125" t="s">
        <v>1673</v>
      </c>
      <c r="B767" s="123" t="s">
        <v>1679</v>
      </c>
      <c r="C767" s="124" t="str">
        <f t="shared" si="49"/>
        <v>オオイイサム</v>
      </c>
      <c r="D767" s="124" t="str">
        <f t="shared" si="47"/>
        <v/>
      </c>
      <c r="E767" s="124" t="str">
        <f>IF(D767="","",COUNTIF($D$2:D767,1))</f>
        <v/>
      </c>
      <c r="F767" s="124" t="str">
        <f t="shared" si="48"/>
        <v/>
      </c>
      <c r="G767" s="124" t="str">
        <f>IF(F767="","",COUNTIF($F$2:F767,$F$1))</f>
        <v/>
      </c>
      <c r="H767" s="124" t="str">
        <f>IF(COUNTIF($A$2:A767,A767)=1,A767,"")</f>
        <v/>
      </c>
      <c r="I767" s="124" t="str">
        <f t="shared" si="50"/>
        <v/>
      </c>
      <c r="J767" s="124" t="str">
        <f>IF(I767="","",SUM($I$2:I767))</f>
        <v/>
      </c>
    </row>
    <row r="768" spans="1:10">
      <c r="A768" s="125" t="s">
        <v>1673</v>
      </c>
      <c r="B768" s="126" t="s">
        <v>1680</v>
      </c>
      <c r="C768" s="124" t="str">
        <f t="shared" si="49"/>
        <v>オカヒデツグ</v>
      </c>
      <c r="D768" s="124" t="str">
        <f t="shared" si="47"/>
        <v/>
      </c>
      <c r="E768" s="124" t="str">
        <f>IF(D768="","",COUNTIF($D$2:D768,1))</f>
        <v/>
      </c>
      <c r="F768" s="124" t="str">
        <f t="shared" si="48"/>
        <v/>
      </c>
      <c r="G768" s="124" t="str">
        <f>IF(F768="","",COUNTIF($F$2:F768,$F$1))</f>
        <v/>
      </c>
      <c r="H768" s="124" t="str">
        <f>IF(COUNTIF($A$2:A768,A768)=1,A768,"")</f>
        <v/>
      </c>
      <c r="I768" s="124" t="str">
        <f t="shared" si="50"/>
        <v/>
      </c>
      <c r="J768" s="124" t="str">
        <f>IF(I768="","",SUM($I$2:I768))</f>
        <v/>
      </c>
    </row>
    <row r="769" spans="1:10">
      <c r="A769" s="125" t="s">
        <v>1673</v>
      </c>
      <c r="B769" s="126" t="s">
        <v>1681</v>
      </c>
      <c r="C769" s="124" t="str">
        <f t="shared" si="49"/>
        <v>オカダカズミ</v>
      </c>
      <c r="D769" s="124" t="str">
        <f t="shared" si="47"/>
        <v/>
      </c>
      <c r="E769" s="124" t="str">
        <f>IF(D769="","",COUNTIF($D$2:D769,1))</f>
        <v/>
      </c>
      <c r="F769" s="124" t="str">
        <f t="shared" si="48"/>
        <v/>
      </c>
      <c r="G769" s="124" t="str">
        <f>IF(F769="","",COUNTIF($F$2:F769,$F$1))</f>
        <v/>
      </c>
      <c r="H769" s="124" t="str">
        <f>IF(COUNTIF($A$2:A769,A769)=1,A769,"")</f>
        <v/>
      </c>
      <c r="I769" s="124" t="str">
        <f t="shared" si="50"/>
        <v/>
      </c>
      <c r="J769" s="124" t="str">
        <f>IF(I769="","",SUM($I$2:I769))</f>
        <v/>
      </c>
    </row>
    <row r="770" spans="1:10">
      <c r="A770" s="125" t="s">
        <v>1673</v>
      </c>
      <c r="B770" s="123" t="s">
        <v>1682</v>
      </c>
      <c r="C770" s="124" t="str">
        <f t="shared" si="49"/>
        <v>オカヤマソトシフ</v>
      </c>
      <c r="D770" s="124" t="str">
        <f t="shared" ref="D770:D833" si="51">IF(LEFT(B770,LEN(頭文字))=頭文字,1,"")</f>
        <v/>
      </c>
      <c r="E770" s="124" t="str">
        <f>IF(D770="","",COUNTIF($D$2:D770,1))</f>
        <v/>
      </c>
      <c r="F770" s="124" t="str">
        <f t="shared" ref="F770:F833" si="52">IF(COUNTIF(氏名,B770)&gt;1,"重複","")</f>
        <v/>
      </c>
      <c r="G770" s="124" t="str">
        <f>IF(F770="","",COUNTIF($F$2:F770,$F$1))</f>
        <v/>
      </c>
      <c r="H770" s="124" t="str">
        <f>IF(COUNTIF($A$2:A770,A770)=1,A770,"")</f>
        <v/>
      </c>
      <c r="I770" s="124" t="str">
        <f t="shared" si="50"/>
        <v/>
      </c>
      <c r="J770" s="124" t="str">
        <f>IF(I770="","",SUM($I$2:I770))</f>
        <v/>
      </c>
    </row>
    <row r="771" spans="1:10">
      <c r="A771" s="125" t="s">
        <v>1673</v>
      </c>
      <c r="B771" s="123" t="s">
        <v>1683</v>
      </c>
      <c r="C771" s="124" t="str">
        <f t="shared" ref="C771:C834" si="53">PHONETIC(B771)</f>
        <v>オノヒトミ</v>
      </c>
      <c r="D771" s="124" t="str">
        <f t="shared" si="51"/>
        <v/>
      </c>
      <c r="E771" s="124" t="str">
        <f>IF(D771="","",COUNTIF($D$2:D771,1))</f>
        <v/>
      </c>
      <c r="F771" s="124" t="str">
        <f t="shared" si="52"/>
        <v/>
      </c>
      <c r="G771" s="124" t="str">
        <f>IF(F771="","",COUNTIF($F$2:F771,$F$1))</f>
        <v/>
      </c>
      <c r="H771" s="124" t="str">
        <f>IF(COUNTIF($A$2:A771,A771)=1,A771,"")</f>
        <v/>
      </c>
      <c r="I771" s="124" t="str">
        <f t="shared" ref="I771:I834" si="54">IF(H771="","",1)</f>
        <v/>
      </c>
      <c r="J771" s="124" t="str">
        <f>IF(I771="","",SUM($I$2:I771))</f>
        <v/>
      </c>
    </row>
    <row r="772" spans="1:10">
      <c r="A772" s="125" t="s">
        <v>1673</v>
      </c>
      <c r="B772" s="123" t="s">
        <v>1684</v>
      </c>
      <c r="C772" s="124" t="str">
        <f t="shared" si="53"/>
        <v>オマツエイジ</v>
      </c>
      <c r="D772" s="124" t="str">
        <f t="shared" si="51"/>
        <v/>
      </c>
      <c r="E772" s="124" t="str">
        <f>IF(D772="","",COUNTIF($D$2:D772,1))</f>
        <v/>
      </c>
      <c r="F772" s="124" t="str">
        <f t="shared" si="52"/>
        <v/>
      </c>
      <c r="G772" s="124" t="str">
        <f>IF(F772="","",COUNTIF($F$2:F772,$F$1))</f>
        <v/>
      </c>
      <c r="H772" s="124" t="str">
        <f>IF(COUNTIF($A$2:A772,A772)=1,A772,"")</f>
        <v/>
      </c>
      <c r="I772" s="124" t="str">
        <f t="shared" si="54"/>
        <v/>
      </c>
      <c r="J772" s="124" t="str">
        <f>IF(I772="","",SUM($I$2:I772))</f>
        <v/>
      </c>
    </row>
    <row r="773" spans="1:10">
      <c r="A773" s="125" t="s">
        <v>1673</v>
      </c>
      <c r="B773" s="123" t="s">
        <v>1685</v>
      </c>
      <c r="C773" s="124" t="str">
        <f t="shared" si="53"/>
        <v>カトウトシオ</v>
      </c>
      <c r="D773" s="124" t="str">
        <f t="shared" si="51"/>
        <v/>
      </c>
      <c r="E773" s="124" t="str">
        <f>IF(D773="","",COUNTIF($D$2:D773,1))</f>
        <v/>
      </c>
      <c r="F773" s="124" t="str">
        <f t="shared" si="52"/>
        <v/>
      </c>
      <c r="G773" s="124" t="str">
        <f>IF(F773="","",COUNTIF($F$2:F773,$F$1))</f>
        <v/>
      </c>
      <c r="H773" s="124" t="str">
        <f>IF(COUNTIF($A$2:A773,A773)=1,A773,"")</f>
        <v/>
      </c>
      <c r="I773" s="124" t="str">
        <f t="shared" si="54"/>
        <v/>
      </c>
      <c r="J773" s="124" t="str">
        <f>IF(I773="","",SUM($I$2:I773))</f>
        <v/>
      </c>
    </row>
    <row r="774" spans="1:10">
      <c r="A774" s="125" t="s">
        <v>1673</v>
      </c>
      <c r="B774" s="123" t="s">
        <v>1686</v>
      </c>
      <c r="C774" s="124" t="str">
        <f t="shared" si="53"/>
        <v>キタニノボル</v>
      </c>
      <c r="D774" s="124" t="str">
        <f t="shared" si="51"/>
        <v/>
      </c>
      <c r="E774" s="124" t="str">
        <f>IF(D774="","",COUNTIF($D$2:D774,1))</f>
        <v/>
      </c>
      <c r="F774" s="124" t="str">
        <f t="shared" si="52"/>
        <v/>
      </c>
      <c r="G774" s="124" t="str">
        <f>IF(F774="","",COUNTIF($F$2:F774,$F$1))</f>
        <v/>
      </c>
      <c r="H774" s="124" t="str">
        <f>IF(COUNTIF($A$2:A774,A774)=1,A774,"")</f>
        <v/>
      </c>
      <c r="I774" s="124" t="str">
        <f t="shared" si="54"/>
        <v/>
      </c>
      <c r="J774" s="124" t="str">
        <f>IF(I774="","",SUM($I$2:I774))</f>
        <v/>
      </c>
    </row>
    <row r="775" spans="1:10">
      <c r="A775" s="125" t="s">
        <v>1673</v>
      </c>
      <c r="B775" s="123" t="s">
        <v>1687</v>
      </c>
      <c r="C775" s="124" t="str">
        <f t="shared" si="53"/>
        <v>キドコウスケ</v>
      </c>
      <c r="D775" s="124" t="str">
        <f t="shared" si="51"/>
        <v/>
      </c>
      <c r="E775" s="124" t="str">
        <f>IF(D775="","",COUNTIF($D$2:D775,1))</f>
        <v/>
      </c>
      <c r="F775" s="124" t="str">
        <f t="shared" si="52"/>
        <v/>
      </c>
      <c r="G775" s="124" t="str">
        <f>IF(F775="","",COUNTIF($F$2:F775,$F$1))</f>
        <v/>
      </c>
      <c r="H775" s="124" t="str">
        <f>IF(COUNTIF($A$2:A775,A775)=1,A775,"")</f>
        <v/>
      </c>
      <c r="I775" s="124" t="str">
        <f t="shared" si="54"/>
        <v/>
      </c>
      <c r="J775" s="124" t="str">
        <f>IF(I775="","",SUM($I$2:I775))</f>
        <v/>
      </c>
    </row>
    <row r="776" spans="1:10">
      <c r="A776" s="125" t="s">
        <v>1673</v>
      </c>
      <c r="B776" s="123" t="s">
        <v>1688</v>
      </c>
      <c r="C776" s="124" t="str">
        <f t="shared" si="53"/>
        <v>コイズミアカネ</v>
      </c>
      <c r="D776" s="124" t="str">
        <f t="shared" si="51"/>
        <v/>
      </c>
      <c r="E776" s="124" t="str">
        <f>IF(D776="","",COUNTIF($D$2:D776,1))</f>
        <v/>
      </c>
      <c r="F776" s="124" t="str">
        <f t="shared" si="52"/>
        <v/>
      </c>
      <c r="G776" s="124" t="str">
        <f>IF(F776="","",COUNTIF($F$2:F776,$F$1))</f>
        <v/>
      </c>
      <c r="H776" s="124" t="str">
        <f>IF(COUNTIF($A$2:A776,A776)=1,A776,"")</f>
        <v/>
      </c>
      <c r="I776" s="124" t="str">
        <f t="shared" si="54"/>
        <v/>
      </c>
      <c r="J776" s="124" t="str">
        <f>IF(I776="","",SUM($I$2:I776))</f>
        <v/>
      </c>
    </row>
    <row r="777" spans="1:10">
      <c r="A777" s="125" t="s">
        <v>1673</v>
      </c>
      <c r="B777" s="123" t="s">
        <v>1689</v>
      </c>
      <c r="C777" s="124" t="str">
        <f t="shared" si="53"/>
        <v>コンドウモトイク</v>
      </c>
      <c r="D777" s="124" t="str">
        <f t="shared" si="51"/>
        <v/>
      </c>
      <c r="E777" s="124" t="str">
        <f>IF(D777="","",COUNTIF($D$2:D777,1))</f>
        <v/>
      </c>
      <c r="F777" s="124" t="str">
        <f t="shared" si="52"/>
        <v/>
      </c>
      <c r="G777" s="124" t="str">
        <f>IF(F777="","",COUNTIF($F$2:F777,$F$1))</f>
        <v/>
      </c>
      <c r="H777" s="124" t="str">
        <f>IF(COUNTIF($A$2:A777,A777)=1,A777,"")</f>
        <v/>
      </c>
      <c r="I777" s="124" t="str">
        <f t="shared" si="54"/>
        <v/>
      </c>
      <c r="J777" s="124" t="str">
        <f>IF(I777="","",SUM($I$2:I777))</f>
        <v/>
      </c>
    </row>
    <row r="778" spans="1:10">
      <c r="A778" s="125" t="s">
        <v>1673</v>
      </c>
      <c r="B778" s="123" t="s">
        <v>1690</v>
      </c>
      <c r="C778" s="124" t="str">
        <f t="shared" si="53"/>
        <v>サカモトヒデユキ</v>
      </c>
      <c r="D778" s="124" t="str">
        <f t="shared" si="51"/>
        <v/>
      </c>
      <c r="E778" s="124" t="str">
        <f>IF(D778="","",COUNTIF($D$2:D778,1))</f>
        <v/>
      </c>
      <c r="F778" s="124" t="str">
        <f t="shared" si="52"/>
        <v/>
      </c>
      <c r="G778" s="124" t="str">
        <f>IF(F778="","",COUNTIF($F$2:F778,$F$1))</f>
        <v/>
      </c>
      <c r="H778" s="124" t="str">
        <f>IF(COUNTIF($A$2:A778,A778)=1,A778,"")</f>
        <v/>
      </c>
      <c r="I778" s="124" t="str">
        <f t="shared" si="54"/>
        <v/>
      </c>
      <c r="J778" s="124" t="str">
        <f>IF(I778="","",SUM($I$2:I778))</f>
        <v/>
      </c>
    </row>
    <row r="779" spans="1:10">
      <c r="A779" s="125" t="s">
        <v>1673</v>
      </c>
      <c r="B779" s="123" t="s">
        <v>1691</v>
      </c>
      <c r="C779" s="124" t="str">
        <f t="shared" si="53"/>
        <v>サワダツヨシ</v>
      </c>
      <c r="D779" s="124" t="str">
        <f t="shared" si="51"/>
        <v/>
      </c>
      <c r="E779" s="124" t="str">
        <f>IF(D779="","",COUNTIF($D$2:D779,1))</f>
        <v/>
      </c>
      <c r="F779" s="124" t="str">
        <f t="shared" si="52"/>
        <v/>
      </c>
      <c r="G779" s="124" t="str">
        <f>IF(F779="","",COUNTIF($F$2:F779,$F$1))</f>
        <v/>
      </c>
      <c r="H779" s="124" t="str">
        <f>IF(COUNTIF($A$2:A779,A779)=1,A779,"")</f>
        <v/>
      </c>
      <c r="I779" s="124" t="str">
        <f t="shared" si="54"/>
        <v/>
      </c>
      <c r="J779" s="124" t="str">
        <f>IF(I779="","",SUM($I$2:I779))</f>
        <v/>
      </c>
    </row>
    <row r="780" spans="1:10">
      <c r="A780" s="125" t="s">
        <v>1673</v>
      </c>
      <c r="B780" s="123" t="s">
        <v>1692</v>
      </c>
      <c r="C780" s="124" t="str">
        <f t="shared" si="53"/>
        <v>シミズマサミ</v>
      </c>
      <c r="D780" s="124" t="str">
        <f t="shared" si="51"/>
        <v/>
      </c>
      <c r="E780" s="124" t="str">
        <f>IF(D780="","",COUNTIF($D$2:D780,1))</f>
        <v/>
      </c>
      <c r="F780" s="124" t="str">
        <f t="shared" si="52"/>
        <v/>
      </c>
      <c r="G780" s="124" t="str">
        <f>IF(F780="","",COUNTIF($F$2:F780,$F$1))</f>
        <v/>
      </c>
      <c r="H780" s="124" t="str">
        <f>IF(COUNTIF($A$2:A780,A780)=1,A780,"")</f>
        <v/>
      </c>
      <c r="I780" s="124" t="str">
        <f t="shared" si="54"/>
        <v/>
      </c>
      <c r="J780" s="124" t="str">
        <f>IF(I780="","",SUM($I$2:I780))</f>
        <v/>
      </c>
    </row>
    <row r="781" spans="1:10">
      <c r="A781" s="125" t="s">
        <v>1673</v>
      </c>
      <c r="B781" s="123" t="s">
        <v>1693</v>
      </c>
      <c r="C781" s="124" t="str">
        <f t="shared" si="53"/>
        <v>スエヨシタツヤ</v>
      </c>
      <c r="D781" s="124" t="str">
        <f t="shared" si="51"/>
        <v/>
      </c>
      <c r="E781" s="124" t="str">
        <f>IF(D781="","",COUNTIF($D$2:D781,1))</f>
        <v/>
      </c>
      <c r="F781" s="124" t="str">
        <f t="shared" si="52"/>
        <v/>
      </c>
      <c r="G781" s="124" t="str">
        <f>IF(F781="","",COUNTIF($F$2:F781,$F$1))</f>
        <v/>
      </c>
      <c r="H781" s="124" t="str">
        <f>IF(COUNTIF($A$2:A781,A781)=1,A781,"")</f>
        <v/>
      </c>
      <c r="I781" s="124" t="str">
        <f t="shared" si="54"/>
        <v/>
      </c>
      <c r="J781" s="124" t="str">
        <f>IF(I781="","",SUM($I$2:I781))</f>
        <v/>
      </c>
    </row>
    <row r="782" spans="1:10">
      <c r="A782" s="125" t="s">
        <v>1673</v>
      </c>
      <c r="B782" s="123" t="s">
        <v>1694</v>
      </c>
      <c r="C782" s="124" t="str">
        <f t="shared" si="53"/>
        <v>タカハシカズオ</v>
      </c>
      <c r="D782" s="124" t="str">
        <f t="shared" si="51"/>
        <v/>
      </c>
      <c r="E782" s="124" t="str">
        <f>IF(D782="","",COUNTIF($D$2:D782,1))</f>
        <v/>
      </c>
      <c r="F782" s="124" t="str">
        <f t="shared" si="52"/>
        <v/>
      </c>
      <c r="G782" s="124" t="str">
        <f>IF(F782="","",COUNTIF($F$2:F782,$F$1))</f>
        <v/>
      </c>
      <c r="H782" s="124" t="str">
        <f>IF(COUNTIF($A$2:A782,A782)=1,A782,"")</f>
        <v/>
      </c>
      <c r="I782" s="124" t="str">
        <f t="shared" si="54"/>
        <v/>
      </c>
      <c r="J782" s="124" t="str">
        <f>IF(I782="","",SUM($I$2:I782))</f>
        <v/>
      </c>
    </row>
    <row r="783" spans="1:10">
      <c r="A783" s="125" t="s">
        <v>1673</v>
      </c>
      <c r="B783" s="123" t="s">
        <v>1695</v>
      </c>
      <c r="C783" s="124" t="str">
        <f t="shared" si="53"/>
        <v>タカハシヨシサブロウ</v>
      </c>
      <c r="D783" s="124" t="str">
        <f t="shared" si="51"/>
        <v/>
      </c>
      <c r="E783" s="124" t="str">
        <f>IF(D783="","",COUNTIF($D$2:D783,1))</f>
        <v/>
      </c>
      <c r="F783" s="124" t="str">
        <f t="shared" si="52"/>
        <v/>
      </c>
      <c r="G783" s="124" t="str">
        <f>IF(F783="","",COUNTIF($F$2:F783,$F$1))</f>
        <v/>
      </c>
      <c r="H783" s="124" t="str">
        <f>IF(COUNTIF($A$2:A783,A783)=1,A783,"")</f>
        <v/>
      </c>
      <c r="I783" s="124" t="str">
        <f t="shared" si="54"/>
        <v/>
      </c>
      <c r="J783" s="124" t="str">
        <f>IF(I783="","",SUM($I$2:I783))</f>
        <v/>
      </c>
    </row>
    <row r="784" spans="1:10">
      <c r="A784" s="125" t="s">
        <v>1673</v>
      </c>
      <c r="B784" s="123" t="s">
        <v>1696</v>
      </c>
      <c r="C784" s="124" t="str">
        <f t="shared" si="53"/>
        <v>タカヤマユウ</v>
      </c>
      <c r="D784" s="124" t="str">
        <f t="shared" si="51"/>
        <v/>
      </c>
      <c r="E784" s="124" t="str">
        <f>IF(D784="","",COUNTIF($D$2:D784,1))</f>
        <v/>
      </c>
      <c r="F784" s="124" t="str">
        <f t="shared" si="52"/>
        <v/>
      </c>
      <c r="G784" s="124" t="str">
        <f>IF(F784="","",COUNTIF($F$2:F784,$F$1))</f>
        <v/>
      </c>
      <c r="H784" s="124" t="str">
        <f>IF(COUNTIF($A$2:A784,A784)=1,A784,"")</f>
        <v/>
      </c>
      <c r="I784" s="124" t="str">
        <f t="shared" si="54"/>
        <v/>
      </c>
      <c r="J784" s="124" t="str">
        <f>IF(I784="","",SUM($I$2:I784))</f>
        <v/>
      </c>
    </row>
    <row r="785" spans="1:10">
      <c r="A785" s="125" t="s">
        <v>1673</v>
      </c>
      <c r="B785" s="123" t="s">
        <v>1697</v>
      </c>
      <c r="C785" s="124" t="str">
        <f t="shared" si="53"/>
        <v>タグチフミオ</v>
      </c>
      <c r="D785" s="124" t="str">
        <f t="shared" si="51"/>
        <v/>
      </c>
      <c r="E785" s="124" t="str">
        <f>IF(D785="","",COUNTIF($D$2:D785,1))</f>
        <v/>
      </c>
      <c r="F785" s="124" t="str">
        <f t="shared" si="52"/>
        <v/>
      </c>
      <c r="G785" s="124" t="str">
        <f>IF(F785="","",COUNTIF($F$2:F785,$F$1))</f>
        <v/>
      </c>
      <c r="H785" s="124" t="str">
        <f>IF(COUNTIF($A$2:A785,A785)=1,A785,"")</f>
        <v/>
      </c>
      <c r="I785" s="124" t="str">
        <f t="shared" si="54"/>
        <v/>
      </c>
      <c r="J785" s="124" t="str">
        <f>IF(I785="","",SUM($I$2:I785))</f>
        <v/>
      </c>
    </row>
    <row r="786" spans="1:10">
      <c r="A786" s="125" t="s">
        <v>1673</v>
      </c>
      <c r="B786" s="123" t="s">
        <v>1698</v>
      </c>
      <c r="C786" s="124" t="str">
        <f t="shared" si="53"/>
        <v>タナカセイイチ</v>
      </c>
      <c r="D786" s="124" t="str">
        <f t="shared" si="51"/>
        <v/>
      </c>
      <c r="E786" s="124" t="str">
        <f>IF(D786="","",COUNTIF($D$2:D786,1))</f>
        <v/>
      </c>
      <c r="F786" s="124" t="str">
        <f t="shared" si="52"/>
        <v/>
      </c>
      <c r="G786" s="124" t="str">
        <f>IF(F786="","",COUNTIF($F$2:F786,$F$1))</f>
        <v/>
      </c>
      <c r="H786" s="124" t="str">
        <f>IF(COUNTIF($A$2:A786,A786)=1,A786,"")</f>
        <v/>
      </c>
      <c r="I786" s="124" t="str">
        <f t="shared" si="54"/>
        <v/>
      </c>
      <c r="J786" s="124" t="str">
        <f>IF(I786="","",SUM($I$2:I786))</f>
        <v/>
      </c>
    </row>
    <row r="787" spans="1:10">
      <c r="A787" s="125" t="s">
        <v>1673</v>
      </c>
      <c r="B787" s="123" t="s">
        <v>1699</v>
      </c>
      <c r="C787" s="124" t="str">
        <f t="shared" si="53"/>
        <v>ツチヤテツオ</v>
      </c>
      <c r="D787" s="124" t="str">
        <f t="shared" si="51"/>
        <v/>
      </c>
      <c r="E787" s="124" t="str">
        <f>IF(D787="","",COUNTIF($D$2:D787,1))</f>
        <v/>
      </c>
      <c r="F787" s="124" t="str">
        <f t="shared" si="52"/>
        <v/>
      </c>
      <c r="G787" s="124" t="str">
        <f>IF(F787="","",COUNTIF($F$2:F787,$F$1))</f>
        <v/>
      </c>
      <c r="H787" s="124" t="str">
        <f>IF(COUNTIF($A$2:A787,A787)=1,A787,"")</f>
        <v/>
      </c>
      <c r="I787" s="124" t="str">
        <f t="shared" si="54"/>
        <v/>
      </c>
      <c r="J787" s="124" t="str">
        <f>IF(I787="","",SUM($I$2:I787))</f>
        <v/>
      </c>
    </row>
    <row r="788" spans="1:10">
      <c r="A788" s="125" t="s">
        <v>1673</v>
      </c>
      <c r="B788" s="123" t="s">
        <v>1700</v>
      </c>
      <c r="C788" s="124" t="str">
        <f t="shared" si="53"/>
        <v>ツツミツトム</v>
      </c>
      <c r="D788" s="124" t="str">
        <f t="shared" si="51"/>
        <v/>
      </c>
      <c r="E788" s="124" t="str">
        <f>IF(D788="","",COUNTIF($D$2:D788,1))</f>
        <v/>
      </c>
      <c r="F788" s="124" t="str">
        <f t="shared" si="52"/>
        <v/>
      </c>
      <c r="G788" s="124" t="str">
        <f>IF(F788="","",COUNTIF($F$2:F788,$F$1))</f>
        <v/>
      </c>
      <c r="H788" s="124" t="str">
        <f>IF(COUNTIF($A$2:A788,A788)=1,A788,"")</f>
        <v/>
      </c>
      <c r="I788" s="124" t="str">
        <f t="shared" si="54"/>
        <v/>
      </c>
      <c r="J788" s="124" t="str">
        <f>IF(I788="","",SUM($I$2:I788))</f>
        <v/>
      </c>
    </row>
    <row r="789" spans="1:10">
      <c r="A789" s="125" t="s">
        <v>1673</v>
      </c>
      <c r="B789" s="123" t="s">
        <v>1701</v>
      </c>
      <c r="C789" s="124" t="str">
        <f t="shared" si="53"/>
        <v>ナカムラノリオ</v>
      </c>
      <c r="D789" s="124" t="str">
        <f t="shared" si="51"/>
        <v/>
      </c>
      <c r="E789" s="124" t="str">
        <f>IF(D789="","",COUNTIF($D$2:D789,1))</f>
        <v/>
      </c>
      <c r="F789" s="124" t="str">
        <f t="shared" si="52"/>
        <v/>
      </c>
      <c r="G789" s="124" t="str">
        <f>IF(F789="","",COUNTIF($F$2:F789,$F$1))</f>
        <v/>
      </c>
      <c r="H789" s="124" t="str">
        <f>IF(COUNTIF($A$2:A789,A789)=1,A789,"")</f>
        <v/>
      </c>
      <c r="I789" s="124" t="str">
        <f t="shared" si="54"/>
        <v/>
      </c>
      <c r="J789" s="124" t="str">
        <f>IF(I789="","",SUM($I$2:I789))</f>
        <v/>
      </c>
    </row>
    <row r="790" spans="1:10">
      <c r="A790" s="125" t="s">
        <v>1673</v>
      </c>
      <c r="B790" s="123" t="s">
        <v>1702</v>
      </c>
      <c r="C790" s="124" t="str">
        <f t="shared" si="53"/>
        <v>ナカムラヒロシ</v>
      </c>
      <c r="D790" s="124" t="str">
        <f t="shared" si="51"/>
        <v/>
      </c>
      <c r="E790" s="124" t="str">
        <f>IF(D790="","",COUNTIF($D$2:D790,1))</f>
        <v/>
      </c>
      <c r="F790" s="124" t="str">
        <f t="shared" si="52"/>
        <v/>
      </c>
      <c r="G790" s="124" t="str">
        <f>IF(F790="","",COUNTIF($F$2:F790,$F$1))</f>
        <v/>
      </c>
      <c r="H790" s="124" t="str">
        <f>IF(COUNTIF($A$2:A790,A790)=1,A790,"")</f>
        <v/>
      </c>
      <c r="I790" s="124" t="str">
        <f t="shared" si="54"/>
        <v/>
      </c>
      <c r="J790" s="124" t="str">
        <f>IF(I790="","",SUM($I$2:I790))</f>
        <v/>
      </c>
    </row>
    <row r="791" spans="1:10">
      <c r="A791" s="125" t="s">
        <v>1673</v>
      </c>
      <c r="B791" s="123" t="s">
        <v>1703</v>
      </c>
      <c r="C791" s="124" t="str">
        <f t="shared" si="53"/>
        <v>ノガミヒロユキ</v>
      </c>
      <c r="D791" s="124" t="str">
        <f t="shared" si="51"/>
        <v/>
      </c>
      <c r="E791" s="124" t="str">
        <f>IF(D791="","",COUNTIF($D$2:D791,1))</f>
        <v/>
      </c>
      <c r="F791" s="124" t="str">
        <f t="shared" si="52"/>
        <v/>
      </c>
      <c r="G791" s="124" t="str">
        <f>IF(F791="","",COUNTIF($F$2:F791,$F$1))</f>
        <v/>
      </c>
      <c r="H791" s="124" t="str">
        <f>IF(COUNTIF($A$2:A791,A791)=1,A791,"")</f>
        <v/>
      </c>
      <c r="I791" s="124" t="str">
        <f t="shared" si="54"/>
        <v/>
      </c>
      <c r="J791" s="124" t="str">
        <f>IF(I791="","",SUM($I$2:I791))</f>
        <v/>
      </c>
    </row>
    <row r="792" spans="1:10">
      <c r="A792" s="125" t="s">
        <v>1673</v>
      </c>
      <c r="B792" s="123" t="s">
        <v>1704</v>
      </c>
      <c r="C792" s="124" t="str">
        <f t="shared" si="53"/>
        <v>ノムラヤスジ</v>
      </c>
      <c r="D792" s="124" t="str">
        <f t="shared" si="51"/>
        <v/>
      </c>
      <c r="E792" s="124" t="str">
        <f>IF(D792="","",COUNTIF($D$2:D792,1))</f>
        <v/>
      </c>
      <c r="F792" s="124" t="str">
        <f t="shared" si="52"/>
        <v/>
      </c>
      <c r="G792" s="124" t="str">
        <f>IF(F792="","",COUNTIF($F$2:F792,$F$1))</f>
        <v/>
      </c>
      <c r="H792" s="124" t="str">
        <f>IF(COUNTIF($A$2:A792,A792)=1,A792,"")</f>
        <v/>
      </c>
      <c r="I792" s="124" t="str">
        <f t="shared" si="54"/>
        <v/>
      </c>
      <c r="J792" s="124" t="str">
        <f>IF(I792="","",SUM($I$2:I792))</f>
        <v/>
      </c>
    </row>
    <row r="793" spans="1:10">
      <c r="A793" s="125" t="s">
        <v>1673</v>
      </c>
      <c r="B793" s="123" t="s">
        <v>1705</v>
      </c>
      <c r="C793" s="124" t="str">
        <f t="shared" si="53"/>
        <v>ヒノヒロシ</v>
      </c>
      <c r="D793" s="124" t="str">
        <f t="shared" si="51"/>
        <v/>
      </c>
      <c r="E793" s="124" t="str">
        <f>IF(D793="","",COUNTIF($D$2:D793,1))</f>
        <v/>
      </c>
      <c r="F793" s="124" t="str">
        <f t="shared" si="52"/>
        <v/>
      </c>
      <c r="G793" s="124" t="str">
        <f>IF(F793="","",COUNTIF($F$2:F793,$F$1))</f>
        <v/>
      </c>
      <c r="H793" s="124" t="str">
        <f>IF(COUNTIF($A$2:A793,A793)=1,A793,"")</f>
        <v/>
      </c>
      <c r="I793" s="124" t="str">
        <f t="shared" si="54"/>
        <v/>
      </c>
      <c r="J793" s="124" t="str">
        <f>IF(I793="","",SUM($I$2:I793))</f>
        <v/>
      </c>
    </row>
    <row r="794" spans="1:10">
      <c r="A794" s="125" t="s">
        <v>1673</v>
      </c>
      <c r="B794" s="123" t="s">
        <v>1706</v>
      </c>
      <c r="C794" s="124" t="str">
        <f t="shared" si="53"/>
        <v>ヒラオカコウアキラ</v>
      </c>
      <c r="D794" s="124" t="str">
        <f t="shared" si="51"/>
        <v/>
      </c>
      <c r="E794" s="124" t="str">
        <f>IF(D794="","",COUNTIF($D$2:D794,1))</f>
        <v/>
      </c>
      <c r="F794" s="124" t="str">
        <f t="shared" si="52"/>
        <v/>
      </c>
      <c r="G794" s="124" t="str">
        <f>IF(F794="","",COUNTIF($F$2:F794,$F$1))</f>
        <v/>
      </c>
      <c r="H794" s="124" t="str">
        <f>IF(COUNTIF($A$2:A794,A794)=1,A794,"")</f>
        <v/>
      </c>
      <c r="I794" s="124" t="str">
        <f t="shared" si="54"/>
        <v/>
      </c>
      <c r="J794" s="124" t="str">
        <f>IF(I794="","",SUM($I$2:I794))</f>
        <v/>
      </c>
    </row>
    <row r="795" spans="1:10">
      <c r="A795" s="125" t="s">
        <v>1673</v>
      </c>
      <c r="B795" s="123" t="s">
        <v>1707</v>
      </c>
      <c r="C795" s="124" t="str">
        <f t="shared" si="53"/>
        <v>マスダタケシ</v>
      </c>
      <c r="D795" s="124" t="str">
        <f t="shared" si="51"/>
        <v/>
      </c>
      <c r="E795" s="124" t="str">
        <f>IF(D795="","",COUNTIF($D$2:D795,1))</f>
        <v/>
      </c>
      <c r="F795" s="124" t="str">
        <f t="shared" si="52"/>
        <v/>
      </c>
      <c r="G795" s="124" t="str">
        <f>IF(F795="","",COUNTIF($F$2:F795,$F$1))</f>
        <v/>
      </c>
      <c r="H795" s="124" t="str">
        <f>IF(COUNTIF($A$2:A795,A795)=1,A795,"")</f>
        <v/>
      </c>
      <c r="I795" s="124" t="str">
        <f t="shared" si="54"/>
        <v/>
      </c>
      <c r="J795" s="124" t="str">
        <f>IF(I795="","",SUM($I$2:I795))</f>
        <v/>
      </c>
    </row>
    <row r="796" spans="1:10">
      <c r="A796" s="125" t="s">
        <v>1673</v>
      </c>
      <c r="B796" s="123" t="s">
        <v>1708</v>
      </c>
      <c r="C796" s="124" t="str">
        <f t="shared" si="53"/>
        <v>マナベイサム</v>
      </c>
      <c r="D796" s="124" t="str">
        <f t="shared" si="51"/>
        <v/>
      </c>
      <c r="E796" s="124" t="str">
        <f>IF(D796="","",COUNTIF($D$2:D796,1))</f>
        <v/>
      </c>
      <c r="F796" s="124" t="str">
        <f t="shared" si="52"/>
        <v/>
      </c>
      <c r="G796" s="124" t="str">
        <f>IF(F796="","",COUNTIF($F$2:F796,$F$1))</f>
        <v/>
      </c>
      <c r="H796" s="124" t="str">
        <f>IF(COUNTIF($A$2:A796,A796)=1,A796,"")</f>
        <v/>
      </c>
      <c r="I796" s="124" t="str">
        <f t="shared" si="54"/>
        <v/>
      </c>
      <c r="J796" s="124" t="str">
        <f>IF(I796="","",SUM($I$2:I796))</f>
        <v/>
      </c>
    </row>
    <row r="797" spans="1:10">
      <c r="A797" s="125" t="s">
        <v>1673</v>
      </c>
      <c r="B797" s="123" t="s">
        <v>1709</v>
      </c>
      <c r="C797" s="124" t="str">
        <f t="shared" si="53"/>
        <v>ミヤイハルカ</v>
      </c>
      <c r="D797" s="124" t="str">
        <f t="shared" si="51"/>
        <v/>
      </c>
      <c r="E797" s="124" t="str">
        <f>IF(D797="","",COUNTIF($D$2:D797,1))</f>
        <v/>
      </c>
      <c r="F797" s="124" t="str">
        <f t="shared" si="52"/>
        <v/>
      </c>
      <c r="G797" s="124" t="str">
        <f>IF(F797="","",COUNTIF($F$2:F797,$F$1))</f>
        <v/>
      </c>
      <c r="H797" s="124" t="str">
        <f>IF(COUNTIF($A$2:A797,A797)=1,A797,"")</f>
        <v/>
      </c>
      <c r="I797" s="124" t="str">
        <f t="shared" si="54"/>
        <v/>
      </c>
      <c r="J797" s="124" t="str">
        <f>IF(I797="","",SUM($I$2:I797))</f>
        <v/>
      </c>
    </row>
    <row r="798" spans="1:10">
      <c r="A798" s="125" t="s">
        <v>1673</v>
      </c>
      <c r="B798" s="123" t="s">
        <v>1710</v>
      </c>
      <c r="C798" s="124" t="str">
        <f t="shared" si="53"/>
        <v>ミヤカワリュウイチ</v>
      </c>
      <c r="D798" s="124" t="str">
        <f t="shared" si="51"/>
        <v/>
      </c>
      <c r="E798" s="124" t="str">
        <f>IF(D798="","",COUNTIF($D$2:D798,1))</f>
        <v/>
      </c>
      <c r="F798" s="124" t="str">
        <f t="shared" si="52"/>
        <v/>
      </c>
      <c r="G798" s="124" t="str">
        <f>IF(F798="","",COUNTIF($F$2:F798,$F$1))</f>
        <v/>
      </c>
      <c r="H798" s="124" t="str">
        <f>IF(COUNTIF($A$2:A798,A798)=1,A798,"")</f>
        <v/>
      </c>
      <c r="I798" s="124" t="str">
        <f t="shared" si="54"/>
        <v/>
      </c>
      <c r="J798" s="124" t="str">
        <f>IF(I798="","",SUM($I$2:I798))</f>
        <v/>
      </c>
    </row>
    <row r="799" spans="1:10">
      <c r="A799" s="125" t="s">
        <v>1673</v>
      </c>
      <c r="B799" s="123" t="s">
        <v>1711</v>
      </c>
      <c r="C799" s="124" t="str">
        <f t="shared" si="53"/>
        <v>ムラカミトシヒロ</v>
      </c>
      <c r="D799" s="124" t="str">
        <f t="shared" si="51"/>
        <v/>
      </c>
      <c r="E799" s="124" t="str">
        <f>IF(D799="","",COUNTIF($D$2:D799,1))</f>
        <v/>
      </c>
      <c r="F799" s="124" t="str">
        <f t="shared" si="52"/>
        <v/>
      </c>
      <c r="G799" s="124" t="str">
        <f>IF(F799="","",COUNTIF($F$2:F799,$F$1))</f>
        <v/>
      </c>
      <c r="H799" s="124" t="str">
        <f>IF(COUNTIF($A$2:A799,A799)=1,A799,"")</f>
        <v/>
      </c>
      <c r="I799" s="124" t="str">
        <f t="shared" si="54"/>
        <v/>
      </c>
      <c r="J799" s="124" t="str">
        <f>IF(I799="","",SUM($I$2:I799))</f>
        <v/>
      </c>
    </row>
    <row r="800" spans="1:10">
      <c r="A800" s="125" t="s">
        <v>1673</v>
      </c>
      <c r="B800" s="123" t="s">
        <v>1712</v>
      </c>
      <c r="C800" s="124" t="str">
        <f t="shared" si="53"/>
        <v>ヤマダショウジ</v>
      </c>
      <c r="D800" s="124" t="str">
        <f t="shared" si="51"/>
        <v/>
      </c>
      <c r="E800" s="124" t="str">
        <f>IF(D800="","",COUNTIF($D$2:D800,1))</f>
        <v/>
      </c>
      <c r="F800" s="124" t="str">
        <f t="shared" si="52"/>
        <v/>
      </c>
      <c r="G800" s="124" t="str">
        <f>IF(F800="","",COUNTIF($F$2:F800,$F$1))</f>
        <v/>
      </c>
      <c r="H800" s="124" t="str">
        <f>IF(COUNTIF($A$2:A800,A800)=1,A800,"")</f>
        <v/>
      </c>
      <c r="I800" s="124" t="str">
        <f t="shared" si="54"/>
        <v/>
      </c>
      <c r="J800" s="124" t="str">
        <f>IF(I800="","",SUM($I$2:I800))</f>
        <v/>
      </c>
    </row>
    <row r="801" spans="1:10">
      <c r="A801" s="125" t="s">
        <v>1673</v>
      </c>
      <c r="B801" s="123" t="s">
        <v>1713</v>
      </c>
      <c r="C801" s="124" t="str">
        <f t="shared" si="53"/>
        <v>ヤマモトセツコ</v>
      </c>
      <c r="D801" s="124" t="str">
        <f t="shared" si="51"/>
        <v/>
      </c>
      <c r="E801" s="124" t="str">
        <f>IF(D801="","",COUNTIF($D$2:D801,1))</f>
        <v/>
      </c>
      <c r="F801" s="124" t="str">
        <f t="shared" si="52"/>
        <v/>
      </c>
      <c r="G801" s="124" t="str">
        <f>IF(F801="","",COUNTIF($F$2:F801,$F$1))</f>
        <v/>
      </c>
      <c r="H801" s="124" t="str">
        <f>IF(COUNTIF($A$2:A801,A801)=1,A801,"")</f>
        <v/>
      </c>
      <c r="I801" s="124" t="str">
        <f t="shared" si="54"/>
        <v/>
      </c>
      <c r="J801" s="124" t="str">
        <f>IF(I801="","",SUM($I$2:I801))</f>
        <v/>
      </c>
    </row>
    <row r="802" spans="1:10">
      <c r="A802" s="125" t="s">
        <v>1673</v>
      </c>
      <c r="B802" s="123" t="s">
        <v>1714</v>
      </c>
      <c r="C802" s="124" t="str">
        <f t="shared" si="53"/>
        <v>ヨシカワタキ</v>
      </c>
      <c r="D802" s="124" t="str">
        <f t="shared" si="51"/>
        <v/>
      </c>
      <c r="E802" s="124" t="str">
        <f>IF(D802="","",COUNTIF($D$2:D802,1))</f>
        <v/>
      </c>
      <c r="F802" s="124" t="str">
        <f t="shared" si="52"/>
        <v/>
      </c>
      <c r="G802" s="124" t="str">
        <f>IF(F802="","",COUNTIF($F$2:F802,$F$1))</f>
        <v/>
      </c>
      <c r="H802" s="124" t="str">
        <f>IF(COUNTIF($A$2:A802,A802)=1,A802,"")</f>
        <v/>
      </c>
      <c r="I802" s="124" t="str">
        <f t="shared" si="54"/>
        <v/>
      </c>
      <c r="J802" s="124" t="str">
        <f>IF(I802="","",SUM($I$2:I802))</f>
        <v/>
      </c>
    </row>
    <row r="803" spans="1:10">
      <c r="A803" s="125" t="s">
        <v>1673</v>
      </c>
      <c r="B803" s="123" t="s">
        <v>1715</v>
      </c>
      <c r="C803" s="124" t="str">
        <f t="shared" si="53"/>
        <v>ヨシザワキヨシ</v>
      </c>
      <c r="D803" s="124" t="str">
        <f t="shared" si="51"/>
        <v/>
      </c>
      <c r="E803" s="124" t="str">
        <f>IF(D803="","",COUNTIF($D$2:D803,1))</f>
        <v/>
      </c>
      <c r="F803" s="124" t="str">
        <f t="shared" si="52"/>
        <v/>
      </c>
      <c r="G803" s="124" t="str">
        <f>IF(F803="","",COUNTIF($F$2:F803,$F$1))</f>
        <v/>
      </c>
      <c r="H803" s="124" t="str">
        <f>IF(COUNTIF($A$2:A803,A803)=1,A803,"")</f>
        <v/>
      </c>
      <c r="I803" s="124" t="str">
        <f t="shared" si="54"/>
        <v/>
      </c>
      <c r="J803" s="124" t="str">
        <f>IF(I803="","",SUM($I$2:I803))</f>
        <v/>
      </c>
    </row>
    <row r="804" spans="1:10">
      <c r="A804" s="125" t="s">
        <v>1673</v>
      </c>
      <c r="B804" s="123" t="s">
        <v>1716</v>
      </c>
      <c r="C804" s="124" t="str">
        <f t="shared" si="53"/>
        <v>ヨシダトオル</v>
      </c>
      <c r="D804" s="124" t="str">
        <f t="shared" si="51"/>
        <v/>
      </c>
      <c r="E804" s="124" t="str">
        <f>IF(D804="","",COUNTIF($D$2:D804,1))</f>
        <v/>
      </c>
      <c r="F804" s="124" t="str">
        <f t="shared" si="52"/>
        <v/>
      </c>
      <c r="G804" s="124" t="str">
        <f>IF(F804="","",COUNTIF($F$2:F804,$F$1))</f>
        <v/>
      </c>
      <c r="H804" s="124" t="str">
        <f>IF(COUNTIF($A$2:A804,A804)=1,A804,"")</f>
        <v/>
      </c>
      <c r="I804" s="124" t="str">
        <f t="shared" si="54"/>
        <v/>
      </c>
      <c r="J804" s="124" t="str">
        <f>IF(I804="","",SUM($I$2:I804))</f>
        <v/>
      </c>
    </row>
    <row r="805" spans="1:10">
      <c r="A805" s="125" t="s">
        <v>1673</v>
      </c>
      <c r="B805" s="123" t="s">
        <v>1717</v>
      </c>
      <c r="C805" s="124" t="str">
        <f t="shared" si="53"/>
        <v>ヨシナリムツミ</v>
      </c>
      <c r="D805" s="124" t="str">
        <f t="shared" si="51"/>
        <v/>
      </c>
      <c r="E805" s="124" t="str">
        <f>IF(D805="","",COUNTIF($D$2:D805,1))</f>
        <v/>
      </c>
      <c r="F805" s="124" t="str">
        <f t="shared" si="52"/>
        <v/>
      </c>
      <c r="G805" s="124" t="str">
        <f>IF(F805="","",COUNTIF($F$2:F805,$F$1))</f>
        <v/>
      </c>
      <c r="H805" s="124" t="str">
        <f>IF(COUNTIF($A$2:A805,A805)=1,A805,"")</f>
        <v/>
      </c>
      <c r="I805" s="124" t="str">
        <f t="shared" si="54"/>
        <v/>
      </c>
      <c r="J805" s="124" t="str">
        <f>IF(I805="","",SUM($I$2:I805))</f>
        <v/>
      </c>
    </row>
    <row r="806" spans="1:10">
      <c r="A806" s="125" t="s">
        <v>1673</v>
      </c>
      <c r="B806" s="123" t="s">
        <v>1718</v>
      </c>
      <c r="C806" s="124" t="str">
        <f t="shared" si="53"/>
        <v>ヨネヤマリ々ハナ</v>
      </c>
      <c r="D806" s="124" t="str">
        <f t="shared" si="51"/>
        <v/>
      </c>
      <c r="E806" s="124" t="str">
        <f>IF(D806="","",COUNTIF($D$2:D806,1))</f>
        <v/>
      </c>
      <c r="F806" s="124" t="str">
        <f t="shared" si="52"/>
        <v/>
      </c>
      <c r="G806" s="124" t="str">
        <f>IF(F806="","",COUNTIF($F$2:F806,$F$1))</f>
        <v/>
      </c>
      <c r="H806" s="124" t="str">
        <f>IF(COUNTIF($A$2:A806,A806)=1,A806,"")</f>
        <v/>
      </c>
      <c r="I806" s="124" t="str">
        <f t="shared" si="54"/>
        <v/>
      </c>
      <c r="J806" s="124" t="str">
        <f>IF(I806="","",SUM($I$2:I806))</f>
        <v/>
      </c>
    </row>
    <row r="807" spans="1:10">
      <c r="A807" s="125" t="s">
        <v>1673</v>
      </c>
      <c r="B807" s="123" t="s">
        <v>1719</v>
      </c>
      <c r="C807" s="124" t="str">
        <f t="shared" si="53"/>
        <v>ワダカズミチ</v>
      </c>
      <c r="D807" s="124" t="str">
        <f t="shared" si="51"/>
        <v/>
      </c>
      <c r="E807" s="124" t="str">
        <f>IF(D807="","",COUNTIF($D$2:D807,1))</f>
        <v/>
      </c>
      <c r="F807" s="124" t="str">
        <f t="shared" si="52"/>
        <v/>
      </c>
      <c r="G807" s="124" t="str">
        <f>IF(F807="","",COUNTIF($F$2:F807,$F$1))</f>
        <v/>
      </c>
      <c r="H807" s="124" t="str">
        <f>IF(COUNTIF($A$2:A807,A807)=1,A807,"")</f>
        <v/>
      </c>
      <c r="I807" s="124" t="str">
        <f t="shared" si="54"/>
        <v/>
      </c>
      <c r="J807" s="124" t="str">
        <f>IF(I807="","",SUM($I$2:I807))</f>
        <v/>
      </c>
    </row>
    <row r="808" spans="1:10">
      <c r="A808" s="125" t="s">
        <v>1720</v>
      </c>
      <c r="B808" s="126" t="s">
        <v>1721</v>
      </c>
      <c r="C808" s="124" t="str">
        <f t="shared" si="53"/>
        <v>オガタショウイチ</v>
      </c>
      <c r="D808" s="124" t="str">
        <f t="shared" si="51"/>
        <v/>
      </c>
      <c r="E808" s="124" t="str">
        <f>IF(D808="","",COUNTIF($D$2:D808,1))</f>
        <v/>
      </c>
      <c r="F808" s="124" t="str">
        <f t="shared" si="52"/>
        <v/>
      </c>
      <c r="G808" s="124" t="str">
        <f>IF(F808="","",COUNTIF($F$2:F808,$F$1))</f>
        <v/>
      </c>
      <c r="H808" s="124" t="str">
        <f>IF(COUNTIF($A$2:A808,A808)=1,A808,"")</f>
        <v>青葉台東急スクエア(交通)</v>
      </c>
      <c r="I808" s="124">
        <f t="shared" si="54"/>
        <v>1</v>
      </c>
      <c r="J808" s="124">
        <f>IF(I808="","",SUM($I$2:I808))</f>
        <v>32</v>
      </c>
    </row>
    <row r="809" spans="1:10">
      <c r="A809" s="125" t="s">
        <v>1720</v>
      </c>
      <c r="B809" s="126" t="s">
        <v>1722</v>
      </c>
      <c r="C809" s="124" t="str">
        <f t="shared" si="53"/>
        <v>オカフジケイゴ</v>
      </c>
      <c r="D809" s="124" t="str">
        <f t="shared" si="51"/>
        <v/>
      </c>
      <c r="E809" s="124" t="str">
        <f>IF(D809="","",COUNTIF($D$2:D809,1))</f>
        <v/>
      </c>
      <c r="F809" s="124" t="str">
        <f t="shared" si="52"/>
        <v/>
      </c>
      <c r="G809" s="124" t="str">
        <f>IF(F809="","",COUNTIF($F$2:F809,$F$1))</f>
        <v/>
      </c>
      <c r="H809" s="124" t="str">
        <f>IF(COUNTIF($A$2:A809,A809)=1,A809,"")</f>
        <v/>
      </c>
      <c r="I809" s="124" t="str">
        <f t="shared" si="54"/>
        <v/>
      </c>
      <c r="J809" s="124" t="str">
        <f>IF(I809="","",SUM($I$2:I809))</f>
        <v/>
      </c>
    </row>
    <row r="810" spans="1:10">
      <c r="A810" s="125" t="s">
        <v>1720</v>
      </c>
      <c r="B810" s="126" t="s">
        <v>916</v>
      </c>
      <c r="C810" s="124" t="str">
        <f t="shared" si="53"/>
        <v>オガワタツヤ</v>
      </c>
      <c r="D810" s="124" t="str">
        <f t="shared" si="51"/>
        <v/>
      </c>
      <c r="E810" s="124" t="str">
        <f>IF(D810="","",COUNTIF($D$2:D810,1))</f>
        <v/>
      </c>
      <c r="F810" s="124" t="str">
        <f t="shared" si="52"/>
        <v>重複</v>
      </c>
      <c r="G810" s="124">
        <f>IF(F810="","",COUNTIF($F$2:F810,$F$1))</f>
        <v>80</v>
      </c>
      <c r="H810" s="124" t="str">
        <f>IF(COUNTIF($A$2:A810,A810)=1,A810,"")</f>
        <v/>
      </c>
      <c r="I810" s="124" t="str">
        <f t="shared" si="54"/>
        <v/>
      </c>
      <c r="J810" s="124" t="str">
        <f>IF(I810="","",SUM($I$2:I810))</f>
        <v/>
      </c>
    </row>
    <row r="811" spans="1:10">
      <c r="A811" s="125" t="s">
        <v>1720</v>
      </c>
      <c r="B811" s="126" t="s">
        <v>1723</v>
      </c>
      <c r="C811" s="124" t="str">
        <f t="shared" si="53"/>
        <v>カジタセンタロウ</v>
      </c>
      <c r="D811" s="124" t="str">
        <f t="shared" si="51"/>
        <v/>
      </c>
      <c r="E811" s="124" t="str">
        <f>IF(D811="","",COUNTIF($D$2:D811,1))</f>
        <v/>
      </c>
      <c r="F811" s="124" t="str">
        <f t="shared" si="52"/>
        <v/>
      </c>
      <c r="G811" s="124" t="str">
        <f>IF(F811="","",COUNTIF($F$2:F811,$F$1))</f>
        <v/>
      </c>
      <c r="H811" s="124" t="str">
        <f>IF(COUNTIF($A$2:A811,A811)=1,A811,"")</f>
        <v/>
      </c>
      <c r="I811" s="124" t="str">
        <f t="shared" si="54"/>
        <v/>
      </c>
      <c r="J811" s="124" t="str">
        <f>IF(I811="","",SUM($I$2:I811))</f>
        <v/>
      </c>
    </row>
    <row r="812" spans="1:10">
      <c r="A812" s="125" t="s">
        <v>1720</v>
      </c>
      <c r="B812" s="126" t="s">
        <v>1724</v>
      </c>
      <c r="C812" s="124" t="str">
        <f t="shared" si="53"/>
        <v>コガネヨシアキ</v>
      </c>
      <c r="D812" s="124" t="str">
        <f t="shared" si="51"/>
        <v/>
      </c>
      <c r="E812" s="124" t="str">
        <f>IF(D812="","",COUNTIF($D$2:D812,1))</f>
        <v/>
      </c>
      <c r="F812" s="124" t="str">
        <f t="shared" si="52"/>
        <v/>
      </c>
      <c r="G812" s="124" t="str">
        <f>IF(F812="","",COUNTIF($F$2:F812,$F$1))</f>
        <v/>
      </c>
      <c r="H812" s="124" t="str">
        <f>IF(COUNTIF($A$2:A812,A812)=1,A812,"")</f>
        <v/>
      </c>
      <c r="I812" s="124" t="str">
        <f t="shared" si="54"/>
        <v/>
      </c>
      <c r="J812" s="124" t="str">
        <f>IF(I812="","",SUM($I$2:I812))</f>
        <v/>
      </c>
    </row>
    <row r="813" spans="1:10">
      <c r="A813" s="125" t="s">
        <v>1720</v>
      </c>
      <c r="B813" s="123" t="s">
        <v>1725</v>
      </c>
      <c r="C813" s="124" t="str">
        <f t="shared" si="53"/>
        <v>セリザワカズヒコ</v>
      </c>
      <c r="D813" s="124" t="str">
        <f t="shared" si="51"/>
        <v/>
      </c>
      <c r="E813" s="124" t="str">
        <f>IF(D813="","",COUNTIF($D$2:D813,1))</f>
        <v/>
      </c>
      <c r="F813" s="124" t="str">
        <f t="shared" si="52"/>
        <v/>
      </c>
      <c r="G813" s="124" t="str">
        <f>IF(F813="","",COUNTIF($F$2:F813,$F$1))</f>
        <v/>
      </c>
      <c r="H813" s="124" t="str">
        <f>IF(COUNTIF($A$2:A813,A813)=1,A813,"")</f>
        <v/>
      </c>
      <c r="I813" s="124" t="str">
        <f t="shared" si="54"/>
        <v/>
      </c>
      <c r="J813" s="124" t="str">
        <f>IF(I813="","",SUM($I$2:I813))</f>
        <v/>
      </c>
    </row>
    <row r="814" spans="1:10">
      <c r="A814" s="125" t="s">
        <v>1720</v>
      </c>
      <c r="B814" s="123" t="s">
        <v>1726</v>
      </c>
      <c r="C814" s="124" t="str">
        <f t="shared" si="53"/>
        <v>タンゲタカオ</v>
      </c>
      <c r="D814" s="124" t="str">
        <f t="shared" si="51"/>
        <v/>
      </c>
      <c r="E814" s="124" t="str">
        <f>IF(D814="","",COUNTIF($D$2:D814,1))</f>
        <v/>
      </c>
      <c r="F814" s="124" t="str">
        <f t="shared" si="52"/>
        <v/>
      </c>
      <c r="G814" s="124" t="str">
        <f>IF(F814="","",COUNTIF($F$2:F814,$F$1))</f>
        <v/>
      </c>
      <c r="H814" s="124" t="str">
        <f>IF(COUNTIF($A$2:A814,A814)=1,A814,"")</f>
        <v/>
      </c>
      <c r="I814" s="124" t="str">
        <f t="shared" si="54"/>
        <v/>
      </c>
      <c r="J814" s="124" t="str">
        <f>IF(I814="","",SUM($I$2:I814))</f>
        <v/>
      </c>
    </row>
    <row r="815" spans="1:10">
      <c r="A815" s="125" t="s">
        <v>1720</v>
      </c>
      <c r="B815" s="123" t="s">
        <v>1727</v>
      </c>
      <c r="C815" s="124" t="str">
        <f t="shared" si="53"/>
        <v>ツツイマナブ</v>
      </c>
      <c r="D815" s="124" t="str">
        <f t="shared" si="51"/>
        <v/>
      </c>
      <c r="E815" s="124" t="str">
        <f>IF(D815="","",COUNTIF($D$2:D815,1))</f>
        <v/>
      </c>
      <c r="F815" s="124" t="str">
        <f t="shared" si="52"/>
        <v/>
      </c>
      <c r="G815" s="124" t="str">
        <f>IF(F815="","",COUNTIF($F$2:F815,$F$1))</f>
        <v/>
      </c>
      <c r="H815" s="124" t="str">
        <f>IF(COUNTIF($A$2:A815,A815)=1,A815,"")</f>
        <v/>
      </c>
      <c r="I815" s="124" t="str">
        <f t="shared" si="54"/>
        <v/>
      </c>
      <c r="J815" s="124" t="str">
        <f>IF(I815="","",SUM($I$2:I815))</f>
        <v/>
      </c>
    </row>
    <row r="816" spans="1:10">
      <c r="A816" s="125" t="s">
        <v>1720</v>
      </c>
      <c r="B816" s="123" t="s">
        <v>1728</v>
      </c>
      <c r="C816" s="124" t="str">
        <f t="shared" si="53"/>
        <v>フクザワユウジ</v>
      </c>
      <c r="D816" s="124" t="str">
        <f t="shared" si="51"/>
        <v/>
      </c>
      <c r="E816" s="124" t="str">
        <f>IF(D816="","",COUNTIF($D$2:D816,1))</f>
        <v/>
      </c>
      <c r="F816" s="124" t="str">
        <f t="shared" si="52"/>
        <v/>
      </c>
      <c r="G816" s="124" t="str">
        <f>IF(F816="","",COUNTIF($F$2:F816,$F$1))</f>
        <v/>
      </c>
      <c r="H816" s="124" t="str">
        <f>IF(COUNTIF($A$2:A816,A816)=1,A816,"")</f>
        <v/>
      </c>
      <c r="I816" s="124" t="str">
        <f t="shared" si="54"/>
        <v/>
      </c>
      <c r="J816" s="124" t="str">
        <f>IF(I816="","",SUM($I$2:I816))</f>
        <v/>
      </c>
    </row>
    <row r="817" spans="1:10">
      <c r="A817" s="125" t="s">
        <v>1720</v>
      </c>
      <c r="B817" s="126" t="s">
        <v>1729</v>
      </c>
      <c r="C817" s="124" t="str">
        <f t="shared" si="53"/>
        <v>ミヤノカズマサ</v>
      </c>
      <c r="D817" s="124" t="str">
        <f t="shared" si="51"/>
        <v/>
      </c>
      <c r="E817" s="124" t="str">
        <f>IF(D817="","",COUNTIF($D$2:D817,1))</f>
        <v/>
      </c>
      <c r="F817" s="124" t="str">
        <f t="shared" si="52"/>
        <v/>
      </c>
      <c r="G817" s="124" t="str">
        <f>IF(F817="","",COUNTIF($F$2:F817,$F$1))</f>
        <v/>
      </c>
      <c r="H817" s="124" t="str">
        <f>IF(COUNTIF($A$2:A817,A817)=1,A817,"")</f>
        <v/>
      </c>
      <c r="I817" s="124" t="str">
        <f t="shared" si="54"/>
        <v/>
      </c>
      <c r="J817" s="124" t="str">
        <f>IF(I817="","",SUM($I$2:I817))</f>
        <v/>
      </c>
    </row>
    <row r="818" spans="1:10">
      <c r="A818" s="125" t="s">
        <v>1720</v>
      </c>
      <c r="B818" s="126" t="s">
        <v>864</v>
      </c>
      <c r="C818" s="124" t="str">
        <f t="shared" si="53"/>
        <v>ヤマダヒロミチ</v>
      </c>
      <c r="D818" s="124" t="str">
        <f t="shared" si="51"/>
        <v/>
      </c>
      <c r="E818" s="124" t="str">
        <f>IF(D818="","",COUNTIF($D$2:D818,1))</f>
        <v/>
      </c>
      <c r="F818" s="124" t="str">
        <f t="shared" si="52"/>
        <v>重複</v>
      </c>
      <c r="G818" s="124">
        <f>IF(F818="","",COUNTIF($F$2:F818,$F$1))</f>
        <v>81</v>
      </c>
      <c r="H818" s="124" t="str">
        <f>IF(COUNTIF($A$2:A818,A818)=1,A818,"")</f>
        <v/>
      </c>
      <c r="I818" s="124" t="str">
        <f t="shared" si="54"/>
        <v/>
      </c>
      <c r="J818" s="124" t="str">
        <f>IF(I818="","",SUM($I$2:I818))</f>
        <v/>
      </c>
    </row>
    <row r="819" spans="1:10">
      <c r="A819" s="125" t="s">
        <v>1720</v>
      </c>
      <c r="B819" s="126" t="s">
        <v>1730</v>
      </c>
      <c r="C819" s="124" t="str">
        <f t="shared" si="53"/>
        <v>ワタナベカツノリ</v>
      </c>
      <c r="D819" s="124" t="str">
        <f t="shared" si="51"/>
        <v/>
      </c>
      <c r="E819" s="124" t="str">
        <f>IF(D819="","",COUNTIF($D$2:D819,1))</f>
        <v/>
      </c>
      <c r="F819" s="124" t="str">
        <f t="shared" si="52"/>
        <v/>
      </c>
      <c r="G819" s="124" t="str">
        <f>IF(F819="","",COUNTIF($F$2:F819,$F$1))</f>
        <v/>
      </c>
      <c r="H819" s="124" t="str">
        <f>IF(COUNTIF($A$2:A819,A819)=1,A819,"")</f>
        <v/>
      </c>
      <c r="I819" s="124" t="str">
        <f t="shared" si="54"/>
        <v/>
      </c>
      <c r="J819" s="124" t="str">
        <f>IF(I819="","",SUM($I$2:I819))</f>
        <v/>
      </c>
    </row>
    <row r="820" spans="1:10">
      <c r="A820" s="125" t="s">
        <v>1731</v>
      </c>
      <c r="B820" s="123" t="s">
        <v>1732</v>
      </c>
      <c r="C820" s="124" t="str">
        <f t="shared" si="53"/>
        <v>アベユウタ</v>
      </c>
      <c r="D820" s="124" t="str">
        <f t="shared" si="51"/>
        <v/>
      </c>
      <c r="E820" s="124" t="str">
        <f>IF(D820="","",COUNTIF($D$2:D820,1))</f>
        <v/>
      </c>
      <c r="F820" s="124" t="str">
        <f t="shared" si="52"/>
        <v/>
      </c>
      <c r="G820" s="124" t="str">
        <f>IF(F820="","",COUNTIF($F$2:F820,$F$1))</f>
        <v/>
      </c>
      <c r="H820" s="124" t="str">
        <f>IF(COUNTIF($A$2:A820,A820)=1,A820,"")</f>
        <v>ららぽーと海老名（施設）</v>
      </c>
      <c r="I820" s="124">
        <f t="shared" si="54"/>
        <v>1</v>
      </c>
      <c r="J820" s="124">
        <f>IF(I820="","",SUM($I$2:I820))</f>
        <v>33</v>
      </c>
    </row>
    <row r="821" spans="1:10">
      <c r="A821" s="125" t="s">
        <v>1731</v>
      </c>
      <c r="B821" s="123" t="s">
        <v>1733</v>
      </c>
      <c r="C821" s="124" t="str">
        <f t="shared" si="53"/>
        <v>イケダアツシ</v>
      </c>
      <c r="D821" s="124" t="str">
        <f t="shared" si="51"/>
        <v/>
      </c>
      <c r="E821" s="124" t="str">
        <f>IF(D821="","",COUNTIF($D$2:D821,1))</f>
        <v/>
      </c>
      <c r="F821" s="124" t="str">
        <f t="shared" si="52"/>
        <v/>
      </c>
      <c r="G821" s="124" t="str">
        <f>IF(F821="","",COUNTIF($F$2:F821,$F$1))</f>
        <v/>
      </c>
      <c r="H821" s="124" t="str">
        <f>IF(COUNTIF($A$2:A821,A821)=1,A821,"")</f>
        <v/>
      </c>
      <c r="I821" s="124" t="str">
        <f t="shared" si="54"/>
        <v/>
      </c>
      <c r="J821" s="124" t="str">
        <f>IF(I821="","",SUM($I$2:I821))</f>
        <v/>
      </c>
    </row>
    <row r="822" spans="1:10">
      <c r="A822" s="125" t="s">
        <v>1731</v>
      </c>
      <c r="B822" s="123" t="s">
        <v>1734</v>
      </c>
      <c r="C822" s="124" t="str">
        <f t="shared" si="53"/>
        <v>イシイミョウコ</v>
      </c>
      <c r="D822" s="124" t="str">
        <f t="shared" si="51"/>
        <v/>
      </c>
      <c r="E822" s="124" t="str">
        <f>IF(D822="","",COUNTIF($D$2:D822,1))</f>
        <v/>
      </c>
      <c r="F822" s="124" t="str">
        <f t="shared" si="52"/>
        <v/>
      </c>
      <c r="G822" s="124" t="str">
        <f>IF(F822="","",COUNTIF($F$2:F822,$F$1))</f>
        <v/>
      </c>
      <c r="H822" s="124" t="str">
        <f>IF(COUNTIF($A$2:A822,A822)=1,A822,"")</f>
        <v/>
      </c>
      <c r="I822" s="124" t="str">
        <f t="shared" si="54"/>
        <v/>
      </c>
      <c r="J822" s="124" t="str">
        <f>IF(I822="","",SUM($I$2:I822))</f>
        <v/>
      </c>
    </row>
    <row r="823" spans="1:10">
      <c r="A823" s="125" t="s">
        <v>1731</v>
      </c>
      <c r="B823" s="123" t="s">
        <v>1735</v>
      </c>
      <c r="C823" s="124" t="str">
        <f t="shared" si="53"/>
        <v>イシカワジュンイチ</v>
      </c>
      <c r="D823" s="124" t="str">
        <f t="shared" si="51"/>
        <v/>
      </c>
      <c r="E823" s="124" t="str">
        <f>IF(D823="","",COUNTIF($D$2:D823,1))</f>
        <v/>
      </c>
      <c r="F823" s="124" t="str">
        <f t="shared" si="52"/>
        <v/>
      </c>
      <c r="G823" s="124" t="str">
        <f>IF(F823="","",COUNTIF($F$2:F823,$F$1))</f>
        <v/>
      </c>
      <c r="H823" s="124" t="str">
        <f>IF(COUNTIF($A$2:A823,A823)=1,A823,"")</f>
        <v/>
      </c>
      <c r="I823" s="124" t="str">
        <f t="shared" si="54"/>
        <v/>
      </c>
      <c r="J823" s="124" t="str">
        <f>IF(I823="","",SUM($I$2:I823))</f>
        <v/>
      </c>
    </row>
    <row r="824" spans="1:10">
      <c r="A824" s="125" t="s">
        <v>1731</v>
      </c>
      <c r="B824" s="123" t="s">
        <v>856</v>
      </c>
      <c r="C824" s="124" t="str">
        <f t="shared" si="53"/>
        <v>イワオヨシタカ</v>
      </c>
      <c r="D824" s="124" t="str">
        <f t="shared" si="51"/>
        <v/>
      </c>
      <c r="E824" s="124" t="str">
        <f>IF(D824="","",COUNTIF($D$2:D824,1))</f>
        <v/>
      </c>
      <c r="F824" s="124" t="str">
        <f t="shared" si="52"/>
        <v/>
      </c>
      <c r="G824" s="124" t="str">
        <f>IF(F824="","",COUNTIF($F$2:F824,$F$1))</f>
        <v/>
      </c>
      <c r="H824" s="124" t="str">
        <f>IF(COUNTIF($A$2:A824,A824)=1,A824,"")</f>
        <v/>
      </c>
      <c r="I824" s="124" t="str">
        <f t="shared" si="54"/>
        <v/>
      </c>
      <c r="J824" s="124" t="str">
        <f>IF(I824="","",SUM($I$2:I824))</f>
        <v/>
      </c>
    </row>
    <row r="825" spans="1:10">
      <c r="A825" s="125" t="s">
        <v>1731</v>
      </c>
      <c r="B825" s="123" t="s">
        <v>1736</v>
      </c>
      <c r="C825" s="124" t="str">
        <f t="shared" si="53"/>
        <v>オクハラタケシ</v>
      </c>
      <c r="D825" s="124" t="str">
        <f t="shared" si="51"/>
        <v/>
      </c>
      <c r="E825" s="124" t="str">
        <f>IF(D825="","",COUNTIF($D$2:D825,1))</f>
        <v/>
      </c>
      <c r="F825" s="124" t="str">
        <f t="shared" si="52"/>
        <v/>
      </c>
      <c r="G825" s="124" t="str">
        <f>IF(F825="","",COUNTIF($F$2:F825,$F$1))</f>
        <v/>
      </c>
      <c r="H825" s="124" t="str">
        <f>IF(COUNTIF($A$2:A825,A825)=1,A825,"")</f>
        <v/>
      </c>
      <c r="I825" s="124" t="str">
        <f t="shared" si="54"/>
        <v/>
      </c>
      <c r="J825" s="124" t="str">
        <f>IF(I825="","",SUM($I$2:I825))</f>
        <v/>
      </c>
    </row>
    <row r="826" spans="1:10">
      <c r="A826" s="125" t="s">
        <v>1731</v>
      </c>
      <c r="B826" s="123" t="s">
        <v>1737</v>
      </c>
      <c r="C826" s="124" t="str">
        <f t="shared" si="53"/>
        <v>オケタニヒトシ</v>
      </c>
      <c r="D826" s="124" t="str">
        <f t="shared" si="51"/>
        <v/>
      </c>
      <c r="E826" s="124" t="str">
        <f>IF(D826="","",COUNTIF($D$2:D826,1))</f>
        <v/>
      </c>
      <c r="F826" s="124" t="str">
        <f t="shared" si="52"/>
        <v/>
      </c>
      <c r="G826" s="124" t="str">
        <f>IF(F826="","",COUNTIF($F$2:F826,$F$1))</f>
        <v/>
      </c>
      <c r="H826" s="124" t="str">
        <f>IF(COUNTIF($A$2:A826,A826)=1,A826,"")</f>
        <v/>
      </c>
      <c r="I826" s="124" t="str">
        <f t="shared" si="54"/>
        <v/>
      </c>
      <c r="J826" s="124" t="str">
        <f>IF(I826="","",SUM($I$2:I826))</f>
        <v/>
      </c>
    </row>
    <row r="827" spans="1:10">
      <c r="A827" s="125" t="s">
        <v>1731</v>
      </c>
      <c r="B827" s="123" t="s">
        <v>1738</v>
      </c>
      <c r="C827" s="124" t="str">
        <f t="shared" si="53"/>
        <v>キムラオサム</v>
      </c>
      <c r="D827" s="124" t="str">
        <f t="shared" si="51"/>
        <v/>
      </c>
      <c r="E827" s="124" t="str">
        <f>IF(D827="","",COUNTIF($D$2:D827,1))</f>
        <v/>
      </c>
      <c r="F827" s="124" t="str">
        <f t="shared" si="52"/>
        <v/>
      </c>
      <c r="G827" s="124" t="str">
        <f>IF(F827="","",COUNTIF($F$2:F827,$F$1))</f>
        <v/>
      </c>
      <c r="H827" s="124" t="str">
        <f>IF(COUNTIF($A$2:A827,A827)=1,A827,"")</f>
        <v/>
      </c>
      <c r="I827" s="124" t="str">
        <f t="shared" si="54"/>
        <v/>
      </c>
      <c r="J827" s="124" t="str">
        <f>IF(I827="","",SUM($I$2:I827))</f>
        <v/>
      </c>
    </row>
    <row r="828" spans="1:10">
      <c r="A828" s="125" t="s">
        <v>1731</v>
      </c>
      <c r="B828" s="123" t="s">
        <v>1739</v>
      </c>
      <c r="C828" s="124" t="str">
        <f t="shared" si="53"/>
        <v>クボタカズミ</v>
      </c>
      <c r="D828" s="124" t="str">
        <f t="shared" si="51"/>
        <v/>
      </c>
      <c r="E828" s="124" t="str">
        <f>IF(D828="","",COUNTIF($D$2:D828,1))</f>
        <v/>
      </c>
      <c r="F828" s="124" t="str">
        <f t="shared" si="52"/>
        <v/>
      </c>
      <c r="G828" s="124" t="str">
        <f>IF(F828="","",COUNTIF($F$2:F828,$F$1))</f>
        <v/>
      </c>
      <c r="H828" s="124" t="str">
        <f>IF(COUNTIF($A$2:A828,A828)=1,A828,"")</f>
        <v/>
      </c>
      <c r="I828" s="124" t="str">
        <f t="shared" si="54"/>
        <v/>
      </c>
      <c r="J828" s="124" t="str">
        <f>IF(I828="","",SUM($I$2:I828))</f>
        <v/>
      </c>
    </row>
    <row r="829" spans="1:10">
      <c r="A829" s="125" t="s">
        <v>1731</v>
      </c>
      <c r="B829" s="123" t="s">
        <v>1740</v>
      </c>
      <c r="C829" s="124" t="str">
        <f t="shared" si="53"/>
        <v>コガネイヒロヒサ</v>
      </c>
      <c r="D829" s="124" t="str">
        <f t="shared" si="51"/>
        <v/>
      </c>
      <c r="E829" s="124" t="str">
        <f>IF(D829="","",COUNTIF($D$2:D829,1))</f>
        <v/>
      </c>
      <c r="F829" s="124" t="str">
        <f t="shared" si="52"/>
        <v/>
      </c>
      <c r="G829" s="124" t="str">
        <f>IF(F829="","",COUNTIF($F$2:F829,$F$1))</f>
        <v/>
      </c>
      <c r="H829" s="124" t="str">
        <f>IF(COUNTIF($A$2:A829,A829)=1,A829,"")</f>
        <v/>
      </c>
      <c r="I829" s="124" t="str">
        <f t="shared" si="54"/>
        <v/>
      </c>
      <c r="J829" s="124" t="str">
        <f>IF(I829="","",SUM($I$2:I829))</f>
        <v/>
      </c>
    </row>
    <row r="830" spans="1:10">
      <c r="A830" s="125" t="s">
        <v>1731</v>
      </c>
      <c r="B830" s="123" t="s">
        <v>1741</v>
      </c>
      <c r="C830" s="124" t="str">
        <f t="shared" si="53"/>
        <v>コバヤシマサオ</v>
      </c>
      <c r="D830" s="124" t="str">
        <f t="shared" si="51"/>
        <v/>
      </c>
      <c r="E830" s="124" t="str">
        <f>IF(D830="","",COUNTIF($D$2:D830,1))</f>
        <v/>
      </c>
      <c r="F830" s="124" t="str">
        <f t="shared" si="52"/>
        <v/>
      </c>
      <c r="G830" s="124" t="str">
        <f>IF(F830="","",COUNTIF($F$2:F830,$F$1))</f>
        <v/>
      </c>
      <c r="H830" s="124" t="str">
        <f>IF(COUNTIF($A$2:A830,A830)=1,A830,"")</f>
        <v/>
      </c>
      <c r="I830" s="124" t="str">
        <f t="shared" si="54"/>
        <v/>
      </c>
      <c r="J830" s="124" t="str">
        <f>IF(I830="","",SUM($I$2:I830))</f>
        <v/>
      </c>
    </row>
    <row r="831" spans="1:10">
      <c r="A831" s="125" t="s">
        <v>1731</v>
      </c>
      <c r="B831" s="123" t="s">
        <v>1742</v>
      </c>
      <c r="C831" s="124" t="str">
        <f t="shared" si="53"/>
        <v>コヤマヒロシ</v>
      </c>
      <c r="D831" s="124" t="str">
        <f t="shared" si="51"/>
        <v/>
      </c>
      <c r="E831" s="124" t="str">
        <f>IF(D831="","",COUNTIF($D$2:D831,1))</f>
        <v/>
      </c>
      <c r="F831" s="124" t="str">
        <f t="shared" si="52"/>
        <v/>
      </c>
      <c r="G831" s="124" t="str">
        <f>IF(F831="","",COUNTIF($F$2:F831,$F$1))</f>
        <v/>
      </c>
      <c r="H831" s="124" t="str">
        <f>IF(COUNTIF($A$2:A831,A831)=1,A831,"")</f>
        <v/>
      </c>
      <c r="I831" s="124" t="str">
        <f t="shared" si="54"/>
        <v/>
      </c>
      <c r="J831" s="124" t="str">
        <f>IF(I831="","",SUM($I$2:I831))</f>
        <v/>
      </c>
    </row>
    <row r="832" spans="1:10">
      <c r="A832" s="125" t="s">
        <v>1731</v>
      </c>
      <c r="B832" s="123" t="s">
        <v>1743</v>
      </c>
      <c r="C832" s="124" t="str">
        <f t="shared" si="53"/>
        <v>コンノユキエ</v>
      </c>
      <c r="D832" s="124" t="str">
        <f t="shared" si="51"/>
        <v/>
      </c>
      <c r="E832" s="124" t="str">
        <f>IF(D832="","",COUNTIF($D$2:D832,1))</f>
        <v/>
      </c>
      <c r="F832" s="124" t="str">
        <f t="shared" si="52"/>
        <v/>
      </c>
      <c r="G832" s="124" t="str">
        <f>IF(F832="","",COUNTIF($F$2:F832,$F$1))</f>
        <v/>
      </c>
      <c r="H832" s="124" t="str">
        <f>IF(COUNTIF($A$2:A832,A832)=1,A832,"")</f>
        <v/>
      </c>
      <c r="I832" s="124" t="str">
        <f t="shared" si="54"/>
        <v/>
      </c>
      <c r="J832" s="124" t="str">
        <f>IF(I832="","",SUM($I$2:I832))</f>
        <v/>
      </c>
    </row>
    <row r="833" spans="1:10">
      <c r="A833" s="125" t="s">
        <v>1731</v>
      </c>
      <c r="B833" s="123" t="s">
        <v>1744</v>
      </c>
      <c r="C833" s="124" t="str">
        <f t="shared" si="53"/>
        <v>サイガトモカズ</v>
      </c>
      <c r="D833" s="124" t="str">
        <f t="shared" si="51"/>
        <v/>
      </c>
      <c r="E833" s="124" t="str">
        <f>IF(D833="","",COUNTIF($D$2:D833,1))</f>
        <v/>
      </c>
      <c r="F833" s="124" t="str">
        <f t="shared" si="52"/>
        <v/>
      </c>
      <c r="G833" s="124" t="str">
        <f>IF(F833="","",COUNTIF($F$2:F833,$F$1))</f>
        <v/>
      </c>
      <c r="H833" s="124" t="str">
        <f>IF(COUNTIF($A$2:A833,A833)=1,A833,"")</f>
        <v/>
      </c>
      <c r="I833" s="124" t="str">
        <f t="shared" si="54"/>
        <v/>
      </c>
      <c r="J833" s="124" t="str">
        <f>IF(I833="","",SUM($I$2:I833))</f>
        <v/>
      </c>
    </row>
    <row r="834" spans="1:10">
      <c r="A834" s="125" t="s">
        <v>1731</v>
      </c>
      <c r="B834" s="123" t="s">
        <v>1745</v>
      </c>
      <c r="C834" s="124" t="str">
        <f t="shared" si="53"/>
        <v>サトウショウ</v>
      </c>
      <c r="D834" s="124" t="str">
        <f t="shared" ref="D834:D897" si="55">IF(LEFT(B834,LEN(頭文字))=頭文字,1,"")</f>
        <v/>
      </c>
      <c r="E834" s="124" t="str">
        <f>IF(D834="","",COUNTIF($D$2:D834,1))</f>
        <v/>
      </c>
      <c r="F834" s="124" t="str">
        <f t="shared" ref="F834:F897" si="56">IF(COUNTIF(氏名,B834)&gt;1,"重複","")</f>
        <v/>
      </c>
      <c r="G834" s="124" t="str">
        <f>IF(F834="","",COUNTIF($F$2:F834,$F$1))</f>
        <v/>
      </c>
      <c r="H834" s="124" t="str">
        <f>IF(COUNTIF($A$2:A834,A834)=1,A834,"")</f>
        <v/>
      </c>
      <c r="I834" s="124" t="str">
        <f t="shared" si="54"/>
        <v/>
      </c>
      <c r="J834" s="124" t="str">
        <f>IF(I834="","",SUM($I$2:I834))</f>
        <v/>
      </c>
    </row>
    <row r="835" spans="1:10">
      <c r="A835" s="125" t="s">
        <v>1731</v>
      </c>
      <c r="B835" s="123" t="s">
        <v>1746</v>
      </c>
      <c r="C835" s="124" t="str">
        <f t="shared" ref="C835:C898" si="57">PHONETIC(B835)</f>
        <v>スダサツキ</v>
      </c>
      <c r="D835" s="124" t="str">
        <f t="shared" si="55"/>
        <v/>
      </c>
      <c r="E835" s="124" t="str">
        <f>IF(D835="","",COUNTIF($D$2:D835,1))</f>
        <v/>
      </c>
      <c r="F835" s="124" t="str">
        <f t="shared" si="56"/>
        <v/>
      </c>
      <c r="G835" s="124" t="str">
        <f>IF(F835="","",COUNTIF($F$2:F835,$F$1))</f>
        <v/>
      </c>
      <c r="H835" s="124" t="str">
        <f>IF(COUNTIF($A$2:A835,A835)=1,A835,"")</f>
        <v/>
      </c>
      <c r="I835" s="124" t="str">
        <f t="shared" ref="I835:I898" si="58">IF(H835="","",1)</f>
        <v/>
      </c>
      <c r="J835" s="124" t="str">
        <f>IF(I835="","",SUM($I$2:I835))</f>
        <v/>
      </c>
    </row>
    <row r="836" spans="1:10">
      <c r="A836" s="125" t="s">
        <v>1731</v>
      </c>
      <c r="B836" s="123" t="s">
        <v>1747</v>
      </c>
      <c r="C836" s="124" t="str">
        <f t="shared" si="57"/>
        <v>セイミヤヨウコ</v>
      </c>
      <c r="D836" s="124" t="str">
        <f t="shared" si="55"/>
        <v/>
      </c>
      <c r="E836" s="124" t="str">
        <f>IF(D836="","",COUNTIF($D$2:D836,1))</f>
        <v/>
      </c>
      <c r="F836" s="124" t="str">
        <f t="shared" si="56"/>
        <v/>
      </c>
      <c r="G836" s="124" t="str">
        <f>IF(F836="","",COUNTIF($F$2:F836,$F$1))</f>
        <v/>
      </c>
      <c r="H836" s="124" t="str">
        <f>IF(COUNTIF($A$2:A836,A836)=1,A836,"")</f>
        <v/>
      </c>
      <c r="I836" s="124" t="str">
        <f t="shared" si="58"/>
        <v/>
      </c>
      <c r="J836" s="124" t="str">
        <f>IF(I836="","",SUM($I$2:I836))</f>
        <v/>
      </c>
    </row>
    <row r="837" spans="1:10">
      <c r="A837" s="125" t="s">
        <v>1731</v>
      </c>
      <c r="B837" s="123" t="s">
        <v>1748</v>
      </c>
      <c r="C837" s="124" t="str">
        <f t="shared" si="57"/>
        <v>タカノサトル</v>
      </c>
      <c r="D837" s="124" t="str">
        <f t="shared" si="55"/>
        <v/>
      </c>
      <c r="E837" s="124" t="str">
        <f>IF(D837="","",COUNTIF($D$2:D837,1))</f>
        <v/>
      </c>
      <c r="F837" s="124" t="str">
        <f t="shared" si="56"/>
        <v/>
      </c>
      <c r="G837" s="124" t="str">
        <f>IF(F837="","",COUNTIF($F$2:F837,$F$1))</f>
        <v/>
      </c>
      <c r="H837" s="124" t="str">
        <f>IF(COUNTIF($A$2:A837,A837)=1,A837,"")</f>
        <v/>
      </c>
      <c r="I837" s="124" t="str">
        <f t="shared" si="58"/>
        <v/>
      </c>
      <c r="J837" s="124" t="str">
        <f>IF(I837="","",SUM($I$2:I837))</f>
        <v/>
      </c>
    </row>
    <row r="838" spans="1:10">
      <c r="A838" s="125" t="s">
        <v>1731</v>
      </c>
      <c r="B838" s="123" t="s">
        <v>1749</v>
      </c>
      <c r="C838" s="124" t="str">
        <f t="shared" si="57"/>
        <v>タカハシアユム</v>
      </c>
      <c r="D838" s="124" t="str">
        <f t="shared" si="55"/>
        <v/>
      </c>
      <c r="E838" s="124" t="str">
        <f>IF(D838="","",COUNTIF($D$2:D838,1))</f>
        <v/>
      </c>
      <c r="F838" s="124" t="str">
        <f t="shared" si="56"/>
        <v/>
      </c>
      <c r="G838" s="124" t="str">
        <f>IF(F838="","",COUNTIF($F$2:F838,$F$1))</f>
        <v/>
      </c>
      <c r="H838" s="124" t="str">
        <f>IF(COUNTIF($A$2:A838,A838)=1,A838,"")</f>
        <v/>
      </c>
      <c r="I838" s="124" t="str">
        <f t="shared" si="58"/>
        <v/>
      </c>
      <c r="J838" s="124" t="str">
        <f>IF(I838="","",SUM($I$2:I838))</f>
        <v/>
      </c>
    </row>
    <row r="839" spans="1:10">
      <c r="A839" s="125" t="s">
        <v>1731</v>
      </c>
      <c r="B839" s="123" t="s">
        <v>1750</v>
      </c>
      <c r="C839" s="124" t="str">
        <f t="shared" si="57"/>
        <v>テラサワマサヒロ</v>
      </c>
      <c r="D839" s="124" t="str">
        <f t="shared" si="55"/>
        <v/>
      </c>
      <c r="E839" s="124" t="str">
        <f>IF(D839="","",COUNTIF($D$2:D839,1))</f>
        <v/>
      </c>
      <c r="F839" s="124" t="str">
        <f t="shared" si="56"/>
        <v/>
      </c>
      <c r="G839" s="124" t="str">
        <f>IF(F839="","",COUNTIF($F$2:F839,$F$1))</f>
        <v/>
      </c>
      <c r="H839" s="124" t="str">
        <f>IF(COUNTIF($A$2:A839,A839)=1,A839,"")</f>
        <v/>
      </c>
      <c r="I839" s="124" t="str">
        <f t="shared" si="58"/>
        <v/>
      </c>
      <c r="J839" s="124" t="str">
        <f>IF(I839="","",SUM($I$2:I839))</f>
        <v/>
      </c>
    </row>
    <row r="840" spans="1:10">
      <c r="A840" s="125" t="s">
        <v>1731</v>
      </c>
      <c r="B840" s="123" t="s">
        <v>1751</v>
      </c>
      <c r="C840" s="124" t="str">
        <f t="shared" si="57"/>
        <v>テラダユキ</v>
      </c>
      <c r="D840" s="124" t="str">
        <f t="shared" si="55"/>
        <v/>
      </c>
      <c r="E840" s="124" t="str">
        <f>IF(D840="","",COUNTIF($D$2:D840,1))</f>
        <v/>
      </c>
      <c r="F840" s="124" t="str">
        <f t="shared" si="56"/>
        <v/>
      </c>
      <c r="G840" s="124" t="str">
        <f>IF(F840="","",COUNTIF($F$2:F840,$F$1))</f>
        <v/>
      </c>
      <c r="H840" s="124" t="str">
        <f>IF(COUNTIF($A$2:A840,A840)=1,A840,"")</f>
        <v/>
      </c>
      <c r="I840" s="124" t="str">
        <f t="shared" si="58"/>
        <v/>
      </c>
      <c r="J840" s="124" t="str">
        <f>IF(I840="","",SUM($I$2:I840))</f>
        <v/>
      </c>
    </row>
    <row r="841" spans="1:10">
      <c r="A841" s="125" t="s">
        <v>1731</v>
      </c>
      <c r="B841" s="123" t="s">
        <v>1752</v>
      </c>
      <c r="C841" s="124" t="str">
        <f t="shared" si="57"/>
        <v>ドイタノリカズ</v>
      </c>
      <c r="D841" s="124" t="str">
        <f t="shared" si="55"/>
        <v/>
      </c>
      <c r="E841" s="124" t="str">
        <f>IF(D841="","",COUNTIF($D$2:D841,1))</f>
        <v/>
      </c>
      <c r="F841" s="124" t="str">
        <f t="shared" si="56"/>
        <v/>
      </c>
      <c r="G841" s="124" t="str">
        <f>IF(F841="","",COUNTIF($F$2:F841,$F$1))</f>
        <v/>
      </c>
      <c r="H841" s="124" t="str">
        <f>IF(COUNTIF($A$2:A841,A841)=1,A841,"")</f>
        <v/>
      </c>
      <c r="I841" s="124" t="str">
        <f t="shared" si="58"/>
        <v/>
      </c>
      <c r="J841" s="124" t="str">
        <f>IF(I841="","",SUM($I$2:I841))</f>
        <v/>
      </c>
    </row>
    <row r="842" spans="1:10">
      <c r="A842" s="125" t="s">
        <v>1731</v>
      </c>
      <c r="B842" s="123" t="s">
        <v>1753</v>
      </c>
      <c r="C842" s="124" t="str">
        <f t="shared" si="57"/>
        <v>ナカオサマコト</v>
      </c>
      <c r="D842" s="124" t="str">
        <f t="shared" si="55"/>
        <v/>
      </c>
      <c r="E842" s="124" t="str">
        <f>IF(D842="","",COUNTIF($D$2:D842,1))</f>
        <v/>
      </c>
      <c r="F842" s="124" t="str">
        <f t="shared" si="56"/>
        <v/>
      </c>
      <c r="G842" s="124" t="str">
        <f>IF(F842="","",COUNTIF($F$2:F842,$F$1))</f>
        <v/>
      </c>
      <c r="H842" s="124" t="str">
        <f>IF(COUNTIF($A$2:A842,A842)=1,A842,"")</f>
        <v/>
      </c>
      <c r="I842" s="124" t="str">
        <f t="shared" si="58"/>
        <v/>
      </c>
      <c r="J842" s="124" t="str">
        <f>IF(I842="","",SUM($I$2:I842))</f>
        <v/>
      </c>
    </row>
    <row r="843" spans="1:10">
      <c r="A843" s="125" t="s">
        <v>1731</v>
      </c>
      <c r="B843" s="123" t="s">
        <v>1754</v>
      </c>
      <c r="C843" s="124" t="str">
        <f t="shared" si="57"/>
        <v>ナリタユキオ</v>
      </c>
      <c r="D843" s="124" t="str">
        <f t="shared" si="55"/>
        <v/>
      </c>
      <c r="E843" s="124" t="str">
        <f>IF(D843="","",COUNTIF($D$2:D843,1))</f>
        <v/>
      </c>
      <c r="F843" s="124" t="str">
        <f t="shared" si="56"/>
        <v/>
      </c>
      <c r="G843" s="124" t="str">
        <f>IF(F843="","",COUNTIF($F$2:F843,$F$1))</f>
        <v/>
      </c>
      <c r="H843" s="124" t="str">
        <f>IF(COUNTIF($A$2:A843,A843)=1,A843,"")</f>
        <v/>
      </c>
      <c r="I843" s="124" t="str">
        <f t="shared" si="58"/>
        <v/>
      </c>
      <c r="J843" s="124" t="str">
        <f>IF(I843="","",SUM($I$2:I843))</f>
        <v/>
      </c>
    </row>
    <row r="844" spans="1:10">
      <c r="A844" s="125" t="s">
        <v>1731</v>
      </c>
      <c r="B844" s="123" t="s">
        <v>1755</v>
      </c>
      <c r="C844" s="124" t="str">
        <f t="shared" si="57"/>
        <v>ハシモトトモヤ</v>
      </c>
      <c r="D844" s="124" t="str">
        <f t="shared" si="55"/>
        <v/>
      </c>
      <c r="E844" s="124" t="str">
        <f>IF(D844="","",COUNTIF($D$2:D844,1))</f>
        <v/>
      </c>
      <c r="F844" s="124" t="str">
        <f t="shared" si="56"/>
        <v/>
      </c>
      <c r="G844" s="124" t="str">
        <f>IF(F844="","",COUNTIF($F$2:F844,$F$1))</f>
        <v/>
      </c>
      <c r="H844" s="124" t="str">
        <f>IF(COUNTIF($A$2:A844,A844)=1,A844,"")</f>
        <v/>
      </c>
      <c r="I844" s="124" t="str">
        <f t="shared" si="58"/>
        <v/>
      </c>
      <c r="J844" s="124" t="str">
        <f>IF(I844="","",SUM($I$2:I844))</f>
        <v/>
      </c>
    </row>
    <row r="845" spans="1:10">
      <c r="A845" s="125" t="s">
        <v>1731</v>
      </c>
      <c r="B845" s="123" t="s">
        <v>1756</v>
      </c>
      <c r="C845" s="124" t="str">
        <f t="shared" si="57"/>
        <v>ハタナカヒデオ</v>
      </c>
      <c r="D845" s="124" t="str">
        <f t="shared" si="55"/>
        <v/>
      </c>
      <c r="E845" s="124" t="str">
        <f>IF(D845="","",COUNTIF($D$2:D845,1))</f>
        <v/>
      </c>
      <c r="F845" s="124" t="str">
        <f t="shared" si="56"/>
        <v/>
      </c>
      <c r="G845" s="124" t="str">
        <f>IF(F845="","",COUNTIF($F$2:F845,$F$1))</f>
        <v/>
      </c>
      <c r="H845" s="124" t="str">
        <f>IF(COUNTIF($A$2:A845,A845)=1,A845,"")</f>
        <v/>
      </c>
      <c r="I845" s="124" t="str">
        <f t="shared" si="58"/>
        <v/>
      </c>
      <c r="J845" s="124" t="str">
        <f>IF(I845="","",SUM($I$2:I845))</f>
        <v/>
      </c>
    </row>
    <row r="846" spans="1:10">
      <c r="A846" s="125" t="s">
        <v>1731</v>
      </c>
      <c r="B846" s="123" t="s">
        <v>1757</v>
      </c>
      <c r="C846" s="124" t="str">
        <f t="shared" si="57"/>
        <v>ハヤサカサブロウ</v>
      </c>
      <c r="D846" s="124" t="str">
        <f t="shared" si="55"/>
        <v/>
      </c>
      <c r="E846" s="124" t="str">
        <f>IF(D846="","",COUNTIF($D$2:D846,1))</f>
        <v/>
      </c>
      <c r="F846" s="124" t="str">
        <f t="shared" si="56"/>
        <v/>
      </c>
      <c r="G846" s="124" t="str">
        <f>IF(F846="","",COUNTIF($F$2:F846,$F$1))</f>
        <v/>
      </c>
      <c r="H846" s="124" t="str">
        <f>IF(COUNTIF($A$2:A846,A846)=1,A846,"")</f>
        <v/>
      </c>
      <c r="I846" s="124" t="str">
        <f t="shared" si="58"/>
        <v/>
      </c>
      <c r="J846" s="124" t="str">
        <f>IF(I846="","",SUM($I$2:I846))</f>
        <v/>
      </c>
    </row>
    <row r="847" spans="1:10">
      <c r="A847" s="125" t="s">
        <v>1731</v>
      </c>
      <c r="B847" s="123" t="s">
        <v>1758</v>
      </c>
      <c r="C847" s="124" t="str">
        <f t="shared" si="57"/>
        <v>ヒガシコゾノカズアキ</v>
      </c>
      <c r="D847" s="124" t="str">
        <f t="shared" si="55"/>
        <v/>
      </c>
      <c r="E847" s="124" t="str">
        <f>IF(D847="","",COUNTIF($D$2:D847,1))</f>
        <v/>
      </c>
      <c r="F847" s="124" t="str">
        <f t="shared" si="56"/>
        <v/>
      </c>
      <c r="G847" s="124" t="str">
        <f>IF(F847="","",COUNTIF($F$2:F847,$F$1))</f>
        <v/>
      </c>
      <c r="H847" s="124" t="str">
        <f>IF(COUNTIF($A$2:A847,A847)=1,A847,"")</f>
        <v/>
      </c>
      <c r="I847" s="124" t="str">
        <f t="shared" si="58"/>
        <v/>
      </c>
      <c r="J847" s="124" t="str">
        <f>IF(I847="","",SUM($I$2:I847))</f>
        <v/>
      </c>
    </row>
    <row r="848" spans="1:10">
      <c r="A848" s="125" t="s">
        <v>1731</v>
      </c>
      <c r="B848" s="123" t="s">
        <v>1759</v>
      </c>
      <c r="C848" s="124" t="str">
        <f t="shared" si="57"/>
        <v>ミソノウアツシ</v>
      </c>
      <c r="D848" s="124" t="str">
        <f t="shared" si="55"/>
        <v/>
      </c>
      <c r="E848" s="124" t="str">
        <f>IF(D848="","",COUNTIF($D$2:D848,1))</f>
        <v/>
      </c>
      <c r="F848" s="124" t="str">
        <f t="shared" si="56"/>
        <v/>
      </c>
      <c r="G848" s="124" t="str">
        <f>IF(F848="","",COUNTIF($F$2:F848,$F$1))</f>
        <v/>
      </c>
      <c r="H848" s="124" t="str">
        <f>IF(COUNTIF($A$2:A848,A848)=1,A848,"")</f>
        <v/>
      </c>
      <c r="I848" s="124" t="str">
        <f t="shared" si="58"/>
        <v/>
      </c>
      <c r="J848" s="124" t="str">
        <f>IF(I848="","",SUM($I$2:I848))</f>
        <v/>
      </c>
    </row>
    <row r="849" spans="1:10">
      <c r="A849" s="125" t="s">
        <v>1731</v>
      </c>
      <c r="B849" s="123" t="s">
        <v>1760</v>
      </c>
      <c r="C849" s="124" t="str">
        <f t="shared" si="57"/>
        <v>ヤマシタトシアキ</v>
      </c>
      <c r="D849" s="124" t="str">
        <f t="shared" si="55"/>
        <v/>
      </c>
      <c r="E849" s="124" t="str">
        <f>IF(D849="","",COUNTIF($D$2:D849,1))</f>
        <v/>
      </c>
      <c r="F849" s="124" t="str">
        <f t="shared" si="56"/>
        <v/>
      </c>
      <c r="G849" s="124" t="str">
        <f>IF(F849="","",COUNTIF($F$2:F849,$F$1))</f>
        <v/>
      </c>
      <c r="H849" s="124" t="str">
        <f>IF(COUNTIF($A$2:A849,A849)=1,A849,"")</f>
        <v/>
      </c>
      <c r="I849" s="124" t="str">
        <f t="shared" si="58"/>
        <v/>
      </c>
      <c r="J849" s="124" t="str">
        <f>IF(I849="","",SUM($I$2:I849))</f>
        <v/>
      </c>
    </row>
    <row r="850" spans="1:10">
      <c r="A850" s="125" t="s">
        <v>1731</v>
      </c>
      <c r="B850" s="123" t="s">
        <v>1761</v>
      </c>
      <c r="C850" s="124" t="str">
        <f t="shared" si="57"/>
        <v>ヨネヅアキラ</v>
      </c>
      <c r="D850" s="124" t="str">
        <f t="shared" si="55"/>
        <v/>
      </c>
      <c r="E850" s="124" t="str">
        <f>IF(D850="","",COUNTIF($D$2:D850,1))</f>
        <v/>
      </c>
      <c r="F850" s="124" t="str">
        <f t="shared" si="56"/>
        <v/>
      </c>
      <c r="G850" s="124" t="str">
        <f>IF(F850="","",COUNTIF($F$2:F850,$F$1))</f>
        <v/>
      </c>
      <c r="H850" s="124" t="str">
        <f>IF(COUNTIF($A$2:A850,A850)=1,A850,"")</f>
        <v/>
      </c>
      <c r="I850" s="124" t="str">
        <f t="shared" si="58"/>
        <v/>
      </c>
      <c r="J850" s="124" t="str">
        <f>IF(I850="","",SUM($I$2:I850))</f>
        <v/>
      </c>
    </row>
    <row r="851" spans="1:10">
      <c r="A851" s="125" t="s">
        <v>1731</v>
      </c>
      <c r="B851" s="123" t="s">
        <v>1762</v>
      </c>
      <c r="C851" s="124" t="str">
        <f t="shared" si="57"/>
        <v>ヨネヤマカズサ</v>
      </c>
      <c r="D851" s="124" t="str">
        <f t="shared" si="55"/>
        <v/>
      </c>
      <c r="E851" s="124" t="str">
        <f>IF(D851="","",COUNTIF($D$2:D851,1))</f>
        <v/>
      </c>
      <c r="F851" s="124" t="str">
        <f t="shared" si="56"/>
        <v/>
      </c>
      <c r="G851" s="124" t="str">
        <f>IF(F851="","",COUNTIF($F$2:F851,$F$1))</f>
        <v/>
      </c>
      <c r="H851" s="124" t="str">
        <f>IF(COUNTIF($A$2:A851,A851)=1,A851,"")</f>
        <v/>
      </c>
      <c r="I851" s="124" t="str">
        <f t="shared" si="58"/>
        <v/>
      </c>
      <c r="J851" s="124" t="str">
        <f>IF(I851="","",SUM($I$2:I851))</f>
        <v/>
      </c>
    </row>
    <row r="852" spans="1:10">
      <c r="A852" s="125" t="s">
        <v>1731</v>
      </c>
      <c r="B852" s="123" t="s">
        <v>1763</v>
      </c>
      <c r="C852" s="124" t="str">
        <f t="shared" si="57"/>
        <v>ワキムラタツミ</v>
      </c>
      <c r="D852" s="124" t="str">
        <f t="shared" si="55"/>
        <v/>
      </c>
      <c r="E852" s="124" t="str">
        <f>IF(D852="","",COUNTIF($D$2:D852,1))</f>
        <v/>
      </c>
      <c r="F852" s="124" t="str">
        <f t="shared" si="56"/>
        <v/>
      </c>
      <c r="G852" s="124" t="str">
        <f>IF(F852="","",COUNTIF($F$2:F852,$F$1))</f>
        <v/>
      </c>
      <c r="H852" s="124" t="str">
        <f>IF(COUNTIF($A$2:A852,A852)=1,A852,"")</f>
        <v/>
      </c>
      <c r="I852" s="124" t="str">
        <f t="shared" si="58"/>
        <v/>
      </c>
      <c r="J852" s="124" t="str">
        <f>IF(I852="","",SUM($I$2:I852))</f>
        <v/>
      </c>
    </row>
    <row r="853" spans="1:10">
      <c r="A853" s="125" t="s">
        <v>1764</v>
      </c>
      <c r="B853" s="123" t="s">
        <v>1765</v>
      </c>
      <c r="C853" s="124" t="str">
        <f t="shared" si="57"/>
        <v>アライヒデサブロウ</v>
      </c>
      <c r="D853" s="124" t="str">
        <f t="shared" si="55"/>
        <v/>
      </c>
      <c r="E853" s="124" t="str">
        <f>IF(D853="","",COUNTIF($D$2:D853,1))</f>
        <v/>
      </c>
      <c r="F853" s="124" t="str">
        <f t="shared" si="56"/>
        <v/>
      </c>
      <c r="G853" s="124" t="str">
        <f>IF(F853="","",COUNTIF($F$2:F853,$F$1))</f>
        <v/>
      </c>
      <c r="H853" s="124" t="str">
        <f>IF(COUNTIF($A$2:A853,A853)=1,A853,"")</f>
        <v>ららぽーと海老名（交通）</v>
      </c>
      <c r="I853" s="124">
        <f t="shared" si="58"/>
        <v>1</v>
      </c>
      <c r="J853" s="124">
        <f>IF(I853="","",SUM($I$2:I853))</f>
        <v>34</v>
      </c>
    </row>
    <row r="854" spans="1:10">
      <c r="A854" s="125" t="s">
        <v>1764</v>
      </c>
      <c r="B854" s="123" t="s">
        <v>1766</v>
      </c>
      <c r="C854" s="124" t="str">
        <f t="shared" si="57"/>
        <v>イシモトマサチカ</v>
      </c>
      <c r="D854" s="124" t="str">
        <f t="shared" si="55"/>
        <v/>
      </c>
      <c r="E854" s="124" t="str">
        <f>IF(D854="","",COUNTIF($D$2:D854,1))</f>
        <v/>
      </c>
      <c r="F854" s="124" t="str">
        <f t="shared" si="56"/>
        <v/>
      </c>
      <c r="G854" s="124" t="str">
        <f>IF(F854="","",COUNTIF($F$2:F854,$F$1))</f>
        <v/>
      </c>
      <c r="H854" s="124" t="str">
        <f>IF(COUNTIF($A$2:A854,A854)=1,A854,"")</f>
        <v/>
      </c>
      <c r="I854" s="124" t="str">
        <f t="shared" si="58"/>
        <v/>
      </c>
      <c r="J854" s="124" t="str">
        <f>IF(I854="","",SUM($I$2:I854))</f>
        <v/>
      </c>
    </row>
    <row r="855" spans="1:10">
      <c r="A855" s="125" t="s">
        <v>1764</v>
      </c>
      <c r="B855" s="123" t="s">
        <v>1767</v>
      </c>
      <c r="C855" s="124" t="str">
        <f t="shared" si="57"/>
        <v>イトウコウイチ</v>
      </c>
      <c r="D855" s="124" t="str">
        <f t="shared" si="55"/>
        <v/>
      </c>
      <c r="E855" s="124" t="str">
        <f>IF(D855="","",COUNTIF($D$2:D855,1))</f>
        <v/>
      </c>
      <c r="F855" s="124" t="str">
        <f t="shared" si="56"/>
        <v/>
      </c>
      <c r="G855" s="124" t="str">
        <f>IF(F855="","",COUNTIF($F$2:F855,$F$1))</f>
        <v/>
      </c>
      <c r="H855" s="124" t="str">
        <f>IF(COUNTIF($A$2:A855,A855)=1,A855,"")</f>
        <v/>
      </c>
      <c r="I855" s="124" t="str">
        <f t="shared" si="58"/>
        <v/>
      </c>
      <c r="J855" s="124" t="str">
        <f>IF(I855="","",SUM($I$2:I855))</f>
        <v/>
      </c>
    </row>
    <row r="856" spans="1:10">
      <c r="A856" s="125" t="s">
        <v>1764</v>
      </c>
      <c r="B856" s="123" t="s">
        <v>1768</v>
      </c>
      <c r="C856" s="124" t="str">
        <f t="shared" si="57"/>
        <v>イリマジカズトシ</v>
      </c>
      <c r="D856" s="124" t="str">
        <f t="shared" si="55"/>
        <v/>
      </c>
      <c r="E856" s="124" t="str">
        <f>IF(D856="","",COUNTIF($D$2:D856,1))</f>
        <v/>
      </c>
      <c r="F856" s="124" t="str">
        <f t="shared" si="56"/>
        <v/>
      </c>
      <c r="G856" s="124" t="str">
        <f>IF(F856="","",COUNTIF($F$2:F856,$F$1))</f>
        <v/>
      </c>
      <c r="H856" s="124" t="str">
        <f>IF(COUNTIF($A$2:A856,A856)=1,A856,"")</f>
        <v/>
      </c>
      <c r="I856" s="124" t="str">
        <f t="shared" si="58"/>
        <v/>
      </c>
      <c r="J856" s="124" t="str">
        <f>IF(I856="","",SUM($I$2:I856))</f>
        <v/>
      </c>
    </row>
    <row r="857" spans="1:10">
      <c r="A857" s="125" t="s">
        <v>1764</v>
      </c>
      <c r="B857" s="123" t="s">
        <v>1769</v>
      </c>
      <c r="C857" s="124" t="str">
        <f t="shared" si="57"/>
        <v>ウダヨシカズ</v>
      </c>
      <c r="D857" s="124" t="str">
        <f t="shared" si="55"/>
        <v/>
      </c>
      <c r="E857" s="124" t="str">
        <f>IF(D857="","",COUNTIF($D$2:D857,1))</f>
        <v/>
      </c>
      <c r="F857" s="124" t="str">
        <f t="shared" si="56"/>
        <v/>
      </c>
      <c r="G857" s="124" t="str">
        <f>IF(F857="","",COUNTIF($F$2:F857,$F$1))</f>
        <v/>
      </c>
      <c r="H857" s="124" t="str">
        <f>IF(COUNTIF($A$2:A857,A857)=1,A857,"")</f>
        <v/>
      </c>
      <c r="I857" s="124" t="str">
        <f t="shared" si="58"/>
        <v/>
      </c>
      <c r="J857" s="124" t="str">
        <f>IF(I857="","",SUM($I$2:I857))</f>
        <v/>
      </c>
    </row>
    <row r="858" spans="1:10">
      <c r="A858" s="125" t="s">
        <v>1764</v>
      </c>
      <c r="B858" s="123" t="s">
        <v>1770</v>
      </c>
      <c r="C858" s="124" t="str">
        <f t="shared" si="57"/>
        <v>オオサキユキオ</v>
      </c>
      <c r="D858" s="124" t="str">
        <f t="shared" si="55"/>
        <v/>
      </c>
      <c r="E858" s="124" t="str">
        <f>IF(D858="","",COUNTIF($D$2:D858,1))</f>
        <v/>
      </c>
      <c r="F858" s="124" t="str">
        <f t="shared" si="56"/>
        <v/>
      </c>
      <c r="G858" s="124" t="str">
        <f>IF(F858="","",COUNTIF($F$2:F858,$F$1))</f>
        <v/>
      </c>
      <c r="H858" s="124" t="str">
        <f>IF(COUNTIF($A$2:A858,A858)=1,A858,"")</f>
        <v/>
      </c>
      <c r="I858" s="124" t="str">
        <f t="shared" si="58"/>
        <v/>
      </c>
      <c r="J858" s="124" t="str">
        <f>IF(I858="","",SUM($I$2:I858))</f>
        <v/>
      </c>
    </row>
    <row r="859" spans="1:10">
      <c r="A859" s="125" t="s">
        <v>1764</v>
      </c>
      <c r="B859" s="123" t="s">
        <v>1771</v>
      </c>
      <c r="C859" s="124" t="str">
        <f t="shared" si="57"/>
        <v>オオニシエイイチ</v>
      </c>
      <c r="D859" s="124" t="str">
        <f t="shared" si="55"/>
        <v/>
      </c>
      <c r="E859" s="124" t="str">
        <f>IF(D859="","",COUNTIF($D$2:D859,1))</f>
        <v/>
      </c>
      <c r="F859" s="124" t="str">
        <f t="shared" si="56"/>
        <v/>
      </c>
      <c r="G859" s="124" t="str">
        <f>IF(F859="","",COUNTIF($F$2:F859,$F$1))</f>
        <v/>
      </c>
      <c r="H859" s="124" t="str">
        <f>IF(COUNTIF($A$2:A859,A859)=1,A859,"")</f>
        <v/>
      </c>
      <c r="I859" s="124" t="str">
        <f t="shared" si="58"/>
        <v/>
      </c>
      <c r="J859" s="124" t="str">
        <f>IF(I859="","",SUM($I$2:I859))</f>
        <v/>
      </c>
    </row>
    <row r="860" spans="1:10">
      <c r="A860" s="125" t="s">
        <v>1764</v>
      </c>
      <c r="B860" s="123" t="s">
        <v>1772</v>
      </c>
      <c r="C860" s="124" t="str">
        <f t="shared" si="57"/>
        <v>キクチアイ</v>
      </c>
      <c r="D860" s="124" t="str">
        <f t="shared" si="55"/>
        <v/>
      </c>
      <c r="E860" s="124" t="str">
        <f>IF(D860="","",COUNTIF($D$2:D860,1))</f>
        <v/>
      </c>
      <c r="F860" s="124" t="str">
        <f t="shared" si="56"/>
        <v/>
      </c>
      <c r="G860" s="124" t="str">
        <f>IF(F860="","",COUNTIF($F$2:F860,$F$1))</f>
        <v/>
      </c>
      <c r="H860" s="124" t="str">
        <f>IF(COUNTIF($A$2:A860,A860)=1,A860,"")</f>
        <v/>
      </c>
      <c r="I860" s="124" t="str">
        <f t="shared" si="58"/>
        <v/>
      </c>
      <c r="J860" s="124" t="str">
        <f>IF(I860="","",SUM($I$2:I860))</f>
        <v/>
      </c>
    </row>
    <row r="861" spans="1:10">
      <c r="A861" s="125" t="s">
        <v>1764</v>
      </c>
      <c r="B861" s="123" t="s">
        <v>1773</v>
      </c>
      <c r="C861" s="124" t="str">
        <f t="shared" si="57"/>
        <v>コイズミトオル</v>
      </c>
      <c r="D861" s="124" t="str">
        <f t="shared" si="55"/>
        <v/>
      </c>
      <c r="E861" s="124" t="str">
        <f>IF(D861="","",COUNTIF($D$2:D861,1))</f>
        <v/>
      </c>
      <c r="F861" s="124" t="str">
        <f t="shared" si="56"/>
        <v/>
      </c>
      <c r="G861" s="124" t="str">
        <f>IF(F861="","",COUNTIF($F$2:F861,$F$1))</f>
        <v/>
      </c>
      <c r="H861" s="124" t="str">
        <f>IF(COUNTIF($A$2:A861,A861)=1,A861,"")</f>
        <v/>
      </c>
      <c r="I861" s="124" t="str">
        <f t="shared" si="58"/>
        <v/>
      </c>
      <c r="J861" s="124" t="str">
        <f>IF(I861="","",SUM($I$2:I861))</f>
        <v/>
      </c>
    </row>
    <row r="862" spans="1:10">
      <c r="A862" s="125" t="s">
        <v>1764</v>
      </c>
      <c r="B862" s="123" t="s">
        <v>1774</v>
      </c>
      <c r="C862" s="124" t="str">
        <f t="shared" si="57"/>
        <v>コシナカヒデオ</v>
      </c>
      <c r="D862" s="124" t="str">
        <f t="shared" si="55"/>
        <v/>
      </c>
      <c r="E862" s="124" t="str">
        <f>IF(D862="","",COUNTIF($D$2:D862,1))</f>
        <v/>
      </c>
      <c r="F862" s="124" t="str">
        <f t="shared" si="56"/>
        <v/>
      </c>
      <c r="G862" s="124" t="str">
        <f>IF(F862="","",COUNTIF($F$2:F862,$F$1))</f>
        <v/>
      </c>
      <c r="H862" s="124" t="str">
        <f>IF(COUNTIF($A$2:A862,A862)=1,A862,"")</f>
        <v/>
      </c>
      <c r="I862" s="124" t="str">
        <f t="shared" si="58"/>
        <v/>
      </c>
      <c r="J862" s="124" t="str">
        <f>IF(I862="","",SUM($I$2:I862))</f>
        <v/>
      </c>
    </row>
    <row r="863" spans="1:10">
      <c r="A863" s="125" t="s">
        <v>1764</v>
      </c>
      <c r="B863" s="123" t="s">
        <v>1775</v>
      </c>
      <c r="C863" s="124" t="str">
        <f t="shared" si="57"/>
        <v>コバヤシシュンジ</v>
      </c>
      <c r="D863" s="124" t="str">
        <f t="shared" si="55"/>
        <v/>
      </c>
      <c r="E863" s="124" t="str">
        <f>IF(D863="","",COUNTIF($D$2:D863,1))</f>
        <v/>
      </c>
      <c r="F863" s="124" t="str">
        <f t="shared" si="56"/>
        <v/>
      </c>
      <c r="G863" s="124" t="str">
        <f>IF(F863="","",COUNTIF($F$2:F863,$F$1))</f>
        <v/>
      </c>
      <c r="H863" s="124" t="str">
        <f>IF(COUNTIF($A$2:A863,A863)=1,A863,"")</f>
        <v/>
      </c>
      <c r="I863" s="124" t="str">
        <f t="shared" si="58"/>
        <v/>
      </c>
      <c r="J863" s="124" t="str">
        <f>IF(I863="","",SUM($I$2:I863))</f>
        <v/>
      </c>
    </row>
    <row r="864" spans="1:10">
      <c r="A864" s="125" t="s">
        <v>1764</v>
      </c>
      <c r="B864" s="123" t="s">
        <v>1776</v>
      </c>
      <c r="C864" s="124" t="str">
        <f t="shared" si="57"/>
        <v>サイトウススム</v>
      </c>
      <c r="D864" s="124" t="str">
        <f t="shared" si="55"/>
        <v/>
      </c>
      <c r="E864" s="124" t="str">
        <f>IF(D864="","",COUNTIF($D$2:D864,1))</f>
        <v/>
      </c>
      <c r="F864" s="124" t="str">
        <f t="shared" si="56"/>
        <v/>
      </c>
      <c r="G864" s="124" t="str">
        <f>IF(F864="","",COUNTIF($F$2:F864,$F$1))</f>
        <v/>
      </c>
      <c r="H864" s="124" t="str">
        <f>IF(COUNTIF($A$2:A864,A864)=1,A864,"")</f>
        <v/>
      </c>
      <c r="I864" s="124" t="str">
        <f t="shared" si="58"/>
        <v/>
      </c>
      <c r="J864" s="124" t="str">
        <f>IF(I864="","",SUM($I$2:I864))</f>
        <v/>
      </c>
    </row>
    <row r="865" spans="1:10">
      <c r="A865" s="125" t="s">
        <v>1764</v>
      </c>
      <c r="B865" s="123" t="s">
        <v>1777</v>
      </c>
      <c r="C865" s="124" t="str">
        <f t="shared" si="57"/>
        <v>サダオカヒデユキ</v>
      </c>
      <c r="D865" s="124" t="str">
        <f t="shared" si="55"/>
        <v/>
      </c>
      <c r="E865" s="124" t="str">
        <f>IF(D865="","",COUNTIF($D$2:D865,1))</f>
        <v/>
      </c>
      <c r="F865" s="124" t="str">
        <f t="shared" si="56"/>
        <v/>
      </c>
      <c r="G865" s="124" t="str">
        <f>IF(F865="","",COUNTIF($F$2:F865,$F$1))</f>
        <v/>
      </c>
      <c r="H865" s="124" t="str">
        <f>IF(COUNTIF($A$2:A865,A865)=1,A865,"")</f>
        <v/>
      </c>
      <c r="I865" s="124" t="str">
        <f t="shared" si="58"/>
        <v/>
      </c>
      <c r="J865" s="124" t="str">
        <f>IF(I865="","",SUM($I$2:I865))</f>
        <v/>
      </c>
    </row>
    <row r="866" spans="1:10">
      <c r="A866" s="125" t="s">
        <v>1764</v>
      </c>
      <c r="B866" s="123" t="s">
        <v>857</v>
      </c>
      <c r="C866" s="124" t="str">
        <f t="shared" si="57"/>
        <v>シノザキマサユキ</v>
      </c>
      <c r="D866" s="124" t="str">
        <f t="shared" si="55"/>
        <v/>
      </c>
      <c r="E866" s="124" t="str">
        <f>IF(D866="","",COUNTIF($D$2:D866,1))</f>
        <v/>
      </c>
      <c r="F866" s="124" t="str">
        <f t="shared" si="56"/>
        <v/>
      </c>
      <c r="G866" s="124" t="str">
        <f>IF(F866="","",COUNTIF($F$2:F866,$F$1))</f>
        <v/>
      </c>
      <c r="H866" s="124" t="str">
        <f>IF(COUNTIF($A$2:A866,A866)=1,A866,"")</f>
        <v/>
      </c>
      <c r="I866" s="124" t="str">
        <f t="shared" si="58"/>
        <v/>
      </c>
      <c r="J866" s="124" t="str">
        <f>IF(I866="","",SUM($I$2:I866))</f>
        <v/>
      </c>
    </row>
    <row r="867" spans="1:10">
      <c r="A867" s="125" t="s">
        <v>1764</v>
      </c>
      <c r="B867" s="123" t="s">
        <v>1778</v>
      </c>
      <c r="C867" s="124" t="str">
        <f t="shared" si="57"/>
        <v>シモダヒトミ</v>
      </c>
      <c r="D867" s="124" t="str">
        <f t="shared" si="55"/>
        <v/>
      </c>
      <c r="E867" s="124" t="str">
        <f>IF(D867="","",COUNTIF($D$2:D867,1))</f>
        <v/>
      </c>
      <c r="F867" s="124" t="str">
        <f t="shared" si="56"/>
        <v/>
      </c>
      <c r="G867" s="124" t="str">
        <f>IF(F867="","",COUNTIF($F$2:F867,$F$1))</f>
        <v/>
      </c>
      <c r="H867" s="124" t="str">
        <f>IF(COUNTIF($A$2:A867,A867)=1,A867,"")</f>
        <v/>
      </c>
      <c r="I867" s="124" t="str">
        <f t="shared" si="58"/>
        <v/>
      </c>
      <c r="J867" s="124" t="str">
        <f>IF(I867="","",SUM($I$2:I867))</f>
        <v/>
      </c>
    </row>
    <row r="868" spans="1:10">
      <c r="A868" s="125" t="s">
        <v>1764</v>
      </c>
      <c r="B868" s="123" t="s">
        <v>1779</v>
      </c>
      <c r="C868" s="124" t="str">
        <f t="shared" si="57"/>
        <v>スガワラフミオ</v>
      </c>
      <c r="D868" s="124" t="str">
        <f t="shared" si="55"/>
        <v/>
      </c>
      <c r="E868" s="124" t="str">
        <f>IF(D868="","",COUNTIF($D$2:D868,1))</f>
        <v/>
      </c>
      <c r="F868" s="124" t="str">
        <f t="shared" si="56"/>
        <v/>
      </c>
      <c r="G868" s="124" t="str">
        <f>IF(F868="","",COUNTIF($F$2:F868,$F$1))</f>
        <v/>
      </c>
      <c r="H868" s="124" t="str">
        <f>IF(COUNTIF($A$2:A868,A868)=1,A868,"")</f>
        <v/>
      </c>
      <c r="I868" s="124" t="str">
        <f t="shared" si="58"/>
        <v/>
      </c>
      <c r="J868" s="124" t="str">
        <f>IF(I868="","",SUM($I$2:I868))</f>
        <v/>
      </c>
    </row>
    <row r="869" spans="1:10">
      <c r="A869" s="125" t="s">
        <v>1764</v>
      </c>
      <c r="B869" s="123" t="s">
        <v>1780</v>
      </c>
      <c r="C869" s="124" t="str">
        <f t="shared" si="57"/>
        <v>タケダシュウゾウ</v>
      </c>
      <c r="D869" s="124" t="str">
        <f t="shared" si="55"/>
        <v/>
      </c>
      <c r="E869" s="124" t="str">
        <f>IF(D869="","",COUNTIF($D$2:D869,1))</f>
        <v/>
      </c>
      <c r="F869" s="124" t="str">
        <f t="shared" si="56"/>
        <v/>
      </c>
      <c r="G869" s="124" t="str">
        <f>IF(F869="","",COUNTIF($F$2:F869,$F$1))</f>
        <v/>
      </c>
      <c r="H869" s="124" t="str">
        <f>IF(COUNTIF($A$2:A869,A869)=1,A869,"")</f>
        <v/>
      </c>
      <c r="I869" s="124" t="str">
        <f t="shared" si="58"/>
        <v/>
      </c>
      <c r="J869" s="124" t="str">
        <f>IF(I869="","",SUM($I$2:I869))</f>
        <v/>
      </c>
    </row>
    <row r="870" spans="1:10">
      <c r="A870" s="125" t="s">
        <v>1764</v>
      </c>
      <c r="B870" s="123" t="s">
        <v>1781</v>
      </c>
      <c r="C870" s="124" t="str">
        <f t="shared" si="57"/>
        <v>ナカムラユウタ</v>
      </c>
      <c r="D870" s="124" t="str">
        <f t="shared" si="55"/>
        <v/>
      </c>
      <c r="E870" s="124" t="str">
        <f>IF(D870="","",COUNTIF($D$2:D870,1))</f>
        <v/>
      </c>
      <c r="F870" s="124" t="str">
        <f t="shared" si="56"/>
        <v/>
      </c>
      <c r="G870" s="124" t="str">
        <f>IF(F870="","",COUNTIF($F$2:F870,$F$1))</f>
        <v/>
      </c>
      <c r="H870" s="124" t="str">
        <f>IF(COUNTIF($A$2:A870,A870)=1,A870,"")</f>
        <v/>
      </c>
      <c r="I870" s="124" t="str">
        <f t="shared" si="58"/>
        <v/>
      </c>
      <c r="J870" s="124" t="str">
        <f>IF(I870="","",SUM($I$2:I870))</f>
        <v/>
      </c>
    </row>
    <row r="871" spans="1:10">
      <c r="A871" s="125" t="s">
        <v>1764</v>
      </c>
      <c r="B871" s="123" t="s">
        <v>1782</v>
      </c>
      <c r="C871" s="124" t="str">
        <f t="shared" si="57"/>
        <v>ニイミノア</v>
      </c>
      <c r="D871" s="124" t="str">
        <f t="shared" si="55"/>
        <v/>
      </c>
      <c r="E871" s="124" t="str">
        <f>IF(D871="","",COUNTIF($D$2:D871,1))</f>
        <v/>
      </c>
      <c r="F871" s="124" t="str">
        <f t="shared" si="56"/>
        <v/>
      </c>
      <c r="G871" s="124" t="str">
        <f>IF(F871="","",COUNTIF($F$2:F871,$F$1))</f>
        <v/>
      </c>
      <c r="H871" s="124" t="str">
        <f>IF(COUNTIF($A$2:A871,A871)=1,A871,"")</f>
        <v/>
      </c>
      <c r="I871" s="124" t="str">
        <f t="shared" si="58"/>
        <v/>
      </c>
      <c r="J871" s="124" t="str">
        <f>IF(I871="","",SUM($I$2:I871))</f>
        <v/>
      </c>
    </row>
    <row r="872" spans="1:10">
      <c r="A872" s="125" t="s">
        <v>1764</v>
      </c>
      <c r="B872" s="123" t="s">
        <v>1783</v>
      </c>
      <c r="C872" s="124" t="str">
        <f t="shared" si="57"/>
        <v>ハギワラツヨシ</v>
      </c>
      <c r="D872" s="124" t="str">
        <f t="shared" si="55"/>
        <v/>
      </c>
      <c r="E872" s="124" t="str">
        <f>IF(D872="","",COUNTIF($D$2:D872,1))</f>
        <v/>
      </c>
      <c r="F872" s="124" t="str">
        <f t="shared" si="56"/>
        <v/>
      </c>
      <c r="G872" s="124" t="str">
        <f>IF(F872="","",COUNTIF($F$2:F872,$F$1))</f>
        <v/>
      </c>
      <c r="H872" s="124" t="str">
        <f>IF(COUNTIF($A$2:A872,A872)=1,A872,"")</f>
        <v/>
      </c>
      <c r="I872" s="124" t="str">
        <f t="shared" si="58"/>
        <v/>
      </c>
      <c r="J872" s="124" t="str">
        <f>IF(I872="","",SUM($I$2:I872))</f>
        <v/>
      </c>
    </row>
    <row r="873" spans="1:10">
      <c r="A873" s="125" t="s">
        <v>1784</v>
      </c>
      <c r="B873" s="123" t="s">
        <v>1785</v>
      </c>
      <c r="C873" s="124" t="str">
        <f t="shared" si="57"/>
        <v>エダカワカズヒロ</v>
      </c>
      <c r="D873" s="124" t="str">
        <f t="shared" si="55"/>
        <v/>
      </c>
      <c r="E873" s="124" t="str">
        <f>IF(D873="","",COUNTIF($D$2:D873,1))</f>
        <v/>
      </c>
      <c r="F873" s="124" t="str">
        <f t="shared" si="56"/>
        <v/>
      </c>
      <c r="G873" s="124" t="str">
        <f>IF(F873="","",COUNTIF($F$2:F873,$F$1))</f>
        <v/>
      </c>
      <c r="H873" s="124" t="str">
        <f>IF(COUNTIF($A$2:A873,A873)=1,A873,"")</f>
        <v>舞浜イクスピアリ(交通)</v>
      </c>
      <c r="I873" s="124">
        <f t="shared" si="58"/>
        <v>1</v>
      </c>
      <c r="J873" s="124">
        <f>IF(I873="","",SUM($I$2:I873))</f>
        <v>35</v>
      </c>
    </row>
    <row r="874" spans="1:10">
      <c r="A874" s="125" t="s">
        <v>1784</v>
      </c>
      <c r="B874" s="123" t="s">
        <v>1786</v>
      </c>
      <c r="C874" s="124" t="str">
        <f t="shared" si="57"/>
        <v>エビスサトシ</v>
      </c>
      <c r="D874" s="124" t="str">
        <f t="shared" si="55"/>
        <v/>
      </c>
      <c r="E874" s="124" t="str">
        <f>IF(D874="","",COUNTIF($D$2:D874,1))</f>
        <v/>
      </c>
      <c r="F874" s="124" t="str">
        <f t="shared" si="56"/>
        <v/>
      </c>
      <c r="G874" s="124" t="str">
        <f>IF(F874="","",COUNTIF($F$2:F874,$F$1))</f>
        <v/>
      </c>
      <c r="H874" s="124" t="str">
        <f>IF(COUNTIF($A$2:A874,A874)=1,A874,"")</f>
        <v/>
      </c>
      <c r="I874" s="124" t="str">
        <f t="shared" si="58"/>
        <v/>
      </c>
      <c r="J874" s="124" t="str">
        <f>IF(I874="","",SUM($I$2:I874))</f>
        <v/>
      </c>
    </row>
    <row r="875" spans="1:10">
      <c r="A875" s="125" t="s">
        <v>1784</v>
      </c>
      <c r="B875" s="123" t="s">
        <v>1787</v>
      </c>
      <c r="C875" s="124" t="str">
        <f t="shared" si="57"/>
        <v>オカモトコウジ</v>
      </c>
      <c r="D875" s="124" t="str">
        <f t="shared" si="55"/>
        <v/>
      </c>
      <c r="E875" s="124" t="str">
        <f>IF(D875="","",COUNTIF($D$2:D875,1))</f>
        <v/>
      </c>
      <c r="F875" s="124" t="str">
        <f t="shared" si="56"/>
        <v/>
      </c>
      <c r="G875" s="124" t="str">
        <f>IF(F875="","",COUNTIF($F$2:F875,$F$1))</f>
        <v/>
      </c>
      <c r="H875" s="124" t="str">
        <f>IF(COUNTIF($A$2:A875,A875)=1,A875,"")</f>
        <v/>
      </c>
      <c r="I875" s="124" t="str">
        <f t="shared" si="58"/>
        <v/>
      </c>
      <c r="J875" s="124" t="str">
        <f>IF(I875="","",SUM($I$2:I875))</f>
        <v/>
      </c>
    </row>
    <row r="876" spans="1:10">
      <c r="A876" s="125" t="s">
        <v>1784</v>
      </c>
      <c r="B876" s="123" t="s">
        <v>1788</v>
      </c>
      <c r="C876" s="124" t="str">
        <f t="shared" si="57"/>
        <v>カメイマサオ</v>
      </c>
      <c r="D876" s="124" t="str">
        <f t="shared" si="55"/>
        <v/>
      </c>
      <c r="E876" s="124" t="str">
        <f>IF(D876="","",COUNTIF($D$2:D876,1))</f>
        <v/>
      </c>
      <c r="F876" s="124" t="str">
        <f t="shared" si="56"/>
        <v/>
      </c>
      <c r="G876" s="124" t="str">
        <f>IF(F876="","",COUNTIF($F$2:F876,$F$1))</f>
        <v/>
      </c>
      <c r="H876" s="124" t="str">
        <f>IF(COUNTIF($A$2:A876,A876)=1,A876,"")</f>
        <v/>
      </c>
      <c r="I876" s="124" t="str">
        <f t="shared" si="58"/>
        <v/>
      </c>
      <c r="J876" s="124" t="str">
        <f>IF(I876="","",SUM($I$2:I876))</f>
        <v/>
      </c>
    </row>
    <row r="877" spans="1:10">
      <c r="A877" s="125" t="s">
        <v>1784</v>
      </c>
      <c r="B877" s="123" t="s">
        <v>1789</v>
      </c>
      <c r="C877" s="124" t="str">
        <f t="shared" si="57"/>
        <v>キハラツヨシ</v>
      </c>
      <c r="D877" s="124" t="str">
        <f t="shared" si="55"/>
        <v/>
      </c>
      <c r="E877" s="124" t="str">
        <f>IF(D877="","",COUNTIF($D$2:D877,1))</f>
        <v/>
      </c>
      <c r="F877" s="124" t="str">
        <f t="shared" si="56"/>
        <v/>
      </c>
      <c r="G877" s="124" t="str">
        <f>IF(F877="","",COUNTIF($F$2:F877,$F$1))</f>
        <v/>
      </c>
      <c r="H877" s="124" t="str">
        <f>IF(COUNTIF($A$2:A877,A877)=1,A877,"")</f>
        <v/>
      </c>
      <c r="I877" s="124" t="str">
        <f t="shared" si="58"/>
        <v/>
      </c>
      <c r="J877" s="124" t="str">
        <f>IF(I877="","",SUM($I$2:I877))</f>
        <v/>
      </c>
    </row>
    <row r="878" spans="1:10">
      <c r="A878" s="125" t="s">
        <v>1784</v>
      </c>
      <c r="B878" s="123" t="s">
        <v>1790</v>
      </c>
      <c r="C878" s="124" t="str">
        <f t="shared" si="57"/>
        <v>キヨハラサトシ</v>
      </c>
      <c r="D878" s="124" t="str">
        <f t="shared" si="55"/>
        <v/>
      </c>
      <c r="E878" s="124" t="str">
        <f>IF(D878="","",COUNTIF($D$2:D878,1))</f>
        <v/>
      </c>
      <c r="F878" s="124" t="str">
        <f t="shared" si="56"/>
        <v/>
      </c>
      <c r="G878" s="124" t="str">
        <f>IF(F878="","",COUNTIF($F$2:F878,$F$1))</f>
        <v/>
      </c>
      <c r="H878" s="124" t="str">
        <f>IF(COUNTIF($A$2:A878,A878)=1,A878,"")</f>
        <v/>
      </c>
      <c r="I878" s="124" t="str">
        <f t="shared" si="58"/>
        <v/>
      </c>
      <c r="J878" s="124" t="str">
        <f>IF(I878="","",SUM($I$2:I878))</f>
        <v/>
      </c>
    </row>
    <row r="879" spans="1:10">
      <c r="A879" s="125" t="s">
        <v>1784</v>
      </c>
      <c r="B879" s="126" t="s">
        <v>1791</v>
      </c>
      <c r="C879" s="124" t="str">
        <f t="shared" si="57"/>
        <v>コササナオキ</v>
      </c>
      <c r="D879" s="124" t="str">
        <f t="shared" si="55"/>
        <v/>
      </c>
      <c r="E879" s="124" t="str">
        <f>IF(D879="","",COUNTIF($D$2:D879,1))</f>
        <v/>
      </c>
      <c r="F879" s="124" t="str">
        <f t="shared" si="56"/>
        <v/>
      </c>
      <c r="G879" s="124" t="str">
        <f>IF(F879="","",COUNTIF($F$2:F879,$F$1))</f>
        <v/>
      </c>
      <c r="H879" s="124" t="str">
        <f>IF(COUNTIF($A$2:A879,A879)=1,A879,"")</f>
        <v/>
      </c>
      <c r="I879" s="124" t="str">
        <f t="shared" si="58"/>
        <v/>
      </c>
      <c r="J879" s="124" t="str">
        <f>IF(I879="","",SUM($I$2:I879))</f>
        <v/>
      </c>
    </row>
    <row r="880" spans="1:10">
      <c r="A880" s="125" t="s">
        <v>1784</v>
      </c>
      <c r="B880" s="123" t="s">
        <v>1792</v>
      </c>
      <c r="C880" s="124" t="str">
        <f t="shared" si="57"/>
        <v>コバヤシカトシ</v>
      </c>
      <c r="D880" s="124" t="str">
        <f t="shared" si="55"/>
        <v/>
      </c>
      <c r="E880" s="124" t="str">
        <f>IF(D880="","",COUNTIF($D$2:D880,1))</f>
        <v/>
      </c>
      <c r="F880" s="124" t="str">
        <f t="shared" si="56"/>
        <v/>
      </c>
      <c r="G880" s="124" t="str">
        <f>IF(F880="","",COUNTIF($F$2:F880,$F$1))</f>
        <v/>
      </c>
      <c r="H880" s="124" t="str">
        <f>IF(COUNTIF($A$2:A880,A880)=1,A880,"")</f>
        <v/>
      </c>
      <c r="I880" s="124" t="str">
        <f t="shared" si="58"/>
        <v/>
      </c>
      <c r="J880" s="124" t="str">
        <f>IF(I880="","",SUM($I$2:I880))</f>
        <v/>
      </c>
    </row>
    <row r="881" spans="1:10">
      <c r="A881" s="125" t="s">
        <v>1784</v>
      </c>
      <c r="B881" s="126" t="s">
        <v>1793</v>
      </c>
      <c r="C881" s="124" t="str">
        <f t="shared" si="57"/>
        <v>シブヤノブヨシ</v>
      </c>
      <c r="D881" s="124" t="str">
        <f t="shared" si="55"/>
        <v/>
      </c>
      <c r="E881" s="124" t="str">
        <f>IF(D881="","",COUNTIF($D$2:D881,1))</f>
        <v/>
      </c>
      <c r="F881" s="124" t="str">
        <f t="shared" si="56"/>
        <v/>
      </c>
      <c r="G881" s="124" t="str">
        <f>IF(F881="","",COUNTIF($F$2:F881,$F$1))</f>
        <v/>
      </c>
      <c r="H881" s="124" t="str">
        <f>IF(COUNTIF($A$2:A881,A881)=1,A881,"")</f>
        <v/>
      </c>
      <c r="I881" s="124" t="str">
        <f t="shared" si="58"/>
        <v/>
      </c>
      <c r="J881" s="124" t="str">
        <f>IF(I881="","",SUM($I$2:I881))</f>
        <v/>
      </c>
    </row>
    <row r="882" spans="1:10">
      <c r="A882" s="125" t="s">
        <v>1784</v>
      </c>
      <c r="B882" s="123" t="s">
        <v>1794</v>
      </c>
      <c r="C882" s="124" t="str">
        <f t="shared" si="57"/>
        <v>シンボヒロシ</v>
      </c>
      <c r="D882" s="124" t="str">
        <f t="shared" si="55"/>
        <v/>
      </c>
      <c r="E882" s="124" t="str">
        <f>IF(D882="","",COUNTIF($D$2:D882,1))</f>
        <v/>
      </c>
      <c r="F882" s="124" t="str">
        <f t="shared" si="56"/>
        <v/>
      </c>
      <c r="G882" s="124" t="str">
        <f>IF(F882="","",COUNTIF($F$2:F882,$F$1))</f>
        <v/>
      </c>
      <c r="H882" s="124" t="str">
        <f>IF(COUNTIF($A$2:A882,A882)=1,A882,"")</f>
        <v/>
      </c>
      <c r="I882" s="124" t="str">
        <f t="shared" si="58"/>
        <v/>
      </c>
      <c r="J882" s="124" t="str">
        <f>IF(I882="","",SUM($I$2:I882))</f>
        <v/>
      </c>
    </row>
    <row r="883" spans="1:10">
      <c r="A883" s="125" t="s">
        <v>1784</v>
      </c>
      <c r="B883" s="123" t="s">
        <v>1795</v>
      </c>
      <c r="C883" s="124" t="str">
        <f t="shared" si="57"/>
        <v>スズキキイチロウ</v>
      </c>
      <c r="D883" s="124" t="str">
        <f t="shared" si="55"/>
        <v/>
      </c>
      <c r="E883" s="124" t="str">
        <f>IF(D883="","",COUNTIF($D$2:D883,1))</f>
        <v/>
      </c>
      <c r="F883" s="124" t="str">
        <f t="shared" si="56"/>
        <v/>
      </c>
      <c r="G883" s="124" t="str">
        <f>IF(F883="","",COUNTIF($F$2:F883,$F$1))</f>
        <v/>
      </c>
      <c r="H883" s="124" t="str">
        <f>IF(COUNTIF($A$2:A883,A883)=1,A883,"")</f>
        <v/>
      </c>
      <c r="I883" s="124" t="str">
        <f t="shared" si="58"/>
        <v/>
      </c>
      <c r="J883" s="124" t="str">
        <f>IF(I883="","",SUM($I$2:I883))</f>
        <v/>
      </c>
    </row>
    <row r="884" spans="1:10">
      <c r="A884" s="125" t="s">
        <v>1784</v>
      </c>
      <c r="B884" s="123" t="s">
        <v>1796</v>
      </c>
      <c r="C884" s="124" t="str">
        <f t="shared" si="57"/>
        <v>トミタナオミチ</v>
      </c>
      <c r="D884" s="124" t="str">
        <f t="shared" si="55"/>
        <v/>
      </c>
      <c r="E884" s="124" t="str">
        <f>IF(D884="","",COUNTIF($D$2:D884,1))</f>
        <v/>
      </c>
      <c r="F884" s="124" t="str">
        <f t="shared" si="56"/>
        <v/>
      </c>
      <c r="G884" s="124" t="str">
        <f>IF(F884="","",COUNTIF($F$2:F884,$F$1))</f>
        <v/>
      </c>
      <c r="H884" s="124" t="str">
        <f>IF(COUNTIF($A$2:A884,A884)=1,A884,"")</f>
        <v/>
      </c>
      <c r="I884" s="124" t="str">
        <f t="shared" si="58"/>
        <v/>
      </c>
      <c r="J884" s="124" t="str">
        <f>IF(I884="","",SUM($I$2:I884))</f>
        <v/>
      </c>
    </row>
    <row r="885" spans="1:10">
      <c r="A885" s="125" t="s">
        <v>1784</v>
      </c>
      <c r="B885" s="123" t="s">
        <v>1797</v>
      </c>
      <c r="C885" s="124" t="str">
        <f t="shared" si="57"/>
        <v>ナガサワ聰</v>
      </c>
      <c r="D885" s="124" t="str">
        <f t="shared" si="55"/>
        <v/>
      </c>
      <c r="E885" s="124" t="str">
        <f>IF(D885="","",COUNTIF($D$2:D885,1))</f>
        <v/>
      </c>
      <c r="F885" s="124" t="str">
        <f t="shared" si="56"/>
        <v/>
      </c>
      <c r="G885" s="124" t="str">
        <f>IF(F885="","",COUNTIF($F$2:F885,$F$1))</f>
        <v/>
      </c>
      <c r="H885" s="124" t="str">
        <f>IF(COUNTIF($A$2:A885,A885)=1,A885,"")</f>
        <v/>
      </c>
      <c r="I885" s="124" t="str">
        <f t="shared" si="58"/>
        <v/>
      </c>
      <c r="J885" s="124" t="str">
        <f>IF(I885="","",SUM($I$2:I885))</f>
        <v/>
      </c>
    </row>
    <row r="886" spans="1:10">
      <c r="A886" s="125" t="s">
        <v>1784</v>
      </c>
      <c r="B886" s="123" t="s">
        <v>1798</v>
      </c>
      <c r="C886" s="124" t="str">
        <f t="shared" si="57"/>
        <v>ハシモトノリユキ</v>
      </c>
      <c r="D886" s="124" t="str">
        <f t="shared" si="55"/>
        <v/>
      </c>
      <c r="E886" s="124" t="str">
        <f>IF(D886="","",COUNTIF($D$2:D886,1))</f>
        <v/>
      </c>
      <c r="F886" s="124" t="str">
        <f t="shared" si="56"/>
        <v/>
      </c>
      <c r="G886" s="124" t="str">
        <f>IF(F886="","",COUNTIF($F$2:F886,$F$1))</f>
        <v/>
      </c>
      <c r="H886" s="124" t="str">
        <f>IF(COUNTIF($A$2:A886,A886)=1,A886,"")</f>
        <v/>
      </c>
      <c r="I886" s="124" t="str">
        <f t="shared" si="58"/>
        <v/>
      </c>
      <c r="J886" s="124" t="str">
        <f>IF(I886="","",SUM($I$2:I886))</f>
        <v/>
      </c>
    </row>
    <row r="887" spans="1:10">
      <c r="A887" s="125" t="s">
        <v>1784</v>
      </c>
      <c r="B887" s="123" t="s">
        <v>1799</v>
      </c>
      <c r="C887" s="124" t="str">
        <f t="shared" si="57"/>
        <v>ハラダカツキ</v>
      </c>
      <c r="D887" s="124" t="str">
        <f t="shared" si="55"/>
        <v/>
      </c>
      <c r="E887" s="124" t="str">
        <f>IF(D887="","",COUNTIF($D$2:D887,1))</f>
        <v/>
      </c>
      <c r="F887" s="124" t="str">
        <f t="shared" si="56"/>
        <v/>
      </c>
      <c r="G887" s="124" t="str">
        <f>IF(F887="","",COUNTIF($F$2:F887,$F$1))</f>
        <v/>
      </c>
      <c r="H887" s="124" t="str">
        <f>IF(COUNTIF($A$2:A887,A887)=1,A887,"")</f>
        <v/>
      </c>
      <c r="I887" s="124" t="str">
        <f t="shared" si="58"/>
        <v/>
      </c>
      <c r="J887" s="124" t="str">
        <f>IF(I887="","",SUM($I$2:I887))</f>
        <v/>
      </c>
    </row>
    <row r="888" spans="1:10">
      <c r="A888" s="125" t="s">
        <v>1784</v>
      </c>
      <c r="B888" s="123" t="s">
        <v>1800</v>
      </c>
      <c r="C888" s="124" t="str">
        <f t="shared" si="57"/>
        <v>ヒラガマサル</v>
      </c>
      <c r="D888" s="124" t="str">
        <f t="shared" si="55"/>
        <v/>
      </c>
      <c r="E888" s="124" t="str">
        <f>IF(D888="","",COUNTIF($D$2:D888,1))</f>
        <v/>
      </c>
      <c r="F888" s="124" t="str">
        <f t="shared" si="56"/>
        <v/>
      </c>
      <c r="G888" s="124" t="str">
        <f>IF(F888="","",COUNTIF($F$2:F888,$F$1))</f>
        <v/>
      </c>
      <c r="H888" s="124" t="str">
        <f>IF(COUNTIF($A$2:A888,A888)=1,A888,"")</f>
        <v/>
      </c>
      <c r="I888" s="124" t="str">
        <f t="shared" si="58"/>
        <v/>
      </c>
      <c r="J888" s="124" t="str">
        <f>IF(I888="","",SUM($I$2:I888))</f>
        <v/>
      </c>
    </row>
    <row r="889" spans="1:10">
      <c r="A889" s="125" t="s">
        <v>1784</v>
      </c>
      <c r="B889" s="123" t="s">
        <v>1801</v>
      </c>
      <c r="C889" s="124" t="str">
        <f t="shared" si="57"/>
        <v>フナコシタイゾウ</v>
      </c>
      <c r="D889" s="124" t="str">
        <f t="shared" si="55"/>
        <v/>
      </c>
      <c r="E889" s="124" t="str">
        <f>IF(D889="","",COUNTIF($D$2:D889,1))</f>
        <v/>
      </c>
      <c r="F889" s="124" t="str">
        <f t="shared" si="56"/>
        <v/>
      </c>
      <c r="G889" s="124" t="str">
        <f>IF(F889="","",COUNTIF($F$2:F889,$F$1))</f>
        <v/>
      </c>
      <c r="H889" s="124" t="str">
        <f>IF(COUNTIF($A$2:A889,A889)=1,A889,"")</f>
        <v/>
      </c>
      <c r="I889" s="124" t="str">
        <f t="shared" si="58"/>
        <v/>
      </c>
      <c r="J889" s="124" t="str">
        <f>IF(I889="","",SUM($I$2:I889))</f>
        <v/>
      </c>
    </row>
    <row r="890" spans="1:10">
      <c r="A890" s="125" t="s">
        <v>1784</v>
      </c>
      <c r="B890" s="123" t="s">
        <v>1802</v>
      </c>
      <c r="C890" s="124" t="str">
        <f t="shared" si="57"/>
        <v>ホソカワトシヒロ</v>
      </c>
      <c r="D890" s="124" t="str">
        <f t="shared" si="55"/>
        <v/>
      </c>
      <c r="E890" s="124" t="str">
        <f>IF(D890="","",COUNTIF($D$2:D890,1))</f>
        <v/>
      </c>
      <c r="F890" s="124" t="str">
        <f t="shared" si="56"/>
        <v/>
      </c>
      <c r="G890" s="124" t="str">
        <f>IF(F890="","",COUNTIF($F$2:F890,$F$1))</f>
        <v/>
      </c>
      <c r="H890" s="124" t="str">
        <f>IF(COUNTIF($A$2:A890,A890)=1,A890,"")</f>
        <v/>
      </c>
      <c r="I890" s="124" t="str">
        <f t="shared" si="58"/>
        <v/>
      </c>
      <c r="J890" s="124" t="str">
        <f>IF(I890="","",SUM($I$2:I890))</f>
        <v/>
      </c>
    </row>
    <row r="891" spans="1:10">
      <c r="A891" s="125" t="s">
        <v>1784</v>
      </c>
      <c r="B891" s="126" t="s">
        <v>1803</v>
      </c>
      <c r="C891" s="124" t="str">
        <f t="shared" si="57"/>
        <v>マツイヤスノリ</v>
      </c>
      <c r="D891" s="124" t="str">
        <f t="shared" si="55"/>
        <v/>
      </c>
      <c r="E891" s="124" t="str">
        <f>IF(D891="","",COUNTIF($D$2:D891,1))</f>
        <v/>
      </c>
      <c r="F891" s="124" t="str">
        <f t="shared" si="56"/>
        <v/>
      </c>
      <c r="G891" s="124" t="str">
        <f>IF(F891="","",COUNTIF($F$2:F891,$F$1))</f>
        <v/>
      </c>
      <c r="H891" s="124" t="str">
        <f>IF(COUNTIF($A$2:A891,A891)=1,A891,"")</f>
        <v/>
      </c>
      <c r="I891" s="124" t="str">
        <f t="shared" si="58"/>
        <v/>
      </c>
      <c r="J891" s="124" t="str">
        <f>IF(I891="","",SUM($I$2:I891))</f>
        <v/>
      </c>
    </row>
    <row r="892" spans="1:10">
      <c r="A892" s="125" t="s">
        <v>1784</v>
      </c>
      <c r="B892" s="126" t="s">
        <v>1804</v>
      </c>
      <c r="C892" s="124" t="str">
        <f t="shared" si="57"/>
        <v>マツダミツヒロ</v>
      </c>
      <c r="D892" s="124" t="str">
        <f t="shared" si="55"/>
        <v/>
      </c>
      <c r="E892" s="124" t="str">
        <f>IF(D892="","",COUNTIF($D$2:D892,1))</f>
        <v/>
      </c>
      <c r="F892" s="124" t="str">
        <f t="shared" si="56"/>
        <v/>
      </c>
      <c r="G892" s="124" t="str">
        <f>IF(F892="","",COUNTIF($F$2:F892,$F$1))</f>
        <v/>
      </c>
      <c r="H892" s="124" t="str">
        <f>IF(COUNTIF($A$2:A892,A892)=1,A892,"")</f>
        <v/>
      </c>
      <c r="I892" s="124" t="str">
        <f t="shared" si="58"/>
        <v/>
      </c>
      <c r="J892" s="124" t="str">
        <f>IF(I892="","",SUM($I$2:I892))</f>
        <v/>
      </c>
    </row>
    <row r="893" spans="1:10">
      <c r="A893" s="125" t="s">
        <v>1784</v>
      </c>
      <c r="B893" s="123" t="s">
        <v>1805</v>
      </c>
      <c r="C893" s="124" t="str">
        <f t="shared" si="57"/>
        <v>ミウラマサユキ</v>
      </c>
      <c r="D893" s="124" t="str">
        <f t="shared" si="55"/>
        <v/>
      </c>
      <c r="E893" s="124" t="str">
        <f>IF(D893="","",COUNTIF($D$2:D893,1))</f>
        <v/>
      </c>
      <c r="F893" s="124" t="str">
        <f t="shared" si="56"/>
        <v/>
      </c>
      <c r="G893" s="124" t="str">
        <f>IF(F893="","",COUNTIF($F$2:F893,$F$1))</f>
        <v/>
      </c>
      <c r="H893" s="124" t="str">
        <f>IF(COUNTIF($A$2:A893,A893)=1,A893,"")</f>
        <v/>
      </c>
      <c r="I893" s="124" t="str">
        <f t="shared" si="58"/>
        <v/>
      </c>
      <c r="J893" s="124" t="str">
        <f>IF(I893="","",SUM($I$2:I893))</f>
        <v/>
      </c>
    </row>
    <row r="894" spans="1:10">
      <c r="A894" s="125" t="s">
        <v>1784</v>
      </c>
      <c r="B894" s="123" t="s">
        <v>1806</v>
      </c>
      <c r="C894" s="124" t="str">
        <f t="shared" si="57"/>
        <v>ミナガワタダノブ</v>
      </c>
      <c r="D894" s="124" t="str">
        <f t="shared" si="55"/>
        <v/>
      </c>
      <c r="E894" s="124" t="str">
        <f>IF(D894="","",COUNTIF($D$2:D894,1))</f>
        <v/>
      </c>
      <c r="F894" s="124" t="str">
        <f t="shared" si="56"/>
        <v/>
      </c>
      <c r="G894" s="124" t="str">
        <f>IF(F894="","",COUNTIF($F$2:F894,$F$1))</f>
        <v/>
      </c>
      <c r="H894" s="124" t="str">
        <f>IF(COUNTIF($A$2:A894,A894)=1,A894,"")</f>
        <v/>
      </c>
      <c r="I894" s="124" t="str">
        <f t="shared" si="58"/>
        <v/>
      </c>
      <c r="J894" s="124" t="str">
        <f>IF(I894="","",SUM($I$2:I894))</f>
        <v/>
      </c>
    </row>
    <row r="895" spans="1:10">
      <c r="A895" s="125" t="s">
        <v>1784</v>
      </c>
      <c r="B895" s="123" t="s">
        <v>1807</v>
      </c>
      <c r="C895" s="124" t="str">
        <f t="shared" si="57"/>
        <v>ヨシダカツヒコ</v>
      </c>
      <c r="D895" s="124" t="str">
        <f t="shared" si="55"/>
        <v/>
      </c>
      <c r="E895" s="124" t="str">
        <f>IF(D895="","",COUNTIF($D$2:D895,1))</f>
        <v/>
      </c>
      <c r="F895" s="124" t="str">
        <f t="shared" si="56"/>
        <v/>
      </c>
      <c r="G895" s="124" t="str">
        <f>IF(F895="","",COUNTIF($F$2:F895,$F$1))</f>
        <v/>
      </c>
      <c r="H895" s="124" t="str">
        <f>IF(COUNTIF($A$2:A895,A895)=1,A895,"")</f>
        <v/>
      </c>
      <c r="I895" s="124" t="str">
        <f t="shared" si="58"/>
        <v/>
      </c>
      <c r="J895" s="124" t="str">
        <f>IF(I895="","",SUM($I$2:I895))</f>
        <v/>
      </c>
    </row>
    <row r="896" spans="1:10">
      <c r="A896" s="125" t="s">
        <v>1784</v>
      </c>
      <c r="B896" s="123" t="s">
        <v>1808</v>
      </c>
      <c r="C896" s="124" t="str">
        <f t="shared" si="57"/>
        <v>ヨシノイクオ</v>
      </c>
      <c r="D896" s="124" t="str">
        <f t="shared" si="55"/>
        <v/>
      </c>
      <c r="E896" s="124" t="str">
        <f>IF(D896="","",COUNTIF($D$2:D896,1))</f>
        <v/>
      </c>
      <c r="F896" s="124" t="str">
        <f t="shared" si="56"/>
        <v/>
      </c>
      <c r="G896" s="124" t="str">
        <f>IF(F896="","",COUNTIF($F$2:F896,$F$1))</f>
        <v/>
      </c>
      <c r="H896" s="124" t="str">
        <f>IF(COUNTIF($A$2:A896,A896)=1,A896,"")</f>
        <v/>
      </c>
      <c r="I896" s="124" t="str">
        <f t="shared" si="58"/>
        <v/>
      </c>
      <c r="J896" s="124" t="str">
        <f>IF(I896="","",SUM($I$2:I896))</f>
        <v/>
      </c>
    </row>
    <row r="897" spans="1:10">
      <c r="A897" s="125" t="s">
        <v>1784</v>
      </c>
      <c r="B897" s="126" t="s">
        <v>1809</v>
      </c>
      <c r="C897" s="124" t="str">
        <f t="shared" si="57"/>
        <v>ワタナベマサノリ</v>
      </c>
      <c r="D897" s="124" t="str">
        <f t="shared" si="55"/>
        <v/>
      </c>
      <c r="E897" s="124" t="str">
        <f>IF(D897="","",COUNTIF($D$2:D897,1))</f>
        <v/>
      </c>
      <c r="F897" s="124" t="str">
        <f t="shared" si="56"/>
        <v/>
      </c>
      <c r="G897" s="124" t="str">
        <f>IF(F897="","",COUNTIF($F$2:F897,$F$1))</f>
        <v/>
      </c>
      <c r="H897" s="124" t="str">
        <f>IF(COUNTIF($A$2:A897,A897)=1,A897,"")</f>
        <v/>
      </c>
      <c r="I897" s="124" t="str">
        <f t="shared" si="58"/>
        <v/>
      </c>
      <c r="J897" s="124" t="str">
        <f>IF(I897="","",SUM($I$2:I897))</f>
        <v/>
      </c>
    </row>
    <row r="898" spans="1:10">
      <c r="A898" s="125" t="s">
        <v>1810</v>
      </c>
      <c r="B898" s="123" t="s">
        <v>1811</v>
      </c>
      <c r="C898" s="124" t="str">
        <f t="shared" si="57"/>
        <v>イシイノリオ</v>
      </c>
      <c r="D898" s="124" t="str">
        <f t="shared" ref="D898:D961" si="59">IF(LEFT(B898,LEN(頭文字))=頭文字,1,"")</f>
        <v/>
      </c>
      <c r="E898" s="124" t="str">
        <f>IF(D898="","",COUNTIF($D$2:D898,1))</f>
        <v/>
      </c>
      <c r="F898" s="124" t="str">
        <f t="shared" ref="F898:F961" si="60">IF(COUNTIF(氏名,B898)&gt;1,"重複","")</f>
        <v/>
      </c>
      <c r="G898" s="124" t="str">
        <f>IF(F898="","",COUNTIF($F$2:F898,$F$1))</f>
        <v/>
      </c>
      <c r="H898" s="124" t="str">
        <f>IF(COUNTIF($A$2:A898,A898)=1,A898,"")</f>
        <v>MOP木更津(施設)</v>
      </c>
      <c r="I898" s="124">
        <f t="shared" si="58"/>
        <v>1</v>
      </c>
      <c r="J898" s="124">
        <f>IF(I898="","",SUM($I$2:I898))</f>
        <v>36</v>
      </c>
    </row>
    <row r="899" spans="1:10">
      <c r="A899" s="125" t="s">
        <v>1810</v>
      </c>
      <c r="B899" s="123" t="s">
        <v>1812</v>
      </c>
      <c r="C899" s="124" t="str">
        <f t="shared" ref="C899:C962" si="61">PHONETIC(B899)</f>
        <v>エトウコウタ</v>
      </c>
      <c r="D899" s="124" t="str">
        <f t="shared" si="59"/>
        <v/>
      </c>
      <c r="E899" s="124" t="str">
        <f>IF(D899="","",COUNTIF($D$2:D899,1))</f>
        <v/>
      </c>
      <c r="F899" s="124" t="str">
        <f t="shared" si="60"/>
        <v/>
      </c>
      <c r="G899" s="124" t="str">
        <f>IF(F899="","",COUNTIF($F$2:F899,$F$1))</f>
        <v/>
      </c>
      <c r="H899" s="124" t="str">
        <f>IF(COUNTIF($A$2:A899,A899)=1,A899,"")</f>
        <v/>
      </c>
      <c r="I899" s="124" t="str">
        <f t="shared" ref="I899:I962" si="62">IF(H899="","",1)</f>
        <v/>
      </c>
      <c r="J899" s="124" t="str">
        <f>IF(I899="","",SUM($I$2:I899))</f>
        <v/>
      </c>
    </row>
    <row r="900" spans="1:10">
      <c r="A900" s="125" t="s">
        <v>1810</v>
      </c>
      <c r="B900" s="123" t="s">
        <v>1813</v>
      </c>
      <c r="C900" s="124" t="str">
        <f t="shared" si="61"/>
        <v>オノカツユキ</v>
      </c>
      <c r="D900" s="124" t="str">
        <f t="shared" si="59"/>
        <v/>
      </c>
      <c r="E900" s="124" t="str">
        <f>IF(D900="","",COUNTIF($D$2:D900,1))</f>
        <v/>
      </c>
      <c r="F900" s="124" t="str">
        <f t="shared" si="60"/>
        <v/>
      </c>
      <c r="G900" s="124" t="str">
        <f>IF(F900="","",COUNTIF($F$2:F900,$F$1))</f>
        <v/>
      </c>
      <c r="H900" s="124" t="str">
        <f>IF(COUNTIF($A$2:A900,A900)=1,A900,"")</f>
        <v/>
      </c>
      <c r="I900" s="124" t="str">
        <f t="shared" si="62"/>
        <v/>
      </c>
      <c r="J900" s="124" t="str">
        <f>IF(I900="","",SUM($I$2:I900))</f>
        <v/>
      </c>
    </row>
    <row r="901" spans="1:10">
      <c r="A901" s="125" t="s">
        <v>1810</v>
      </c>
      <c r="B901" s="123" t="s">
        <v>1814</v>
      </c>
      <c r="C901" s="124" t="str">
        <f t="shared" si="61"/>
        <v>クキヘイゾウ</v>
      </c>
      <c r="D901" s="124" t="str">
        <f t="shared" si="59"/>
        <v/>
      </c>
      <c r="E901" s="124" t="str">
        <f>IF(D901="","",COUNTIF($D$2:D901,1))</f>
        <v/>
      </c>
      <c r="F901" s="124" t="str">
        <f t="shared" si="60"/>
        <v/>
      </c>
      <c r="G901" s="124" t="str">
        <f>IF(F901="","",COUNTIF($F$2:F901,$F$1))</f>
        <v/>
      </c>
      <c r="H901" s="124" t="str">
        <f>IF(COUNTIF($A$2:A901,A901)=1,A901,"")</f>
        <v/>
      </c>
      <c r="I901" s="124" t="str">
        <f t="shared" si="62"/>
        <v/>
      </c>
      <c r="J901" s="124" t="str">
        <f>IF(I901="","",SUM($I$2:I901))</f>
        <v/>
      </c>
    </row>
    <row r="902" spans="1:10">
      <c r="A902" s="125" t="s">
        <v>1810</v>
      </c>
      <c r="B902" s="123" t="s">
        <v>1815</v>
      </c>
      <c r="C902" s="124" t="str">
        <f t="shared" si="61"/>
        <v>コバヤシヨシオ</v>
      </c>
      <c r="D902" s="124" t="str">
        <f t="shared" si="59"/>
        <v/>
      </c>
      <c r="E902" s="124" t="str">
        <f>IF(D902="","",COUNTIF($D$2:D902,1))</f>
        <v/>
      </c>
      <c r="F902" s="124" t="str">
        <f t="shared" si="60"/>
        <v/>
      </c>
      <c r="G902" s="124" t="str">
        <f>IF(F902="","",COUNTIF($F$2:F902,$F$1))</f>
        <v/>
      </c>
      <c r="H902" s="124" t="str">
        <f>IF(COUNTIF($A$2:A902,A902)=1,A902,"")</f>
        <v/>
      </c>
      <c r="I902" s="124" t="str">
        <f t="shared" si="62"/>
        <v/>
      </c>
      <c r="J902" s="124" t="str">
        <f>IF(I902="","",SUM($I$2:I902))</f>
        <v/>
      </c>
    </row>
    <row r="903" spans="1:10">
      <c r="A903" s="125" t="s">
        <v>1810</v>
      </c>
      <c r="B903" s="123" t="s">
        <v>1816</v>
      </c>
      <c r="C903" s="124" t="str">
        <f t="shared" si="61"/>
        <v>サワダヒロミ</v>
      </c>
      <c r="D903" s="124" t="str">
        <f t="shared" si="59"/>
        <v/>
      </c>
      <c r="E903" s="124" t="str">
        <f>IF(D903="","",COUNTIF($D$2:D903,1))</f>
        <v/>
      </c>
      <c r="F903" s="124" t="str">
        <f t="shared" si="60"/>
        <v/>
      </c>
      <c r="G903" s="124" t="str">
        <f>IF(F903="","",COUNTIF($F$2:F903,$F$1))</f>
        <v/>
      </c>
      <c r="H903" s="124" t="str">
        <f>IF(COUNTIF($A$2:A903,A903)=1,A903,"")</f>
        <v/>
      </c>
      <c r="I903" s="124" t="str">
        <f t="shared" si="62"/>
        <v/>
      </c>
      <c r="J903" s="124" t="str">
        <f>IF(I903="","",SUM($I$2:I903))</f>
        <v/>
      </c>
    </row>
    <row r="904" spans="1:10">
      <c r="A904" s="125" t="s">
        <v>1810</v>
      </c>
      <c r="B904" s="123" t="s">
        <v>1817</v>
      </c>
      <c r="C904" s="124" t="str">
        <f t="shared" si="61"/>
        <v>シマザキクニヒコ</v>
      </c>
      <c r="D904" s="124" t="str">
        <f t="shared" si="59"/>
        <v/>
      </c>
      <c r="E904" s="124" t="str">
        <f>IF(D904="","",COUNTIF($D$2:D904,1))</f>
        <v/>
      </c>
      <c r="F904" s="124" t="str">
        <f t="shared" si="60"/>
        <v/>
      </c>
      <c r="G904" s="124" t="str">
        <f>IF(F904="","",COUNTIF($F$2:F904,$F$1))</f>
        <v/>
      </c>
      <c r="H904" s="124" t="str">
        <f>IF(COUNTIF($A$2:A904,A904)=1,A904,"")</f>
        <v/>
      </c>
      <c r="I904" s="124" t="str">
        <f t="shared" si="62"/>
        <v/>
      </c>
      <c r="J904" s="124" t="str">
        <f>IF(I904="","",SUM($I$2:I904))</f>
        <v/>
      </c>
    </row>
    <row r="905" spans="1:10">
      <c r="A905" s="125" t="s">
        <v>1810</v>
      </c>
      <c r="B905" s="123" t="s">
        <v>1818</v>
      </c>
      <c r="C905" s="124" t="str">
        <f t="shared" si="61"/>
        <v>ショウジメグミ</v>
      </c>
      <c r="D905" s="124" t="str">
        <f t="shared" si="59"/>
        <v/>
      </c>
      <c r="E905" s="124" t="str">
        <f>IF(D905="","",COUNTIF($D$2:D905,1))</f>
        <v/>
      </c>
      <c r="F905" s="124" t="str">
        <f t="shared" si="60"/>
        <v/>
      </c>
      <c r="G905" s="124" t="str">
        <f>IF(F905="","",COUNTIF($F$2:F905,$F$1))</f>
        <v/>
      </c>
      <c r="H905" s="124" t="str">
        <f>IF(COUNTIF($A$2:A905,A905)=1,A905,"")</f>
        <v/>
      </c>
      <c r="I905" s="124" t="str">
        <f t="shared" si="62"/>
        <v/>
      </c>
      <c r="J905" s="124" t="str">
        <f>IF(I905="","",SUM($I$2:I905))</f>
        <v/>
      </c>
    </row>
    <row r="906" spans="1:10">
      <c r="A906" s="125" t="s">
        <v>1810</v>
      </c>
      <c r="B906" s="123" t="s">
        <v>1819</v>
      </c>
      <c r="C906" s="124" t="str">
        <f t="shared" si="61"/>
        <v>タナカヒサシゲ</v>
      </c>
      <c r="D906" s="124" t="str">
        <f t="shared" si="59"/>
        <v/>
      </c>
      <c r="E906" s="124" t="str">
        <f>IF(D906="","",COUNTIF($D$2:D906,1))</f>
        <v/>
      </c>
      <c r="F906" s="124" t="str">
        <f t="shared" si="60"/>
        <v/>
      </c>
      <c r="G906" s="124" t="str">
        <f>IF(F906="","",COUNTIF($F$2:F906,$F$1))</f>
        <v/>
      </c>
      <c r="H906" s="124" t="str">
        <f>IF(COUNTIF($A$2:A906,A906)=1,A906,"")</f>
        <v/>
      </c>
      <c r="I906" s="124" t="str">
        <f t="shared" si="62"/>
        <v/>
      </c>
      <c r="J906" s="124" t="str">
        <f>IF(I906="","",SUM($I$2:I906))</f>
        <v/>
      </c>
    </row>
    <row r="907" spans="1:10">
      <c r="A907" s="125" t="s">
        <v>1810</v>
      </c>
      <c r="B907" s="123" t="s">
        <v>1820</v>
      </c>
      <c r="C907" s="124" t="str">
        <f t="shared" si="61"/>
        <v>ヌマオカヒロヤス</v>
      </c>
      <c r="D907" s="124" t="str">
        <f t="shared" si="59"/>
        <v/>
      </c>
      <c r="E907" s="124" t="str">
        <f>IF(D907="","",COUNTIF($D$2:D907,1))</f>
        <v/>
      </c>
      <c r="F907" s="124" t="str">
        <f t="shared" si="60"/>
        <v/>
      </c>
      <c r="G907" s="124" t="str">
        <f>IF(F907="","",COUNTIF($F$2:F907,$F$1))</f>
        <v/>
      </c>
      <c r="H907" s="124" t="str">
        <f>IF(COUNTIF($A$2:A907,A907)=1,A907,"")</f>
        <v/>
      </c>
      <c r="I907" s="124" t="str">
        <f t="shared" si="62"/>
        <v/>
      </c>
      <c r="J907" s="124" t="str">
        <f>IF(I907="","",SUM($I$2:I907))</f>
        <v/>
      </c>
    </row>
    <row r="908" spans="1:10">
      <c r="A908" s="125" t="s">
        <v>1810</v>
      </c>
      <c r="B908" s="123" t="s">
        <v>1821</v>
      </c>
      <c r="C908" s="124" t="str">
        <f t="shared" si="61"/>
        <v>ネギシナナミ</v>
      </c>
      <c r="D908" s="124" t="str">
        <f t="shared" si="59"/>
        <v/>
      </c>
      <c r="E908" s="124" t="str">
        <f>IF(D908="","",COUNTIF($D$2:D908,1))</f>
        <v/>
      </c>
      <c r="F908" s="124" t="str">
        <f t="shared" si="60"/>
        <v/>
      </c>
      <c r="G908" s="124" t="str">
        <f>IF(F908="","",COUNTIF($F$2:F908,$F$1))</f>
        <v/>
      </c>
      <c r="H908" s="124" t="str">
        <f>IF(COUNTIF($A$2:A908,A908)=1,A908,"")</f>
        <v/>
      </c>
      <c r="I908" s="124" t="str">
        <f t="shared" si="62"/>
        <v/>
      </c>
      <c r="J908" s="124" t="str">
        <f>IF(I908="","",SUM($I$2:I908))</f>
        <v/>
      </c>
    </row>
    <row r="909" spans="1:10">
      <c r="A909" s="125" t="s">
        <v>1810</v>
      </c>
      <c r="B909" s="123" t="s">
        <v>1822</v>
      </c>
      <c r="C909" s="124" t="str">
        <f t="shared" si="61"/>
        <v>ヒノレナ</v>
      </c>
      <c r="D909" s="124" t="str">
        <f t="shared" si="59"/>
        <v/>
      </c>
      <c r="E909" s="124" t="str">
        <f>IF(D909="","",COUNTIF($D$2:D909,1))</f>
        <v/>
      </c>
      <c r="F909" s="124" t="str">
        <f t="shared" si="60"/>
        <v/>
      </c>
      <c r="G909" s="124" t="str">
        <f>IF(F909="","",COUNTIF($F$2:F909,$F$1))</f>
        <v/>
      </c>
      <c r="H909" s="124" t="str">
        <f>IF(COUNTIF($A$2:A909,A909)=1,A909,"")</f>
        <v/>
      </c>
      <c r="I909" s="124" t="str">
        <f t="shared" si="62"/>
        <v/>
      </c>
      <c r="J909" s="124" t="str">
        <f>IF(I909="","",SUM($I$2:I909))</f>
        <v/>
      </c>
    </row>
    <row r="910" spans="1:10">
      <c r="A910" s="125" t="s">
        <v>1810</v>
      </c>
      <c r="B910" s="123" t="s">
        <v>1823</v>
      </c>
      <c r="C910" s="124" t="str">
        <f t="shared" si="61"/>
        <v>フジモトアキラチ</v>
      </c>
      <c r="D910" s="124" t="str">
        <f t="shared" si="59"/>
        <v/>
      </c>
      <c r="E910" s="124" t="str">
        <f>IF(D910="","",COUNTIF($D$2:D910,1))</f>
        <v/>
      </c>
      <c r="F910" s="124" t="str">
        <f t="shared" si="60"/>
        <v/>
      </c>
      <c r="G910" s="124" t="str">
        <f>IF(F910="","",COUNTIF($F$2:F910,$F$1))</f>
        <v/>
      </c>
      <c r="H910" s="124" t="str">
        <f>IF(COUNTIF($A$2:A910,A910)=1,A910,"")</f>
        <v/>
      </c>
      <c r="I910" s="124" t="str">
        <f t="shared" si="62"/>
        <v/>
      </c>
      <c r="J910" s="124" t="str">
        <f>IF(I910="","",SUM($I$2:I910))</f>
        <v/>
      </c>
    </row>
    <row r="911" spans="1:10">
      <c r="A911" s="125" t="s">
        <v>1810</v>
      </c>
      <c r="B911" s="123" t="s">
        <v>1824</v>
      </c>
      <c r="C911" s="124" t="str">
        <f t="shared" si="61"/>
        <v>マツモトタカオ</v>
      </c>
      <c r="D911" s="124" t="str">
        <f t="shared" si="59"/>
        <v/>
      </c>
      <c r="E911" s="124" t="str">
        <f>IF(D911="","",COUNTIF($D$2:D911,1))</f>
        <v/>
      </c>
      <c r="F911" s="124" t="str">
        <f t="shared" si="60"/>
        <v/>
      </c>
      <c r="G911" s="124" t="str">
        <f>IF(F911="","",COUNTIF($F$2:F911,$F$1))</f>
        <v/>
      </c>
      <c r="H911" s="124" t="str">
        <f>IF(COUNTIF($A$2:A911,A911)=1,A911,"")</f>
        <v/>
      </c>
      <c r="I911" s="124" t="str">
        <f t="shared" si="62"/>
        <v/>
      </c>
      <c r="J911" s="124" t="str">
        <f>IF(I911="","",SUM($I$2:I911))</f>
        <v/>
      </c>
    </row>
    <row r="912" spans="1:10">
      <c r="A912" s="125" t="s">
        <v>1810</v>
      </c>
      <c r="B912" s="123" t="s">
        <v>1825</v>
      </c>
      <c r="C912" s="124" t="str">
        <f t="shared" si="61"/>
        <v>ミヤウチシゲユキ</v>
      </c>
      <c r="D912" s="124" t="str">
        <f t="shared" si="59"/>
        <v/>
      </c>
      <c r="E912" s="124" t="str">
        <f>IF(D912="","",COUNTIF($D$2:D912,1))</f>
        <v/>
      </c>
      <c r="F912" s="124" t="str">
        <f t="shared" si="60"/>
        <v/>
      </c>
      <c r="G912" s="124" t="str">
        <f>IF(F912="","",COUNTIF($F$2:F912,$F$1))</f>
        <v/>
      </c>
      <c r="H912" s="124" t="str">
        <f>IF(COUNTIF($A$2:A912,A912)=1,A912,"")</f>
        <v/>
      </c>
      <c r="I912" s="124" t="str">
        <f t="shared" si="62"/>
        <v/>
      </c>
      <c r="J912" s="124" t="str">
        <f>IF(I912="","",SUM($I$2:I912))</f>
        <v/>
      </c>
    </row>
    <row r="913" spans="1:10">
      <c r="A913" s="125" t="s">
        <v>1810</v>
      </c>
      <c r="B913" s="123" t="s">
        <v>1826</v>
      </c>
      <c r="C913" s="124" t="str">
        <f t="shared" si="61"/>
        <v>ヤマダジュン</v>
      </c>
      <c r="D913" s="124" t="str">
        <f t="shared" si="59"/>
        <v/>
      </c>
      <c r="E913" s="124" t="str">
        <f>IF(D913="","",COUNTIF($D$2:D913,1))</f>
        <v/>
      </c>
      <c r="F913" s="124" t="str">
        <f t="shared" si="60"/>
        <v/>
      </c>
      <c r="G913" s="124" t="str">
        <f>IF(F913="","",COUNTIF($F$2:F913,$F$1))</f>
        <v/>
      </c>
      <c r="H913" s="124" t="str">
        <f>IF(COUNTIF($A$2:A913,A913)=1,A913,"")</f>
        <v/>
      </c>
      <c r="I913" s="124" t="str">
        <f t="shared" si="62"/>
        <v/>
      </c>
      <c r="J913" s="124" t="str">
        <f>IF(I913="","",SUM($I$2:I913))</f>
        <v/>
      </c>
    </row>
    <row r="914" spans="1:10">
      <c r="A914" s="125" t="s">
        <v>1810</v>
      </c>
      <c r="B914" s="123" t="s">
        <v>1827</v>
      </c>
      <c r="C914" s="124" t="str">
        <f t="shared" si="61"/>
        <v>ヤマモトアイ</v>
      </c>
      <c r="D914" s="124" t="str">
        <f t="shared" si="59"/>
        <v/>
      </c>
      <c r="E914" s="124" t="str">
        <f>IF(D914="","",COUNTIF($D$2:D914,1))</f>
        <v/>
      </c>
      <c r="F914" s="124" t="str">
        <f t="shared" si="60"/>
        <v/>
      </c>
      <c r="G914" s="124" t="str">
        <f>IF(F914="","",COUNTIF($F$2:F914,$F$1))</f>
        <v/>
      </c>
      <c r="H914" s="124" t="str">
        <f>IF(COUNTIF($A$2:A914,A914)=1,A914,"")</f>
        <v/>
      </c>
      <c r="I914" s="124" t="str">
        <f t="shared" si="62"/>
        <v/>
      </c>
      <c r="J914" s="124" t="str">
        <f>IF(I914="","",SUM($I$2:I914))</f>
        <v/>
      </c>
    </row>
    <row r="915" spans="1:10">
      <c r="A915" s="125" t="s">
        <v>1810</v>
      </c>
      <c r="B915" s="123" t="s">
        <v>1828</v>
      </c>
      <c r="C915" s="124" t="str">
        <f t="shared" si="61"/>
        <v>ワタナベタケオ</v>
      </c>
      <c r="D915" s="124" t="str">
        <f t="shared" si="59"/>
        <v/>
      </c>
      <c r="E915" s="124" t="str">
        <f>IF(D915="","",COUNTIF($D$2:D915,1))</f>
        <v/>
      </c>
      <c r="F915" s="124" t="str">
        <f t="shared" si="60"/>
        <v/>
      </c>
      <c r="G915" s="124" t="str">
        <f>IF(F915="","",COUNTIF($F$2:F915,$F$1))</f>
        <v/>
      </c>
      <c r="H915" s="124" t="str">
        <f>IF(COUNTIF($A$2:A915,A915)=1,A915,"")</f>
        <v/>
      </c>
      <c r="I915" s="124" t="str">
        <f t="shared" si="62"/>
        <v/>
      </c>
      <c r="J915" s="124" t="str">
        <f>IF(I915="","",SUM($I$2:I915))</f>
        <v/>
      </c>
    </row>
    <row r="916" spans="1:10">
      <c r="A916" s="125" t="s">
        <v>1829</v>
      </c>
      <c r="B916" s="123" t="s">
        <v>1830</v>
      </c>
      <c r="C916" s="124" t="str">
        <f t="shared" si="61"/>
        <v>イエムラタダヒコ</v>
      </c>
      <c r="D916" s="124" t="str">
        <f t="shared" si="59"/>
        <v/>
      </c>
      <c r="E916" s="124" t="str">
        <f>IF(D916="","",COUNTIF($D$2:D916,1))</f>
        <v/>
      </c>
      <c r="F916" s="124" t="str">
        <f t="shared" si="60"/>
        <v/>
      </c>
      <c r="G916" s="124" t="str">
        <f>IF(F916="","",COUNTIF($F$2:F916,$F$1))</f>
        <v/>
      </c>
      <c r="H916" s="124" t="str">
        <f>IF(COUNTIF($A$2:A916,A916)=1,A916,"")</f>
        <v>MOP木更津(交通)</v>
      </c>
      <c r="I916" s="124">
        <f t="shared" si="62"/>
        <v>1</v>
      </c>
      <c r="J916" s="124">
        <f>IF(I916="","",SUM($I$2:I916))</f>
        <v>37</v>
      </c>
    </row>
    <row r="917" spans="1:10">
      <c r="A917" s="125" t="s">
        <v>1829</v>
      </c>
      <c r="B917" s="123" t="s">
        <v>1831</v>
      </c>
      <c r="C917" s="124" t="str">
        <f t="shared" si="61"/>
        <v>イケガミケンイチ</v>
      </c>
      <c r="D917" s="124" t="str">
        <f t="shared" si="59"/>
        <v/>
      </c>
      <c r="E917" s="124" t="str">
        <f>IF(D917="","",COUNTIF($D$2:D917,1))</f>
        <v/>
      </c>
      <c r="F917" s="124" t="str">
        <f t="shared" si="60"/>
        <v/>
      </c>
      <c r="G917" s="124" t="str">
        <f>IF(F917="","",COUNTIF($F$2:F917,$F$1))</f>
        <v/>
      </c>
      <c r="H917" s="124" t="str">
        <f>IF(COUNTIF($A$2:A917,A917)=1,A917,"")</f>
        <v/>
      </c>
      <c r="I917" s="124" t="str">
        <f t="shared" si="62"/>
        <v/>
      </c>
      <c r="J917" s="124" t="str">
        <f>IF(I917="","",SUM($I$2:I917))</f>
        <v/>
      </c>
    </row>
    <row r="918" spans="1:10">
      <c r="A918" s="125" t="s">
        <v>1829</v>
      </c>
      <c r="B918" s="123" t="s">
        <v>1832</v>
      </c>
      <c r="C918" s="124" t="str">
        <f t="shared" si="61"/>
        <v>イケダマサタカ</v>
      </c>
      <c r="D918" s="124" t="str">
        <f t="shared" si="59"/>
        <v/>
      </c>
      <c r="E918" s="124" t="str">
        <f>IF(D918="","",COUNTIF($D$2:D918,1))</f>
        <v/>
      </c>
      <c r="F918" s="124" t="str">
        <f t="shared" si="60"/>
        <v/>
      </c>
      <c r="G918" s="124" t="str">
        <f>IF(F918="","",COUNTIF($F$2:F918,$F$1))</f>
        <v/>
      </c>
      <c r="H918" s="124" t="str">
        <f>IF(COUNTIF($A$2:A918,A918)=1,A918,"")</f>
        <v/>
      </c>
      <c r="I918" s="124" t="str">
        <f t="shared" si="62"/>
        <v/>
      </c>
      <c r="J918" s="124" t="str">
        <f>IF(I918="","",SUM($I$2:I918))</f>
        <v/>
      </c>
    </row>
    <row r="919" spans="1:10">
      <c r="A919" s="125" t="s">
        <v>1829</v>
      </c>
      <c r="B919" s="123" t="s">
        <v>1833</v>
      </c>
      <c r="C919" s="124" t="str">
        <f t="shared" si="61"/>
        <v>イシヅカキンヤ</v>
      </c>
      <c r="D919" s="124" t="str">
        <f t="shared" si="59"/>
        <v/>
      </c>
      <c r="E919" s="124" t="str">
        <f>IF(D919="","",COUNTIF($D$2:D919,1))</f>
        <v/>
      </c>
      <c r="F919" s="124" t="str">
        <f t="shared" si="60"/>
        <v/>
      </c>
      <c r="G919" s="124" t="str">
        <f>IF(F919="","",COUNTIF($F$2:F919,$F$1))</f>
        <v/>
      </c>
      <c r="H919" s="124" t="str">
        <f>IF(COUNTIF($A$2:A919,A919)=1,A919,"")</f>
        <v/>
      </c>
      <c r="I919" s="124" t="str">
        <f t="shared" si="62"/>
        <v/>
      </c>
      <c r="J919" s="124" t="str">
        <f>IF(I919="","",SUM($I$2:I919))</f>
        <v/>
      </c>
    </row>
    <row r="920" spans="1:10">
      <c r="A920" s="125" t="s">
        <v>1829</v>
      </c>
      <c r="B920" s="123" t="s">
        <v>1834</v>
      </c>
      <c r="C920" s="124" t="str">
        <f t="shared" si="61"/>
        <v>イタクラマサト</v>
      </c>
      <c r="D920" s="124" t="str">
        <f t="shared" si="59"/>
        <v/>
      </c>
      <c r="E920" s="124" t="str">
        <f>IF(D920="","",COUNTIF($D$2:D920,1))</f>
        <v/>
      </c>
      <c r="F920" s="124" t="str">
        <f t="shared" si="60"/>
        <v/>
      </c>
      <c r="G920" s="124" t="str">
        <f>IF(F920="","",COUNTIF($F$2:F920,$F$1))</f>
        <v/>
      </c>
      <c r="H920" s="124" t="str">
        <f>IF(COUNTIF($A$2:A920,A920)=1,A920,"")</f>
        <v/>
      </c>
      <c r="I920" s="124" t="str">
        <f t="shared" si="62"/>
        <v/>
      </c>
      <c r="J920" s="124" t="str">
        <f>IF(I920="","",SUM($I$2:I920))</f>
        <v/>
      </c>
    </row>
    <row r="921" spans="1:10">
      <c r="A921" s="125" t="s">
        <v>1829</v>
      </c>
      <c r="B921" s="123" t="s">
        <v>1835</v>
      </c>
      <c r="C921" s="124" t="str">
        <f t="shared" si="61"/>
        <v>イハラカズオ</v>
      </c>
      <c r="D921" s="124" t="str">
        <f t="shared" si="59"/>
        <v/>
      </c>
      <c r="E921" s="124" t="str">
        <f>IF(D921="","",COUNTIF($D$2:D921,1))</f>
        <v/>
      </c>
      <c r="F921" s="124" t="str">
        <f t="shared" si="60"/>
        <v/>
      </c>
      <c r="G921" s="124" t="str">
        <f>IF(F921="","",COUNTIF($F$2:F921,$F$1))</f>
        <v/>
      </c>
      <c r="H921" s="124" t="str">
        <f>IF(COUNTIF($A$2:A921,A921)=1,A921,"")</f>
        <v/>
      </c>
      <c r="I921" s="124" t="str">
        <f t="shared" si="62"/>
        <v/>
      </c>
      <c r="J921" s="124" t="str">
        <f>IF(I921="","",SUM($I$2:I921))</f>
        <v/>
      </c>
    </row>
    <row r="922" spans="1:10">
      <c r="A922" s="125" t="s">
        <v>1829</v>
      </c>
      <c r="B922" s="123" t="s">
        <v>1836</v>
      </c>
      <c r="C922" s="124" t="str">
        <f t="shared" si="61"/>
        <v>イワサキカズオ</v>
      </c>
      <c r="D922" s="124" t="str">
        <f t="shared" si="59"/>
        <v/>
      </c>
      <c r="E922" s="124" t="str">
        <f>IF(D922="","",COUNTIF($D$2:D922,1))</f>
        <v/>
      </c>
      <c r="F922" s="124" t="str">
        <f t="shared" si="60"/>
        <v/>
      </c>
      <c r="G922" s="124" t="str">
        <f>IF(F922="","",COUNTIF($F$2:F922,$F$1))</f>
        <v/>
      </c>
      <c r="H922" s="124" t="str">
        <f>IF(COUNTIF($A$2:A922,A922)=1,A922,"")</f>
        <v/>
      </c>
      <c r="I922" s="124" t="str">
        <f t="shared" si="62"/>
        <v/>
      </c>
      <c r="J922" s="124" t="str">
        <f>IF(I922="","",SUM($I$2:I922))</f>
        <v/>
      </c>
    </row>
    <row r="923" spans="1:10">
      <c r="A923" s="125" t="s">
        <v>1829</v>
      </c>
      <c r="B923" s="123" t="s">
        <v>1837</v>
      </c>
      <c r="C923" s="124" t="str">
        <f t="shared" si="61"/>
        <v>ヤリヨシヒト</v>
      </c>
      <c r="D923" s="124" t="str">
        <f t="shared" si="59"/>
        <v/>
      </c>
      <c r="E923" s="124" t="str">
        <f>IF(D923="","",COUNTIF($D$2:D923,1))</f>
        <v/>
      </c>
      <c r="F923" s="124" t="str">
        <f t="shared" si="60"/>
        <v/>
      </c>
      <c r="G923" s="124" t="str">
        <f>IF(F923="","",COUNTIF($F$2:F923,$F$1))</f>
        <v/>
      </c>
      <c r="H923" s="124" t="str">
        <f>IF(COUNTIF($A$2:A923,A923)=1,A923,"")</f>
        <v/>
      </c>
      <c r="I923" s="124" t="str">
        <f t="shared" si="62"/>
        <v/>
      </c>
      <c r="J923" s="124" t="str">
        <f>IF(I923="","",SUM($I$2:I923))</f>
        <v/>
      </c>
    </row>
    <row r="924" spans="1:10">
      <c r="A924" s="125" t="s">
        <v>1829</v>
      </c>
      <c r="B924" s="123" t="s">
        <v>1838</v>
      </c>
      <c r="C924" s="124" t="str">
        <f t="shared" si="61"/>
        <v>エビナケンイチ</v>
      </c>
      <c r="D924" s="124" t="str">
        <f t="shared" si="59"/>
        <v/>
      </c>
      <c r="E924" s="124" t="str">
        <f>IF(D924="","",COUNTIF($D$2:D924,1))</f>
        <v/>
      </c>
      <c r="F924" s="124" t="str">
        <f t="shared" si="60"/>
        <v/>
      </c>
      <c r="G924" s="124" t="str">
        <f>IF(F924="","",COUNTIF($F$2:F924,$F$1))</f>
        <v/>
      </c>
      <c r="H924" s="124" t="str">
        <f>IF(COUNTIF($A$2:A924,A924)=1,A924,"")</f>
        <v/>
      </c>
      <c r="I924" s="124" t="str">
        <f t="shared" si="62"/>
        <v/>
      </c>
      <c r="J924" s="124" t="str">
        <f>IF(I924="","",SUM($I$2:I924))</f>
        <v/>
      </c>
    </row>
    <row r="925" spans="1:10">
      <c r="A925" s="125" t="s">
        <v>1829</v>
      </c>
      <c r="B925" s="123" t="s">
        <v>1839</v>
      </c>
      <c r="C925" s="124" t="str">
        <f t="shared" si="61"/>
        <v>エンドウアキオ</v>
      </c>
      <c r="D925" s="124" t="str">
        <f t="shared" si="59"/>
        <v/>
      </c>
      <c r="E925" s="124" t="str">
        <f>IF(D925="","",COUNTIF($D$2:D925,1))</f>
        <v/>
      </c>
      <c r="F925" s="124" t="str">
        <f t="shared" si="60"/>
        <v/>
      </c>
      <c r="G925" s="124" t="str">
        <f>IF(F925="","",COUNTIF($F$2:F925,$F$1))</f>
        <v/>
      </c>
      <c r="H925" s="124" t="str">
        <f>IF(COUNTIF($A$2:A925,A925)=1,A925,"")</f>
        <v/>
      </c>
      <c r="I925" s="124" t="str">
        <f t="shared" si="62"/>
        <v/>
      </c>
      <c r="J925" s="124" t="str">
        <f>IF(I925="","",SUM($I$2:I925))</f>
        <v/>
      </c>
    </row>
    <row r="926" spans="1:10">
      <c r="A926" s="125" t="s">
        <v>1829</v>
      </c>
      <c r="B926" s="123" t="s">
        <v>1840</v>
      </c>
      <c r="C926" s="124" t="str">
        <f t="shared" si="61"/>
        <v>オオタヒデユキ</v>
      </c>
      <c r="D926" s="124" t="str">
        <f t="shared" si="59"/>
        <v/>
      </c>
      <c r="E926" s="124" t="str">
        <f>IF(D926="","",COUNTIF($D$2:D926,1))</f>
        <v/>
      </c>
      <c r="F926" s="124" t="str">
        <f t="shared" si="60"/>
        <v/>
      </c>
      <c r="G926" s="124" t="str">
        <f>IF(F926="","",COUNTIF($F$2:F926,$F$1))</f>
        <v/>
      </c>
      <c r="H926" s="124" t="str">
        <f>IF(COUNTIF($A$2:A926,A926)=1,A926,"")</f>
        <v/>
      </c>
      <c r="I926" s="124" t="str">
        <f t="shared" si="62"/>
        <v/>
      </c>
      <c r="J926" s="124" t="str">
        <f>IF(I926="","",SUM($I$2:I926))</f>
        <v/>
      </c>
    </row>
    <row r="927" spans="1:10">
      <c r="A927" s="125" t="s">
        <v>1829</v>
      </c>
      <c r="B927" s="123" t="s">
        <v>1841</v>
      </c>
      <c r="C927" s="124" t="str">
        <f t="shared" si="61"/>
        <v>オオミヤヤスノリ</v>
      </c>
      <c r="D927" s="124" t="str">
        <f t="shared" si="59"/>
        <v/>
      </c>
      <c r="E927" s="124" t="str">
        <f>IF(D927="","",COUNTIF($D$2:D927,1))</f>
        <v/>
      </c>
      <c r="F927" s="124" t="str">
        <f t="shared" si="60"/>
        <v/>
      </c>
      <c r="G927" s="124" t="str">
        <f>IF(F927="","",COUNTIF($F$2:F927,$F$1))</f>
        <v/>
      </c>
      <c r="H927" s="124" t="str">
        <f>IF(COUNTIF($A$2:A927,A927)=1,A927,"")</f>
        <v/>
      </c>
      <c r="I927" s="124" t="str">
        <f t="shared" si="62"/>
        <v/>
      </c>
      <c r="J927" s="124" t="str">
        <f>IF(I927="","",SUM($I$2:I927))</f>
        <v/>
      </c>
    </row>
    <row r="928" spans="1:10">
      <c r="A928" s="125" t="s">
        <v>1829</v>
      </c>
      <c r="B928" s="123" t="s">
        <v>1842</v>
      </c>
      <c r="C928" s="124" t="str">
        <f t="shared" si="61"/>
        <v>コイズミトシカズ</v>
      </c>
      <c r="D928" s="124" t="str">
        <f t="shared" si="59"/>
        <v/>
      </c>
      <c r="E928" s="124" t="str">
        <f>IF(D928="","",COUNTIF($D$2:D928,1))</f>
        <v/>
      </c>
      <c r="F928" s="124" t="str">
        <f t="shared" si="60"/>
        <v/>
      </c>
      <c r="G928" s="124" t="str">
        <f>IF(F928="","",COUNTIF($F$2:F928,$F$1))</f>
        <v/>
      </c>
      <c r="H928" s="124" t="str">
        <f>IF(COUNTIF($A$2:A928,A928)=1,A928,"")</f>
        <v/>
      </c>
      <c r="I928" s="124" t="str">
        <f t="shared" si="62"/>
        <v/>
      </c>
      <c r="J928" s="124" t="str">
        <f>IF(I928="","",SUM($I$2:I928))</f>
        <v/>
      </c>
    </row>
    <row r="929" spans="1:10">
      <c r="A929" s="125" t="s">
        <v>1829</v>
      </c>
      <c r="B929" s="123" t="s">
        <v>1843</v>
      </c>
      <c r="C929" s="124" t="str">
        <f t="shared" si="61"/>
        <v>コバヤシホマレ</v>
      </c>
      <c r="D929" s="124" t="str">
        <f t="shared" si="59"/>
        <v/>
      </c>
      <c r="E929" s="124" t="str">
        <f>IF(D929="","",COUNTIF($D$2:D929,1))</f>
        <v/>
      </c>
      <c r="F929" s="124" t="str">
        <f t="shared" si="60"/>
        <v/>
      </c>
      <c r="G929" s="124" t="str">
        <f>IF(F929="","",COUNTIF($F$2:F929,$F$1))</f>
        <v/>
      </c>
      <c r="H929" s="124" t="str">
        <f>IF(COUNTIF($A$2:A929,A929)=1,A929,"")</f>
        <v/>
      </c>
      <c r="I929" s="124" t="str">
        <f t="shared" si="62"/>
        <v/>
      </c>
      <c r="J929" s="124" t="str">
        <f>IF(I929="","",SUM($I$2:I929))</f>
        <v/>
      </c>
    </row>
    <row r="930" spans="1:10">
      <c r="A930" s="125" t="s">
        <v>1829</v>
      </c>
      <c r="B930" s="123" t="s">
        <v>1844</v>
      </c>
      <c r="C930" s="124" t="str">
        <f t="shared" si="61"/>
        <v>コハラユウタ</v>
      </c>
      <c r="D930" s="124" t="str">
        <f t="shared" si="59"/>
        <v/>
      </c>
      <c r="E930" s="124" t="str">
        <f>IF(D930="","",COUNTIF($D$2:D930,1))</f>
        <v/>
      </c>
      <c r="F930" s="124" t="str">
        <f t="shared" si="60"/>
        <v/>
      </c>
      <c r="G930" s="124" t="str">
        <f>IF(F930="","",COUNTIF($F$2:F930,$F$1))</f>
        <v/>
      </c>
      <c r="H930" s="124" t="str">
        <f>IF(COUNTIF($A$2:A930,A930)=1,A930,"")</f>
        <v/>
      </c>
      <c r="I930" s="124" t="str">
        <f t="shared" si="62"/>
        <v/>
      </c>
      <c r="J930" s="124" t="str">
        <f>IF(I930="","",SUM($I$2:I930))</f>
        <v/>
      </c>
    </row>
    <row r="931" spans="1:10">
      <c r="A931" s="125" t="s">
        <v>1829</v>
      </c>
      <c r="B931" s="123" t="s">
        <v>1845</v>
      </c>
      <c r="C931" s="124" t="str">
        <f t="shared" si="61"/>
        <v>カイヒロカズ</v>
      </c>
      <c r="D931" s="124" t="str">
        <f t="shared" si="59"/>
        <v/>
      </c>
      <c r="E931" s="124" t="str">
        <f>IF(D931="","",COUNTIF($D$2:D931,1))</f>
        <v/>
      </c>
      <c r="F931" s="124" t="str">
        <f t="shared" si="60"/>
        <v/>
      </c>
      <c r="G931" s="124" t="str">
        <f>IF(F931="","",COUNTIF($F$2:F931,$F$1))</f>
        <v/>
      </c>
      <c r="H931" s="124" t="str">
        <f>IF(COUNTIF($A$2:A931,A931)=1,A931,"")</f>
        <v/>
      </c>
      <c r="I931" s="124" t="str">
        <f t="shared" si="62"/>
        <v/>
      </c>
      <c r="J931" s="124" t="str">
        <f>IF(I931="","",SUM($I$2:I931))</f>
        <v/>
      </c>
    </row>
    <row r="932" spans="1:10">
      <c r="A932" s="125" t="s">
        <v>1829</v>
      </c>
      <c r="B932" s="123" t="s">
        <v>1846</v>
      </c>
      <c r="C932" s="124" t="str">
        <f t="shared" si="61"/>
        <v>シマヅトモユキ</v>
      </c>
      <c r="D932" s="124" t="str">
        <f t="shared" si="59"/>
        <v/>
      </c>
      <c r="E932" s="124" t="str">
        <f>IF(D932="","",COUNTIF($D$2:D932,1))</f>
        <v/>
      </c>
      <c r="F932" s="124" t="str">
        <f t="shared" si="60"/>
        <v/>
      </c>
      <c r="G932" s="124" t="str">
        <f>IF(F932="","",COUNTIF($F$2:F932,$F$1))</f>
        <v/>
      </c>
      <c r="H932" s="124" t="str">
        <f>IF(COUNTIF($A$2:A932,A932)=1,A932,"")</f>
        <v/>
      </c>
      <c r="I932" s="124" t="str">
        <f t="shared" si="62"/>
        <v/>
      </c>
      <c r="J932" s="124" t="str">
        <f>IF(I932="","",SUM($I$2:I932))</f>
        <v/>
      </c>
    </row>
    <row r="933" spans="1:10">
      <c r="A933" s="125" t="s">
        <v>1829</v>
      </c>
      <c r="B933" s="123" t="s">
        <v>1847</v>
      </c>
      <c r="C933" s="124" t="str">
        <f t="shared" si="61"/>
        <v>セノオヨシヤ</v>
      </c>
      <c r="D933" s="124" t="str">
        <f t="shared" si="59"/>
        <v/>
      </c>
      <c r="E933" s="124" t="str">
        <f>IF(D933="","",COUNTIF($D$2:D933,1))</f>
        <v/>
      </c>
      <c r="F933" s="124" t="str">
        <f t="shared" si="60"/>
        <v/>
      </c>
      <c r="G933" s="124" t="str">
        <f>IF(F933="","",COUNTIF($F$2:F933,$F$1))</f>
        <v/>
      </c>
      <c r="H933" s="124" t="str">
        <f>IF(COUNTIF($A$2:A933,A933)=1,A933,"")</f>
        <v/>
      </c>
      <c r="I933" s="124" t="str">
        <f t="shared" si="62"/>
        <v/>
      </c>
      <c r="J933" s="124" t="str">
        <f>IF(I933="","",SUM($I$2:I933))</f>
        <v/>
      </c>
    </row>
    <row r="934" spans="1:10">
      <c r="A934" s="125" t="s">
        <v>1829</v>
      </c>
      <c r="B934" s="123" t="s">
        <v>1848</v>
      </c>
      <c r="C934" s="124" t="str">
        <f t="shared" si="61"/>
        <v>タカハシマサユキ</v>
      </c>
      <c r="D934" s="124" t="str">
        <f t="shared" si="59"/>
        <v/>
      </c>
      <c r="E934" s="124" t="str">
        <f>IF(D934="","",COUNTIF($D$2:D934,1))</f>
        <v/>
      </c>
      <c r="F934" s="124" t="str">
        <f t="shared" si="60"/>
        <v/>
      </c>
      <c r="G934" s="124" t="str">
        <f>IF(F934="","",COUNTIF($F$2:F934,$F$1))</f>
        <v/>
      </c>
      <c r="H934" s="124" t="str">
        <f>IF(COUNTIF($A$2:A934,A934)=1,A934,"")</f>
        <v/>
      </c>
      <c r="I934" s="124" t="str">
        <f t="shared" si="62"/>
        <v/>
      </c>
      <c r="J934" s="124" t="str">
        <f>IF(I934="","",SUM($I$2:I934))</f>
        <v/>
      </c>
    </row>
    <row r="935" spans="1:10">
      <c r="A935" s="125" t="s">
        <v>1829</v>
      </c>
      <c r="B935" s="123" t="s">
        <v>1849</v>
      </c>
      <c r="C935" s="124" t="str">
        <f t="shared" si="61"/>
        <v>タカヤマシュンジ</v>
      </c>
      <c r="D935" s="124" t="str">
        <f t="shared" si="59"/>
        <v/>
      </c>
      <c r="E935" s="124" t="str">
        <f>IF(D935="","",COUNTIF($D$2:D935,1))</f>
        <v/>
      </c>
      <c r="F935" s="124" t="str">
        <f t="shared" si="60"/>
        <v/>
      </c>
      <c r="G935" s="124" t="str">
        <f>IF(F935="","",COUNTIF($F$2:F935,$F$1))</f>
        <v/>
      </c>
      <c r="H935" s="124" t="str">
        <f>IF(COUNTIF($A$2:A935,A935)=1,A935,"")</f>
        <v/>
      </c>
      <c r="I935" s="124" t="str">
        <f t="shared" si="62"/>
        <v/>
      </c>
      <c r="J935" s="124" t="str">
        <f>IF(I935="","",SUM($I$2:I935))</f>
        <v/>
      </c>
    </row>
    <row r="936" spans="1:10">
      <c r="A936" s="125" t="s">
        <v>1829</v>
      </c>
      <c r="B936" s="123" t="s">
        <v>1850</v>
      </c>
      <c r="C936" s="124" t="str">
        <f t="shared" si="61"/>
        <v>タナカユウ</v>
      </c>
      <c r="D936" s="124" t="str">
        <f t="shared" si="59"/>
        <v/>
      </c>
      <c r="E936" s="124" t="str">
        <f>IF(D936="","",COUNTIF($D$2:D936,1))</f>
        <v/>
      </c>
      <c r="F936" s="124" t="str">
        <f t="shared" si="60"/>
        <v/>
      </c>
      <c r="G936" s="124" t="str">
        <f>IF(F936="","",COUNTIF($F$2:F936,$F$1))</f>
        <v/>
      </c>
      <c r="H936" s="124" t="str">
        <f>IF(COUNTIF($A$2:A936,A936)=1,A936,"")</f>
        <v/>
      </c>
      <c r="I936" s="124" t="str">
        <f t="shared" si="62"/>
        <v/>
      </c>
      <c r="J936" s="124" t="str">
        <f>IF(I936="","",SUM($I$2:I936))</f>
        <v/>
      </c>
    </row>
    <row r="937" spans="1:10">
      <c r="A937" s="125" t="s">
        <v>1829</v>
      </c>
      <c r="B937" s="123" t="s">
        <v>1851</v>
      </c>
      <c r="C937" s="124" t="str">
        <f t="shared" si="61"/>
        <v>ツチヤコウスケ</v>
      </c>
      <c r="D937" s="124" t="str">
        <f t="shared" si="59"/>
        <v/>
      </c>
      <c r="E937" s="124" t="str">
        <f>IF(D937="","",COUNTIF($D$2:D937,1))</f>
        <v/>
      </c>
      <c r="F937" s="124" t="str">
        <f t="shared" si="60"/>
        <v/>
      </c>
      <c r="G937" s="124" t="str">
        <f>IF(F937="","",COUNTIF($F$2:F937,$F$1))</f>
        <v/>
      </c>
      <c r="H937" s="124" t="str">
        <f>IF(COUNTIF($A$2:A937,A937)=1,A937,"")</f>
        <v/>
      </c>
      <c r="I937" s="124" t="str">
        <f t="shared" si="62"/>
        <v/>
      </c>
      <c r="J937" s="124" t="str">
        <f>IF(I937="","",SUM($I$2:I937))</f>
        <v/>
      </c>
    </row>
    <row r="938" spans="1:10">
      <c r="A938" s="125" t="s">
        <v>1829</v>
      </c>
      <c r="B938" s="123" t="s">
        <v>1852</v>
      </c>
      <c r="C938" s="124" t="str">
        <f t="shared" si="61"/>
        <v>ナカオアキラ</v>
      </c>
      <c r="D938" s="124" t="str">
        <f t="shared" si="59"/>
        <v/>
      </c>
      <c r="E938" s="124" t="str">
        <f>IF(D938="","",COUNTIF($D$2:D938,1))</f>
        <v/>
      </c>
      <c r="F938" s="124" t="str">
        <f t="shared" si="60"/>
        <v/>
      </c>
      <c r="G938" s="124" t="str">
        <f>IF(F938="","",COUNTIF($F$2:F938,$F$1))</f>
        <v/>
      </c>
      <c r="H938" s="124" t="str">
        <f>IF(COUNTIF($A$2:A938,A938)=1,A938,"")</f>
        <v/>
      </c>
      <c r="I938" s="124" t="str">
        <f t="shared" si="62"/>
        <v/>
      </c>
      <c r="J938" s="124" t="str">
        <f>IF(I938="","",SUM($I$2:I938))</f>
        <v/>
      </c>
    </row>
    <row r="939" spans="1:10">
      <c r="A939" s="125" t="s">
        <v>1829</v>
      </c>
      <c r="B939" s="123" t="s">
        <v>1853</v>
      </c>
      <c r="C939" s="124" t="str">
        <f t="shared" si="61"/>
        <v>ナカザキユウスケ</v>
      </c>
      <c r="D939" s="124" t="str">
        <f t="shared" si="59"/>
        <v/>
      </c>
      <c r="E939" s="124" t="str">
        <f>IF(D939="","",COUNTIF($D$2:D939,1))</f>
        <v/>
      </c>
      <c r="F939" s="124" t="str">
        <f t="shared" si="60"/>
        <v/>
      </c>
      <c r="G939" s="124" t="str">
        <f>IF(F939="","",COUNTIF($F$2:F939,$F$1))</f>
        <v/>
      </c>
      <c r="H939" s="124" t="str">
        <f>IF(COUNTIF($A$2:A939,A939)=1,A939,"")</f>
        <v/>
      </c>
      <c r="I939" s="124" t="str">
        <f t="shared" si="62"/>
        <v/>
      </c>
      <c r="J939" s="124" t="str">
        <f>IF(I939="","",SUM($I$2:I939))</f>
        <v/>
      </c>
    </row>
    <row r="940" spans="1:10">
      <c r="A940" s="125" t="s">
        <v>1829</v>
      </c>
      <c r="B940" s="123" t="s">
        <v>1854</v>
      </c>
      <c r="C940" s="124" t="str">
        <f t="shared" si="61"/>
        <v>ナカシマケンジ</v>
      </c>
      <c r="D940" s="124" t="str">
        <f t="shared" si="59"/>
        <v/>
      </c>
      <c r="E940" s="124" t="str">
        <f>IF(D940="","",COUNTIF($D$2:D940,1))</f>
        <v/>
      </c>
      <c r="F940" s="124" t="str">
        <f t="shared" si="60"/>
        <v/>
      </c>
      <c r="G940" s="124" t="str">
        <f>IF(F940="","",COUNTIF($F$2:F940,$F$1))</f>
        <v/>
      </c>
      <c r="H940" s="124" t="str">
        <f>IF(COUNTIF($A$2:A940,A940)=1,A940,"")</f>
        <v/>
      </c>
      <c r="I940" s="124" t="str">
        <f t="shared" si="62"/>
        <v/>
      </c>
      <c r="J940" s="124" t="str">
        <f>IF(I940="","",SUM($I$2:I940))</f>
        <v/>
      </c>
    </row>
    <row r="941" spans="1:10">
      <c r="A941" s="125" t="s">
        <v>1829</v>
      </c>
      <c r="B941" s="123" t="s">
        <v>1855</v>
      </c>
      <c r="C941" s="124" t="str">
        <f t="shared" si="61"/>
        <v>ナカニシキンジ</v>
      </c>
      <c r="D941" s="124" t="str">
        <f t="shared" si="59"/>
        <v/>
      </c>
      <c r="E941" s="124" t="str">
        <f>IF(D941="","",COUNTIF($D$2:D941,1))</f>
        <v/>
      </c>
      <c r="F941" s="124" t="str">
        <f t="shared" si="60"/>
        <v/>
      </c>
      <c r="G941" s="124" t="str">
        <f>IF(F941="","",COUNTIF($F$2:F941,$F$1))</f>
        <v/>
      </c>
      <c r="H941" s="124" t="str">
        <f>IF(COUNTIF($A$2:A941,A941)=1,A941,"")</f>
        <v/>
      </c>
      <c r="I941" s="124" t="str">
        <f t="shared" si="62"/>
        <v/>
      </c>
      <c r="J941" s="124" t="str">
        <f>IF(I941="","",SUM($I$2:I941))</f>
        <v/>
      </c>
    </row>
    <row r="942" spans="1:10">
      <c r="A942" s="125" t="s">
        <v>1829</v>
      </c>
      <c r="B942" s="123" t="s">
        <v>1856</v>
      </c>
      <c r="C942" s="124" t="str">
        <f t="shared" si="61"/>
        <v>ナカムラヨシヒロ</v>
      </c>
      <c r="D942" s="124" t="str">
        <f t="shared" si="59"/>
        <v/>
      </c>
      <c r="E942" s="124" t="str">
        <f>IF(D942="","",COUNTIF($D$2:D942,1))</f>
        <v/>
      </c>
      <c r="F942" s="124" t="str">
        <f t="shared" si="60"/>
        <v/>
      </c>
      <c r="G942" s="124" t="str">
        <f>IF(F942="","",COUNTIF($F$2:F942,$F$1))</f>
        <v/>
      </c>
      <c r="H942" s="124" t="str">
        <f>IF(COUNTIF($A$2:A942,A942)=1,A942,"")</f>
        <v/>
      </c>
      <c r="I942" s="124" t="str">
        <f t="shared" si="62"/>
        <v/>
      </c>
      <c r="J942" s="124" t="str">
        <f>IF(I942="","",SUM($I$2:I942))</f>
        <v/>
      </c>
    </row>
    <row r="943" spans="1:10">
      <c r="A943" s="125" t="s">
        <v>1829</v>
      </c>
      <c r="B943" s="123" t="s">
        <v>1857</v>
      </c>
      <c r="C943" s="124" t="str">
        <f t="shared" si="61"/>
        <v>ハヤシユウキ</v>
      </c>
      <c r="D943" s="124" t="str">
        <f t="shared" si="59"/>
        <v/>
      </c>
      <c r="E943" s="124" t="str">
        <f>IF(D943="","",COUNTIF($D$2:D943,1))</f>
        <v/>
      </c>
      <c r="F943" s="124" t="str">
        <f t="shared" si="60"/>
        <v/>
      </c>
      <c r="G943" s="124" t="str">
        <f>IF(F943="","",COUNTIF($F$2:F943,$F$1))</f>
        <v/>
      </c>
      <c r="H943" s="124" t="str">
        <f>IF(COUNTIF($A$2:A943,A943)=1,A943,"")</f>
        <v/>
      </c>
      <c r="I943" s="124" t="str">
        <f t="shared" si="62"/>
        <v/>
      </c>
      <c r="J943" s="124" t="str">
        <f>IF(I943="","",SUM($I$2:I943))</f>
        <v/>
      </c>
    </row>
    <row r="944" spans="1:10">
      <c r="A944" s="125" t="s">
        <v>1829</v>
      </c>
      <c r="B944" s="123" t="s">
        <v>1858</v>
      </c>
      <c r="C944" s="124" t="str">
        <f t="shared" si="61"/>
        <v>ヒラノショウイチ</v>
      </c>
      <c r="D944" s="124" t="str">
        <f t="shared" si="59"/>
        <v/>
      </c>
      <c r="E944" s="124" t="str">
        <f>IF(D944="","",COUNTIF($D$2:D944,1))</f>
        <v/>
      </c>
      <c r="F944" s="124" t="str">
        <f t="shared" si="60"/>
        <v/>
      </c>
      <c r="G944" s="124" t="str">
        <f>IF(F944="","",COUNTIF($F$2:F944,$F$1))</f>
        <v/>
      </c>
      <c r="H944" s="124" t="str">
        <f>IF(COUNTIF($A$2:A944,A944)=1,A944,"")</f>
        <v/>
      </c>
      <c r="I944" s="124" t="str">
        <f t="shared" si="62"/>
        <v/>
      </c>
      <c r="J944" s="124" t="str">
        <f>IF(I944="","",SUM($I$2:I944))</f>
        <v/>
      </c>
    </row>
    <row r="945" spans="1:10">
      <c r="A945" s="125" t="s">
        <v>1829</v>
      </c>
      <c r="B945" s="123" t="s">
        <v>1859</v>
      </c>
      <c r="C945" s="124" t="str">
        <f t="shared" si="61"/>
        <v>ミヤタツトム</v>
      </c>
      <c r="D945" s="124" t="str">
        <f t="shared" si="59"/>
        <v/>
      </c>
      <c r="E945" s="124" t="str">
        <f>IF(D945="","",COUNTIF($D$2:D945,1))</f>
        <v/>
      </c>
      <c r="F945" s="124" t="str">
        <f t="shared" si="60"/>
        <v/>
      </c>
      <c r="G945" s="124" t="str">
        <f>IF(F945="","",COUNTIF($F$2:F945,$F$1))</f>
        <v/>
      </c>
      <c r="H945" s="124" t="str">
        <f>IF(COUNTIF($A$2:A945,A945)=1,A945,"")</f>
        <v/>
      </c>
      <c r="I945" s="124" t="str">
        <f t="shared" si="62"/>
        <v/>
      </c>
      <c r="J945" s="124" t="str">
        <f>IF(I945="","",SUM($I$2:I945))</f>
        <v/>
      </c>
    </row>
    <row r="946" spans="1:10">
      <c r="A946" s="125" t="s">
        <v>1829</v>
      </c>
      <c r="B946" s="123" t="s">
        <v>1860</v>
      </c>
      <c r="C946" s="124" t="str">
        <f t="shared" si="61"/>
        <v>ムラカミエイジ</v>
      </c>
      <c r="D946" s="124" t="str">
        <f t="shared" si="59"/>
        <v/>
      </c>
      <c r="E946" s="124" t="str">
        <f>IF(D946="","",COUNTIF($D$2:D946,1))</f>
        <v/>
      </c>
      <c r="F946" s="124" t="str">
        <f t="shared" si="60"/>
        <v/>
      </c>
      <c r="G946" s="124" t="str">
        <f>IF(F946="","",COUNTIF($F$2:F946,$F$1))</f>
        <v/>
      </c>
      <c r="H946" s="124" t="str">
        <f>IF(COUNTIF($A$2:A946,A946)=1,A946,"")</f>
        <v/>
      </c>
      <c r="I946" s="124" t="str">
        <f t="shared" si="62"/>
        <v/>
      </c>
      <c r="J946" s="124" t="str">
        <f>IF(I946="","",SUM($I$2:I946))</f>
        <v/>
      </c>
    </row>
    <row r="947" spans="1:10">
      <c r="A947" s="125" t="s">
        <v>1829</v>
      </c>
      <c r="B947" s="123" t="s">
        <v>1861</v>
      </c>
      <c r="C947" s="124" t="str">
        <f t="shared" si="61"/>
        <v>ヤマザキヨシマサ</v>
      </c>
      <c r="D947" s="124" t="str">
        <f t="shared" si="59"/>
        <v/>
      </c>
      <c r="E947" s="124" t="str">
        <f>IF(D947="","",COUNTIF($D$2:D947,1))</f>
        <v/>
      </c>
      <c r="F947" s="124" t="str">
        <f t="shared" si="60"/>
        <v/>
      </c>
      <c r="G947" s="124" t="str">
        <f>IF(F947="","",COUNTIF($F$2:F947,$F$1))</f>
        <v/>
      </c>
      <c r="H947" s="124" t="str">
        <f>IF(COUNTIF($A$2:A947,A947)=1,A947,"")</f>
        <v/>
      </c>
      <c r="I947" s="124" t="str">
        <f t="shared" si="62"/>
        <v/>
      </c>
      <c r="J947" s="124" t="str">
        <f>IF(I947="","",SUM($I$2:I947))</f>
        <v/>
      </c>
    </row>
    <row r="948" spans="1:10">
      <c r="A948" s="125" t="s">
        <v>1829</v>
      </c>
      <c r="B948" s="123" t="s">
        <v>1862</v>
      </c>
      <c r="C948" s="124" t="str">
        <f t="shared" si="61"/>
        <v>ヤマノイサトル</v>
      </c>
      <c r="D948" s="124" t="str">
        <f t="shared" si="59"/>
        <v/>
      </c>
      <c r="E948" s="124" t="str">
        <f>IF(D948="","",COUNTIF($D$2:D948,1))</f>
        <v/>
      </c>
      <c r="F948" s="124" t="str">
        <f t="shared" si="60"/>
        <v/>
      </c>
      <c r="G948" s="124" t="str">
        <f>IF(F948="","",COUNTIF($F$2:F948,$F$1))</f>
        <v/>
      </c>
      <c r="H948" s="124" t="str">
        <f>IF(COUNTIF($A$2:A948,A948)=1,A948,"")</f>
        <v/>
      </c>
      <c r="I948" s="124" t="str">
        <f t="shared" si="62"/>
        <v/>
      </c>
      <c r="J948" s="124" t="str">
        <f>IF(I948="","",SUM($I$2:I948))</f>
        <v/>
      </c>
    </row>
    <row r="949" spans="1:10">
      <c r="A949" s="125" t="s">
        <v>1829</v>
      </c>
      <c r="B949" s="123" t="s">
        <v>1863</v>
      </c>
      <c r="C949" s="124" t="str">
        <f t="shared" si="61"/>
        <v>ヨシダマサル</v>
      </c>
      <c r="D949" s="124" t="str">
        <f t="shared" si="59"/>
        <v/>
      </c>
      <c r="E949" s="124" t="str">
        <f>IF(D949="","",COUNTIF($D$2:D949,1))</f>
        <v/>
      </c>
      <c r="F949" s="124" t="str">
        <f t="shared" si="60"/>
        <v/>
      </c>
      <c r="G949" s="124" t="str">
        <f>IF(F949="","",COUNTIF($F$2:F949,$F$1))</f>
        <v/>
      </c>
      <c r="H949" s="124" t="str">
        <f>IF(COUNTIF($A$2:A949,A949)=1,A949,"")</f>
        <v/>
      </c>
      <c r="I949" s="124" t="str">
        <f t="shared" si="62"/>
        <v/>
      </c>
      <c r="J949" s="124" t="str">
        <f>IF(I949="","",SUM($I$2:I949))</f>
        <v/>
      </c>
    </row>
    <row r="950" spans="1:10">
      <c r="A950" s="125" t="s">
        <v>1864</v>
      </c>
      <c r="B950" s="123" t="s">
        <v>1865</v>
      </c>
      <c r="C950" s="124" t="str">
        <f t="shared" si="61"/>
        <v>イワキアキカズ</v>
      </c>
      <c r="D950" s="124" t="str">
        <f t="shared" si="59"/>
        <v/>
      </c>
      <c r="E950" s="124" t="str">
        <f>IF(D950="","",COUNTIF($D$2:D950,1))</f>
        <v/>
      </c>
      <c r="F950" s="124" t="str">
        <f t="shared" si="60"/>
        <v/>
      </c>
      <c r="G950" s="124" t="str">
        <f>IF(F950="","",COUNTIF($F$2:F950,$F$1))</f>
        <v/>
      </c>
      <c r="H950" s="124" t="str">
        <f>IF(COUNTIF($A$2:A950,A950)=1,A950,"")</f>
        <v>ステラタウン（施設）</v>
      </c>
      <c r="I950" s="124">
        <f t="shared" si="62"/>
        <v>1</v>
      </c>
      <c r="J950" s="124">
        <f>IF(I950="","",SUM($I$2:I950))</f>
        <v>38</v>
      </c>
    </row>
    <row r="951" spans="1:10">
      <c r="A951" s="125" t="s">
        <v>1864</v>
      </c>
      <c r="B951" s="123" t="s">
        <v>1866</v>
      </c>
      <c r="C951" s="124" t="str">
        <f t="shared" si="61"/>
        <v>ウエキヒロコ</v>
      </c>
      <c r="D951" s="124" t="str">
        <f t="shared" si="59"/>
        <v/>
      </c>
      <c r="E951" s="124" t="str">
        <f>IF(D951="","",COUNTIF($D$2:D951,1))</f>
        <v/>
      </c>
      <c r="F951" s="124" t="str">
        <f t="shared" si="60"/>
        <v/>
      </c>
      <c r="G951" s="124" t="str">
        <f>IF(F951="","",COUNTIF($F$2:F951,$F$1))</f>
        <v/>
      </c>
      <c r="H951" s="124" t="str">
        <f>IF(COUNTIF($A$2:A951,A951)=1,A951,"")</f>
        <v/>
      </c>
      <c r="I951" s="124" t="str">
        <f t="shared" si="62"/>
        <v/>
      </c>
      <c r="J951" s="124" t="str">
        <f>IF(I951="","",SUM($I$2:I951))</f>
        <v/>
      </c>
    </row>
    <row r="952" spans="1:10">
      <c r="A952" s="125" t="s">
        <v>1864</v>
      </c>
      <c r="B952" s="123" t="s">
        <v>1867</v>
      </c>
      <c r="C952" s="124" t="str">
        <f t="shared" si="61"/>
        <v>ウスイヒロユキ</v>
      </c>
      <c r="D952" s="124" t="str">
        <f t="shared" si="59"/>
        <v/>
      </c>
      <c r="E952" s="124" t="str">
        <f>IF(D952="","",COUNTIF($D$2:D952,1))</f>
        <v/>
      </c>
      <c r="F952" s="124" t="str">
        <f t="shared" si="60"/>
        <v/>
      </c>
      <c r="G952" s="124" t="str">
        <f>IF(F952="","",COUNTIF($F$2:F952,$F$1))</f>
        <v/>
      </c>
      <c r="H952" s="124" t="str">
        <f>IF(COUNTIF($A$2:A952,A952)=1,A952,"")</f>
        <v/>
      </c>
      <c r="I952" s="124" t="str">
        <f t="shared" si="62"/>
        <v/>
      </c>
      <c r="J952" s="124" t="str">
        <f>IF(I952="","",SUM($I$2:I952))</f>
        <v/>
      </c>
    </row>
    <row r="953" spans="1:10">
      <c r="A953" s="125" t="s">
        <v>1864</v>
      </c>
      <c r="B953" s="123" t="s">
        <v>1868</v>
      </c>
      <c r="C953" s="124" t="str">
        <f t="shared" si="61"/>
        <v>オオオカトモミ</v>
      </c>
      <c r="D953" s="124" t="str">
        <f t="shared" si="59"/>
        <v/>
      </c>
      <c r="E953" s="124" t="str">
        <f>IF(D953="","",COUNTIF($D$2:D953,1))</f>
        <v/>
      </c>
      <c r="F953" s="124" t="str">
        <f t="shared" si="60"/>
        <v/>
      </c>
      <c r="G953" s="124" t="str">
        <f>IF(F953="","",COUNTIF($F$2:F953,$F$1))</f>
        <v/>
      </c>
      <c r="H953" s="124" t="str">
        <f>IF(COUNTIF($A$2:A953,A953)=1,A953,"")</f>
        <v/>
      </c>
      <c r="I953" s="124" t="str">
        <f t="shared" si="62"/>
        <v/>
      </c>
      <c r="J953" s="124" t="str">
        <f>IF(I953="","",SUM($I$2:I953))</f>
        <v/>
      </c>
    </row>
    <row r="954" spans="1:10">
      <c r="A954" s="125" t="s">
        <v>1864</v>
      </c>
      <c r="B954" s="123" t="s">
        <v>1869</v>
      </c>
      <c r="C954" s="124" t="str">
        <f t="shared" si="61"/>
        <v>オオシマユウヤ</v>
      </c>
      <c r="D954" s="124" t="str">
        <f t="shared" si="59"/>
        <v/>
      </c>
      <c r="E954" s="124" t="str">
        <f>IF(D954="","",COUNTIF($D$2:D954,1))</f>
        <v/>
      </c>
      <c r="F954" s="124" t="str">
        <f t="shared" si="60"/>
        <v/>
      </c>
      <c r="G954" s="124" t="str">
        <f>IF(F954="","",COUNTIF($F$2:F954,$F$1))</f>
        <v/>
      </c>
      <c r="H954" s="124" t="str">
        <f>IF(COUNTIF($A$2:A954,A954)=1,A954,"")</f>
        <v/>
      </c>
      <c r="I954" s="124" t="str">
        <f t="shared" si="62"/>
        <v/>
      </c>
      <c r="J954" s="124" t="str">
        <f>IF(I954="","",SUM($I$2:I954))</f>
        <v/>
      </c>
    </row>
    <row r="955" spans="1:10">
      <c r="A955" s="125" t="s">
        <v>1864</v>
      </c>
      <c r="B955" s="123" t="s">
        <v>1870</v>
      </c>
      <c r="C955" s="124" t="str">
        <f t="shared" si="61"/>
        <v>オオタニオサキ</v>
      </c>
      <c r="D955" s="124" t="str">
        <f t="shared" si="59"/>
        <v/>
      </c>
      <c r="E955" s="124" t="str">
        <f>IF(D955="","",COUNTIF($D$2:D955,1))</f>
        <v/>
      </c>
      <c r="F955" s="124" t="str">
        <f t="shared" si="60"/>
        <v/>
      </c>
      <c r="G955" s="124" t="str">
        <f>IF(F955="","",COUNTIF($F$2:F955,$F$1))</f>
        <v/>
      </c>
      <c r="H955" s="124" t="str">
        <f>IF(COUNTIF($A$2:A955,A955)=1,A955,"")</f>
        <v/>
      </c>
      <c r="I955" s="124" t="str">
        <f t="shared" si="62"/>
        <v/>
      </c>
      <c r="J955" s="124" t="str">
        <f>IF(I955="","",SUM($I$2:I955))</f>
        <v/>
      </c>
    </row>
    <row r="956" spans="1:10">
      <c r="A956" s="125" t="s">
        <v>1864</v>
      </c>
      <c r="B956" s="123" t="s">
        <v>1871</v>
      </c>
      <c r="C956" s="124" t="str">
        <f t="shared" si="61"/>
        <v>クドウマユミ</v>
      </c>
      <c r="D956" s="124" t="str">
        <f t="shared" si="59"/>
        <v/>
      </c>
      <c r="E956" s="124" t="str">
        <f>IF(D956="","",COUNTIF($D$2:D956,1))</f>
        <v/>
      </c>
      <c r="F956" s="124" t="str">
        <f t="shared" si="60"/>
        <v/>
      </c>
      <c r="G956" s="124" t="str">
        <f>IF(F956="","",COUNTIF($F$2:F956,$F$1))</f>
        <v/>
      </c>
      <c r="H956" s="124" t="str">
        <f>IF(COUNTIF($A$2:A956,A956)=1,A956,"")</f>
        <v/>
      </c>
      <c r="I956" s="124" t="str">
        <f t="shared" si="62"/>
        <v/>
      </c>
      <c r="J956" s="124" t="str">
        <f>IF(I956="","",SUM($I$2:I956))</f>
        <v/>
      </c>
    </row>
    <row r="957" spans="1:10">
      <c r="A957" s="125" t="s">
        <v>1864</v>
      </c>
      <c r="B957" s="123" t="s">
        <v>1872</v>
      </c>
      <c r="C957" s="124" t="str">
        <f t="shared" si="61"/>
        <v>コバヤシマサヒロ</v>
      </c>
      <c r="D957" s="124" t="str">
        <f t="shared" si="59"/>
        <v/>
      </c>
      <c r="E957" s="124" t="str">
        <f>IF(D957="","",COUNTIF($D$2:D957,1))</f>
        <v/>
      </c>
      <c r="F957" s="124" t="str">
        <f t="shared" si="60"/>
        <v/>
      </c>
      <c r="G957" s="124" t="str">
        <f>IF(F957="","",COUNTIF($F$2:F957,$F$1))</f>
        <v/>
      </c>
      <c r="H957" s="124" t="str">
        <f>IF(COUNTIF($A$2:A957,A957)=1,A957,"")</f>
        <v/>
      </c>
      <c r="I957" s="124" t="str">
        <f t="shared" si="62"/>
        <v/>
      </c>
      <c r="J957" s="124" t="str">
        <f>IF(I957="","",SUM($I$2:I957))</f>
        <v/>
      </c>
    </row>
    <row r="958" spans="1:10">
      <c r="A958" s="125" t="s">
        <v>1864</v>
      </c>
      <c r="B958" s="123" t="s">
        <v>1873</v>
      </c>
      <c r="C958" s="124" t="str">
        <f t="shared" si="61"/>
        <v>サトウマナミ</v>
      </c>
      <c r="D958" s="124" t="str">
        <f t="shared" si="59"/>
        <v/>
      </c>
      <c r="E958" s="124" t="str">
        <f>IF(D958="","",COUNTIF($D$2:D958,1))</f>
        <v/>
      </c>
      <c r="F958" s="124" t="str">
        <f t="shared" si="60"/>
        <v/>
      </c>
      <c r="G958" s="124" t="str">
        <f>IF(F958="","",COUNTIF($F$2:F958,$F$1))</f>
        <v/>
      </c>
      <c r="H958" s="124" t="str">
        <f>IF(COUNTIF($A$2:A958,A958)=1,A958,"")</f>
        <v/>
      </c>
      <c r="I958" s="124" t="str">
        <f t="shared" si="62"/>
        <v/>
      </c>
      <c r="J958" s="124" t="str">
        <f>IF(I958="","",SUM($I$2:I958))</f>
        <v/>
      </c>
    </row>
    <row r="959" spans="1:10">
      <c r="A959" s="125" t="s">
        <v>1864</v>
      </c>
      <c r="B959" s="123" t="s">
        <v>1874</v>
      </c>
      <c r="C959" s="124" t="str">
        <f t="shared" si="61"/>
        <v>ソトグチイサム</v>
      </c>
      <c r="D959" s="124" t="str">
        <f t="shared" si="59"/>
        <v/>
      </c>
      <c r="E959" s="124" t="str">
        <f>IF(D959="","",COUNTIF($D$2:D959,1))</f>
        <v/>
      </c>
      <c r="F959" s="124" t="str">
        <f t="shared" si="60"/>
        <v/>
      </c>
      <c r="G959" s="124" t="str">
        <f>IF(F959="","",COUNTIF($F$2:F959,$F$1))</f>
        <v/>
      </c>
      <c r="H959" s="124" t="str">
        <f>IF(COUNTIF($A$2:A959,A959)=1,A959,"")</f>
        <v/>
      </c>
      <c r="I959" s="124" t="str">
        <f t="shared" si="62"/>
        <v/>
      </c>
      <c r="J959" s="124" t="str">
        <f>IF(I959="","",SUM($I$2:I959))</f>
        <v/>
      </c>
    </row>
    <row r="960" spans="1:10">
      <c r="A960" s="125" t="s">
        <v>1864</v>
      </c>
      <c r="B960" s="123" t="s">
        <v>1875</v>
      </c>
      <c r="C960" s="124" t="str">
        <f t="shared" si="61"/>
        <v>ダイゴヒデオ</v>
      </c>
      <c r="D960" s="124" t="str">
        <f t="shared" si="59"/>
        <v/>
      </c>
      <c r="E960" s="124" t="str">
        <f>IF(D960="","",COUNTIF($D$2:D960,1))</f>
        <v/>
      </c>
      <c r="F960" s="124" t="str">
        <f t="shared" si="60"/>
        <v/>
      </c>
      <c r="G960" s="124" t="str">
        <f>IF(F960="","",COUNTIF($F$2:F960,$F$1))</f>
        <v/>
      </c>
      <c r="H960" s="124" t="str">
        <f>IF(COUNTIF($A$2:A960,A960)=1,A960,"")</f>
        <v/>
      </c>
      <c r="I960" s="124" t="str">
        <f t="shared" si="62"/>
        <v/>
      </c>
      <c r="J960" s="124" t="str">
        <f>IF(I960="","",SUM($I$2:I960))</f>
        <v/>
      </c>
    </row>
    <row r="961" spans="1:10">
      <c r="A961" s="125" t="s">
        <v>1864</v>
      </c>
      <c r="B961" s="123" t="s">
        <v>1876</v>
      </c>
      <c r="C961" s="124" t="str">
        <f t="shared" si="61"/>
        <v>タガミキヨヒサ</v>
      </c>
      <c r="D961" s="124" t="str">
        <f t="shared" si="59"/>
        <v/>
      </c>
      <c r="E961" s="124" t="str">
        <f>IF(D961="","",COUNTIF($D$2:D961,1))</f>
        <v/>
      </c>
      <c r="F961" s="124" t="str">
        <f t="shared" si="60"/>
        <v/>
      </c>
      <c r="G961" s="124" t="str">
        <f>IF(F961="","",COUNTIF($F$2:F961,$F$1))</f>
        <v/>
      </c>
      <c r="H961" s="124" t="str">
        <f>IF(COUNTIF($A$2:A961,A961)=1,A961,"")</f>
        <v/>
      </c>
      <c r="I961" s="124" t="str">
        <f t="shared" si="62"/>
        <v/>
      </c>
      <c r="J961" s="124" t="str">
        <f>IF(I961="","",SUM($I$2:I961))</f>
        <v/>
      </c>
    </row>
    <row r="962" spans="1:10">
      <c r="A962" s="125" t="s">
        <v>1864</v>
      </c>
      <c r="B962" s="123" t="s">
        <v>1877</v>
      </c>
      <c r="C962" s="124" t="str">
        <f t="shared" si="61"/>
        <v>ツチダナナ</v>
      </c>
      <c r="D962" s="124" t="str">
        <f t="shared" ref="D962:D1025" si="63">IF(LEFT(B962,LEN(頭文字))=頭文字,1,"")</f>
        <v/>
      </c>
      <c r="E962" s="124" t="str">
        <f>IF(D962="","",COUNTIF($D$2:D962,1))</f>
        <v/>
      </c>
      <c r="F962" s="124" t="str">
        <f t="shared" ref="F962:F1025" si="64">IF(COUNTIF(氏名,B962)&gt;1,"重複","")</f>
        <v/>
      </c>
      <c r="G962" s="124" t="str">
        <f>IF(F962="","",COUNTIF($F$2:F962,$F$1))</f>
        <v/>
      </c>
      <c r="H962" s="124" t="str">
        <f>IF(COUNTIF($A$2:A962,A962)=1,A962,"")</f>
        <v/>
      </c>
      <c r="I962" s="124" t="str">
        <f t="shared" si="62"/>
        <v/>
      </c>
      <c r="J962" s="124" t="str">
        <f>IF(I962="","",SUM($I$2:I962))</f>
        <v/>
      </c>
    </row>
    <row r="963" spans="1:10">
      <c r="A963" s="125" t="s">
        <v>1864</v>
      </c>
      <c r="B963" s="123" t="s">
        <v>1878</v>
      </c>
      <c r="C963" s="124" t="str">
        <f t="shared" ref="C963:C1026" si="65">PHONETIC(B963)</f>
        <v>ツナカワミズホ</v>
      </c>
      <c r="D963" s="124" t="str">
        <f t="shared" si="63"/>
        <v/>
      </c>
      <c r="E963" s="124" t="str">
        <f>IF(D963="","",COUNTIF($D$2:D963,1))</f>
        <v/>
      </c>
      <c r="F963" s="124" t="str">
        <f t="shared" si="64"/>
        <v/>
      </c>
      <c r="G963" s="124" t="str">
        <f>IF(F963="","",COUNTIF($F$2:F963,$F$1))</f>
        <v/>
      </c>
      <c r="H963" s="124" t="str">
        <f>IF(COUNTIF($A$2:A963,A963)=1,A963,"")</f>
        <v/>
      </c>
      <c r="I963" s="124" t="str">
        <f t="shared" ref="I963:I1026" si="66">IF(H963="","",1)</f>
        <v/>
      </c>
      <c r="J963" s="124" t="str">
        <f>IF(I963="","",SUM($I$2:I963))</f>
        <v/>
      </c>
    </row>
    <row r="964" spans="1:10">
      <c r="A964" s="125" t="s">
        <v>1864</v>
      </c>
      <c r="B964" s="123" t="s">
        <v>1879</v>
      </c>
      <c r="C964" s="124" t="str">
        <f t="shared" si="65"/>
        <v>ネギシタツヤ</v>
      </c>
      <c r="D964" s="124" t="str">
        <f t="shared" si="63"/>
        <v/>
      </c>
      <c r="E964" s="124" t="str">
        <f>IF(D964="","",COUNTIF($D$2:D964,1))</f>
        <v/>
      </c>
      <c r="F964" s="124" t="str">
        <f t="shared" si="64"/>
        <v/>
      </c>
      <c r="G964" s="124" t="str">
        <f>IF(F964="","",COUNTIF($F$2:F964,$F$1))</f>
        <v/>
      </c>
      <c r="H964" s="124" t="str">
        <f>IF(COUNTIF($A$2:A964,A964)=1,A964,"")</f>
        <v/>
      </c>
      <c r="I964" s="124" t="str">
        <f t="shared" si="66"/>
        <v/>
      </c>
      <c r="J964" s="124" t="str">
        <f>IF(I964="","",SUM($I$2:I964))</f>
        <v/>
      </c>
    </row>
    <row r="965" spans="1:10">
      <c r="A965" s="125" t="s">
        <v>1864</v>
      </c>
      <c r="B965" s="123" t="s">
        <v>1880</v>
      </c>
      <c r="C965" s="124" t="str">
        <f t="shared" si="65"/>
        <v>ノノハラトシユキ</v>
      </c>
      <c r="D965" s="124" t="str">
        <f t="shared" si="63"/>
        <v/>
      </c>
      <c r="E965" s="124" t="str">
        <f>IF(D965="","",COUNTIF($D$2:D965,1))</f>
        <v/>
      </c>
      <c r="F965" s="124" t="str">
        <f t="shared" si="64"/>
        <v/>
      </c>
      <c r="G965" s="124" t="str">
        <f>IF(F965="","",COUNTIF($F$2:F965,$F$1))</f>
        <v/>
      </c>
      <c r="H965" s="124" t="str">
        <f>IF(COUNTIF($A$2:A965,A965)=1,A965,"")</f>
        <v/>
      </c>
      <c r="I965" s="124" t="str">
        <f t="shared" si="66"/>
        <v/>
      </c>
      <c r="J965" s="124" t="str">
        <f>IF(I965="","",SUM($I$2:I965))</f>
        <v/>
      </c>
    </row>
    <row r="966" spans="1:10">
      <c r="A966" s="125" t="s">
        <v>1864</v>
      </c>
      <c r="B966" s="123" t="s">
        <v>1881</v>
      </c>
      <c r="C966" s="124" t="str">
        <f t="shared" si="65"/>
        <v>ノリマツタカシナオ</v>
      </c>
      <c r="D966" s="124" t="str">
        <f t="shared" si="63"/>
        <v/>
      </c>
      <c r="E966" s="124" t="str">
        <f>IF(D966="","",COUNTIF($D$2:D966,1))</f>
        <v/>
      </c>
      <c r="F966" s="124" t="str">
        <f t="shared" si="64"/>
        <v/>
      </c>
      <c r="G966" s="124" t="str">
        <f>IF(F966="","",COUNTIF($F$2:F966,$F$1))</f>
        <v/>
      </c>
      <c r="H966" s="124" t="str">
        <f>IF(COUNTIF($A$2:A966,A966)=1,A966,"")</f>
        <v/>
      </c>
      <c r="I966" s="124" t="str">
        <f t="shared" si="66"/>
        <v/>
      </c>
      <c r="J966" s="124" t="str">
        <f>IF(I966="","",SUM($I$2:I966))</f>
        <v/>
      </c>
    </row>
    <row r="967" spans="1:10">
      <c r="A967" s="125" t="s">
        <v>1864</v>
      </c>
      <c r="B967" s="123" t="s">
        <v>1882</v>
      </c>
      <c r="C967" s="124" t="str">
        <f t="shared" si="65"/>
        <v>ヒウラユウヒカル</v>
      </c>
      <c r="D967" s="124" t="str">
        <f t="shared" si="63"/>
        <v/>
      </c>
      <c r="E967" s="124" t="str">
        <f>IF(D967="","",COUNTIF($D$2:D967,1))</f>
        <v/>
      </c>
      <c r="F967" s="124" t="str">
        <f t="shared" si="64"/>
        <v/>
      </c>
      <c r="G967" s="124" t="str">
        <f>IF(F967="","",COUNTIF($F$2:F967,$F$1))</f>
        <v/>
      </c>
      <c r="H967" s="124" t="str">
        <f>IF(COUNTIF($A$2:A967,A967)=1,A967,"")</f>
        <v/>
      </c>
      <c r="I967" s="124" t="str">
        <f t="shared" si="66"/>
        <v/>
      </c>
      <c r="J967" s="124" t="str">
        <f>IF(I967="","",SUM($I$2:I967))</f>
        <v/>
      </c>
    </row>
    <row r="968" spans="1:10">
      <c r="A968" s="125" t="s">
        <v>1864</v>
      </c>
      <c r="B968" s="123" t="s">
        <v>1883</v>
      </c>
      <c r="C968" s="124" t="str">
        <f t="shared" si="65"/>
        <v>フルタユキオ</v>
      </c>
      <c r="D968" s="124" t="str">
        <f t="shared" si="63"/>
        <v/>
      </c>
      <c r="E968" s="124" t="str">
        <f>IF(D968="","",COUNTIF($D$2:D968,1))</f>
        <v/>
      </c>
      <c r="F968" s="124" t="str">
        <f t="shared" si="64"/>
        <v/>
      </c>
      <c r="G968" s="124" t="str">
        <f>IF(F968="","",COUNTIF($F$2:F968,$F$1))</f>
        <v/>
      </c>
      <c r="H968" s="124" t="str">
        <f>IF(COUNTIF($A$2:A968,A968)=1,A968,"")</f>
        <v/>
      </c>
      <c r="I968" s="124" t="str">
        <f t="shared" si="66"/>
        <v/>
      </c>
      <c r="J968" s="124" t="str">
        <f>IF(I968="","",SUM($I$2:I968))</f>
        <v/>
      </c>
    </row>
    <row r="969" spans="1:10">
      <c r="A969" s="125" t="s">
        <v>1864</v>
      </c>
      <c r="B969" s="123" t="s">
        <v>1884</v>
      </c>
      <c r="C969" s="124" t="str">
        <f t="shared" si="65"/>
        <v>モリタナオイチ</v>
      </c>
      <c r="D969" s="124" t="str">
        <f t="shared" si="63"/>
        <v/>
      </c>
      <c r="E969" s="124" t="str">
        <f>IF(D969="","",COUNTIF($D$2:D969,1))</f>
        <v/>
      </c>
      <c r="F969" s="124" t="str">
        <f t="shared" si="64"/>
        <v/>
      </c>
      <c r="G969" s="124" t="str">
        <f>IF(F969="","",COUNTIF($F$2:F969,$F$1))</f>
        <v/>
      </c>
      <c r="H969" s="124" t="str">
        <f>IF(COUNTIF($A$2:A969,A969)=1,A969,"")</f>
        <v/>
      </c>
      <c r="I969" s="124" t="str">
        <f t="shared" si="66"/>
        <v/>
      </c>
      <c r="J969" s="124" t="str">
        <f>IF(I969="","",SUM($I$2:I969))</f>
        <v/>
      </c>
    </row>
    <row r="970" spans="1:10">
      <c r="A970" s="125" t="s">
        <v>1864</v>
      </c>
      <c r="B970" s="123" t="s">
        <v>1885</v>
      </c>
      <c r="C970" s="124" t="str">
        <f t="shared" si="65"/>
        <v>ヨシヒロケイイチ</v>
      </c>
      <c r="D970" s="124" t="str">
        <f t="shared" si="63"/>
        <v/>
      </c>
      <c r="E970" s="124" t="str">
        <f>IF(D970="","",COUNTIF($D$2:D970,1))</f>
        <v/>
      </c>
      <c r="F970" s="124" t="str">
        <f t="shared" si="64"/>
        <v/>
      </c>
      <c r="G970" s="124" t="str">
        <f>IF(F970="","",COUNTIF($F$2:F970,$F$1))</f>
        <v/>
      </c>
      <c r="H970" s="124" t="str">
        <f>IF(COUNTIF($A$2:A970,A970)=1,A970,"")</f>
        <v/>
      </c>
      <c r="I970" s="124" t="str">
        <f t="shared" si="66"/>
        <v/>
      </c>
      <c r="J970" s="124" t="str">
        <f>IF(I970="","",SUM($I$2:I970))</f>
        <v/>
      </c>
    </row>
    <row r="971" spans="1:10">
      <c r="A971" s="125" t="s">
        <v>1886</v>
      </c>
      <c r="B971" s="123" t="s">
        <v>1887</v>
      </c>
      <c r="C971" s="124" t="str">
        <f t="shared" si="65"/>
        <v>オオシマヒデアキ</v>
      </c>
      <c r="D971" s="124" t="str">
        <f t="shared" si="63"/>
        <v/>
      </c>
      <c r="E971" s="124" t="str">
        <f>IF(D971="","",COUNTIF($D$2:D971,1))</f>
        <v/>
      </c>
      <c r="F971" s="124" t="str">
        <f t="shared" si="64"/>
        <v/>
      </c>
      <c r="G971" s="124" t="str">
        <f>IF(F971="","",COUNTIF($F$2:F971,$F$1))</f>
        <v/>
      </c>
      <c r="H971" s="124" t="str">
        <f>IF(COUNTIF($A$2:A971,A971)=1,A971,"")</f>
        <v>ステラタウン（交通）</v>
      </c>
      <c r="I971" s="124">
        <f t="shared" si="66"/>
        <v>1</v>
      </c>
      <c r="J971" s="124">
        <f>IF(I971="","",SUM($I$2:I971))</f>
        <v>39</v>
      </c>
    </row>
    <row r="972" spans="1:10">
      <c r="A972" s="227" t="s">
        <v>1245</v>
      </c>
      <c r="B972" s="123" t="s">
        <v>1888</v>
      </c>
      <c r="C972" s="124" t="str">
        <f t="shared" si="65"/>
        <v>オオタコウゾウ</v>
      </c>
      <c r="D972" s="124" t="str">
        <f t="shared" si="63"/>
        <v/>
      </c>
      <c r="E972" s="124" t="str">
        <f>IF(D972="","",COUNTIF($D$2:D972,1))</f>
        <v/>
      </c>
      <c r="F972" s="124" t="str">
        <f t="shared" si="64"/>
        <v/>
      </c>
      <c r="G972" s="124" t="str">
        <f>IF(F972="","",COUNTIF($F$2:F972,$F$1))</f>
        <v/>
      </c>
      <c r="H972" s="124" t="str">
        <f>IF(COUNTIF($A$2:A972,A972)=1,A972,"")</f>
        <v/>
      </c>
      <c r="I972" s="124" t="str">
        <f t="shared" si="66"/>
        <v/>
      </c>
      <c r="J972" s="124" t="str">
        <f>IF(I972="","",SUM($I$2:I972))</f>
        <v/>
      </c>
    </row>
    <row r="973" spans="1:10">
      <c r="A973" s="125" t="s">
        <v>1886</v>
      </c>
      <c r="B973" s="123" t="s">
        <v>1889</v>
      </c>
      <c r="C973" s="124" t="str">
        <f t="shared" si="65"/>
        <v>オガワタカシ</v>
      </c>
      <c r="D973" s="124" t="str">
        <f t="shared" si="63"/>
        <v/>
      </c>
      <c r="E973" s="124" t="str">
        <f>IF(D973="","",COUNTIF($D$2:D973,1))</f>
        <v/>
      </c>
      <c r="F973" s="124" t="str">
        <f t="shared" si="64"/>
        <v/>
      </c>
      <c r="G973" s="124" t="str">
        <f>IF(F973="","",COUNTIF($F$2:F973,$F$1))</f>
        <v/>
      </c>
      <c r="H973" s="124" t="str">
        <f>IF(COUNTIF($A$2:A973,A973)=1,A973,"")</f>
        <v/>
      </c>
      <c r="I973" s="124" t="str">
        <f t="shared" si="66"/>
        <v/>
      </c>
      <c r="J973" s="124" t="str">
        <f>IF(I973="","",SUM($I$2:I973))</f>
        <v/>
      </c>
    </row>
    <row r="974" spans="1:10">
      <c r="A974" s="125" t="s">
        <v>1886</v>
      </c>
      <c r="B974" s="123" t="s">
        <v>1890</v>
      </c>
      <c r="C974" s="124" t="str">
        <f t="shared" si="65"/>
        <v>カワカミハルヒコ</v>
      </c>
      <c r="D974" s="124" t="str">
        <f t="shared" si="63"/>
        <v/>
      </c>
      <c r="E974" s="124" t="str">
        <f>IF(D974="","",COUNTIF($D$2:D974,1))</f>
        <v/>
      </c>
      <c r="F974" s="124" t="str">
        <f t="shared" si="64"/>
        <v/>
      </c>
      <c r="G974" s="124" t="str">
        <f>IF(F974="","",COUNTIF($F$2:F974,$F$1))</f>
        <v/>
      </c>
      <c r="H974" s="124" t="str">
        <f>IF(COUNTIF($A$2:A974,A974)=1,A974,"")</f>
        <v/>
      </c>
      <c r="I974" s="124" t="str">
        <f t="shared" si="66"/>
        <v/>
      </c>
      <c r="J974" s="124" t="str">
        <f>IF(I974="","",SUM($I$2:I974))</f>
        <v/>
      </c>
    </row>
    <row r="975" spans="1:10">
      <c r="A975" s="125" t="s">
        <v>1886</v>
      </c>
      <c r="B975" s="123" t="s">
        <v>1891</v>
      </c>
      <c r="C975" s="124" t="str">
        <f t="shared" si="65"/>
        <v>カンバラタケトシ</v>
      </c>
      <c r="D975" s="124" t="str">
        <f t="shared" si="63"/>
        <v/>
      </c>
      <c r="E975" s="124" t="str">
        <f>IF(D975="","",COUNTIF($D$2:D975,1))</f>
        <v/>
      </c>
      <c r="F975" s="124" t="str">
        <f t="shared" si="64"/>
        <v/>
      </c>
      <c r="G975" s="124" t="str">
        <f>IF(F975="","",COUNTIF($F$2:F975,$F$1))</f>
        <v/>
      </c>
      <c r="H975" s="124" t="str">
        <f>IF(COUNTIF($A$2:A975,A975)=1,A975,"")</f>
        <v/>
      </c>
      <c r="I975" s="124" t="str">
        <f t="shared" si="66"/>
        <v/>
      </c>
      <c r="J975" s="124" t="str">
        <f>IF(I975="","",SUM($I$2:I975))</f>
        <v/>
      </c>
    </row>
    <row r="976" spans="1:10">
      <c r="A976" s="125" t="s">
        <v>1886</v>
      </c>
      <c r="B976" s="123" t="s">
        <v>1892</v>
      </c>
      <c r="C976" s="124" t="str">
        <f t="shared" si="65"/>
        <v>コイケシゲオ</v>
      </c>
      <c r="D976" s="124" t="str">
        <f t="shared" si="63"/>
        <v/>
      </c>
      <c r="E976" s="124" t="str">
        <f>IF(D976="","",COUNTIF($D$2:D976,1))</f>
        <v/>
      </c>
      <c r="F976" s="124" t="str">
        <f t="shared" si="64"/>
        <v/>
      </c>
      <c r="G976" s="124" t="str">
        <f>IF(F976="","",COUNTIF($F$2:F976,$F$1))</f>
        <v/>
      </c>
      <c r="H976" s="124" t="str">
        <f>IF(COUNTIF($A$2:A976,A976)=1,A976,"")</f>
        <v/>
      </c>
      <c r="I976" s="124" t="str">
        <f t="shared" si="66"/>
        <v/>
      </c>
      <c r="J976" s="124" t="str">
        <f>IF(I976="","",SUM($I$2:I976))</f>
        <v/>
      </c>
    </row>
    <row r="977" spans="1:10">
      <c r="A977" s="125" t="s">
        <v>1886</v>
      </c>
      <c r="B977" s="123" t="s">
        <v>1893</v>
      </c>
      <c r="C977" s="124" t="str">
        <f t="shared" si="65"/>
        <v>コバヤシミチトシ</v>
      </c>
      <c r="D977" s="124" t="str">
        <f t="shared" si="63"/>
        <v/>
      </c>
      <c r="E977" s="124" t="str">
        <f>IF(D977="","",COUNTIF($D$2:D977,1))</f>
        <v/>
      </c>
      <c r="F977" s="124" t="str">
        <f t="shared" si="64"/>
        <v/>
      </c>
      <c r="G977" s="124" t="str">
        <f>IF(F977="","",COUNTIF($F$2:F977,$F$1))</f>
        <v/>
      </c>
      <c r="H977" s="124" t="str">
        <f>IF(COUNTIF($A$2:A977,A977)=1,A977,"")</f>
        <v/>
      </c>
      <c r="I977" s="124" t="str">
        <f t="shared" si="66"/>
        <v/>
      </c>
      <c r="J977" s="124" t="str">
        <f>IF(I977="","",SUM($I$2:I977))</f>
        <v/>
      </c>
    </row>
    <row r="978" spans="1:10">
      <c r="A978" s="125" t="s">
        <v>1886</v>
      </c>
      <c r="B978" s="123" t="s">
        <v>1894</v>
      </c>
      <c r="C978" s="124" t="str">
        <f t="shared" si="65"/>
        <v>コンドウキヨシ</v>
      </c>
      <c r="D978" s="124" t="str">
        <f t="shared" si="63"/>
        <v/>
      </c>
      <c r="E978" s="124" t="str">
        <f>IF(D978="","",COUNTIF($D$2:D978,1))</f>
        <v/>
      </c>
      <c r="F978" s="124" t="str">
        <f t="shared" si="64"/>
        <v/>
      </c>
      <c r="G978" s="124" t="str">
        <f>IF(F978="","",COUNTIF($F$2:F978,$F$1))</f>
        <v/>
      </c>
      <c r="H978" s="124" t="str">
        <f>IF(COUNTIF($A$2:A978,A978)=1,A978,"")</f>
        <v/>
      </c>
      <c r="I978" s="124" t="str">
        <f t="shared" si="66"/>
        <v/>
      </c>
      <c r="J978" s="124" t="str">
        <f>IF(I978="","",SUM($I$2:I978))</f>
        <v/>
      </c>
    </row>
    <row r="979" spans="1:10">
      <c r="A979" s="125" t="s">
        <v>1886</v>
      </c>
      <c r="B979" s="123" t="s">
        <v>1895</v>
      </c>
      <c r="C979" s="124" t="str">
        <f t="shared" si="65"/>
        <v>サカニシケンイチ</v>
      </c>
      <c r="D979" s="124" t="str">
        <f t="shared" si="63"/>
        <v/>
      </c>
      <c r="E979" s="124" t="str">
        <f>IF(D979="","",COUNTIF($D$2:D979,1))</f>
        <v/>
      </c>
      <c r="F979" s="124" t="str">
        <f t="shared" si="64"/>
        <v/>
      </c>
      <c r="G979" s="124" t="str">
        <f>IF(F979="","",COUNTIF($F$2:F979,$F$1))</f>
        <v/>
      </c>
      <c r="H979" s="124" t="str">
        <f>IF(COUNTIF($A$2:A979,A979)=1,A979,"")</f>
        <v/>
      </c>
      <c r="I979" s="124" t="str">
        <f t="shared" si="66"/>
        <v/>
      </c>
      <c r="J979" s="124" t="str">
        <f>IF(I979="","",SUM($I$2:I979))</f>
        <v/>
      </c>
    </row>
    <row r="980" spans="1:10">
      <c r="A980" s="125" t="s">
        <v>1886</v>
      </c>
      <c r="B980" s="123" t="s">
        <v>1896</v>
      </c>
      <c r="C980" s="124" t="str">
        <f t="shared" si="65"/>
        <v>サンノミヤカズトシ</v>
      </c>
      <c r="D980" s="124" t="str">
        <f t="shared" si="63"/>
        <v/>
      </c>
      <c r="E980" s="124" t="str">
        <f>IF(D980="","",COUNTIF($D$2:D980,1))</f>
        <v/>
      </c>
      <c r="F980" s="124" t="str">
        <f t="shared" si="64"/>
        <v/>
      </c>
      <c r="G980" s="124" t="str">
        <f>IF(F980="","",COUNTIF($F$2:F980,$F$1))</f>
        <v/>
      </c>
      <c r="H980" s="124" t="str">
        <f>IF(COUNTIF($A$2:A980,A980)=1,A980,"")</f>
        <v/>
      </c>
      <c r="I980" s="124" t="str">
        <f t="shared" si="66"/>
        <v/>
      </c>
      <c r="J980" s="124" t="str">
        <f>IF(I980="","",SUM($I$2:I980))</f>
        <v/>
      </c>
    </row>
    <row r="981" spans="1:10">
      <c r="A981" s="125" t="s">
        <v>1886</v>
      </c>
      <c r="B981" s="123" t="s">
        <v>1897</v>
      </c>
      <c r="C981" s="124" t="str">
        <f t="shared" si="65"/>
        <v>スズキヨシハル</v>
      </c>
      <c r="D981" s="124" t="str">
        <f t="shared" si="63"/>
        <v/>
      </c>
      <c r="E981" s="124" t="str">
        <f>IF(D981="","",COUNTIF($D$2:D981,1))</f>
        <v/>
      </c>
      <c r="F981" s="124" t="str">
        <f t="shared" si="64"/>
        <v/>
      </c>
      <c r="G981" s="124" t="str">
        <f>IF(F981="","",COUNTIF($F$2:F981,$F$1))</f>
        <v/>
      </c>
      <c r="H981" s="124" t="str">
        <f>IF(COUNTIF($A$2:A981,A981)=1,A981,"")</f>
        <v/>
      </c>
      <c r="I981" s="124" t="str">
        <f t="shared" si="66"/>
        <v/>
      </c>
      <c r="J981" s="124" t="str">
        <f>IF(I981="","",SUM($I$2:I981))</f>
        <v/>
      </c>
    </row>
    <row r="982" spans="1:10">
      <c r="A982" s="125" t="s">
        <v>1886</v>
      </c>
      <c r="B982" s="123" t="s">
        <v>1898</v>
      </c>
      <c r="C982" s="124" t="str">
        <f t="shared" si="65"/>
        <v>セキグチテルカズ</v>
      </c>
      <c r="D982" s="124" t="str">
        <f t="shared" si="63"/>
        <v/>
      </c>
      <c r="E982" s="124" t="str">
        <f>IF(D982="","",COUNTIF($D$2:D982,1))</f>
        <v/>
      </c>
      <c r="F982" s="124" t="str">
        <f t="shared" si="64"/>
        <v/>
      </c>
      <c r="G982" s="124" t="str">
        <f>IF(F982="","",COUNTIF($F$2:F982,$F$1))</f>
        <v/>
      </c>
      <c r="H982" s="124" t="str">
        <f>IF(COUNTIF($A$2:A982,A982)=1,A982,"")</f>
        <v/>
      </c>
      <c r="I982" s="124" t="str">
        <f t="shared" si="66"/>
        <v/>
      </c>
      <c r="J982" s="124" t="str">
        <f>IF(I982="","",SUM($I$2:I982))</f>
        <v/>
      </c>
    </row>
    <row r="983" spans="1:10">
      <c r="A983" s="125" t="s">
        <v>1886</v>
      </c>
      <c r="B983" s="126" t="s">
        <v>1899</v>
      </c>
      <c r="C983" s="124" t="str">
        <f t="shared" si="65"/>
        <v>フジタサブロウ</v>
      </c>
      <c r="D983" s="124" t="str">
        <f t="shared" si="63"/>
        <v/>
      </c>
      <c r="E983" s="124" t="str">
        <f>IF(D983="","",COUNTIF($D$2:D983,1))</f>
        <v/>
      </c>
      <c r="F983" s="124" t="str">
        <f t="shared" si="64"/>
        <v/>
      </c>
      <c r="G983" s="124" t="str">
        <f>IF(F983="","",COUNTIF($F$2:F983,$F$1))</f>
        <v/>
      </c>
      <c r="H983" s="124" t="str">
        <f>IF(COUNTIF($A$2:A983,A983)=1,A983,"")</f>
        <v/>
      </c>
      <c r="I983" s="124" t="str">
        <f t="shared" si="66"/>
        <v/>
      </c>
      <c r="J983" s="124" t="str">
        <f>IF(I983="","",SUM($I$2:I983))</f>
        <v/>
      </c>
    </row>
    <row r="984" spans="1:10">
      <c r="A984" s="125" t="s">
        <v>1886</v>
      </c>
      <c r="B984" s="126" t="s">
        <v>1900</v>
      </c>
      <c r="C984" s="124" t="str">
        <f t="shared" si="65"/>
        <v>ホソダコウメイ</v>
      </c>
      <c r="D984" s="124" t="str">
        <f t="shared" si="63"/>
        <v/>
      </c>
      <c r="E984" s="124" t="str">
        <f>IF(D984="","",COUNTIF($D$2:D984,1))</f>
        <v/>
      </c>
      <c r="F984" s="124" t="str">
        <f t="shared" si="64"/>
        <v/>
      </c>
      <c r="G984" s="124" t="str">
        <f>IF(F984="","",COUNTIF($F$2:F984,$F$1))</f>
        <v/>
      </c>
      <c r="H984" s="124" t="str">
        <f>IF(COUNTIF($A$2:A984,A984)=1,A984,"")</f>
        <v/>
      </c>
      <c r="I984" s="124" t="str">
        <f t="shared" si="66"/>
        <v/>
      </c>
      <c r="J984" s="124" t="str">
        <f>IF(I984="","",SUM($I$2:I984))</f>
        <v/>
      </c>
    </row>
    <row r="985" spans="1:10">
      <c r="A985" s="125" t="s">
        <v>1886</v>
      </c>
      <c r="B985" s="123" t="s">
        <v>1901</v>
      </c>
      <c r="C985" s="124" t="str">
        <f t="shared" si="65"/>
        <v>マツモトオサム</v>
      </c>
      <c r="D985" s="124" t="str">
        <f t="shared" si="63"/>
        <v/>
      </c>
      <c r="E985" s="124" t="str">
        <f>IF(D985="","",COUNTIF($D$2:D985,1))</f>
        <v/>
      </c>
      <c r="F985" s="124" t="str">
        <f t="shared" si="64"/>
        <v/>
      </c>
      <c r="G985" s="124" t="str">
        <f>IF(F985="","",COUNTIF($F$2:F985,$F$1))</f>
        <v/>
      </c>
      <c r="H985" s="124" t="str">
        <f>IF(COUNTIF($A$2:A985,A985)=1,A985,"")</f>
        <v/>
      </c>
      <c r="I985" s="124" t="str">
        <f t="shared" si="66"/>
        <v/>
      </c>
      <c r="J985" s="124" t="str">
        <f>IF(I985="","",SUM($I$2:I985))</f>
        <v/>
      </c>
    </row>
    <row r="986" spans="1:10">
      <c r="A986" s="125" t="s">
        <v>1886</v>
      </c>
      <c r="B986" s="123" t="s">
        <v>1902</v>
      </c>
      <c r="C986" s="124" t="str">
        <f t="shared" si="65"/>
        <v>ミナガワミノル</v>
      </c>
      <c r="D986" s="124" t="str">
        <f t="shared" si="63"/>
        <v/>
      </c>
      <c r="E986" s="124" t="str">
        <f>IF(D986="","",COUNTIF($D$2:D986,1))</f>
        <v/>
      </c>
      <c r="F986" s="124" t="str">
        <f t="shared" si="64"/>
        <v/>
      </c>
      <c r="G986" s="124" t="str">
        <f>IF(F986="","",COUNTIF($F$2:F986,$F$1))</f>
        <v/>
      </c>
      <c r="H986" s="124" t="str">
        <f>IF(COUNTIF($A$2:A986,A986)=1,A986,"")</f>
        <v/>
      </c>
      <c r="I986" s="124" t="str">
        <f t="shared" si="66"/>
        <v/>
      </c>
      <c r="J986" s="124" t="str">
        <f>IF(I986="","",SUM($I$2:I986))</f>
        <v/>
      </c>
    </row>
    <row r="987" spans="1:10">
      <c r="A987" s="125" t="s">
        <v>1886</v>
      </c>
      <c r="B987" s="123" t="s">
        <v>1903</v>
      </c>
      <c r="C987" s="124" t="str">
        <f t="shared" si="65"/>
        <v>ミヤウチリョウジ</v>
      </c>
      <c r="D987" s="124" t="str">
        <f t="shared" si="63"/>
        <v/>
      </c>
      <c r="E987" s="124" t="str">
        <f>IF(D987="","",COUNTIF($D$2:D987,1))</f>
        <v/>
      </c>
      <c r="F987" s="124" t="str">
        <f t="shared" si="64"/>
        <v/>
      </c>
      <c r="G987" s="124" t="str">
        <f>IF(F987="","",COUNTIF($F$2:F987,$F$1))</f>
        <v/>
      </c>
      <c r="H987" s="124" t="str">
        <f>IF(COUNTIF($A$2:A987,A987)=1,A987,"")</f>
        <v/>
      </c>
      <c r="I987" s="124" t="str">
        <f t="shared" si="66"/>
        <v/>
      </c>
      <c r="J987" s="124" t="str">
        <f>IF(I987="","",SUM($I$2:I987))</f>
        <v/>
      </c>
    </row>
    <row r="988" spans="1:10">
      <c r="A988" s="125" t="s">
        <v>1904</v>
      </c>
      <c r="B988" s="123" t="s">
        <v>1905</v>
      </c>
      <c r="C988" s="124" t="str">
        <f t="shared" si="65"/>
        <v>アジキイサオ</v>
      </c>
      <c r="D988" s="124" t="str">
        <f t="shared" si="63"/>
        <v/>
      </c>
      <c r="E988" s="124" t="str">
        <f>IF(D988="","",COUNTIF($D$2:D988,1))</f>
        <v/>
      </c>
      <c r="F988" s="124" t="str">
        <f t="shared" si="64"/>
        <v/>
      </c>
      <c r="G988" s="124" t="str">
        <f>IF(F988="","",COUNTIF($F$2:F988,$F$1))</f>
        <v/>
      </c>
      <c r="H988" s="124" t="str">
        <f>IF(COUNTIF($A$2:A988,A988)=1,A988,"")</f>
        <v>MOP入間(施設)</v>
      </c>
      <c r="I988" s="124">
        <f t="shared" si="66"/>
        <v>1</v>
      </c>
      <c r="J988" s="124">
        <f>IF(I988="","",SUM($I$2:I988))</f>
        <v>40</v>
      </c>
    </row>
    <row r="989" spans="1:10">
      <c r="A989" s="125" t="s">
        <v>1904</v>
      </c>
      <c r="B989" s="123" t="s">
        <v>1906</v>
      </c>
      <c r="C989" s="124" t="str">
        <f t="shared" si="65"/>
        <v>アライタダオ</v>
      </c>
      <c r="D989" s="124" t="str">
        <f t="shared" si="63"/>
        <v/>
      </c>
      <c r="E989" s="124" t="str">
        <f>IF(D989="","",COUNTIF($D$2:D989,1))</f>
        <v/>
      </c>
      <c r="F989" s="124" t="str">
        <f t="shared" si="64"/>
        <v/>
      </c>
      <c r="G989" s="124" t="str">
        <f>IF(F989="","",COUNTIF($F$2:F989,$F$1))</f>
        <v/>
      </c>
      <c r="H989" s="124" t="str">
        <f>IF(COUNTIF($A$2:A989,A989)=1,A989,"")</f>
        <v/>
      </c>
      <c r="I989" s="124" t="str">
        <f t="shared" si="66"/>
        <v/>
      </c>
      <c r="J989" s="124" t="str">
        <f>IF(I989="","",SUM($I$2:I989))</f>
        <v/>
      </c>
    </row>
    <row r="990" spans="1:10">
      <c r="A990" s="125" t="s">
        <v>1904</v>
      </c>
      <c r="B990" s="123" t="s">
        <v>1907</v>
      </c>
      <c r="C990" s="124" t="str">
        <f t="shared" si="65"/>
        <v>イシカワケイコ</v>
      </c>
      <c r="D990" s="124" t="str">
        <f t="shared" si="63"/>
        <v/>
      </c>
      <c r="E990" s="124" t="str">
        <f>IF(D990="","",COUNTIF($D$2:D990,1))</f>
        <v/>
      </c>
      <c r="F990" s="124" t="str">
        <f t="shared" si="64"/>
        <v/>
      </c>
      <c r="G990" s="124" t="str">
        <f>IF(F990="","",COUNTIF($F$2:F990,$F$1))</f>
        <v/>
      </c>
      <c r="H990" s="124" t="str">
        <f>IF(COUNTIF($A$2:A990,A990)=1,A990,"")</f>
        <v/>
      </c>
      <c r="I990" s="124" t="str">
        <f t="shared" si="66"/>
        <v/>
      </c>
      <c r="J990" s="124" t="str">
        <f>IF(I990="","",SUM($I$2:I990))</f>
        <v/>
      </c>
    </row>
    <row r="991" spans="1:10">
      <c r="A991" s="125" t="s">
        <v>1904</v>
      </c>
      <c r="B991" s="123" t="s">
        <v>1908</v>
      </c>
      <c r="C991" s="124" t="str">
        <f t="shared" si="65"/>
        <v>カトウキヨシ</v>
      </c>
      <c r="D991" s="124" t="str">
        <f t="shared" si="63"/>
        <v/>
      </c>
      <c r="E991" s="124" t="str">
        <f>IF(D991="","",COUNTIF($D$2:D991,1))</f>
        <v/>
      </c>
      <c r="F991" s="124" t="str">
        <f t="shared" si="64"/>
        <v/>
      </c>
      <c r="G991" s="124" t="str">
        <f>IF(F991="","",COUNTIF($F$2:F991,$F$1))</f>
        <v/>
      </c>
      <c r="H991" s="124" t="str">
        <f>IF(COUNTIF($A$2:A991,A991)=1,A991,"")</f>
        <v/>
      </c>
      <c r="I991" s="124" t="str">
        <f t="shared" si="66"/>
        <v/>
      </c>
      <c r="J991" s="124" t="str">
        <f>IF(I991="","",SUM($I$2:I991))</f>
        <v/>
      </c>
    </row>
    <row r="992" spans="1:10">
      <c r="A992" s="125" t="s">
        <v>1904</v>
      </c>
      <c r="B992" s="123" t="s">
        <v>1909</v>
      </c>
      <c r="C992" s="124" t="str">
        <f t="shared" si="65"/>
        <v>スギヤマカズユキ</v>
      </c>
      <c r="D992" s="124" t="str">
        <f t="shared" si="63"/>
        <v/>
      </c>
      <c r="E992" s="124" t="str">
        <f>IF(D992="","",COUNTIF($D$2:D992,1))</f>
        <v/>
      </c>
      <c r="F992" s="124" t="str">
        <f t="shared" si="64"/>
        <v/>
      </c>
      <c r="G992" s="124" t="str">
        <f>IF(F992="","",COUNTIF($F$2:F992,$F$1))</f>
        <v/>
      </c>
      <c r="H992" s="124" t="str">
        <f>IF(COUNTIF($A$2:A992,A992)=1,A992,"")</f>
        <v/>
      </c>
      <c r="I992" s="124" t="str">
        <f t="shared" si="66"/>
        <v/>
      </c>
      <c r="J992" s="124" t="str">
        <f>IF(I992="","",SUM($I$2:I992))</f>
        <v/>
      </c>
    </row>
    <row r="993" spans="1:10">
      <c r="A993" s="125" t="s">
        <v>1904</v>
      </c>
      <c r="B993" s="123" t="s">
        <v>1910</v>
      </c>
      <c r="C993" s="124" t="str">
        <f t="shared" si="65"/>
        <v>タカジョウオサム</v>
      </c>
      <c r="D993" s="124" t="str">
        <f t="shared" si="63"/>
        <v/>
      </c>
      <c r="E993" s="124" t="str">
        <f>IF(D993="","",COUNTIF($D$2:D993,1))</f>
        <v/>
      </c>
      <c r="F993" s="124" t="str">
        <f t="shared" si="64"/>
        <v/>
      </c>
      <c r="G993" s="124" t="str">
        <f>IF(F993="","",COUNTIF($F$2:F993,$F$1))</f>
        <v/>
      </c>
      <c r="H993" s="124" t="str">
        <f>IF(COUNTIF($A$2:A993,A993)=1,A993,"")</f>
        <v/>
      </c>
      <c r="I993" s="124" t="str">
        <f t="shared" si="66"/>
        <v/>
      </c>
      <c r="J993" s="124" t="str">
        <f>IF(I993="","",SUM($I$2:I993))</f>
        <v/>
      </c>
    </row>
    <row r="994" spans="1:10">
      <c r="A994" s="125" t="s">
        <v>1904</v>
      </c>
      <c r="B994" s="123" t="s">
        <v>1911</v>
      </c>
      <c r="C994" s="124" t="str">
        <f t="shared" si="65"/>
        <v>ヒダサトシ</v>
      </c>
      <c r="D994" s="124" t="str">
        <f t="shared" si="63"/>
        <v/>
      </c>
      <c r="E994" s="124" t="str">
        <f>IF(D994="","",COUNTIF($D$2:D994,1))</f>
        <v/>
      </c>
      <c r="F994" s="124" t="str">
        <f t="shared" si="64"/>
        <v/>
      </c>
      <c r="G994" s="124" t="str">
        <f>IF(F994="","",COUNTIF($F$2:F994,$F$1))</f>
        <v/>
      </c>
      <c r="H994" s="124" t="str">
        <f>IF(COUNTIF($A$2:A994,A994)=1,A994,"")</f>
        <v/>
      </c>
      <c r="I994" s="124" t="str">
        <f t="shared" si="66"/>
        <v/>
      </c>
      <c r="J994" s="124" t="str">
        <f>IF(I994="","",SUM($I$2:I994))</f>
        <v/>
      </c>
    </row>
    <row r="995" spans="1:10">
      <c r="A995" s="125" t="s">
        <v>1904</v>
      </c>
      <c r="B995" s="123" t="s">
        <v>1912</v>
      </c>
      <c r="C995" s="124" t="str">
        <f t="shared" si="65"/>
        <v>フクハラユタカ</v>
      </c>
      <c r="D995" s="124" t="str">
        <f t="shared" si="63"/>
        <v/>
      </c>
      <c r="E995" s="124" t="str">
        <f>IF(D995="","",COUNTIF($D$2:D995,1))</f>
        <v/>
      </c>
      <c r="F995" s="124" t="str">
        <f t="shared" si="64"/>
        <v/>
      </c>
      <c r="G995" s="124" t="str">
        <f>IF(F995="","",COUNTIF($F$2:F995,$F$1))</f>
        <v/>
      </c>
      <c r="H995" s="124" t="str">
        <f>IF(COUNTIF($A$2:A995,A995)=1,A995,"")</f>
        <v/>
      </c>
      <c r="I995" s="124" t="str">
        <f t="shared" si="66"/>
        <v/>
      </c>
      <c r="J995" s="124" t="str">
        <f>IF(I995="","",SUM($I$2:I995))</f>
        <v/>
      </c>
    </row>
    <row r="996" spans="1:10">
      <c r="A996" s="125" t="s">
        <v>1904</v>
      </c>
      <c r="B996" s="123" t="s">
        <v>1913</v>
      </c>
      <c r="C996" s="124" t="str">
        <f t="shared" si="65"/>
        <v>フジワラカズオ</v>
      </c>
      <c r="D996" s="124" t="str">
        <f t="shared" si="63"/>
        <v/>
      </c>
      <c r="E996" s="124" t="str">
        <f>IF(D996="","",COUNTIF($D$2:D996,1))</f>
        <v/>
      </c>
      <c r="F996" s="124" t="str">
        <f t="shared" si="64"/>
        <v/>
      </c>
      <c r="G996" s="124" t="str">
        <f>IF(F996="","",COUNTIF($F$2:F996,$F$1))</f>
        <v/>
      </c>
      <c r="H996" s="124" t="str">
        <f>IF(COUNTIF($A$2:A996,A996)=1,A996,"")</f>
        <v/>
      </c>
      <c r="I996" s="124" t="str">
        <f t="shared" si="66"/>
        <v/>
      </c>
      <c r="J996" s="124" t="str">
        <f>IF(I996="","",SUM($I$2:I996))</f>
        <v/>
      </c>
    </row>
    <row r="997" spans="1:10">
      <c r="A997" s="125" t="s">
        <v>1904</v>
      </c>
      <c r="B997" s="123" t="s">
        <v>1914</v>
      </c>
      <c r="C997" s="124" t="str">
        <f t="shared" si="65"/>
        <v>マツハシヒロシ</v>
      </c>
      <c r="D997" s="124" t="str">
        <f t="shared" si="63"/>
        <v/>
      </c>
      <c r="E997" s="124" t="str">
        <f>IF(D997="","",COUNTIF($D$2:D997,1))</f>
        <v/>
      </c>
      <c r="F997" s="124" t="str">
        <f t="shared" si="64"/>
        <v/>
      </c>
      <c r="G997" s="124" t="str">
        <f>IF(F997="","",COUNTIF($F$2:F997,$F$1))</f>
        <v/>
      </c>
      <c r="H997" s="124" t="str">
        <f>IF(COUNTIF($A$2:A997,A997)=1,A997,"")</f>
        <v/>
      </c>
      <c r="I997" s="124" t="str">
        <f t="shared" si="66"/>
        <v/>
      </c>
      <c r="J997" s="124" t="str">
        <f>IF(I997="","",SUM($I$2:I997))</f>
        <v/>
      </c>
    </row>
    <row r="998" spans="1:10">
      <c r="A998" s="125" t="s">
        <v>1904</v>
      </c>
      <c r="B998" s="123" t="s">
        <v>1915</v>
      </c>
      <c r="C998" s="124" t="str">
        <f t="shared" si="65"/>
        <v>マルヤマジュンコ</v>
      </c>
      <c r="D998" s="124" t="str">
        <f t="shared" si="63"/>
        <v/>
      </c>
      <c r="E998" s="124" t="str">
        <f>IF(D998="","",COUNTIF($D$2:D998,1))</f>
        <v/>
      </c>
      <c r="F998" s="124" t="str">
        <f t="shared" si="64"/>
        <v/>
      </c>
      <c r="G998" s="124" t="str">
        <f>IF(F998="","",COUNTIF($F$2:F998,$F$1))</f>
        <v/>
      </c>
      <c r="H998" s="124" t="str">
        <f>IF(COUNTIF($A$2:A998,A998)=1,A998,"")</f>
        <v/>
      </c>
      <c r="I998" s="124" t="str">
        <f t="shared" si="66"/>
        <v/>
      </c>
      <c r="J998" s="124" t="str">
        <f>IF(I998="","",SUM($I$2:I998))</f>
        <v/>
      </c>
    </row>
    <row r="999" spans="1:10">
      <c r="A999" s="125" t="s">
        <v>1904</v>
      </c>
      <c r="B999" s="123" t="s">
        <v>1916</v>
      </c>
      <c r="C999" s="124" t="str">
        <f t="shared" si="65"/>
        <v>ミヤシタヒロシ</v>
      </c>
      <c r="D999" s="124" t="str">
        <f t="shared" si="63"/>
        <v/>
      </c>
      <c r="E999" s="124" t="str">
        <f>IF(D999="","",COUNTIF($D$2:D999,1))</f>
        <v/>
      </c>
      <c r="F999" s="124" t="str">
        <f t="shared" si="64"/>
        <v/>
      </c>
      <c r="G999" s="124" t="str">
        <f>IF(F999="","",COUNTIF($F$2:F999,$F$1))</f>
        <v/>
      </c>
      <c r="H999" s="124" t="str">
        <f>IF(COUNTIF($A$2:A999,A999)=1,A999,"")</f>
        <v/>
      </c>
      <c r="I999" s="124" t="str">
        <f t="shared" si="66"/>
        <v/>
      </c>
      <c r="J999" s="124" t="str">
        <f>IF(I999="","",SUM($I$2:I999))</f>
        <v/>
      </c>
    </row>
    <row r="1000" spans="1:10">
      <c r="A1000" s="125" t="s">
        <v>1904</v>
      </c>
      <c r="B1000" s="123" t="s">
        <v>1917</v>
      </c>
      <c r="C1000" s="124" t="str">
        <f t="shared" si="65"/>
        <v>ムラタミノル</v>
      </c>
      <c r="D1000" s="124" t="str">
        <f t="shared" si="63"/>
        <v/>
      </c>
      <c r="E1000" s="124" t="str">
        <f>IF(D1000="","",COUNTIF($D$2:D1000,1))</f>
        <v/>
      </c>
      <c r="F1000" s="124" t="str">
        <f t="shared" si="64"/>
        <v/>
      </c>
      <c r="G1000" s="124" t="str">
        <f>IF(F1000="","",COUNTIF($F$2:F1000,$F$1))</f>
        <v/>
      </c>
      <c r="H1000" s="124" t="str">
        <f>IF(COUNTIF($A$2:A1000,A1000)=1,A1000,"")</f>
        <v/>
      </c>
      <c r="I1000" s="124" t="str">
        <f t="shared" si="66"/>
        <v/>
      </c>
      <c r="J1000" s="124" t="str">
        <f>IF(I1000="","",SUM($I$2:I1000))</f>
        <v/>
      </c>
    </row>
    <row r="1001" spans="1:10">
      <c r="A1001" s="125" t="s">
        <v>1904</v>
      </c>
      <c r="B1001" s="123" t="s">
        <v>1918</v>
      </c>
      <c r="C1001" s="124" t="str">
        <f t="shared" si="65"/>
        <v>ヤマダトシユキ</v>
      </c>
      <c r="D1001" s="124" t="str">
        <f t="shared" si="63"/>
        <v/>
      </c>
      <c r="E1001" s="124" t="str">
        <f>IF(D1001="","",COUNTIF($D$2:D1001,1))</f>
        <v/>
      </c>
      <c r="F1001" s="124" t="str">
        <f t="shared" si="64"/>
        <v/>
      </c>
      <c r="G1001" s="124" t="str">
        <f>IF(F1001="","",COUNTIF($F$2:F1001,$F$1))</f>
        <v/>
      </c>
      <c r="H1001" s="124" t="str">
        <f>IF(COUNTIF($A$2:A1001,A1001)=1,A1001,"")</f>
        <v/>
      </c>
      <c r="I1001" s="124" t="str">
        <f t="shared" si="66"/>
        <v/>
      </c>
      <c r="J1001" s="124" t="str">
        <f>IF(I1001="","",SUM($I$2:I1001))</f>
        <v/>
      </c>
    </row>
    <row r="1002" spans="1:10">
      <c r="A1002" s="125" t="s">
        <v>1919</v>
      </c>
      <c r="B1002" s="123" t="s">
        <v>1920</v>
      </c>
      <c r="C1002" s="124" t="str">
        <f t="shared" si="65"/>
        <v>アケトヨシミツ</v>
      </c>
      <c r="D1002" s="124" t="str">
        <f t="shared" si="63"/>
        <v/>
      </c>
      <c r="E1002" s="124" t="str">
        <f>IF(D1002="","",COUNTIF($D$2:D1002,1))</f>
        <v/>
      </c>
      <c r="F1002" s="124" t="str">
        <f t="shared" si="64"/>
        <v>重複</v>
      </c>
      <c r="G1002" s="124">
        <f>IF(F1002="","",COUNTIF($F$2:F1002,$F$1))</f>
        <v>82</v>
      </c>
      <c r="H1002" s="124" t="str">
        <f>IF(COUNTIF($A$2:A1002,A1002)=1,A1002,"")</f>
        <v>MOP入間(交通)</v>
      </c>
      <c r="I1002" s="124">
        <f t="shared" si="66"/>
        <v>1</v>
      </c>
      <c r="J1002" s="124">
        <f>IF(I1002="","",SUM($I$2:I1002))</f>
        <v>41</v>
      </c>
    </row>
    <row r="1003" spans="1:10">
      <c r="A1003" s="125" t="s">
        <v>1919</v>
      </c>
      <c r="B1003" s="123" t="s">
        <v>1921</v>
      </c>
      <c r="C1003" s="124" t="str">
        <f t="shared" si="65"/>
        <v>アワジケンイチ</v>
      </c>
      <c r="D1003" s="124" t="str">
        <f t="shared" si="63"/>
        <v/>
      </c>
      <c r="E1003" s="124" t="str">
        <f>IF(D1003="","",COUNTIF($D$2:D1003,1))</f>
        <v/>
      </c>
      <c r="F1003" s="124" t="str">
        <f t="shared" si="64"/>
        <v>重複</v>
      </c>
      <c r="G1003" s="124">
        <f>IF(F1003="","",COUNTIF($F$2:F1003,$F$1))</f>
        <v>83</v>
      </c>
      <c r="H1003" s="124" t="str">
        <f>IF(COUNTIF($A$2:A1003,A1003)=1,A1003,"")</f>
        <v/>
      </c>
      <c r="I1003" s="124" t="str">
        <f t="shared" si="66"/>
        <v/>
      </c>
      <c r="J1003" s="124" t="str">
        <f>IF(I1003="","",SUM($I$2:I1003))</f>
        <v/>
      </c>
    </row>
    <row r="1004" spans="1:10">
      <c r="A1004" s="125" t="s">
        <v>1919</v>
      </c>
      <c r="B1004" s="123" t="s">
        <v>1922</v>
      </c>
      <c r="C1004" s="124" t="str">
        <f t="shared" si="65"/>
        <v>イケダマサジ</v>
      </c>
      <c r="D1004" s="124" t="str">
        <f t="shared" si="63"/>
        <v/>
      </c>
      <c r="E1004" s="124" t="str">
        <f>IF(D1004="","",COUNTIF($D$2:D1004,1))</f>
        <v/>
      </c>
      <c r="F1004" s="124" t="str">
        <f t="shared" si="64"/>
        <v/>
      </c>
      <c r="G1004" s="124" t="str">
        <f>IF(F1004="","",COUNTIF($F$2:F1004,$F$1))</f>
        <v/>
      </c>
      <c r="H1004" s="124" t="str">
        <f>IF(COUNTIF($A$2:A1004,A1004)=1,A1004,"")</f>
        <v/>
      </c>
      <c r="I1004" s="124" t="str">
        <f t="shared" si="66"/>
        <v/>
      </c>
      <c r="J1004" s="124" t="str">
        <f>IF(I1004="","",SUM($I$2:I1004))</f>
        <v/>
      </c>
    </row>
    <row r="1005" spans="1:10">
      <c r="A1005" s="125" t="s">
        <v>1919</v>
      </c>
      <c r="B1005" s="123" t="s">
        <v>1923</v>
      </c>
      <c r="C1005" s="124" t="str">
        <f t="shared" si="65"/>
        <v>イナガキヨシミツ</v>
      </c>
      <c r="D1005" s="124" t="str">
        <f t="shared" si="63"/>
        <v/>
      </c>
      <c r="E1005" s="124" t="str">
        <f>IF(D1005="","",COUNTIF($D$2:D1005,1))</f>
        <v/>
      </c>
      <c r="F1005" s="124" t="str">
        <f t="shared" si="64"/>
        <v/>
      </c>
      <c r="G1005" s="124" t="str">
        <f>IF(F1005="","",COUNTIF($F$2:F1005,$F$1))</f>
        <v/>
      </c>
      <c r="H1005" s="124" t="str">
        <f>IF(COUNTIF($A$2:A1005,A1005)=1,A1005,"")</f>
        <v/>
      </c>
      <c r="I1005" s="124" t="str">
        <f t="shared" si="66"/>
        <v/>
      </c>
      <c r="J1005" s="124" t="str">
        <f>IF(I1005="","",SUM($I$2:I1005))</f>
        <v/>
      </c>
    </row>
    <row r="1006" spans="1:10">
      <c r="A1006" s="125" t="s">
        <v>1919</v>
      </c>
      <c r="B1006" s="123" t="s">
        <v>1924</v>
      </c>
      <c r="C1006" s="124" t="str">
        <f t="shared" si="65"/>
        <v>イマイカズオ</v>
      </c>
      <c r="D1006" s="124" t="str">
        <f t="shared" si="63"/>
        <v/>
      </c>
      <c r="E1006" s="124" t="str">
        <f>IF(D1006="","",COUNTIF($D$2:D1006,1))</f>
        <v/>
      </c>
      <c r="F1006" s="124" t="str">
        <f t="shared" si="64"/>
        <v>重複</v>
      </c>
      <c r="G1006" s="124">
        <f>IF(F1006="","",COUNTIF($F$2:F1006,$F$1))</f>
        <v>84</v>
      </c>
      <c r="H1006" s="124" t="str">
        <f>IF(COUNTIF($A$2:A1006,A1006)=1,A1006,"")</f>
        <v/>
      </c>
      <c r="I1006" s="124" t="str">
        <f t="shared" si="66"/>
        <v/>
      </c>
      <c r="J1006" s="124" t="str">
        <f>IF(I1006="","",SUM($I$2:I1006))</f>
        <v/>
      </c>
    </row>
    <row r="1007" spans="1:10">
      <c r="A1007" s="125" t="s">
        <v>1919</v>
      </c>
      <c r="B1007" s="123" t="s">
        <v>1925</v>
      </c>
      <c r="C1007" s="124" t="str">
        <f t="shared" si="65"/>
        <v>ウエダカツヒロ</v>
      </c>
      <c r="D1007" s="124" t="str">
        <f t="shared" si="63"/>
        <v/>
      </c>
      <c r="E1007" s="124" t="str">
        <f>IF(D1007="","",COUNTIF($D$2:D1007,1))</f>
        <v/>
      </c>
      <c r="F1007" s="124" t="str">
        <f t="shared" si="64"/>
        <v>重複</v>
      </c>
      <c r="G1007" s="124">
        <f>IF(F1007="","",COUNTIF($F$2:F1007,$F$1))</f>
        <v>85</v>
      </c>
      <c r="H1007" s="124" t="str">
        <f>IF(COUNTIF($A$2:A1007,A1007)=1,A1007,"")</f>
        <v/>
      </c>
      <c r="I1007" s="124" t="str">
        <f t="shared" si="66"/>
        <v/>
      </c>
      <c r="J1007" s="124" t="str">
        <f>IF(I1007="","",SUM($I$2:I1007))</f>
        <v/>
      </c>
    </row>
    <row r="1008" spans="1:10">
      <c r="A1008" s="125" t="s">
        <v>1919</v>
      </c>
      <c r="B1008" s="123" t="s">
        <v>1926</v>
      </c>
      <c r="C1008" s="124" t="str">
        <f t="shared" si="65"/>
        <v>ウザワザイ</v>
      </c>
      <c r="D1008" s="124" t="str">
        <f t="shared" si="63"/>
        <v/>
      </c>
      <c r="E1008" s="124" t="str">
        <f>IF(D1008="","",COUNTIF($D$2:D1008,1))</f>
        <v/>
      </c>
      <c r="F1008" s="124" t="str">
        <f t="shared" si="64"/>
        <v>重複</v>
      </c>
      <c r="G1008" s="124">
        <f>IF(F1008="","",COUNTIF($F$2:F1008,$F$1))</f>
        <v>86</v>
      </c>
      <c r="H1008" s="124" t="str">
        <f>IF(COUNTIF($A$2:A1008,A1008)=1,A1008,"")</f>
        <v/>
      </c>
      <c r="I1008" s="124" t="str">
        <f t="shared" si="66"/>
        <v/>
      </c>
      <c r="J1008" s="124" t="str">
        <f>IF(I1008="","",SUM($I$2:I1008))</f>
        <v/>
      </c>
    </row>
    <row r="1009" spans="1:10">
      <c r="A1009" s="125" t="s">
        <v>1919</v>
      </c>
      <c r="B1009" s="123" t="s">
        <v>1927</v>
      </c>
      <c r="C1009" s="124" t="str">
        <f t="shared" si="65"/>
        <v>オオイケイゾウ</v>
      </c>
      <c r="D1009" s="124" t="str">
        <f t="shared" si="63"/>
        <v/>
      </c>
      <c r="E1009" s="124" t="str">
        <f>IF(D1009="","",COUNTIF($D$2:D1009,1))</f>
        <v/>
      </c>
      <c r="F1009" s="124" t="str">
        <f t="shared" si="64"/>
        <v>重複</v>
      </c>
      <c r="G1009" s="124">
        <f>IF(F1009="","",COUNTIF($F$2:F1009,$F$1))</f>
        <v>87</v>
      </c>
      <c r="H1009" s="124" t="str">
        <f>IF(COUNTIF($A$2:A1009,A1009)=1,A1009,"")</f>
        <v/>
      </c>
      <c r="I1009" s="124" t="str">
        <f t="shared" si="66"/>
        <v/>
      </c>
      <c r="J1009" s="124" t="str">
        <f>IF(I1009="","",SUM($I$2:I1009))</f>
        <v/>
      </c>
    </row>
    <row r="1010" spans="1:10">
      <c r="A1010" s="125" t="s">
        <v>1919</v>
      </c>
      <c r="B1010" s="123" t="s">
        <v>1928</v>
      </c>
      <c r="C1010" s="124" t="str">
        <f t="shared" si="65"/>
        <v>オカベマコト</v>
      </c>
      <c r="D1010" s="124" t="str">
        <f t="shared" si="63"/>
        <v/>
      </c>
      <c r="E1010" s="124" t="str">
        <f>IF(D1010="","",COUNTIF($D$2:D1010,1))</f>
        <v/>
      </c>
      <c r="F1010" s="124" t="str">
        <f t="shared" si="64"/>
        <v>重複</v>
      </c>
      <c r="G1010" s="124">
        <f>IF(F1010="","",COUNTIF($F$2:F1010,$F$1))</f>
        <v>88</v>
      </c>
      <c r="H1010" s="124" t="str">
        <f>IF(COUNTIF($A$2:A1010,A1010)=1,A1010,"")</f>
        <v/>
      </c>
      <c r="I1010" s="124" t="str">
        <f t="shared" si="66"/>
        <v/>
      </c>
      <c r="J1010" s="124" t="str">
        <f>IF(I1010="","",SUM($I$2:I1010))</f>
        <v/>
      </c>
    </row>
    <row r="1011" spans="1:10">
      <c r="A1011" s="125" t="s">
        <v>1919</v>
      </c>
      <c r="B1011" s="123" t="s">
        <v>1929</v>
      </c>
      <c r="C1011" s="124" t="str">
        <f t="shared" si="65"/>
        <v>オバラマサマサシ</v>
      </c>
      <c r="D1011" s="124" t="str">
        <f t="shared" si="63"/>
        <v/>
      </c>
      <c r="E1011" s="124" t="str">
        <f>IF(D1011="","",COUNTIF($D$2:D1011,1))</f>
        <v/>
      </c>
      <c r="F1011" s="124" t="str">
        <f t="shared" si="64"/>
        <v>重複</v>
      </c>
      <c r="G1011" s="124">
        <f>IF(F1011="","",COUNTIF($F$2:F1011,$F$1))</f>
        <v>89</v>
      </c>
      <c r="H1011" s="124" t="str">
        <f>IF(COUNTIF($A$2:A1011,A1011)=1,A1011,"")</f>
        <v/>
      </c>
      <c r="I1011" s="124" t="str">
        <f t="shared" si="66"/>
        <v/>
      </c>
      <c r="J1011" s="124" t="str">
        <f>IF(I1011="","",SUM($I$2:I1011))</f>
        <v/>
      </c>
    </row>
    <row r="1012" spans="1:10">
      <c r="A1012" s="125" t="s">
        <v>1919</v>
      </c>
      <c r="B1012" s="123" t="s">
        <v>1930</v>
      </c>
      <c r="C1012" s="124" t="str">
        <f t="shared" si="65"/>
        <v>カサイヒロシ</v>
      </c>
      <c r="D1012" s="124" t="str">
        <f t="shared" si="63"/>
        <v/>
      </c>
      <c r="E1012" s="124" t="str">
        <f>IF(D1012="","",COUNTIF($D$2:D1012,1))</f>
        <v/>
      </c>
      <c r="F1012" s="124" t="str">
        <f t="shared" si="64"/>
        <v>重複</v>
      </c>
      <c r="G1012" s="124">
        <f>IF(F1012="","",COUNTIF($F$2:F1012,$F$1))</f>
        <v>90</v>
      </c>
      <c r="H1012" s="124" t="str">
        <f>IF(COUNTIF($A$2:A1012,A1012)=1,A1012,"")</f>
        <v/>
      </c>
      <c r="I1012" s="124" t="str">
        <f t="shared" si="66"/>
        <v/>
      </c>
      <c r="J1012" s="124" t="str">
        <f>IF(I1012="","",SUM($I$2:I1012))</f>
        <v/>
      </c>
    </row>
    <row r="1013" spans="1:10">
      <c r="A1013" s="125" t="s">
        <v>1919</v>
      </c>
      <c r="B1013" s="123" t="s">
        <v>1931</v>
      </c>
      <c r="C1013" s="124" t="str">
        <f t="shared" si="65"/>
        <v>カジフミユキ</v>
      </c>
      <c r="D1013" s="124" t="str">
        <f t="shared" si="63"/>
        <v/>
      </c>
      <c r="E1013" s="124" t="str">
        <f>IF(D1013="","",COUNTIF($D$2:D1013,1))</f>
        <v/>
      </c>
      <c r="F1013" s="124" t="str">
        <f t="shared" si="64"/>
        <v>重複</v>
      </c>
      <c r="G1013" s="124">
        <f>IF(F1013="","",COUNTIF($F$2:F1013,$F$1))</f>
        <v>91</v>
      </c>
      <c r="H1013" s="124" t="str">
        <f>IF(COUNTIF($A$2:A1013,A1013)=1,A1013,"")</f>
        <v/>
      </c>
      <c r="I1013" s="124" t="str">
        <f t="shared" si="66"/>
        <v/>
      </c>
      <c r="J1013" s="124" t="str">
        <f>IF(I1013="","",SUM($I$2:I1013))</f>
        <v/>
      </c>
    </row>
    <row r="1014" spans="1:10">
      <c r="A1014" s="125" t="s">
        <v>1919</v>
      </c>
      <c r="B1014" s="123" t="s">
        <v>1932</v>
      </c>
      <c r="C1014" s="124" t="str">
        <f t="shared" si="65"/>
        <v>カトウヒサオ</v>
      </c>
      <c r="D1014" s="124" t="str">
        <f t="shared" si="63"/>
        <v/>
      </c>
      <c r="E1014" s="124" t="str">
        <f>IF(D1014="","",COUNTIF($D$2:D1014,1))</f>
        <v/>
      </c>
      <c r="F1014" s="124" t="str">
        <f t="shared" si="64"/>
        <v>重複</v>
      </c>
      <c r="G1014" s="124">
        <f>IF(F1014="","",COUNTIF($F$2:F1014,$F$1))</f>
        <v>92</v>
      </c>
      <c r="H1014" s="124" t="str">
        <f>IF(COUNTIF($A$2:A1014,A1014)=1,A1014,"")</f>
        <v/>
      </c>
      <c r="I1014" s="124" t="str">
        <f t="shared" si="66"/>
        <v/>
      </c>
      <c r="J1014" s="124" t="str">
        <f>IF(I1014="","",SUM($I$2:I1014))</f>
        <v/>
      </c>
    </row>
    <row r="1015" spans="1:10">
      <c r="A1015" s="125" t="s">
        <v>1919</v>
      </c>
      <c r="B1015" s="123" t="s">
        <v>1933</v>
      </c>
      <c r="C1015" s="124" t="str">
        <f t="shared" si="65"/>
        <v>キタゾノトオル</v>
      </c>
      <c r="D1015" s="124" t="str">
        <f t="shared" si="63"/>
        <v/>
      </c>
      <c r="E1015" s="124" t="str">
        <f>IF(D1015="","",COUNTIF($D$2:D1015,1))</f>
        <v/>
      </c>
      <c r="F1015" s="124" t="str">
        <f t="shared" si="64"/>
        <v>重複</v>
      </c>
      <c r="G1015" s="124">
        <f>IF(F1015="","",COUNTIF($F$2:F1015,$F$1))</f>
        <v>93</v>
      </c>
      <c r="H1015" s="124" t="str">
        <f>IF(COUNTIF($A$2:A1015,A1015)=1,A1015,"")</f>
        <v/>
      </c>
      <c r="I1015" s="124" t="str">
        <f t="shared" si="66"/>
        <v/>
      </c>
      <c r="J1015" s="124" t="str">
        <f>IF(I1015="","",SUM($I$2:I1015))</f>
        <v/>
      </c>
    </row>
    <row r="1016" spans="1:10">
      <c r="A1016" s="125" t="s">
        <v>1919</v>
      </c>
      <c r="B1016" s="123" t="s">
        <v>1934</v>
      </c>
      <c r="C1016" s="124" t="str">
        <f t="shared" si="65"/>
        <v>コジマユキオ</v>
      </c>
      <c r="D1016" s="124" t="str">
        <f t="shared" si="63"/>
        <v/>
      </c>
      <c r="E1016" s="124" t="str">
        <f>IF(D1016="","",COUNTIF($D$2:D1016,1))</f>
        <v/>
      </c>
      <c r="F1016" s="124" t="str">
        <f t="shared" si="64"/>
        <v>重複</v>
      </c>
      <c r="G1016" s="124">
        <f>IF(F1016="","",COUNTIF($F$2:F1016,$F$1))</f>
        <v>94</v>
      </c>
      <c r="H1016" s="124" t="str">
        <f>IF(COUNTIF($A$2:A1016,A1016)=1,A1016,"")</f>
        <v/>
      </c>
      <c r="I1016" s="124" t="str">
        <f t="shared" si="66"/>
        <v/>
      </c>
      <c r="J1016" s="124" t="str">
        <f>IF(I1016="","",SUM($I$2:I1016))</f>
        <v/>
      </c>
    </row>
    <row r="1017" spans="1:10">
      <c r="A1017" s="125" t="s">
        <v>1919</v>
      </c>
      <c r="B1017" s="123" t="s">
        <v>1935</v>
      </c>
      <c r="C1017" s="124" t="str">
        <f t="shared" si="65"/>
        <v>サトウヨシゾウ</v>
      </c>
      <c r="D1017" s="124" t="str">
        <f t="shared" si="63"/>
        <v/>
      </c>
      <c r="E1017" s="124" t="str">
        <f>IF(D1017="","",COUNTIF($D$2:D1017,1))</f>
        <v/>
      </c>
      <c r="F1017" s="124" t="str">
        <f t="shared" si="64"/>
        <v>重複</v>
      </c>
      <c r="G1017" s="124">
        <f>IF(F1017="","",COUNTIF($F$2:F1017,$F$1))</f>
        <v>95</v>
      </c>
      <c r="H1017" s="124" t="str">
        <f>IF(COUNTIF($A$2:A1017,A1017)=1,A1017,"")</f>
        <v/>
      </c>
      <c r="I1017" s="124" t="str">
        <f t="shared" si="66"/>
        <v/>
      </c>
      <c r="J1017" s="124" t="str">
        <f>IF(I1017="","",SUM($I$2:I1017))</f>
        <v/>
      </c>
    </row>
    <row r="1018" spans="1:10">
      <c r="A1018" s="125" t="s">
        <v>1919</v>
      </c>
      <c r="B1018" s="123" t="s">
        <v>1936</v>
      </c>
      <c r="C1018" s="124" t="str">
        <f t="shared" si="65"/>
        <v>サンベカズヤ</v>
      </c>
      <c r="D1018" s="124" t="str">
        <f t="shared" si="63"/>
        <v/>
      </c>
      <c r="E1018" s="124" t="str">
        <f>IF(D1018="","",COUNTIF($D$2:D1018,1))</f>
        <v/>
      </c>
      <c r="F1018" s="124" t="str">
        <f t="shared" si="64"/>
        <v>重複</v>
      </c>
      <c r="G1018" s="124">
        <f>IF(F1018="","",COUNTIF($F$2:F1018,$F$1))</f>
        <v>96</v>
      </c>
      <c r="H1018" s="124" t="str">
        <f>IF(COUNTIF($A$2:A1018,A1018)=1,A1018,"")</f>
        <v/>
      </c>
      <c r="I1018" s="124" t="str">
        <f t="shared" si="66"/>
        <v/>
      </c>
      <c r="J1018" s="124" t="str">
        <f>IF(I1018="","",SUM($I$2:I1018))</f>
        <v/>
      </c>
    </row>
    <row r="1019" spans="1:10">
      <c r="A1019" s="125" t="s">
        <v>1919</v>
      </c>
      <c r="B1019" s="123" t="s">
        <v>1937</v>
      </c>
      <c r="C1019" s="124" t="str">
        <f t="shared" si="65"/>
        <v>シマダハルヒコ</v>
      </c>
      <c r="D1019" s="124" t="str">
        <f t="shared" si="63"/>
        <v/>
      </c>
      <c r="E1019" s="124" t="str">
        <f>IF(D1019="","",COUNTIF($D$2:D1019,1))</f>
        <v/>
      </c>
      <c r="F1019" s="124" t="str">
        <f t="shared" si="64"/>
        <v/>
      </c>
      <c r="G1019" s="124" t="str">
        <f>IF(F1019="","",COUNTIF($F$2:F1019,$F$1))</f>
        <v/>
      </c>
      <c r="H1019" s="124" t="str">
        <f>IF(COUNTIF($A$2:A1019,A1019)=1,A1019,"")</f>
        <v/>
      </c>
      <c r="I1019" s="124" t="str">
        <f t="shared" si="66"/>
        <v/>
      </c>
      <c r="J1019" s="124" t="str">
        <f>IF(I1019="","",SUM($I$2:I1019))</f>
        <v/>
      </c>
    </row>
    <row r="1020" spans="1:10">
      <c r="A1020" s="125" t="s">
        <v>1919</v>
      </c>
      <c r="B1020" s="123" t="s">
        <v>1938</v>
      </c>
      <c r="C1020" s="124" t="str">
        <f t="shared" si="65"/>
        <v>シモカワキミカズ</v>
      </c>
      <c r="D1020" s="124" t="str">
        <f t="shared" si="63"/>
        <v/>
      </c>
      <c r="E1020" s="124" t="str">
        <f>IF(D1020="","",COUNTIF($D$2:D1020,1))</f>
        <v/>
      </c>
      <c r="F1020" s="124" t="str">
        <f t="shared" si="64"/>
        <v>重複</v>
      </c>
      <c r="G1020" s="124">
        <f>IF(F1020="","",COUNTIF($F$2:F1020,$F$1))</f>
        <v>97</v>
      </c>
      <c r="H1020" s="124" t="str">
        <f>IF(COUNTIF($A$2:A1020,A1020)=1,A1020,"")</f>
        <v/>
      </c>
      <c r="I1020" s="124" t="str">
        <f t="shared" si="66"/>
        <v/>
      </c>
      <c r="J1020" s="124" t="str">
        <f>IF(I1020="","",SUM($I$2:I1020))</f>
        <v/>
      </c>
    </row>
    <row r="1021" spans="1:10">
      <c r="A1021" s="125" t="s">
        <v>1919</v>
      </c>
      <c r="B1021" s="123" t="s">
        <v>1939</v>
      </c>
      <c r="C1021" s="124" t="str">
        <f t="shared" si="65"/>
        <v>スズキアキラ</v>
      </c>
      <c r="D1021" s="124" t="str">
        <f t="shared" si="63"/>
        <v/>
      </c>
      <c r="E1021" s="124" t="str">
        <f>IF(D1021="","",COUNTIF($D$2:D1021,1))</f>
        <v/>
      </c>
      <c r="F1021" s="124" t="str">
        <f t="shared" si="64"/>
        <v>重複</v>
      </c>
      <c r="G1021" s="124">
        <f>IF(F1021="","",COUNTIF($F$2:F1021,$F$1))</f>
        <v>98</v>
      </c>
      <c r="H1021" s="124" t="str">
        <f>IF(COUNTIF($A$2:A1021,A1021)=1,A1021,"")</f>
        <v/>
      </c>
      <c r="I1021" s="124" t="str">
        <f t="shared" si="66"/>
        <v/>
      </c>
      <c r="J1021" s="124" t="str">
        <f>IF(I1021="","",SUM($I$2:I1021))</f>
        <v/>
      </c>
    </row>
    <row r="1022" spans="1:10">
      <c r="A1022" s="125" t="s">
        <v>1919</v>
      </c>
      <c r="B1022" s="123" t="s">
        <v>1940</v>
      </c>
      <c r="C1022" s="124" t="str">
        <f t="shared" si="65"/>
        <v>タカミザワマコト</v>
      </c>
      <c r="D1022" s="124" t="str">
        <f t="shared" si="63"/>
        <v/>
      </c>
      <c r="E1022" s="124" t="str">
        <f>IF(D1022="","",COUNTIF($D$2:D1022,1))</f>
        <v/>
      </c>
      <c r="F1022" s="124" t="str">
        <f t="shared" si="64"/>
        <v>重複</v>
      </c>
      <c r="G1022" s="124">
        <f>IF(F1022="","",COUNTIF($F$2:F1022,$F$1))</f>
        <v>99</v>
      </c>
      <c r="H1022" s="124" t="str">
        <f>IF(COUNTIF($A$2:A1022,A1022)=1,A1022,"")</f>
        <v/>
      </c>
      <c r="I1022" s="124" t="str">
        <f t="shared" si="66"/>
        <v/>
      </c>
      <c r="J1022" s="124" t="str">
        <f>IF(I1022="","",SUM($I$2:I1022))</f>
        <v/>
      </c>
    </row>
    <row r="1023" spans="1:10">
      <c r="A1023" s="125" t="s">
        <v>1919</v>
      </c>
      <c r="B1023" s="123" t="s">
        <v>1941</v>
      </c>
      <c r="C1023" s="124" t="str">
        <f t="shared" si="65"/>
        <v>タブチアキラ</v>
      </c>
      <c r="D1023" s="124" t="str">
        <f t="shared" si="63"/>
        <v/>
      </c>
      <c r="E1023" s="124" t="str">
        <f>IF(D1023="","",COUNTIF($D$2:D1023,1))</f>
        <v/>
      </c>
      <c r="F1023" s="124" t="str">
        <f t="shared" si="64"/>
        <v>重複</v>
      </c>
      <c r="G1023" s="124">
        <f>IF(F1023="","",COUNTIF($F$2:F1023,$F$1))</f>
        <v>100</v>
      </c>
      <c r="H1023" s="124" t="str">
        <f>IF(COUNTIF($A$2:A1023,A1023)=1,A1023,"")</f>
        <v/>
      </c>
      <c r="I1023" s="124" t="str">
        <f t="shared" si="66"/>
        <v/>
      </c>
      <c r="J1023" s="124" t="str">
        <f>IF(I1023="","",SUM($I$2:I1023))</f>
        <v/>
      </c>
    </row>
    <row r="1024" spans="1:10">
      <c r="A1024" s="125" t="s">
        <v>1919</v>
      </c>
      <c r="B1024" s="123" t="s">
        <v>1942</v>
      </c>
      <c r="C1024" s="124" t="str">
        <f t="shared" si="65"/>
        <v>ナカヒラヒデキ</v>
      </c>
      <c r="D1024" s="124" t="str">
        <f t="shared" si="63"/>
        <v/>
      </c>
      <c r="E1024" s="124" t="str">
        <f>IF(D1024="","",COUNTIF($D$2:D1024,1))</f>
        <v/>
      </c>
      <c r="F1024" s="124" t="str">
        <f t="shared" si="64"/>
        <v/>
      </c>
      <c r="G1024" s="124" t="str">
        <f>IF(F1024="","",COUNTIF($F$2:F1024,$F$1))</f>
        <v/>
      </c>
      <c r="H1024" s="124" t="str">
        <f>IF(COUNTIF($A$2:A1024,A1024)=1,A1024,"")</f>
        <v/>
      </c>
      <c r="I1024" s="124" t="str">
        <f t="shared" si="66"/>
        <v/>
      </c>
      <c r="J1024" s="124" t="str">
        <f>IF(I1024="","",SUM($I$2:I1024))</f>
        <v/>
      </c>
    </row>
    <row r="1025" spans="1:10">
      <c r="A1025" s="125" t="s">
        <v>1919</v>
      </c>
      <c r="B1025" s="123" t="s">
        <v>1943</v>
      </c>
      <c r="C1025" s="124" t="str">
        <f t="shared" si="65"/>
        <v>ニシグチヒロキ</v>
      </c>
      <c r="D1025" s="124" t="str">
        <f t="shared" si="63"/>
        <v/>
      </c>
      <c r="E1025" s="124" t="str">
        <f>IF(D1025="","",COUNTIF($D$2:D1025,1))</f>
        <v/>
      </c>
      <c r="F1025" s="124" t="str">
        <f t="shared" si="64"/>
        <v>重複</v>
      </c>
      <c r="G1025" s="124">
        <f>IF(F1025="","",COUNTIF($F$2:F1025,$F$1))</f>
        <v>101</v>
      </c>
      <c r="H1025" s="124" t="str">
        <f>IF(COUNTIF($A$2:A1025,A1025)=1,A1025,"")</f>
        <v/>
      </c>
      <c r="I1025" s="124" t="str">
        <f t="shared" si="66"/>
        <v/>
      </c>
      <c r="J1025" s="124" t="str">
        <f>IF(I1025="","",SUM($I$2:I1025))</f>
        <v/>
      </c>
    </row>
    <row r="1026" spans="1:10">
      <c r="A1026" s="125" t="s">
        <v>1919</v>
      </c>
      <c r="B1026" s="123" t="s">
        <v>1944</v>
      </c>
      <c r="C1026" s="124" t="str">
        <f t="shared" si="65"/>
        <v>ノムラノボルツカサ</v>
      </c>
      <c r="D1026" s="124" t="str">
        <f t="shared" ref="D1026:D1089" si="67">IF(LEFT(B1026,LEN(頭文字))=頭文字,1,"")</f>
        <v/>
      </c>
      <c r="E1026" s="124" t="str">
        <f>IF(D1026="","",COUNTIF($D$2:D1026,1))</f>
        <v/>
      </c>
      <c r="F1026" s="124" t="str">
        <f t="shared" ref="F1026:F1089" si="68">IF(COUNTIF(氏名,B1026)&gt;1,"重複","")</f>
        <v>重複</v>
      </c>
      <c r="G1026" s="124">
        <f>IF(F1026="","",COUNTIF($F$2:F1026,$F$1))</f>
        <v>102</v>
      </c>
      <c r="H1026" s="124" t="str">
        <f>IF(COUNTIF($A$2:A1026,A1026)=1,A1026,"")</f>
        <v/>
      </c>
      <c r="I1026" s="124" t="str">
        <f t="shared" si="66"/>
        <v/>
      </c>
      <c r="J1026" s="124" t="str">
        <f>IF(I1026="","",SUM($I$2:I1026))</f>
        <v/>
      </c>
    </row>
    <row r="1027" spans="1:10">
      <c r="A1027" s="125" t="s">
        <v>1919</v>
      </c>
      <c r="B1027" s="123" t="s">
        <v>1945</v>
      </c>
      <c r="C1027" s="124" t="str">
        <f t="shared" ref="C1027:C1090" si="69">PHONETIC(B1027)</f>
        <v>ハラダマサアキ</v>
      </c>
      <c r="D1027" s="124" t="str">
        <f t="shared" si="67"/>
        <v/>
      </c>
      <c r="E1027" s="124" t="str">
        <f>IF(D1027="","",COUNTIF($D$2:D1027,1))</f>
        <v/>
      </c>
      <c r="F1027" s="124" t="str">
        <f t="shared" si="68"/>
        <v/>
      </c>
      <c r="G1027" s="124" t="str">
        <f>IF(F1027="","",COUNTIF($F$2:F1027,$F$1))</f>
        <v/>
      </c>
      <c r="H1027" s="124" t="str">
        <f>IF(COUNTIF($A$2:A1027,A1027)=1,A1027,"")</f>
        <v/>
      </c>
      <c r="I1027" s="124" t="str">
        <f t="shared" ref="I1027:I1090" si="70">IF(H1027="","",1)</f>
        <v/>
      </c>
      <c r="J1027" s="124" t="str">
        <f>IF(I1027="","",SUM($I$2:I1027))</f>
        <v/>
      </c>
    </row>
    <row r="1028" spans="1:10">
      <c r="A1028" s="125" t="s">
        <v>1919</v>
      </c>
      <c r="B1028" s="123" t="s">
        <v>1946</v>
      </c>
      <c r="C1028" s="124" t="str">
        <f t="shared" si="69"/>
        <v>ヒラノタカシ</v>
      </c>
      <c r="D1028" s="124" t="str">
        <f t="shared" si="67"/>
        <v/>
      </c>
      <c r="E1028" s="124" t="str">
        <f>IF(D1028="","",COUNTIF($D$2:D1028,1))</f>
        <v/>
      </c>
      <c r="F1028" s="124" t="str">
        <f t="shared" si="68"/>
        <v/>
      </c>
      <c r="G1028" s="124" t="str">
        <f>IF(F1028="","",COUNTIF($F$2:F1028,$F$1))</f>
        <v/>
      </c>
      <c r="H1028" s="124" t="str">
        <f>IF(COUNTIF($A$2:A1028,A1028)=1,A1028,"")</f>
        <v/>
      </c>
      <c r="I1028" s="124" t="str">
        <f t="shared" si="70"/>
        <v/>
      </c>
      <c r="J1028" s="124" t="str">
        <f>IF(I1028="","",SUM($I$2:I1028))</f>
        <v/>
      </c>
    </row>
    <row r="1029" spans="1:10">
      <c r="A1029" s="125" t="s">
        <v>1919</v>
      </c>
      <c r="B1029" s="123" t="s">
        <v>1947</v>
      </c>
      <c r="C1029" s="124" t="str">
        <f t="shared" si="69"/>
        <v>フジモトマサアキ</v>
      </c>
      <c r="D1029" s="124" t="str">
        <f t="shared" si="67"/>
        <v/>
      </c>
      <c r="E1029" s="124" t="str">
        <f>IF(D1029="","",COUNTIF($D$2:D1029,1))</f>
        <v/>
      </c>
      <c r="F1029" s="124" t="str">
        <f t="shared" si="68"/>
        <v>重複</v>
      </c>
      <c r="G1029" s="124">
        <f>IF(F1029="","",COUNTIF($F$2:F1029,$F$1))</f>
        <v>103</v>
      </c>
      <c r="H1029" s="124" t="str">
        <f>IF(COUNTIF($A$2:A1029,A1029)=1,A1029,"")</f>
        <v/>
      </c>
      <c r="I1029" s="124" t="str">
        <f t="shared" si="70"/>
        <v/>
      </c>
      <c r="J1029" s="124" t="str">
        <f>IF(I1029="","",SUM($I$2:I1029))</f>
        <v/>
      </c>
    </row>
    <row r="1030" spans="1:10">
      <c r="A1030" s="125" t="s">
        <v>1919</v>
      </c>
      <c r="B1030" s="123" t="s">
        <v>1948</v>
      </c>
      <c r="C1030" s="124" t="str">
        <f t="shared" si="69"/>
        <v>マチダユウイチ</v>
      </c>
      <c r="D1030" s="124" t="str">
        <f t="shared" si="67"/>
        <v/>
      </c>
      <c r="E1030" s="124" t="str">
        <f>IF(D1030="","",COUNTIF($D$2:D1030,1))</f>
        <v/>
      </c>
      <c r="F1030" s="124" t="str">
        <f t="shared" si="68"/>
        <v/>
      </c>
      <c r="G1030" s="124" t="str">
        <f>IF(F1030="","",COUNTIF($F$2:F1030,$F$1))</f>
        <v/>
      </c>
      <c r="H1030" s="124" t="str">
        <f>IF(COUNTIF($A$2:A1030,A1030)=1,A1030,"")</f>
        <v/>
      </c>
      <c r="I1030" s="124" t="str">
        <f t="shared" si="70"/>
        <v/>
      </c>
      <c r="J1030" s="124" t="str">
        <f>IF(I1030="","",SUM($I$2:I1030))</f>
        <v/>
      </c>
    </row>
    <row r="1031" spans="1:10">
      <c r="A1031" s="125" t="s">
        <v>1919</v>
      </c>
      <c r="B1031" s="123" t="s">
        <v>1949</v>
      </c>
      <c r="C1031" s="124" t="str">
        <f t="shared" si="69"/>
        <v>マツゾノミノル</v>
      </c>
      <c r="D1031" s="124" t="str">
        <f t="shared" si="67"/>
        <v/>
      </c>
      <c r="E1031" s="124" t="str">
        <f>IF(D1031="","",COUNTIF($D$2:D1031,1))</f>
        <v/>
      </c>
      <c r="F1031" s="124" t="str">
        <f t="shared" si="68"/>
        <v/>
      </c>
      <c r="G1031" s="124" t="str">
        <f>IF(F1031="","",COUNTIF($F$2:F1031,$F$1))</f>
        <v/>
      </c>
      <c r="H1031" s="124" t="str">
        <f>IF(COUNTIF($A$2:A1031,A1031)=1,A1031,"")</f>
        <v/>
      </c>
      <c r="I1031" s="124" t="str">
        <f t="shared" si="70"/>
        <v/>
      </c>
      <c r="J1031" s="124" t="str">
        <f>IF(I1031="","",SUM($I$2:I1031))</f>
        <v/>
      </c>
    </row>
    <row r="1032" spans="1:10">
      <c r="A1032" s="125" t="s">
        <v>1919</v>
      </c>
      <c r="B1032" s="123" t="s">
        <v>1950</v>
      </c>
      <c r="C1032" s="124" t="str">
        <f t="shared" si="69"/>
        <v>ミシマナオユキ</v>
      </c>
      <c r="D1032" s="124" t="str">
        <f t="shared" si="67"/>
        <v/>
      </c>
      <c r="E1032" s="124" t="str">
        <f>IF(D1032="","",COUNTIF($D$2:D1032,1))</f>
        <v/>
      </c>
      <c r="F1032" s="124" t="str">
        <f t="shared" si="68"/>
        <v>重複</v>
      </c>
      <c r="G1032" s="124">
        <f>IF(F1032="","",COUNTIF($F$2:F1032,$F$1))</f>
        <v>104</v>
      </c>
      <c r="H1032" s="124" t="str">
        <f>IF(COUNTIF($A$2:A1032,A1032)=1,A1032,"")</f>
        <v/>
      </c>
      <c r="I1032" s="124" t="str">
        <f t="shared" si="70"/>
        <v/>
      </c>
      <c r="J1032" s="124" t="str">
        <f>IF(I1032="","",SUM($I$2:I1032))</f>
        <v/>
      </c>
    </row>
    <row r="1033" spans="1:10">
      <c r="A1033" s="125" t="s">
        <v>1919</v>
      </c>
      <c r="B1033" s="123" t="s">
        <v>1951</v>
      </c>
      <c r="C1033" s="124" t="str">
        <f t="shared" si="69"/>
        <v>モリカワシンゴ</v>
      </c>
      <c r="D1033" s="124" t="str">
        <f t="shared" si="67"/>
        <v/>
      </c>
      <c r="E1033" s="124" t="str">
        <f>IF(D1033="","",COUNTIF($D$2:D1033,1))</f>
        <v/>
      </c>
      <c r="F1033" s="124" t="str">
        <f t="shared" si="68"/>
        <v/>
      </c>
      <c r="G1033" s="124" t="str">
        <f>IF(F1033="","",COUNTIF($F$2:F1033,$F$1))</f>
        <v/>
      </c>
      <c r="H1033" s="124" t="str">
        <f>IF(COUNTIF($A$2:A1033,A1033)=1,A1033,"")</f>
        <v/>
      </c>
      <c r="I1033" s="124" t="str">
        <f t="shared" si="70"/>
        <v/>
      </c>
      <c r="J1033" s="124" t="str">
        <f>IF(I1033="","",SUM($I$2:I1033))</f>
        <v/>
      </c>
    </row>
    <row r="1034" spans="1:10">
      <c r="A1034" s="125" t="s">
        <v>1919</v>
      </c>
      <c r="B1034" s="123" t="s">
        <v>1952</v>
      </c>
      <c r="C1034" s="124" t="str">
        <f t="shared" si="69"/>
        <v>ヤマウチシュウジ</v>
      </c>
      <c r="D1034" s="124" t="str">
        <f t="shared" si="67"/>
        <v/>
      </c>
      <c r="E1034" s="124" t="str">
        <f>IF(D1034="","",COUNTIF($D$2:D1034,1))</f>
        <v/>
      </c>
      <c r="F1034" s="124" t="str">
        <f t="shared" si="68"/>
        <v>重複</v>
      </c>
      <c r="G1034" s="124">
        <f>IF(F1034="","",COUNTIF($F$2:F1034,$F$1))</f>
        <v>105</v>
      </c>
      <c r="H1034" s="124" t="str">
        <f>IF(COUNTIF($A$2:A1034,A1034)=1,A1034,"")</f>
        <v/>
      </c>
      <c r="I1034" s="124" t="str">
        <f t="shared" si="70"/>
        <v/>
      </c>
      <c r="J1034" s="124" t="str">
        <f>IF(I1034="","",SUM($I$2:I1034))</f>
        <v/>
      </c>
    </row>
    <row r="1035" spans="1:10">
      <c r="A1035" s="125" t="s">
        <v>1919</v>
      </c>
      <c r="B1035" s="123" t="s">
        <v>1953</v>
      </c>
      <c r="C1035" s="124" t="str">
        <f t="shared" si="69"/>
        <v>ヤマザキリザブロウ</v>
      </c>
      <c r="D1035" s="124" t="str">
        <f t="shared" si="67"/>
        <v/>
      </c>
      <c r="E1035" s="124" t="str">
        <f>IF(D1035="","",COUNTIF($D$2:D1035,1))</f>
        <v/>
      </c>
      <c r="F1035" s="124" t="str">
        <f t="shared" si="68"/>
        <v/>
      </c>
      <c r="G1035" s="124" t="str">
        <f>IF(F1035="","",COUNTIF($F$2:F1035,$F$1))</f>
        <v/>
      </c>
      <c r="H1035" s="124" t="str">
        <f>IF(COUNTIF($A$2:A1035,A1035)=1,A1035,"")</f>
        <v/>
      </c>
      <c r="I1035" s="124" t="str">
        <f t="shared" si="70"/>
        <v/>
      </c>
      <c r="J1035" s="124" t="str">
        <f>IF(I1035="","",SUM($I$2:I1035))</f>
        <v/>
      </c>
    </row>
    <row r="1036" spans="1:10">
      <c r="A1036" s="125" t="s">
        <v>1919</v>
      </c>
      <c r="B1036" s="123" t="s">
        <v>1954</v>
      </c>
      <c r="C1036" s="124" t="str">
        <f t="shared" si="69"/>
        <v>ヤマダコウイチ</v>
      </c>
      <c r="D1036" s="124" t="str">
        <f t="shared" si="67"/>
        <v/>
      </c>
      <c r="E1036" s="124" t="str">
        <f>IF(D1036="","",COUNTIF($D$2:D1036,1))</f>
        <v/>
      </c>
      <c r="F1036" s="124" t="str">
        <f t="shared" si="68"/>
        <v>重複</v>
      </c>
      <c r="G1036" s="124">
        <f>IF(F1036="","",COUNTIF($F$2:F1036,$F$1))</f>
        <v>106</v>
      </c>
      <c r="H1036" s="124" t="str">
        <f>IF(COUNTIF($A$2:A1036,A1036)=1,A1036,"")</f>
        <v/>
      </c>
      <c r="I1036" s="124" t="str">
        <f t="shared" si="70"/>
        <v/>
      </c>
      <c r="J1036" s="124" t="str">
        <f>IF(I1036="","",SUM($I$2:I1036))</f>
        <v/>
      </c>
    </row>
    <row r="1037" spans="1:10">
      <c r="A1037" s="125" t="s">
        <v>1955</v>
      </c>
      <c r="B1037" s="123" t="s">
        <v>1956</v>
      </c>
      <c r="C1037" s="124" t="str">
        <f t="shared" si="69"/>
        <v>アカギリュウタ</v>
      </c>
      <c r="D1037" s="124" t="str">
        <f t="shared" si="67"/>
        <v/>
      </c>
      <c r="E1037" s="124" t="str">
        <f>IF(D1037="","",COUNTIF($D$2:D1037,1))</f>
        <v/>
      </c>
      <c r="F1037" s="124" t="str">
        <f t="shared" si="68"/>
        <v/>
      </c>
      <c r="G1037" s="124" t="str">
        <f>IF(F1037="","",COUNTIF($F$2:F1037,$F$1))</f>
        <v/>
      </c>
      <c r="H1037" s="124" t="str">
        <f>IF(COUNTIF($A$2:A1037,A1037)=1,A1037,"")</f>
        <v>ララガーデン川口(施設)</v>
      </c>
      <c r="I1037" s="124">
        <f t="shared" si="70"/>
        <v>1</v>
      </c>
      <c r="J1037" s="124">
        <f>IF(I1037="","",SUM($I$2:I1037))</f>
        <v>42</v>
      </c>
    </row>
    <row r="1038" spans="1:10">
      <c r="A1038" s="125" t="s">
        <v>1955</v>
      </c>
      <c r="B1038" s="123" t="s">
        <v>1957</v>
      </c>
      <c r="C1038" s="124" t="str">
        <f t="shared" si="69"/>
        <v>イイジマヒロキ</v>
      </c>
      <c r="D1038" s="124" t="str">
        <f t="shared" si="67"/>
        <v/>
      </c>
      <c r="E1038" s="124" t="str">
        <f>IF(D1038="","",COUNTIF($D$2:D1038,1))</f>
        <v/>
      </c>
      <c r="F1038" s="124" t="str">
        <f t="shared" si="68"/>
        <v/>
      </c>
      <c r="G1038" s="124" t="str">
        <f>IF(F1038="","",COUNTIF($F$2:F1038,$F$1))</f>
        <v/>
      </c>
      <c r="H1038" s="124" t="str">
        <f>IF(COUNTIF($A$2:A1038,A1038)=1,A1038,"")</f>
        <v/>
      </c>
      <c r="I1038" s="124" t="str">
        <f t="shared" si="70"/>
        <v/>
      </c>
      <c r="J1038" s="124" t="str">
        <f>IF(I1038="","",SUM($I$2:I1038))</f>
        <v/>
      </c>
    </row>
    <row r="1039" spans="1:10">
      <c r="A1039" s="125" t="s">
        <v>1955</v>
      </c>
      <c r="B1039" s="135" t="s">
        <v>1958</v>
      </c>
      <c r="C1039" s="124" t="str">
        <f t="shared" si="69"/>
        <v>イシカワトオル</v>
      </c>
      <c r="D1039" s="124" t="str">
        <f t="shared" si="67"/>
        <v/>
      </c>
      <c r="E1039" s="124" t="str">
        <f>IF(D1039="","",COUNTIF($D$2:D1039,1))</f>
        <v/>
      </c>
      <c r="F1039" s="124" t="str">
        <f t="shared" si="68"/>
        <v/>
      </c>
      <c r="G1039" s="124" t="str">
        <f>IF(F1039="","",COUNTIF($F$2:F1039,$F$1))</f>
        <v/>
      </c>
      <c r="H1039" s="124" t="str">
        <f>IF(COUNTIF($A$2:A1039,A1039)=1,A1039,"")</f>
        <v/>
      </c>
      <c r="I1039" s="124" t="str">
        <f t="shared" si="70"/>
        <v/>
      </c>
      <c r="J1039" s="124" t="str">
        <f>IF(I1039="","",SUM($I$2:I1039))</f>
        <v/>
      </c>
    </row>
    <row r="1040" spans="1:10">
      <c r="A1040" s="125" t="s">
        <v>1955</v>
      </c>
      <c r="B1040" s="123" t="s">
        <v>1959</v>
      </c>
      <c r="C1040" s="124" t="str">
        <f t="shared" si="69"/>
        <v>イデグチヒカル</v>
      </c>
      <c r="D1040" s="124" t="str">
        <f t="shared" si="67"/>
        <v/>
      </c>
      <c r="E1040" s="124" t="str">
        <f>IF(D1040="","",COUNTIF($D$2:D1040,1))</f>
        <v/>
      </c>
      <c r="F1040" s="124" t="str">
        <f t="shared" si="68"/>
        <v/>
      </c>
      <c r="G1040" s="124" t="str">
        <f>IF(F1040="","",COUNTIF($F$2:F1040,$F$1))</f>
        <v/>
      </c>
      <c r="H1040" s="124" t="str">
        <f>IF(COUNTIF($A$2:A1040,A1040)=1,A1040,"")</f>
        <v/>
      </c>
      <c r="I1040" s="124" t="str">
        <f t="shared" si="70"/>
        <v/>
      </c>
      <c r="J1040" s="124" t="str">
        <f>IF(I1040="","",SUM($I$2:I1040))</f>
        <v/>
      </c>
    </row>
    <row r="1041" spans="1:10">
      <c r="A1041" s="125" t="s">
        <v>1955</v>
      </c>
      <c r="B1041" s="123" t="s">
        <v>1960</v>
      </c>
      <c r="C1041" s="124" t="str">
        <f t="shared" si="69"/>
        <v>ウエトユウ</v>
      </c>
      <c r="D1041" s="124" t="str">
        <f t="shared" si="67"/>
        <v/>
      </c>
      <c r="E1041" s="124" t="str">
        <f>IF(D1041="","",COUNTIF($D$2:D1041,1))</f>
        <v/>
      </c>
      <c r="F1041" s="124" t="str">
        <f t="shared" si="68"/>
        <v/>
      </c>
      <c r="G1041" s="124" t="str">
        <f>IF(F1041="","",COUNTIF($F$2:F1041,$F$1))</f>
        <v/>
      </c>
      <c r="H1041" s="124" t="str">
        <f>IF(COUNTIF($A$2:A1041,A1041)=1,A1041,"")</f>
        <v/>
      </c>
      <c r="I1041" s="124" t="str">
        <f t="shared" si="70"/>
        <v/>
      </c>
      <c r="J1041" s="124" t="str">
        <f>IF(I1041="","",SUM($I$2:I1041))</f>
        <v/>
      </c>
    </row>
    <row r="1042" spans="1:10">
      <c r="A1042" s="125" t="s">
        <v>1955</v>
      </c>
      <c r="B1042" s="123" t="s">
        <v>1961</v>
      </c>
      <c r="C1042" s="124" t="str">
        <f t="shared" si="69"/>
        <v>ウエムラミナミ</v>
      </c>
      <c r="D1042" s="124" t="str">
        <f t="shared" si="67"/>
        <v/>
      </c>
      <c r="E1042" s="124" t="str">
        <f>IF(D1042="","",COUNTIF($D$2:D1042,1))</f>
        <v/>
      </c>
      <c r="F1042" s="124" t="str">
        <f t="shared" si="68"/>
        <v/>
      </c>
      <c r="G1042" s="124" t="str">
        <f>IF(F1042="","",COUNTIF($F$2:F1042,$F$1))</f>
        <v/>
      </c>
      <c r="H1042" s="124" t="str">
        <f>IF(COUNTIF($A$2:A1042,A1042)=1,A1042,"")</f>
        <v/>
      </c>
      <c r="I1042" s="124" t="str">
        <f t="shared" si="70"/>
        <v/>
      </c>
      <c r="J1042" s="124" t="str">
        <f>IF(I1042="","",SUM($I$2:I1042))</f>
        <v/>
      </c>
    </row>
    <row r="1043" spans="1:10">
      <c r="A1043" s="125" t="s">
        <v>1955</v>
      </c>
      <c r="B1043" s="123" t="s">
        <v>1962</v>
      </c>
      <c r="C1043" s="124" t="str">
        <f t="shared" si="69"/>
        <v>ウリモトヨシユキ</v>
      </c>
      <c r="D1043" s="124" t="str">
        <f t="shared" si="67"/>
        <v/>
      </c>
      <c r="E1043" s="124" t="str">
        <f>IF(D1043="","",COUNTIF($D$2:D1043,1))</f>
        <v/>
      </c>
      <c r="F1043" s="124" t="str">
        <f t="shared" si="68"/>
        <v/>
      </c>
      <c r="G1043" s="124" t="str">
        <f>IF(F1043="","",COUNTIF($F$2:F1043,$F$1))</f>
        <v/>
      </c>
      <c r="H1043" s="124" t="str">
        <f>IF(COUNTIF($A$2:A1043,A1043)=1,A1043,"")</f>
        <v/>
      </c>
      <c r="I1043" s="124" t="str">
        <f t="shared" si="70"/>
        <v/>
      </c>
      <c r="J1043" s="124" t="str">
        <f>IF(I1043="","",SUM($I$2:I1043))</f>
        <v/>
      </c>
    </row>
    <row r="1044" spans="1:10">
      <c r="A1044" s="125" t="s">
        <v>1955</v>
      </c>
      <c r="B1044" s="123" t="s">
        <v>1963</v>
      </c>
      <c r="C1044" s="124" t="str">
        <f t="shared" si="69"/>
        <v>ウラタヤスヨ</v>
      </c>
      <c r="D1044" s="124" t="str">
        <f t="shared" si="67"/>
        <v/>
      </c>
      <c r="E1044" s="124" t="str">
        <f>IF(D1044="","",COUNTIF($D$2:D1044,1))</f>
        <v/>
      </c>
      <c r="F1044" s="124" t="str">
        <f t="shared" si="68"/>
        <v/>
      </c>
      <c r="G1044" s="124" t="str">
        <f>IF(F1044="","",COUNTIF($F$2:F1044,$F$1))</f>
        <v/>
      </c>
      <c r="H1044" s="124" t="str">
        <f>IF(COUNTIF($A$2:A1044,A1044)=1,A1044,"")</f>
        <v/>
      </c>
      <c r="I1044" s="124" t="str">
        <f t="shared" si="70"/>
        <v/>
      </c>
      <c r="J1044" s="124" t="str">
        <f>IF(I1044="","",SUM($I$2:I1044))</f>
        <v/>
      </c>
    </row>
    <row r="1045" spans="1:10">
      <c r="A1045" s="125" t="s">
        <v>1955</v>
      </c>
      <c r="B1045" s="123" t="s">
        <v>1964</v>
      </c>
      <c r="C1045" s="124" t="str">
        <f t="shared" si="69"/>
        <v>オオノマサトシ</v>
      </c>
      <c r="D1045" s="124" t="str">
        <f t="shared" si="67"/>
        <v/>
      </c>
      <c r="E1045" s="124" t="str">
        <f>IF(D1045="","",COUNTIF($D$2:D1045,1))</f>
        <v/>
      </c>
      <c r="F1045" s="124" t="str">
        <f t="shared" si="68"/>
        <v/>
      </c>
      <c r="G1045" s="124" t="str">
        <f>IF(F1045="","",COUNTIF($F$2:F1045,$F$1))</f>
        <v/>
      </c>
      <c r="H1045" s="124" t="str">
        <f>IF(COUNTIF($A$2:A1045,A1045)=1,A1045,"")</f>
        <v/>
      </c>
      <c r="I1045" s="124" t="str">
        <f t="shared" si="70"/>
        <v/>
      </c>
      <c r="J1045" s="124" t="str">
        <f>IF(I1045="","",SUM($I$2:I1045))</f>
        <v/>
      </c>
    </row>
    <row r="1046" spans="1:10">
      <c r="A1046" s="125" t="s">
        <v>1955</v>
      </c>
      <c r="B1046" s="123" t="s">
        <v>1965</v>
      </c>
      <c r="C1046" s="124" t="str">
        <f t="shared" si="69"/>
        <v>オオバヒロチカ</v>
      </c>
      <c r="D1046" s="124" t="str">
        <f t="shared" si="67"/>
        <v/>
      </c>
      <c r="E1046" s="124" t="str">
        <f>IF(D1046="","",COUNTIF($D$2:D1046,1))</f>
        <v/>
      </c>
      <c r="F1046" s="124" t="str">
        <f t="shared" si="68"/>
        <v/>
      </c>
      <c r="G1046" s="124" t="str">
        <f>IF(F1046="","",COUNTIF($F$2:F1046,$F$1))</f>
        <v/>
      </c>
      <c r="H1046" s="124" t="str">
        <f>IF(COUNTIF($A$2:A1046,A1046)=1,A1046,"")</f>
        <v/>
      </c>
      <c r="I1046" s="124" t="str">
        <f t="shared" si="70"/>
        <v/>
      </c>
      <c r="J1046" s="124" t="str">
        <f>IF(I1046="","",SUM($I$2:I1046))</f>
        <v/>
      </c>
    </row>
    <row r="1047" spans="1:10">
      <c r="A1047" s="125" t="s">
        <v>1955</v>
      </c>
      <c r="B1047" s="123" t="s">
        <v>1966</v>
      </c>
      <c r="C1047" s="124" t="str">
        <f t="shared" si="69"/>
        <v>スガイイチホ</v>
      </c>
      <c r="D1047" s="124" t="str">
        <f t="shared" si="67"/>
        <v/>
      </c>
      <c r="E1047" s="124" t="str">
        <f>IF(D1047="","",COUNTIF($D$2:D1047,1))</f>
        <v/>
      </c>
      <c r="F1047" s="124" t="str">
        <f t="shared" si="68"/>
        <v/>
      </c>
      <c r="G1047" s="124" t="str">
        <f>IF(F1047="","",COUNTIF($F$2:F1047,$F$1))</f>
        <v/>
      </c>
      <c r="H1047" s="124" t="str">
        <f>IF(COUNTIF($A$2:A1047,A1047)=1,A1047,"")</f>
        <v/>
      </c>
      <c r="I1047" s="124" t="str">
        <f t="shared" si="70"/>
        <v/>
      </c>
      <c r="J1047" s="124" t="str">
        <f>IF(I1047="","",SUM($I$2:I1047))</f>
        <v/>
      </c>
    </row>
    <row r="1048" spans="1:10">
      <c r="A1048" s="125" t="s">
        <v>1955</v>
      </c>
      <c r="B1048" s="123" t="s">
        <v>1967</v>
      </c>
      <c r="C1048" s="124" t="str">
        <f t="shared" si="69"/>
        <v>スズキヒデユキ</v>
      </c>
      <c r="D1048" s="124" t="str">
        <f t="shared" si="67"/>
        <v/>
      </c>
      <c r="E1048" s="124" t="str">
        <f>IF(D1048="","",COUNTIF($D$2:D1048,1))</f>
        <v/>
      </c>
      <c r="F1048" s="124" t="str">
        <f t="shared" si="68"/>
        <v/>
      </c>
      <c r="G1048" s="124" t="str">
        <f>IF(F1048="","",COUNTIF($F$2:F1048,$F$1))</f>
        <v/>
      </c>
      <c r="H1048" s="124" t="str">
        <f>IF(COUNTIF($A$2:A1048,A1048)=1,A1048,"")</f>
        <v/>
      </c>
      <c r="I1048" s="124" t="str">
        <f t="shared" si="70"/>
        <v/>
      </c>
      <c r="J1048" s="124" t="str">
        <f>IF(I1048="","",SUM($I$2:I1048))</f>
        <v/>
      </c>
    </row>
    <row r="1049" spans="1:10">
      <c r="A1049" s="125" t="s">
        <v>1955</v>
      </c>
      <c r="B1049" s="123" t="s">
        <v>1968</v>
      </c>
      <c r="C1049" s="124" t="str">
        <f t="shared" si="69"/>
        <v>タニグチユウジ</v>
      </c>
      <c r="D1049" s="124" t="str">
        <f t="shared" si="67"/>
        <v/>
      </c>
      <c r="E1049" s="124" t="str">
        <f>IF(D1049="","",COUNTIF($D$2:D1049,1))</f>
        <v/>
      </c>
      <c r="F1049" s="124" t="str">
        <f t="shared" si="68"/>
        <v/>
      </c>
      <c r="G1049" s="124" t="str">
        <f>IF(F1049="","",COUNTIF($F$2:F1049,$F$1))</f>
        <v/>
      </c>
      <c r="H1049" s="124" t="str">
        <f>IF(COUNTIF($A$2:A1049,A1049)=1,A1049,"")</f>
        <v/>
      </c>
      <c r="I1049" s="124" t="str">
        <f t="shared" si="70"/>
        <v/>
      </c>
      <c r="J1049" s="124" t="str">
        <f>IF(I1049="","",SUM($I$2:I1049))</f>
        <v/>
      </c>
    </row>
    <row r="1050" spans="1:10">
      <c r="A1050" s="125" t="s">
        <v>1955</v>
      </c>
      <c r="B1050" s="123" t="s">
        <v>1969</v>
      </c>
      <c r="C1050" s="124" t="str">
        <f t="shared" si="69"/>
        <v>タハラアミ</v>
      </c>
      <c r="D1050" s="124" t="str">
        <f t="shared" si="67"/>
        <v/>
      </c>
      <c r="E1050" s="124" t="str">
        <f>IF(D1050="","",COUNTIF($D$2:D1050,1))</f>
        <v/>
      </c>
      <c r="F1050" s="124" t="str">
        <f t="shared" si="68"/>
        <v/>
      </c>
      <c r="G1050" s="124" t="str">
        <f>IF(F1050="","",COUNTIF($F$2:F1050,$F$1))</f>
        <v/>
      </c>
      <c r="H1050" s="124" t="str">
        <f>IF(COUNTIF($A$2:A1050,A1050)=1,A1050,"")</f>
        <v/>
      </c>
      <c r="I1050" s="124" t="str">
        <f t="shared" si="70"/>
        <v/>
      </c>
      <c r="J1050" s="124" t="str">
        <f>IF(I1050="","",SUM($I$2:I1050))</f>
        <v/>
      </c>
    </row>
    <row r="1051" spans="1:10">
      <c r="A1051" s="125" t="s">
        <v>1955</v>
      </c>
      <c r="B1051" s="123" t="s">
        <v>1970</v>
      </c>
      <c r="C1051" s="124" t="str">
        <f t="shared" si="69"/>
        <v>ツジノリアキ</v>
      </c>
      <c r="D1051" s="124" t="str">
        <f t="shared" si="67"/>
        <v/>
      </c>
      <c r="E1051" s="124" t="str">
        <f>IF(D1051="","",COUNTIF($D$2:D1051,1))</f>
        <v/>
      </c>
      <c r="F1051" s="124" t="str">
        <f t="shared" si="68"/>
        <v/>
      </c>
      <c r="G1051" s="124" t="str">
        <f>IF(F1051="","",COUNTIF($F$2:F1051,$F$1))</f>
        <v/>
      </c>
      <c r="H1051" s="124" t="str">
        <f>IF(COUNTIF($A$2:A1051,A1051)=1,A1051,"")</f>
        <v/>
      </c>
      <c r="I1051" s="124" t="str">
        <f t="shared" si="70"/>
        <v/>
      </c>
      <c r="J1051" s="124" t="str">
        <f>IF(I1051="","",SUM($I$2:I1051))</f>
        <v/>
      </c>
    </row>
    <row r="1052" spans="1:10">
      <c r="A1052" s="125" t="s">
        <v>1955</v>
      </c>
      <c r="B1052" s="123" t="s">
        <v>1971</v>
      </c>
      <c r="C1052" s="124" t="str">
        <f t="shared" si="69"/>
        <v>ハラサワヤスシ</v>
      </c>
      <c r="D1052" s="124" t="str">
        <f t="shared" si="67"/>
        <v/>
      </c>
      <c r="E1052" s="124" t="str">
        <f>IF(D1052="","",COUNTIF($D$2:D1052,1))</f>
        <v/>
      </c>
      <c r="F1052" s="124" t="str">
        <f t="shared" si="68"/>
        <v/>
      </c>
      <c r="G1052" s="124" t="str">
        <f>IF(F1052="","",COUNTIF($F$2:F1052,$F$1))</f>
        <v/>
      </c>
      <c r="H1052" s="124" t="str">
        <f>IF(COUNTIF($A$2:A1052,A1052)=1,A1052,"")</f>
        <v/>
      </c>
      <c r="I1052" s="124" t="str">
        <f t="shared" si="70"/>
        <v/>
      </c>
      <c r="J1052" s="124" t="str">
        <f>IF(I1052="","",SUM($I$2:I1052))</f>
        <v/>
      </c>
    </row>
    <row r="1053" spans="1:10">
      <c r="A1053" s="125" t="s">
        <v>1955</v>
      </c>
      <c r="B1053" s="123" t="s">
        <v>1972</v>
      </c>
      <c r="C1053" s="124" t="str">
        <f t="shared" si="69"/>
        <v>ミヤガワハルカ</v>
      </c>
      <c r="D1053" s="124" t="str">
        <f t="shared" si="67"/>
        <v/>
      </c>
      <c r="E1053" s="124" t="str">
        <f>IF(D1053="","",COUNTIF($D$2:D1053,1))</f>
        <v/>
      </c>
      <c r="F1053" s="124" t="str">
        <f t="shared" si="68"/>
        <v/>
      </c>
      <c r="G1053" s="124" t="str">
        <f>IF(F1053="","",COUNTIF($F$2:F1053,$F$1))</f>
        <v/>
      </c>
      <c r="H1053" s="124" t="str">
        <f>IF(COUNTIF($A$2:A1053,A1053)=1,A1053,"")</f>
        <v/>
      </c>
      <c r="I1053" s="124" t="str">
        <f t="shared" si="70"/>
        <v/>
      </c>
      <c r="J1053" s="124" t="str">
        <f>IF(I1053="","",SUM($I$2:I1053))</f>
        <v/>
      </c>
    </row>
    <row r="1054" spans="1:10">
      <c r="A1054" s="125" t="s">
        <v>1955</v>
      </c>
      <c r="B1054" s="123" t="s">
        <v>1973</v>
      </c>
      <c r="C1054" s="124" t="str">
        <f t="shared" si="69"/>
        <v>ミヤザキヒロユキ</v>
      </c>
      <c r="D1054" s="124" t="str">
        <f t="shared" si="67"/>
        <v/>
      </c>
      <c r="E1054" s="124" t="str">
        <f>IF(D1054="","",COUNTIF($D$2:D1054,1))</f>
        <v/>
      </c>
      <c r="F1054" s="124" t="str">
        <f t="shared" si="68"/>
        <v/>
      </c>
      <c r="G1054" s="124" t="str">
        <f>IF(F1054="","",COUNTIF($F$2:F1054,$F$1))</f>
        <v/>
      </c>
      <c r="H1054" s="124" t="str">
        <f>IF(COUNTIF($A$2:A1054,A1054)=1,A1054,"")</f>
        <v/>
      </c>
      <c r="I1054" s="124" t="str">
        <f t="shared" si="70"/>
        <v/>
      </c>
      <c r="J1054" s="124" t="str">
        <f>IF(I1054="","",SUM($I$2:I1054))</f>
        <v/>
      </c>
    </row>
    <row r="1055" spans="1:10">
      <c r="A1055" s="125" t="s">
        <v>1955</v>
      </c>
      <c r="B1055" s="123" t="s">
        <v>1974</v>
      </c>
      <c r="C1055" s="124" t="str">
        <f t="shared" si="69"/>
        <v>モリセショウ</v>
      </c>
      <c r="D1055" s="124" t="str">
        <f t="shared" si="67"/>
        <v/>
      </c>
      <c r="E1055" s="124" t="str">
        <f>IF(D1055="","",COUNTIF($D$2:D1055,1))</f>
        <v/>
      </c>
      <c r="F1055" s="124" t="str">
        <f t="shared" si="68"/>
        <v/>
      </c>
      <c r="G1055" s="124" t="str">
        <f>IF(F1055="","",COUNTIF($F$2:F1055,$F$1))</f>
        <v/>
      </c>
      <c r="H1055" s="124" t="str">
        <f>IF(COUNTIF($A$2:A1055,A1055)=1,A1055,"")</f>
        <v/>
      </c>
      <c r="I1055" s="124" t="str">
        <f t="shared" si="70"/>
        <v/>
      </c>
      <c r="J1055" s="124" t="str">
        <f>IF(I1055="","",SUM($I$2:I1055))</f>
        <v/>
      </c>
    </row>
    <row r="1056" spans="1:10">
      <c r="A1056" s="125" t="s">
        <v>1955</v>
      </c>
      <c r="B1056" s="123" t="s">
        <v>1975</v>
      </c>
      <c r="C1056" s="124" t="str">
        <f t="shared" si="69"/>
        <v>ワキヤマヒデノリ</v>
      </c>
      <c r="D1056" s="124" t="str">
        <f t="shared" si="67"/>
        <v/>
      </c>
      <c r="E1056" s="124" t="str">
        <f>IF(D1056="","",COUNTIF($D$2:D1056,1))</f>
        <v/>
      </c>
      <c r="F1056" s="124" t="str">
        <f t="shared" si="68"/>
        <v/>
      </c>
      <c r="G1056" s="124" t="str">
        <f>IF(F1056="","",COUNTIF($F$2:F1056,$F$1))</f>
        <v/>
      </c>
      <c r="H1056" s="124" t="str">
        <f>IF(COUNTIF($A$2:A1056,A1056)=1,A1056,"")</f>
        <v/>
      </c>
      <c r="I1056" s="124" t="str">
        <f t="shared" si="70"/>
        <v/>
      </c>
      <c r="J1056" s="124" t="str">
        <f>IF(I1056="","",SUM($I$2:I1056))</f>
        <v/>
      </c>
    </row>
    <row r="1057" spans="1:10">
      <c r="A1057" s="125" t="s">
        <v>1976</v>
      </c>
      <c r="B1057" s="123" t="s">
        <v>1977</v>
      </c>
      <c r="C1057" s="124" t="str">
        <f t="shared" si="69"/>
        <v>オオシマヒサシ</v>
      </c>
      <c r="D1057" s="124" t="str">
        <f t="shared" si="67"/>
        <v/>
      </c>
      <c r="E1057" s="124" t="str">
        <f>IF(D1057="","",COUNTIF($D$2:D1057,1))</f>
        <v/>
      </c>
      <c r="F1057" s="124" t="str">
        <f t="shared" si="68"/>
        <v/>
      </c>
      <c r="G1057" s="124" t="str">
        <f>IF(F1057="","",COUNTIF($F$2:F1057,$F$1))</f>
        <v/>
      </c>
      <c r="H1057" s="124" t="str">
        <f>IF(COUNTIF($A$2:A1057,A1057)=1,A1057,"")</f>
        <v xml:space="preserve">ララガーデン川口(交通) </v>
      </c>
      <c r="I1057" s="124">
        <f t="shared" si="70"/>
        <v>1</v>
      </c>
      <c r="J1057" s="124">
        <f>IF(I1057="","",SUM($I$2:I1057))</f>
        <v>43</v>
      </c>
    </row>
    <row r="1058" spans="1:10">
      <c r="A1058" s="125" t="s">
        <v>1976</v>
      </c>
      <c r="B1058" s="123" t="s">
        <v>1978</v>
      </c>
      <c r="C1058" s="124" t="str">
        <f t="shared" si="69"/>
        <v>クリハラカンジ</v>
      </c>
      <c r="D1058" s="124" t="str">
        <f t="shared" si="67"/>
        <v/>
      </c>
      <c r="E1058" s="124" t="str">
        <f>IF(D1058="","",COUNTIF($D$2:D1058,1))</f>
        <v/>
      </c>
      <c r="F1058" s="124" t="str">
        <f t="shared" si="68"/>
        <v/>
      </c>
      <c r="G1058" s="124" t="str">
        <f>IF(F1058="","",COUNTIF($F$2:F1058,$F$1))</f>
        <v/>
      </c>
      <c r="H1058" s="124" t="str">
        <f>IF(COUNTIF($A$2:A1058,A1058)=1,A1058,"")</f>
        <v/>
      </c>
      <c r="I1058" s="124" t="str">
        <f t="shared" si="70"/>
        <v/>
      </c>
      <c r="J1058" s="124" t="str">
        <f>IF(I1058="","",SUM($I$2:I1058))</f>
        <v/>
      </c>
    </row>
    <row r="1059" spans="1:10">
      <c r="A1059" s="125" t="s">
        <v>1976</v>
      </c>
      <c r="B1059" s="123" t="s">
        <v>1979</v>
      </c>
      <c r="C1059" s="124" t="str">
        <f t="shared" si="69"/>
        <v>クリハラダイスケ</v>
      </c>
      <c r="D1059" s="124" t="str">
        <f t="shared" si="67"/>
        <v/>
      </c>
      <c r="E1059" s="124" t="str">
        <f>IF(D1059="","",COUNTIF($D$2:D1059,1))</f>
        <v/>
      </c>
      <c r="F1059" s="124" t="str">
        <f t="shared" si="68"/>
        <v/>
      </c>
      <c r="G1059" s="124" t="str">
        <f>IF(F1059="","",COUNTIF($F$2:F1059,$F$1))</f>
        <v/>
      </c>
      <c r="H1059" s="124" t="str">
        <f>IF(COUNTIF($A$2:A1059,A1059)=1,A1059,"")</f>
        <v/>
      </c>
      <c r="I1059" s="124" t="str">
        <f t="shared" si="70"/>
        <v/>
      </c>
      <c r="J1059" s="124" t="str">
        <f>IF(I1059="","",SUM($I$2:I1059))</f>
        <v/>
      </c>
    </row>
    <row r="1060" spans="1:10">
      <c r="A1060" s="125" t="s">
        <v>1976</v>
      </c>
      <c r="B1060" s="123" t="s">
        <v>1980</v>
      </c>
      <c r="C1060" s="124" t="str">
        <f t="shared" si="69"/>
        <v>サトウマコトタカ</v>
      </c>
      <c r="D1060" s="124" t="str">
        <f t="shared" si="67"/>
        <v/>
      </c>
      <c r="E1060" s="124" t="str">
        <f>IF(D1060="","",COUNTIF($D$2:D1060,1))</f>
        <v/>
      </c>
      <c r="F1060" s="124" t="str">
        <f t="shared" si="68"/>
        <v/>
      </c>
      <c r="G1060" s="124" t="str">
        <f>IF(F1060="","",COUNTIF($F$2:F1060,$F$1))</f>
        <v/>
      </c>
      <c r="H1060" s="124" t="str">
        <f>IF(COUNTIF($A$2:A1060,A1060)=1,A1060,"")</f>
        <v/>
      </c>
      <c r="I1060" s="124" t="str">
        <f t="shared" si="70"/>
        <v/>
      </c>
      <c r="J1060" s="124" t="str">
        <f>IF(I1060="","",SUM($I$2:I1060))</f>
        <v/>
      </c>
    </row>
    <row r="1061" spans="1:10">
      <c r="A1061" s="125" t="s">
        <v>1976</v>
      </c>
      <c r="B1061" s="123" t="s">
        <v>1981</v>
      </c>
      <c r="C1061" s="124" t="str">
        <f t="shared" si="69"/>
        <v>シミズマユミ</v>
      </c>
      <c r="D1061" s="124" t="str">
        <f t="shared" si="67"/>
        <v/>
      </c>
      <c r="E1061" s="124" t="str">
        <f>IF(D1061="","",COUNTIF($D$2:D1061,1))</f>
        <v/>
      </c>
      <c r="F1061" s="124" t="str">
        <f t="shared" si="68"/>
        <v/>
      </c>
      <c r="G1061" s="124" t="str">
        <f>IF(F1061="","",COUNTIF($F$2:F1061,$F$1))</f>
        <v/>
      </c>
      <c r="H1061" s="124" t="str">
        <f>IF(COUNTIF($A$2:A1061,A1061)=1,A1061,"")</f>
        <v/>
      </c>
      <c r="I1061" s="124" t="str">
        <f t="shared" si="70"/>
        <v/>
      </c>
      <c r="J1061" s="124" t="str">
        <f>IF(I1061="","",SUM($I$2:I1061))</f>
        <v/>
      </c>
    </row>
    <row r="1062" spans="1:10">
      <c r="A1062" s="125" t="s">
        <v>1976</v>
      </c>
      <c r="B1062" s="123" t="s">
        <v>1982</v>
      </c>
      <c r="C1062" s="124" t="str">
        <f t="shared" si="69"/>
        <v>スズキリュウタ</v>
      </c>
      <c r="D1062" s="124" t="str">
        <f t="shared" si="67"/>
        <v/>
      </c>
      <c r="E1062" s="124" t="str">
        <f>IF(D1062="","",COUNTIF($D$2:D1062,1))</f>
        <v/>
      </c>
      <c r="F1062" s="124" t="str">
        <f t="shared" si="68"/>
        <v/>
      </c>
      <c r="G1062" s="124" t="str">
        <f>IF(F1062="","",COUNTIF($F$2:F1062,$F$1))</f>
        <v/>
      </c>
      <c r="H1062" s="124" t="str">
        <f>IF(COUNTIF($A$2:A1062,A1062)=1,A1062,"")</f>
        <v/>
      </c>
      <c r="I1062" s="124" t="str">
        <f t="shared" si="70"/>
        <v/>
      </c>
      <c r="J1062" s="124" t="str">
        <f>IF(I1062="","",SUM($I$2:I1062))</f>
        <v/>
      </c>
    </row>
    <row r="1063" spans="1:10">
      <c r="A1063" s="125" t="s">
        <v>1976</v>
      </c>
      <c r="B1063" s="123" t="s">
        <v>1983</v>
      </c>
      <c r="C1063" s="124" t="str">
        <f t="shared" si="69"/>
        <v>トウケユウイチロウ</v>
      </c>
      <c r="D1063" s="124" t="str">
        <f t="shared" si="67"/>
        <v/>
      </c>
      <c r="E1063" s="124" t="str">
        <f>IF(D1063="","",COUNTIF($D$2:D1063,1))</f>
        <v/>
      </c>
      <c r="F1063" s="124" t="str">
        <f t="shared" si="68"/>
        <v/>
      </c>
      <c r="G1063" s="124" t="str">
        <f>IF(F1063="","",COUNTIF($F$2:F1063,$F$1))</f>
        <v/>
      </c>
      <c r="H1063" s="124" t="str">
        <f>IF(COUNTIF($A$2:A1063,A1063)=1,A1063,"")</f>
        <v/>
      </c>
      <c r="I1063" s="124" t="str">
        <f t="shared" si="70"/>
        <v/>
      </c>
      <c r="J1063" s="124" t="str">
        <f>IF(I1063="","",SUM($I$2:I1063))</f>
        <v/>
      </c>
    </row>
    <row r="1064" spans="1:10">
      <c r="A1064" s="125" t="s">
        <v>1976</v>
      </c>
      <c r="B1064" s="123" t="s">
        <v>1984</v>
      </c>
      <c r="C1064" s="124" t="str">
        <f t="shared" si="69"/>
        <v>トヨトヨシダイ</v>
      </c>
      <c r="D1064" s="124" t="str">
        <f t="shared" si="67"/>
        <v/>
      </c>
      <c r="E1064" s="124" t="str">
        <f>IF(D1064="","",COUNTIF($D$2:D1064,1))</f>
        <v/>
      </c>
      <c r="F1064" s="124" t="str">
        <f t="shared" si="68"/>
        <v/>
      </c>
      <c r="G1064" s="124" t="str">
        <f>IF(F1064="","",COUNTIF($F$2:F1064,$F$1))</f>
        <v/>
      </c>
      <c r="H1064" s="124" t="str">
        <f>IF(COUNTIF($A$2:A1064,A1064)=1,A1064,"")</f>
        <v/>
      </c>
      <c r="I1064" s="124" t="str">
        <f t="shared" si="70"/>
        <v/>
      </c>
      <c r="J1064" s="124" t="str">
        <f>IF(I1064="","",SUM($I$2:I1064))</f>
        <v/>
      </c>
    </row>
    <row r="1065" spans="1:10">
      <c r="A1065" s="125" t="s">
        <v>1976</v>
      </c>
      <c r="B1065" s="123" t="s">
        <v>1985</v>
      </c>
      <c r="C1065" s="124" t="str">
        <f t="shared" si="69"/>
        <v>ナガセノボル</v>
      </c>
      <c r="D1065" s="124" t="str">
        <f t="shared" si="67"/>
        <v/>
      </c>
      <c r="E1065" s="124" t="str">
        <f>IF(D1065="","",COUNTIF($D$2:D1065,1))</f>
        <v/>
      </c>
      <c r="F1065" s="124" t="str">
        <f t="shared" si="68"/>
        <v/>
      </c>
      <c r="G1065" s="124" t="str">
        <f>IF(F1065="","",COUNTIF($F$2:F1065,$F$1))</f>
        <v/>
      </c>
      <c r="H1065" s="124" t="str">
        <f>IF(COUNTIF($A$2:A1065,A1065)=1,A1065,"")</f>
        <v/>
      </c>
      <c r="I1065" s="124" t="str">
        <f t="shared" si="70"/>
        <v/>
      </c>
      <c r="J1065" s="124" t="str">
        <f>IF(I1065="","",SUM($I$2:I1065))</f>
        <v/>
      </c>
    </row>
    <row r="1066" spans="1:10">
      <c r="A1066" s="125" t="s">
        <v>1976</v>
      </c>
      <c r="B1066" s="123" t="s">
        <v>1986</v>
      </c>
      <c r="C1066" s="124" t="str">
        <f t="shared" si="69"/>
        <v>ハマダアキラ</v>
      </c>
      <c r="D1066" s="124" t="str">
        <f t="shared" si="67"/>
        <v/>
      </c>
      <c r="E1066" s="124" t="str">
        <f>IF(D1066="","",COUNTIF($D$2:D1066,1))</f>
        <v/>
      </c>
      <c r="F1066" s="124" t="str">
        <f t="shared" si="68"/>
        <v/>
      </c>
      <c r="G1066" s="124" t="str">
        <f>IF(F1066="","",COUNTIF($F$2:F1066,$F$1))</f>
        <v/>
      </c>
      <c r="H1066" s="124" t="str">
        <f>IF(COUNTIF($A$2:A1066,A1066)=1,A1066,"")</f>
        <v/>
      </c>
      <c r="I1066" s="124" t="str">
        <f t="shared" si="70"/>
        <v/>
      </c>
      <c r="J1066" s="124" t="str">
        <f>IF(I1066="","",SUM($I$2:I1066))</f>
        <v/>
      </c>
    </row>
    <row r="1067" spans="1:10">
      <c r="A1067" s="125" t="s">
        <v>1976</v>
      </c>
      <c r="B1067" s="123" t="s">
        <v>1987</v>
      </c>
      <c r="C1067" s="124" t="str">
        <f t="shared" si="69"/>
        <v>ヤマシタケンイチ</v>
      </c>
      <c r="D1067" s="124" t="str">
        <f t="shared" si="67"/>
        <v/>
      </c>
      <c r="E1067" s="124" t="str">
        <f>IF(D1067="","",COUNTIF($D$2:D1067,1))</f>
        <v/>
      </c>
      <c r="F1067" s="124" t="str">
        <f t="shared" si="68"/>
        <v/>
      </c>
      <c r="G1067" s="124" t="str">
        <f>IF(F1067="","",COUNTIF($F$2:F1067,$F$1))</f>
        <v/>
      </c>
      <c r="H1067" s="124" t="str">
        <f>IF(COUNTIF($A$2:A1067,A1067)=1,A1067,"")</f>
        <v/>
      </c>
      <c r="I1067" s="124" t="str">
        <f t="shared" si="70"/>
        <v/>
      </c>
      <c r="J1067" s="124" t="str">
        <f>IF(I1067="","",SUM($I$2:I1067))</f>
        <v/>
      </c>
    </row>
    <row r="1068" spans="1:10">
      <c r="A1068" s="125" t="s">
        <v>1976</v>
      </c>
      <c r="B1068" s="123" t="s">
        <v>1988</v>
      </c>
      <c r="C1068" s="124" t="str">
        <f t="shared" si="69"/>
        <v>ヤマダテツ</v>
      </c>
      <c r="D1068" s="124" t="str">
        <f t="shared" si="67"/>
        <v/>
      </c>
      <c r="E1068" s="124" t="str">
        <f>IF(D1068="","",COUNTIF($D$2:D1068,1))</f>
        <v/>
      </c>
      <c r="F1068" s="124" t="str">
        <f t="shared" si="68"/>
        <v/>
      </c>
      <c r="G1068" s="124" t="str">
        <f>IF(F1068="","",COUNTIF($F$2:F1068,$F$1))</f>
        <v/>
      </c>
      <c r="H1068" s="124" t="str">
        <f>IF(COUNTIF($A$2:A1068,A1068)=1,A1068,"")</f>
        <v/>
      </c>
      <c r="I1068" s="124" t="str">
        <f t="shared" si="70"/>
        <v/>
      </c>
      <c r="J1068" s="124" t="str">
        <f>IF(I1068="","",SUM($I$2:I1068))</f>
        <v/>
      </c>
    </row>
    <row r="1069" spans="1:10">
      <c r="A1069" s="125" t="s">
        <v>1976</v>
      </c>
      <c r="B1069" s="123" t="s">
        <v>1989</v>
      </c>
      <c r="C1069" s="124" t="str">
        <f t="shared" si="69"/>
        <v>ヤマワキゲンキ</v>
      </c>
      <c r="D1069" s="124" t="str">
        <f t="shared" si="67"/>
        <v/>
      </c>
      <c r="E1069" s="124" t="str">
        <f>IF(D1069="","",COUNTIF($D$2:D1069,1))</f>
        <v/>
      </c>
      <c r="F1069" s="124" t="str">
        <f t="shared" si="68"/>
        <v/>
      </c>
      <c r="G1069" s="124" t="str">
        <f>IF(F1069="","",COUNTIF($F$2:F1069,$F$1))</f>
        <v/>
      </c>
      <c r="H1069" s="124" t="str">
        <f>IF(COUNTIF($A$2:A1069,A1069)=1,A1069,"")</f>
        <v/>
      </c>
      <c r="I1069" s="124" t="str">
        <f t="shared" si="70"/>
        <v/>
      </c>
      <c r="J1069" s="124" t="str">
        <f>IF(I1069="","",SUM($I$2:I1069))</f>
        <v/>
      </c>
    </row>
    <row r="1070" spans="1:10">
      <c r="A1070" s="125" t="s">
        <v>1990</v>
      </c>
      <c r="B1070" s="123" t="s">
        <v>1991</v>
      </c>
      <c r="C1070" s="124" t="str">
        <f t="shared" si="69"/>
        <v>アシダタカシ</v>
      </c>
      <c r="D1070" s="124" t="str">
        <f t="shared" si="67"/>
        <v/>
      </c>
      <c r="E1070" s="124" t="str">
        <f>IF(D1070="","",COUNTIF($D$2:D1070,1))</f>
        <v/>
      </c>
      <c r="F1070" s="124" t="str">
        <f t="shared" si="68"/>
        <v/>
      </c>
      <c r="G1070" s="124" t="str">
        <f>IF(F1070="","",COUNTIF($F$2:F1070,$F$1))</f>
        <v/>
      </c>
      <c r="H1070" s="124" t="str">
        <f>IF(COUNTIF($A$2:A1070,A1070)=1,A1070,"")</f>
        <v>ららぽーと新三郷(交通)</v>
      </c>
      <c r="I1070" s="124">
        <f t="shared" si="70"/>
        <v>1</v>
      </c>
      <c r="J1070" s="124">
        <f>IF(I1070="","",SUM($I$2:I1070))</f>
        <v>44</v>
      </c>
    </row>
    <row r="1071" spans="1:10">
      <c r="A1071" s="125" t="s">
        <v>1990</v>
      </c>
      <c r="B1071" s="123" t="s">
        <v>1992</v>
      </c>
      <c r="C1071" s="124" t="str">
        <f t="shared" si="69"/>
        <v>アンドウシュンペイ</v>
      </c>
      <c r="D1071" s="124" t="str">
        <f t="shared" si="67"/>
        <v/>
      </c>
      <c r="E1071" s="124" t="str">
        <f>IF(D1071="","",COUNTIF($D$2:D1071,1))</f>
        <v/>
      </c>
      <c r="F1071" s="124" t="str">
        <f t="shared" si="68"/>
        <v/>
      </c>
      <c r="G1071" s="124" t="str">
        <f>IF(F1071="","",COUNTIF($F$2:F1071,$F$1))</f>
        <v/>
      </c>
      <c r="H1071" s="124" t="str">
        <f>IF(COUNTIF($A$2:A1071,A1071)=1,A1071,"")</f>
        <v/>
      </c>
      <c r="I1071" s="124" t="str">
        <f t="shared" si="70"/>
        <v/>
      </c>
      <c r="J1071" s="124" t="str">
        <f>IF(I1071="","",SUM($I$2:I1071))</f>
        <v/>
      </c>
    </row>
    <row r="1072" spans="1:10">
      <c r="A1072" s="125" t="s">
        <v>1990</v>
      </c>
      <c r="B1072" s="123" t="s">
        <v>1993</v>
      </c>
      <c r="C1072" s="124" t="str">
        <f t="shared" si="69"/>
        <v>イイジマコウイチ</v>
      </c>
      <c r="D1072" s="124" t="str">
        <f t="shared" si="67"/>
        <v/>
      </c>
      <c r="E1072" s="124" t="str">
        <f>IF(D1072="","",COUNTIF($D$2:D1072,1))</f>
        <v/>
      </c>
      <c r="F1072" s="124" t="str">
        <f t="shared" si="68"/>
        <v/>
      </c>
      <c r="G1072" s="124" t="str">
        <f>IF(F1072="","",COUNTIF($F$2:F1072,$F$1))</f>
        <v/>
      </c>
      <c r="H1072" s="124" t="str">
        <f>IF(COUNTIF($A$2:A1072,A1072)=1,A1072,"")</f>
        <v/>
      </c>
      <c r="I1072" s="124" t="str">
        <f t="shared" si="70"/>
        <v/>
      </c>
      <c r="J1072" s="124" t="str">
        <f>IF(I1072="","",SUM($I$2:I1072))</f>
        <v/>
      </c>
    </row>
    <row r="1073" spans="1:10">
      <c r="A1073" s="125" t="s">
        <v>1990</v>
      </c>
      <c r="B1073" s="123" t="s">
        <v>1994</v>
      </c>
      <c r="C1073" s="124" t="str">
        <f t="shared" si="69"/>
        <v>オオヤママサオ</v>
      </c>
      <c r="D1073" s="124" t="str">
        <f t="shared" si="67"/>
        <v/>
      </c>
      <c r="E1073" s="124" t="str">
        <f>IF(D1073="","",COUNTIF($D$2:D1073,1))</f>
        <v/>
      </c>
      <c r="F1073" s="124" t="str">
        <f t="shared" si="68"/>
        <v/>
      </c>
      <c r="G1073" s="124" t="str">
        <f>IF(F1073="","",COUNTIF($F$2:F1073,$F$1))</f>
        <v/>
      </c>
      <c r="H1073" s="124" t="str">
        <f>IF(COUNTIF($A$2:A1073,A1073)=1,A1073,"")</f>
        <v/>
      </c>
      <c r="I1073" s="124" t="str">
        <f t="shared" si="70"/>
        <v/>
      </c>
      <c r="J1073" s="124" t="str">
        <f>IF(I1073="","",SUM($I$2:I1073))</f>
        <v/>
      </c>
    </row>
    <row r="1074" spans="1:10">
      <c r="A1074" s="125" t="s">
        <v>1990</v>
      </c>
      <c r="B1074" s="123" t="s">
        <v>1995</v>
      </c>
      <c r="C1074" s="124" t="str">
        <f t="shared" si="69"/>
        <v>カワカミマモル</v>
      </c>
      <c r="D1074" s="124" t="str">
        <f t="shared" si="67"/>
        <v/>
      </c>
      <c r="E1074" s="124" t="str">
        <f>IF(D1074="","",COUNTIF($D$2:D1074,1))</f>
        <v/>
      </c>
      <c r="F1074" s="124" t="str">
        <f t="shared" si="68"/>
        <v/>
      </c>
      <c r="G1074" s="124" t="str">
        <f>IF(F1074="","",COUNTIF($F$2:F1074,$F$1))</f>
        <v/>
      </c>
      <c r="H1074" s="124" t="str">
        <f>IF(COUNTIF($A$2:A1074,A1074)=1,A1074,"")</f>
        <v/>
      </c>
      <c r="I1074" s="124" t="str">
        <f t="shared" si="70"/>
        <v/>
      </c>
      <c r="J1074" s="124" t="str">
        <f>IF(I1074="","",SUM($I$2:I1074))</f>
        <v/>
      </c>
    </row>
    <row r="1075" spans="1:10">
      <c r="A1075" s="125" t="s">
        <v>1990</v>
      </c>
      <c r="B1075" s="123" t="s">
        <v>1996</v>
      </c>
      <c r="C1075" s="124" t="str">
        <f t="shared" si="69"/>
        <v>カワムラノブヒサ</v>
      </c>
      <c r="D1075" s="124" t="str">
        <f t="shared" si="67"/>
        <v/>
      </c>
      <c r="E1075" s="124" t="str">
        <f>IF(D1075="","",COUNTIF($D$2:D1075,1))</f>
        <v/>
      </c>
      <c r="F1075" s="124" t="str">
        <f t="shared" si="68"/>
        <v/>
      </c>
      <c r="G1075" s="124" t="str">
        <f>IF(F1075="","",COUNTIF($F$2:F1075,$F$1))</f>
        <v/>
      </c>
      <c r="H1075" s="124" t="str">
        <f>IF(COUNTIF($A$2:A1075,A1075)=1,A1075,"")</f>
        <v/>
      </c>
      <c r="I1075" s="124" t="str">
        <f t="shared" si="70"/>
        <v/>
      </c>
      <c r="J1075" s="124" t="str">
        <f>IF(I1075="","",SUM($I$2:I1075))</f>
        <v/>
      </c>
    </row>
    <row r="1076" spans="1:10">
      <c r="A1076" s="125" t="s">
        <v>1990</v>
      </c>
      <c r="B1076" s="123" t="s">
        <v>1997</v>
      </c>
      <c r="C1076" s="124" t="str">
        <f t="shared" si="69"/>
        <v>コイケノリユキ</v>
      </c>
      <c r="D1076" s="124" t="str">
        <f t="shared" si="67"/>
        <v/>
      </c>
      <c r="E1076" s="124" t="str">
        <f>IF(D1076="","",COUNTIF($D$2:D1076,1))</f>
        <v/>
      </c>
      <c r="F1076" s="124" t="str">
        <f t="shared" si="68"/>
        <v/>
      </c>
      <c r="G1076" s="124" t="str">
        <f>IF(F1076="","",COUNTIF($F$2:F1076,$F$1))</f>
        <v/>
      </c>
      <c r="H1076" s="124" t="str">
        <f>IF(COUNTIF($A$2:A1076,A1076)=1,A1076,"")</f>
        <v/>
      </c>
      <c r="I1076" s="124" t="str">
        <f t="shared" si="70"/>
        <v/>
      </c>
      <c r="J1076" s="124" t="str">
        <f>IF(I1076="","",SUM($I$2:I1076))</f>
        <v/>
      </c>
    </row>
    <row r="1077" spans="1:10">
      <c r="A1077" s="125" t="s">
        <v>1990</v>
      </c>
      <c r="B1077" s="123" t="s">
        <v>1998</v>
      </c>
      <c r="C1077" s="124" t="str">
        <f t="shared" si="69"/>
        <v>コバヤシユウマ</v>
      </c>
      <c r="D1077" s="124" t="str">
        <f t="shared" si="67"/>
        <v/>
      </c>
      <c r="E1077" s="124" t="str">
        <f>IF(D1077="","",COUNTIF($D$2:D1077,1))</f>
        <v/>
      </c>
      <c r="F1077" s="124" t="str">
        <f t="shared" si="68"/>
        <v/>
      </c>
      <c r="G1077" s="124" t="str">
        <f>IF(F1077="","",COUNTIF($F$2:F1077,$F$1))</f>
        <v/>
      </c>
      <c r="H1077" s="124" t="str">
        <f>IF(COUNTIF($A$2:A1077,A1077)=1,A1077,"")</f>
        <v/>
      </c>
      <c r="I1077" s="124" t="str">
        <f t="shared" si="70"/>
        <v/>
      </c>
      <c r="J1077" s="124" t="str">
        <f>IF(I1077="","",SUM($I$2:I1077))</f>
        <v/>
      </c>
    </row>
    <row r="1078" spans="1:10">
      <c r="A1078" s="125" t="s">
        <v>1990</v>
      </c>
      <c r="B1078" s="123" t="s">
        <v>1999</v>
      </c>
      <c r="C1078" s="124" t="str">
        <f t="shared" si="69"/>
        <v>サイトウヒロシ</v>
      </c>
      <c r="D1078" s="124" t="str">
        <f t="shared" si="67"/>
        <v/>
      </c>
      <c r="E1078" s="124" t="str">
        <f>IF(D1078="","",COUNTIF($D$2:D1078,1))</f>
        <v/>
      </c>
      <c r="F1078" s="124" t="str">
        <f t="shared" si="68"/>
        <v/>
      </c>
      <c r="G1078" s="124" t="str">
        <f>IF(F1078="","",COUNTIF($F$2:F1078,$F$1))</f>
        <v/>
      </c>
      <c r="H1078" s="124" t="str">
        <f>IF(COUNTIF($A$2:A1078,A1078)=1,A1078,"")</f>
        <v/>
      </c>
      <c r="I1078" s="124" t="str">
        <f t="shared" si="70"/>
        <v/>
      </c>
      <c r="J1078" s="124" t="str">
        <f>IF(I1078="","",SUM($I$2:I1078))</f>
        <v/>
      </c>
    </row>
    <row r="1079" spans="1:10">
      <c r="A1079" s="125" t="s">
        <v>1990</v>
      </c>
      <c r="B1079" s="123" t="s">
        <v>2000</v>
      </c>
      <c r="C1079" s="124" t="str">
        <f t="shared" si="69"/>
        <v>サイトウリョウイチ</v>
      </c>
      <c r="D1079" s="124" t="str">
        <f t="shared" si="67"/>
        <v/>
      </c>
      <c r="E1079" s="124" t="str">
        <f>IF(D1079="","",COUNTIF($D$2:D1079,1))</f>
        <v/>
      </c>
      <c r="F1079" s="124" t="str">
        <f t="shared" si="68"/>
        <v/>
      </c>
      <c r="G1079" s="124" t="str">
        <f>IF(F1079="","",COUNTIF($F$2:F1079,$F$1))</f>
        <v/>
      </c>
      <c r="H1079" s="124" t="str">
        <f>IF(COUNTIF($A$2:A1079,A1079)=1,A1079,"")</f>
        <v/>
      </c>
      <c r="I1079" s="124" t="str">
        <f t="shared" si="70"/>
        <v/>
      </c>
      <c r="J1079" s="124" t="str">
        <f>IF(I1079="","",SUM($I$2:I1079))</f>
        <v/>
      </c>
    </row>
    <row r="1080" spans="1:10">
      <c r="A1080" s="125" t="s">
        <v>1990</v>
      </c>
      <c r="B1080" s="123" t="s">
        <v>2001</v>
      </c>
      <c r="C1080" s="124" t="str">
        <f t="shared" si="69"/>
        <v>サカタカズオ</v>
      </c>
      <c r="D1080" s="124" t="str">
        <f t="shared" si="67"/>
        <v/>
      </c>
      <c r="E1080" s="124" t="str">
        <f>IF(D1080="","",COUNTIF($D$2:D1080,1))</f>
        <v/>
      </c>
      <c r="F1080" s="124" t="str">
        <f t="shared" si="68"/>
        <v/>
      </c>
      <c r="G1080" s="124" t="str">
        <f>IF(F1080="","",COUNTIF($F$2:F1080,$F$1))</f>
        <v/>
      </c>
      <c r="H1080" s="124" t="str">
        <f>IF(COUNTIF($A$2:A1080,A1080)=1,A1080,"")</f>
        <v/>
      </c>
      <c r="I1080" s="124" t="str">
        <f t="shared" si="70"/>
        <v/>
      </c>
      <c r="J1080" s="124" t="str">
        <f>IF(I1080="","",SUM($I$2:I1080))</f>
        <v/>
      </c>
    </row>
    <row r="1081" spans="1:10">
      <c r="A1081" s="125" t="s">
        <v>1990</v>
      </c>
      <c r="B1081" s="123" t="s">
        <v>2002</v>
      </c>
      <c r="C1081" s="124" t="str">
        <f t="shared" si="69"/>
        <v>ササキコウイチ</v>
      </c>
      <c r="D1081" s="124" t="str">
        <f t="shared" si="67"/>
        <v/>
      </c>
      <c r="E1081" s="124" t="str">
        <f>IF(D1081="","",COUNTIF($D$2:D1081,1))</f>
        <v/>
      </c>
      <c r="F1081" s="124" t="str">
        <f t="shared" si="68"/>
        <v/>
      </c>
      <c r="G1081" s="124" t="str">
        <f>IF(F1081="","",COUNTIF($F$2:F1081,$F$1))</f>
        <v/>
      </c>
      <c r="H1081" s="124" t="str">
        <f>IF(COUNTIF($A$2:A1081,A1081)=1,A1081,"")</f>
        <v/>
      </c>
      <c r="I1081" s="124" t="str">
        <f t="shared" si="70"/>
        <v/>
      </c>
      <c r="J1081" s="124" t="str">
        <f>IF(I1081="","",SUM($I$2:I1081))</f>
        <v/>
      </c>
    </row>
    <row r="1082" spans="1:10">
      <c r="A1082" s="125" t="s">
        <v>1990</v>
      </c>
      <c r="B1082" s="123" t="s">
        <v>2003</v>
      </c>
      <c r="C1082" s="124" t="str">
        <f t="shared" si="69"/>
        <v>ササキタクミ</v>
      </c>
      <c r="D1082" s="124" t="str">
        <f t="shared" si="67"/>
        <v/>
      </c>
      <c r="E1082" s="124" t="str">
        <f>IF(D1082="","",COUNTIF($D$2:D1082,1))</f>
        <v/>
      </c>
      <c r="F1082" s="124" t="str">
        <f t="shared" si="68"/>
        <v/>
      </c>
      <c r="G1082" s="124" t="str">
        <f>IF(F1082="","",COUNTIF($F$2:F1082,$F$1))</f>
        <v/>
      </c>
      <c r="H1082" s="124" t="str">
        <f>IF(COUNTIF($A$2:A1082,A1082)=1,A1082,"")</f>
        <v/>
      </c>
      <c r="I1082" s="124" t="str">
        <f t="shared" si="70"/>
        <v/>
      </c>
      <c r="J1082" s="124" t="str">
        <f>IF(I1082="","",SUM($I$2:I1082))</f>
        <v/>
      </c>
    </row>
    <row r="1083" spans="1:10">
      <c r="A1083" s="125" t="s">
        <v>1990</v>
      </c>
      <c r="B1083" s="123" t="s">
        <v>2004</v>
      </c>
      <c r="C1083" s="124" t="str">
        <f t="shared" si="69"/>
        <v>サトウヤスオ</v>
      </c>
      <c r="D1083" s="124" t="str">
        <f t="shared" si="67"/>
        <v/>
      </c>
      <c r="E1083" s="124" t="str">
        <f>IF(D1083="","",COUNTIF($D$2:D1083,1))</f>
        <v/>
      </c>
      <c r="F1083" s="124" t="str">
        <f t="shared" si="68"/>
        <v/>
      </c>
      <c r="G1083" s="124" t="str">
        <f>IF(F1083="","",COUNTIF($F$2:F1083,$F$1))</f>
        <v/>
      </c>
      <c r="H1083" s="124" t="str">
        <f>IF(COUNTIF($A$2:A1083,A1083)=1,A1083,"")</f>
        <v/>
      </c>
      <c r="I1083" s="124" t="str">
        <f t="shared" si="70"/>
        <v/>
      </c>
      <c r="J1083" s="124" t="str">
        <f>IF(I1083="","",SUM($I$2:I1083))</f>
        <v/>
      </c>
    </row>
    <row r="1084" spans="1:10">
      <c r="A1084" s="125" t="s">
        <v>1990</v>
      </c>
      <c r="B1084" s="123" t="s">
        <v>2005</v>
      </c>
      <c r="C1084" s="124" t="str">
        <f t="shared" si="69"/>
        <v>サノヒロユキ</v>
      </c>
      <c r="D1084" s="124" t="str">
        <f t="shared" si="67"/>
        <v/>
      </c>
      <c r="E1084" s="124" t="str">
        <f>IF(D1084="","",COUNTIF($D$2:D1084,1))</f>
        <v/>
      </c>
      <c r="F1084" s="124" t="str">
        <f t="shared" si="68"/>
        <v/>
      </c>
      <c r="G1084" s="124" t="str">
        <f>IF(F1084="","",COUNTIF($F$2:F1084,$F$1))</f>
        <v/>
      </c>
      <c r="H1084" s="124" t="str">
        <f>IF(COUNTIF($A$2:A1084,A1084)=1,A1084,"")</f>
        <v/>
      </c>
      <c r="I1084" s="124" t="str">
        <f t="shared" si="70"/>
        <v/>
      </c>
      <c r="J1084" s="124" t="str">
        <f>IF(I1084="","",SUM($I$2:I1084))</f>
        <v/>
      </c>
    </row>
    <row r="1085" spans="1:10">
      <c r="A1085" s="125" t="s">
        <v>1990</v>
      </c>
      <c r="B1085" s="123" t="s">
        <v>2006</v>
      </c>
      <c r="C1085" s="124" t="str">
        <f t="shared" si="69"/>
        <v>スズキヒロマサ</v>
      </c>
      <c r="D1085" s="124" t="str">
        <f t="shared" si="67"/>
        <v/>
      </c>
      <c r="E1085" s="124" t="str">
        <f>IF(D1085="","",COUNTIF($D$2:D1085,1))</f>
        <v/>
      </c>
      <c r="F1085" s="124" t="str">
        <f t="shared" si="68"/>
        <v/>
      </c>
      <c r="G1085" s="124" t="str">
        <f>IF(F1085="","",COUNTIF($F$2:F1085,$F$1))</f>
        <v/>
      </c>
      <c r="H1085" s="124" t="str">
        <f>IF(COUNTIF($A$2:A1085,A1085)=1,A1085,"")</f>
        <v/>
      </c>
      <c r="I1085" s="124" t="str">
        <f t="shared" si="70"/>
        <v/>
      </c>
      <c r="J1085" s="124" t="str">
        <f>IF(I1085="","",SUM($I$2:I1085))</f>
        <v/>
      </c>
    </row>
    <row r="1086" spans="1:10">
      <c r="A1086" s="125" t="s">
        <v>1990</v>
      </c>
      <c r="B1086" s="123" t="s">
        <v>2007</v>
      </c>
      <c r="C1086" s="124" t="str">
        <f t="shared" si="69"/>
        <v>スズキマサミ</v>
      </c>
      <c r="D1086" s="124" t="str">
        <f t="shared" si="67"/>
        <v/>
      </c>
      <c r="E1086" s="124" t="str">
        <f>IF(D1086="","",COUNTIF($D$2:D1086,1))</f>
        <v/>
      </c>
      <c r="F1086" s="124" t="str">
        <f t="shared" si="68"/>
        <v/>
      </c>
      <c r="G1086" s="124" t="str">
        <f>IF(F1086="","",COUNTIF($F$2:F1086,$F$1))</f>
        <v/>
      </c>
      <c r="H1086" s="124" t="str">
        <f>IF(COUNTIF($A$2:A1086,A1086)=1,A1086,"")</f>
        <v/>
      </c>
      <c r="I1086" s="124" t="str">
        <f t="shared" si="70"/>
        <v/>
      </c>
      <c r="J1086" s="124" t="str">
        <f>IF(I1086="","",SUM($I$2:I1086))</f>
        <v/>
      </c>
    </row>
    <row r="1087" spans="1:10">
      <c r="A1087" s="125" t="s">
        <v>1990</v>
      </c>
      <c r="B1087" s="123" t="s">
        <v>2008</v>
      </c>
      <c r="C1087" s="124" t="str">
        <f t="shared" si="69"/>
        <v>スミヨシトシオ</v>
      </c>
      <c r="D1087" s="124" t="str">
        <f t="shared" si="67"/>
        <v/>
      </c>
      <c r="E1087" s="124" t="str">
        <f>IF(D1087="","",COUNTIF($D$2:D1087,1))</f>
        <v/>
      </c>
      <c r="F1087" s="124" t="str">
        <f t="shared" si="68"/>
        <v/>
      </c>
      <c r="G1087" s="124" t="str">
        <f>IF(F1087="","",COUNTIF($F$2:F1087,$F$1))</f>
        <v/>
      </c>
      <c r="H1087" s="124" t="str">
        <f>IF(COUNTIF($A$2:A1087,A1087)=1,A1087,"")</f>
        <v/>
      </c>
      <c r="I1087" s="124" t="str">
        <f t="shared" si="70"/>
        <v/>
      </c>
      <c r="J1087" s="124" t="str">
        <f>IF(I1087="","",SUM($I$2:I1087))</f>
        <v/>
      </c>
    </row>
    <row r="1088" spans="1:10">
      <c r="A1088" s="125" t="s">
        <v>1990</v>
      </c>
      <c r="B1088" s="123" t="s">
        <v>2009</v>
      </c>
      <c r="C1088" s="124" t="str">
        <f t="shared" si="69"/>
        <v>タケダユキオ</v>
      </c>
      <c r="D1088" s="124" t="str">
        <f t="shared" si="67"/>
        <v/>
      </c>
      <c r="E1088" s="124" t="str">
        <f>IF(D1088="","",COUNTIF($D$2:D1088,1))</f>
        <v/>
      </c>
      <c r="F1088" s="124" t="str">
        <f t="shared" si="68"/>
        <v/>
      </c>
      <c r="G1088" s="124" t="str">
        <f>IF(F1088="","",COUNTIF($F$2:F1088,$F$1))</f>
        <v/>
      </c>
      <c r="H1088" s="124" t="str">
        <f>IF(COUNTIF($A$2:A1088,A1088)=1,A1088,"")</f>
        <v/>
      </c>
      <c r="I1088" s="124" t="str">
        <f t="shared" si="70"/>
        <v/>
      </c>
      <c r="J1088" s="124" t="str">
        <f>IF(I1088="","",SUM($I$2:I1088))</f>
        <v/>
      </c>
    </row>
    <row r="1089" spans="1:10">
      <c r="A1089" s="125" t="s">
        <v>1990</v>
      </c>
      <c r="B1089" s="123" t="s">
        <v>2010</v>
      </c>
      <c r="C1089" s="124" t="str">
        <f t="shared" si="69"/>
        <v>タムラセイイチ</v>
      </c>
      <c r="D1089" s="124" t="str">
        <f t="shared" si="67"/>
        <v/>
      </c>
      <c r="E1089" s="124" t="str">
        <f>IF(D1089="","",COUNTIF($D$2:D1089,1))</f>
        <v/>
      </c>
      <c r="F1089" s="124" t="str">
        <f t="shared" si="68"/>
        <v/>
      </c>
      <c r="G1089" s="124" t="str">
        <f>IF(F1089="","",COUNTIF($F$2:F1089,$F$1))</f>
        <v/>
      </c>
      <c r="H1089" s="124" t="str">
        <f>IF(COUNTIF($A$2:A1089,A1089)=1,A1089,"")</f>
        <v/>
      </c>
      <c r="I1089" s="124" t="str">
        <f t="shared" si="70"/>
        <v/>
      </c>
      <c r="J1089" s="124" t="str">
        <f>IF(I1089="","",SUM($I$2:I1089))</f>
        <v/>
      </c>
    </row>
    <row r="1090" spans="1:10">
      <c r="A1090" s="125" t="s">
        <v>1990</v>
      </c>
      <c r="B1090" s="123" t="s">
        <v>2011</v>
      </c>
      <c r="C1090" s="124" t="str">
        <f t="shared" si="69"/>
        <v>テラベノブユキ</v>
      </c>
      <c r="D1090" s="124" t="str">
        <f t="shared" ref="D1090:D1153" si="71">IF(LEFT(B1090,LEN(頭文字))=頭文字,1,"")</f>
        <v/>
      </c>
      <c r="E1090" s="124" t="str">
        <f>IF(D1090="","",COUNTIF($D$2:D1090,1))</f>
        <v/>
      </c>
      <c r="F1090" s="124" t="str">
        <f t="shared" ref="F1090:F1153" si="72">IF(COUNTIF(氏名,B1090)&gt;1,"重複","")</f>
        <v/>
      </c>
      <c r="G1090" s="124" t="str">
        <f>IF(F1090="","",COUNTIF($F$2:F1090,$F$1))</f>
        <v/>
      </c>
      <c r="H1090" s="124" t="str">
        <f>IF(COUNTIF($A$2:A1090,A1090)=1,A1090,"")</f>
        <v/>
      </c>
      <c r="I1090" s="124" t="str">
        <f t="shared" si="70"/>
        <v/>
      </c>
      <c r="J1090" s="124" t="str">
        <f>IF(I1090="","",SUM($I$2:I1090))</f>
        <v/>
      </c>
    </row>
    <row r="1091" spans="1:10">
      <c r="A1091" s="125" t="s">
        <v>1990</v>
      </c>
      <c r="B1091" s="123" t="s">
        <v>2012</v>
      </c>
      <c r="C1091" s="124" t="str">
        <f t="shared" ref="C1091:C1154" si="73">PHONETIC(B1091)</f>
        <v>ナカジマトシミ</v>
      </c>
      <c r="D1091" s="124" t="str">
        <f t="shared" si="71"/>
        <v/>
      </c>
      <c r="E1091" s="124" t="str">
        <f>IF(D1091="","",COUNTIF($D$2:D1091,1))</f>
        <v/>
      </c>
      <c r="F1091" s="124" t="str">
        <f t="shared" si="72"/>
        <v/>
      </c>
      <c r="G1091" s="124" t="str">
        <f>IF(F1091="","",COUNTIF($F$2:F1091,$F$1))</f>
        <v/>
      </c>
      <c r="H1091" s="124" t="str">
        <f>IF(COUNTIF($A$2:A1091,A1091)=1,A1091,"")</f>
        <v/>
      </c>
      <c r="I1091" s="124" t="str">
        <f t="shared" ref="I1091:I1154" si="74">IF(H1091="","",1)</f>
        <v/>
      </c>
      <c r="J1091" s="124" t="str">
        <f>IF(I1091="","",SUM($I$2:I1091))</f>
        <v/>
      </c>
    </row>
    <row r="1092" spans="1:10">
      <c r="A1092" s="125" t="s">
        <v>1990</v>
      </c>
      <c r="B1092" s="123" t="s">
        <v>2013</v>
      </c>
      <c r="C1092" s="124" t="str">
        <f t="shared" si="73"/>
        <v>ナラオカマサカズ</v>
      </c>
      <c r="D1092" s="124" t="str">
        <f t="shared" si="71"/>
        <v/>
      </c>
      <c r="E1092" s="124" t="str">
        <f>IF(D1092="","",COUNTIF($D$2:D1092,1))</f>
        <v/>
      </c>
      <c r="F1092" s="124" t="str">
        <f t="shared" si="72"/>
        <v/>
      </c>
      <c r="G1092" s="124" t="str">
        <f>IF(F1092="","",COUNTIF($F$2:F1092,$F$1))</f>
        <v/>
      </c>
      <c r="H1092" s="124" t="str">
        <f>IF(COUNTIF($A$2:A1092,A1092)=1,A1092,"")</f>
        <v/>
      </c>
      <c r="I1092" s="124" t="str">
        <f t="shared" si="74"/>
        <v/>
      </c>
      <c r="J1092" s="124" t="str">
        <f>IF(I1092="","",SUM($I$2:I1092))</f>
        <v/>
      </c>
    </row>
    <row r="1093" spans="1:10">
      <c r="A1093" s="125" t="s">
        <v>1990</v>
      </c>
      <c r="B1093" s="123" t="s">
        <v>2014</v>
      </c>
      <c r="C1093" s="124" t="str">
        <f t="shared" si="73"/>
        <v>ナンバトシオ</v>
      </c>
      <c r="D1093" s="124" t="str">
        <f t="shared" si="71"/>
        <v/>
      </c>
      <c r="E1093" s="124" t="str">
        <f>IF(D1093="","",COUNTIF($D$2:D1093,1))</f>
        <v/>
      </c>
      <c r="F1093" s="124" t="str">
        <f t="shared" si="72"/>
        <v/>
      </c>
      <c r="G1093" s="124" t="str">
        <f>IF(F1093="","",COUNTIF($F$2:F1093,$F$1))</f>
        <v/>
      </c>
      <c r="H1093" s="124" t="str">
        <f>IF(COUNTIF($A$2:A1093,A1093)=1,A1093,"")</f>
        <v/>
      </c>
      <c r="I1093" s="124" t="str">
        <f t="shared" si="74"/>
        <v/>
      </c>
      <c r="J1093" s="124" t="str">
        <f>IF(I1093="","",SUM($I$2:I1093))</f>
        <v/>
      </c>
    </row>
    <row r="1094" spans="1:10">
      <c r="A1094" s="125" t="s">
        <v>1990</v>
      </c>
      <c r="B1094" s="123" t="s">
        <v>2015</v>
      </c>
      <c r="C1094" s="124" t="str">
        <f t="shared" si="73"/>
        <v>ヌマタコウジ</v>
      </c>
      <c r="D1094" s="124" t="str">
        <f t="shared" si="71"/>
        <v/>
      </c>
      <c r="E1094" s="124" t="str">
        <f>IF(D1094="","",COUNTIF($D$2:D1094,1))</f>
        <v/>
      </c>
      <c r="F1094" s="124" t="str">
        <f t="shared" si="72"/>
        <v/>
      </c>
      <c r="G1094" s="124" t="str">
        <f>IF(F1094="","",COUNTIF($F$2:F1094,$F$1))</f>
        <v/>
      </c>
      <c r="H1094" s="124" t="str">
        <f>IF(COUNTIF($A$2:A1094,A1094)=1,A1094,"")</f>
        <v/>
      </c>
      <c r="I1094" s="124" t="str">
        <f t="shared" si="74"/>
        <v/>
      </c>
      <c r="J1094" s="124" t="str">
        <f>IF(I1094="","",SUM($I$2:I1094))</f>
        <v/>
      </c>
    </row>
    <row r="1095" spans="1:10">
      <c r="A1095" s="125" t="s">
        <v>1990</v>
      </c>
      <c r="B1095" s="123" t="s">
        <v>2016</v>
      </c>
      <c r="C1095" s="124" t="str">
        <f t="shared" si="73"/>
        <v>ヌマタイト</v>
      </c>
      <c r="D1095" s="124" t="str">
        <f t="shared" si="71"/>
        <v/>
      </c>
      <c r="E1095" s="124" t="str">
        <f>IF(D1095="","",COUNTIF($D$2:D1095,1))</f>
        <v/>
      </c>
      <c r="F1095" s="124" t="str">
        <f t="shared" si="72"/>
        <v/>
      </c>
      <c r="G1095" s="124" t="str">
        <f>IF(F1095="","",COUNTIF($F$2:F1095,$F$1))</f>
        <v/>
      </c>
      <c r="H1095" s="124" t="str">
        <f>IF(COUNTIF($A$2:A1095,A1095)=1,A1095,"")</f>
        <v/>
      </c>
      <c r="I1095" s="124" t="str">
        <f t="shared" si="74"/>
        <v/>
      </c>
      <c r="J1095" s="124" t="str">
        <f>IF(I1095="","",SUM($I$2:I1095))</f>
        <v/>
      </c>
    </row>
    <row r="1096" spans="1:10">
      <c r="A1096" s="125" t="s">
        <v>1990</v>
      </c>
      <c r="B1096" s="123" t="s">
        <v>2017</v>
      </c>
      <c r="C1096" s="124" t="str">
        <f t="shared" si="73"/>
        <v>ハギワラミツオ</v>
      </c>
      <c r="D1096" s="124" t="str">
        <f t="shared" si="71"/>
        <v/>
      </c>
      <c r="E1096" s="124" t="str">
        <f>IF(D1096="","",COUNTIF($D$2:D1096,1))</f>
        <v/>
      </c>
      <c r="F1096" s="124" t="str">
        <f t="shared" si="72"/>
        <v/>
      </c>
      <c r="G1096" s="124" t="str">
        <f>IF(F1096="","",COUNTIF($F$2:F1096,$F$1))</f>
        <v/>
      </c>
      <c r="H1096" s="124" t="str">
        <f>IF(COUNTIF($A$2:A1096,A1096)=1,A1096,"")</f>
        <v/>
      </c>
      <c r="I1096" s="124" t="str">
        <f t="shared" si="74"/>
        <v/>
      </c>
      <c r="J1096" s="124" t="str">
        <f>IF(I1096="","",SUM($I$2:I1096))</f>
        <v/>
      </c>
    </row>
    <row r="1097" spans="1:10">
      <c r="A1097" s="125" t="s">
        <v>1990</v>
      </c>
      <c r="B1097" s="123" t="s">
        <v>2018</v>
      </c>
      <c r="C1097" s="124" t="str">
        <f t="shared" si="73"/>
        <v>ハリイヒデオ</v>
      </c>
      <c r="D1097" s="124" t="str">
        <f t="shared" si="71"/>
        <v/>
      </c>
      <c r="E1097" s="124" t="str">
        <f>IF(D1097="","",COUNTIF($D$2:D1097,1))</f>
        <v/>
      </c>
      <c r="F1097" s="124" t="str">
        <f t="shared" si="72"/>
        <v/>
      </c>
      <c r="G1097" s="124" t="str">
        <f>IF(F1097="","",COUNTIF($F$2:F1097,$F$1))</f>
        <v/>
      </c>
      <c r="H1097" s="124" t="str">
        <f>IF(COUNTIF($A$2:A1097,A1097)=1,A1097,"")</f>
        <v/>
      </c>
      <c r="I1097" s="124" t="str">
        <f t="shared" si="74"/>
        <v/>
      </c>
      <c r="J1097" s="124" t="str">
        <f>IF(I1097="","",SUM($I$2:I1097))</f>
        <v/>
      </c>
    </row>
    <row r="1098" spans="1:10">
      <c r="A1098" s="125" t="s">
        <v>1990</v>
      </c>
      <c r="B1098" s="123" t="s">
        <v>2019</v>
      </c>
      <c r="C1098" s="124" t="str">
        <f t="shared" si="73"/>
        <v>ヒラカワユウサク</v>
      </c>
      <c r="D1098" s="124" t="str">
        <f t="shared" si="71"/>
        <v/>
      </c>
      <c r="E1098" s="124" t="str">
        <f>IF(D1098="","",COUNTIF($D$2:D1098,1))</f>
        <v/>
      </c>
      <c r="F1098" s="124" t="str">
        <f t="shared" si="72"/>
        <v/>
      </c>
      <c r="G1098" s="124" t="str">
        <f>IF(F1098="","",COUNTIF($F$2:F1098,$F$1))</f>
        <v/>
      </c>
      <c r="H1098" s="124" t="str">
        <f>IF(COUNTIF($A$2:A1098,A1098)=1,A1098,"")</f>
        <v/>
      </c>
      <c r="I1098" s="124" t="str">
        <f t="shared" si="74"/>
        <v/>
      </c>
      <c r="J1098" s="124" t="str">
        <f>IF(I1098="","",SUM($I$2:I1098))</f>
        <v/>
      </c>
    </row>
    <row r="1099" spans="1:10">
      <c r="A1099" s="125" t="s">
        <v>1990</v>
      </c>
      <c r="B1099" s="123" t="s">
        <v>2020</v>
      </c>
      <c r="C1099" s="124" t="str">
        <f t="shared" si="73"/>
        <v>ヒロタキケンゾウ</v>
      </c>
      <c r="D1099" s="124" t="str">
        <f t="shared" si="71"/>
        <v/>
      </c>
      <c r="E1099" s="124" t="str">
        <f>IF(D1099="","",COUNTIF($D$2:D1099,1))</f>
        <v/>
      </c>
      <c r="F1099" s="124" t="str">
        <f t="shared" si="72"/>
        <v/>
      </c>
      <c r="G1099" s="124" t="str">
        <f>IF(F1099="","",COUNTIF($F$2:F1099,$F$1))</f>
        <v/>
      </c>
      <c r="H1099" s="124" t="str">
        <f>IF(COUNTIF($A$2:A1099,A1099)=1,A1099,"")</f>
        <v/>
      </c>
      <c r="I1099" s="124" t="str">
        <f t="shared" si="74"/>
        <v/>
      </c>
      <c r="J1099" s="124" t="str">
        <f>IF(I1099="","",SUM($I$2:I1099))</f>
        <v/>
      </c>
    </row>
    <row r="1100" spans="1:10">
      <c r="A1100" s="125" t="s">
        <v>1990</v>
      </c>
      <c r="B1100" s="123" t="s">
        <v>2021</v>
      </c>
      <c r="C1100" s="124" t="str">
        <f t="shared" si="73"/>
        <v>フクオカセイイチ</v>
      </c>
      <c r="D1100" s="124" t="str">
        <f t="shared" si="71"/>
        <v/>
      </c>
      <c r="E1100" s="124" t="str">
        <f>IF(D1100="","",COUNTIF($D$2:D1100,1))</f>
        <v/>
      </c>
      <c r="F1100" s="124" t="str">
        <f t="shared" si="72"/>
        <v/>
      </c>
      <c r="G1100" s="124" t="str">
        <f>IF(F1100="","",COUNTIF($F$2:F1100,$F$1))</f>
        <v/>
      </c>
      <c r="H1100" s="124" t="str">
        <f>IF(COUNTIF($A$2:A1100,A1100)=1,A1100,"")</f>
        <v/>
      </c>
      <c r="I1100" s="124" t="str">
        <f t="shared" si="74"/>
        <v/>
      </c>
      <c r="J1100" s="124" t="str">
        <f>IF(I1100="","",SUM($I$2:I1100))</f>
        <v/>
      </c>
    </row>
    <row r="1101" spans="1:10">
      <c r="A1101" s="125" t="s">
        <v>1990</v>
      </c>
      <c r="B1101" s="123" t="s">
        <v>2022</v>
      </c>
      <c r="C1101" s="124" t="str">
        <f t="shared" si="73"/>
        <v>マツモトツトム</v>
      </c>
      <c r="D1101" s="124" t="str">
        <f t="shared" si="71"/>
        <v/>
      </c>
      <c r="E1101" s="124" t="str">
        <f>IF(D1101="","",COUNTIF($D$2:D1101,1))</f>
        <v/>
      </c>
      <c r="F1101" s="124" t="str">
        <f t="shared" si="72"/>
        <v/>
      </c>
      <c r="G1101" s="124" t="str">
        <f>IF(F1101="","",COUNTIF($F$2:F1101,$F$1))</f>
        <v/>
      </c>
      <c r="H1101" s="124" t="str">
        <f>IF(COUNTIF($A$2:A1101,A1101)=1,A1101,"")</f>
        <v/>
      </c>
      <c r="I1101" s="124" t="str">
        <f t="shared" si="74"/>
        <v/>
      </c>
      <c r="J1101" s="124" t="str">
        <f>IF(I1101="","",SUM($I$2:I1101))</f>
        <v/>
      </c>
    </row>
    <row r="1102" spans="1:10">
      <c r="A1102" s="125" t="s">
        <v>1990</v>
      </c>
      <c r="B1102" s="123" t="s">
        <v>2023</v>
      </c>
      <c r="C1102" s="124" t="str">
        <f t="shared" si="73"/>
        <v>モリヒロマサ</v>
      </c>
      <c r="D1102" s="124" t="str">
        <f t="shared" si="71"/>
        <v/>
      </c>
      <c r="E1102" s="124" t="str">
        <f>IF(D1102="","",COUNTIF($D$2:D1102,1))</f>
        <v/>
      </c>
      <c r="F1102" s="124" t="str">
        <f t="shared" si="72"/>
        <v/>
      </c>
      <c r="G1102" s="124" t="str">
        <f>IF(F1102="","",COUNTIF($F$2:F1102,$F$1))</f>
        <v/>
      </c>
      <c r="H1102" s="124" t="str">
        <f>IF(COUNTIF($A$2:A1102,A1102)=1,A1102,"")</f>
        <v/>
      </c>
      <c r="I1102" s="124" t="str">
        <f t="shared" si="74"/>
        <v/>
      </c>
      <c r="J1102" s="124" t="str">
        <f>IF(I1102="","",SUM($I$2:I1102))</f>
        <v/>
      </c>
    </row>
    <row r="1103" spans="1:10">
      <c r="A1103" s="125" t="s">
        <v>1990</v>
      </c>
      <c r="B1103" s="123" t="s">
        <v>2024</v>
      </c>
      <c r="C1103" s="124" t="str">
        <f t="shared" si="73"/>
        <v>モリタシンイチロウ</v>
      </c>
      <c r="D1103" s="124" t="str">
        <f t="shared" si="71"/>
        <v/>
      </c>
      <c r="E1103" s="124" t="str">
        <f>IF(D1103="","",COUNTIF($D$2:D1103,1))</f>
        <v/>
      </c>
      <c r="F1103" s="124" t="str">
        <f t="shared" si="72"/>
        <v/>
      </c>
      <c r="G1103" s="124" t="str">
        <f>IF(F1103="","",COUNTIF($F$2:F1103,$F$1))</f>
        <v/>
      </c>
      <c r="H1103" s="124" t="str">
        <f>IF(COUNTIF($A$2:A1103,A1103)=1,A1103,"")</f>
        <v/>
      </c>
      <c r="I1103" s="124" t="str">
        <f t="shared" si="74"/>
        <v/>
      </c>
      <c r="J1103" s="124" t="str">
        <f>IF(I1103="","",SUM($I$2:I1103))</f>
        <v/>
      </c>
    </row>
    <row r="1104" spans="1:10">
      <c r="A1104" s="125" t="s">
        <v>1990</v>
      </c>
      <c r="B1104" s="123" t="s">
        <v>2025</v>
      </c>
      <c r="C1104" s="124" t="str">
        <f t="shared" si="73"/>
        <v>モリヤマシコウ</v>
      </c>
      <c r="D1104" s="124" t="str">
        <f t="shared" si="71"/>
        <v/>
      </c>
      <c r="E1104" s="124" t="str">
        <f>IF(D1104="","",COUNTIF($D$2:D1104,1))</f>
        <v/>
      </c>
      <c r="F1104" s="124" t="str">
        <f t="shared" si="72"/>
        <v/>
      </c>
      <c r="G1104" s="124" t="str">
        <f>IF(F1104="","",COUNTIF($F$2:F1104,$F$1))</f>
        <v/>
      </c>
      <c r="H1104" s="124" t="str">
        <f>IF(COUNTIF($A$2:A1104,A1104)=1,A1104,"")</f>
        <v/>
      </c>
      <c r="I1104" s="124" t="str">
        <f t="shared" si="74"/>
        <v/>
      </c>
      <c r="J1104" s="124" t="str">
        <f>IF(I1104="","",SUM($I$2:I1104))</f>
        <v/>
      </c>
    </row>
    <row r="1105" spans="1:10">
      <c r="A1105" s="125" t="s">
        <v>1990</v>
      </c>
      <c r="B1105" s="123" t="s">
        <v>2026</v>
      </c>
      <c r="C1105" s="124" t="str">
        <f t="shared" si="73"/>
        <v>ヤマグチマサミ</v>
      </c>
      <c r="D1105" s="124" t="str">
        <f t="shared" si="71"/>
        <v/>
      </c>
      <c r="E1105" s="124" t="str">
        <f>IF(D1105="","",COUNTIF($D$2:D1105,1))</f>
        <v/>
      </c>
      <c r="F1105" s="124" t="str">
        <f t="shared" si="72"/>
        <v/>
      </c>
      <c r="G1105" s="124" t="str">
        <f>IF(F1105="","",COUNTIF($F$2:F1105,$F$1))</f>
        <v/>
      </c>
      <c r="H1105" s="124" t="str">
        <f>IF(COUNTIF($A$2:A1105,A1105)=1,A1105,"")</f>
        <v/>
      </c>
      <c r="I1105" s="124" t="str">
        <f t="shared" si="74"/>
        <v/>
      </c>
      <c r="J1105" s="124" t="str">
        <f>IF(I1105="","",SUM($I$2:I1105))</f>
        <v/>
      </c>
    </row>
    <row r="1106" spans="1:10">
      <c r="A1106" s="125" t="s">
        <v>1990</v>
      </c>
      <c r="B1106" s="123" t="s">
        <v>2027</v>
      </c>
      <c r="C1106" s="124" t="str">
        <f t="shared" si="73"/>
        <v>ヨコオヒデシ</v>
      </c>
      <c r="D1106" s="124" t="str">
        <f t="shared" si="71"/>
        <v/>
      </c>
      <c r="E1106" s="124" t="str">
        <f>IF(D1106="","",COUNTIF($D$2:D1106,1))</f>
        <v/>
      </c>
      <c r="F1106" s="124" t="str">
        <f t="shared" si="72"/>
        <v/>
      </c>
      <c r="G1106" s="124" t="str">
        <f>IF(F1106="","",COUNTIF($F$2:F1106,$F$1))</f>
        <v/>
      </c>
      <c r="H1106" s="124" t="str">
        <f>IF(COUNTIF($A$2:A1106,A1106)=1,A1106,"")</f>
        <v/>
      </c>
      <c r="I1106" s="124" t="str">
        <f t="shared" si="74"/>
        <v/>
      </c>
      <c r="J1106" s="124" t="str">
        <f>IF(I1106="","",SUM($I$2:I1106))</f>
        <v/>
      </c>
    </row>
    <row r="1107" spans="1:10">
      <c r="A1107" s="125" t="s">
        <v>1990</v>
      </c>
      <c r="B1107" s="123" t="s">
        <v>2028</v>
      </c>
      <c r="C1107" s="124" t="str">
        <f t="shared" si="73"/>
        <v>ワタナベツグオ</v>
      </c>
      <c r="D1107" s="124" t="str">
        <f t="shared" si="71"/>
        <v/>
      </c>
      <c r="E1107" s="124" t="str">
        <f>IF(D1107="","",COUNTIF($D$2:D1107,1))</f>
        <v/>
      </c>
      <c r="F1107" s="124" t="str">
        <f t="shared" si="72"/>
        <v/>
      </c>
      <c r="G1107" s="124" t="str">
        <f>IF(F1107="","",COUNTIF($F$2:F1107,$F$1))</f>
        <v/>
      </c>
      <c r="H1107" s="124" t="str">
        <f>IF(COUNTIF($A$2:A1107,A1107)=1,A1107,"")</f>
        <v/>
      </c>
      <c r="I1107" s="124" t="str">
        <f t="shared" si="74"/>
        <v/>
      </c>
      <c r="J1107" s="124" t="str">
        <f>IF(I1107="","",SUM($I$2:I1107))</f>
        <v/>
      </c>
    </row>
    <row r="1108" spans="1:10">
      <c r="A1108" s="125" t="s">
        <v>2029</v>
      </c>
      <c r="B1108" s="123" t="s">
        <v>2030</v>
      </c>
      <c r="C1108" s="124" t="str">
        <f t="shared" si="73"/>
        <v>アキバミスズ</v>
      </c>
      <c r="D1108" s="124" t="str">
        <f t="shared" si="71"/>
        <v/>
      </c>
      <c r="E1108" s="124" t="str">
        <f>IF(D1108="","",COUNTIF($D$2:D1108,1))</f>
        <v/>
      </c>
      <c r="F1108" s="124" t="str">
        <f t="shared" si="72"/>
        <v/>
      </c>
      <c r="G1108" s="124" t="str">
        <f>IF(F1108="","",COUNTIF($F$2:F1108,$F$1))</f>
        <v/>
      </c>
      <c r="H1108" s="124" t="str">
        <f>IF(COUNTIF($A$2:A1108,A1108)=1,A1108,"")</f>
        <v>ららぽーと富士見（施設）</v>
      </c>
      <c r="I1108" s="124">
        <f t="shared" si="74"/>
        <v>1</v>
      </c>
      <c r="J1108" s="124">
        <f>IF(I1108="","",SUM($I$2:I1108))</f>
        <v>45</v>
      </c>
    </row>
    <row r="1109" spans="1:10">
      <c r="A1109" s="125" t="s">
        <v>2029</v>
      </c>
      <c r="B1109" s="123" t="s">
        <v>2031</v>
      </c>
      <c r="C1109" s="124" t="str">
        <f t="shared" si="73"/>
        <v>アキモトダイスケ</v>
      </c>
      <c r="D1109" s="124" t="str">
        <f t="shared" si="71"/>
        <v/>
      </c>
      <c r="E1109" s="124" t="str">
        <f>IF(D1109="","",COUNTIF($D$2:D1109,1))</f>
        <v/>
      </c>
      <c r="F1109" s="124" t="str">
        <f t="shared" si="72"/>
        <v/>
      </c>
      <c r="G1109" s="124" t="str">
        <f>IF(F1109="","",COUNTIF($F$2:F1109,$F$1))</f>
        <v/>
      </c>
      <c r="H1109" s="124" t="str">
        <f>IF(COUNTIF($A$2:A1109,A1109)=1,A1109,"")</f>
        <v/>
      </c>
      <c r="I1109" s="124" t="str">
        <f t="shared" si="74"/>
        <v/>
      </c>
      <c r="J1109" s="124" t="str">
        <f>IF(I1109="","",SUM($I$2:I1109))</f>
        <v/>
      </c>
    </row>
    <row r="1110" spans="1:10">
      <c r="A1110" s="125" t="s">
        <v>2029</v>
      </c>
      <c r="B1110" s="123" t="s">
        <v>2032</v>
      </c>
      <c r="C1110" s="124" t="str">
        <f t="shared" si="73"/>
        <v>アライユウ</v>
      </c>
      <c r="D1110" s="124" t="str">
        <f t="shared" si="71"/>
        <v/>
      </c>
      <c r="E1110" s="124" t="str">
        <f>IF(D1110="","",COUNTIF($D$2:D1110,1))</f>
        <v/>
      </c>
      <c r="F1110" s="124" t="str">
        <f t="shared" si="72"/>
        <v/>
      </c>
      <c r="G1110" s="124" t="str">
        <f>IF(F1110="","",COUNTIF($F$2:F1110,$F$1))</f>
        <v/>
      </c>
      <c r="H1110" s="124" t="str">
        <f>IF(COUNTIF($A$2:A1110,A1110)=1,A1110,"")</f>
        <v/>
      </c>
      <c r="I1110" s="124" t="str">
        <f t="shared" si="74"/>
        <v/>
      </c>
      <c r="J1110" s="124" t="str">
        <f>IF(I1110="","",SUM($I$2:I1110))</f>
        <v/>
      </c>
    </row>
    <row r="1111" spans="1:10">
      <c r="A1111" s="125" t="s">
        <v>2029</v>
      </c>
      <c r="B1111" s="123" t="s">
        <v>2033</v>
      </c>
      <c r="C1111" s="124" t="str">
        <f t="shared" si="73"/>
        <v>イトウコウイチ</v>
      </c>
      <c r="D1111" s="124" t="str">
        <f t="shared" si="71"/>
        <v/>
      </c>
      <c r="E1111" s="124" t="str">
        <f>IF(D1111="","",COUNTIF($D$2:D1111,1))</f>
        <v/>
      </c>
      <c r="F1111" s="124" t="str">
        <f t="shared" si="72"/>
        <v/>
      </c>
      <c r="G1111" s="124" t="str">
        <f>IF(F1111="","",COUNTIF($F$2:F1111,$F$1))</f>
        <v/>
      </c>
      <c r="H1111" s="124" t="str">
        <f>IF(COUNTIF($A$2:A1111,A1111)=1,A1111,"")</f>
        <v/>
      </c>
      <c r="I1111" s="124" t="str">
        <f t="shared" si="74"/>
        <v/>
      </c>
      <c r="J1111" s="124" t="str">
        <f>IF(I1111="","",SUM($I$2:I1111))</f>
        <v/>
      </c>
    </row>
    <row r="1112" spans="1:10">
      <c r="A1112" s="125" t="s">
        <v>2029</v>
      </c>
      <c r="B1112" s="123" t="s">
        <v>2034</v>
      </c>
      <c r="C1112" s="124" t="str">
        <f t="shared" si="73"/>
        <v>ウエダヒデオ</v>
      </c>
      <c r="D1112" s="124" t="str">
        <f t="shared" si="71"/>
        <v/>
      </c>
      <c r="E1112" s="124" t="str">
        <f>IF(D1112="","",COUNTIF($D$2:D1112,1))</f>
        <v/>
      </c>
      <c r="F1112" s="124" t="str">
        <f t="shared" si="72"/>
        <v/>
      </c>
      <c r="G1112" s="124" t="str">
        <f>IF(F1112="","",COUNTIF($F$2:F1112,$F$1))</f>
        <v/>
      </c>
      <c r="H1112" s="124" t="str">
        <f>IF(COUNTIF($A$2:A1112,A1112)=1,A1112,"")</f>
        <v/>
      </c>
      <c r="I1112" s="124" t="str">
        <f t="shared" si="74"/>
        <v/>
      </c>
      <c r="J1112" s="124" t="str">
        <f>IF(I1112="","",SUM($I$2:I1112))</f>
        <v/>
      </c>
    </row>
    <row r="1113" spans="1:10">
      <c r="A1113" s="125" t="s">
        <v>2029</v>
      </c>
      <c r="B1113" s="123" t="s">
        <v>2035</v>
      </c>
      <c r="C1113" s="124" t="str">
        <f t="shared" si="73"/>
        <v>ウシオヨシタダ</v>
      </c>
      <c r="D1113" s="124" t="str">
        <f t="shared" si="71"/>
        <v/>
      </c>
      <c r="E1113" s="124" t="str">
        <f>IF(D1113="","",COUNTIF($D$2:D1113,1))</f>
        <v/>
      </c>
      <c r="F1113" s="124" t="str">
        <f t="shared" si="72"/>
        <v/>
      </c>
      <c r="G1113" s="124" t="str">
        <f>IF(F1113="","",COUNTIF($F$2:F1113,$F$1))</f>
        <v/>
      </c>
      <c r="H1113" s="124" t="str">
        <f>IF(COUNTIF($A$2:A1113,A1113)=1,A1113,"")</f>
        <v/>
      </c>
      <c r="I1113" s="124" t="str">
        <f t="shared" si="74"/>
        <v/>
      </c>
      <c r="J1113" s="124" t="str">
        <f>IF(I1113="","",SUM($I$2:I1113))</f>
        <v/>
      </c>
    </row>
    <row r="1114" spans="1:10">
      <c r="A1114" s="125" t="s">
        <v>2029</v>
      </c>
      <c r="B1114" s="123" t="s">
        <v>2036</v>
      </c>
      <c r="C1114" s="124" t="str">
        <f t="shared" si="73"/>
        <v>ウトカツキ</v>
      </c>
      <c r="D1114" s="124" t="str">
        <f t="shared" si="71"/>
        <v/>
      </c>
      <c r="E1114" s="124" t="str">
        <f>IF(D1114="","",COUNTIF($D$2:D1114,1))</f>
        <v/>
      </c>
      <c r="F1114" s="124" t="str">
        <f t="shared" si="72"/>
        <v/>
      </c>
      <c r="G1114" s="124" t="str">
        <f>IF(F1114="","",COUNTIF($F$2:F1114,$F$1))</f>
        <v/>
      </c>
      <c r="H1114" s="124" t="str">
        <f>IF(COUNTIF($A$2:A1114,A1114)=1,A1114,"")</f>
        <v/>
      </c>
      <c r="I1114" s="124" t="str">
        <f t="shared" si="74"/>
        <v/>
      </c>
      <c r="J1114" s="124" t="str">
        <f>IF(I1114="","",SUM($I$2:I1114))</f>
        <v/>
      </c>
    </row>
    <row r="1115" spans="1:10">
      <c r="A1115" s="125" t="s">
        <v>2029</v>
      </c>
      <c r="B1115" s="123" t="s">
        <v>2037</v>
      </c>
      <c r="C1115" s="124" t="str">
        <f t="shared" si="73"/>
        <v>エノキノリヒコ</v>
      </c>
      <c r="D1115" s="124" t="str">
        <f t="shared" si="71"/>
        <v/>
      </c>
      <c r="E1115" s="124" t="str">
        <f>IF(D1115="","",COUNTIF($D$2:D1115,1))</f>
        <v/>
      </c>
      <c r="F1115" s="124" t="str">
        <f t="shared" si="72"/>
        <v/>
      </c>
      <c r="G1115" s="124" t="str">
        <f>IF(F1115="","",COUNTIF($F$2:F1115,$F$1))</f>
        <v/>
      </c>
      <c r="H1115" s="124" t="str">
        <f>IF(COUNTIF($A$2:A1115,A1115)=1,A1115,"")</f>
        <v/>
      </c>
      <c r="I1115" s="124" t="str">
        <f t="shared" si="74"/>
        <v/>
      </c>
      <c r="J1115" s="124" t="str">
        <f>IF(I1115="","",SUM($I$2:I1115))</f>
        <v/>
      </c>
    </row>
    <row r="1116" spans="1:10">
      <c r="A1116" s="125" t="s">
        <v>2029</v>
      </c>
      <c r="B1116" s="123" t="s">
        <v>2038</v>
      </c>
      <c r="C1116" s="124" t="str">
        <f t="shared" si="73"/>
        <v>オオタヨシコ</v>
      </c>
      <c r="D1116" s="124" t="str">
        <f t="shared" si="71"/>
        <v/>
      </c>
      <c r="E1116" s="124" t="str">
        <f>IF(D1116="","",COUNTIF($D$2:D1116,1))</f>
        <v/>
      </c>
      <c r="F1116" s="124" t="str">
        <f t="shared" si="72"/>
        <v/>
      </c>
      <c r="G1116" s="124" t="str">
        <f>IF(F1116="","",COUNTIF($F$2:F1116,$F$1))</f>
        <v/>
      </c>
      <c r="H1116" s="124" t="str">
        <f>IF(COUNTIF($A$2:A1116,A1116)=1,A1116,"")</f>
        <v/>
      </c>
      <c r="I1116" s="124" t="str">
        <f t="shared" si="74"/>
        <v/>
      </c>
      <c r="J1116" s="124" t="str">
        <f>IF(I1116="","",SUM($I$2:I1116))</f>
        <v/>
      </c>
    </row>
    <row r="1117" spans="1:10">
      <c r="A1117" s="125" t="s">
        <v>2029</v>
      </c>
      <c r="B1117" s="123" t="s">
        <v>2039</v>
      </c>
      <c r="C1117" s="124" t="str">
        <f t="shared" si="73"/>
        <v>オギノヨシヒロ</v>
      </c>
      <c r="D1117" s="124" t="str">
        <f t="shared" si="71"/>
        <v/>
      </c>
      <c r="E1117" s="124" t="str">
        <f>IF(D1117="","",COUNTIF($D$2:D1117,1))</f>
        <v/>
      </c>
      <c r="F1117" s="124" t="str">
        <f t="shared" si="72"/>
        <v/>
      </c>
      <c r="G1117" s="124" t="str">
        <f>IF(F1117="","",COUNTIF($F$2:F1117,$F$1))</f>
        <v/>
      </c>
      <c r="H1117" s="124" t="str">
        <f>IF(COUNTIF($A$2:A1117,A1117)=1,A1117,"")</f>
        <v/>
      </c>
      <c r="I1117" s="124" t="str">
        <f t="shared" si="74"/>
        <v/>
      </c>
      <c r="J1117" s="124" t="str">
        <f>IF(I1117="","",SUM($I$2:I1117))</f>
        <v/>
      </c>
    </row>
    <row r="1118" spans="1:10">
      <c r="A1118" s="125" t="s">
        <v>2029</v>
      </c>
      <c r="B1118" s="123" t="s">
        <v>2040</v>
      </c>
      <c r="C1118" s="124" t="str">
        <f t="shared" si="73"/>
        <v>オグラシゲノブ</v>
      </c>
      <c r="D1118" s="124" t="str">
        <f t="shared" si="71"/>
        <v/>
      </c>
      <c r="E1118" s="124" t="str">
        <f>IF(D1118="","",COUNTIF($D$2:D1118,1))</f>
        <v/>
      </c>
      <c r="F1118" s="124" t="str">
        <f t="shared" si="72"/>
        <v/>
      </c>
      <c r="G1118" s="124" t="str">
        <f>IF(F1118="","",COUNTIF($F$2:F1118,$F$1))</f>
        <v/>
      </c>
      <c r="H1118" s="124" t="str">
        <f>IF(COUNTIF($A$2:A1118,A1118)=1,A1118,"")</f>
        <v/>
      </c>
      <c r="I1118" s="124" t="str">
        <f t="shared" si="74"/>
        <v/>
      </c>
      <c r="J1118" s="124" t="str">
        <f>IF(I1118="","",SUM($I$2:I1118))</f>
        <v/>
      </c>
    </row>
    <row r="1119" spans="1:10">
      <c r="A1119" s="125" t="s">
        <v>2029</v>
      </c>
      <c r="B1119" s="123" t="s">
        <v>2041</v>
      </c>
      <c r="C1119" s="124" t="str">
        <f t="shared" si="73"/>
        <v>オコノギタカオ</v>
      </c>
      <c r="D1119" s="124" t="str">
        <f t="shared" si="71"/>
        <v/>
      </c>
      <c r="E1119" s="124" t="str">
        <f>IF(D1119="","",COUNTIF($D$2:D1119,1))</f>
        <v/>
      </c>
      <c r="F1119" s="124" t="str">
        <f t="shared" si="72"/>
        <v/>
      </c>
      <c r="G1119" s="124" t="str">
        <f>IF(F1119="","",COUNTIF($F$2:F1119,$F$1))</f>
        <v/>
      </c>
      <c r="H1119" s="124" t="str">
        <f>IF(COUNTIF($A$2:A1119,A1119)=1,A1119,"")</f>
        <v/>
      </c>
      <c r="I1119" s="124" t="str">
        <f t="shared" si="74"/>
        <v/>
      </c>
      <c r="J1119" s="124" t="str">
        <f>IF(I1119="","",SUM($I$2:I1119))</f>
        <v/>
      </c>
    </row>
    <row r="1120" spans="1:10">
      <c r="A1120" s="125" t="s">
        <v>2029</v>
      </c>
      <c r="B1120" s="123" t="s">
        <v>2042</v>
      </c>
      <c r="C1120" s="124" t="str">
        <f t="shared" si="73"/>
        <v>カタノユイコ</v>
      </c>
      <c r="D1120" s="124" t="str">
        <f t="shared" si="71"/>
        <v/>
      </c>
      <c r="E1120" s="124" t="str">
        <f>IF(D1120="","",COUNTIF($D$2:D1120,1))</f>
        <v/>
      </c>
      <c r="F1120" s="124" t="str">
        <f t="shared" si="72"/>
        <v/>
      </c>
      <c r="G1120" s="124" t="str">
        <f>IF(F1120="","",COUNTIF($F$2:F1120,$F$1))</f>
        <v/>
      </c>
      <c r="H1120" s="124" t="str">
        <f>IF(COUNTIF($A$2:A1120,A1120)=1,A1120,"")</f>
        <v/>
      </c>
      <c r="I1120" s="124" t="str">
        <f t="shared" si="74"/>
        <v/>
      </c>
      <c r="J1120" s="124" t="str">
        <f>IF(I1120="","",SUM($I$2:I1120))</f>
        <v/>
      </c>
    </row>
    <row r="1121" spans="1:10">
      <c r="A1121" s="125" t="s">
        <v>2029</v>
      </c>
      <c r="B1121" s="123" t="s">
        <v>2043</v>
      </c>
      <c r="C1121" s="124" t="str">
        <f t="shared" si="73"/>
        <v>カトウキヨハル</v>
      </c>
      <c r="D1121" s="124" t="str">
        <f t="shared" si="71"/>
        <v/>
      </c>
      <c r="E1121" s="124" t="str">
        <f>IF(D1121="","",COUNTIF($D$2:D1121,1))</f>
        <v/>
      </c>
      <c r="F1121" s="124" t="str">
        <f t="shared" si="72"/>
        <v/>
      </c>
      <c r="G1121" s="124" t="str">
        <f>IF(F1121="","",COUNTIF($F$2:F1121,$F$1))</f>
        <v/>
      </c>
      <c r="H1121" s="124" t="str">
        <f>IF(COUNTIF($A$2:A1121,A1121)=1,A1121,"")</f>
        <v/>
      </c>
      <c r="I1121" s="124" t="str">
        <f t="shared" si="74"/>
        <v/>
      </c>
      <c r="J1121" s="124" t="str">
        <f>IF(I1121="","",SUM($I$2:I1121))</f>
        <v/>
      </c>
    </row>
    <row r="1122" spans="1:10">
      <c r="A1122" s="125" t="s">
        <v>2029</v>
      </c>
      <c r="B1122" s="123" t="s">
        <v>2044</v>
      </c>
      <c r="C1122" s="124" t="str">
        <f t="shared" si="73"/>
        <v>キタハタミノリ</v>
      </c>
      <c r="D1122" s="124" t="str">
        <f t="shared" si="71"/>
        <v/>
      </c>
      <c r="E1122" s="124" t="str">
        <f>IF(D1122="","",COUNTIF($D$2:D1122,1))</f>
        <v/>
      </c>
      <c r="F1122" s="124" t="str">
        <f t="shared" si="72"/>
        <v/>
      </c>
      <c r="G1122" s="124" t="str">
        <f>IF(F1122="","",COUNTIF($F$2:F1122,$F$1))</f>
        <v/>
      </c>
      <c r="H1122" s="124" t="str">
        <f>IF(COUNTIF($A$2:A1122,A1122)=1,A1122,"")</f>
        <v/>
      </c>
      <c r="I1122" s="124" t="str">
        <f t="shared" si="74"/>
        <v/>
      </c>
      <c r="J1122" s="124" t="str">
        <f>IF(I1122="","",SUM($I$2:I1122))</f>
        <v/>
      </c>
    </row>
    <row r="1123" spans="1:10">
      <c r="A1123" s="125" t="s">
        <v>2029</v>
      </c>
      <c r="B1123" s="123" t="s">
        <v>2045</v>
      </c>
      <c r="C1123" s="124" t="str">
        <f t="shared" si="73"/>
        <v>クドウヨシテル</v>
      </c>
      <c r="D1123" s="124" t="str">
        <f t="shared" si="71"/>
        <v/>
      </c>
      <c r="E1123" s="124" t="str">
        <f>IF(D1123="","",COUNTIF($D$2:D1123,1))</f>
        <v/>
      </c>
      <c r="F1123" s="124" t="str">
        <f t="shared" si="72"/>
        <v/>
      </c>
      <c r="G1123" s="124" t="str">
        <f>IF(F1123="","",COUNTIF($F$2:F1123,$F$1))</f>
        <v/>
      </c>
      <c r="H1123" s="124" t="str">
        <f>IF(COUNTIF($A$2:A1123,A1123)=1,A1123,"")</f>
        <v/>
      </c>
      <c r="I1123" s="124" t="str">
        <f t="shared" si="74"/>
        <v/>
      </c>
      <c r="J1123" s="124" t="str">
        <f>IF(I1123="","",SUM($I$2:I1123))</f>
        <v/>
      </c>
    </row>
    <row r="1124" spans="1:10">
      <c r="A1124" s="125" t="s">
        <v>2029</v>
      </c>
      <c r="B1124" s="123" t="s">
        <v>2046</v>
      </c>
      <c r="C1124" s="124" t="str">
        <f t="shared" si="73"/>
        <v>コバヤシアイ</v>
      </c>
      <c r="D1124" s="124" t="str">
        <f t="shared" si="71"/>
        <v/>
      </c>
      <c r="E1124" s="124" t="str">
        <f>IF(D1124="","",COUNTIF($D$2:D1124,1))</f>
        <v/>
      </c>
      <c r="F1124" s="124" t="str">
        <f t="shared" si="72"/>
        <v/>
      </c>
      <c r="G1124" s="124" t="str">
        <f>IF(F1124="","",COUNTIF($F$2:F1124,$F$1))</f>
        <v/>
      </c>
      <c r="H1124" s="124" t="str">
        <f>IF(COUNTIF($A$2:A1124,A1124)=1,A1124,"")</f>
        <v/>
      </c>
      <c r="I1124" s="124" t="str">
        <f t="shared" si="74"/>
        <v/>
      </c>
      <c r="J1124" s="124" t="str">
        <f>IF(I1124="","",SUM($I$2:I1124))</f>
        <v/>
      </c>
    </row>
    <row r="1125" spans="1:10">
      <c r="A1125" s="125" t="s">
        <v>2029</v>
      </c>
      <c r="B1125" s="123" t="s">
        <v>2047</v>
      </c>
      <c r="C1125" s="124" t="str">
        <f t="shared" si="73"/>
        <v>サトウマサトシ</v>
      </c>
      <c r="D1125" s="124" t="str">
        <f t="shared" si="71"/>
        <v/>
      </c>
      <c r="E1125" s="124" t="str">
        <f>IF(D1125="","",COUNTIF($D$2:D1125,1))</f>
        <v/>
      </c>
      <c r="F1125" s="124" t="str">
        <f t="shared" si="72"/>
        <v/>
      </c>
      <c r="G1125" s="124" t="str">
        <f>IF(F1125="","",COUNTIF($F$2:F1125,$F$1))</f>
        <v/>
      </c>
      <c r="H1125" s="124" t="str">
        <f>IF(COUNTIF($A$2:A1125,A1125)=1,A1125,"")</f>
        <v/>
      </c>
      <c r="I1125" s="124" t="str">
        <f t="shared" si="74"/>
        <v/>
      </c>
      <c r="J1125" s="124" t="str">
        <f>IF(I1125="","",SUM($I$2:I1125))</f>
        <v/>
      </c>
    </row>
    <row r="1126" spans="1:10">
      <c r="A1126" s="125" t="s">
        <v>2029</v>
      </c>
      <c r="B1126" s="123" t="s">
        <v>2048</v>
      </c>
      <c r="C1126" s="124" t="str">
        <f t="shared" si="73"/>
        <v>シオザワタダハル</v>
      </c>
      <c r="D1126" s="124" t="str">
        <f t="shared" si="71"/>
        <v/>
      </c>
      <c r="E1126" s="124" t="str">
        <f>IF(D1126="","",COUNTIF($D$2:D1126,1))</f>
        <v/>
      </c>
      <c r="F1126" s="124" t="str">
        <f t="shared" si="72"/>
        <v/>
      </c>
      <c r="G1126" s="124" t="str">
        <f>IF(F1126="","",COUNTIF($F$2:F1126,$F$1))</f>
        <v/>
      </c>
      <c r="H1126" s="124" t="str">
        <f>IF(COUNTIF($A$2:A1126,A1126)=1,A1126,"")</f>
        <v/>
      </c>
      <c r="I1126" s="124" t="str">
        <f t="shared" si="74"/>
        <v/>
      </c>
      <c r="J1126" s="124" t="str">
        <f>IF(I1126="","",SUM($I$2:I1126))</f>
        <v/>
      </c>
    </row>
    <row r="1127" spans="1:10">
      <c r="A1127" s="125" t="s">
        <v>2029</v>
      </c>
      <c r="B1127" s="123" t="s">
        <v>2049</v>
      </c>
      <c r="C1127" s="124" t="str">
        <f t="shared" si="73"/>
        <v>シオダアヤ</v>
      </c>
      <c r="D1127" s="124" t="str">
        <f t="shared" si="71"/>
        <v/>
      </c>
      <c r="E1127" s="124" t="str">
        <f>IF(D1127="","",COUNTIF($D$2:D1127,1))</f>
        <v/>
      </c>
      <c r="F1127" s="124" t="str">
        <f t="shared" si="72"/>
        <v/>
      </c>
      <c r="G1127" s="124" t="str">
        <f>IF(F1127="","",COUNTIF($F$2:F1127,$F$1))</f>
        <v/>
      </c>
      <c r="H1127" s="124" t="str">
        <f>IF(COUNTIF($A$2:A1127,A1127)=1,A1127,"")</f>
        <v/>
      </c>
      <c r="I1127" s="124" t="str">
        <f t="shared" si="74"/>
        <v/>
      </c>
      <c r="J1127" s="124" t="str">
        <f>IF(I1127="","",SUM($I$2:I1127))</f>
        <v/>
      </c>
    </row>
    <row r="1128" spans="1:10">
      <c r="A1128" s="125" t="s">
        <v>2029</v>
      </c>
      <c r="B1128" s="123" t="s">
        <v>2050</v>
      </c>
      <c r="C1128" s="124" t="str">
        <f t="shared" si="73"/>
        <v>シバタキンイチロウ</v>
      </c>
      <c r="D1128" s="124" t="str">
        <f t="shared" si="71"/>
        <v/>
      </c>
      <c r="E1128" s="124" t="str">
        <f>IF(D1128="","",COUNTIF($D$2:D1128,1))</f>
        <v/>
      </c>
      <c r="F1128" s="124" t="str">
        <f t="shared" si="72"/>
        <v/>
      </c>
      <c r="G1128" s="124" t="str">
        <f>IF(F1128="","",COUNTIF($F$2:F1128,$F$1))</f>
        <v/>
      </c>
      <c r="H1128" s="124" t="str">
        <f>IF(COUNTIF($A$2:A1128,A1128)=1,A1128,"")</f>
        <v/>
      </c>
      <c r="I1128" s="124" t="str">
        <f t="shared" si="74"/>
        <v/>
      </c>
      <c r="J1128" s="124" t="str">
        <f>IF(I1128="","",SUM($I$2:I1128))</f>
        <v/>
      </c>
    </row>
    <row r="1129" spans="1:10">
      <c r="A1129" s="125" t="s">
        <v>2029</v>
      </c>
      <c r="B1129" s="123" t="s">
        <v>2051</v>
      </c>
      <c r="C1129" s="124" t="str">
        <f t="shared" si="73"/>
        <v>シマムラヨシオ</v>
      </c>
      <c r="D1129" s="124" t="str">
        <f t="shared" si="71"/>
        <v/>
      </c>
      <c r="E1129" s="124" t="str">
        <f>IF(D1129="","",COUNTIF($D$2:D1129,1))</f>
        <v/>
      </c>
      <c r="F1129" s="124" t="str">
        <f t="shared" si="72"/>
        <v/>
      </c>
      <c r="G1129" s="124" t="str">
        <f>IF(F1129="","",COUNTIF($F$2:F1129,$F$1))</f>
        <v/>
      </c>
      <c r="H1129" s="124" t="str">
        <f>IF(COUNTIF($A$2:A1129,A1129)=1,A1129,"")</f>
        <v/>
      </c>
      <c r="I1129" s="124" t="str">
        <f t="shared" si="74"/>
        <v/>
      </c>
      <c r="J1129" s="124" t="str">
        <f>IF(I1129="","",SUM($I$2:I1129))</f>
        <v/>
      </c>
    </row>
    <row r="1130" spans="1:10">
      <c r="A1130" s="125" t="s">
        <v>2029</v>
      </c>
      <c r="B1130" s="123" t="s">
        <v>2052</v>
      </c>
      <c r="C1130" s="124" t="str">
        <f t="shared" si="73"/>
        <v>スズキコウジ</v>
      </c>
      <c r="D1130" s="124" t="str">
        <f t="shared" si="71"/>
        <v/>
      </c>
      <c r="E1130" s="124" t="str">
        <f>IF(D1130="","",COUNTIF($D$2:D1130,1))</f>
        <v/>
      </c>
      <c r="F1130" s="124" t="str">
        <f t="shared" si="72"/>
        <v/>
      </c>
      <c r="G1130" s="124" t="str">
        <f>IF(F1130="","",COUNTIF($F$2:F1130,$F$1))</f>
        <v/>
      </c>
      <c r="H1130" s="124" t="str">
        <f>IF(COUNTIF($A$2:A1130,A1130)=1,A1130,"")</f>
        <v/>
      </c>
      <c r="I1130" s="124" t="str">
        <f t="shared" si="74"/>
        <v/>
      </c>
      <c r="J1130" s="124" t="str">
        <f>IF(I1130="","",SUM($I$2:I1130))</f>
        <v/>
      </c>
    </row>
    <row r="1131" spans="1:10">
      <c r="A1131" s="125" t="s">
        <v>2029</v>
      </c>
      <c r="B1131" s="123" t="s">
        <v>2053</v>
      </c>
      <c r="C1131" s="124" t="str">
        <f t="shared" si="73"/>
        <v>スズキコウジ</v>
      </c>
      <c r="D1131" s="124" t="str">
        <f t="shared" si="71"/>
        <v/>
      </c>
      <c r="E1131" s="124" t="str">
        <f>IF(D1131="","",COUNTIF($D$2:D1131,1))</f>
        <v/>
      </c>
      <c r="F1131" s="124" t="str">
        <f t="shared" si="72"/>
        <v/>
      </c>
      <c r="G1131" s="124" t="str">
        <f>IF(F1131="","",COUNTIF($F$2:F1131,$F$1))</f>
        <v/>
      </c>
      <c r="H1131" s="124" t="str">
        <f>IF(COUNTIF($A$2:A1131,A1131)=1,A1131,"")</f>
        <v/>
      </c>
      <c r="I1131" s="124" t="str">
        <f t="shared" si="74"/>
        <v/>
      </c>
      <c r="J1131" s="124" t="str">
        <f>IF(I1131="","",SUM($I$2:I1131))</f>
        <v/>
      </c>
    </row>
    <row r="1132" spans="1:10">
      <c r="A1132" s="125" t="s">
        <v>2029</v>
      </c>
      <c r="B1132" s="123" t="s">
        <v>2054</v>
      </c>
      <c r="C1132" s="124" t="str">
        <f t="shared" si="73"/>
        <v>セキヅカサトシ</v>
      </c>
      <c r="D1132" s="124" t="str">
        <f t="shared" si="71"/>
        <v/>
      </c>
      <c r="E1132" s="124" t="str">
        <f>IF(D1132="","",COUNTIF($D$2:D1132,1))</f>
        <v/>
      </c>
      <c r="F1132" s="124" t="str">
        <f t="shared" si="72"/>
        <v/>
      </c>
      <c r="G1132" s="124" t="str">
        <f>IF(F1132="","",COUNTIF($F$2:F1132,$F$1))</f>
        <v/>
      </c>
      <c r="H1132" s="124" t="str">
        <f>IF(COUNTIF($A$2:A1132,A1132)=1,A1132,"")</f>
        <v/>
      </c>
      <c r="I1132" s="124" t="str">
        <f t="shared" si="74"/>
        <v/>
      </c>
      <c r="J1132" s="124" t="str">
        <f>IF(I1132="","",SUM($I$2:I1132))</f>
        <v/>
      </c>
    </row>
    <row r="1133" spans="1:10">
      <c r="A1133" s="125" t="s">
        <v>2029</v>
      </c>
      <c r="B1133" s="123" t="s">
        <v>2055</v>
      </c>
      <c r="C1133" s="124" t="str">
        <f t="shared" si="73"/>
        <v>ソウサダマサ</v>
      </c>
      <c r="D1133" s="124" t="str">
        <f t="shared" si="71"/>
        <v/>
      </c>
      <c r="E1133" s="124" t="str">
        <f>IF(D1133="","",COUNTIF($D$2:D1133,1))</f>
        <v/>
      </c>
      <c r="F1133" s="124" t="str">
        <f t="shared" si="72"/>
        <v/>
      </c>
      <c r="G1133" s="124" t="str">
        <f>IF(F1133="","",COUNTIF($F$2:F1133,$F$1))</f>
        <v/>
      </c>
      <c r="H1133" s="124" t="str">
        <f>IF(COUNTIF($A$2:A1133,A1133)=1,A1133,"")</f>
        <v/>
      </c>
      <c r="I1133" s="124" t="str">
        <f t="shared" si="74"/>
        <v/>
      </c>
      <c r="J1133" s="124" t="str">
        <f>IF(I1133="","",SUM($I$2:I1133))</f>
        <v/>
      </c>
    </row>
    <row r="1134" spans="1:10">
      <c r="A1134" s="125" t="s">
        <v>2029</v>
      </c>
      <c r="B1134" s="123" t="s">
        <v>2056</v>
      </c>
      <c r="C1134" s="124" t="str">
        <f t="shared" si="73"/>
        <v>タカノアカリ</v>
      </c>
      <c r="D1134" s="124" t="str">
        <f t="shared" si="71"/>
        <v/>
      </c>
      <c r="E1134" s="124" t="str">
        <f>IF(D1134="","",COUNTIF($D$2:D1134,1))</f>
        <v/>
      </c>
      <c r="F1134" s="124" t="str">
        <f t="shared" si="72"/>
        <v/>
      </c>
      <c r="G1134" s="124" t="str">
        <f>IF(F1134="","",COUNTIF($F$2:F1134,$F$1))</f>
        <v/>
      </c>
      <c r="H1134" s="124" t="str">
        <f>IF(COUNTIF($A$2:A1134,A1134)=1,A1134,"")</f>
        <v/>
      </c>
      <c r="I1134" s="124" t="str">
        <f t="shared" si="74"/>
        <v/>
      </c>
      <c r="J1134" s="124" t="str">
        <f>IF(I1134="","",SUM($I$2:I1134))</f>
        <v/>
      </c>
    </row>
    <row r="1135" spans="1:10">
      <c r="A1135" s="125" t="s">
        <v>2029</v>
      </c>
      <c r="B1135" s="123" t="s">
        <v>2057</v>
      </c>
      <c r="C1135" s="124" t="str">
        <f t="shared" si="73"/>
        <v>タダユキトシ</v>
      </c>
      <c r="D1135" s="124" t="str">
        <f t="shared" si="71"/>
        <v/>
      </c>
      <c r="E1135" s="124" t="str">
        <f>IF(D1135="","",COUNTIF($D$2:D1135,1))</f>
        <v/>
      </c>
      <c r="F1135" s="124" t="str">
        <f t="shared" si="72"/>
        <v/>
      </c>
      <c r="G1135" s="124" t="str">
        <f>IF(F1135="","",COUNTIF($F$2:F1135,$F$1))</f>
        <v/>
      </c>
      <c r="H1135" s="124" t="str">
        <f>IF(COUNTIF($A$2:A1135,A1135)=1,A1135,"")</f>
        <v/>
      </c>
      <c r="I1135" s="124" t="str">
        <f t="shared" si="74"/>
        <v/>
      </c>
      <c r="J1135" s="124" t="str">
        <f>IF(I1135="","",SUM($I$2:I1135))</f>
        <v/>
      </c>
    </row>
    <row r="1136" spans="1:10">
      <c r="A1136" s="125" t="s">
        <v>2029</v>
      </c>
      <c r="B1136" s="123" t="s">
        <v>2058</v>
      </c>
      <c r="C1136" s="124" t="str">
        <f t="shared" si="73"/>
        <v>チバマサオ</v>
      </c>
      <c r="D1136" s="124" t="str">
        <f t="shared" si="71"/>
        <v/>
      </c>
      <c r="E1136" s="124" t="str">
        <f>IF(D1136="","",COUNTIF($D$2:D1136,1))</f>
        <v/>
      </c>
      <c r="F1136" s="124" t="str">
        <f t="shared" si="72"/>
        <v/>
      </c>
      <c r="G1136" s="124" t="str">
        <f>IF(F1136="","",COUNTIF($F$2:F1136,$F$1))</f>
        <v/>
      </c>
      <c r="H1136" s="124" t="str">
        <f>IF(COUNTIF($A$2:A1136,A1136)=1,A1136,"")</f>
        <v/>
      </c>
      <c r="I1136" s="124" t="str">
        <f t="shared" si="74"/>
        <v/>
      </c>
      <c r="J1136" s="124" t="str">
        <f>IF(I1136="","",SUM($I$2:I1136))</f>
        <v/>
      </c>
    </row>
    <row r="1137" spans="1:10">
      <c r="A1137" s="125" t="s">
        <v>2029</v>
      </c>
      <c r="B1137" s="123" t="s">
        <v>2059</v>
      </c>
      <c r="C1137" s="124" t="str">
        <f t="shared" si="73"/>
        <v>テラダタカシ</v>
      </c>
      <c r="D1137" s="124" t="str">
        <f t="shared" si="71"/>
        <v/>
      </c>
      <c r="E1137" s="124" t="str">
        <f>IF(D1137="","",COUNTIF($D$2:D1137,1))</f>
        <v/>
      </c>
      <c r="F1137" s="124" t="str">
        <f t="shared" si="72"/>
        <v/>
      </c>
      <c r="G1137" s="124" t="str">
        <f>IF(F1137="","",COUNTIF($F$2:F1137,$F$1))</f>
        <v/>
      </c>
      <c r="H1137" s="124" t="str">
        <f>IF(COUNTIF($A$2:A1137,A1137)=1,A1137,"")</f>
        <v/>
      </c>
      <c r="I1137" s="124" t="str">
        <f t="shared" si="74"/>
        <v/>
      </c>
      <c r="J1137" s="124" t="str">
        <f>IF(I1137="","",SUM($I$2:I1137))</f>
        <v/>
      </c>
    </row>
    <row r="1138" spans="1:10">
      <c r="A1138" s="125" t="s">
        <v>2029</v>
      </c>
      <c r="B1138" s="123" t="s">
        <v>2060</v>
      </c>
      <c r="C1138" s="124" t="str">
        <f t="shared" si="73"/>
        <v>ナガシマヒロシ</v>
      </c>
      <c r="D1138" s="124" t="str">
        <f t="shared" si="71"/>
        <v/>
      </c>
      <c r="E1138" s="124" t="str">
        <f>IF(D1138="","",COUNTIF($D$2:D1138,1))</f>
        <v/>
      </c>
      <c r="F1138" s="124" t="str">
        <f t="shared" si="72"/>
        <v/>
      </c>
      <c r="G1138" s="124" t="str">
        <f>IF(F1138="","",COUNTIF($F$2:F1138,$F$1))</f>
        <v/>
      </c>
      <c r="H1138" s="124" t="str">
        <f>IF(COUNTIF($A$2:A1138,A1138)=1,A1138,"")</f>
        <v/>
      </c>
      <c r="I1138" s="124" t="str">
        <f t="shared" si="74"/>
        <v/>
      </c>
      <c r="J1138" s="124" t="str">
        <f>IF(I1138="","",SUM($I$2:I1138))</f>
        <v/>
      </c>
    </row>
    <row r="1139" spans="1:10">
      <c r="A1139" s="125" t="s">
        <v>2029</v>
      </c>
      <c r="B1139" s="123" t="s">
        <v>2061</v>
      </c>
      <c r="C1139" s="124" t="str">
        <f t="shared" si="73"/>
        <v>ナカムラリカコ</v>
      </c>
      <c r="D1139" s="124" t="str">
        <f t="shared" si="71"/>
        <v/>
      </c>
      <c r="E1139" s="124" t="str">
        <f>IF(D1139="","",COUNTIF($D$2:D1139,1))</f>
        <v/>
      </c>
      <c r="F1139" s="124" t="str">
        <f t="shared" si="72"/>
        <v/>
      </c>
      <c r="G1139" s="124" t="str">
        <f>IF(F1139="","",COUNTIF($F$2:F1139,$F$1))</f>
        <v/>
      </c>
      <c r="H1139" s="124" t="str">
        <f>IF(COUNTIF($A$2:A1139,A1139)=1,A1139,"")</f>
        <v/>
      </c>
      <c r="I1139" s="124" t="str">
        <f t="shared" si="74"/>
        <v/>
      </c>
      <c r="J1139" s="124" t="str">
        <f>IF(I1139="","",SUM($I$2:I1139))</f>
        <v/>
      </c>
    </row>
    <row r="1140" spans="1:10">
      <c r="A1140" s="125" t="s">
        <v>2029</v>
      </c>
      <c r="B1140" s="123" t="s">
        <v>2062</v>
      </c>
      <c r="C1140" s="124" t="str">
        <f t="shared" si="73"/>
        <v>ナラマサユキ</v>
      </c>
      <c r="D1140" s="124" t="str">
        <f t="shared" si="71"/>
        <v/>
      </c>
      <c r="E1140" s="124" t="str">
        <f>IF(D1140="","",COUNTIF($D$2:D1140,1))</f>
        <v/>
      </c>
      <c r="F1140" s="124" t="str">
        <f t="shared" si="72"/>
        <v/>
      </c>
      <c r="G1140" s="124" t="str">
        <f>IF(F1140="","",COUNTIF($F$2:F1140,$F$1))</f>
        <v/>
      </c>
      <c r="H1140" s="124" t="str">
        <f>IF(COUNTIF($A$2:A1140,A1140)=1,A1140,"")</f>
        <v/>
      </c>
      <c r="I1140" s="124" t="str">
        <f t="shared" si="74"/>
        <v/>
      </c>
      <c r="J1140" s="124" t="str">
        <f>IF(I1140="","",SUM($I$2:I1140))</f>
        <v/>
      </c>
    </row>
    <row r="1141" spans="1:10">
      <c r="A1141" s="125" t="s">
        <v>2029</v>
      </c>
      <c r="B1141" s="123" t="s">
        <v>2063</v>
      </c>
      <c r="C1141" s="124" t="str">
        <f t="shared" si="73"/>
        <v>ニシクボシンジ</v>
      </c>
      <c r="D1141" s="124" t="str">
        <f t="shared" si="71"/>
        <v/>
      </c>
      <c r="E1141" s="124" t="str">
        <f>IF(D1141="","",COUNTIF($D$2:D1141,1))</f>
        <v/>
      </c>
      <c r="F1141" s="124" t="str">
        <f t="shared" si="72"/>
        <v/>
      </c>
      <c r="G1141" s="124" t="str">
        <f>IF(F1141="","",COUNTIF($F$2:F1141,$F$1))</f>
        <v/>
      </c>
      <c r="H1141" s="124" t="str">
        <f>IF(COUNTIF($A$2:A1141,A1141)=1,A1141,"")</f>
        <v/>
      </c>
      <c r="I1141" s="124" t="str">
        <f t="shared" si="74"/>
        <v/>
      </c>
      <c r="J1141" s="124" t="str">
        <f>IF(I1141="","",SUM($I$2:I1141))</f>
        <v/>
      </c>
    </row>
    <row r="1142" spans="1:10">
      <c r="A1142" s="125" t="s">
        <v>2029</v>
      </c>
      <c r="B1142" s="123" t="s">
        <v>2064</v>
      </c>
      <c r="C1142" s="124" t="str">
        <f t="shared" si="73"/>
        <v>ミサワミワ</v>
      </c>
      <c r="D1142" s="124" t="str">
        <f t="shared" si="71"/>
        <v/>
      </c>
      <c r="E1142" s="124" t="str">
        <f>IF(D1142="","",COUNTIF($D$2:D1142,1))</f>
        <v/>
      </c>
      <c r="F1142" s="124" t="str">
        <f t="shared" si="72"/>
        <v/>
      </c>
      <c r="G1142" s="124" t="str">
        <f>IF(F1142="","",COUNTIF($F$2:F1142,$F$1))</f>
        <v/>
      </c>
      <c r="H1142" s="124" t="str">
        <f>IF(COUNTIF($A$2:A1142,A1142)=1,A1142,"")</f>
        <v/>
      </c>
      <c r="I1142" s="124" t="str">
        <f t="shared" si="74"/>
        <v/>
      </c>
      <c r="J1142" s="124" t="str">
        <f>IF(I1142="","",SUM($I$2:I1142))</f>
        <v/>
      </c>
    </row>
    <row r="1143" spans="1:10">
      <c r="A1143" s="125" t="s">
        <v>2029</v>
      </c>
      <c r="B1143" s="123" t="s">
        <v>2065</v>
      </c>
      <c r="C1143" s="124" t="str">
        <f t="shared" si="73"/>
        <v>ミヤハラヨシアキ</v>
      </c>
      <c r="D1143" s="124" t="str">
        <f t="shared" si="71"/>
        <v/>
      </c>
      <c r="E1143" s="124" t="str">
        <f>IF(D1143="","",COUNTIF($D$2:D1143,1))</f>
        <v/>
      </c>
      <c r="F1143" s="124" t="str">
        <f t="shared" si="72"/>
        <v/>
      </c>
      <c r="G1143" s="124" t="str">
        <f>IF(F1143="","",COUNTIF($F$2:F1143,$F$1))</f>
        <v/>
      </c>
      <c r="H1143" s="124" t="str">
        <f>IF(COUNTIF($A$2:A1143,A1143)=1,A1143,"")</f>
        <v/>
      </c>
      <c r="I1143" s="124" t="str">
        <f t="shared" si="74"/>
        <v/>
      </c>
      <c r="J1143" s="124" t="str">
        <f>IF(I1143="","",SUM($I$2:I1143))</f>
        <v/>
      </c>
    </row>
    <row r="1144" spans="1:10">
      <c r="A1144" s="125" t="s">
        <v>2029</v>
      </c>
      <c r="B1144" s="123" t="s">
        <v>2066</v>
      </c>
      <c r="C1144" s="124" t="str">
        <f t="shared" si="73"/>
        <v>ミヤムラユウアサ</v>
      </c>
      <c r="D1144" s="124" t="str">
        <f t="shared" si="71"/>
        <v/>
      </c>
      <c r="E1144" s="124" t="str">
        <f>IF(D1144="","",COUNTIF($D$2:D1144,1))</f>
        <v/>
      </c>
      <c r="F1144" s="124" t="str">
        <f t="shared" si="72"/>
        <v/>
      </c>
      <c r="G1144" s="124" t="str">
        <f>IF(F1144="","",COUNTIF($F$2:F1144,$F$1))</f>
        <v/>
      </c>
      <c r="H1144" s="124" t="str">
        <f>IF(COUNTIF($A$2:A1144,A1144)=1,A1144,"")</f>
        <v/>
      </c>
      <c r="I1144" s="124" t="str">
        <f t="shared" si="74"/>
        <v/>
      </c>
      <c r="J1144" s="124" t="str">
        <f>IF(I1144="","",SUM($I$2:I1144))</f>
        <v/>
      </c>
    </row>
    <row r="1145" spans="1:10">
      <c r="A1145" s="125" t="s">
        <v>2029</v>
      </c>
      <c r="B1145" s="123" t="s">
        <v>2067</v>
      </c>
      <c r="C1145" s="124" t="str">
        <f t="shared" si="73"/>
        <v>モリタヒデキ</v>
      </c>
      <c r="D1145" s="124" t="str">
        <f t="shared" si="71"/>
        <v/>
      </c>
      <c r="E1145" s="124" t="str">
        <f>IF(D1145="","",COUNTIF($D$2:D1145,1))</f>
        <v/>
      </c>
      <c r="F1145" s="124" t="str">
        <f t="shared" si="72"/>
        <v/>
      </c>
      <c r="G1145" s="124" t="str">
        <f>IF(F1145="","",COUNTIF($F$2:F1145,$F$1))</f>
        <v/>
      </c>
      <c r="H1145" s="124" t="str">
        <f>IF(COUNTIF($A$2:A1145,A1145)=1,A1145,"")</f>
        <v/>
      </c>
      <c r="I1145" s="124" t="str">
        <f t="shared" si="74"/>
        <v/>
      </c>
      <c r="J1145" s="124" t="str">
        <f>IF(I1145="","",SUM($I$2:I1145))</f>
        <v/>
      </c>
    </row>
    <row r="1146" spans="1:10">
      <c r="A1146" s="125" t="s">
        <v>2029</v>
      </c>
      <c r="B1146" s="123" t="s">
        <v>2068</v>
      </c>
      <c r="C1146" s="124" t="str">
        <f t="shared" si="73"/>
        <v>モリナガシンイチ</v>
      </c>
      <c r="D1146" s="124" t="str">
        <f t="shared" si="71"/>
        <v/>
      </c>
      <c r="E1146" s="124" t="str">
        <f>IF(D1146="","",COUNTIF($D$2:D1146,1))</f>
        <v/>
      </c>
      <c r="F1146" s="124" t="str">
        <f t="shared" si="72"/>
        <v/>
      </c>
      <c r="G1146" s="124" t="str">
        <f>IF(F1146="","",COUNTIF($F$2:F1146,$F$1))</f>
        <v/>
      </c>
      <c r="H1146" s="124" t="str">
        <f>IF(COUNTIF($A$2:A1146,A1146)=1,A1146,"")</f>
        <v/>
      </c>
      <c r="I1146" s="124" t="str">
        <f t="shared" si="74"/>
        <v/>
      </c>
      <c r="J1146" s="124" t="str">
        <f>IF(I1146="","",SUM($I$2:I1146))</f>
        <v/>
      </c>
    </row>
    <row r="1147" spans="1:10">
      <c r="A1147" s="125" t="s">
        <v>2029</v>
      </c>
      <c r="B1147" s="123" t="s">
        <v>2069</v>
      </c>
      <c r="C1147" s="124" t="str">
        <f t="shared" si="73"/>
        <v>ヤブキアキオ</v>
      </c>
      <c r="D1147" s="124" t="str">
        <f t="shared" si="71"/>
        <v/>
      </c>
      <c r="E1147" s="124" t="str">
        <f>IF(D1147="","",COUNTIF($D$2:D1147,1))</f>
        <v/>
      </c>
      <c r="F1147" s="124" t="str">
        <f t="shared" si="72"/>
        <v/>
      </c>
      <c r="G1147" s="124" t="str">
        <f>IF(F1147="","",COUNTIF($F$2:F1147,$F$1))</f>
        <v/>
      </c>
      <c r="H1147" s="124" t="str">
        <f>IF(COUNTIF($A$2:A1147,A1147)=1,A1147,"")</f>
        <v/>
      </c>
      <c r="I1147" s="124" t="str">
        <f t="shared" si="74"/>
        <v/>
      </c>
      <c r="J1147" s="124" t="str">
        <f>IF(I1147="","",SUM($I$2:I1147))</f>
        <v/>
      </c>
    </row>
    <row r="1148" spans="1:10">
      <c r="A1148" s="125" t="s">
        <v>2029</v>
      </c>
      <c r="B1148" s="123" t="s">
        <v>2070</v>
      </c>
      <c r="C1148" s="124" t="str">
        <f t="shared" si="73"/>
        <v>ヤマモトシオリ</v>
      </c>
      <c r="D1148" s="124" t="str">
        <f t="shared" si="71"/>
        <v/>
      </c>
      <c r="E1148" s="124" t="str">
        <f>IF(D1148="","",COUNTIF($D$2:D1148,1))</f>
        <v/>
      </c>
      <c r="F1148" s="124" t="str">
        <f t="shared" si="72"/>
        <v/>
      </c>
      <c r="G1148" s="124" t="str">
        <f>IF(F1148="","",COUNTIF($F$2:F1148,$F$1))</f>
        <v/>
      </c>
      <c r="H1148" s="124" t="str">
        <f>IF(COUNTIF($A$2:A1148,A1148)=1,A1148,"")</f>
        <v/>
      </c>
      <c r="I1148" s="124" t="str">
        <f t="shared" si="74"/>
        <v/>
      </c>
      <c r="J1148" s="124" t="str">
        <f>IF(I1148="","",SUM($I$2:I1148))</f>
        <v/>
      </c>
    </row>
    <row r="1149" spans="1:10">
      <c r="A1149" s="125" t="s">
        <v>2029</v>
      </c>
      <c r="B1149" s="123" t="s">
        <v>2071</v>
      </c>
      <c r="C1149" s="124" t="str">
        <f t="shared" si="73"/>
        <v>ヨシダウミユウ</v>
      </c>
      <c r="D1149" s="124" t="str">
        <f t="shared" si="71"/>
        <v/>
      </c>
      <c r="E1149" s="124" t="str">
        <f>IF(D1149="","",COUNTIF($D$2:D1149,1))</f>
        <v/>
      </c>
      <c r="F1149" s="124" t="str">
        <f t="shared" si="72"/>
        <v/>
      </c>
      <c r="G1149" s="124" t="str">
        <f>IF(F1149="","",COUNTIF($F$2:F1149,$F$1))</f>
        <v/>
      </c>
      <c r="H1149" s="124" t="str">
        <f>IF(COUNTIF($A$2:A1149,A1149)=1,A1149,"")</f>
        <v/>
      </c>
      <c r="I1149" s="124" t="str">
        <f t="shared" si="74"/>
        <v/>
      </c>
      <c r="J1149" s="124" t="str">
        <f>IF(I1149="","",SUM($I$2:I1149))</f>
        <v/>
      </c>
    </row>
    <row r="1150" spans="1:10">
      <c r="A1150" s="125" t="s">
        <v>2072</v>
      </c>
      <c r="B1150" s="123" t="s">
        <v>2073</v>
      </c>
      <c r="C1150" s="124" t="str">
        <f t="shared" si="73"/>
        <v>アイダタカシ</v>
      </c>
      <c r="D1150" s="124" t="str">
        <f t="shared" si="71"/>
        <v/>
      </c>
      <c r="E1150" s="124" t="str">
        <f>IF(D1150="","",COUNTIF($D$2:D1150,1))</f>
        <v/>
      </c>
      <c r="F1150" s="124" t="str">
        <f t="shared" si="72"/>
        <v/>
      </c>
      <c r="G1150" s="124" t="str">
        <f>IF(F1150="","",COUNTIF($F$2:F1150,$F$1))</f>
        <v/>
      </c>
      <c r="H1150" s="124" t="str">
        <f>IF(COUNTIF($A$2:A1150,A1150)=1,A1150,"")</f>
        <v>ららぽーと富士見（交通）</v>
      </c>
      <c r="I1150" s="124">
        <f t="shared" si="74"/>
        <v>1</v>
      </c>
      <c r="J1150" s="124">
        <f>IF(I1150="","",SUM($I$2:I1150))</f>
        <v>46</v>
      </c>
    </row>
    <row r="1151" spans="1:10">
      <c r="A1151" s="125" t="s">
        <v>2072</v>
      </c>
      <c r="B1151" s="123" t="s">
        <v>2074</v>
      </c>
      <c r="C1151" s="124" t="str">
        <f t="shared" si="73"/>
        <v>アサクラユキマツ</v>
      </c>
      <c r="D1151" s="124" t="str">
        <f t="shared" si="71"/>
        <v/>
      </c>
      <c r="E1151" s="124" t="str">
        <f>IF(D1151="","",COUNTIF($D$2:D1151,1))</f>
        <v/>
      </c>
      <c r="F1151" s="124" t="str">
        <f t="shared" si="72"/>
        <v/>
      </c>
      <c r="G1151" s="124" t="str">
        <f>IF(F1151="","",COUNTIF($F$2:F1151,$F$1))</f>
        <v/>
      </c>
      <c r="H1151" s="124" t="str">
        <f>IF(COUNTIF($A$2:A1151,A1151)=1,A1151,"")</f>
        <v/>
      </c>
      <c r="I1151" s="124" t="str">
        <f t="shared" si="74"/>
        <v/>
      </c>
      <c r="J1151" s="124" t="str">
        <f>IF(I1151="","",SUM($I$2:I1151))</f>
        <v/>
      </c>
    </row>
    <row r="1152" spans="1:10">
      <c r="A1152" s="125" t="s">
        <v>2072</v>
      </c>
      <c r="B1152" s="123" t="s">
        <v>2075</v>
      </c>
      <c r="C1152" s="124" t="str">
        <f t="shared" si="73"/>
        <v>イシイトモユキ</v>
      </c>
      <c r="D1152" s="124" t="str">
        <f t="shared" si="71"/>
        <v/>
      </c>
      <c r="E1152" s="124" t="str">
        <f>IF(D1152="","",COUNTIF($D$2:D1152,1))</f>
        <v/>
      </c>
      <c r="F1152" s="124" t="str">
        <f t="shared" si="72"/>
        <v/>
      </c>
      <c r="G1152" s="124" t="str">
        <f>IF(F1152="","",COUNTIF($F$2:F1152,$F$1))</f>
        <v/>
      </c>
      <c r="H1152" s="124" t="str">
        <f>IF(COUNTIF($A$2:A1152,A1152)=1,A1152,"")</f>
        <v/>
      </c>
      <c r="I1152" s="124" t="str">
        <f t="shared" si="74"/>
        <v/>
      </c>
      <c r="J1152" s="124" t="str">
        <f>IF(I1152="","",SUM($I$2:I1152))</f>
        <v/>
      </c>
    </row>
    <row r="1153" spans="1:10">
      <c r="A1153" s="125" t="s">
        <v>2072</v>
      </c>
      <c r="B1153" s="123" t="s">
        <v>2076</v>
      </c>
      <c r="C1153" s="124" t="str">
        <f t="shared" si="73"/>
        <v>イシグロジュンイチロウ</v>
      </c>
      <c r="D1153" s="124" t="str">
        <f t="shared" si="71"/>
        <v/>
      </c>
      <c r="E1153" s="124" t="str">
        <f>IF(D1153="","",COUNTIF($D$2:D1153,1))</f>
        <v/>
      </c>
      <c r="F1153" s="124" t="str">
        <f t="shared" si="72"/>
        <v/>
      </c>
      <c r="G1153" s="124" t="str">
        <f>IF(F1153="","",COUNTIF($F$2:F1153,$F$1))</f>
        <v/>
      </c>
      <c r="H1153" s="124" t="str">
        <f>IF(COUNTIF($A$2:A1153,A1153)=1,A1153,"")</f>
        <v/>
      </c>
      <c r="I1153" s="124" t="str">
        <f t="shared" si="74"/>
        <v/>
      </c>
      <c r="J1153" s="124" t="str">
        <f>IF(I1153="","",SUM($I$2:I1153))</f>
        <v/>
      </c>
    </row>
    <row r="1154" spans="1:10">
      <c r="A1154" s="125" t="s">
        <v>2072</v>
      </c>
      <c r="B1154" s="123" t="s">
        <v>2077</v>
      </c>
      <c r="C1154" s="124" t="str">
        <f t="shared" si="73"/>
        <v>イマムラアキラ</v>
      </c>
      <c r="D1154" s="124" t="str">
        <f t="shared" ref="D1154:D1212" si="75">IF(LEFT(B1154,LEN(頭文字))=頭文字,1,"")</f>
        <v/>
      </c>
      <c r="E1154" s="124" t="str">
        <f>IF(D1154="","",COUNTIF($D$2:D1154,1))</f>
        <v/>
      </c>
      <c r="F1154" s="124" t="str">
        <f t="shared" ref="F1154:F1212" si="76">IF(COUNTIF(氏名,B1154)&gt;1,"重複","")</f>
        <v/>
      </c>
      <c r="G1154" s="124" t="str">
        <f>IF(F1154="","",COUNTIF($F$2:F1154,$F$1))</f>
        <v/>
      </c>
      <c r="H1154" s="124" t="str">
        <f>IF(COUNTIF($A$2:A1154,A1154)=1,A1154,"")</f>
        <v/>
      </c>
      <c r="I1154" s="124" t="str">
        <f t="shared" si="74"/>
        <v/>
      </c>
      <c r="J1154" s="124" t="str">
        <f>IF(I1154="","",SUM($I$2:I1154))</f>
        <v/>
      </c>
    </row>
    <row r="1155" spans="1:10">
      <c r="A1155" s="125" t="s">
        <v>2072</v>
      </c>
      <c r="B1155" s="123" t="s">
        <v>2078</v>
      </c>
      <c r="C1155" s="124" t="str">
        <f t="shared" ref="C1155:C1183" si="77">PHONETIC(B1155)</f>
        <v>ウエジマナルミ</v>
      </c>
      <c r="D1155" s="124" t="str">
        <f t="shared" si="75"/>
        <v/>
      </c>
      <c r="E1155" s="124" t="str">
        <f>IF(D1155="","",COUNTIF($D$2:D1155,1))</f>
        <v/>
      </c>
      <c r="F1155" s="124" t="str">
        <f t="shared" si="76"/>
        <v/>
      </c>
      <c r="G1155" s="124" t="str">
        <f>IF(F1155="","",COUNTIF($F$2:F1155,$F$1))</f>
        <v/>
      </c>
      <c r="H1155" s="124" t="str">
        <f>IF(COUNTIF($A$2:A1155,A1155)=1,A1155,"")</f>
        <v/>
      </c>
      <c r="I1155" s="124" t="str">
        <f t="shared" ref="I1155:I1213" si="78">IF(H1155="","",1)</f>
        <v/>
      </c>
      <c r="J1155" s="124" t="str">
        <f>IF(I1155="","",SUM($I$2:I1155))</f>
        <v/>
      </c>
    </row>
    <row r="1156" spans="1:10">
      <c r="A1156" s="125" t="s">
        <v>2072</v>
      </c>
      <c r="B1156" s="123" t="s">
        <v>2079</v>
      </c>
      <c r="C1156" s="124" t="str">
        <f t="shared" si="77"/>
        <v>オオカワサトル</v>
      </c>
      <c r="D1156" s="124" t="str">
        <f t="shared" si="75"/>
        <v/>
      </c>
      <c r="E1156" s="124" t="str">
        <f>IF(D1156="","",COUNTIF($D$2:D1156,1))</f>
        <v/>
      </c>
      <c r="F1156" s="124" t="str">
        <f t="shared" si="76"/>
        <v/>
      </c>
      <c r="G1156" s="124" t="str">
        <f>IF(F1156="","",COUNTIF($F$2:F1156,$F$1))</f>
        <v/>
      </c>
      <c r="H1156" s="124" t="str">
        <f>IF(COUNTIF($A$2:A1156,A1156)=1,A1156,"")</f>
        <v/>
      </c>
      <c r="I1156" s="124" t="str">
        <f t="shared" si="78"/>
        <v/>
      </c>
      <c r="J1156" s="124" t="str">
        <f>IF(I1156="","",SUM($I$2:I1156))</f>
        <v/>
      </c>
    </row>
    <row r="1157" spans="1:10">
      <c r="A1157" s="125" t="s">
        <v>2072</v>
      </c>
      <c r="B1157" s="123" t="s">
        <v>2080</v>
      </c>
      <c r="C1157" s="124" t="str">
        <f t="shared" si="77"/>
        <v>オカヒデアキ</v>
      </c>
      <c r="D1157" s="124" t="str">
        <f t="shared" si="75"/>
        <v/>
      </c>
      <c r="E1157" s="124" t="str">
        <f>IF(D1157="","",COUNTIF($D$2:D1157,1))</f>
        <v/>
      </c>
      <c r="F1157" s="124" t="str">
        <f t="shared" si="76"/>
        <v/>
      </c>
      <c r="G1157" s="124" t="str">
        <f>IF(F1157="","",COUNTIF($F$2:F1157,$F$1))</f>
        <v/>
      </c>
      <c r="H1157" s="124" t="str">
        <f>IF(COUNTIF($A$2:A1157,A1157)=1,A1157,"")</f>
        <v/>
      </c>
      <c r="I1157" s="124" t="str">
        <f t="shared" si="78"/>
        <v/>
      </c>
      <c r="J1157" s="124" t="str">
        <f>IF(I1157="","",SUM($I$2:I1157))</f>
        <v/>
      </c>
    </row>
    <row r="1158" spans="1:10">
      <c r="A1158" s="125" t="s">
        <v>2072</v>
      </c>
      <c r="B1158" s="123" t="s">
        <v>2081</v>
      </c>
      <c r="C1158" s="124" t="str">
        <f t="shared" si="77"/>
        <v>オガサワラヒロサン</v>
      </c>
      <c r="D1158" s="124" t="str">
        <f t="shared" si="75"/>
        <v/>
      </c>
      <c r="E1158" s="124" t="str">
        <f>IF(D1158="","",COUNTIF($D$2:D1158,1))</f>
        <v/>
      </c>
      <c r="F1158" s="124" t="str">
        <f t="shared" si="76"/>
        <v/>
      </c>
      <c r="G1158" s="124" t="str">
        <f>IF(F1158="","",COUNTIF($F$2:F1158,$F$1))</f>
        <v/>
      </c>
      <c r="H1158" s="124" t="str">
        <f>IF(COUNTIF($A$2:A1158,A1158)=1,A1158,"")</f>
        <v/>
      </c>
      <c r="I1158" s="124" t="str">
        <f t="shared" si="78"/>
        <v/>
      </c>
      <c r="J1158" s="124" t="str">
        <f>IF(I1158="","",SUM($I$2:I1158))</f>
        <v/>
      </c>
    </row>
    <row r="1159" spans="1:10">
      <c r="A1159" s="125" t="s">
        <v>2072</v>
      </c>
      <c r="B1159" s="123" t="s">
        <v>2082</v>
      </c>
      <c r="C1159" s="124" t="str">
        <f t="shared" si="77"/>
        <v>コグレケイイチ</v>
      </c>
      <c r="D1159" s="124" t="str">
        <f t="shared" si="75"/>
        <v/>
      </c>
      <c r="E1159" s="124" t="str">
        <f>IF(D1159="","",COUNTIF($D$2:D1159,1))</f>
        <v/>
      </c>
      <c r="F1159" s="124" t="str">
        <f t="shared" si="76"/>
        <v/>
      </c>
      <c r="G1159" s="124" t="str">
        <f>IF(F1159="","",COUNTIF($F$2:F1159,$F$1))</f>
        <v/>
      </c>
      <c r="H1159" s="124" t="str">
        <f>IF(COUNTIF($A$2:A1159,A1159)=1,A1159,"")</f>
        <v/>
      </c>
      <c r="I1159" s="124" t="str">
        <f t="shared" si="78"/>
        <v/>
      </c>
      <c r="J1159" s="124" t="str">
        <f>IF(I1159="","",SUM($I$2:I1159))</f>
        <v/>
      </c>
    </row>
    <row r="1160" spans="1:10">
      <c r="A1160" s="125" t="s">
        <v>2072</v>
      </c>
      <c r="B1160" s="123" t="s">
        <v>2083</v>
      </c>
      <c r="C1160" s="124" t="str">
        <f t="shared" si="77"/>
        <v>サカイユウスケ</v>
      </c>
      <c r="D1160" s="124" t="str">
        <f t="shared" si="75"/>
        <v/>
      </c>
      <c r="E1160" s="124" t="str">
        <f>IF(D1160="","",COUNTIF($D$2:D1160,1))</f>
        <v/>
      </c>
      <c r="F1160" s="124" t="str">
        <f t="shared" si="76"/>
        <v/>
      </c>
      <c r="G1160" s="124" t="str">
        <f>IF(F1160="","",COUNTIF($F$2:F1160,$F$1))</f>
        <v/>
      </c>
      <c r="H1160" s="124" t="str">
        <f>IF(COUNTIF($A$2:A1160,A1160)=1,A1160,"")</f>
        <v/>
      </c>
      <c r="I1160" s="124" t="str">
        <f t="shared" si="78"/>
        <v/>
      </c>
      <c r="J1160" s="124" t="str">
        <f>IF(I1160="","",SUM($I$2:I1160))</f>
        <v/>
      </c>
    </row>
    <row r="1161" spans="1:10">
      <c r="A1161" s="125" t="s">
        <v>2072</v>
      </c>
      <c r="B1161" s="123" t="s">
        <v>2084</v>
      </c>
      <c r="C1161" s="124" t="str">
        <f t="shared" si="77"/>
        <v>サトウフミオ</v>
      </c>
      <c r="D1161" s="124" t="str">
        <f t="shared" si="75"/>
        <v/>
      </c>
      <c r="E1161" s="124" t="str">
        <f>IF(D1161="","",COUNTIF($D$2:D1161,1))</f>
        <v/>
      </c>
      <c r="F1161" s="124" t="str">
        <f t="shared" si="76"/>
        <v/>
      </c>
      <c r="G1161" s="124" t="str">
        <f>IF(F1161="","",COUNTIF($F$2:F1161,$F$1))</f>
        <v/>
      </c>
      <c r="H1161" s="124" t="str">
        <f>IF(COUNTIF($A$2:A1161,A1161)=1,A1161,"")</f>
        <v/>
      </c>
      <c r="I1161" s="124" t="str">
        <f t="shared" si="78"/>
        <v/>
      </c>
      <c r="J1161" s="124" t="str">
        <f>IF(I1161="","",SUM($I$2:I1161))</f>
        <v/>
      </c>
    </row>
    <row r="1162" spans="1:10">
      <c r="A1162" s="125" t="s">
        <v>2072</v>
      </c>
      <c r="B1162" s="123" t="s">
        <v>2085</v>
      </c>
      <c r="C1162" s="124" t="str">
        <f t="shared" si="77"/>
        <v>シマダジュン</v>
      </c>
      <c r="D1162" s="124" t="str">
        <f t="shared" si="75"/>
        <v/>
      </c>
      <c r="E1162" s="124" t="str">
        <f>IF(D1162="","",COUNTIF($D$2:D1162,1))</f>
        <v/>
      </c>
      <c r="F1162" s="124" t="str">
        <f t="shared" si="76"/>
        <v/>
      </c>
      <c r="G1162" s="124" t="str">
        <f>IF(F1162="","",COUNTIF($F$2:F1162,$F$1))</f>
        <v/>
      </c>
      <c r="H1162" s="124" t="str">
        <f>IF(COUNTIF($A$2:A1162,A1162)=1,A1162,"")</f>
        <v/>
      </c>
      <c r="I1162" s="124" t="str">
        <f t="shared" si="78"/>
        <v/>
      </c>
      <c r="J1162" s="124" t="str">
        <f>IF(I1162="","",SUM($I$2:I1162))</f>
        <v/>
      </c>
    </row>
    <row r="1163" spans="1:10">
      <c r="A1163" s="125" t="s">
        <v>2072</v>
      </c>
      <c r="B1163" s="123" t="s">
        <v>2086</v>
      </c>
      <c r="C1163" s="124" t="str">
        <f t="shared" si="77"/>
        <v>シライシマコト</v>
      </c>
      <c r="D1163" s="124" t="str">
        <f t="shared" si="75"/>
        <v/>
      </c>
      <c r="E1163" s="124" t="str">
        <f>IF(D1163="","",COUNTIF($D$2:D1163,1))</f>
        <v/>
      </c>
      <c r="F1163" s="124" t="str">
        <f t="shared" si="76"/>
        <v/>
      </c>
      <c r="G1163" s="124" t="str">
        <f>IF(F1163="","",COUNTIF($F$2:F1163,$F$1))</f>
        <v/>
      </c>
      <c r="H1163" s="124" t="str">
        <f>IF(COUNTIF($A$2:A1163,A1163)=1,A1163,"")</f>
        <v/>
      </c>
      <c r="I1163" s="124" t="str">
        <f t="shared" si="78"/>
        <v/>
      </c>
      <c r="J1163" s="124" t="str">
        <f>IF(I1163="","",SUM($I$2:I1163))</f>
        <v/>
      </c>
    </row>
    <row r="1164" spans="1:10">
      <c r="A1164" s="125" t="s">
        <v>2072</v>
      </c>
      <c r="B1164" s="123" t="s">
        <v>2087</v>
      </c>
      <c r="C1164" s="124" t="str">
        <f t="shared" si="77"/>
        <v>スガヌマイチロウ</v>
      </c>
      <c r="D1164" s="124" t="str">
        <f t="shared" si="75"/>
        <v/>
      </c>
      <c r="E1164" s="124" t="str">
        <f>IF(D1164="","",COUNTIF($D$2:D1164,1))</f>
        <v/>
      </c>
      <c r="F1164" s="124" t="str">
        <f t="shared" si="76"/>
        <v/>
      </c>
      <c r="G1164" s="124" t="str">
        <f>IF(F1164="","",COUNTIF($F$2:F1164,$F$1))</f>
        <v/>
      </c>
      <c r="H1164" s="124" t="str">
        <f>IF(COUNTIF($A$2:A1164,A1164)=1,A1164,"")</f>
        <v/>
      </c>
      <c r="I1164" s="124" t="str">
        <f t="shared" si="78"/>
        <v/>
      </c>
      <c r="J1164" s="124" t="str">
        <f>IF(I1164="","",SUM($I$2:I1164))</f>
        <v/>
      </c>
    </row>
    <row r="1165" spans="1:10">
      <c r="A1165" s="125" t="s">
        <v>2072</v>
      </c>
      <c r="B1165" s="123" t="s">
        <v>2088</v>
      </c>
      <c r="C1165" s="124" t="str">
        <f t="shared" si="77"/>
        <v>スズキユウスケ</v>
      </c>
      <c r="D1165" s="124" t="str">
        <f t="shared" si="75"/>
        <v/>
      </c>
      <c r="E1165" s="124" t="str">
        <f>IF(D1165="","",COUNTIF($D$2:D1165,1))</f>
        <v/>
      </c>
      <c r="F1165" s="124" t="str">
        <f t="shared" si="76"/>
        <v/>
      </c>
      <c r="G1165" s="124" t="str">
        <f>IF(F1165="","",COUNTIF($F$2:F1165,$F$1))</f>
        <v/>
      </c>
      <c r="H1165" s="124" t="str">
        <f>IF(COUNTIF($A$2:A1165,A1165)=1,A1165,"")</f>
        <v/>
      </c>
      <c r="I1165" s="124" t="str">
        <f t="shared" si="78"/>
        <v/>
      </c>
      <c r="J1165" s="124" t="str">
        <f>IF(I1165="","",SUM($I$2:I1165))</f>
        <v/>
      </c>
    </row>
    <row r="1166" spans="1:10">
      <c r="A1166" s="125" t="s">
        <v>2072</v>
      </c>
      <c r="B1166" s="123" t="s">
        <v>2089</v>
      </c>
      <c r="C1166" s="124" t="str">
        <f t="shared" si="77"/>
        <v>タナカヒデキ</v>
      </c>
      <c r="D1166" s="124" t="str">
        <f t="shared" si="75"/>
        <v/>
      </c>
      <c r="E1166" s="124" t="str">
        <f>IF(D1166="","",COUNTIF($D$2:D1166,1))</f>
        <v/>
      </c>
      <c r="F1166" s="124" t="str">
        <f t="shared" si="76"/>
        <v/>
      </c>
      <c r="G1166" s="124" t="str">
        <f>IF(F1166="","",COUNTIF($F$2:F1166,$F$1))</f>
        <v/>
      </c>
      <c r="H1166" s="124" t="str">
        <f>IF(COUNTIF($A$2:A1166,A1166)=1,A1166,"")</f>
        <v/>
      </c>
      <c r="I1166" s="124" t="str">
        <f t="shared" si="78"/>
        <v/>
      </c>
      <c r="J1166" s="124" t="str">
        <f>IF(I1166="","",SUM($I$2:I1166))</f>
        <v/>
      </c>
    </row>
    <row r="1167" spans="1:10">
      <c r="A1167" s="125" t="s">
        <v>2072</v>
      </c>
      <c r="B1167" s="123" t="s">
        <v>2090</v>
      </c>
      <c r="C1167" s="124" t="str">
        <f t="shared" si="77"/>
        <v>タナザワヤスシ</v>
      </c>
      <c r="D1167" s="124" t="str">
        <f t="shared" si="75"/>
        <v/>
      </c>
      <c r="E1167" s="124" t="str">
        <f>IF(D1167="","",COUNTIF($D$2:D1167,1))</f>
        <v/>
      </c>
      <c r="F1167" s="124" t="str">
        <f t="shared" si="76"/>
        <v/>
      </c>
      <c r="G1167" s="124" t="str">
        <f>IF(F1167="","",COUNTIF($F$2:F1167,$F$1))</f>
        <v/>
      </c>
      <c r="H1167" s="124" t="str">
        <f>IF(COUNTIF($A$2:A1167,A1167)=1,A1167,"")</f>
        <v/>
      </c>
      <c r="I1167" s="124" t="str">
        <f t="shared" si="78"/>
        <v/>
      </c>
      <c r="J1167" s="124" t="str">
        <f>IF(I1167="","",SUM($I$2:I1167))</f>
        <v/>
      </c>
    </row>
    <row r="1168" spans="1:10">
      <c r="A1168" s="125" t="s">
        <v>2072</v>
      </c>
      <c r="B1168" s="123" t="s">
        <v>2091</v>
      </c>
      <c r="C1168" s="124" t="str">
        <f t="shared" si="77"/>
        <v>タマキシンイチロウ</v>
      </c>
      <c r="D1168" s="124" t="str">
        <f t="shared" si="75"/>
        <v/>
      </c>
      <c r="E1168" s="124" t="str">
        <f>IF(D1168="","",COUNTIF($D$2:D1168,1))</f>
        <v/>
      </c>
      <c r="F1168" s="124" t="str">
        <f t="shared" si="76"/>
        <v/>
      </c>
      <c r="G1168" s="124" t="str">
        <f>IF(F1168="","",COUNTIF($F$2:F1168,$F$1))</f>
        <v/>
      </c>
      <c r="H1168" s="124" t="str">
        <f>IF(COUNTIF($A$2:A1168,A1168)=1,A1168,"")</f>
        <v/>
      </c>
      <c r="I1168" s="124" t="str">
        <f t="shared" si="78"/>
        <v/>
      </c>
      <c r="J1168" s="124" t="str">
        <f>IF(I1168="","",SUM($I$2:I1168))</f>
        <v/>
      </c>
    </row>
    <row r="1169" spans="1:10">
      <c r="A1169" s="125" t="s">
        <v>2072</v>
      </c>
      <c r="B1169" s="123" t="s">
        <v>2092</v>
      </c>
      <c r="C1169" s="124" t="str">
        <f t="shared" si="77"/>
        <v>ナカノサトシ</v>
      </c>
      <c r="D1169" s="124" t="str">
        <f t="shared" si="75"/>
        <v/>
      </c>
      <c r="E1169" s="124" t="str">
        <f>IF(D1169="","",COUNTIF($D$2:D1169,1))</f>
        <v/>
      </c>
      <c r="F1169" s="124" t="str">
        <f t="shared" si="76"/>
        <v/>
      </c>
      <c r="G1169" s="124" t="str">
        <f>IF(F1169="","",COUNTIF($F$2:F1169,$F$1))</f>
        <v/>
      </c>
      <c r="H1169" s="124" t="str">
        <f>IF(COUNTIF($A$2:A1169,A1169)=1,A1169,"")</f>
        <v/>
      </c>
      <c r="I1169" s="124" t="str">
        <f t="shared" si="78"/>
        <v/>
      </c>
      <c r="J1169" s="124" t="str">
        <f>IF(I1169="","",SUM($I$2:I1169))</f>
        <v/>
      </c>
    </row>
    <row r="1170" spans="1:10">
      <c r="A1170" s="125" t="s">
        <v>2072</v>
      </c>
      <c r="B1170" s="123" t="s">
        <v>2093</v>
      </c>
      <c r="C1170" s="124" t="str">
        <f t="shared" si="77"/>
        <v>ハシグチヒデノリ</v>
      </c>
      <c r="D1170" s="124" t="str">
        <f t="shared" si="75"/>
        <v/>
      </c>
      <c r="E1170" s="124" t="str">
        <f>IF(D1170="","",COUNTIF($D$2:D1170,1))</f>
        <v/>
      </c>
      <c r="F1170" s="124" t="str">
        <f t="shared" si="76"/>
        <v/>
      </c>
      <c r="G1170" s="124" t="str">
        <f>IF(F1170="","",COUNTIF($F$2:F1170,$F$1))</f>
        <v/>
      </c>
      <c r="H1170" s="124" t="str">
        <f>IF(COUNTIF($A$2:A1170,A1170)=1,A1170,"")</f>
        <v/>
      </c>
      <c r="I1170" s="124" t="str">
        <f t="shared" si="78"/>
        <v/>
      </c>
      <c r="J1170" s="124" t="str">
        <f>IF(I1170="","",SUM($I$2:I1170))</f>
        <v/>
      </c>
    </row>
    <row r="1171" spans="1:10">
      <c r="A1171" s="125" t="s">
        <v>2072</v>
      </c>
      <c r="B1171" s="123" t="s">
        <v>747</v>
      </c>
      <c r="C1171" s="124" t="str">
        <f t="shared" si="77"/>
        <v>フカクササトシ</v>
      </c>
      <c r="D1171" s="124" t="str">
        <f t="shared" si="75"/>
        <v/>
      </c>
      <c r="E1171" s="124" t="str">
        <f>IF(D1171="","",COUNTIF($D$2:D1171,1))</f>
        <v/>
      </c>
      <c r="F1171" s="124" t="str">
        <f t="shared" si="76"/>
        <v/>
      </c>
      <c r="G1171" s="124" t="str">
        <f>IF(F1171="","",COUNTIF($F$2:F1171,$F$1))</f>
        <v/>
      </c>
      <c r="H1171" s="124" t="str">
        <f>IF(COUNTIF($A$2:A1171,A1171)=1,A1171,"")</f>
        <v/>
      </c>
      <c r="I1171" s="124" t="str">
        <f t="shared" si="78"/>
        <v/>
      </c>
      <c r="J1171" s="124" t="str">
        <f>IF(I1171="","",SUM($I$2:I1171))</f>
        <v/>
      </c>
    </row>
    <row r="1172" spans="1:10">
      <c r="A1172" s="125" t="s">
        <v>2072</v>
      </c>
      <c r="B1172" s="123" t="s">
        <v>2094</v>
      </c>
      <c r="C1172" s="124" t="str">
        <f t="shared" si="77"/>
        <v>フクダヨシロウ</v>
      </c>
      <c r="D1172" s="124" t="str">
        <f t="shared" si="75"/>
        <v/>
      </c>
      <c r="E1172" s="124" t="str">
        <f>IF(D1172="","",COUNTIF($D$2:D1172,1))</f>
        <v/>
      </c>
      <c r="F1172" s="124" t="str">
        <f t="shared" si="76"/>
        <v/>
      </c>
      <c r="G1172" s="124" t="str">
        <f>IF(F1172="","",COUNTIF($F$2:F1172,$F$1))</f>
        <v/>
      </c>
      <c r="H1172" s="124" t="str">
        <f>IF(COUNTIF($A$2:A1172,A1172)=1,A1172,"")</f>
        <v/>
      </c>
      <c r="I1172" s="124" t="str">
        <f t="shared" si="78"/>
        <v/>
      </c>
      <c r="J1172" s="124" t="str">
        <f>IF(I1172="","",SUM($I$2:I1172))</f>
        <v/>
      </c>
    </row>
    <row r="1173" spans="1:10">
      <c r="A1173" s="125" t="s">
        <v>2072</v>
      </c>
      <c r="B1173" s="123" t="s">
        <v>2095</v>
      </c>
      <c r="C1173" s="124" t="str">
        <f t="shared" si="77"/>
        <v>ベッショヒロユキ</v>
      </c>
      <c r="D1173" s="124" t="str">
        <f t="shared" si="75"/>
        <v/>
      </c>
      <c r="E1173" s="124" t="str">
        <f>IF(D1173="","",COUNTIF($D$2:D1173,1))</f>
        <v/>
      </c>
      <c r="F1173" s="124" t="str">
        <f t="shared" si="76"/>
        <v/>
      </c>
      <c r="G1173" s="124" t="str">
        <f>IF(F1173="","",COUNTIF($F$2:F1173,$F$1))</f>
        <v/>
      </c>
      <c r="H1173" s="124" t="str">
        <f>IF(COUNTIF($A$2:A1173,A1173)=1,A1173,"")</f>
        <v/>
      </c>
      <c r="I1173" s="124" t="str">
        <f t="shared" si="78"/>
        <v/>
      </c>
      <c r="J1173" s="124" t="str">
        <f>IF(I1173="","",SUM($I$2:I1173))</f>
        <v/>
      </c>
    </row>
    <row r="1174" spans="1:10">
      <c r="A1174" s="125" t="s">
        <v>2072</v>
      </c>
      <c r="B1174" s="123" t="s">
        <v>2096</v>
      </c>
      <c r="C1174" s="124" t="str">
        <f t="shared" si="77"/>
        <v>ホシノワタル</v>
      </c>
      <c r="D1174" s="124">
        <f t="shared" si="75"/>
        <v>1</v>
      </c>
      <c r="E1174" s="124">
        <f>IF(D1174="","",COUNTIF($D$2:D1174,1))</f>
        <v>3</v>
      </c>
      <c r="F1174" s="124" t="str">
        <f t="shared" si="76"/>
        <v/>
      </c>
      <c r="G1174" s="124" t="str">
        <f>IF(F1174="","",COUNTIF($F$2:F1174,$F$1))</f>
        <v/>
      </c>
      <c r="H1174" s="124" t="str">
        <f>IF(COUNTIF($A$2:A1174,A1174)=1,A1174,"")</f>
        <v/>
      </c>
      <c r="I1174" s="124" t="str">
        <f t="shared" si="78"/>
        <v/>
      </c>
      <c r="J1174" s="124" t="str">
        <f>IF(I1174="","",SUM($I$2:I1174))</f>
        <v/>
      </c>
    </row>
    <row r="1175" spans="1:10">
      <c r="A1175" s="125" t="s">
        <v>2072</v>
      </c>
      <c r="B1175" s="123" t="s">
        <v>2097</v>
      </c>
      <c r="C1175" s="124" t="str">
        <f t="shared" si="77"/>
        <v>マツモトケンジ</v>
      </c>
      <c r="D1175" s="124" t="str">
        <f t="shared" si="75"/>
        <v/>
      </c>
      <c r="E1175" s="124" t="str">
        <f>IF(D1175="","",COUNTIF($D$2:D1175,1))</f>
        <v/>
      </c>
      <c r="F1175" s="124" t="str">
        <f t="shared" si="76"/>
        <v/>
      </c>
      <c r="G1175" s="124" t="str">
        <f>IF(F1175="","",COUNTIF($F$2:F1175,$F$1))</f>
        <v/>
      </c>
      <c r="H1175" s="124" t="str">
        <f>IF(COUNTIF($A$2:A1175,A1175)=1,A1175,"")</f>
        <v/>
      </c>
      <c r="I1175" s="124" t="str">
        <f t="shared" si="78"/>
        <v/>
      </c>
      <c r="J1175" s="124" t="str">
        <f>IF(I1175="","",SUM($I$2:I1175))</f>
        <v/>
      </c>
    </row>
    <row r="1176" spans="1:10">
      <c r="A1176" s="125" t="s">
        <v>2072</v>
      </c>
      <c r="B1176" s="123" t="s">
        <v>2098</v>
      </c>
      <c r="C1176" s="124" t="str">
        <f t="shared" si="77"/>
        <v>モリトモヒロ</v>
      </c>
      <c r="D1176" s="124" t="str">
        <f t="shared" si="75"/>
        <v/>
      </c>
      <c r="E1176" s="124" t="str">
        <f>IF(D1176="","",COUNTIF($D$2:D1176,1))</f>
        <v/>
      </c>
      <c r="F1176" s="124" t="str">
        <f t="shared" si="76"/>
        <v/>
      </c>
      <c r="G1176" s="124" t="str">
        <f>IF(F1176="","",COUNTIF($F$2:F1176,$F$1))</f>
        <v/>
      </c>
      <c r="H1176" s="124" t="str">
        <f>IF(COUNTIF($A$2:A1176,A1176)=1,A1176,"")</f>
        <v/>
      </c>
      <c r="I1176" s="124" t="str">
        <f t="shared" si="78"/>
        <v/>
      </c>
      <c r="J1176" s="124" t="str">
        <f>IF(I1176="","",SUM($I$2:I1176))</f>
        <v/>
      </c>
    </row>
    <row r="1177" spans="1:10">
      <c r="A1177" s="125" t="s">
        <v>2072</v>
      </c>
      <c r="B1177" s="123" t="s">
        <v>2099</v>
      </c>
      <c r="C1177" s="124" t="str">
        <f t="shared" si="77"/>
        <v>モリシタ聡一</v>
      </c>
      <c r="D1177" s="124" t="str">
        <f t="shared" si="75"/>
        <v/>
      </c>
      <c r="E1177" s="124" t="str">
        <f>IF(D1177="","",COUNTIF($D$2:D1177,1))</f>
        <v/>
      </c>
      <c r="F1177" s="124" t="str">
        <f t="shared" si="76"/>
        <v/>
      </c>
      <c r="G1177" s="124" t="str">
        <f>IF(F1177="","",COUNTIF($F$2:F1177,$F$1))</f>
        <v/>
      </c>
      <c r="H1177" s="124" t="str">
        <f>IF(COUNTIF($A$2:A1177,A1177)=1,A1177,"")</f>
        <v/>
      </c>
      <c r="I1177" s="124" t="str">
        <f t="shared" si="78"/>
        <v/>
      </c>
      <c r="J1177" s="124" t="str">
        <f>IF(I1177="","",SUM($I$2:I1177))</f>
        <v/>
      </c>
    </row>
    <row r="1178" spans="1:10">
      <c r="A1178" s="125" t="s">
        <v>2072</v>
      </c>
      <c r="B1178" s="123" t="s">
        <v>2100</v>
      </c>
      <c r="C1178" s="124" t="str">
        <f t="shared" si="77"/>
        <v>ヤザワヒロシ</v>
      </c>
      <c r="D1178" s="124" t="str">
        <f t="shared" si="75"/>
        <v/>
      </c>
      <c r="E1178" s="124" t="str">
        <f>IF(D1178="","",COUNTIF($D$2:D1178,1))</f>
        <v/>
      </c>
      <c r="F1178" s="124" t="str">
        <f t="shared" si="76"/>
        <v/>
      </c>
      <c r="G1178" s="124" t="str">
        <f>IF(F1178="","",COUNTIF($F$2:F1178,$F$1))</f>
        <v/>
      </c>
      <c r="H1178" s="124" t="str">
        <f>IF(COUNTIF($A$2:A1178,A1178)=1,A1178,"")</f>
        <v/>
      </c>
      <c r="I1178" s="124" t="str">
        <f t="shared" si="78"/>
        <v/>
      </c>
      <c r="J1178" s="124" t="str">
        <f>IF(I1178="","",SUM($I$2:I1178))</f>
        <v/>
      </c>
    </row>
    <row r="1179" spans="1:10">
      <c r="A1179" s="125" t="s">
        <v>2072</v>
      </c>
      <c r="B1179" s="123" t="s">
        <v>2101</v>
      </c>
      <c r="C1179" s="124" t="str">
        <f t="shared" si="77"/>
        <v>ヤマモトヨシヒロ</v>
      </c>
      <c r="D1179" s="124" t="str">
        <f t="shared" si="75"/>
        <v/>
      </c>
      <c r="E1179" s="124" t="str">
        <f>IF(D1179="","",COUNTIF($D$2:D1179,1))</f>
        <v/>
      </c>
      <c r="F1179" s="124" t="str">
        <f t="shared" si="76"/>
        <v/>
      </c>
      <c r="G1179" s="124" t="str">
        <f>IF(F1179="","",COUNTIF($F$2:F1179,$F$1))</f>
        <v/>
      </c>
      <c r="H1179" s="124" t="str">
        <f>IF(COUNTIF($A$2:A1179,A1179)=1,A1179,"")</f>
        <v/>
      </c>
      <c r="I1179" s="124" t="str">
        <f t="shared" si="78"/>
        <v/>
      </c>
      <c r="J1179" s="124" t="str">
        <f>IF(I1179="","",SUM($I$2:I1179))</f>
        <v/>
      </c>
    </row>
    <row r="1180" spans="1:10">
      <c r="A1180" s="125" t="s">
        <v>2072</v>
      </c>
      <c r="B1180" s="123" t="s">
        <v>2102</v>
      </c>
      <c r="C1180" s="124" t="str">
        <f t="shared" si="77"/>
        <v>ヨシダショウヤ</v>
      </c>
      <c r="D1180" s="124" t="str">
        <f t="shared" si="75"/>
        <v/>
      </c>
      <c r="E1180" s="124" t="str">
        <f>IF(D1180="","",COUNTIF($D$2:D1180,1))</f>
        <v/>
      </c>
      <c r="F1180" s="124" t="str">
        <f t="shared" si="76"/>
        <v/>
      </c>
      <c r="G1180" s="124" t="str">
        <f>IF(F1180="","",COUNTIF($F$2:F1180,$F$1))</f>
        <v/>
      </c>
      <c r="H1180" s="124" t="str">
        <f>IF(COUNTIF($A$2:A1180,A1180)=1,A1180,"")</f>
        <v/>
      </c>
      <c r="I1180" s="124" t="str">
        <f t="shared" si="78"/>
        <v/>
      </c>
      <c r="J1180" s="124" t="str">
        <f>IF(I1180="","",SUM($I$2:I1180))</f>
        <v/>
      </c>
    </row>
    <row r="1181" spans="1:10">
      <c r="A1181" s="125" t="s">
        <v>2103</v>
      </c>
      <c r="B1181" s="137" t="s">
        <v>2104</v>
      </c>
      <c r="C1181" s="124" t="str">
        <f t="shared" si="77"/>
        <v>タ</v>
      </c>
      <c r="D1181" s="124" t="str">
        <f t="shared" si="75"/>
        <v/>
      </c>
      <c r="E1181" s="124" t="str">
        <f>IF(D1181="","",COUNTIF($D$2:D1181,1))</f>
        <v/>
      </c>
      <c r="F1181" s="124" t="str">
        <f t="shared" si="76"/>
        <v/>
      </c>
      <c r="G1181" s="124" t="str">
        <f>IF(F1181="","",COUNTIF($F$2:F1181,$F$1))</f>
        <v/>
      </c>
      <c r="I1181" s="124" t="str">
        <f t="shared" si="78"/>
        <v/>
      </c>
      <c r="J1181" s="124" t="str">
        <f>IF(I1181="","",SUM($I$2:I1181))</f>
        <v/>
      </c>
    </row>
    <row r="1182" spans="1:10">
      <c r="A1182" s="124" t="s">
        <v>2105</v>
      </c>
      <c r="B1182" s="124" t="s">
        <v>2106</v>
      </c>
      <c r="C1182" s="124" t="str">
        <f t="shared" si="77"/>
        <v>ガイチュウ（ニッソーサービス）</v>
      </c>
      <c r="D1182" s="124" t="str">
        <f t="shared" si="75"/>
        <v/>
      </c>
      <c r="E1182" s="124" t="str">
        <f>IF(D1182="","",COUNTIF($D$2:D1182,1))</f>
        <v/>
      </c>
      <c r="F1182" s="124" t="str">
        <f t="shared" si="76"/>
        <v/>
      </c>
      <c r="G1182" s="124" t="str">
        <f>IF(F1182="","",COUNTIF($F$2:F1182,$F$1))</f>
        <v/>
      </c>
      <c r="I1182" s="124" t="str">
        <f t="shared" si="78"/>
        <v/>
      </c>
      <c r="J1182" s="124" t="str">
        <f>IF(I1182="","",SUM($I$2:I1182))</f>
        <v/>
      </c>
    </row>
    <row r="1183" spans="1:10">
      <c r="A1183" s="124" t="s">
        <v>2103</v>
      </c>
      <c r="B1183" s="124" t="s">
        <v>2107</v>
      </c>
      <c r="C1183" s="124" t="str">
        <f t="shared" si="77"/>
        <v>ミトカダイ</v>
      </c>
      <c r="D1183" s="124" t="str">
        <f t="shared" si="75"/>
        <v/>
      </c>
      <c r="E1183" s="124" t="str">
        <f>IF(D1183="","",COUNTIF($D$2:D1183,1))</f>
        <v/>
      </c>
      <c r="F1183" s="124" t="str">
        <f t="shared" si="76"/>
        <v/>
      </c>
      <c r="G1183" s="124" t="str">
        <f>IF(F1183="","",COUNTIF($F$2:F1183,$F$1))</f>
        <v/>
      </c>
      <c r="I1183" s="124" t="str">
        <f t="shared" si="78"/>
        <v/>
      </c>
      <c r="J1183" s="124" t="str">
        <f>IF(I1183="","",SUM($I$2:I1183))</f>
        <v/>
      </c>
    </row>
    <row r="1184" spans="1:10">
      <c r="A1184" s="124" t="s">
        <v>2103</v>
      </c>
      <c r="B1184" s="124" t="s">
        <v>2108</v>
      </c>
      <c r="D1184" s="124" t="str">
        <f t="shared" si="75"/>
        <v/>
      </c>
      <c r="E1184" s="124" t="str">
        <f>IF(D1184="","",COUNTIF($D$2:D1184,1))</f>
        <v/>
      </c>
      <c r="F1184" s="124" t="str">
        <f t="shared" si="76"/>
        <v/>
      </c>
      <c r="G1184" s="124" t="str">
        <f>IF(F1184="","",COUNTIF($F$2:F1184,$F$1))</f>
        <v/>
      </c>
      <c r="I1184" s="124" t="str">
        <f t="shared" si="78"/>
        <v/>
      </c>
      <c r="J1184" s="124" t="str">
        <f>IF(I1184="","",SUM($I$2:I1184))</f>
        <v/>
      </c>
    </row>
    <row r="1185" spans="1:10">
      <c r="A1185" s="124" t="s">
        <v>2103</v>
      </c>
      <c r="B1185" s="124" t="s">
        <v>2109</v>
      </c>
      <c r="D1185" s="124" t="str">
        <f t="shared" si="75"/>
        <v/>
      </c>
      <c r="E1185" s="124" t="str">
        <f>IF(D1185="","",COUNTIF($D$2:D1185,1))</f>
        <v/>
      </c>
      <c r="F1185" s="124" t="str">
        <f t="shared" si="76"/>
        <v/>
      </c>
      <c r="G1185" s="124" t="str">
        <f>IF(F1185="","",COUNTIF($F$2:F1185,$F$1))</f>
        <v/>
      </c>
      <c r="I1185" s="124" t="str">
        <f t="shared" si="78"/>
        <v/>
      </c>
      <c r="J1185" s="124" t="str">
        <f>IF(I1185="","",SUM($I$2:I1185))</f>
        <v/>
      </c>
    </row>
    <row r="1186" spans="1:10">
      <c r="A1186" s="228" t="s">
        <v>2110</v>
      </c>
      <c r="B1186" s="124" t="s">
        <v>2111</v>
      </c>
      <c r="D1186" s="124" t="str">
        <f t="shared" si="75"/>
        <v/>
      </c>
      <c r="E1186" s="124" t="str">
        <f>IF(D1186="","",COUNTIF($D$2:D1186,1))</f>
        <v/>
      </c>
      <c r="F1186" s="124" t="str">
        <f t="shared" si="76"/>
        <v/>
      </c>
      <c r="G1186" s="124" t="str">
        <f>IF(F1186="","",COUNTIF($F$2:F1186,$F$1))</f>
        <v/>
      </c>
      <c r="I1186" s="124" t="str">
        <f t="shared" si="78"/>
        <v/>
      </c>
      <c r="J1186" s="124" t="str">
        <f>IF(I1186="","",SUM($I$2:I1186))</f>
        <v/>
      </c>
    </row>
    <row r="1187" spans="1:10">
      <c r="A1187" s="124" t="s">
        <v>2103</v>
      </c>
      <c r="B1187" s="228" t="s">
        <v>2112</v>
      </c>
      <c r="D1187" s="124" t="str">
        <f t="shared" si="75"/>
        <v/>
      </c>
      <c r="E1187" s="124" t="str">
        <f>IF(D1187="","",COUNTIF($D$2:D1187,1))</f>
        <v/>
      </c>
      <c r="F1187" s="124" t="str">
        <f t="shared" si="76"/>
        <v/>
      </c>
      <c r="G1187" s="124" t="str">
        <f>IF(F1187="","",COUNTIF($F$2:F1187,$F$1))</f>
        <v/>
      </c>
      <c r="I1187" s="124" t="str">
        <f t="shared" si="78"/>
        <v/>
      </c>
      <c r="J1187" s="124" t="str">
        <f>IF(I1187="","",SUM($I$2:I1187))</f>
        <v/>
      </c>
    </row>
    <row r="1188" spans="1:10">
      <c r="A1188" s="228" t="s">
        <v>2113</v>
      </c>
      <c r="B1188" s="124" t="s">
        <v>2114</v>
      </c>
      <c r="D1188" s="124" t="str">
        <f t="shared" si="75"/>
        <v/>
      </c>
      <c r="E1188" s="124" t="str">
        <f>IF(D1188="","",COUNTIF($D$2:D1188,1))</f>
        <v/>
      </c>
      <c r="F1188" s="124" t="str">
        <f t="shared" si="76"/>
        <v/>
      </c>
      <c r="G1188" s="124" t="str">
        <f>IF(F1188="","",COUNTIF($F$2:F1188,$F$1))</f>
        <v/>
      </c>
      <c r="I1188" s="124" t="str">
        <f t="shared" si="78"/>
        <v/>
      </c>
      <c r="J1188" s="124" t="str">
        <f>IF(I1188="","",SUM($I$2:I1188))</f>
        <v/>
      </c>
    </row>
    <row r="1189" spans="1:10">
      <c r="A1189" s="124" t="s">
        <v>1515</v>
      </c>
      <c r="B1189" s="228" t="s">
        <v>786</v>
      </c>
      <c r="D1189" s="124" t="str">
        <f t="shared" si="75"/>
        <v/>
      </c>
      <c r="E1189" s="124" t="str">
        <f>IF(D1189="","",COUNTIF($D$2:D1189,1))</f>
        <v/>
      </c>
      <c r="F1189" s="124" t="str">
        <f t="shared" si="76"/>
        <v/>
      </c>
      <c r="G1189" s="124" t="str">
        <f>IF(F1189="","",COUNTIF($F$2:F1189,$F$1))</f>
        <v/>
      </c>
      <c r="I1189" s="124" t="str">
        <f t="shared" si="78"/>
        <v/>
      </c>
      <c r="J1189" s="124" t="str">
        <f>IF(I1189="","",SUM($I$2:I1189))</f>
        <v/>
      </c>
    </row>
    <row r="1190" spans="1:10">
      <c r="A1190" s="124" t="s">
        <v>1515</v>
      </c>
      <c r="B1190" s="124" t="s">
        <v>787</v>
      </c>
      <c r="D1190" s="124" t="str">
        <f t="shared" si="75"/>
        <v/>
      </c>
      <c r="E1190" s="124" t="str">
        <f>IF(D1190="","",COUNTIF($D$2:D1190,1))</f>
        <v/>
      </c>
      <c r="F1190" s="124" t="str">
        <f t="shared" si="76"/>
        <v/>
      </c>
      <c r="G1190" s="124" t="str">
        <f>IF(F1190="","",COUNTIF($F$2:F1190,$F$1))</f>
        <v/>
      </c>
      <c r="I1190" s="124" t="str">
        <f t="shared" si="78"/>
        <v/>
      </c>
      <c r="J1190" s="124" t="str">
        <f>IF(I1190="","",SUM($I$2:I1190))</f>
        <v/>
      </c>
    </row>
    <row r="1191" spans="1:10">
      <c r="A1191" s="125" t="s">
        <v>1283</v>
      </c>
      <c r="B1191" s="228" t="s">
        <v>2115</v>
      </c>
      <c r="D1191" s="124" t="str">
        <f t="shared" si="75"/>
        <v/>
      </c>
      <c r="E1191" s="124" t="str">
        <f>IF(D1191="","",COUNTIF($D$2:D1191,1))</f>
        <v/>
      </c>
      <c r="F1191" s="124" t="str">
        <f t="shared" si="76"/>
        <v/>
      </c>
      <c r="G1191" s="124" t="str">
        <f>IF(F1191="","",COUNTIF($F$2:F1191,$F$1))</f>
        <v/>
      </c>
      <c r="I1191" s="124" t="str">
        <f t="shared" si="78"/>
        <v/>
      </c>
      <c r="J1191" s="124" t="str">
        <f>IF(I1191="","",SUM($I$2:I1191))</f>
        <v/>
      </c>
    </row>
    <row r="1192" spans="1:10">
      <c r="A1192" s="125" t="s">
        <v>1764</v>
      </c>
      <c r="B1192" s="228" t="s">
        <v>2116</v>
      </c>
      <c r="D1192" s="124" t="str">
        <f t="shared" si="75"/>
        <v/>
      </c>
      <c r="E1192" s="124" t="str">
        <f>IF(D1192="","",COUNTIF($D$2:D1192,1))</f>
        <v/>
      </c>
      <c r="F1192" s="124" t="str">
        <f t="shared" si="76"/>
        <v/>
      </c>
      <c r="G1192" s="124" t="str">
        <f>IF(F1192="","",COUNTIF($F$2:F1192,$F$1))</f>
        <v/>
      </c>
      <c r="I1192" s="124" t="str">
        <f t="shared" si="78"/>
        <v/>
      </c>
      <c r="J1192" s="124" t="str">
        <f>IF(I1192="","",SUM($I$2:I1192))</f>
        <v/>
      </c>
    </row>
    <row r="1193" spans="1:10">
      <c r="A1193" s="125" t="s">
        <v>1311</v>
      </c>
      <c r="B1193" s="124" t="s">
        <v>809</v>
      </c>
      <c r="D1193" s="124" t="str">
        <f t="shared" si="75"/>
        <v/>
      </c>
      <c r="E1193" s="124" t="str">
        <f>IF(D1193="","",COUNTIF($D$2:D1193,1))</f>
        <v/>
      </c>
      <c r="F1193" s="124" t="str">
        <f t="shared" si="76"/>
        <v>重複</v>
      </c>
      <c r="G1193" s="124">
        <f>IF(F1193="","",COUNTIF($F$2:F1193,$F$1))</f>
        <v>107</v>
      </c>
      <c r="I1193" s="124" t="str">
        <f t="shared" si="78"/>
        <v/>
      </c>
      <c r="J1193" s="124" t="str">
        <f>IF(I1193="","",SUM($I$2:I1193))</f>
        <v/>
      </c>
    </row>
    <row r="1194" spans="1:10">
      <c r="A1194" s="125" t="s">
        <v>1311</v>
      </c>
      <c r="B1194" s="124" t="s">
        <v>810</v>
      </c>
      <c r="D1194" s="124" t="str">
        <f t="shared" si="75"/>
        <v/>
      </c>
      <c r="E1194" s="124" t="str">
        <f>IF(D1194="","",COUNTIF($D$2:D1194,1))</f>
        <v/>
      </c>
      <c r="F1194" s="124" t="str">
        <f t="shared" si="76"/>
        <v/>
      </c>
      <c r="G1194" s="124" t="str">
        <f>IF(F1194="","",COUNTIF($F$2:F1194,$F$1))</f>
        <v/>
      </c>
      <c r="I1194" s="124" t="str">
        <f t="shared" si="78"/>
        <v/>
      </c>
      <c r="J1194" s="124" t="str">
        <f>IF(I1194="","",SUM($I$2:I1194))</f>
        <v/>
      </c>
    </row>
    <row r="1195" spans="1:10">
      <c r="A1195" s="228" t="s">
        <v>2110</v>
      </c>
      <c r="B1195" s="124" t="s">
        <v>812</v>
      </c>
      <c r="D1195" s="124" t="str">
        <f t="shared" si="75"/>
        <v/>
      </c>
      <c r="E1195" s="124" t="str">
        <f>IF(D1195="","",COUNTIF($D$2:D1195,1))</f>
        <v/>
      </c>
      <c r="F1195" s="124" t="str">
        <f t="shared" si="76"/>
        <v/>
      </c>
      <c r="G1195" s="124" t="str">
        <f>IF(F1195="","",COUNTIF($F$2:F1195,$F$1))</f>
        <v/>
      </c>
      <c r="I1195" s="124" t="str">
        <f t="shared" si="78"/>
        <v/>
      </c>
      <c r="J1195" s="124" t="str">
        <f>IF(I1195="","",SUM($I$2:I1195))</f>
        <v/>
      </c>
    </row>
    <row r="1196" spans="1:10">
      <c r="A1196" s="125" t="s">
        <v>1311</v>
      </c>
      <c r="B1196" s="228" t="s">
        <v>813</v>
      </c>
      <c r="D1196" s="124" t="str">
        <f t="shared" si="75"/>
        <v/>
      </c>
      <c r="E1196" s="124" t="str">
        <f>IF(D1196="","",COUNTIF($D$2:D1196,1))</f>
        <v/>
      </c>
      <c r="F1196" s="124" t="str">
        <f t="shared" si="76"/>
        <v/>
      </c>
      <c r="G1196" s="124" t="str">
        <f>IF(F1196="","",COUNTIF($F$2:F1196,$F$1))</f>
        <v/>
      </c>
      <c r="I1196" s="124" t="str">
        <f t="shared" si="78"/>
        <v/>
      </c>
      <c r="J1196" s="124" t="str">
        <f>IF(I1196="","",SUM($I$2:I1196))</f>
        <v/>
      </c>
    </row>
    <row r="1197" spans="1:10">
      <c r="A1197" s="124" t="s">
        <v>1515</v>
      </c>
      <c r="B1197" s="124" t="s">
        <v>819</v>
      </c>
      <c r="D1197" s="124" t="str">
        <f t="shared" si="75"/>
        <v/>
      </c>
      <c r="E1197" s="124" t="str">
        <f>IF(D1197="","",COUNTIF($D$2:D1197,1))</f>
        <v/>
      </c>
      <c r="F1197" s="124" t="str">
        <f t="shared" si="76"/>
        <v/>
      </c>
      <c r="G1197" s="124" t="str">
        <f>IF(F1197="","",COUNTIF($F$2:F1197,$F$1))</f>
        <v/>
      </c>
      <c r="I1197" s="124" t="str">
        <f t="shared" si="78"/>
        <v/>
      </c>
      <c r="J1197" s="124" t="str">
        <f>IF(I1197="","",SUM($I$2:I1197))</f>
        <v/>
      </c>
    </row>
    <row r="1198" spans="1:10">
      <c r="A1198" s="124" t="s">
        <v>1515</v>
      </c>
      <c r="B1198" s="124" t="s">
        <v>822</v>
      </c>
      <c r="D1198" s="124" t="str">
        <f t="shared" si="75"/>
        <v/>
      </c>
      <c r="E1198" s="124" t="str">
        <f>IF(D1198="","",COUNTIF($D$2:D1198,1))</f>
        <v/>
      </c>
      <c r="F1198" s="124" t="str">
        <f t="shared" si="76"/>
        <v/>
      </c>
      <c r="G1198" s="124" t="str">
        <f>IF(F1198="","",COUNTIF($F$2:F1198,$F$1))</f>
        <v/>
      </c>
      <c r="I1198" s="124" t="str">
        <f t="shared" si="78"/>
        <v/>
      </c>
      <c r="J1198" s="124" t="str">
        <f>IF(I1198="","",SUM($I$2:I1198))</f>
        <v/>
      </c>
    </row>
    <row r="1199" spans="1:10">
      <c r="A1199" s="124" t="s">
        <v>1311</v>
      </c>
      <c r="B1199" s="124" t="s">
        <v>824</v>
      </c>
      <c r="D1199" s="124" t="str">
        <f t="shared" si="75"/>
        <v/>
      </c>
      <c r="E1199" s="124" t="str">
        <f>IF(D1199="","",COUNTIF($D$2:D1199,1))</f>
        <v/>
      </c>
      <c r="F1199" s="124" t="str">
        <f t="shared" si="76"/>
        <v/>
      </c>
      <c r="G1199" s="124" t="str">
        <f>IF(F1199="","",COUNTIF($F$2:F1199,$F$1))</f>
        <v/>
      </c>
      <c r="I1199" s="124" t="str">
        <f t="shared" si="78"/>
        <v/>
      </c>
      <c r="J1199" s="124" t="str">
        <f>IF(I1199="","",SUM($I$2:I1199))</f>
        <v/>
      </c>
    </row>
    <row r="1200" spans="1:10">
      <c r="A1200" s="124" t="s">
        <v>1919</v>
      </c>
      <c r="B1200" s="228" t="s">
        <v>2117</v>
      </c>
      <c r="D1200" s="124" t="str">
        <f t="shared" si="75"/>
        <v/>
      </c>
      <c r="E1200" s="124" t="str">
        <f>IF(D1200="","",COUNTIF($D$2:D1200,1))</f>
        <v/>
      </c>
      <c r="F1200" s="124" t="str">
        <f t="shared" si="76"/>
        <v>重複</v>
      </c>
      <c r="G1200" s="124">
        <f>IF(F1200="","",COUNTIF($F$2:F1200,$F$1))</f>
        <v>108</v>
      </c>
      <c r="I1200" s="124" t="str">
        <f t="shared" si="78"/>
        <v/>
      </c>
      <c r="J1200" s="124" t="str">
        <f>IF(I1200="","",SUM($I$2:I1200))</f>
        <v/>
      </c>
    </row>
    <row r="1201" spans="1:10">
      <c r="A1201" s="124" t="s">
        <v>1283</v>
      </c>
      <c r="B1201" s="228" t="s">
        <v>839</v>
      </c>
      <c r="D1201" s="124" t="str">
        <f t="shared" si="75"/>
        <v/>
      </c>
      <c r="E1201" s="124" t="str">
        <f>IF(D1201="","",COUNTIF($D$2:D1201,1))</f>
        <v/>
      </c>
      <c r="F1201" s="124" t="str">
        <f t="shared" si="76"/>
        <v/>
      </c>
      <c r="G1201" s="124" t="str">
        <f>IF(F1201="","",COUNTIF($F$2:F1201,$F$1))</f>
        <v/>
      </c>
      <c r="I1201" s="124" t="str">
        <f t="shared" si="78"/>
        <v/>
      </c>
      <c r="J1201" s="124" t="str">
        <f>IF(I1201="","",SUM($I$2:I1201))</f>
        <v/>
      </c>
    </row>
    <row r="1202" spans="1:10">
      <c r="A1202" s="228" t="s">
        <v>1245</v>
      </c>
      <c r="B1202" s="228" t="s">
        <v>2118</v>
      </c>
      <c r="D1202" s="124" t="str">
        <f t="shared" si="75"/>
        <v/>
      </c>
      <c r="E1202" s="124" t="str">
        <f>IF(D1202="","",COUNTIF($D$2:D1202,1))</f>
        <v/>
      </c>
      <c r="F1202" s="124" t="str">
        <f t="shared" si="76"/>
        <v/>
      </c>
      <c r="G1202" s="124" t="str">
        <f>IF(F1202="","",COUNTIF($F$2:F1202,$F$1))</f>
        <v/>
      </c>
      <c r="I1202" s="124" t="str">
        <f t="shared" si="78"/>
        <v/>
      </c>
      <c r="J1202" s="124" t="str">
        <f>IF(I1202="","",SUM($I$2:I1202))</f>
        <v/>
      </c>
    </row>
    <row r="1203" spans="1:10">
      <c r="A1203" s="228" t="s">
        <v>2113</v>
      </c>
      <c r="B1203" s="228" t="s">
        <v>2119</v>
      </c>
      <c r="D1203" s="124" t="str">
        <f t="shared" si="75"/>
        <v/>
      </c>
      <c r="E1203" s="124" t="str">
        <f>IF(D1203="","",COUNTIF($D$2:D1203,1))</f>
        <v/>
      </c>
      <c r="F1203" s="124" t="str">
        <f t="shared" si="76"/>
        <v>重複</v>
      </c>
      <c r="G1203" s="124">
        <f>IF(F1203="","",COUNTIF($F$2:F1203,$F$1))</f>
        <v>109</v>
      </c>
      <c r="I1203" s="124" t="str">
        <f t="shared" si="78"/>
        <v/>
      </c>
      <c r="J1203" s="124" t="str">
        <f>IF(I1203="","",SUM($I$2:I1203))</f>
        <v/>
      </c>
    </row>
    <row r="1204" spans="1:10">
      <c r="A1204" s="228" t="s">
        <v>2113</v>
      </c>
      <c r="B1204" s="124" t="s">
        <v>795</v>
      </c>
      <c r="D1204" s="124" t="str">
        <f t="shared" si="75"/>
        <v/>
      </c>
      <c r="E1204" s="124" t="str">
        <f>IF(D1204="","",COUNTIF($D$2:D1204,1))</f>
        <v/>
      </c>
      <c r="F1204" s="124" t="str">
        <f t="shared" si="76"/>
        <v/>
      </c>
      <c r="G1204" s="124" t="str">
        <f>IF(F1204="","",COUNTIF($F$2:F1204,$F$1))</f>
        <v/>
      </c>
      <c r="I1204" s="124" t="str">
        <f t="shared" si="78"/>
        <v/>
      </c>
      <c r="J1204" s="124" t="str">
        <f>IF(I1204="","",SUM($I$2:I1204))</f>
        <v/>
      </c>
    </row>
    <row r="1205" spans="1:10">
      <c r="A1205" s="228" t="s">
        <v>2113</v>
      </c>
      <c r="B1205" s="228" t="s">
        <v>2120</v>
      </c>
      <c r="D1205" s="124" t="str">
        <f t="shared" si="75"/>
        <v/>
      </c>
      <c r="E1205" s="124" t="str">
        <f>IF(D1205="","",COUNTIF($D$2:D1205,1))</f>
        <v/>
      </c>
      <c r="F1205" s="124" t="str">
        <f t="shared" si="76"/>
        <v/>
      </c>
      <c r="G1205" s="124" t="str">
        <f>IF(F1205="","",COUNTIF($F$2:F1205,$F$1))</f>
        <v/>
      </c>
      <c r="I1205" s="124" t="str">
        <f t="shared" si="78"/>
        <v/>
      </c>
      <c r="J1205" s="124" t="str">
        <f>IF(I1205="","",SUM($I$2:I1205))</f>
        <v/>
      </c>
    </row>
    <row r="1206" spans="1:10">
      <c r="A1206" s="228" t="s">
        <v>2113</v>
      </c>
      <c r="B1206" s="228" t="s">
        <v>2121</v>
      </c>
      <c r="D1206" s="124" t="str">
        <f t="shared" si="75"/>
        <v/>
      </c>
      <c r="E1206" s="124" t="str">
        <f>IF(D1206="","",COUNTIF($D$2:D1206,1))</f>
        <v/>
      </c>
      <c r="F1206" s="124" t="str">
        <f t="shared" si="76"/>
        <v/>
      </c>
      <c r="G1206" s="124" t="str">
        <f>IF(F1206="","",COUNTIF($F$2:F1206,$F$1))</f>
        <v/>
      </c>
      <c r="I1206" s="124" t="str">
        <f t="shared" si="78"/>
        <v/>
      </c>
      <c r="J1206" s="124" t="str">
        <f>IF(I1206="","",SUM($I$2:I1206))</f>
        <v/>
      </c>
    </row>
    <row r="1207" spans="1:10">
      <c r="A1207" s="228" t="s">
        <v>2113</v>
      </c>
      <c r="B1207" s="228" t="s">
        <v>740</v>
      </c>
      <c r="D1207" s="124" t="str">
        <f t="shared" si="75"/>
        <v/>
      </c>
      <c r="E1207" s="124" t="str">
        <f>IF(D1207="","",COUNTIF($D$2:D1207,1))</f>
        <v/>
      </c>
      <c r="F1207" s="124" t="str">
        <f t="shared" si="76"/>
        <v/>
      </c>
      <c r="G1207" s="124" t="str">
        <f>IF(F1207="","",COUNTIF($F$2:F1207,$F$1))</f>
        <v/>
      </c>
      <c r="I1207" s="124" t="str">
        <f t="shared" si="78"/>
        <v/>
      </c>
      <c r="J1207" s="124" t="str">
        <f>IF(I1207="","",SUM($I$2:I1207))</f>
        <v/>
      </c>
    </row>
    <row r="1208" spans="1:10">
      <c r="A1208" s="228" t="s">
        <v>2113</v>
      </c>
      <c r="B1208" s="124" t="s">
        <v>783</v>
      </c>
      <c r="D1208" s="124" t="str">
        <f t="shared" si="75"/>
        <v/>
      </c>
      <c r="E1208" s="124" t="str">
        <f>IF(D1208="","",COUNTIF($D$2:D1208,1))</f>
        <v/>
      </c>
      <c r="F1208" s="124" t="str">
        <f t="shared" si="76"/>
        <v>重複</v>
      </c>
      <c r="G1208" s="124">
        <f>IF(F1208="","",COUNTIF($F$2:F1208,$F$1))</f>
        <v>110</v>
      </c>
      <c r="I1208" s="124" t="str">
        <f t="shared" si="78"/>
        <v/>
      </c>
      <c r="J1208" s="124" t="str">
        <f>IF(I1208="","",SUM($I$2:I1208))</f>
        <v/>
      </c>
    </row>
    <row r="1209" spans="1:10">
      <c r="A1209" s="228" t="s">
        <v>2113</v>
      </c>
      <c r="B1209" s="228" t="s">
        <v>781</v>
      </c>
      <c r="D1209" s="124" t="str">
        <f t="shared" si="75"/>
        <v/>
      </c>
      <c r="E1209" s="124" t="str">
        <f>IF(D1209="","",COUNTIF($D$2:D1209,1))</f>
        <v/>
      </c>
      <c r="F1209" s="124" t="str">
        <f t="shared" si="76"/>
        <v/>
      </c>
      <c r="G1209" s="124" t="str">
        <f>IF(F1209="","",COUNTIF($F$2:F1209,$F$1))</f>
        <v/>
      </c>
      <c r="I1209" s="124" t="str">
        <f t="shared" si="78"/>
        <v/>
      </c>
      <c r="J1209" s="124" t="str">
        <f>IF(I1209="","",SUM($I$2:I1209))</f>
        <v/>
      </c>
    </row>
    <row r="1210" spans="1:10">
      <c r="A1210" s="228" t="s">
        <v>1245</v>
      </c>
      <c r="B1210" s="228" t="s">
        <v>2122</v>
      </c>
      <c r="D1210" s="124" t="str">
        <f t="shared" si="75"/>
        <v/>
      </c>
      <c r="E1210" s="124" t="str">
        <f>IF(D1210="","",COUNTIF($D$2:D1210,1))</f>
        <v/>
      </c>
      <c r="F1210" s="124" t="str">
        <f t="shared" si="76"/>
        <v/>
      </c>
      <c r="G1210" s="124" t="str">
        <f>IF(F1210="","",COUNTIF($F$2:F1210,$F$1))</f>
        <v/>
      </c>
      <c r="I1210" s="124" t="str">
        <f t="shared" si="78"/>
        <v/>
      </c>
      <c r="J1210" s="124" t="str">
        <f>IF(I1210="","",SUM($I$2:I1210))</f>
        <v/>
      </c>
    </row>
    <row r="1211" spans="1:10">
      <c r="A1211" s="228" t="s">
        <v>2123</v>
      </c>
      <c r="B1211" s="228" t="s">
        <v>865</v>
      </c>
      <c r="D1211" s="124" t="str">
        <f t="shared" si="75"/>
        <v/>
      </c>
      <c r="E1211" s="124" t="str">
        <f>IF(D1211="","",COUNTIF($D$2:D1211,1))</f>
        <v/>
      </c>
      <c r="F1211" s="124" t="str">
        <f t="shared" si="76"/>
        <v/>
      </c>
      <c r="G1211" s="124" t="str">
        <f>IF(F1211="","",COUNTIF($F$2:F1211,$F$1))</f>
        <v/>
      </c>
      <c r="I1211" s="124" t="str">
        <f t="shared" si="78"/>
        <v/>
      </c>
      <c r="J1211" s="124" t="str">
        <f>IF(I1211="","",SUM($I$2:I1211))</f>
        <v/>
      </c>
    </row>
    <row r="1212" spans="1:10">
      <c r="A1212" s="228" t="s">
        <v>2123</v>
      </c>
      <c r="B1212" s="228" t="s">
        <v>864</v>
      </c>
      <c r="D1212" s="124" t="str">
        <f t="shared" si="75"/>
        <v/>
      </c>
      <c r="E1212" s="124" t="str">
        <f>IF(D1212="","",COUNTIF($D$2:D1212,1))</f>
        <v/>
      </c>
      <c r="F1212" s="124" t="str">
        <f t="shared" si="76"/>
        <v>重複</v>
      </c>
      <c r="G1212" s="124">
        <f>IF(F1212="","",COUNTIF($F$2:F1212,$F$1))</f>
        <v>111</v>
      </c>
      <c r="I1212" s="124" t="str">
        <f t="shared" si="78"/>
        <v/>
      </c>
      <c r="J1212" s="124" t="str">
        <f>IF(I1212="","",SUM($I$2:I1212))</f>
        <v/>
      </c>
    </row>
    <row r="1213" spans="1:10">
      <c r="A1213" s="228" t="s">
        <v>1245</v>
      </c>
      <c r="B1213" s="228" t="s">
        <v>2124</v>
      </c>
      <c r="D1213" s="124" t="str">
        <f t="shared" ref="D1213:D1275" si="79">IF(LEFT(B1213,LEN(頭文字))=頭文字,1,"")</f>
        <v/>
      </c>
      <c r="E1213" s="124" t="str">
        <f>IF(D1213="","",COUNTIF($D$2:D1213,1))</f>
        <v/>
      </c>
      <c r="F1213" s="124" t="str">
        <f t="shared" ref="F1213:F1275" si="80">IF(COUNTIF(氏名,B1213)&gt;1,"重複","")</f>
        <v/>
      </c>
      <c r="G1213" s="124" t="str">
        <f>IF(F1213="","",COUNTIF($F$2:F1213,$F$1))</f>
        <v/>
      </c>
      <c r="I1213" s="124" t="str">
        <f t="shared" si="78"/>
        <v/>
      </c>
      <c r="J1213" s="124" t="str">
        <f>IF(I1213="","",SUM($I$2:I1213))</f>
        <v/>
      </c>
    </row>
    <row r="1214" spans="1:10">
      <c r="A1214" s="124" t="s">
        <v>1283</v>
      </c>
      <c r="B1214" s="228" t="s">
        <v>2125</v>
      </c>
      <c r="D1214" s="124" t="str">
        <f t="shared" si="79"/>
        <v/>
      </c>
      <c r="E1214" s="124" t="str">
        <f>IF(D1214="","",COUNTIF($D$2:D1214,1))</f>
        <v/>
      </c>
      <c r="F1214" s="124" t="str">
        <f t="shared" si="80"/>
        <v/>
      </c>
      <c r="G1214" s="124" t="str">
        <f>IF(F1214="","",COUNTIF($F$2:F1214,$F$1))</f>
        <v/>
      </c>
      <c r="I1214" s="124" t="str">
        <f t="shared" ref="I1214:I1276" si="81">IF(H1214="","",1)</f>
        <v/>
      </c>
      <c r="J1214" s="124" t="str">
        <f>IF(I1214="","",SUM($I$2:I1214))</f>
        <v/>
      </c>
    </row>
    <row r="1215" spans="1:10">
      <c r="A1215" s="124" t="s">
        <v>1283</v>
      </c>
      <c r="B1215" s="228" t="s">
        <v>2126</v>
      </c>
      <c r="D1215" s="124" t="str">
        <f t="shared" si="79"/>
        <v/>
      </c>
      <c r="E1215" s="124" t="str">
        <f>IF(D1215="","",COUNTIF($D$2:D1215,1))</f>
        <v/>
      </c>
      <c r="F1215" s="124" t="str">
        <f t="shared" si="80"/>
        <v/>
      </c>
      <c r="G1215" s="124" t="str">
        <f>IF(F1215="","",COUNTIF($F$2:F1215,$F$1))</f>
        <v/>
      </c>
      <c r="I1215" s="124" t="str">
        <f t="shared" si="81"/>
        <v/>
      </c>
      <c r="J1215" s="124" t="str">
        <f>IF(I1215="","",SUM($I$2:I1215))</f>
        <v/>
      </c>
    </row>
    <row r="1216" spans="1:10">
      <c r="A1216" s="124" t="s">
        <v>1764</v>
      </c>
      <c r="B1216" s="228" t="s">
        <v>2127</v>
      </c>
      <c r="D1216" s="124" t="str">
        <f t="shared" si="79"/>
        <v/>
      </c>
      <c r="E1216" s="124" t="str">
        <f>IF(D1216="","",COUNTIF($D$2:D1216,1))</f>
        <v/>
      </c>
      <c r="F1216" s="124" t="str">
        <f t="shared" si="80"/>
        <v/>
      </c>
      <c r="G1216" s="124" t="str">
        <f>IF(F1216="","",COUNTIF($F$2:F1216,$F$1))</f>
        <v/>
      </c>
      <c r="I1216" s="124" t="str">
        <f t="shared" si="81"/>
        <v/>
      </c>
      <c r="J1216" s="124" t="str">
        <f>IF(I1216="","",SUM($I$2:I1216))</f>
        <v/>
      </c>
    </row>
    <row r="1217" spans="1:10">
      <c r="A1217" s="124" t="s">
        <v>1283</v>
      </c>
      <c r="B1217" s="228" t="s">
        <v>2128</v>
      </c>
      <c r="D1217" s="124" t="str">
        <f t="shared" si="79"/>
        <v/>
      </c>
      <c r="E1217" s="124" t="str">
        <f>IF(D1217="","",COUNTIF($D$2:D1217,1))</f>
        <v/>
      </c>
      <c r="F1217" s="124" t="str">
        <f t="shared" si="80"/>
        <v/>
      </c>
      <c r="G1217" s="124" t="str">
        <f>IF(F1217="","",COUNTIF($F$2:F1217,$F$1))</f>
        <v/>
      </c>
      <c r="I1217" s="124" t="str">
        <f t="shared" si="81"/>
        <v/>
      </c>
      <c r="J1217" s="124" t="str">
        <f>IF(I1217="","",SUM($I$2:I1217))</f>
        <v/>
      </c>
    </row>
    <row r="1218" spans="1:10">
      <c r="A1218" s="124" t="s">
        <v>1283</v>
      </c>
      <c r="B1218" s="228" t="s">
        <v>2129</v>
      </c>
      <c r="D1218" s="124" t="str">
        <f t="shared" si="79"/>
        <v/>
      </c>
      <c r="E1218" s="124" t="str">
        <f>IF(D1218="","",COUNTIF($D$2:D1218,1))</f>
        <v/>
      </c>
      <c r="F1218" s="124" t="str">
        <f t="shared" si="80"/>
        <v/>
      </c>
      <c r="G1218" s="124" t="str">
        <f>IF(F1218="","",COUNTIF($F$2:F1218,$F$1))</f>
        <v/>
      </c>
      <c r="I1218" s="124" t="str">
        <f t="shared" si="81"/>
        <v/>
      </c>
      <c r="J1218" s="124" t="str">
        <f>IF(I1218="","",SUM($I$2:I1218))</f>
        <v/>
      </c>
    </row>
    <row r="1219" spans="1:10">
      <c r="A1219" s="124" t="s">
        <v>1257</v>
      </c>
      <c r="B1219" s="124" t="s">
        <v>2130</v>
      </c>
      <c r="D1219" s="124" t="str">
        <f t="shared" si="79"/>
        <v/>
      </c>
      <c r="E1219" s="124" t="str">
        <f>IF(D1219="","",COUNTIF($D$2:D1219,1))</f>
        <v/>
      </c>
      <c r="F1219" s="124" t="str">
        <f t="shared" si="80"/>
        <v/>
      </c>
      <c r="G1219" s="124" t="str">
        <f>IF(F1219="","",COUNTIF($F$2:F1219,$F$1))</f>
        <v/>
      </c>
      <c r="I1219" s="124" t="str">
        <f t="shared" si="81"/>
        <v/>
      </c>
      <c r="J1219" s="124" t="str">
        <f>IF(I1219="","",SUM($I$2:I1219))</f>
        <v/>
      </c>
    </row>
    <row r="1220" spans="1:10">
      <c r="A1220" s="124" t="s">
        <v>1257</v>
      </c>
      <c r="B1220" s="228" t="s">
        <v>2131</v>
      </c>
      <c r="D1220" s="124" t="str">
        <f t="shared" si="79"/>
        <v/>
      </c>
      <c r="E1220" s="124" t="str">
        <f>IF(D1220="","",COUNTIF($D$2:D1220,1))</f>
        <v/>
      </c>
      <c r="F1220" s="124" t="str">
        <f t="shared" si="80"/>
        <v/>
      </c>
      <c r="G1220" s="124" t="str">
        <f>IF(F1220="","",COUNTIF($F$2:F1220,$F$1))</f>
        <v/>
      </c>
      <c r="I1220" s="124" t="str">
        <f t="shared" si="81"/>
        <v/>
      </c>
      <c r="J1220" s="124" t="str">
        <f>IF(I1220="","",SUM($I$2:I1220))</f>
        <v/>
      </c>
    </row>
    <row r="1221" spans="1:10">
      <c r="A1221" s="124" t="s">
        <v>1283</v>
      </c>
      <c r="B1221" s="228" t="s">
        <v>2132</v>
      </c>
      <c r="D1221" s="124" t="str">
        <f t="shared" si="79"/>
        <v/>
      </c>
      <c r="E1221" s="124" t="str">
        <f>IF(D1221="","",COUNTIF($D$2:D1221,1))</f>
        <v/>
      </c>
      <c r="F1221" s="124" t="str">
        <f t="shared" si="80"/>
        <v/>
      </c>
      <c r="G1221" s="124" t="str">
        <f>IF(F1221="","",COUNTIF($F$2:F1221,$F$1))</f>
        <v/>
      </c>
      <c r="I1221" s="124" t="str">
        <f t="shared" si="81"/>
        <v/>
      </c>
      <c r="J1221" s="124" t="str">
        <f>IF(I1221="","",SUM($I$2:I1221))</f>
        <v/>
      </c>
    </row>
    <row r="1222" spans="1:10">
      <c r="A1222" s="228" t="s">
        <v>2133</v>
      </c>
      <c r="B1222" s="228" t="s">
        <v>2134</v>
      </c>
      <c r="D1222" s="124" t="str">
        <f t="shared" si="79"/>
        <v/>
      </c>
      <c r="E1222" s="124" t="str">
        <f>IF(D1222="","",COUNTIF($D$2:D1222,1))</f>
        <v/>
      </c>
      <c r="F1222" s="124" t="str">
        <f t="shared" si="80"/>
        <v>重複</v>
      </c>
      <c r="G1222" s="124">
        <f>IF(F1222="","",COUNTIF($F$2:F1222,$F$1))</f>
        <v>112</v>
      </c>
      <c r="I1222" s="124" t="str">
        <f t="shared" si="81"/>
        <v/>
      </c>
      <c r="J1222" s="124" t="str">
        <f>IF(I1222="","",SUM($I$2:I1222))</f>
        <v/>
      </c>
    </row>
    <row r="1223" spans="1:10">
      <c r="A1223" s="228" t="s">
        <v>2110</v>
      </c>
      <c r="B1223" s="228" t="s">
        <v>2135</v>
      </c>
      <c r="D1223" s="124" t="str">
        <f t="shared" si="79"/>
        <v/>
      </c>
      <c r="E1223" s="124" t="str">
        <f>IF(D1223="","",COUNTIF($D$2:D1223,1))</f>
        <v/>
      </c>
      <c r="F1223" s="124" t="str">
        <f t="shared" si="80"/>
        <v/>
      </c>
      <c r="G1223" s="124" t="str">
        <f>IF(F1223="","",COUNTIF($F$2:F1223,$F$1))</f>
        <v/>
      </c>
      <c r="I1223" s="124" t="str">
        <f t="shared" si="81"/>
        <v/>
      </c>
      <c r="J1223" s="124" t="str">
        <f>IF(I1223="","",SUM($I$2:I1223))</f>
        <v/>
      </c>
    </row>
    <row r="1224" spans="1:10">
      <c r="A1224" s="124" t="s">
        <v>1283</v>
      </c>
      <c r="B1224" s="228" t="s">
        <v>2136</v>
      </c>
      <c r="D1224" s="124" t="str">
        <f t="shared" si="79"/>
        <v/>
      </c>
      <c r="E1224" s="124" t="str">
        <f>IF(D1224="","",COUNTIF($D$2:D1224,1))</f>
        <v/>
      </c>
      <c r="F1224" s="124" t="str">
        <f t="shared" si="80"/>
        <v/>
      </c>
      <c r="G1224" s="124" t="str">
        <f>IF(F1224="","",COUNTIF($F$2:F1224,$F$1))</f>
        <v/>
      </c>
      <c r="I1224" s="124" t="str">
        <f t="shared" si="81"/>
        <v/>
      </c>
      <c r="J1224" s="124" t="str">
        <f>IF(I1224="","",SUM($I$2:I1224))</f>
        <v/>
      </c>
    </row>
    <row r="1225" spans="1:10">
      <c r="A1225" s="124" t="s">
        <v>1283</v>
      </c>
      <c r="B1225" s="228" t="s">
        <v>2137</v>
      </c>
      <c r="D1225" s="124" t="str">
        <f t="shared" si="79"/>
        <v/>
      </c>
      <c r="E1225" s="124" t="str">
        <f>IF(D1225="","",COUNTIF($D$2:D1225,1))</f>
        <v/>
      </c>
      <c r="F1225" s="124" t="str">
        <f t="shared" si="80"/>
        <v/>
      </c>
      <c r="G1225" s="124" t="str">
        <f>IF(F1225="","",COUNTIF($F$2:F1225,$F$1))</f>
        <v/>
      </c>
      <c r="I1225" s="124" t="str">
        <f t="shared" si="81"/>
        <v/>
      </c>
      <c r="J1225" s="124" t="str">
        <f>IF(I1225="","",SUM($I$2:I1225))</f>
        <v/>
      </c>
    </row>
    <row r="1226" spans="1:10">
      <c r="A1226" s="124" t="s">
        <v>2113</v>
      </c>
      <c r="B1226" s="228" t="s">
        <v>2138</v>
      </c>
      <c r="D1226" s="124" t="str">
        <f t="shared" si="79"/>
        <v/>
      </c>
      <c r="E1226" s="124" t="str">
        <f>IF(D1226="","",COUNTIF($D$2:D1226,1))</f>
        <v/>
      </c>
      <c r="F1226" s="124" t="str">
        <f t="shared" si="80"/>
        <v>重複</v>
      </c>
      <c r="G1226" s="124">
        <f>IF(F1226="","",COUNTIF($F$2:F1226,$F$1))</f>
        <v>113</v>
      </c>
      <c r="I1226" s="124" t="str">
        <f t="shared" si="81"/>
        <v/>
      </c>
      <c r="J1226" s="124" t="str">
        <f>IF(I1226="","",SUM($I$2:I1226))</f>
        <v/>
      </c>
    </row>
    <row r="1227" spans="1:10">
      <c r="A1227" s="124" t="s">
        <v>2113</v>
      </c>
      <c r="B1227" s="228" t="s">
        <v>2139</v>
      </c>
      <c r="D1227" s="124" t="str">
        <f t="shared" si="79"/>
        <v/>
      </c>
      <c r="E1227" s="124" t="str">
        <f>IF(D1227="","",COUNTIF($D$2:D1227,1))</f>
        <v/>
      </c>
      <c r="F1227" s="124" t="str">
        <f t="shared" si="80"/>
        <v/>
      </c>
      <c r="G1227" s="124" t="str">
        <f>IF(F1227="","",COUNTIF($F$2:F1227,$F$1))</f>
        <v/>
      </c>
      <c r="I1227" s="124" t="str">
        <f t="shared" si="81"/>
        <v/>
      </c>
      <c r="J1227" s="124" t="str">
        <f>IF(I1227="","",SUM($I$2:I1227))</f>
        <v/>
      </c>
    </row>
    <row r="1228" spans="1:10">
      <c r="A1228" s="124" t="s">
        <v>2113</v>
      </c>
      <c r="B1228" s="228" t="s">
        <v>2140</v>
      </c>
      <c r="D1228" s="124" t="str">
        <f t="shared" si="79"/>
        <v/>
      </c>
      <c r="E1228" s="124" t="str">
        <f>IF(D1228="","",COUNTIF($D$2:D1228,1))</f>
        <v/>
      </c>
      <c r="F1228" s="124" t="str">
        <f t="shared" si="80"/>
        <v>重複</v>
      </c>
      <c r="G1228" s="124">
        <f>IF(F1228="","",COUNTIF($F$2:F1228,$F$1))</f>
        <v>114</v>
      </c>
      <c r="I1228" s="124" t="str">
        <f t="shared" si="81"/>
        <v/>
      </c>
      <c r="J1228" s="124" t="str">
        <f>IF(I1228="","",SUM($I$2:I1228))</f>
        <v/>
      </c>
    </row>
    <row r="1229" spans="1:10">
      <c r="A1229" s="124" t="s">
        <v>2113</v>
      </c>
      <c r="B1229" s="228" t="s">
        <v>2141</v>
      </c>
      <c r="D1229" s="124" t="str">
        <f t="shared" si="79"/>
        <v/>
      </c>
      <c r="E1229" s="124" t="str">
        <f>IF(D1229="","",COUNTIF($D$2:D1229,1))</f>
        <v/>
      </c>
      <c r="F1229" s="124" t="str">
        <f t="shared" si="80"/>
        <v>重複</v>
      </c>
      <c r="G1229" s="124">
        <f>IF(F1229="","",COUNTIF($F$2:F1229,$F$1))</f>
        <v>115</v>
      </c>
      <c r="I1229" s="124" t="str">
        <f t="shared" si="81"/>
        <v/>
      </c>
      <c r="J1229" s="124" t="str">
        <f>IF(I1229="","",SUM($I$2:I1229))</f>
        <v/>
      </c>
    </row>
    <row r="1230" spans="1:10">
      <c r="A1230" s="124" t="s">
        <v>1919</v>
      </c>
      <c r="B1230" s="228" t="s">
        <v>2142</v>
      </c>
      <c r="D1230" s="124" t="str">
        <f t="shared" si="79"/>
        <v/>
      </c>
      <c r="E1230" s="124" t="str">
        <f>IF(D1230="","",COUNTIF($D$2:D1230,1))</f>
        <v/>
      </c>
      <c r="F1230" s="124" t="str">
        <f t="shared" si="80"/>
        <v>重複</v>
      </c>
      <c r="G1230" s="124">
        <f>IF(F1230="","",COUNTIF($F$2:F1230,$F$1))</f>
        <v>116</v>
      </c>
      <c r="I1230" s="124" t="str">
        <f t="shared" si="81"/>
        <v/>
      </c>
      <c r="J1230" s="124" t="str">
        <f>IF(I1230="","",SUM($I$2:I1230))</f>
        <v/>
      </c>
    </row>
    <row r="1231" spans="1:10">
      <c r="A1231" s="124" t="s">
        <v>2113</v>
      </c>
      <c r="B1231" s="228" t="s">
        <v>2143</v>
      </c>
      <c r="D1231" s="124" t="str">
        <f t="shared" si="79"/>
        <v/>
      </c>
      <c r="E1231" s="124" t="str">
        <f>IF(D1231="","",COUNTIF($D$2:D1231,1))</f>
        <v/>
      </c>
      <c r="F1231" s="124" t="str">
        <f t="shared" si="80"/>
        <v/>
      </c>
      <c r="G1231" s="124" t="str">
        <f>IF(F1231="","",COUNTIF($F$2:F1231,$F$1))</f>
        <v/>
      </c>
      <c r="I1231" s="124" t="str">
        <f t="shared" si="81"/>
        <v/>
      </c>
      <c r="J1231" s="124" t="str">
        <f>IF(I1231="","",SUM($I$2:I1231))</f>
        <v/>
      </c>
    </row>
    <row r="1232" spans="1:10">
      <c r="A1232" s="124" t="s">
        <v>2113</v>
      </c>
      <c r="B1232" s="124" t="s">
        <v>2144</v>
      </c>
      <c r="D1232" s="124" t="str">
        <f t="shared" si="79"/>
        <v/>
      </c>
      <c r="E1232" s="124" t="str">
        <f>IF(D1232="","",COUNTIF($D$2:D1232,1))</f>
        <v/>
      </c>
      <c r="F1232" s="124" t="str">
        <f t="shared" si="80"/>
        <v>重複</v>
      </c>
      <c r="G1232" s="124">
        <f>IF(F1232="","",COUNTIF($F$2:F1232,$F$1))</f>
        <v>117</v>
      </c>
      <c r="I1232" s="124" t="str">
        <f t="shared" si="81"/>
        <v/>
      </c>
      <c r="J1232" s="124" t="str">
        <f>IF(I1232="","",SUM($I$2:I1232))</f>
        <v/>
      </c>
    </row>
    <row r="1233" spans="1:10">
      <c r="A1233" s="124" t="s">
        <v>2113</v>
      </c>
      <c r="B1233" s="124" t="s">
        <v>2145</v>
      </c>
      <c r="D1233" s="124" t="str">
        <f t="shared" si="79"/>
        <v/>
      </c>
      <c r="E1233" s="124" t="str">
        <f>IF(D1233="","",COUNTIF($D$2:D1233,1))</f>
        <v/>
      </c>
      <c r="F1233" s="124" t="str">
        <f t="shared" si="80"/>
        <v>重複</v>
      </c>
      <c r="G1233" s="124">
        <f>IF(F1233="","",COUNTIF($F$2:F1233,$F$1))</f>
        <v>118</v>
      </c>
      <c r="I1233" s="124" t="str">
        <f t="shared" si="81"/>
        <v/>
      </c>
      <c r="J1233" s="124" t="str">
        <f>IF(I1233="","",SUM($I$2:I1233))</f>
        <v/>
      </c>
    </row>
    <row r="1234" spans="1:10">
      <c r="A1234" s="124" t="s">
        <v>2113</v>
      </c>
      <c r="B1234" s="228" t="s">
        <v>2146</v>
      </c>
      <c r="D1234" s="124" t="str">
        <f t="shared" si="79"/>
        <v/>
      </c>
      <c r="E1234" s="124" t="str">
        <f>IF(D1234="","",COUNTIF($D$2:D1234,1))</f>
        <v/>
      </c>
      <c r="F1234" s="124" t="str">
        <f t="shared" si="80"/>
        <v/>
      </c>
      <c r="G1234" s="124" t="str">
        <f>IF(F1234="","",COUNTIF($F$2:F1234,$F$1))</f>
        <v/>
      </c>
      <c r="I1234" s="124" t="str">
        <f t="shared" si="81"/>
        <v/>
      </c>
      <c r="J1234" s="124" t="str">
        <f>IF(I1234="","",SUM($I$2:I1234))</f>
        <v/>
      </c>
    </row>
    <row r="1235" spans="1:10">
      <c r="A1235" s="124" t="s">
        <v>2113</v>
      </c>
      <c r="B1235" s="228" t="s">
        <v>2147</v>
      </c>
      <c r="D1235" s="124" t="str">
        <f t="shared" si="79"/>
        <v/>
      </c>
      <c r="E1235" s="124" t="str">
        <f>IF(D1235="","",COUNTIF($D$2:D1235,1))</f>
        <v/>
      </c>
      <c r="F1235" s="124" t="str">
        <f t="shared" si="80"/>
        <v/>
      </c>
      <c r="G1235" s="124" t="str">
        <f>IF(F1235="","",COUNTIF($F$2:F1235,$F$1))</f>
        <v/>
      </c>
      <c r="I1235" s="124" t="str">
        <f t="shared" si="81"/>
        <v/>
      </c>
      <c r="J1235" s="124" t="str">
        <f>IF(I1235="","",SUM($I$2:I1235))</f>
        <v/>
      </c>
    </row>
    <row r="1236" spans="1:10">
      <c r="A1236" s="124" t="s">
        <v>2113</v>
      </c>
      <c r="B1236" s="228" t="s">
        <v>2148</v>
      </c>
      <c r="D1236" s="124" t="str">
        <f t="shared" si="79"/>
        <v/>
      </c>
      <c r="E1236" s="124" t="str">
        <f>IF(D1236="","",COUNTIF($D$2:D1236,1))</f>
        <v/>
      </c>
      <c r="F1236" s="124" t="str">
        <f t="shared" si="80"/>
        <v/>
      </c>
      <c r="G1236" s="124" t="str">
        <f>IF(F1236="","",COUNTIF($F$2:F1236,$F$1))</f>
        <v/>
      </c>
      <c r="I1236" s="124" t="str">
        <f t="shared" si="81"/>
        <v/>
      </c>
      <c r="J1236" s="124" t="str">
        <f>IF(I1236="","",SUM($I$2:I1236))</f>
        <v/>
      </c>
    </row>
    <row r="1237" spans="1:10">
      <c r="A1237" s="124" t="s">
        <v>2113</v>
      </c>
      <c r="B1237" s="124" t="s">
        <v>2149</v>
      </c>
      <c r="D1237" s="124" t="str">
        <f t="shared" si="79"/>
        <v/>
      </c>
      <c r="E1237" s="124" t="str">
        <f>IF(D1237="","",COUNTIF($D$2:D1237,1))</f>
        <v/>
      </c>
      <c r="F1237" s="124" t="str">
        <f t="shared" si="80"/>
        <v/>
      </c>
      <c r="G1237" s="124" t="str">
        <f>IF(F1237="","",COUNTIF($F$2:F1237,$F$1))</f>
        <v/>
      </c>
      <c r="I1237" s="124" t="str">
        <f t="shared" si="81"/>
        <v/>
      </c>
      <c r="J1237" s="124" t="str">
        <f>IF(I1237="","",SUM($I$2:I1237))</f>
        <v/>
      </c>
    </row>
    <row r="1238" spans="1:10">
      <c r="A1238" s="124" t="s">
        <v>2113</v>
      </c>
      <c r="B1238" s="228" t="s">
        <v>2150</v>
      </c>
      <c r="D1238" s="124" t="str">
        <f t="shared" si="79"/>
        <v/>
      </c>
      <c r="E1238" s="124" t="str">
        <f>IF(D1238="","",COUNTIF($D$2:D1238,1))</f>
        <v/>
      </c>
      <c r="F1238" s="124" t="str">
        <f t="shared" si="80"/>
        <v/>
      </c>
      <c r="G1238" s="124" t="str">
        <f>IF(F1238="","",COUNTIF($F$2:F1238,$F$1))</f>
        <v/>
      </c>
      <c r="I1238" s="124" t="str">
        <f t="shared" si="81"/>
        <v/>
      </c>
      <c r="J1238" s="124" t="str">
        <f>IF(I1238="","",SUM($I$2:I1238))</f>
        <v/>
      </c>
    </row>
    <row r="1239" spans="1:10">
      <c r="A1239" s="124" t="s">
        <v>2113</v>
      </c>
      <c r="B1239" s="124" t="s">
        <v>2151</v>
      </c>
      <c r="D1239" s="124" t="str">
        <f t="shared" si="79"/>
        <v/>
      </c>
      <c r="E1239" s="124" t="str">
        <f>IF(D1239="","",COUNTIF($D$2:D1239,1))</f>
        <v/>
      </c>
      <c r="F1239" s="124" t="str">
        <f t="shared" si="80"/>
        <v/>
      </c>
      <c r="G1239" s="124" t="str">
        <f>IF(F1239="","",COUNTIF($F$2:F1239,$F$1))</f>
        <v/>
      </c>
      <c r="I1239" s="124" t="str">
        <f t="shared" si="81"/>
        <v/>
      </c>
      <c r="J1239" s="124" t="str">
        <f>IF(I1239="","",SUM($I$2:I1239))</f>
        <v/>
      </c>
    </row>
    <row r="1240" spans="1:10">
      <c r="A1240" s="124" t="s">
        <v>2113</v>
      </c>
      <c r="B1240" s="228" t="s">
        <v>2152</v>
      </c>
      <c r="D1240" s="124" t="str">
        <f t="shared" si="79"/>
        <v/>
      </c>
      <c r="E1240" s="124" t="str">
        <f>IF(D1240="","",COUNTIF($D$2:D1240,1))</f>
        <v/>
      </c>
      <c r="F1240" s="124" t="str">
        <f t="shared" si="80"/>
        <v/>
      </c>
      <c r="G1240" s="124" t="str">
        <f>IF(F1240="","",COUNTIF($F$2:F1240,$F$1))</f>
        <v/>
      </c>
      <c r="I1240" s="124" t="str">
        <f t="shared" si="81"/>
        <v/>
      </c>
      <c r="J1240" s="124" t="str">
        <f>IF(I1240="","",SUM($I$2:I1240))</f>
        <v/>
      </c>
    </row>
    <row r="1241" spans="1:10">
      <c r="A1241" s="124" t="s">
        <v>2113</v>
      </c>
      <c r="B1241" s="228" t="s">
        <v>2153</v>
      </c>
      <c r="D1241" s="124" t="str">
        <f t="shared" si="79"/>
        <v/>
      </c>
      <c r="E1241" s="124" t="str">
        <f>IF(D1241="","",COUNTIF($D$2:D1241,1))</f>
        <v/>
      </c>
      <c r="F1241" s="124" t="str">
        <f t="shared" si="80"/>
        <v>重複</v>
      </c>
      <c r="G1241" s="124">
        <f>IF(F1241="","",COUNTIF($F$2:F1241,$F$1))</f>
        <v>119</v>
      </c>
      <c r="I1241" s="124" t="str">
        <f t="shared" si="81"/>
        <v/>
      </c>
      <c r="J1241" s="124" t="str">
        <f>IF(I1241="","",SUM($I$2:I1241))</f>
        <v/>
      </c>
    </row>
    <row r="1242" spans="1:10">
      <c r="A1242" s="124" t="s">
        <v>1257</v>
      </c>
      <c r="B1242" s="228" t="s">
        <v>2154</v>
      </c>
      <c r="D1242" s="124" t="str">
        <f t="shared" si="79"/>
        <v/>
      </c>
      <c r="E1242" s="124" t="str">
        <f>IF(D1242="","",COUNTIF($D$2:D1242,1))</f>
        <v/>
      </c>
      <c r="F1242" s="124" t="str">
        <f t="shared" si="80"/>
        <v/>
      </c>
      <c r="G1242" s="124" t="str">
        <f>IF(F1242="","",COUNTIF($F$2:F1242,$F$1))</f>
        <v/>
      </c>
      <c r="I1242" s="124" t="str">
        <f t="shared" si="81"/>
        <v/>
      </c>
      <c r="J1242" s="124" t="str">
        <f>IF(I1242="","",SUM($I$2:I1242))</f>
        <v/>
      </c>
    </row>
    <row r="1243" spans="1:10">
      <c r="A1243" s="124" t="s">
        <v>2155</v>
      </c>
      <c r="B1243" s="124" t="s">
        <v>2156</v>
      </c>
      <c r="D1243" s="124" t="str">
        <f t="shared" si="79"/>
        <v/>
      </c>
      <c r="E1243" s="124" t="str">
        <f>IF(D1243="","",COUNTIF($D$2:D1243,1))</f>
        <v/>
      </c>
      <c r="F1243" s="124" t="str">
        <f t="shared" si="80"/>
        <v/>
      </c>
      <c r="G1243" s="124" t="str">
        <f>IF(F1243="","",COUNTIF($F$2:F1243,$F$1))</f>
        <v/>
      </c>
      <c r="I1243" s="124" t="str">
        <f t="shared" si="81"/>
        <v/>
      </c>
      <c r="J1243" s="124" t="str">
        <f>IF(I1243="","",SUM($I$2:I1243))</f>
        <v/>
      </c>
    </row>
    <row r="1244" spans="1:10">
      <c r="A1244" s="124" t="s">
        <v>1028</v>
      </c>
      <c r="B1244" s="124" t="s">
        <v>2157</v>
      </c>
      <c r="D1244" s="124" t="str">
        <f t="shared" si="79"/>
        <v/>
      </c>
      <c r="E1244" s="124" t="str">
        <f>IF(D1244="","",COUNTIF($D$2:D1244,1))</f>
        <v/>
      </c>
      <c r="F1244" s="124" t="str">
        <f t="shared" si="80"/>
        <v/>
      </c>
      <c r="G1244" s="124" t="str">
        <f>IF(F1244="","",COUNTIF($F$2:F1244,$F$1))</f>
        <v/>
      </c>
      <c r="I1244" s="124" t="str">
        <f t="shared" si="81"/>
        <v/>
      </c>
      <c r="J1244" s="124" t="str">
        <f>IF(I1244="","",SUM($I$2:I1244))</f>
        <v/>
      </c>
    </row>
    <row r="1245" spans="1:10">
      <c r="A1245" s="124" t="s">
        <v>1028</v>
      </c>
      <c r="B1245" s="124" t="s">
        <v>2158</v>
      </c>
      <c r="D1245" s="124" t="str">
        <f t="shared" si="79"/>
        <v/>
      </c>
      <c r="E1245" s="124" t="str">
        <f>IF(D1245="","",COUNTIF($D$2:D1245,1))</f>
        <v/>
      </c>
      <c r="F1245" s="124" t="str">
        <f t="shared" si="80"/>
        <v/>
      </c>
      <c r="G1245" s="124" t="str">
        <f>IF(F1245="","",COUNTIF($F$2:F1245,$F$1))</f>
        <v/>
      </c>
      <c r="I1245" s="124" t="str">
        <f t="shared" si="81"/>
        <v/>
      </c>
      <c r="J1245" s="124" t="str">
        <f>IF(I1245="","",SUM($I$2:I1245))</f>
        <v/>
      </c>
    </row>
    <row r="1246" spans="1:10">
      <c r="A1246" s="124" t="s">
        <v>2159</v>
      </c>
      <c r="B1246" s="124" t="s">
        <v>2160</v>
      </c>
      <c r="D1246" s="124" t="str">
        <f t="shared" si="79"/>
        <v/>
      </c>
      <c r="E1246" s="124" t="str">
        <f>IF(D1246="","",COUNTIF($D$2:D1246,1))</f>
        <v/>
      </c>
      <c r="F1246" s="124" t="str">
        <f t="shared" si="80"/>
        <v/>
      </c>
      <c r="G1246" s="124" t="str">
        <f>IF(F1246="","",COUNTIF($F$2:F1246,$F$1))</f>
        <v/>
      </c>
      <c r="I1246" s="124" t="str">
        <f t="shared" si="81"/>
        <v/>
      </c>
      <c r="J1246" s="124" t="str">
        <f>IF(I1246="","",SUM($I$2:I1246))</f>
        <v/>
      </c>
    </row>
    <row r="1247" spans="1:10">
      <c r="A1247" s="124" t="s">
        <v>1283</v>
      </c>
      <c r="B1247" s="228" t="s">
        <v>2161</v>
      </c>
      <c r="D1247" s="124" t="str">
        <f t="shared" si="79"/>
        <v/>
      </c>
      <c r="E1247" s="124" t="str">
        <f>IF(D1247="","",COUNTIF($D$2:D1247,1))</f>
        <v/>
      </c>
      <c r="F1247" s="124" t="str">
        <f t="shared" si="80"/>
        <v/>
      </c>
      <c r="G1247" s="124" t="str">
        <f>IF(F1247="","",COUNTIF($F$2:F1247,$F$1))</f>
        <v/>
      </c>
      <c r="I1247" s="124" t="str">
        <f t="shared" si="81"/>
        <v/>
      </c>
      <c r="J1247" s="124" t="str">
        <f>IF(I1247="","",SUM($I$2:I1247))</f>
        <v/>
      </c>
    </row>
    <row r="1248" spans="1:10">
      <c r="A1248" s="124" t="s">
        <v>1028</v>
      </c>
      <c r="B1248" s="228" t="s">
        <v>2162</v>
      </c>
      <c r="D1248" s="124" t="str">
        <f t="shared" si="79"/>
        <v/>
      </c>
      <c r="E1248" s="124" t="str">
        <f>IF(D1248="","",COUNTIF($D$2:D1248,1))</f>
        <v/>
      </c>
      <c r="F1248" s="124" t="str">
        <f t="shared" si="80"/>
        <v/>
      </c>
      <c r="G1248" s="124" t="str">
        <f>IF(F1248="","",COUNTIF($F$2:F1248,$F$1))</f>
        <v/>
      </c>
      <c r="I1248" s="124" t="str">
        <f t="shared" si="81"/>
        <v/>
      </c>
      <c r="J1248" s="124" t="str">
        <f>IF(I1248="","",SUM($I$2:I1248))</f>
        <v/>
      </c>
    </row>
    <row r="1249" spans="1:10">
      <c r="A1249" s="124" t="s">
        <v>1242</v>
      </c>
      <c r="B1249" s="124" t="s">
        <v>2163</v>
      </c>
      <c r="D1249" s="124" t="str">
        <f t="shared" si="79"/>
        <v/>
      </c>
      <c r="E1249" s="124" t="str">
        <f>IF(D1249="","",COUNTIF($D$2:D1249,1))</f>
        <v/>
      </c>
      <c r="F1249" s="124" t="str">
        <f t="shared" si="80"/>
        <v/>
      </c>
      <c r="G1249" s="124" t="str">
        <f>IF(F1249="","",COUNTIF($F$2:F1249,$F$1))</f>
        <v/>
      </c>
      <c r="I1249" s="124" t="str">
        <f t="shared" si="81"/>
        <v/>
      </c>
      <c r="J1249" s="124" t="str">
        <f>IF(I1249="","",SUM($I$2:I1249))</f>
        <v/>
      </c>
    </row>
    <row r="1250" spans="1:10">
      <c r="A1250" s="124" t="s">
        <v>1242</v>
      </c>
      <c r="B1250" s="124" t="s">
        <v>2164</v>
      </c>
      <c r="D1250" s="124" t="str">
        <f t="shared" si="79"/>
        <v/>
      </c>
      <c r="E1250" s="124" t="str">
        <f>IF(D1250="","",COUNTIF($D$2:D1250,1))</f>
        <v/>
      </c>
      <c r="F1250" s="124" t="str">
        <f t="shared" si="80"/>
        <v/>
      </c>
      <c r="G1250" s="124" t="str">
        <f>IF(F1250="","",COUNTIF($F$2:F1250,$F$1))</f>
        <v/>
      </c>
      <c r="I1250" s="124" t="str">
        <f t="shared" si="81"/>
        <v/>
      </c>
      <c r="J1250" s="124" t="str">
        <f>IF(I1250="","",SUM($I$2:I1250))</f>
        <v/>
      </c>
    </row>
    <row r="1251" spans="1:10">
      <c r="A1251" s="124" t="s">
        <v>2113</v>
      </c>
      <c r="B1251" s="228" t="s">
        <v>2165</v>
      </c>
      <c r="D1251" s="124" t="str">
        <f t="shared" si="79"/>
        <v/>
      </c>
      <c r="E1251" s="124" t="str">
        <f>IF(D1251="","",COUNTIF($D$2:D1251,1))</f>
        <v/>
      </c>
      <c r="F1251" s="124" t="str">
        <f t="shared" si="80"/>
        <v/>
      </c>
      <c r="G1251" s="124" t="str">
        <f>IF(F1251="","",COUNTIF($F$2:F1251,$F$1))</f>
        <v/>
      </c>
      <c r="I1251" s="124" t="str">
        <f t="shared" si="81"/>
        <v/>
      </c>
      <c r="J1251" s="124" t="str">
        <f>IF(I1251="","",SUM($I$2:I1251))</f>
        <v/>
      </c>
    </row>
    <row r="1252" spans="1:10">
      <c r="A1252" s="228" t="s">
        <v>1245</v>
      </c>
      <c r="B1252" s="228" t="s">
        <v>2166</v>
      </c>
      <c r="D1252" s="124" t="str">
        <f t="shared" si="79"/>
        <v/>
      </c>
      <c r="E1252" s="124" t="str">
        <f>IF(D1252="","",COUNTIF($D$2:D1252,1))</f>
        <v/>
      </c>
      <c r="F1252" s="124" t="str">
        <f t="shared" si="80"/>
        <v/>
      </c>
      <c r="G1252" s="124" t="str">
        <f>IF(F1252="","",COUNTIF($F$2:F1252,$F$1))</f>
        <v/>
      </c>
      <c r="I1252" s="124" t="str">
        <f t="shared" si="81"/>
        <v/>
      </c>
      <c r="J1252" s="124" t="str">
        <f>IF(I1252="","",SUM($I$2:I1252))</f>
        <v/>
      </c>
    </row>
    <row r="1253" spans="1:10">
      <c r="A1253" s="124" t="s">
        <v>2113</v>
      </c>
      <c r="B1253" s="228" t="s">
        <v>2167</v>
      </c>
      <c r="D1253" s="124" t="str">
        <f t="shared" si="79"/>
        <v/>
      </c>
      <c r="E1253" s="124" t="str">
        <f>IF(D1253="","",COUNTIF($D$2:D1253,1))</f>
        <v/>
      </c>
      <c r="F1253" s="124" t="str">
        <f t="shared" si="80"/>
        <v>重複</v>
      </c>
      <c r="G1253" s="124">
        <f>IF(F1253="","",COUNTIF($F$2:F1253,$F$1))</f>
        <v>120</v>
      </c>
      <c r="I1253" s="124" t="str">
        <f t="shared" si="81"/>
        <v/>
      </c>
      <c r="J1253" s="124" t="str">
        <f>IF(I1253="","",SUM($I$2:I1253))</f>
        <v/>
      </c>
    </row>
    <row r="1254" spans="1:10">
      <c r="A1254" s="124" t="s">
        <v>2168</v>
      </c>
      <c r="B1254" s="124" t="s">
        <v>2169</v>
      </c>
      <c r="D1254" s="124" t="str">
        <f t="shared" si="79"/>
        <v/>
      </c>
      <c r="E1254" s="124" t="str">
        <f>IF(D1254="","",COUNTIF($D$2:D1254,1))</f>
        <v/>
      </c>
      <c r="F1254" s="124" t="str">
        <f t="shared" si="80"/>
        <v>重複</v>
      </c>
      <c r="G1254" s="124">
        <f>IF(F1254="","",COUNTIF($F$2:F1254,$F$1))</f>
        <v>121</v>
      </c>
      <c r="I1254" s="124" t="str">
        <f t="shared" si="81"/>
        <v/>
      </c>
      <c r="J1254" s="124" t="str">
        <f>IF(I1254="","",SUM($I$2:I1254))</f>
        <v/>
      </c>
    </row>
    <row r="1255" spans="1:10">
      <c r="A1255" s="124" t="s">
        <v>1242</v>
      </c>
      <c r="B1255" s="124" t="s">
        <v>2170</v>
      </c>
      <c r="D1255" s="124" t="str">
        <f t="shared" si="79"/>
        <v/>
      </c>
      <c r="E1255" s="124" t="str">
        <f>IF(D1255="","",COUNTIF($D$2:D1255,1))</f>
        <v/>
      </c>
      <c r="F1255" s="124" t="str">
        <f t="shared" si="80"/>
        <v/>
      </c>
      <c r="G1255" s="124" t="str">
        <f>IF(F1255="","",COUNTIF($F$2:F1255,$F$1))</f>
        <v/>
      </c>
      <c r="I1255" s="124" t="str">
        <f t="shared" si="81"/>
        <v/>
      </c>
      <c r="J1255" s="124" t="str">
        <f>IF(I1255="","",SUM($I$2:I1255))</f>
        <v/>
      </c>
    </row>
    <row r="1256" spans="1:10">
      <c r="A1256" s="124" t="s">
        <v>2168</v>
      </c>
      <c r="B1256" s="124" t="s">
        <v>2171</v>
      </c>
      <c r="D1256" s="124" t="str">
        <f t="shared" si="79"/>
        <v/>
      </c>
      <c r="E1256" s="124" t="str">
        <f>IF(D1256="","",COUNTIF($D$2:D1256,1))</f>
        <v/>
      </c>
      <c r="F1256" s="124" t="str">
        <f t="shared" si="80"/>
        <v>重複</v>
      </c>
      <c r="G1256" s="124">
        <f>IF(F1256="","",COUNTIF($F$2:F1256,$F$1))</f>
        <v>122</v>
      </c>
      <c r="I1256" s="124" t="str">
        <f t="shared" si="81"/>
        <v/>
      </c>
      <c r="J1256" s="124" t="str">
        <f>IF(I1256="","",SUM($I$2:I1256))</f>
        <v/>
      </c>
    </row>
    <row r="1257" spans="1:10">
      <c r="A1257" s="124" t="s">
        <v>1283</v>
      </c>
      <c r="B1257" s="124" t="s">
        <v>2172</v>
      </c>
      <c r="D1257" s="124" t="str">
        <f t="shared" si="79"/>
        <v/>
      </c>
      <c r="E1257" s="124" t="str">
        <f>IF(D1257="","",COUNTIF($D$2:D1257,1))</f>
        <v/>
      </c>
      <c r="F1257" s="124" t="str">
        <f t="shared" si="80"/>
        <v/>
      </c>
      <c r="G1257" s="124" t="str">
        <f>IF(F1257="","",COUNTIF($F$2:F1257,$F$1))</f>
        <v/>
      </c>
      <c r="I1257" s="124" t="str">
        <f t="shared" si="81"/>
        <v/>
      </c>
      <c r="J1257" s="124" t="str">
        <f>IF(I1257="","",SUM($I$2:I1257))</f>
        <v/>
      </c>
    </row>
    <row r="1258" spans="1:10">
      <c r="A1258" s="124" t="s">
        <v>1311</v>
      </c>
      <c r="B1258" s="124" t="s">
        <v>2173</v>
      </c>
      <c r="D1258" s="124" t="str">
        <f t="shared" si="79"/>
        <v/>
      </c>
      <c r="E1258" s="124" t="str">
        <f>IF(D1258="","",COUNTIF($D$2:D1258,1))</f>
        <v/>
      </c>
      <c r="F1258" s="124" t="str">
        <f t="shared" si="80"/>
        <v>重複</v>
      </c>
      <c r="G1258" s="124">
        <f>IF(F1258="","",COUNTIF($F$2:F1258,$F$1))</f>
        <v>123</v>
      </c>
      <c r="I1258" s="124" t="str">
        <f t="shared" si="81"/>
        <v/>
      </c>
      <c r="J1258" s="124" t="str">
        <f>IF(I1258="","",SUM($I$2:I1258))</f>
        <v/>
      </c>
    </row>
    <row r="1259" spans="1:10">
      <c r="A1259" s="124" t="s">
        <v>1311</v>
      </c>
      <c r="B1259" s="124" t="s">
        <v>2174</v>
      </c>
      <c r="D1259" s="124" t="str">
        <f t="shared" si="79"/>
        <v/>
      </c>
      <c r="E1259" s="124" t="str">
        <f>IF(D1259="","",COUNTIF($D$2:D1259,1))</f>
        <v/>
      </c>
      <c r="F1259" s="124" t="str">
        <f t="shared" si="80"/>
        <v/>
      </c>
      <c r="G1259" s="124" t="str">
        <f>IF(F1259="","",COUNTIF($F$2:F1259,$F$1))</f>
        <v/>
      </c>
      <c r="I1259" s="124" t="str">
        <f t="shared" si="81"/>
        <v/>
      </c>
      <c r="J1259" s="124" t="str">
        <f>IF(I1259="","",SUM($I$2:I1259))</f>
        <v/>
      </c>
    </row>
    <row r="1260" spans="1:10">
      <c r="A1260" s="124" t="s">
        <v>1242</v>
      </c>
      <c r="B1260" s="124" t="s">
        <v>2175</v>
      </c>
      <c r="D1260" s="124" t="str">
        <f t="shared" si="79"/>
        <v/>
      </c>
      <c r="E1260" s="124" t="str">
        <f>IF(D1260="","",COUNTIF($D$2:D1260,1))</f>
        <v/>
      </c>
      <c r="F1260" s="124" t="str">
        <f t="shared" si="80"/>
        <v/>
      </c>
      <c r="G1260" s="124" t="str">
        <f>IF(F1260="","",COUNTIF($F$2:F1260,$F$1))</f>
        <v/>
      </c>
      <c r="I1260" s="124" t="str">
        <f t="shared" si="81"/>
        <v/>
      </c>
      <c r="J1260" s="124" t="str">
        <f>IF(I1260="","",SUM($I$2:I1260))</f>
        <v/>
      </c>
    </row>
    <row r="1261" spans="1:10">
      <c r="A1261" s="124" t="s">
        <v>1311</v>
      </c>
      <c r="B1261" s="124" t="s">
        <v>2176</v>
      </c>
      <c r="D1261" s="124" t="str">
        <f t="shared" si="79"/>
        <v/>
      </c>
      <c r="E1261" s="124" t="str">
        <f>IF(D1261="","",COUNTIF($D$2:D1261,1))</f>
        <v/>
      </c>
      <c r="F1261" s="124" t="str">
        <f t="shared" si="80"/>
        <v>重複</v>
      </c>
      <c r="G1261" s="124">
        <f>IF(F1261="","",COUNTIF($F$2:F1261,$F$1))</f>
        <v>124</v>
      </c>
      <c r="I1261" s="124" t="str">
        <f t="shared" si="81"/>
        <v/>
      </c>
      <c r="J1261" s="124" t="str">
        <f>IF(I1261="","",SUM($I$2:I1261))</f>
        <v/>
      </c>
    </row>
    <row r="1262" spans="1:10">
      <c r="A1262" s="124" t="s">
        <v>1904</v>
      </c>
      <c r="B1262" s="124" t="s">
        <v>2177</v>
      </c>
      <c r="D1262" s="124" t="str">
        <f t="shared" si="79"/>
        <v/>
      </c>
      <c r="E1262" s="124" t="str">
        <f>IF(D1262="","",COUNTIF($D$2:D1262,1))</f>
        <v/>
      </c>
      <c r="F1262" s="124" t="str">
        <f t="shared" si="80"/>
        <v/>
      </c>
      <c r="G1262" s="124" t="str">
        <f>IF(F1262="","",COUNTIF($F$2:F1262,$F$1))</f>
        <v/>
      </c>
      <c r="I1262" s="124" t="str">
        <f t="shared" si="81"/>
        <v/>
      </c>
      <c r="J1262" s="124" t="str">
        <f>IF(I1262="","",SUM($I$2:I1262))</f>
        <v/>
      </c>
    </row>
    <row r="1263" spans="1:10">
      <c r="A1263" s="124" t="s">
        <v>1028</v>
      </c>
      <c r="B1263" s="124" t="s">
        <v>2178</v>
      </c>
      <c r="D1263" s="124" t="str">
        <f t="shared" si="79"/>
        <v/>
      </c>
      <c r="E1263" s="124" t="str">
        <f>IF(D1263="","",COUNTIF($D$2:D1263,1))</f>
        <v/>
      </c>
      <c r="F1263" s="124" t="str">
        <f t="shared" si="80"/>
        <v/>
      </c>
      <c r="G1263" s="124" t="str">
        <f>IF(F1263="","",COUNTIF($F$2:F1263,$F$1))</f>
        <v/>
      </c>
      <c r="I1263" s="124" t="str">
        <f t="shared" si="81"/>
        <v/>
      </c>
      <c r="J1263" s="124" t="str">
        <f>IF(I1263="","",SUM($I$2:I1263))</f>
        <v/>
      </c>
    </row>
    <row r="1264" spans="1:10">
      <c r="A1264" s="228" t="s">
        <v>1242</v>
      </c>
      <c r="B1264" s="228" t="s">
        <v>2179</v>
      </c>
      <c r="D1264" s="124" t="str">
        <f t="shared" si="79"/>
        <v/>
      </c>
      <c r="E1264" s="124" t="str">
        <f>IF(D1264="","",COUNTIF($D$2:D1264,1))</f>
        <v/>
      </c>
      <c r="F1264" s="124" t="str">
        <f t="shared" si="80"/>
        <v/>
      </c>
      <c r="G1264" s="124" t="str">
        <f>IF(F1264="","",COUNTIF($F$2:F1264,$F$1))</f>
        <v/>
      </c>
      <c r="I1264" s="124" t="str">
        <f t="shared" si="81"/>
        <v/>
      </c>
      <c r="J1264" s="124" t="str">
        <f>IF(I1264="","",SUM($I$2:I1264))</f>
        <v/>
      </c>
    </row>
    <row r="1265" spans="1:10">
      <c r="A1265" s="228" t="s">
        <v>1242</v>
      </c>
      <c r="B1265" s="228" t="s">
        <v>2180</v>
      </c>
      <c r="D1265" s="124" t="str">
        <f t="shared" si="79"/>
        <v/>
      </c>
      <c r="E1265" s="124" t="str">
        <f>IF(D1265="","",COUNTIF($D$2:D1265,1))</f>
        <v/>
      </c>
      <c r="F1265" s="124" t="str">
        <f t="shared" si="80"/>
        <v/>
      </c>
      <c r="G1265" s="124" t="str">
        <f>IF(F1265="","",COUNTIF($F$2:F1265,$F$1))</f>
        <v/>
      </c>
      <c r="I1265" s="124" t="str">
        <f t="shared" si="81"/>
        <v/>
      </c>
      <c r="J1265" s="124" t="str">
        <f>IF(I1265="","",SUM($I$2:I1265))</f>
        <v/>
      </c>
    </row>
    <row r="1266" spans="1:10">
      <c r="A1266" s="124" t="s">
        <v>2072</v>
      </c>
      <c r="B1266" s="228" t="s">
        <v>2181</v>
      </c>
      <c r="D1266" s="124" t="str">
        <f t="shared" si="79"/>
        <v/>
      </c>
      <c r="E1266" s="124" t="str">
        <f>IF(D1266="","",COUNTIF($D$2:D1266,1))</f>
        <v/>
      </c>
      <c r="F1266" s="124" t="str">
        <f t="shared" si="80"/>
        <v/>
      </c>
      <c r="G1266" s="124" t="str">
        <f>IF(F1266="","",COUNTIF($F$2:F1266,$F$1))</f>
        <v/>
      </c>
      <c r="I1266" s="124" t="str">
        <f t="shared" si="81"/>
        <v/>
      </c>
      <c r="J1266" s="124" t="str">
        <f>IF(I1266="","",SUM($I$2:I1266))</f>
        <v/>
      </c>
    </row>
    <row r="1267" spans="1:10">
      <c r="A1267" s="228" t="s">
        <v>1245</v>
      </c>
      <c r="B1267" s="228" t="s">
        <v>2182</v>
      </c>
      <c r="D1267" s="124" t="str">
        <f t="shared" si="79"/>
        <v/>
      </c>
      <c r="E1267" s="124" t="str">
        <f>IF(D1267="","",COUNTIF($D$2:D1267,1))</f>
        <v/>
      </c>
      <c r="F1267" s="124" t="str">
        <f t="shared" si="80"/>
        <v/>
      </c>
      <c r="G1267" s="124" t="str">
        <f>IF(F1267="","",COUNTIF($F$2:F1267,$F$1))</f>
        <v/>
      </c>
      <c r="I1267" s="124" t="str">
        <f t="shared" si="81"/>
        <v/>
      </c>
      <c r="J1267" s="124" t="str">
        <f>IF(I1267="","",SUM($I$2:I1267))</f>
        <v/>
      </c>
    </row>
    <row r="1268" spans="1:10">
      <c r="A1268" s="124" t="s">
        <v>2113</v>
      </c>
      <c r="B1268" s="124" t="s">
        <v>2183</v>
      </c>
      <c r="D1268" s="124" t="str">
        <f t="shared" si="79"/>
        <v/>
      </c>
      <c r="E1268" s="124" t="str">
        <f>IF(D1268="","",COUNTIF($D$2:D1268,1))</f>
        <v/>
      </c>
      <c r="F1268" s="124" t="str">
        <f t="shared" si="80"/>
        <v>重複</v>
      </c>
      <c r="G1268" s="124">
        <f>IF(F1268="","",COUNTIF($F$2:F1268,$F$1))</f>
        <v>125</v>
      </c>
      <c r="I1268" s="124" t="str">
        <f t="shared" si="81"/>
        <v/>
      </c>
      <c r="J1268" s="124" t="str">
        <f>IF(I1268="","",SUM($I$2:I1268))</f>
        <v/>
      </c>
    </row>
    <row r="1269" spans="1:10">
      <c r="A1269" s="124" t="s">
        <v>2113</v>
      </c>
      <c r="B1269" s="124" t="s">
        <v>2184</v>
      </c>
      <c r="D1269" s="124" t="str">
        <f t="shared" si="79"/>
        <v/>
      </c>
      <c r="E1269" s="124" t="str">
        <f>IF(D1269="","",COUNTIF($D$2:D1269,1))</f>
        <v/>
      </c>
      <c r="F1269" s="124" t="str">
        <f t="shared" si="80"/>
        <v>重複</v>
      </c>
      <c r="G1269" s="124">
        <f>IF(F1269="","",COUNTIF($F$2:F1269,$F$1))</f>
        <v>126</v>
      </c>
      <c r="I1269" s="124" t="str">
        <f t="shared" si="81"/>
        <v/>
      </c>
      <c r="J1269" s="124" t="str">
        <f>IF(I1269="","",SUM($I$2:I1269))</f>
        <v/>
      </c>
    </row>
    <row r="1270" spans="1:10">
      <c r="A1270" s="124" t="s">
        <v>2113</v>
      </c>
      <c r="B1270" s="124" t="s">
        <v>2185</v>
      </c>
      <c r="D1270" s="124" t="str">
        <f t="shared" si="79"/>
        <v/>
      </c>
      <c r="E1270" s="124" t="str">
        <f>IF(D1270="","",COUNTIF($D$2:D1270,1))</f>
        <v/>
      </c>
      <c r="F1270" s="124" t="str">
        <f t="shared" si="80"/>
        <v>重複</v>
      </c>
      <c r="G1270" s="124">
        <f>IF(F1270="","",COUNTIF($F$2:F1270,$F$1))</f>
        <v>127</v>
      </c>
      <c r="I1270" s="124" t="str">
        <f t="shared" si="81"/>
        <v/>
      </c>
      <c r="J1270" s="124" t="str">
        <f>IF(I1270="","",SUM($I$2:I1270))</f>
        <v/>
      </c>
    </row>
    <row r="1271" spans="1:10">
      <c r="A1271" s="124" t="s">
        <v>2113</v>
      </c>
      <c r="B1271" s="124" t="s">
        <v>2186</v>
      </c>
      <c r="D1271" s="124" t="str">
        <f t="shared" si="79"/>
        <v/>
      </c>
      <c r="E1271" s="124" t="str">
        <f>IF(D1271="","",COUNTIF($D$2:D1271,1))</f>
        <v/>
      </c>
      <c r="F1271" s="124" t="str">
        <f t="shared" si="80"/>
        <v>重複</v>
      </c>
      <c r="G1271" s="124">
        <f>IF(F1271="","",COUNTIF($F$2:F1271,$F$1))</f>
        <v>128</v>
      </c>
      <c r="I1271" s="124" t="str">
        <f t="shared" si="81"/>
        <v/>
      </c>
      <c r="J1271" s="124" t="str">
        <f>IF(I1271="","",SUM($I$2:I1271))</f>
        <v/>
      </c>
    </row>
    <row r="1272" spans="1:10">
      <c r="A1272" s="124" t="s">
        <v>2113</v>
      </c>
      <c r="B1272" s="124" t="s">
        <v>2187</v>
      </c>
      <c r="D1272" s="124" t="str">
        <f t="shared" si="79"/>
        <v/>
      </c>
      <c r="E1272" s="124" t="str">
        <f>IF(D1272="","",COUNTIF($D$2:D1272,1))</f>
        <v/>
      </c>
      <c r="F1272" s="124" t="str">
        <f t="shared" si="80"/>
        <v>重複</v>
      </c>
      <c r="G1272" s="124">
        <f>IF(F1272="","",COUNTIF($F$2:F1272,$F$1))</f>
        <v>129</v>
      </c>
      <c r="I1272" s="124" t="str">
        <f t="shared" si="81"/>
        <v/>
      </c>
      <c r="J1272" s="124" t="str">
        <f>IF(I1272="","",SUM($I$2:I1272))</f>
        <v/>
      </c>
    </row>
    <row r="1273" spans="1:10">
      <c r="A1273" s="124" t="s">
        <v>1028</v>
      </c>
      <c r="B1273" s="124" t="s">
        <v>2188</v>
      </c>
      <c r="D1273" s="124" t="str">
        <f t="shared" si="79"/>
        <v/>
      </c>
      <c r="E1273" s="124" t="str">
        <f>IF(D1273="","",COUNTIF($D$2:D1273,1))</f>
        <v/>
      </c>
      <c r="F1273" s="124" t="str">
        <f t="shared" si="80"/>
        <v/>
      </c>
      <c r="G1273" s="124" t="str">
        <f>IF(F1273="","",COUNTIF($F$2:F1273,$F$1))</f>
        <v/>
      </c>
      <c r="I1273" s="124" t="str">
        <f t="shared" si="81"/>
        <v/>
      </c>
      <c r="J1273" s="124" t="str">
        <f>IF(I1273="","",SUM($I$2:I1273))</f>
        <v/>
      </c>
    </row>
    <row r="1274" spans="1:10">
      <c r="A1274" s="124" t="s">
        <v>1028</v>
      </c>
      <c r="B1274" s="124" t="s">
        <v>2189</v>
      </c>
      <c r="D1274" s="124" t="str">
        <f t="shared" si="79"/>
        <v/>
      </c>
      <c r="E1274" s="124" t="str">
        <f>IF(D1274="","",COUNTIF($D$2:D1274,1))</f>
        <v/>
      </c>
      <c r="F1274" s="124" t="str">
        <f t="shared" si="80"/>
        <v/>
      </c>
      <c r="G1274" s="124" t="str">
        <f>IF(F1274="","",COUNTIF($F$2:F1274,$F$1))</f>
        <v/>
      </c>
      <c r="I1274" s="124" t="str">
        <f t="shared" si="81"/>
        <v/>
      </c>
      <c r="J1274" s="124" t="str">
        <f>IF(I1274="","",SUM($I$2:I1274))</f>
        <v/>
      </c>
    </row>
    <row r="1275" spans="1:10">
      <c r="A1275" s="124" t="s">
        <v>1245</v>
      </c>
      <c r="B1275" s="228" t="s">
        <v>2190</v>
      </c>
      <c r="D1275" s="124" t="str">
        <f t="shared" si="79"/>
        <v/>
      </c>
      <c r="E1275" s="124" t="str">
        <f>IF(D1275="","",COUNTIF($D$2:D1275,1))</f>
        <v/>
      </c>
      <c r="F1275" s="124" t="str">
        <f t="shared" si="80"/>
        <v/>
      </c>
      <c r="G1275" s="124" t="str">
        <f>IF(F1275="","",COUNTIF($F$2:F1275,$F$1))</f>
        <v/>
      </c>
      <c r="I1275" s="124" t="str">
        <f t="shared" si="81"/>
        <v/>
      </c>
      <c r="J1275" s="124" t="str">
        <f>IF(I1275="","",SUM($I$2:I1275))</f>
        <v/>
      </c>
    </row>
    <row r="1276" spans="1:10">
      <c r="A1276" s="228" t="s">
        <v>2191</v>
      </c>
      <c r="B1276" s="228" t="s">
        <v>2192</v>
      </c>
      <c r="D1276" s="124" t="str">
        <f t="shared" ref="D1276:D1339" si="82">IF(LEFT(B1276,LEN(頭文字))=頭文字,1,"")</f>
        <v/>
      </c>
      <c r="E1276" s="124" t="str">
        <f>IF(D1276="","",COUNTIF($D$2:D1276,1))</f>
        <v/>
      </c>
      <c r="F1276" s="124" t="str">
        <f t="shared" ref="F1276:F1339" si="83">IF(COUNTIF(氏名,B1276)&gt;1,"重複","")</f>
        <v/>
      </c>
      <c r="G1276" s="124" t="str">
        <f>IF(F1276="","",COUNTIF($F$2:F1276,$F$1))</f>
        <v/>
      </c>
      <c r="I1276" s="124" t="str">
        <f t="shared" si="81"/>
        <v/>
      </c>
      <c r="J1276" s="124" t="str">
        <f>IF(I1276="","",SUM($I$2:I1276))</f>
        <v/>
      </c>
    </row>
    <row r="1277" spans="1:10">
      <c r="A1277" s="228" t="s">
        <v>2193</v>
      </c>
      <c r="B1277" s="228" t="s">
        <v>2194</v>
      </c>
      <c r="D1277" s="124" t="str">
        <f t="shared" si="82"/>
        <v/>
      </c>
      <c r="E1277" s="124" t="str">
        <f>IF(D1277="","",COUNTIF($D$2:D1277,1))</f>
        <v/>
      </c>
      <c r="F1277" s="124" t="str">
        <f t="shared" si="83"/>
        <v>重複</v>
      </c>
      <c r="G1277" s="124">
        <f>IF(F1277="","",COUNTIF($F$2:F1277,$F$1))</f>
        <v>130</v>
      </c>
      <c r="I1277" s="124" t="str">
        <f t="shared" ref="I1277:I1340" si="84">IF(H1277="","",1)</f>
        <v/>
      </c>
      <c r="J1277" s="124" t="str">
        <f>IF(I1277="","",SUM($I$2:I1277))</f>
        <v/>
      </c>
    </row>
    <row r="1278" spans="1:10">
      <c r="A1278" s="124" t="s">
        <v>1283</v>
      </c>
      <c r="B1278" s="228" t="s">
        <v>2195</v>
      </c>
      <c r="D1278" s="124" t="str">
        <f t="shared" si="82"/>
        <v/>
      </c>
      <c r="E1278" s="124" t="str">
        <f>IF(D1278="","",COUNTIF($D$2:D1278,1))</f>
        <v/>
      </c>
      <c r="F1278" s="124" t="str">
        <f t="shared" si="83"/>
        <v/>
      </c>
      <c r="G1278" s="124" t="str">
        <f>IF(F1278="","",COUNTIF($F$2:F1278,$F$1))</f>
        <v/>
      </c>
      <c r="I1278" s="124" t="str">
        <f t="shared" si="84"/>
        <v/>
      </c>
      <c r="J1278" s="124" t="str">
        <f>IF(I1278="","",SUM($I$2:I1278))</f>
        <v/>
      </c>
    </row>
    <row r="1279" spans="1:10">
      <c r="A1279" s="228" t="s">
        <v>2193</v>
      </c>
      <c r="B1279" s="228" t="s">
        <v>2196</v>
      </c>
      <c r="D1279" s="124" t="str">
        <f t="shared" si="82"/>
        <v/>
      </c>
      <c r="E1279" s="124" t="str">
        <f>IF(D1279="","",COUNTIF($D$2:D1279,1))</f>
        <v/>
      </c>
      <c r="F1279" s="124" t="str">
        <f t="shared" si="83"/>
        <v>重複</v>
      </c>
      <c r="G1279" s="124">
        <f>IF(F1279="","",COUNTIF($F$2:F1279,$F$1))</f>
        <v>131</v>
      </c>
      <c r="I1279" s="124" t="str">
        <f t="shared" si="84"/>
        <v/>
      </c>
      <c r="J1279" s="124" t="str">
        <f>IF(I1279="","",SUM($I$2:I1279))</f>
        <v/>
      </c>
    </row>
    <row r="1280" spans="1:10">
      <c r="A1280" s="228" t="s">
        <v>2197</v>
      </c>
      <c r="B1280" s="228" t="s">
        <v>2198</v>
      </c>
      <c r="D1280" s="124" t="str">
        <f t="shared" si="82"/>
        <v/>
      </c>
      <c r="E1280" s="124" t="str">
        <f>IF(D1280="","",COUNTIF($D$2:D1280,1))</f>
        <v/>
      </c>
      <c r="F1280" s="124" t="str">
        <f t="shared" si="83"/>
        <v>重複</v>
      </c>
      <c r="G1280" s="124">
        <f>IF(F1280="","",COUNTIF($F$2:F1280,$F$1))</f>
        <v>132</v>
      </c>
      <c r="I1280" s="124" t="str">
        <f t="shared" si="84"/>
        <v/>
      </c>
      <c r="J1280" s="124" t="str">
        <f>IF(I1280="","",SUM($I$2:I1280))</f>
        <v/>
      </c>
    </row>
    <row r="1281" spans="1:10">
      <c r="A1281" s="124" t="s">
        <v>279</v>
      </c>
      <c r="B1281" s="124" t="s">
        <v>2199</v>
      </c>
      <c r="D1281" s="124" t="str">
        <f t="shared" si="82"/>
        <v/>
      </c>
      <c r="E1281" s="124" t="str">
        <f>IF(D1281="","",COUNTIF($D$2:D1281,1))</f>
        <v/>
      </c>
      <c r="F1281" s="124" t="str">
        <f t="shared" si="83"/>
        <v>重複</v>
      </c>
      <c r="G1281" s="124">
        <f>IF(F1281="","",COUNTIF($F$2:F1281,$F$1))</f>
        <v>133</v>
      </c>
      <c r="I1281" s="124" t="str">
        <f t="shared" si="84"/>
        <v/>
      </c>
      <c r="J1281" s="124" t="str">
        <f>IF(I1281="","",SUM($I$2:I1281))</f>
        <v/>
      </c>
    </row>
    <row r="1282" spans="1:10">
      <c r="A1282" s="124" t="s">
        <v>279</v>
      </c>
      <c r="B1282" s="124" t="s">
        <v>2200</v>
      </c>
      <c r="D1282" s="124" t="str">
        <f t="shared" si="82"/>
        <v/>
      </c>
      <c r="E1282" s="124" t="str">
        <f>IF(D1282="","",COUNTIF($D$2:D1282,1))</f>
        <v/>
      </c>
      <c r="F1282" s="124" t="str">
        <f t="shared" si="83"/>
        <v/>
      </c>
      <c r="G1282" s="124" t="str">
        <f>IF(F1282="","",COUNTIF($F$2:F1282,$F$1))</f>
        <v/>
      </c>
      <c r="I1282" s="124" t="str">
        <f t="shared" si="84"/>
        <v/>
      </c>
      <c r="J1282" s="124" t="str">
        <f>IF(I1282="","",SUM($I$2:I1282))</f>
        <v/>
      </c>
    </row>
    <row r="1283" spans="1:10">
      <c r="A1283" s="124" t="s">
        <v>279</v>
      </c>
      <c r="B1283" s="124" t="s">
        <v>2201</v>
      </c>
      <c r="D1283" s="124" t="str">
        <f t="shared" si="82"/>
        <v/>
      </c>
      <c r="E1283" s="124" t="str">
        <f>IF(D1283="","",COUNTIF($D$2:D1283,1))</f>
        <v/>
      </c>
      <c r="F1283" s="124" t="str">
        <f t="shared" si="83"/>
        <v>重複</v>
      </c>
      <c r="G1283" s="124">
        <f>IF(F1283="","",COUNTIF($F$2:F1283,$F$1))</f>
        <v>134</v>
      </c>
      <c r="I1283" s="124" t="str">
        <f t="shared" si="84"/>
        <v/>
      </c>
      <c r="J1283" s="124" t="str">
        <f>IF(I1283="","",SUM($I$2:I1283))</f>
        <v/>
      </c>
    </row>
    <row r="1284" spans="1:10">
      <c r="A1284" s="124" t="s">
        <v>279</v>
      </c>
      <c r="B1284" s="124" t="s">
        <v>2202</v>
      </c>
      <c r="D1284" s="124" t="str">
        <f t="shared" si="82"/>
        <v/>
      </c>
      <c r="E1284" s="124" t="str">
        <f>IF(D1284="","",COUNTIF($D$2:D1284,1))</f>
        <v/>
      </c>
      <c r="F1284" s="124" t="str">
        <f t="shared" si="83"/>
        <v>重複</v>
      </c>
      <c r="G1284" s="124">
        <f>IF(F1284="","",COUNTIF($F$2:F1284,$F$1))</f>
        <v>135</v>
      </c>
      <c r="I1284" s="124" t="str">
        <f t="shared" si="84"/>
        <v/>
      </c>
      <c r="J1284" s="124" t="str">
        <f>IF(I1284="","",SUM($I$2:I1284))</f>
        <v/>
      </c>
    </row>
    <row r="1285" spans="1:10">
      <c r="A1285" s="124" t="s">
        <v>279</v>
      </c>
      <c r="B1285" s="124" t="s">
        <v>2203</v>
      </c>
      <c r="D1285" s="124" t="str">
        <f t="shared" si="82"/>
        <v/>
      </c>
      <c r="E1285" s="124" t="str">
        <f>IF(D1285="","",COUNTIF($D$2:D1285,1))</f>
        <v/>
      </c>
      <c r="F1285" s="124" t="str">
        <f t="shared" si="83"/>
        <v/>
      </c>
      <c r="G1285" s="124" t="str">
        <f>IF(F1285="","",COUNTIF($F$2:F1285,$F$1))</f>
        <v/>
      </c>
      <c r="I1285" s="124" t="str">
        <f t="shared" si="84"/>
        <v/>
      </c>
      <c r="J1285" s="124" t="str">
        <f>IF(I1285="","",SUM($I$2:I1285))</f>
        <v/>
      </c>
    </row>
    <row r="1286" spans="1:10">
      <c r="A1286" s="124" t="s">
        <v>279</v>
      </c>
      <c r="B1286" s="124" t="s">
        <v>2204</v>
      </c>
      <c r="D1286" s="124" t="str">
        <f t="shared" si="82"/>
        <v/>
      </c>
      <c r="E1286" s="124" t="str">
        <f>IF(D1286="","",COUNTIF($D$2:D1286,1))</f>
        <v/>
      </c>
      <c r="F1286" s="124" t="str">
        <f t="shared" si="83"/>
        <v>重複</v>
      </c>
      <c r="G1286" s="124">
        <f>IF(F1286="","",COUNTIF($F$2:F1286,$F$1))</f>
        <v>136</v>
      </c>
      <c r="I1286" s="124" t="str">
        <f t="shared" si="84"/>
        <v/>
      </c>
      <c r="J1286" s="124" t="str">
        <f>IF(I1286="","",SUM($I$2:I1286))</f>
        <v/>
      </c>
    </row>
    <row r="1287" spans="1:10">
      <c r="A1287" s="124" t="s">
        <v>279</v>
      </c>
      <c r="B1287" s="124" t="s">
        <v>2205</v>
      </c>
      <c r="D1287" s="124" t="str">
        <f t="shared" si="82"/>
        <v/>
      </c>
      <c r="E1287" s="124" t="str">
        <f>IF(D1287="","",COUNTIF($D$2:D1287,1))</f>
        <v/>
      </c>
      <c r="F1287" s="124" t="str">
        <f t="shared" si="83"/>
        <v>重複</v>
      </c>
      <c r="G1287" s="124">
        <f>IF(F1287="","",COUNTIF($F$2:F1287,$F$1))</f>
        <v>137</v>
      </c>
      <c r="I1287" s="124" t="str">
        <f t="shared" si="84"/>
        <v/>
      </c>
      <c r="J1287" s="124" t="str">
        <f>IF(I1287="","",SUM($I$2:I1287))</f>
        <v/>
      </c>
    </row>
    <row r="1288" spans="1:10">
      <c r="A1288" s="124" t="s">
        <v>279</v>
      </c>
      <c r="B1288" s="124" t="s">
        <v>2206</v>
      </c>
      <c r="D1288" s="124" t="str">
        <f t="shared" si="82"/>
        <v/>
      </c>
      <c r="E1288" s="124" t="str">
        <f>IF(D1288="","",COUNTIF($D$2:D1288,1))</f>
        <v/>
      </c>
      <c r="F1288" s="124" t="str">
        <f t="shared" si="83"/>
        <v>重複</v>
      </c>
      <c r="G1288" s="124">
        <f>IF(F1288="","",COUNTIF($F$2:F1288,$F$1))</f>
        <v>138</v>
      </c>
      <c r="I1288" s="124" t="str">
        <f t="shared" si="84"/>
        <v/>
      </c>
      <c r="J1288" s="124" t="str">
        <f>IF(I1288="","",SUM($I$2:I1288))</f>
        <v/>
      </c>
    </row>
    <row r="1289" spans="1:10">
      <c r="A1289" s="124" t="s">
        <v>279</v>
      </c>
      <c r="B1289" s="124" t="s">
        <v>2207</v>
      </c>
      <c r="D1289" s="124" t="str">
        <f t="shared" si="82"/>
        <v/>
      </c>
      <c r="E1289" s="124" t="str">
        <f>IF(D1289="","",COUNTIF($D$2:D1289,1))</f>
        <v/>
      </c>
      <c r="F1289" s="124" t="str">
        <f t="shared" si="83"/>
        <v>重複</v>
      </c>
      <c r="G1289" s="124">
        <f>IF(F1289="","",COUNTIF($F$2:F1289,$F$1))</f>
        <v>139</v>
      </c>
      <c r="I1289" s="124" t="str">
        <f t="shared" si="84"/>
        <v/>
      </c>
      <c r="J1289" s="124" t="str">
        <f>IF(I1289="","",SUM($I$2:I1289))</f>
        <v/>
      </c>
    </row>
    <row r="1290" spans="1:10">
      <c r="A1290" s="124" t="s">
        <v>279</v>
      </c>
      <c r="B1290" s="124" t="s">
        <v>2208</v>
      </c>
      <c r="D1290" s="124" t="str">
        <f t="shared" si="82"/>
        <v/>
      </c>
      <c r="E1290" s="124" t="str">
        <f>IF(D1290="","",COUNTIF($D$2:D1290,1))</f>
        <v/>
      </c>
      <c r="F1290" s="124" t="str">
        <f t="shared" si="83"/>
        <v>重複</v>
      </c>
      <c r="G1290" s="124">
        <f>IF(F1290="","",COUNTIF($F$2:F1290,$F$1))</f>
        <v>140</v>
      </c>
      <c r="I1290" s="124" t="str">
        <f t="shared" si="84"/>
        <v/>
      </c>
      <c r="J1290" s="124" t="str">
        <f>IF(I1290="","",SUM($I$2:I1290))</f>
        <v/>
      </c>
    </row>
    <row r="1291" spans="1:10">
      <c r="A1291" s="124" t="s">
        <v>279</v>
      </c>
      <c r="B1291" s="124" t="s">
        <v>2209</v>
      </c>
      <c r="D1291" s="124" t="str">
        <f t="shared" si="82"/>
        <v/>
      </c>
      <c r="E1291" s="124" t="str">
        <f>IF(D1291="","",COUNTIF($D$2:D1291,1))</f>
        <v/>
      </c>
      <c r="F1291" s="124" t="str">
        <f t="shared" si="83"/>
        <v/>
      </c>
      <c r="G1291" s="124" t="str">
        <f>IF(F1291="","",COUNTIF($F$2:F1291,$F$1))</f>
        <v/>
      </c>
      <c r="I1291" s="124" t="str">
        <f t="shared" si="84"/>
        <v/>
      </c>
      <c r="J1291" s="124" t="str">
        <f>IF(I1291="","",SUM($I$2:I1291))</f>
        <v/>
      </c>
    </row>
    <row r="1292" spans="1:10">
      <c r="A1292" s="124" t="s">
        <v>279</v>
      </c>
      <c r="B1292" s="124" t="s">
        <v>2210</v>
      </c>
      <c r="D1292" s="124" t="str">
        <f t="shared" si="82"/>
        <v/>
      </c>
      <c r="E1292" s="124" t="str">
        <f>IF(D1292="","",COUNTIF($D$2:D1292,1))</f>
        <v/>
      </c>
      <c r="F1292" s="124" t="str">
        <f t="shared" si="83"/>
        <v>重複</v>
      </c>
      <c r="G1292" s="124">
        <f>IF(F1292="","",COUNTIF($F$2:F1292,$F$1))</f>
        <v>141</v>
      </c>
      <c r="I1292" s="124" t="str">
        <f t="shared" si="84"/>
        <v/>
      </c>
      <c r="J1292" s="124" t="str">
        <f>IF(I1292="","",SUM($I$2:I1292))</f>
        <v/>
      </c>
    </row>
    <row r="1293" spans="1:10">
      <c r="A1293" s="124" t="s">
        <v>279</v>
      </c>
      <c r="B1293" s="124" t="s">
        <v>2211</v>
      </c>
      <c r="D1293" s="124" t="str">
        <f t="shared" si="82"/>
        <v/>
      </c>
      <c r="E1293" s="124" t="str">
        <f>IF(D1293="","",COUNTIF($D$2:D1293,1))</f>
        <v/>
      </c>
      <c r="F1293" s="124" t="str">
        <f t="shared" si="83"/>
        <v>重複</v>
      </c>
      <c r="G1293" s="124">
        <f>IF(F1293="","",COUNTIF($F$2:F1293,$F$1))</f>
        <v>142</v>
      </c>
      <c r="I1293" s="124" t="str">
        <f t="shared" si="84"/>
        <v/>
      </c>
      <c r="J1293" s="124" t="str">
        <f>IF(I1293="","",SUM($I$2:I1293))</f>
        <v/>
      </c>
    </row>
    <row r="1294" spans="1:10">
      <c r="A1294" s="124" t="s">
        <v>279</v>
      </c>
      <c r="B1294" s="124" t="s">
        <v>2212</v>
      </c>
      <c r="D1294" s="124" t="str">
        <f t="shared" si="82"/>
        <v/>
      </c>
      <c r="E1294" s="124" t="str">
        <f>IF(D1294="","",COUNTIF($D$2:D1294,1))</f>
        <v/>
      </c>
      <c r="F1294" s="124" t="str">
        <f t="shared" si="83"/>
        <v>重複</v>
      </c>
      <c r="G1294" s="124">
        <f>IF(F1294="","",COUNTIF($F$2:F1294,$F$1))</f>
        <v>143</v>
      </c>
      <c r="I1294" s="124" t="str">
        <f t="shared" si="84"/>
        <v/>
      </c>
      <c r="J1294" s="124" t="str">
        <f>IF(I1294="","",SUM($I$2:I1294))</f>
        <v/>
      </c>
    </row>
    <row r="1295" spans="1:10">
      <c r="A1295" s="124" t="s">
        <v>279</v>
      </c>
      <c r="B1295" s="124" t="s">
        <v>2213</v>
      </c>
      <c r="D1295" s="124" t="str">
        <f t="shared" si="82"/>
        <v/>
      </c>
      <c r="E1295" s="124" t="str">
        <f>IF(D1295="","",COUNTIF($D$2:D1295,1))</f>
        <v/>
      </c>
      <c r="F1295" s="124" t="str">
        <f t="shared" si="83"/>
        <v/>
      </c>
      <c r="G1295" s="124" t="str">
        <f>IF(F1295="","",COUNTIF($F$2:F1295,$F$1))</f>
        <v/>
      </c>
      <c r="I1295" s="124" t="str">
        <f t="shared" si="84"/>
        <v/>
      </c>
      <c r="J1295" s="124" t="str">
        <f>IF(I1295="","",SUM($I$2:I1295))</f>
        <v/>
      </c>
    </row>
    <row r="1296" spans="1:10">
      <c r="A1296" s="124" t="s">
        <v>279</v>
      </c>
      <c r="B1296" s="124" t="s">
        <v>2214</v>
      </c>
      <c r="D1296" s="124" t="str">
        <f t="shared" si="82"/>
        <v/>
      </c>
      <c r="E1296" s="124" t="str">
        <f>IF(D1296="","",COUNTIF($D$2:D1296,1))</f>
        <v/>
      </c>
      <c r="F1296" s="124" t="str">
        <f t="shared" si="83"/>
        <v>重複</v>
      </c>
      <c r="G1296" s="124">
        <f>IF(F1296="","",COUNTIF($F$2:F1296,$F$1))</f>
        <v>144</v>
      </c>
      <c r="I1296" s="124" t="str">
        <f t="shared" si="84"/>
        <v/>
      </c>
      <c r="J1296" s="124" t="str">
        <f>IF(I1296="","",SUM($I$2:I1296))</f>
        <v/>
      </c>
    </row>
    <row r="1297" spans="1:10">
      <c r="A1297" s="124" t="s">
        <v>279</v>
      </c>
      <c r="B1297" s="124" t="s">
        <v>2215</v>
      </c>
      <c r="D1297" s="124" t="str">
        <f t="shared" si="82"/>
        <v/>
      </c>
      <c r="E1297" s="124" t="str">
        <f>IF(D1297="","",COUNTIF($D$2:D1297,1))</f>
        <v/>
      </c>
      <c r="F1297" s="124" t="str">
        <f t="shared" si="83"/>
        <v>重複</v>
      </c>
      <c r="G1297" s="124">
        <f>IF(F1297="","",COUNTIF($F$2:F1297,$F$1))</f>
        <v>145</v>
      </c>
      <c r="I1297" s="124" t="str">
        <f t="shared" si="84"/>
        <v/>
      </c>
      <c r="J1297" s="124" t="str">
        <f>IF(I1297="","",SUM($I$2:I1297))</f>
        <v/>
      </c>
    </row>
    <row r="1298" spans="1:10">
      <c r="A1298" s="124" t="s">
        <v>1605</v>
      </c>
      <c r="B1298" s="124" t="s">
        <v>2216</v>
      </c>
      <c r="D1298" s="124" t="str">
        <f t="shared" si="82"/>
        <v/>
      </c>
      <c r="E1298" s="124" t="str">
        <f>IF(D1298="","",COUNTIF($D$2:D1298,1))</f>
        <v/>
      </c>
      <c r="F1298" s="124" t="str">
        <f t="shared" si="83"/>
        <v>重複</v>
      </c>
      <c r="G1298" s="124">
        <f>IF(F1298="","",COUNTIF($F$2:F1298,$F$1))</f>
        <v>146</v>
      </c>
      <c r="I1298" s="124" t="str">
        <f t="shared" si="84"/>
        <v/>
      </c>
      <c r="J1298" s="124" t="str">
        <f>IF(I1298="","",SUM($I$2:I1298))</f>
        <v/>
      </c>
    </row>
    <row r="1299" spans="1:10">
      <c r="A1299" s="124" t="s">
        <v>1605</v>
      </c>
      <c r="B1299" s="124" t="s">
        <v>2217</v>
      </c>
      <c r="D1299" s="124" t="str">
        <f t="shared" si="82"/>
        <v/>
      </c>
      <c r="E1299" s="124" t="str">
        <f>IF(D1299="","",COUNTIF($D$2:D1299,1))</f>
        <v/>
      </c>
      <c r="F1299" s="124" t="str">
        <f t="shared" si="83"/>
        <v>重複</v>
      </c>
      <c r="G1299" s="124">
        <f>IF(F1299="","",COUNTIF($F$2:F1299,$F$1))</f>
        <v>147</v>
      </c>
      <c r="I1299" s="124" t="str">
        <f t="shared" si="84"/>
        <v/>
      </c>
      <c r="J1299" s="124" t="str">
        <f>IF(I1299="","",SUM($I$2:I1299))</f>
        <v/>
      </c>
    </row>
    <row r="1300" spans="1:10">
      <c r="A1300" s="124" t="s">
        <v>1605</v>
      </c>
      <c r="B1300" s="124" t="s">
        <v>2218</v>
      </c>
      <c r="D1300" s="124" t="str">
        <f t="shared" si="82"/>
        <v/>
      </c>
      <c r="E1300" s="124" t="str">
        <f>IF(D1300="","",COUNTIF($D$2:D1300,1))</f>
        <v/>
      </c>
      <c r="F1300" s="124" t="str">
        <f t="shared" si="83"/>
        <v>重複</v>
      </c>
      <c r="G1300" s="124">
        <f>IF(F1300="","",COUNTIF($F$2:F1300,$F$1))</f>
        <v>148</v>
      </c>
      <c r="I1300" s="124" t="str">
        <f t="shared" si="84"/>
        <v/>
      </c>
      <c r="J1300" s="124" t="str">
        <f>IF(I1300="","",SUM($I$2:I1300))</f>
        <v/>
      </c>
    </row>
    <row r="1301" spans="1:10">
      <c r="A1301" s="124" t="s">
        <v>1605</v>
      </c>
      <c r="B1301" s="124" t="s">
        <v>2219</v>
      </c>
      <c r="D1301" s="124" t="str">
        <f t="shared" si="82"/>
        <v/>
      </c>
      <c r="E1301" s="124" t="str">
        <f>IF(D1301="","",COUNTIF($D$2:D1301,1))</f>
        <v/>
      </c>
      <c r="F1301" s="124" t="str">
        <f t="shared" si="83"/>
        <v>重複</v>
      </c>
      <c r="G1301" s="124">
        <f>IF(F1301="","",COUNTIF($F$2:F1301,$F$1))</f>
        <v>149</v>
      </c>
      <c r="I1301" s="124" t="str">
        <f t="shared" si="84"/>
        <v/>
      </c>
      <c r="J1301" s="124" t="str">
        <f>IF(I1301="","",SUM($I$2:I1301))</f>
        <v/>
      </c>
    </row>
    <row r="1302" spans="1:10">
      <c r="A1302" s="124" t="s">
        <v>1605</v>
      </c>
      <c r="B1302" s="124" t="s">
        <v>2220</v>
      </c>
      <c r="D1302" s="124" t="str">
        <f t="shared" si="82"/>
        <v/>
      </c>
      <c r="E1302" s="124" t="str">
        <f>IF(D1302="","",COUNTIF($D$2:D1302,1))</f>
        <v/>
      </c>
      <c r="F1302" s="124" t="str">
        <f t="shared" si="83"/>
        <v>重複</v>
      </c>
      <c r="G1302" s="124">
        <f>IF(F1302="","",COUNTIF($F$2:F1302,$F$1))</f>
        <v>150</v>
      </c>
      <c r="I1302" s="124" t="str">
        <f t="shared" si="84"/>
        <v/>
      </c>
      <c r="J1302" s="124" t="str">
        <f>IF(I1302="","",SUM($I$2:I1302))</f>
        <v/>
      </c>
    </row>
    <row r="1303" spans="1:10">
      <c r="A1303" s="124" t="s">
        <v>1605</v>
      </c>
      <c r="B1303" s="124" t="s">
        <v>2221</v>
      </c>
      <c r="D1303" s="124" t="str">
        <f t="shared" si="82"/>
        <v/>
      </c>
      <c r="E1303" s="124" t="str">
        <f>IF(D1303="","",COUNTIF($D$2:D1303,1))</f>
        <v/>
      </c>
      <c r="F1303" s="124" t="str">
        <f t="shared" si="83"/>
        <v>重複</v>
      </c>
      <c r="G1303" s="124">
        <f>IF(F1303="","",COUNTIF($F$2:F1303,$F$1))</f>
        <v>151</v>
      </c>
      <c r="I1303" s="124" t="str">
        <f t="shared" si="84"/>
        <v/>
      </c>
      <c r="J1303" s="124" t="str">
        <f>IF(I1303="","",SUM($I$2:I1303))</f>
        <v/>
      </c>
    </row>
    <row r="1304" spans="1:10">
      <c r="A1304" s="124" t="s">
        <v>1605</v>
      </c>
      <c r="B1304" s="124" t="s">
        <v>2222</v>
      </c>
      <c r="D1304" s="124" t="str">
        <f t="shared" si="82"/>
        <v/>
      </c>
      <c r="E1304" s="124" t="str">
        <f>IF(D1304="","",COUNTIF($D$2:D1304,1))</f>
        <v/>
      </c>
      <c r="F1304" s="124" t="str">
        <f t="shared" si="83"/>
        <v>重複</v>
      </c>
      <c r="G1304" s="124">
        <f>IF(F1304="","",COUNTIF($F$2:F1304,$F$1))</f>
        <v>152</v>
      </c>
      <c r="I1304" s="124" t="str">
        <f t="shared" si="84"/>
        <v/>
      </c>
      <c r="J1304" s="124" t="str">
        <f>IF(I1304="","",SUM($I$2:I1304))</f>
        <v/>
      </c>
    </row>
    <row r="1305" spans="1:10">
      <c r="A1305" s="124" t="s">
        <v>2223</v>
      </c>
      <c r="B1305" s="124" t="s">
        <v>2224</v>
      </c>
      <c r="D1305" s="124" t="str">
        <f t="shared" si="82"/>
        <v/>
      </c>
      <c r="E1305" s="124" t="str">
        <f>IF(D1305="","",COUNTIF($D$2:D1305,1))</f>
        <v/>
      </c>
      <c r="F1305" s="124" t="str">
        <f t="shared" si="83"/>
        <v/>
      </c>
      <c r="G1305" s="124" t="str">
        <f>IF(F1305="","",COUNTIF($F$2:F1305,$F$1))</f>
        <v/>
      </c>
      <c r="I1305" s="124" t="str">
        <f t="shared" si="84"/>
        <v/>
      </c>
      <c r="J1305" s="124" t="str">
        <f>IF(I1305="","",SUM($I$2:I1305))</f>
        <v/>
      </c>
    </row>
    <row r="1306" spans="1:10">
      <c r="A1306" s="124" t="s">
        <v>2223</v>
      </c>
      <c r="B1306" s="124" t="s">
        <v>2225</v>
      </c>
      <c r="D1306" s="124" t="str">
        <f t="shared" si="82"/>
        <v/>
      </c>
      <c r="E1306" s="124" t="str">
        <f>IF(D1306="","",COUNTIF($D$2:D1306,1))</f>
        <v/>
      </c>
      <c r="F1306" s="124" t="str">
        <f t="shared" si="83"/>
        <v/>
      </c>
      <c r="G1306" s="124" t="str">
        <f>IF(F1306="","",COUNTIF($F$2:F1306,$F$1))</f>
        <v/>
      </c>
      <c r="I1306" s="124" t="str">
        <f t="shared" si="84"/>
        <v/>
      </c>
      <c r="J1306" s="124" t="str">
        <f>IF(I1306="","",SUM($I$2:I1306))</f>
        <v/>
      </c>
    </row>
    <row r="1307" spans="1:10">
      <c r="A1307" s="124" t="s">
        <v>2223</v>
      </c>
      <c r="B1307" s="124" t="s">
        <v>2226</v>
      </c>
      <c r="D1307" s="124">
        <f t="shared" si="82"/>
        <v>1</v>
      </c>
      <c r="E1307" s="124">
        <f>IF(D1307="","",COUNTIF($D$2:D1307,1))</f>
        <v>4</v>
      </c>
      <c r="F1307" s="124" t="str">
        <f t="shared" si="83"/>
        <v/>
      </c>
      <c r="G1307" s="124" t="str">
        <f>IF(F1307="","",COUNTIF($F$2:F1307,$F$1))</f>
        <v/>
      </c>
      <c r="I1307" s="124" t="str">
        <f t="shared" si="84"/>
        <v/>
      </c>
      <c r="J1307" s="124" t="str">
        <f>IF(I1307="","",SUM($I$2:I1307))</f>
        <v/>
      </c>
    </row>
    <row r="1308" spans="1:10">
      <c r="A1308" s="124" t="s">
        <v>2227</v>
      </c>
      <c r="B1308" s="124" t="s">
        <v>2228</v>
      </c>
      <c r="D1308" s="124" t="str">
        <f t="shared" si="82"/>
        <v/>
      </c>
      <c r="E1308" s="124" t="str">
        <f>IF(D1308="","",COUNTIF($D$2:D1308,1))</f>
        <v/>
      </c>
      <c r="F1308" s="124" t="str">
        <f t="shared" si="83"/>
        <v>重複</v>
      </c>
      <c r="G1308" s="124">
        <f>IF(F1308="","",COUNTIF($F$2:F1308,$F$1))</f>
        <v>153</v>
      </c>
      <c r="I1308" s="124" t="str">
        <f t="shared" si="84"/>
        <v/>
      </c>
      <c r="J1308" s="124" t="str">
        <f>IF(I1308="","",SUM($I$2:I1308))</f>
        <v/>
      </c>
    </row>
    <row r="1309" spans="1:10">
      <c r="A1309" s="124" t="s">
        <v>2227</v>
      </c>
      <c r="B1309" s="124" t="s">
        <v>2229</v>
      </c>
      <c r="D1309" s="124" t="str">
        <f t="shared" si="82"/>
        <v/>
      </c>
      <c r="E1309" s="124" t="str">
        <f>IF(D1309="","",COUNTIF($D$2:D1309,1))</f>
        <v/>
      </c>
      <c r="F1309" s="124" t="str">
        <f t="shared" si="83"/>
        <v>重複</v>
      </c>
      <c r="G1309" s="124">
        <f>IF(F1309="","",COUNTIF($F$2:F1309,$F$1))</f>
        <v>154</v>
      </c>
      <c r="I1309" s="124" t="str">
        <f t="shared" si="84"/>
        <v/>
      </c>
      <c r="J1309" s="124" t="str">
        <f>IF(I1309="","",SUM($I$2:I1309))</f>
        <v/>
      </c>
    </row>
    <row r="1310" spans="1:10">
      <c r="A1310" s="124" t="s">
        <v>2227</v>
      </c>
      <c r="B1310" s="124" t="s">
        <v>2230</v>
      </c>
      <c r="D1310" s="124" t="str">
        <f t="shared" si="82"/>
        <v/>
      </c>
      <c r="E1310" s="124" t="str">
        <f>IF(D1310="","",COUNTIF($D$2:D1310,1))</f>
        <v/>
      </c>
      <c r="F1310" s="124" t="str">
        <f t="shared" si="83"/>
        <v>重複</v>
      </c>
      <c r="G1310" s="124">
        <f>IF(F1310="","",COUNTIF($F$2:F1310,$F$1))</f>
        <v>155</v>
      </c>
      <c r="I1310" s="124" t="str">
        <f t="shared" si="84"/>
        <v/>
      </c>
      <c r="J1310" s="124" t="str">
        <f>IF(I1310="","",SUM($I$2:I1310))</f>
        <v/>
      </c>
    </row>
    <row r="1311" spans="1:10">
      <c r="A1311" s="124" t="s">
        <v>2227</v>
      </c>
      <c r="B1311" s="124" t="s">
        <v>2231</v>
      </c>
      <c r="D1311" s="124" t="str">
        <f t="shared" si="82"/>
        <v/>
      </c>
      <c r="E1311" s="124" t="str">
        <f>IF(D1311="","",COUNTIF($D$2:D1311,1))</f>
        <v/>
      </c>
      <c r="F1311" s="124" t="str">
        <f t="shared" si="83"/>
        <v>重複</v>
      </c>
      <c r="G1311" s="124">
        <f>IF(F1311="","",COUNTIF($F$2:F1311,$F$1))</f>
        <v>156</v>
      </c>
      <c r="I1311" s="124" t="str">
        <f t="shared" si="84"/>
        <v/>
      </c>
      <c r="J1311" s="124" t="str">
        <f>IF(I1311="","",SUM($I$2:I1311))</f>
        <v/>
      </c>
    </row>
    <row r="1312" spans="1:10">
      <c r="A1312" s="124" t="s">
        <v>2227</v>
      </c>
      <c r="B1312" s="124" t="s">
        <v>2232</v>
      </c>
      <c r="D1312" s="124" t="str">
        <f t="shared" si="82"/>
        <v/>
      </c>
      <c r="E1312" s="124" t="str">
        <f>IF(D1312="","",COUNTIF($D$2:D1312,1))</f>
        <v/>
      </c>
      <c r="F1312" s="124" t="str">
        <f t="shared" si="83"/>
        <v>重複</v>
      </c>
      <c r="G1312" s="124">
        <f>IF(F1312="","",COUNTIF($F$2:F1312,$F$1))</f>
        <v>157</v>
      </c>
      <c r="I1312" s="124" t="str">
        <f t="shared" si="84"/>
        <v/>
      </c>
      <c r="J1312" s="124" t="str">
        <f>IF(I1312="","",SUM($I$2:I1312))</f>
        <v/>
      </c>
    </row>
    <row r="1313" spans="1:10">
      <c r="A1313" s="124" t="s">
        <v>2227</v>
      </c>
      <c r="B1313" s="124" t="s">
        <v>2233</v>
      </c>
      <c r="D1313" s="124" t="str">
        <f t="shared" si="82"/>
        <v/>
      </c>
      <c r="E1313" s="124" t="str">
        <f>IF(D1313="","",COUNTIF($D$2:D1313,1))</f>
        <v/>
      </c>
      <c r="F1313" s="124" t="str">
        <f t="shared" si="83"/>
        <v>重複</v>
      </c>
      <c r="G1313" s="124">
        <f>IF(F1313="","",COUNTIF($F$2:F1313,$F$1))</f>
        <v>158</v>
      </c>
      <c r="I1313" s="124" t="str">
        <f t="shared" si="84"/>
        <v/>
      </c>
      <c r="J1313" s="124" t="str">
        <f>IF(I1313="","",SUM($I$2:I1313))</f>
        <v/>
      </c>
    </row>
    <row r="1314" spans="1:10">
      <c r="A1314" s="124" t="s">
        <v>2227</v>
      </c>
      <c r="B1314" s="124" t="s">
        <v>2234</v>
      </c>
      <c r="D1314" s="124" t="str">
        <f t="shared" si="82"/>
        <v/>
      </c>
      <c r="E1314" s="124" t="str">
        <f>IF(D1314="","",COUNTIF($D$2:D1314,1))</f>
        <v/>
      </c>
      <c r="F1314" s="124" t="str">
        <f t="shared" si="83"/>
        <v>重複</v>
      </c>
      <c r="G1314" s="124">
        <f>IF(F1314="","",COUNTIF($F$2:F1314,$F$1))</f>
        <v>159</v>
      </c>
      <c r="I1314" s="124" t="str">
        <f t="shared" si="84"/>
        <v/>
      </c>
      <c r="J1314" s="124" t="str">
        <f>IF(I1314="","",SUM($I$2:I1314))</f>
        <v/>
      </c>
    </row>
    <row r="1315" spans="1:10">
      <c r="A1315" s="124" t="s">
        <v>2227</v>
      </c>
      <c r="B1315" s="124" t="s">
        <v>2235</v>
      </c>
      <c r="D1315" s="124" t="str">
        <f t="shared" si="82"/>
        <v/>
      </c>
      <c r="E1315" s="124" t="str">
        <f>IF(D1315="","",COUNTIF($D$2:D1315,1))</f>
        <v/>
      </c>
      <c r="F1315" s="124" t="str">
        <f t="shared" si="83"/>
        <v>重複</v>
      </c>
      <c r="G1315" s="124">
        <f>IF(F1315="","",COUNTIF($F$2:F1315,$F$1))</f>
        <v>160</v>
      </c>
      <c r="I1315" s="124" t="str">
        <f t="shared" si="84"/>
        <v/>
      </c>
      <c r="J1315" s="124" t="str">
        <f>IF(I1315="","",SUM($I$2:I1315))</f>
        <v/>
      </c>
    </row>
    <row r="1316" spans="1:10">
      <c r="A1316" s="124" t="s">
        <v>2227</v>
      </c>
      <c r="B1316" s="124" t="s">
        <v>2236</v>
      </c>
      <c r="D1316" s="124" t="str">
        <f t="shared" si="82"/>
        <v/>
      </c>
      <c r="E1316" s="124" t="str">
        <f>IF(D1316="","",COUNTIF($D$2:D1316,1))</f>
        <v/>
      </c>
      <c r="F1316" s="124" t="str">
        <f t="shared" si="83"/>
        <v/>
      </c>
      <c r="G1316" s="124" t="str">
        <f>IF(F1316="","",COUNTIF($F$2:F1316,$F$1))</f>
        <v/>
      </c>
      <c r="I1316" s="124" t="str">
        <f t="shared" si="84"/>
        <v/>
      </c>
      <c r="J1316" s="124" t="str">
        <f>IF(I1316="","",SUM($I$2:I1316))</f>
        <v/>
      </c>
    </row>
    <row r="1317" spans="1:10">
      <c r="A1317" s="124" t="s">
        <v>2227</v>
      </c>
      <c r="B1317" s="124" t="s">
        <v>2237</v>
      </c>
      <c r="D1317" s="124" t="str">
        <f t="shared" si="82"/>
        <v/>
      </c>
      <c r="E1317" s="124" t="str">
        <f>IF(D1317="","",COUNTIF($D$2:D1317,1))</f>
        <v/>
      </c>
      <c r="F1317" s="124" t="str">
        <f t="shared" si="83"/>
        <v>重複</v>
      </c>
      <c r="G1317" s="124">
        <f>IF(F1317="","",COUNTIF($F$2:F1317,$F$1))</f>
        <v>161</v>
      </c>
      <c r="I1317" s="124" t="str">
        <f t="shared" si="84"/>
        <v/>
      </c>
      <c r="J1317" s="124" t="str">
        <f>IF(I1317="","",SUM($I$2:I1317))</f>
        <v/>
      </c>
    </row>
    <row r="1318" spans="1:10">
      <c r="A1318" s="124" t="s">
        <v>2227</v>
      </c>
      <c r="B1318" s="124" t="s">
        <v>2238</v>
      </c>
      <c r="D1318" s="124" t="str">
        <f t="shared" si="82"/>
        <v/>
      </c>
      <c r="E1318" s="124" t="str">
        <f>IF(D1318="","",COUNTIF($D$2:D1318,1))</f>
        <v/>
      </c>
      <c r="F1318" s="124" t="str">
        <f t="shared" si="83"/>
        <v>重複</v>
      </c>
      <c r="G1318" s="124">
        <f>IF(F1318="","",COUNTIF($F$2:F1318,$F$1))</f>
        <v>162</v>
      </c>
      <c r="I1318" s="124" t="str">
        <f t="shared" si="84"/>
        <v/>
      </c>
      <c r="J1318" s="124" t="str">
        <f>IF(I1318="","",SUM($I$2:I1318))</f>
        <v/>
      </c>
    </row>
    <row r="1319" spans="1:10">
      <c r="A1319" s="124" t="s">
        <v>2227</v>
      </c>
      <c r="B1319" s="124" t="s">
        <v>2239</v>
      </c>
      <c r="D1319" s="124" t="str">
        <f t="shared" si="82"/>
        <v/>
      </c>
      <c r="E1319" s="124" t="str">
        <f>IF(D1319="","",COUNTIF($D$2:D1319,1))</f>
        <v/>
      </c>
      <c r="F1319" s="124" t="str">
        <f t="shared" si="83"/>
        <v>重複</v>
      </c>
      <c r="G1319" s="124">
        <f>IF(F1319="","",COUNTIF($F$2:F1319,$F$1))</f>
        <v>163</v>
      </c>
      <c r="I1319" s="124" t="str">
        <f t="shared" si="84"/>
        <v/>
      </c>
      <c r="J1319" s="124" t="str">
        <f>IF(I1319="","",SUM($I$2:I1319))</f>
        <v/>
      </c>
    </row>
    <row r="1320" spans="1:10">
      <c r="A1320" s="124" t="s">
        <v>2227</v>
      </c>
      <c r="B1320" s="124" t="s">
        <v>2240</v>
      </c>
      <c r="D1320" s="124" t="str">
        <f t="shared" si="82"/>
        <v/>
      </c>
      <c r="E1320" s="124" t="str">
        <f>IF(D1320="","",COUNTIF($D$2:D1320,1))</f>
        <v/>
      </c>
      <c r="F1320" s="124" t="str">
        <f t="shared" si="83"/>
        <v>重複</v>
      </c>
      <c r="G1320" s="124">
        <f>IF(F1320="","",COUNTIF($F$2:F1320,$F$1))</f>
        <v>164</v>
      </c>
      <c r="I1320" s="124" t="str">
        <f t="shared" si="84"/>
        <v/>
      </c>
      <c r="J1320" s="124" t="str">
        <f>IF(I1320="","",SUM($I$2:I1320))</f>
        <v/>
      </c>
    </row>
    <row r="1321" spans="1:10">
      <c r="A1321" s="124" t="s">
        <v>2227</v>
      </c>
      <c r="B1321" s="124" t="s">
        <v>2241</v>
      </c>
      <c r="D1321" s="124" t="str">
        <f t="shared" si="82"/>
        <v/>
      </c>
      <c r="E1321" s="124" t="str">
        <f>IF(D1321="","",COUNTIF($D$2:D1321,1))</f>
        <v/>
      </c>
      <c r="F1321" s="124" t="str">
        <f t="shared" si="83"/>
        <v/>
      </c>
      <c r="G1321" s="124" t="str">
        <f>IF(F1321="","",COUNTIF($F$2:F1321,$F$1))</f>
        <v/>
      </c>
      <c r="I1321" s="124" t="str">
        <f t="shared" si="84"/>
        <v/>
      </c>
      <c r="J1321" s="124" t="str">
        <f>IF(I1321="","",SUM($I$2:I1321))</f>
        <v/>
      </c>
    </row>
    <row r="1322" spans="1:10">
      <c r="A1322" s="124" t="s">
        <v>2227</v>
      </c>
      <c r="B1322" s="124" t="s">
        <v>2242</v>
      </c>
      <c r="D1322" s="124" t="str">
        <f t="shared" si="82"/>
        <v/>
      </c>
      <c r="E1322" s="124" t="str">
        <f>IF(D1322="","",COUNTIF($D$2:D1322,1))</f>
        <v/>
      </c>
      <c r="F1322" s="124" t="str">
        <f t="shared" si="83"/>
        <v>重複</v>
      </c>
      <c r="G1322" s="124">
        <f>IF(F1322="","",COUNTIF($F$2:F1322,$F$1))</f>
        <v>165</v>
      </c>
      <c r="I1322" s="124" t="str">
        <f t="shared" si="84"/>
        <v/>
      </c>
      <c r="J1322" s="124" t="str">
        <f>IF(I1322="","",SUM($I$2:I1322))</f>
        <v/>
      </c>
    </row>
    <row r="1323" spans="1:10">
      <c r="A1323" s="124" t="s">
        <v>2227</v>
      </c>
      <c r="B1323" s="124" t="s">
        <v>2243</v>
      </c>
      <c r="D1323" s="124" t="str">
        <f t="shared" si="82"/>
        <v/>
      </c>
      <c r="E1323" s="124" t="str">
        <f>IF(D1323="","",COUNTIF($D$2:D1323,1))</f>
        <v/>
      </c>
      <c r="F1323" s="124" t="str">
        <f t="shared" si="83"/>
        <v>重複</v>
      </c>
      <c r="G1323" s="124">
        <f>IF(F1323="","",COUNTIF($F$2:F1323,$F$1))</f>
        <v>166</v>
      </c>
      <c r="I1323" s="124" t="str">
        <f t="shared" si="84"/>
        <v/>
      </c>
      <c r="J1323" s="124" t="str">
        <f>IF(I1323="","",SUM($I$2:I1323))</f>
        <v/>
      </c>
    </row>
    <row r="1324" spans="1:10">
      <c r="A1324" s="124" t="s">
        <v>2227</v>
      </c>
      <c r="B1324" s="124" t="s">
        <v>2244</v>
      </c>
      <c r="D1324" s="124" t="str">
        <f t="shared" si="82"/>
        <v/>
      </c>
      <c r="E1324" s="124" t="str">
        <f>IF(D1324="","",COUNTIF($D$2:D1324,1))</f>
        <v/>
      </c>
      <c r="F1324" s="124" t="str">
        <f t="shared" si="83"/>
        <v>重複</v>
      </c>
      <c r="G1324" s="124">
        <f>IF(F1324="","",COUNTIF($F$2:F1324,$F$1))</f>
        <v>167</v>
      </c>
      <c r="I1324" s="124" t="str">
        <f t="shared" si="84"/>
        <v/>
      </c>
      <c r="J1324" s="124" t="str">
        <f>IF(I1324="","",SUM($I$2:I1324))</f>
        <v/>
      </c>
    </row>
    <row r="1325" spans="1:10">
      <c r="A1325" s="124" t="s">
        <v>2227</v>
      </c>
      <c r="B1325" s="124" t="s">
        <v>2245</v>
      </c>
      <c r="D1325" s="124" t="str">
        <f t="shared" si="82"/>
        <v/>
      </c>
      <c r="E1325" s="124" t="str">
        <f>IF(D1325="","",COUNTIF($D$2:D1325,1))</f>
        <v/>
      </c>
      <c r="F1325" s="124" t="str">
        <f t="shared" si="83"/>
        <v>重複</v>
      </c>
      <c r="G1325" s="124">
        <f>IF(F1325="","",COUNTIF($F$2:F1325,$F$1))</f>
        <v>168</v>
      </c>
      <c r="I1325" s="124" t="str">
        <f t="shared" si="84"/>
        <v/>
      </c>
      <c r="J1325" s="124" t="str">
        <f>IF(I1325="","",SUM($I$2:I1325))</f>
        <v/>
      </c>
    </row>
    <row r="1326" spans="1:10">
      <c r="A1326" s="124" t="s">
        <v>2227</v>
      </c>
      <c r="B1326" s="124" t="s">
        <v>2246</v>
      </c>
      <c r="D1326" s="124" t="str">
        <f t="shared" si="82"/>
        <v/>
      </c>
      <c r="E1326" s="124" t="str">
        <f>IF(D1326="","",COUNTIF($D$2:D1326,1))</f>
        <v/>
      </c>
      <c r="F1326" s="124" t="str">
        <f t="shared" si="83"/>
        <v>重複</v>
      </c>
      <c r="G1326" s="124">
        <f>IF(F1326="","",COUNTIF($F$2:F1326,$F$1))</f>
        <v>169</v>
      </c>
      <c r="I1326" s="124" t="str">
        <f t="shared" si="84"/>
        <v/>
      </c>
      <c r="J1326" s="124" t="str">
        <f>IF(I1326="","",SUM($I$2:I1326))</f>
        <v/>
      </c>
    </row>
    <row r="1327" spans="1:10">
      <c r="A1327" s="124" t="s">
        <v>2227</v>
      </c>
      <c r="B1327" s="124" t="s">
        <v>2247</v>
      </c>
      <c r="D1327" s="124" t="str">
        <f t="shared" si="82"/>
        <v/>
      </c>
      <c r="E1327" s="124" t="str">
        <f>IF(D1327="","",COUNTIF($D$2:D1327,1))</f>
        <v/>
      </c>
      <c r="F1327" s="124" t="str">
        <f t="shared" si="83"/>
        <v>重複</v>
      </c>
      <c r="G1327" s="124">
        <f>IF(F1327="","",COUNTIF($F$2:F1327,$F$1))</f>
        <v>170</v>
      </c>
      <c r="I1327" s="124" t="str">
        <f t="shared" si="84"/>
        <v/>
      </c>
      <c r="J1327" s="124" t="str">
        <f>IF(I1327="","",SUM($I$2:I1327))</f>
        <v/>
      </c>
    </row>
    <row r="1328" spans="1:10">
      <c r="A1328" s="124" t="s">
        <v>2227</v>
      </c>
      <c r="B1328" s="124" t="s">
        <v>2248</v>
      </c>
      <c r="D1328" s="124" t="str">
        <f t="shared" si="82"/>
        <v/>
      </c>
      <c r="E1328" s="124" t="str">
        <f>IF(D1328="","",COUNTIF($D$2:D1328,1))</f>
        <v/>
      </c>
      <c r="F1328" s="124" t="str">
        <f t="shared" si="83"/>
        <v/>
      </c>
      <c r="G1328" s="124" t="str">
        <f>IF(F1328="","",COUNTIF($F$2:F1328,$F$1))</f>
        <v/>
      </c>
      <c r="I1328" s="124" t="str">
        <f t="shared" si="84"/>
        <v/>
      </c>
      <c r="J1328" s="124" t="str">
        <f>IF(I1328="","",SUM($I$2:I1328))</f>
        <v/>
      </c>
    </row>
    <row r="1329" spans="1:10">
      <c r="A1329" s="124" t="s">
        <v>2227</v>
      </c>
      <c r="B1329" s="124" t="s">
        <v>2249</v>
      </c>
      <c r="D1329" s="124" t="str">
        <f t="shared" si="82"/>
        <v/>
      </c>
      <c r="E1329" s="124" t="str">
        <f>IF(D1329="","",COUNTIF($D$2:D1329,1))</f>
        <v/>
      </c>
      <c r="F1329" s="124" t="str">
        <f t="shared" si="83"/>
        <v>重複</v>
      </c>
      <c r="G1329" s="124">
        <f>IF(F1329="","",COUNTIF($F$2:F1329,$F$1))</f>
        <v>171</v>
      </c>
      <c r="I1329" s="124" t="str">
        <f t="shared" si="84"/>
        <v/>
      </c>
      <c r="J1329" s="124" t="str">
        <f>IF(I1329="","",SUM($I$2:I1329))</f>
        <v/>
      </c>
    </row>
    <row r="1330" spans="1:10">
      <c r="A1330" s="124" t="s">
        <v>2250</v>
      </c>
      <c r="B1330" s="124" t="s">
        <v>2251</v>
      </c>
      <c r="D1330" s="124" t="str">
        <f t="shared" si="82"/>
        <v/>
      </c>
      <c r="E1330" s="124" t="str">
        <f>IF(D1330="","",COUNTIF($D$2:D1330,1))</f>
        <v/>
      </c>
      <c r="F1330" s="124" t="str">
        <f t="shared" si="83"/>
        <v>重複</v>
      </c>
      <c r="G1330" s="124">
        <f>IF(F1330="","",COUNTIF($F$2:F1330,$F$1))</f>
        <v>172</v>
      </c>
      <c r="I1330" s="124" t="str">
        <f t="shared" si="84"/>
        <v/>
      </c>
      <c r="J1330" s="124" t="str">
        <f>IF(I1330="","",SUM($I$2:I1330))</f>
        <v/>
      </c>
    </row>
    <row r="1331" spans="1:10">
      <c r="A1331" s="124" t="s">
        <v>2250</v>
      </c>
      <c r="B1331" s="124" t="s">
        <v>2252</v>
      </c>
      <c r="D1331" s="124" t="str">
        <f t="shared" si="82"/>
        <v/>
      </c>
      <c r="E1331" s="124" t="str">
        <f>IF(D1331="","",COUNTIF($D$2:D1331,1))</f>
        <v/>
      </c>
      <c r="F1331" s="124" t="str">
        <f t="shared" si="83"/>
        <v/>
      </c>
      <c r="G1331" s="124" t="str">
        <f>IF(F1331="","",COUNTIF($F$2:F1331,$F$1))</f>
        <v/>
      </c>
      <c r="I1331" s="124" t="str">
        <f t="shared" si="84"/>
        <v/>
      </c>
      <c r="J1331" s="124" t="str">
        <f>IF(I1331="","",SUM($I$2:I1331))</f>
        <v/>
      </c>
    </row>
    <row r="1332" spans="1:10">
      <c r="A1332" s="124" t="s">
        <v>2250</v>
      </c>
      <c r="B1332" s="124" t="s">
        <v>2253</v>
      </c>
      <c r="D1332" s="124" t="str">
        <f t="shared" si="82"/>
        <v/>
      </c>
      <c r="E1332" s="124" t="str">
        <f>IF(D1332="","",COUNTIF($D$2:D1332,1))</f>
        <v/>
      </c>
      <c r="F1332" s="124" t="str">
        <f t="shared" si="83"/>
        <v/>
      </c>
      <c r="G1332" s="124" t="str">
        <f>IF(F1332="","",COUNTIF($F$2:F1332,$F$1))</f>
        <v/>
      </c>
      <c r="I1332" s="124" t="str">
        <f t="shared" si="84"/>
        <v/>
      </c>
      <c r="J1332" s="124" t="str">
        <f>IF(I1332="","",SUM($I$2:I1332))</f>
        <v/>
      </c>
    </row>
    <row r="1333" spans="1:10">
      <c r="A1333" s="124" t="s">
        <v>2250</v>
      </c>
      <c r="B1333" s="124" t="s">
        <v>2254</v>
      </c>
      <c r="D1333" s="124" t="str">
        <f t="shared" si="82"/>
        <v/>
      </c>
      <c r="E1333" s="124" t="str">
        <f>IF(D1333="","",COUNTIF($D$2:D1333,1))</f>
        <v/>
      </c>
      <c r="F1333" s="124" t="str">
        <f t="shared" si="83"/>
        <v/>
      </c>
      <c r="G1333" s="124" t="str">
        <f>IF(F1333="","",COUNTIF($F$2:F1333,$F$1))</f>
        <v/>
      </c>
      <c r="I1333" s="124" t="str">
        <f t="shared" si="84"/>
        <v/>
      </c>
      <c r="J1333" s="124" t="str">
        <f>IF(I1333="","",SUM($I$2:I1333))</f>
        <v/>
      </c>
    </row>
    <row r="1334" spans="1:10">
      <c r="A1334" s="124" t="s">
        <v>2250</v>
      </c>
      <c r="B1334" s="124" t="s">
        <v>2255</v>
      </c>
      <c r="D1334" s="124" t="str">
        <f t="shared" si="82"/>
        <v/>
      </c>
      <c r="E1334" s="124" t="str">
        <f>IF(D1334="","",COUNTIF($D$2:D1334,1))</f>
        <v/>
      </c>
      <c r="F1334" s="124" t="str">
        <f t="shared" si="83"/>
        <v/>
      </c>
      <c r="G1334" s="124" t="str">
        <f>IF(F1334="","",COUNTIF($F$2:F1334,$F$1))</f>
        <v/>
      </c>
      <c r="I1334" s="124" t="str">
        <f t="shared" si="84"/>
        <v/>
      </c>
      <c r="J1334" s="124" t="str">
        <f>IF(I1334="","",SUM($I$2:I1334))</f>
        <v/>
      </c>
    </row>
    <row r="1335" spans="1:10">
      <c r="A1335" s="124" t="s">
        <v>2250</v>
      </c>
      <c r="B1335" s="124" t="s">
        <v>2256</v>
      </c>
      <c r="D1335" s="124" t="str">
        <f t="shared" si="82"/>
        <v/>
      </c>
      <c r="E1335" s="124" t="str">
        <f>IF(D1335="","",COUNTIF($D$2:D1335,1))</f>
        <v/>
      </c>
      <c r="F1335" s="124" t="str">
        <f t="shared" si="83"/>
        <v/>
      </c>
      <c r="G1335" s="124" t="str">
        <f>IF(F1335="","",COUNTIF($F$2:F1335,$F$1))</f>
        <v/>
      </c>
      <c r="I1335" s="124" t="str">
        <f t="shared" si="84"/>
        <v/>
      </c>
      <c r="J1335" s="124" t="str">
        <f>IF(I1335="","",SUM($I$2:I1335))</f>
        <v/>
      </c>
    </row>
    <row r="1336" spans="1:10">
      <c r="A1336" s="124" t="s">
        <v>2250</v>
      </c>
      <c r="B1336" s="124" t="s">
        <v>2257</v>
      </c>
      <c r="D1336" s="124" t="str">
        <f t="shared" si="82"/>
        <v/>
      </c>
      <c r="E1336" s="124" t="str">
        <f>IF(D1336="","",COUNTIF($D$2:D1336,1))</f>
        <v/>
      </c>
      <c r="F1336" s="124" t="str">
        <f t="shared" si="83"/>
        <v/>
      </c>
      <c r="G1336" s="124" t="str">
        <f>IF(F1336="","",COUNTIF($F$2:F1336,$F$1))</f>
        <v/>
      </c>
      <c r="I1336" s="124" t="str">
        <f t="shared" si="84"/>
        <v/>
      </c>
      <c r="J1336" s="124" t="str">
        <f>IF(I1336="","",SUM($I$2:I1336))</f>
        <v/>
      </c>
    </row>
    <row r="1337" spans="1:10">
      <c r="A1337" s="124" t="s">
        <v>2250</v>
      </c>
      <c r="B1337" s="124" t="s">
        <v>2258</v>
      </c>
      <c r="D1337" s="124" t="str">
        <f t="shared" si="82"/>
        <v/>
      </c>
      <c r="E1337" s="124" t="str">
        <f>IF(D1337="","",COUNTIF($D$2:D1337,1))</f>
        <v/>
      </c>
      <c r="F1337" s="124" t="str">
        <f t="shared" si="83"/>
        <v/>
      </c>
      <c r="G1337" s="124" t="str">
        <f>IF(F1337="","",COUNTIF($F$2:F1337,$F$1))</f>
        <v/>
      </c>
      <c r="I1337" s="124" t="str">
        <f t="shared" si="84"/>
        <v/>
      </c>
      <c r="J1337" s="124" t="str">
        <f>IF(I1337="","",SUM($I$2:I1337))</f>
        <v/>
      </c>
    </row>
    <row r="1338" spans="1:10">
      <c r="A1338" s="124" t="s">
        <v>2250</v>
      </c>
      <c r="B1338" s="124" t="s">
        <v>2259</v>
      </c>
      <c r="D1338" s="124" t="str">
        <f t="shared" si="82"/>
        <v/>
      </c>
      <c r="E1338" s="124" t="str">
        <f>IF(D1338="","",COUNTIF($D$2:D1338,1))</f>
        <v/>
      </c>
      <c r="F1338" s="124" t="str">
        <f t="shared" si="83"/>
        <v/>
      </c>
      <c r="G1338" s="124" t="str">
        <f>IF(F1338="","",COUNTIF($F$2:F1338,$F$1))</f>
        <v/>
      </c>
      <c r="I1338" s="124" t="str">
        <f t="shared" si="84"/>
        <v/>
      </c>
      <c r="J1338" s="124" t="str">
        <f>IF(I1338="","",SUM($I$2:I1338))</f>
        <v/>
      </c>
    </row>
    <row r="1339" spans="1:10">
      <c r="A1339" s="124" t="s">
        <v>2250</v>
      </c>
      <c r="B1339" s="124" t="s">
        <v>2260</v>
      </c>
      <c r="D1339" s="124" t="str">
        <f t="shared" si="82"/>
        <v/>
      </c>
      <c r="E1339" s="124" t="str">
        <f>IF(D1339="","",COUNTIF($D$2:D1339,1))</f>
        <v/>
      </c>
      <c r="F1339" s="124" t="str">
        <f t="shared" si="83"/>
        <v/>
      </c>
      <c r="G1339" s="124" t="str">
        <f>IF(F1339="","",COUNTIF($F$2:F1339,$F$1))</f>
        <v/>
      </c>
      <c r="I1339" s="124" t="str">
        <f t="shared" si="84"/>
        <v/>
      </c>
      <c r="J1339" s="124" t="str">
        <f>IF(I1339="","",SUM($I$2:I1339))</f>
        <v/>
      </c>
    </row>
    <row r="1340" spans="1:10">
      <c r="A1340" s="124" t="s">
        <v>2250</v>
      </c>
      <c r="B1340" s="124" t="s">
        <v>2261</v>
      </c>
      <c r="D1340" s="124" t="str">
        <f t="shared" ref="D1340:D1403" si="85">IF(LEFT(B1340,LEN(頭文字))=頭文字,1,"")</f>
        <v/>
      </c>
      <c r="E1340" s="124" t="str">
        <f>IF(D1340="","",COUNTIF($D$2:D1340,1))</f>
        <v/>
      </c>
      <c r="F1340" s="124" t="str">
        <f t="shared" ref="F1340:F1403" si="86">IF(COUNTIF(氏名,B1340)&gt;1,"重複","")</f>
        <v/>
      </c>
      <c r="G1340" s="124" t="str">
        <f>IF(F1340="","",COUNTIF($F$2:F1340,$F$1))</f>
        <v/>
      </c>
      <c r="I1340" s="124" t="str">
        <f t="shared" si="84"/>
        <v/>
      </c>
      <c r="J1340" s="124" t="str">
        <f>IF(I1340="","",SUM($I$2:I1340))</f>
        <v/>
      </c>
    </row>
    <row r="1341" spans="1:10">
      <c r="A1341" s="124" t="s">
        <v>2250</v>
      </c>
      <c r="B1341" s="124" t="s">
        <v>2262</v>
      </c>
      <c r="D1341" s="124" t="str">
        <f t="shared" si="85"/>
        <v/>
      </c>
      <c r="E1341" s="124" t="str">
        <f>IF(D1341="","",COUNTIF($D$2:D1341,1))</f>
        <v/>
      </c>
      <c r="F1341" s="124" t="str">
        <f t="shared" si="86"/>
        <v/>
      </c>
      <c r="G1341" s="124" t="str">
        <f>IF(F1341="","",COUNTIF($F$2:F1341,$F$1))</f>
        <v/>
      </c>
      <c r="I1341" s="124" t="str">
        <f t="shared" ref="I1341:I1404" si="87">IF(H1341="","",1)</f>
        <v/>
      </c>
      <c r="J1341" s="124" t="str">
        <f>IF(I1341="","",SUM($I$2:I1341))</f>
        <v/>
      </c>
    </row>
    <row r="1342" spans="1:10">
      <c r="A1342" s="124" t="s">
        <v>2250</v>
      </c>
      <c r="B1342" s="124" t="s">
        <v>2263</v>
      </c>
      <c r="D1342" s="124" t="str">
        <f t="shared" si="85"/>
        <v/>
      </c>
      <c r="E1342" s="124" t="str">
        <f>IF(D1342="","",COUNTIF($D$2:D1342,1))</f>
        <v/>
      </c>
      <c r="F1342" s="124" t="str">
        <f t="shared" si="86"/>
        <v/>
      </c>
      <c r="G1342" s="124" t="str">
        <f>IF(F1342="","",COUNTIF($F$2:F1342,$F$1))</f>
        <v/>
      </c>
      <c r="I1342" s="124" t="str">
        <f t="shared" si="87"/>
        <v/>
      </c>
      <c r="J1342" s="124" t="str">
        <f>IF(I1342="","",SUM($I$2:I1342))</f>
        <v/>
      </c>
    </row>
    <row r="1343" spans="1:10">
      <c r="A1343" s="124" t="s">
        <v>2250</v>
      </c>
      <c r="B1343" s="124" t="s">
        <v>2264</v>
      </c>
      <c r="D1343" s="124" t="str">
        <f t="shared" si="85"/>
        <v/>
      </c>
      <c r="E1343" s="124" t="str">
        <f>IF(D1343="","",COUNTIF($D$2:D1343,1))</f>
        <v/>
      </c>
      <c r="F1343" s="124" t="str">
        <f t="shared" si="86"/>
        <v/>
      </c>
      <c r="G1343" s="124" t="str">
        <f>IF(F1343="","",COUNTIF($F$2:F1343,$F$1))</f>
        <v/>
      </c>
      <c r="I1343" s="124" t="str">
        <f t="shared" si="87"/>
        <v/>
      </c>
      <c r="J1343" s="124" t="str">
        <f>IF(I1343="","",SUM($I$2:I1343))</f>
        <v/>
      </c>
    </row>
    <row r="1344" spans="1:10">
      <c r="A1344" s="124" t="s">
        <v>2250</v>
      </c>
      <c r="B1344" s="124" t="s">
        <v>2265</v>
      </c>
      <c r="D1344" s="124" t="str">
        <f t="shared" si="85"/>
        <v/>
      </c>
      <c r="E1344" s="124" t="str">
        <f>IF(D1344="","",COUNTIF($D$2:D1344,1))</f>
        <v/>
      </c>
      <c r="F1344" s="124" t="str">
        <f t="shared" si="86"/>
        <v/>
      </c>
      <c r="G1344" s="124" t="str">
        <f>IF(F1344="","",COUNTIF($F$2:F1344,$F$1))</f>
        <v/>
      </c>
      <c r="I1344" s="124" t="str">
        <f t="shared" si="87"/>
        <v/>
      </c>
      <c r="J1344" s="124" t="str">
        <f>IF(I1344="","",SUM($I$2:I1344))</f>
        <v/>
      </c>
    </row>
    <row r="1345" spans="1:10">
      <c r="A1345" s="124" t="s">
        <v>2250</v>
      </c>
      <c r="B1345" s="124" t="s">
        <v>2266</v>
      </c>
      <c r="D1345" s="124" t="str">
        <f t="shared" si="85"/>
        <v/>
      </c>
      <c r="E1345" s="124" t="str">
        <f>IF(D1345="","",COUNTIF($D$2:D1345,1))</f>
        <v/>
      </c>
      <c r="F1345" s="124" t="str">
        <f t="shared" si="86"/>
        <v/>
      </c>
      <c r="G1345" s="124" t="str">
        <f>IF(F1345="","",COUNTIF($F$2:F1345,$F$1))</f>
        <v/>
      </c>
      <c r="I1345" s="124" t="str">
        <f t="shared" si="87"/>
        <v/>
      </c>
      <c r="J1345" s="124" t="str">
        <f>IF(I1345="","",SUM($I$2:I1345))</f>
        <v/>
      </c>
    </row>
    <row r="1346" spans="1:10">
      <c r="A1346" s="124" t="s">
        <v>2250</v>
      </c>
      <c r="B1346" s="124" t="s">
        <v>2267</v>
      </c>
      <c r="D1346" s="124" t="str">
        <f t="shared" si="85"/>
        <v/>
      </c>
      <c r="E1346" s="124" t="str">
        <f>IF(D1346="","",COUNTIF($D$2:D1346,1))</f>
        <v/>
      </c>
      <c r="F1346" s="124" t="str">
        <f t="shared" si="86"/>
        <v/>
      </c>
      <c r="G1346" s="124" t="str">
        <f>IF(F1346="","",COUNTIF($F$2:F1346,$F$1))</f>
        <v/>
      </c>
      <c r="I1346" s="124" t="str">
        <f t="shared" si="87"/>
        <v/>
      </c>
      <c r="J1346" s="124" t="str">
        <f>IF(I1346="","",SUM($I$2:I1346))</f>
        <v/>
      </c>
    </row>
    <row r="1347" spans="1:10">
      <c r="A1347" s="124" t="s">
        <v>2250</v>
      </c>
      <c r="B1347" s="124" t="s">
        <v>2268</v>
      </c>
      <c r="D1347" s="124" t="str">
        <f t="shared" si="85"/>
        <v/>
      </c>
      <c r="E1347" s="124" t="str">
        <f>IF(D1347="","",COUNTIF($D$2:D1347,1))</f>
        <v/>
      </c>
      <c r="F1347" s="124" t="str">
        <f t="shared" si="86"/>
        <v/>
      </c>
      <c r="G1347" s="124" t="str">
        <f>IF(F1347="","",COUNTIF($F$2:F1347,$F$1))</f>
        <v/>
      </c>
      <c r="I1347" s="124" t="str">
        <f t="shared" si="87"/>
        <v/>
      </c>
      <c r="J1347" s="124" t="str">
        <f>IF(I1347="","",SUM($I$2:I1347))</f>
        <v/>
      </c>
    </row>
    <row r="1348" spans="1:10">
      <c r="A1348" s="124" t="s">
        <v>2250</v>
      </c>
      <c r="B1348" s="124" t="s">
        <v>2269</v>
      </c>
      <c r="D1348" s="124" t="str">
        <f t="shared" si="85"/>
        <v/>
      </c>
      <c r="E1348" s="124" t="str">
        <f>IF(D1348="","",COUNTIF($D$2:D1348,1))</f>
        <v/>
      </c>
      <c r="F1348" s="124" t="str">
        <f t="shared" si="86"/>
        <v/>
      </c>
      <c r="G1348" s="124" t="str">
        <f>IF(F1348="","",COUNTIF($F$2:F1348,$F$1))</f>
        <v/>
      </c>
      <c r="I1348" s="124" t="str">
        <f t="shared" si="87"/>
        <v/>
      </c>
      <c r="J1348" s="124" t="str">
        <f>IF(I1348="","",SUM($I$2:I1348))</f>
        <v/>
      </c>
    </row>
    <row r="1349" spans="1:10">
      <c r="A1349" s="124" t="s">
        <v>2250</v>
      </c>
      <c r="B1349" s="124" t="s">
        <v>2270</v>
      </c>
      <c r="D1349" s="124" t="str">
        <f t="shared" si="85"/>
        <v/>
      </c>
      <c r="E1349" s="124" t="str">
        <f>IF(D1349="","",COUNTIF($D$2:D1349,1))</f>
        <v/>
      </c>
      <c r="F1349" s="124" t="str">
        <f t="shared" si="86"/>
        <v/>
      </c>
      <c r="G1349" s="124" t="str">
        <f>IF(F1349="","",COUNTIF($F$2:F1349,$F$1))</f>
        <v/>
      </c>
      <c r="I1349" s="124" t="str">
        <f t="shared" si="87"/>
        <v/>
      </c>
      <c r="J1349" s="124" t="str">
        <f>IF(I1349="","",SUM($I$2:I1349))</f>
        <v/>
      </c>
    </row>
    <row r="1350" spans="1:10">
      <c r="A1350" s="124" t="s">
        <v>2250</v>
      </c>
      <c r="B1350" s="124" t="s">
        <v>2271</v>
      </c>
      <c r="D1350" s="124" t="str">
        <f t="shared" si="85"/>
        <v/>
      </c>
      <c r="E1350" s="124" t="str">
        <f>IF(D1350="","",COUNTIF($D$2:D1350,1))</f>
        <v/>
      </c>
      <c r="F1350" s="124" t="str">
        <f t="shared" si="86"/>
        <v/>
      </c>
      <c r="G1350" s="124" t="str">
        <f>IF(F1350="","",COUNTIF($F$2:F1350,$F$1))</f>
        <v/>
      </c>
      <c r="I1350" s="124" t="str">
        <f t="shared" si="87"/>
        <v/>
      </c>
      <c r="J1350" s="124" t="str">
        <f>IF(I1350="","",SUM($I$2:I1350))</f>
        <v/>
      </c>
    </row>
    <row r="1351" spans="1:10">
      <c r="A1351" s="124" t="s">
        <v>2250</v>
      </c>
      <c r="B1351" s="124" t="s">
        <v>2272</v>
      </c>
      <c r="D1351" s="124" t="str">
        <f t="shared" si="85"/>
        <v/>
      </c>
      <c r="E1351" s="124" t="str">
        <f>IF(D1351="","",COUNTIF($D$2:D1351,1))</f>
        <v/>
      </c>
      <c r="F1351" s="124" t="str">
        <f t="shared" si="86"/>
        <v/>
      </c>
      <c r="G1351" s="124" t="str">
        <f>IF(F1351="","",COUNTIF($F$2:F1351,$F$1))</f>
        <v/>
      </c>
      <c r="I1351" s="124" t="str">
        <f t="shared" si="87"/>
        <v/>
      </c>
      <c r="J1351" s="124" t="str">
        <f>IF(I1351="","",SUM($I$2:I1351))</f>
        <v/>
      </c>
    </row>
    <row r="1352" spans="1:10">
      <c r="A1352" s="124" t="s">
        <v>2250</v>
      </c>
      <c r="B1352" s="124" t="s">
        <v>2273</v>
      </c>
      <c r="D1352" s="124" t="str">
        <f t="shared" si="85"/>
        <v/>
      </c>
      <c r="E1352" s="124" t="str">
        <f>IF(D1352="","",COUNTIF($D$2:D1352,1))</f>
        <v/>
      </c>
      <c r="F1352" s="124" t="str">
        <f t="shared" si="86"/>
        <v/>
      </c>
      <c r="G1352" s="124" t="str">
        <f>IF(F1352="","",COUNTIF($F$2:F1352,$F$1))</f>
        <v/>
      </c>
      <c r="I1352" s="124" t="str">
        <f t="shared" si="87"/>
        <v/>
      </c>
      <c r="J1352" s="124" t="str">
        <f>IF(I1352="","",SUM($I$2:I1352))</f>
        <v/>
      </c>
    </row>
    <row r="1353" spans="1:10">
      <c r="A1353" s="124" t="s">
        <v>2250</v>
      </c>
      <c r="B1353" s="124" t="s">
        <v>2274</v>
      </c>
      <c r="D1353" s="124" t="str">
        <f t="shared" si="85"/>
        <v/>
      </c>
      <c r="E1353" s="124" t="str">
        <f>IF(D1353="","",COUNTIF($D$2:D1353,1))</f>
        <v/>
      </c>
      <c r="F1353" s="124" t="str">
        <f t="shared" si="86"/>
        <v/>
      </c>
      <c r="G1353" s="124" t="str">
        <f>IF(F1353="","",COUNTIF($F$2:F1353,$F$1))</f>
        <v/>
      </c>
      <c r="I1353" s="124" t="str">
        <f t="shared" si="87"/>
        <v/>
      </c>
      <c r="J1353" s="124" t="str">
        <f>IF(I1353="","",SUM($I$2:I1353))</f>
        <v/>
      </c>
    </row>
    <row r="1354" spans="1:10">
      <c r="A1354" s="124" t="s">
        <v>2250</v>
      </c>
      <c r="B1354" s="124" t="s">
        <v>2275</v>
      </c>
      <c r="D1354" s="124" t="str">
        <f t="shared" si="85"/>
        <v/>
      </c>
      <c r="E1354" s="124" t="str">
        <f>IF(D1354="","",COUNTIF($D$2:D1354,1))</f>
        <v/>
      </c>
      <c r="F1354" s="124" t="str">
        <f t="shared" si="86"/>
        <v/>
      </c>
      <c r="G1354" s="124" t="str">
        <f>IF(F1354="","",COUNTIF($F$2:F1354,$F$1))</f>
        <v/>
      </c>
      <c r="I1354" s="124" t="str">
        <f t="shared" si="87"/>
        <v/>
      </c>
      <c r="J1354" s="124" t="str">
        <f>IF(I1354="","",SUM($I$2:I1354))</f>
        <v/>
      </c>
    </row>
    <row r="1355" spans="1:10">
      <c r="A1355" s="124" t="s">
        <v>2250</v>
      </c>
      <c r="B1355" s="124" t="s">
        <v>2276</v>
      </c>
      <c r="D1355" s="124" t="str">
        <f t="shared" si="85"/>
        <v/>
      </c>
      <c r="E1355" s="124" t="str">
        <f>IF(D1355="","",COUNTIF($D$2:D1355,1))</f>
        <v/>
      </c>
      <c r="F1355" s="124" t="str">
        <f t="shared" si="86"/>
        <v/>
      </c>
      <c r="G1355" s="124" t="str">
        <f>IF(F1355="","",COUNTIF($F$2:F1355,$F$1))</f>
        <v/>
      </c>
      <c r="I1355" s="124" t="str">
        <f t="shared" si="87"/>
        <v/>
      </c>
      <c r="J1355" s="124" t="str">
        <f>IF(I1355="","",SUM($I$2:I1355))</f>
        <v/>
      </c>
    </row>
    <row r="1356" spans="1:10">
      <c r="A1356" s="124" t="s">
        <v>2250</v>
      </c>
      <c r="B1356" s="124" t="s">
        <v>2277</v>
      </c>
      <c r="D1356" s="124" t="str">
        <f t="shared" si="85"/>
        <v/>
      </c>
      <c r="E1356" s="124" t="str">
        <f>IF(D1356="","",COUNTIF($D$2:D1356,1))</f>
        <v/>
      </c>
      <c r="F1356" s="124" t="str">
        <f t="shared" si="86"/>
        <v/>
      </c>
      <c r="G1356" s="124" t="str">
        <f>IF(F1356="","",COUNTIF($F$2:F1356,$F$1))</f>
        <v/>
      </c>
      <c r="I1356" s="124" t="str">
        <f t="shared" si="87"/>
        <v/>
      </c>
      <c r="J1356" s="124" t="str">
        <f>IF(I1356="","",SUM($I$2:I1356))</f>
        <v/>
      </c>
    </row>
    <row r="1357" spans="1:10">
      <c r="A1357" s="124" t="s">
        <v>1919</v>
      </c>
      <c r="B1357" s="124" t="s">
        <v>2278</v>
      </c>
      <c r="D1357" s="124" t="str">
        <f t="shared" si="85"/>
        <v/>
      </c>
      <c r="E1357" s="124" t="str">
        <f>IF(D1357="","",COUNTIF($D$2:D1357,1))</f>
        <v/>
      </c>
      <c r="F1357" s="124" t="str">
        <f t="shared" si="86"/>
        <v>重複</v>
      </c>
      <c r="G1357" s="124">
        <f>IF(F1357="","",COUNTIF($F$2:F1357,$F$1))</f>
        <v>173</v>
      </c>
      <c r="I1357" s="124" t="str">
        <f t="shared" si="87"/>
        <v/>
      </c>
      <c r="J1357" s="124" t="str">
        <f>IF(I1357="","",SUM($I$2:I1357))</f>
        <v/>
      </c>
    </row>
    <row r="1358" spans="1:10">
      <c r="A1358" s="124" t="s">
        <v>1919</v>
      </c>
      <c r="B1358" s="124" t="s">
        <v>2279</v>
      </c>
      <c r="D1358" s="124" t="str">
        <f t="shared" si="85"/>
        <v/>
      </c>
      <c r="E1358" s="124" t="str">
        <f>IF(D1358="","",COUNTIF($D$2:D1358,1))</f>
        <v/>
      </c>
      <c r="F1358" s="124" t="str">
        <f t="shared" si="86"/>
        <v>重複</v>
      </c>
      <c r="G1358" s="124">
        <f>IF(F1358="","",COUNTIF($F$2:F1358,$F$1))</f>
        <v>174</v>
      </c>
      <c r="I1358" s="124" t="str">
        <f t="shared" si="87"/>
        <v/>
      </c>
      <c r="J1358" s="124" t="str">
        <f>IF(I1358="","",SUM($I$2:I1358))</f>
        <v/>
      </c>
    </row>
    <row r="1359" spans="1:10">
      <c r="A1359" s="124" t="s">
        <v>1919</v>
      </c>
      <c r="B1359" s="124" t="s">
        <v>2280</v>
      </c>
      <c r="D1359" s="124" t="str">
        <f t="shared" si="85"/>
        <v/>
      </c>
      <c r="E1359" s="124" t="str">
        <f>IF(D1359="","",COUNTIF($D$2:D1359,1))</f>
        <v/>
      </c>
      <c r="F1359" s="124" t="str">
        <f t="shared" si="86"/>
        <v>重複</v>
      </c>
      <c r="G1359" s="124">
        <f>IF(F1359="","",COUNTIF($F$2:F1359,$F$1))</f>
        <v>175</v>
      </c>
      <c r="I1359" s="124" t="str">
        <f t="shared" si="87"/>
        <v/>
      </c>
      <c r="J1359" s="124" t="str">
        <f>IF(I1359="","",SUM($I$2:I1359))</f>
        <v/>
      </c>
    </row>
    <row r="1360" spans="1:10">
      <c r="A1360" s="124" t="s">
        <v>1919</v>
      </c>
      <c r="B1360" s="124" t="s">
        <v>2281</v>
      </c>
      <c r="D1360" s="124" t="str">
        <f t="shared" si="85"/>
        <v/>
      </c>
      <c r="E1360" s="124" t="str">
        <f>IF(D1360="","",COUNTIF($D$2:D1360,1))</f>
        <v/>
      </c>
      <c r="F1360" s="124" t="str">
        <f t="shared" si="86"/>
        <v>重複</v>
      </c>
      <c r="G1360" s="124">
        <f>IF(F1360="","",COUNTIF($F$2:F1360,$F$1))</f>
        <v>176</v>
      </c>
      <c r="I1360" s="124" t="str">
        <f t="shared" si="87"/>
        <v/>
      </c>
      <c r="J1360" s="124" t="str">
        <f>IF(I1360="","",SUM($I$2:I1360))</f>
        <v/>
      </c>
    </row>
    <row r="1361" spans="1:10">
      <c r="A1361" s="124" t="s">
        <v>1919</v>
      </c>
      <c r="B1361" s="124" t="s">
        <v>2282</v>
      </c>
      <c r="D1361" s="124" t="str">
        <f t="shared" si="85"/>
        <v/>
      </c>
      <c r="E1361" s="124" t="str">
        <f>IF(D1361="","",COUNTIF($D$2:D1361,1))</f>
        <v/>
      </c>
      <c r="F1361" s="124" t="str">
        <f t="shared" si="86"/>
        <v>重複</v>
      </c>
      <c r="G1361" s="124">
        <f>IF(F1361="","",COUNTIF($F$2:F1361,$F$1))</f>
        <v>177</v>
      </c>
      <c r="I1361" s="124" t="str">
        <f t="shared" si="87"/>
        <v/>
      </c>
      <c r="J1361" s="124" t="str">
        <f>IF(I1361="","",SUM($I$2:I1361))</f>
        <v/>
      </c>
    </row>
    <row r="1362" spans="1:10">
      <c r="A1362" s="124" t="s">
        <v>1919</v>
      </c>
      <c r="B1362" s="124" t="s">
        <v>2283</v>
      </c>
      <c r="D1362" s="124" t="str">
        <f t="shared" si="85"/>
        <v/>
      </c>
      <c r="E1362" s="124" t="str">
        <f>IF(D1362="","",COUNTIF($D$2:D1362,1))</f>
        <v/>
      </c>
      <c r="F1362" s="124" t="str">
        <f t="shared" si="86"/>
        <v>重複</v>
      </c>
      <c r="G1362" s="124">
        <f>IF(F1362="","",COUNTIF($F$2:F1362,$F$1))</f>
        <v>178</v>
      </c>
      <c r="I1362" s="124" t="str">
        <f t="shared" si="87"/>
        <v/>
      </c>
      <c r="J1362" s="124" t="str">
        <f>IF(I1362="","",SUM($I$2:I1362))</f>
        <v/>
      </c>
    </row>
    <row r="1363" spans="1:10">
      <c r="A1363" s="124" t="s">
        <v>1919</v>
      </c>
      <c r="B1363" s="124" t="s">
        <v>2284</v>
      </c>
      <c r="D1363" s="124" t="str">
        <f t="shared" si="85"/>
        <v/>
      </c>
      <c r="E1363" s="124" t="str">
        <f>IF(D1363="","",COUNTIF($D$2:D1363,1))</f>
        <v/>
      </c>
      <c r="F1363" s="124" t="str">
        <f t="shared" si="86"/>
        <v>重複</v>
      </c>
      <c r="G1363" s="124">
        <f>IF(F1363="","",COUNTIF($F$2:F1363,$F$1))</f>
        <v>179</v>
      </c>
      <c r="I1363" s="124" t="str">
        <f t="shared" si="87"/>
        <v/>
      </c>
      <c r="J1363" s="124" t="str">
        <f>IF(I1363="","",SUM($I$2:I1363))</f>
        <v/>
      </c>
    </row>
    <row r="1364" spans="1:10">
      <c r="A1364" s="124" t="s">
        <v>1919</v>
      </c>
      <c r="B1364" s="124" t="s">
        <v>2285</v>
      </c>
      <c r="D1364" s="124" t="str">
        <f t="shared" si="85"/>
        <v/>
      </c>
      <c r="E1364" s="124" t="str">
        <f>IF(D1364="","",COUNTIF($D$2:D1364,1))</f>
        <v/>
      </c>
      <c r="F1364" s="124" t="str">
        <f t="shared" si="86"/>
        <v>重複</v>
      </c>
      <c r="G1364" s="124">
        <f>IF(F1364="","",COUNTIF($F$2:F1364,$F$1))</f>
        <v>180</v>
      </c>
      <c r="I1364" s="124" t="str">
        <f t="shared" si="87"/>
        <v/>
      </c>
      <c r="J1364" s="124" t="str">
        <f>IF(I1364="","",SUM($I$2:I1364))</f>
        <v/>
      </c>
    </row>
    <row r="1365" spans="1:10">
      <c r="A1365" s="124" t="s">
        <v>1919</v>
      </c>
      <c r="B1365" s="124" t="s">
        <v>2286</v>
      </c>
      <c r="D1365" s="124" t="str">
        <f t="shared" si="85"/>
        <v/>
      </c>
      <c r="E1365" s="124" t="str">
        <f>IF(D1365="","",COUNTIF($D$2:D1365,1))</f>
        <v/>
      </c>
      <c r="F1365" s="124" t="str">
        <f t="shared" si="86"/>
        <v>重複</v>
      </c>
      <c r="G1365" s="124">
        <f>IF(F1365="","",COUNTIF($F$2:F1365,$F$1))</f>
        <v>181</v>
      </c>
      <c r="I1365" s="124" t="str">
        <f t="shared" si="87"/>
        <v/>
      </c>
      <c r="J1365" s="124" t="str">
        <f>IF(I1365="","",SUM($I$2:I1365))</f>
        <v/>
      </c>
    </row>
    <row r="1366" spans="1:10">
      <c r="A1366" s="124" t="s">
        <v>1919</v>
      </c>
      <c r="B1366" s="124" t="s">
        <v>2287</v>
      </c>
      <c r="D1366" s="124" t="str">
        <f t="shared" si="85"/>
        <v/>
      </c>
      <c r="E1366" s="124" t="str">
        <f>IF(D1366="","",COUNTIF($D$2:D1366,1))</f>
        <v/>
      </c>
      <c r="F1366" s="124" t="str">
        <f t="shared" si="86"/>
        <v>重複</v>
      </c>
      <c r="G1366" s="124">
        <f>IF(F1366="","",COUNTIF($F$2:F1366,$F$1))</f>
        <v>182</v>
      </c>
      <c r="I1366" s="124" t="str">
        <f t="shared" si="87"/>
        <v/>
      </c>
      <c r="J1366" s="124" t="str">
        <f>IF(I1366="","",SUM($I$2:I1366))</f>
        <v/>
      </c>
    </row>
    <row r="1367" spans="1:10">
      <c r="A1367" s="124" t="s">
        <v>1919</v>
      </c>
      <c r="B1367" s="124" t="s">
        <v>2288</v>
      </c>
      <c r="D1367" s="124" t="str">
        <f t="shared" si="85"/>
        <v/>
      </c>
      <c r="E1367" s="124" t="str">
        <f>IF(D1367="","",COUNTIF($D$2:D1367,1))</f>
        <v/>
      </c>
      <c r="F1367" s="124" t="str">
        <f t="shared" si="86"/>
        <v>重複</v>
      </c>
      <c r="G1367" s="124">
        <f>IF(F1367="","",COUNTIF($F$2:F1367,$F$1))</f>
        <v>183</v>
      </c>
      <c r="I1367" s="124" t="str">
        <f t="shared" si="87"/>
        <v/>
      </c>
      <c r="J1367" s="124" t="str">
        <f>IF(I1367="","",SUM($I$2:I1367))</f>
        <v/>
      </c>
    </row>
    <row r="1368" spans="1:10">
      <c r="A1368" s="124" t="s">
        <v>1919</v>
      </c>
      <c r="B1368" s="124" t="s">
        <v>2289</v>
      </c>
      <c r="D1368" s="124" t="str">
        <f t="shared" si="85"/>
        <v/>
      </c>
      <c r="E1368" s="124" t="str">
        <f>IF(D1368="","",COUNTIF($D$2:D1368,1))</f>
        <v/>
      </c>
      <c r="F1368" s="124" t="str">
        <f t="shared" si="86"/>
        <v>重複</v>
      </c>
      <c r="G1368" s="124">
        <f>IF(F1368="","",COUNTIF($F$2:F1368,$F$1))</f>
        <v>184</v>
      </c>
      <c r="I1368" s="124" t="str">
        <f t="shared" si="87"/>
        <v/>
      </c>
      <c r="J1368" s="124" t="str">
        <f>IF(I1368="","",SUM($I$2:I1368))</f>
        <v/>
      </c>
    </row>
    <row r="1369" spans="1:10">
      <c r="A1369" s="124" t="s">
        <v>1919</v>
      </c>
      <c r="B1369" s="124" t="s">
        <v>2290</v>
      </c>
      <c r="D1369" s="124" t="str">
        <f t="shared" si="85"/>
        <v/>
      </c>
      <c r="E1369" s="124" t="str">
        <f>IF(D1369="","",COUNTIF($D$2:D1369,1))</f>
        <v/>
      </c>
      <c r="F1369" s="124" t="str">
        <f t="shared" si="86"/>
        <v>重複</v>
      </c>
      <c r="G1369" s="124">
        <f>IF(F1369="","",COUNTIF($F$2:F1369,$F$1))</f>
        <v>185</v>
      </c>
      <c r="I1369" s="124" t="str">
        <f t="shared" si="87"/>
        <v/>
      </c>
      <c r="J1369" s="124" t="str">
        <f>IF(I1369="","",SUM($I$2:I1369))</f>
        <v/>
      </c>
    </row>
    <row r="1370" spans="1:10">
      <c r="A1370" s="124" t="s">
        <v>1919</v>
      </c>
      <c r="B1370" s="124" t="s">
        <v>2291</v>
      </c>
      <c r="D1370" s="124" t="str">
        <f t="shared" si="85"/>
        <v/>
      </c>
      <c r="E1370" s="124" t="str">
        <f>IF(D1370="","",COUNTIF($D$2:D1370,1))</f>
        <v/>
      </c>
      <c r="F1370" s="124" t="str">
        <f t="shared" si="86"/>
        <v>重複</v>
      </c>
      <c r="G1370" s="124">
        <f>IF(F1370="","",COUNTIF($F$2:F1370,$F$1))</f>
        <v>186</v>
      </c>
      <c r="I1370" s="124" t="str">
        <f t="shared" si="87"/>
        <v/>
      </c>
      <c r="J1370" s="124" t="str">
        <f>IF(I1370="","",SUM($I$2:I1370))</f>
        <v/>
      </c>
    </row>
    <row r="1371" spans="1:10">
      <c r="A1371" s="124" t="s">
        <v>1919</v>
      </c>
      <c r="B1371" s="124" t="s">
        <v>2292</v>
      </c>
      <c r="D1371" s="124" t="str">
        <f t="shared" si="85"/>
        <v/>
      </c>
      <c r="E1371" s="124" t="str">
        <f>IF(D1371="","",COUNTIF($D$2:D1371,1))</f>
        <v/>
      </c>
      <c r="F1371" s="124" t="str">
        <f t="shared" si="86"/>
        <v>重複</v>
      </c>
      <c r="G1371" s="124">
        <f>IF(F1371="","",COUNTIF($F$2:F1371,$F$1))</f>
        <v>187</v>
      </c>
      <c r="I1371" s="124" t="str">
        <f t="shared" si="87"/>
        <v/>
      </c>
      <c r="J1371" s="124" t="str">
        <f>IF(I1371="","",SUM($I$2:I1371))</f>
        <v/>
      </c>
    </row>
    <row r="1372" spans="1:10">
      <c r="A1372" s="124" t="s">
        <v>1919</v>
      </c>
      <c r="B1372" s="124" t="s">
        <v>2293</v>
      </c>
      <c r="D1372" s="124" t="str">
        <f t="shared" si="85"/>
        <v/>
      </c>
      <c r="E1372" s="124" t="str">
        <f>IF(D1372="","",COUNTIF($D$2:D1372,1))</f>
        <v/>
      </c>
      <c r="F1372" s="124" t="str">
        <f t="shared" si="86"/>
        <v>重複</v>
      </c>
      <c r="G1372" s="124">
        <f>IF(F1372="","",COUNTIF($F$2:F1372,$F$1))</f>
        <v>188</v>
      </c>
      <c r="I1372" s="124" t="str">
        <f t="shared" si="87"/>
        <v/>
      </c>
      <c r="J1372" s="124" t="str">
        <f>IF(I1372="","",SUM($I$2:I1372))</f>
        <v/>
      </c>
    </row>
    <row r="1373" spans="1:10">
      <c r="A1373" s="124" t="s">
        <v>1919</v>
      </c>
      <c r="B1373" s="124" t="s">
        <v>2294</v>
      </c>
      <c r="D1373" s="124" t="str">
        <f t="shared" si="85"/>
        <v/>
      </c>
      <c r="E1373" s="124" t="str">
        <f>IF(D1373="","",COUNTIF($D$2:D1373,1))</f>
        <v/>
      </c>
      <c r="F1373" s="124" t="str">
        <f t="shared" si="86"/>
        <v>重複</v>
      </c>
      <c r="G1373" s="124">
        <f>IF(F1373="","",COUNTIF($F$2:F1373,$F$1))</f>
        <v>189</v>
      </c>
      <c r="I1373" s="124" t="str">
        <f t="shared" si="87"/>
        <v/>
      </c>
      <c r="J1373" s="124" t="str">
        <f>IF(I1373="","",SUM($I$2:I1373))</f>
        <v/>
      </c>
    </row>
    <row r="1374" spans="1:10">
      <c r="A1374" s="124" t="s">
        <v>1919</v>
      </c>
      <c r="B1374" s="124" t="s">
        <v>2295</v>
      </c>
      <c r="D1374" s="124" t="str">
        <f t="shared" si="85"/>
        <v/>
      </c>
      <c r="E1374" s="124" t="str">
        <f>IF(D1374="","",COUNTIF($D$2:D1374,1))</f>
        <v/>
      </c>
      <c r="F1374" s="124" t="str">
        <f t="shared" si="86"/>
        <v>重複</v>
      </c>
      <c r="G1374" s="124">
        <f>IF(F1374="","",COUNTIF($F$2:F1374,$F$1))</f>
        <v>190</v>
      </c>
      <c r="I1374" s="124" t="str">
        <f t="shared" si="87"/>
        <v/>
      </c>
      <c r="J1374" s="124" t="str">
        <f>IF(I1374="","",SUM($I$2:I1374))</f>
        <v/>
      </c>
    </row>
    <row r="1375" spans="1:10">
      <c r="A1375" s="124" t="s">
        <v>1919</v>
      </c>
      <c r="B1375" s="124" t="s">
        <v>2296</v>
      </c>
      <c r="D1375" s="124" t="str">
        <f t="shared" si="85"/>
        <v/>
      </c>
      <c r="E1375" s="124" t="str">
        <f>IF(D1375="","",COUNTIF($D$2:D1375,1))</f>
        <v/>
      </c>
      <c r="F1375" s="124" t="str">
        <f t="shared" si="86"/>
        <v>重複</v>
      </c>
      <c r="G1375" s="124">
        <f>IF(F1375="","",COUNTIF($F$2:F1375,$F$1))</f>
        <v>191</v>
      </c>
      <c r="I1375" s="124" t="str">
        <f t="shared" si="87"/>
        <v/>
      </c>
      <c r="J1375" s="124" t="str">
        <f>IF(I1375="","",SUM($I$2:I1375))</f>
        <v/>
      </c>
    </row>
    <row r="1376" spans="1:10">
      <c r="A1376" s="124" t="s">
        <v>1919</v>
      </c>
      <c r="B1376" s="124" t="s">
        <v>2297</v>
      </c>
      <c r="D1376" s="124" t="str">
        <f t="shared" si="85"/>
        <v/>
      </c>
      <c r="E1376" s="124" t="str">
        <f>IF(D1376="","",COUNTIF($D$2:D1376,1))</f>
        <v/>
      </c>
      <c r="F1376" s="124" t="str">
        <f t="shared" si="86"/>
        <v>重複</v>
      </c>
      <c r="G1376" s="124">
        <f>IF(F1376="","",COUNTIF($F$2:F1376,$F$1))</f>
        <v>192</v>
      </c>
      <c r="I1376" s="124" t="str">
        <f t="shared" si="87"/>
        <v/>
      </c>
      <c r="J1376" s="124" t="str">
        <f>IF(I1376="","",SUM($I$2:I1376))</f>
        <v/>
      </c>
    </row>
    <row r="1377" spans="1:10">
      <c r="A1377" s="124" t="s">
        <v>1919</v>
      </c>
      <c r="B1377" s="124" t="s">
        <v>2298</v>
      </c>
      <c r="D1377" s="124" t="str">
        <f t="shared" si="85"/>
        <v/>
      </c>
      <c r="E1377" s="124" t="str">
        <f>IF(D1377="","",COUNTIF($D$2:D1377,1))</f>
        <v/>
      </c>
      <c r="F1377" s="124" t="str">
        <f t="shared" si="86"/>
        <v>重複</v>
      </c>
      <c r="G1377" s="124">
        <f>IF(F1377="","",COUNTIF($F$2:F1377,$F$1))</f>
        <v>193</v>
      </c>
      <c r="I1377" s="124" t="str">
        <f t="shared" si="87"/>
        <v/>
      </c>
      <c r="J1377" s="124" t="str">
        <f>IF(I1377="","",SUM($I$2:I1377))</f>
        <v/>
      </c>
    </row>
    <row r="1378" spans="1:10">
      <c r="A1378" s="124" t="s">
        <v>1919</v>
      </c>
      <c r="B1378" s="124" t="s">
        <v>2299</v>
      </c>
      <c r="D1378" s="124" t="str">
        <f t="shared" si="85"/>
        <v/>
      </c>
      <c r="E1378" s="124" t="str">
        <f>IF(D1378="","",COUNTIF($D$2:D1378,1))</f>
        <v/>
      </c>
      <c r="F1378" s="124" t="str">
        <f t="shared" si="86"/>
        <v>重複</v>
      </c>
      <c r="G1378" s="124">
        <f>IF(F1378="","",COUNTIF($F$2:F1378,$F$1))</f>
        <v>194</v>
      </c>
      <c r="I1378" s="124" t="str">
        <f t="shared" si="87"/>
        <v/>
      </c>
      <c r="J1378" s="124" t="str">
        <f>IF(I1378="","",SUM($I$2:I1378))</f>
        <v/>
      </c>
    </row>
    <row r="1379" spans="1:10">
      <c r="A1379" s="124" t="s">
        <v>1919</v>
      </c>
      <c r="B1379" s="124" t="s">
        <v>2300</v>
      </c>
      <c r="D1379" s="124" t="str">
        <f t="shared" si="85"/>
        <v/>
      </c>
      <c r="E1379" s="124" t="str">
        <f>IF(D1379="","",COUNTIF($D$2:D1379,1))</f>
        <v/>
      </c>
      <c r="F1379" s="124" t="str">
        <f t="shared" si="86"/>
        <v>重複</v>
      </c>
      <c r="G1379" s="124">
        <f>IF(F1379="","",COUNTIF($F$2:F1379,$F$1))</f>
        <v>195</v>
      </c>
      <c r="I1379" s="124" t="str">
        <f t="shared" si="87"/>
        <v/>
      </c>
      <c r="J1379" s="124" t="str">
        <f>IF(I1379="","",SUM($I$2:I1379))</f>
        <v/>
      </c>
    </row>
    <row r="1380" spans="1:10">
      <c r="A1380" s="124" t="s">
        <v>1919</v>
      </c>
      <c r="B1380" s="124" t="s">
        <v>2301</v>
      </c>
      <c r="D1380" s="124" t="str">
        <f t="shared" si="85"/>
        <v/>
      </c>
      <c r="E1380" s="124" t="str">
        <f>IF(D1380="","",COUNTIF($D$2:D1380,1))</f>
        <v/>
      </c>
      <c r="F1380" s="124" t="str">
        <f t="shared" si="86"/>
        <v>重複</v>
      </c>
      <c r="G1380" s="124">
        <f>IF(F1380="","",COUNTIF($F$2:F1380,$F$1))</f>
        <v>196</v>
      </c>
      <c r="I1380" s="124" t="str">
        <f t="shared" si="87"/>
        <v/>
      </c>
      <c r="J1380" s="124" t="str">
        <f>IF(I1380="","",SUM($I$2:I1380))</f>
        <v/>
      </c>
    </row>
    <row r="1381" spans="1:10">
      <c r="A1381" s="124" t="s">
        <v>1919</v>
      </c>
      <c r="B1381" s="124" t="s">
        <v>2302</v>
      </c>
      <c r="D1381" s="124" t="str">
        <f t="shared" si="85"/>
        <v/>
      </c>
      <c r="E1381" s="124" t="str">
        <f>IF(D1381="","",COUNTIF($D$2:D1381,1))</f>
        <v/>
      </c>
      <c r="F1381" s="124" t="str">
        <f t="shared" si="86"/>
        <v/>
      </c>
      <c r="G1381" s="124" t="str">
        <f>IF(F1381="","",COUNTIF($F$2:F1381,$F$1))</f>
        <v/>
      </c>
      <c r="I1381" s="124" t="str">
        <f t="shared" si="87"/>
        <v/>
      </c>
      <c r="J1381" s="124" t="str">
        <f>IF(I1381="","",SUM($I$2:I1381))</f>
        <v/>
      </c>
    </row>
    <row r="1382" spans="1:10">
      <c r="A1382" s="124" t="s">
        <v>1919</v>
      </c>
      <c r="B1382" s="124" t="s">
        <v>2303</v>
      </c>
      <c r="D1382" s="124" t="str">
        <f t="shared" si="85"/>
        <v/>
      </c>
      <c r="E1382" s="124" t="str">
        <f>IF(D1382="","",COUNTIF($D$2:D1382,1))</f>
        <v/>
      </c>
      <c r="F1382" s="124" t="str">
        <f t="shared" si="86"/>
        <v>重複</v>
      </c>
      <c r="G1382" s="124">
        <f>IF(F1382="","",COUNTIF($F$2:F1382,$F$1))</f>
        <v>197</v>
      </c>
      <c r="I1382" s="124" t="str">
        <f t="shared" si="87"/>
        <v/>
      </c>
      <c r="J1382" s="124" t="str">
        <f>IF(I1382="","",SUM($I$2:I1382))</f>
        <v/>
      </c>
    </row>
    <row r="1383" spans="1:10">
      <c r="A1383" s="124" t="s">
        <v>1919</v>
      </c>
      <c r="B1383" s="124" t="s">
        <v>2304</v>
      </c>
      <c r="D1383" s="124" t="str">
        <f t="shared" si="85"/>
        <v/>
      </c>
      <c r="E1383" s="124" t="str">
        <f>IF(D1383="","",COUNTIF($D$2:D1383,1))</f>
        <v/>
      </c>
      <c r="F1383" s="124" t="str">
        <f t="shared" si="86"/>
        <v>重複</v>
      </c>
      <c r="G1383" s="124">
        <f>IF(F1383="","",COUNTIF($F$2:F1383,$F$1))</f>
        <v>198</v>
      </c>
      <c r="I1383" s="124" t="str">
        <f t="shared" si="87"/>
        <v/>
      </c>
      <c r="J1383" s="124" t="str">
        <f>IF(I1383="","",SUM($I$2:I1383))</f>
        <v/>
      </c>
    </row>
    <row r="1384" spans="1:10">
      <c r="A1384" s="124" t="s">
        <v>1919</v>
      </c>
      <c r="B1384" s="124" t="s">
        <v>2305</v>
      </c>
      <c r="D1384" s="124" t="str">
        <f t="shared" si="85"/>
        <v/>
      </c>
      <c r="E1384" s="124" t="str">
        <f>IF(D1384="","",COUNTIF($D$2:D1384,1))</f>
        <v/>
      </c>
      <c r="F1384" s="124" t="str">
        <f t="shared" si="86"/>
        <v>重複</v>
      </c>
      <c r="G1384" s="124">
        <f>IF(F1384="","",COUNTIF($F$2:F1384,$F$1))</f>
        <v>199</v>
      </c>
      <c r="I1384" s="124" t="str">
        <f t="shared" si="87"/>
        <v/>
      </c>
      <c r="J1384" s="124" t="str">
        <f>IF(I1384="","",SUM($I$2:I1384))</f>
        <v/>
      </c>
    </row>
    <row r="1385" spans="1:10">
      <c r="A1385" s="124" t="s">
        <v>1919</v>
      </c>
      <c r="B1385" s="124" t="s">
        <v>2306</v>
      </c>
      <c r="D1385" s="124" t="str">
        <f t="shared" si="85"/>
        <v/>
      </c>
      <c r="E1385" s="124" t="str">
        <f>IF(D1385="","",COUNTIF($D$2:D1385,1))</f>
        <v/>
      </c>
      <c r="F1385" s="124" t="str">
        <f t="shared" si="86"/>
        <v>重複</v>
      </c>
      <c r="G1385" s="124">
        <f>IF(F1385="","",COUNTIF($F$2:F1385,$F$1))</f>
        <v>200</v>
      </c>
      <c r="I1385" s="124" t="str">
        <f t="shared" si="87"/>
        <v/>
      </c>
      <c r="J1385" s="124" t="str">
        <f>IF(I1385="","",SUM($I$2:I1385))</f>
        <v/>
      </c>
    </row>
    <row r="1386" spans="1:10">
      <c r="A1386" s="124" t="s">
        <v>1919</v>
      </c>
      <c r="B1386" s="124" t="s">
        <v>2307</v>
      </c>
      <c r="D1386" s="124" t="str">
        <f t="shared" si="85"/>
        <v/>
      </c>
      <c r="E1386" s="124" t="str">
        <f>IF(D1386="","",COUNTIF($D$2:D1386,1))</f>
        <v/>
      </c>
      <c r="F1386" s="124" t="str">
        <f t="shared" si="86"/>
        <v/>
      </c>
      <c r="G1386" s="124" t="str">
        <f>IF(F1386="","",COUNTIF($F$2:F1386,$F$1))</f>
        <v/>
      </c>
      <c r="I1386" s="124" t="str">
        <f t="shared" si="87"/>
        <v/>
      </c>
      <c r="J1386" s="124" t="str">
        <f>IF(I1386="","",SUM($I$2:I1386))</f>
        <v/>
      </c>
    </row>
    <row r="1387" spans="1:10">
      <c r="A1387" s="228" t="s">
        <v>2308</v>
      </c>
      <c r="B1387" s="124" t="s">
        <v>2309</v>
      </c>
      <c r="D1387" s="124" t="str">
        <f t="shared" si="85"/>
        <v/>
      </c>
      <c r="E1387" s="124" t="str">
        <f>IF(D1387="","",COUNTIF($D$2:D1387,1))</f>
        <v/>
      </c>
      <c r="F1387" s="124" t="str">
        <f t="shared" si="86"/>
        <v>重複</v>
      </c>
      <c r="G1387" s="124">
        <f>IF(F1387="","",COUNTIF($F$2:F1387,$F$1))</f>
        <v>201</v>
      </c>
      <c r="I1387" s="124" t="str">
        <f t="shared" si="87"/>
        <v/>
      </c>
      <c r="J1387" s="124" t="str">
        <f>IF(I1387="","",SUM($I$2:I1387))</f>
        <v/>
      </c>
    </row>
    <row r="1388" spans="1:10">
      <c r="A1388" s="228" t="s">
        <v>2308</v>
      </c>
      <c r="B1388" s="124" t="s">
        <v>2310</v>
      </c>
      <c r="D1388" s="124" t="str">
        <f t="shared" si="85"/>
        <v/>
      </c>
      <c r="E1388" s="124" t="str">
        <f>IF(D1388="","",COUNTIF($D$2:D1388,1))</f>
        <v/>
      </c>
      <c r="F1388" s="124" t="str">
        <f t="shared" si="86"/>
        <v>重複</v>
      </c>
      <c r="G1388" s="124">
        <f>IF(F1388="","",COUNTIF($F$2:F1388,$F$1))</f>
        <v>202</v>
      </c>
      <c r="I1388" s="124" t="str">
        <f t="shared" si="87"/>
        <v/>
      </c>
      <c r="J1388" s="124" t="str">
        <f>IF(I1388="","",SUM($I$2:I1388))</f>
        <v/>
      </c>
    </row>
    <row r="1389" spans="1:10">
      <c r="A1389" s="228" t="s">
        <v>2308</v>
      </c>
      <c r="B1389" s="124" t="s">
        <v>2311</v>
      </c>
      <c r="D1389" s="124" t="str">
        <f t="shared" si="85"/>
        <v/>
      </c>
      <c r="E1389" s="124" t="str">
        <f>IF(D1389="","",COUNTIF($D$2:D1389,1))</f>
        <v/>
      </c>
      <c r="F1389" s="124" t="str">
        <f t="shared" si="86"/>
        <v>重複</v>
      </c>
      <c r="G1389" s="124">
        <f>IF(F1389="","",COUNTIF($F$2:F1389,$F$1))</f>
        <v>203</v>
      </c>
      <c r="I1389" s="124" t="str">
        <f t="shared" si="87"/>
        <v/>
      </c>
      <c r="J1389" s="124" t="str">
        <f>IF(I1389="","",SUM($I$2:I1389))</f>
        <v/>
      </c>
    </row>
    <row r="1390" spans="1:10">
      <c r="A1390" s="228" t="s">
        <v>2308</v>
      </c>
      <c r="B1390" s="124" t="s">
        <v>2312</v>
      </c>
      <c r="D1390" s="124" t="str">
        <f t="shared" si="85"/>
        <v/>
      </c>
      <c r="E1390" s="124" t="str">
        <f>IF(D1390="","",COUNTIF($D$2:D1390,1))</f>
        <v/>
      </c>
      <c r="F1390" s="124" t="str">
        <f t="shared" si="86"/>
        <v/>
      </c>
      <c r="G1390" s="124" t="str">
        <f>IF(F1390="","",COUNTIF($F$2:F1390,$F$1))</f>
        <v/>
      </c>
      <c r="I1390" s="124" t="str">
        <f t="shared" si="87"/>
        <v/>
      </c>
      <c r="J1390" s="124" t="str">
        <f>IF(I1390="","",SUM($I$2:I1390))</f>
        <v/>
      </c>
    </row>
    <row r="1391" spans="1:10">
      <c r="A1391" s="228" t="s">
        <v>2308</v>
      </c>
      <c r="B1391" s="124" t="s">
        <v>2313</v>
      </c>
      <c r="D1391" s="124" t="str">
        <f t="shared" si="85"/>
        <v/>
      </c>
      <c r="E1391" s="124" t="str">
        <f>IF(D1391="","",COUNTIF($D$2:D1391,1))</f>
        <v/>
      </c>
      <c r="F1391" s="124" t="str">
        <f t="shared" si="86"/>
        <v>重複</v>
      </c>
      <c r="G1391" s="124">
        <f>IF(F1391="","",COUNTIF($F$2:F1391,$F$1))</f>
        <v>204</v>
      </c>
      <c r="I1391" s="124" t="str">
        <f t="shared" si="87"/>
        <v/>
      </c>
      <c r="J1391" s="124" t="str">
        <f>IF(I1391="","",SUM($I$2:I1391))</f>
        <v/>
      </c>
    </row>
    <row r="1392" spans="1:10">
      <c r="A1392" s="228" t="s">
        <v>2308</v>
      </c>
      <c r="B1392" s="124" t="s">
        <v>2314</v>
      </c>
      <c r="D1392" s="124" t="str">
        <f t="shared" si="85"/>
        <v/>
      </c>
      <c r="E1392" s="124" t="str">
        <f>IF(D1392="","",COUNTIF($D$2:D1392,1))</f>
        <v/>
      </c>
      <c r="F1392" s="124" t="str">
        <f t="shared" si="86"/>
        <v>重複</v>
      </c>
      <c r="G1392" s="124">
        <f>IF(F1392="","",COUNTIF($F$2:F1392,$F$1))</f>
        <v>205</v>
      </c>
      <c r="I1392" s="124" t="str">
        <f t="shared" si="87"/>
        <v/>
      </c>
      <c r="J1392" s="124" t="str">
        <f>IF(I1392="","",SUM($I$2:I1392))</f>
        <v/>
      </c>
    </row>
    <row r="1393" spans="1:10">
      <c r="A1393" s="228" t="s">
        <v>2308</v>
      </c>
      <c r="B1393" s="124" t="s">
        <v>2315</v>
      </c>
      <c r="D1393" s="124" t="str">
        <f t="shared" si="85"/>
        <v/>
      </c>
      <c r="E1393" s="124" t="str">
        <f>IF(D1393="","",COUNTIF($D$2:D1393,1))</f>
        <v/>
      </c>
      <c r="F1393" s="124" t="str">
        <f t="shared" si="86"/>
        <v>重複</v>
      </c>
      <c r="G1393" s="124">
        <f>IF(F1393="","",COUNTIF($F$2:F1393,$F$1))</f>
        <v>206</v>
      </c>
      <c r="I1393" s="124" t="str">
        <f t="shared" si="87"/>
        <v/>
      </c>
      <c r="J1393" s="124" t="str">
        <f>IF(I1393="","",SUM($I$2:I1393))</f>
        <v/>
      </c>
    </row>
    <row r="1394" spans="1:10">
      <c r="A1394" s="228" t="s">
        <v>2308</v>
      </c>
      <c r="B1394" s="124" t="s">
        <v>2316</v>
      </c>
      <c r="D1394" s="124" t="str">
        <f t="shared" si="85"/>
        <v/>
      </c>
      <c r="E1394" s="124" t="str">
        <f>IF(D1394="","",COUNTIF($D$2:D1394,1))</f>
        <v/>
      </c>
      <c r="F1394" s="124" t="str">
        <f t="shared" si="86"/>
        <v>重複</v>
      </c>
      <c r="G1394" s="124">
        <f>IF(F1394="","",COUNTIF($F$2:F1394,$F$1))</f>
        <v>207</v>
      </c>
      <c r="I1394" s="124" t="str">
        <f t="shared" si="87"/>
        <v/>
      </c>
      <c r="J1394" s="124" t="str">
        <f>IF(I1394="","",SUM($I$2:I1394))</f>
        <v/>
      </c>
    </row>
    <row r="1395" spans="1:10">
      <c r="A1395" s="228" t="s">
        <v>2308</v>
      </c>
      <c r="B1395" s="124" t="s">
        <v>2317</v>
      </c>
      <c r="D1395" s="124" t="str">
        <f t="shared" si="85"/>
        <v/>
      </c>
      <c r="E1395" s="124" t="str">
        <f>IF(D1395="","",COUNTIF($D$2:D1395,1))</f>
        <v/>
      </c>
      <c r="F1395" s="124" t="str">
        <f t="shared" si="86"/>
        <v>重複</v>
      </c>
      <c r="G1395" s="124">
        <f>IF(F1395="","",COUNTIF($F$2:F1395,$F$1))</f>
        <v>208</v>
      </c>
      <c r="I1395" s="124" t="str">
        <f t="shared" si="87"/>
        <v/>
      </c>
      <c r="J1395" s="124" t="str">
        <f>IF(I1395="","",SUM($I$2:I1395))</f>
        <v/>
      </c>
    </row>
    <row r="1396" spans="1:10">
      <c r="A1396" s="228" t="s">
        <v>2308</v>
      </c>
      <c r="B1396" s="124" t="s">
        <v>2318</v>
      </c>
      <c r="D1396" s="124" t="str">
        <f t="shared" si="85"/>
        <v/>
      </c>
      <c r="E1396" s="124" t="str">
        <f>IF(D1396="","",COUNTIF($D$2:D1396,1))</f>
        <v/>
      </c>
      <c r="F1396" s="124" t="str">
        <f t="shared" si="86"/>
        <v>重複</v>
      </c>
      <c r="G1396" s="124">
        <f>IF(F1396="","",COUNTIF($F$2:F1396,$F$1))</f>
        <v>209</v>
      </c>
      <c r="I1396" s="124" t="str">
        <f t="shared" si="87"/>
        <v/>
      </c>
      <c r="J1396" s="124" t="str">
        <f>IF(I1396="","",SUM($I$2:I1396))</f>
        <v/>
      </c>
    </row>
    <row r="1397" spans="1:10">
      <c r="A1397" s="228" t="s">
        <v>2308</v>
      </c>
      <c r="B1397" s="124" t="s">
        <v>2319</v>
      </c>
      <c r="D1397" s="124" t="str">
        <f t="shared" si="85"/>
        <v/>
      </c>
      <c r="E1397" s="124" t="str">
        <f>IF(D1397="","",COUNTIF($D$2:D1397,1))</f>
        <v/>
      </c>
      <c r="F1397" s="124" t="str">
        <f t="shared" si="86"/>
        <v/>
      </c>
      <c r="G1397" s="124" t="str">
        <f>IF(F1397="","",COUNTIF($F$2:F1397,$F$1))</f>
        <v/>
      </c>
      <c r="I1397" s="124" t="str">
        <f t="shared" si="87"/>
        <v/>
      </c>
      <c r="J1397" s="124" t="str">
        <f>IF(I1397="","",SUM($I$2:I1397))</f>
        <v/>
      </c>
    </row>
    <row r="1398" spans="1:10">
      <c r="A1398" s="228" t="s">
        <v>2308</v>
      </c>
      <c r="B1398" s="124" t="s">
        <v>2320</v>
      </c>
      <c r="D1398" s="124" t="str">
        <f t="shared" si="85"/>
        <v/>
      </c>
      <c r="E1398" s="124" t="str">
        <f>IF(D1398="","",COUNTIF($D$2:D1398,1))</f>
        <v/>
      </c>
      <c r="F1398" s="124" t="str">
        <f t="shared" si="86"/>
        <v>重複</v>
      </c>
      <c r="G1398" s="124">
        <f>IF(F1398="","",COUNTIF($F$2:F1398,$F$1))</f>
        <v>210</v>
      </c>
      <c r="I1398" s="124" t="str">
        <f t="shared" si="87"/>
        <v/>
      </c>
      <c r="J1398" s="124" t="str">
        <f>IF(I1398="","",SUM($I$2:I1398))</f>
        <v/>
      </c>
    </row>
    <row r="1399" spans="1:10">
      <c r="A1399" s="228" t="s">
        <v>2308</v>
      </c>
      <c r="B1399" s="124" t="s">
        <v>2321</v>
      </c>
      <c r="D1399" s="124" t="str">
        <f t="shared" si="85"/>
        <v/>
      </c>
      <c r="E1399" s="124" t="str">
        <f>IF(D1399="","",COUNTIF($D$2:D1399,1))</f>
        <v/>
      </c>
      <c r="F1399" s="124" t="str">
        <f t="shared" si="86"/>
        <v>重複</v>
      </c>
      <c r="G1399" s="124">
        <f>IF(F1399="","",COUNTIF($F$2:F1399,$F$1))</f>
        <v>211</v>
      </c>
      <c r="I1399" s="124" t="str">
        <f t="shared" si="87"/>
        <v/>
      </c>
      <c r="J1399" s="124" t="str">
        <f>IF(I1399="","",SUM($I$2:I1399))</f>
        <v/>
      </c>
    </row>
    <row r="1400" spans="1:10">
      <c r="A1400" s="228" t="s">
        <v>2308</v>
      </c>
      <c r="B1400" s="124" t="s">
        <v>2322</v>
      </c>
      <c r="D1400" s="124" t="str">
        <f t="shared" si="85"/>
        <v/>
      </c>
      <c r="E1400" s="124" t="str">
        <f>IF(D1400="","",COUNTIF($D$2:D1400,1))</f>
        <v/>
      </c>
      <c r="F1400" s="124" t="str">
        <f t="shared" si="86"/>
        <v/>
      </c>
      <c r="G1400" s="124" t="str">
        <f>IF(F1400="","",COUNTIF($F$2:F1400,$F$1))</f>
        <v/>
      </c>
      <c r="I1400" s="124" t="str">
        <f t="shared" si="87"/>
        <v/>
      </c>
      <c r="J1400" s="124" t="str">
        <f>IF(I1400="","",SUM($I$2:I1400))</f>
        <v/>
      </c>
    </row>
    <row r="1401" spans="1:10">
      <c r="A1401" s="228" t="s">
        <v>2308</v>
      </c>
      <c r="B1401" s="124" t="s">
        <v>2323</v>
      </c>
      <c r="D1401" s="124" t="str">
        <f t="shared" si="85"/>
        <v/>
      </c>
      <c r="E1401" s="124" t="str">
        <f>IF(D1401="","",COUNTIF($D$2:D1401,1))</f>
        <v/>
      </c>
      <c r="F1401" s="124" t="str">
        <f t="shared" si="86"/>
        <v/>
      </c>
      <c r="G1401" s="124" t="str">
        <f>IF(F1401="","",COUNTIF($F$2:F1401,$F$1))</f>
        <v/>
      </c>
      <c r="I1401" s="124" t="str">
        <f t="shared" si="87"/>
        <v/>
      </c>
      <c r="J1401" s="124" t="str">
        <f>IF(I1401="","",SUM($I$2:I1401))</f>
        <v/>
      </c>
    </row>
    <row r="1402" spans="1:10">
      <c r="A1402" s="228" t="s">
        <v>2308</v>
      </c>
      <c r="B1402" s="124" t="s">
        <v>2324</v>
      </c>
      <c r="D1402" s="124" t="str">
        <f t="shared" si="85"/>
        <v/>
      </c>
      <c r="E1402" s="124" t="str">
        <f>IF(D1402="","",COUNTIF($D$2:D1402,1))</f>
        <v/>
      </c>
      <c r="F1402" s="124" t="str">
        <f t="shared" si="86"/>
        <v>重複</v>
      </c>
      <c r="G1402" s="124">
        <f>IF(F1402="","",COUNTIF($F$2:F1402,$F$1))</f>
        <v>212</v>
      </c>
      <c r="I1402" s="124" t="str">
        <f t="shared" si="87"/>
        <v/>
      </c>
      <c r="J1402" s="124" t="str">
        <f>IF(I1402="","",SUM($I$2:I1402))</f>
        <v/>
      </c>
    </row>
    <row r="1403" spans="1:10">
      <c r="A1403" s="228" t="s">
        <v>2308</v>
      </c>
      <c r="B1403" s="124" t="s">
        <v>2325</v>
      </c>
      <c r="D1403" s="124" t="str">
        <f t="shared" si="85"/>
        <v/>
      </c>
      <c r="E1403" s="124" t="str">
        <f>IF(D1403="","",COUNTIF($D$2:D1403,1))</f>
        <v/>
      </c>
      <c r="F1403" s="124" t="str">
        <f t="shared" si="86"/>
        <v>重複</v>
      </c>
      <c r="G1403" s="124">
        <f>IF(F1403="","",COUNTIF($F$2:F1403,$F$1))</f>
        <v>213</v>
      </c>
      <c r="I1403" s="124" t="str">
        <f t="shared" si="87"/>
        <v/>
      </c>
      <c r="J1403" s="124" t="str">
        <f>IF(I1403="","",SUM($I$2:I1403))</f>
        <v/>
      </c>
    </row>
    <row r="1404" spans="1:10">
      <c r="A1404" s="228" t="s">
        <v>2308</v>
      </c>
      <c r="B1404" s="124" t="s">
        <v>2326</v>
      </c>
      <c r="D1404" s="124" t="str">
        <f t="shared" ref="D1404:D1468" si="88">IF(LEFT(B1404,LEN(頭文字))=頭文字,1,"")</f>
        <v/>
      </c>
      <c r="E1404" s="124" t="str">
        <f>IF(D1404="","",COUNTIF($D$2:D1404,1))</f>
        <v/>
      </c>
      <c r="F1404" s="124" t="str">
        <f t="shared" ref="F1404:F1468" si="89">IF(COUNTIF(氏名,B1404)&gt;1,"重複","")</f>
        <v>重複</v>
      </c>
      <c r="G1404" s="124">
        <f>IF(F1404="","",COUNTIF($F$2:F1404,$F$1))</f>
        <v>214</v>
      </c>
      <c r="I1404" s="124" t="str">
        <f t="shared" si="87"/>
        <v/>
      </c>
      <c r="J1404" s="124" t="str">
        <f>IF(I1404="","",SUM($I$2:I1404))</f>
        <v/>
      </c>
    </row>
    <row r="1405" spans="1:10">
      <c r="A1405" s="228" t="s">
        <v>2308</v>
      </c>
      <c r="B1405" s="124" t="s">
        <v>2327</v>
      </c>
      <c r="D1405" s="124" t="str">
        <f t="shared" si="88"/>
        <v/>
      </c>
      <c r="E1405" s="124" t="str">
        <f>IF(D1405="","",COUNTIF($D$2:D1405,1))</f>
        <v/>
      </c>
      <c r="F1405" s="124" t="str">
        <f t="shared" si="89"/>
        <v/>
      </c>
      <c r="G1405" s="124" t="str">
        <f>IF(F1405="","",COUNTIF($F$2:F1405,$F$1))</f>
        <v/>
      </c>
      <c r="I1405" s="124" t="str">
        <f t="shared" ref="I1405:I1469" si="90">IF(H1405="","",1)</f>
        <v/>
      </c>
      <c r="J1405" s="124" t="str">
        <f>IF(I1405="","",SUM($I$2:I1405))</f>
        <v/>
      </c>
    </row>
    <row r="1406" spans="1:10">
      <c r="A1406" s="228" t="s">
        <v>2308</v>
      </c>
      <c r="B1406" s="124" t="s">
        <v>2328</v>
      </c>
      <c r="D1406" s="124" t="str">
        <f t="shared" si="88"/>
        <v/>
      </c>
      <c r="E1406" s="124" t="str">
        <f>IF(D1406="","",COUNTIF($D$2:D1406,1))</f>
        <v/>
      </c>
      <c r="F1406" s="124" t="str">
        <f t="shared" si="89"/>
        <v>重複</v>
      </c>
      <c r="G1406" s="124">
        <f>IF(F1406="","",COUNTIF($F$2:F1406,$F$1))</f>
        <v>215</v>
      </c>
      <c r="I1406" s="124" t="str">
        <f t="shared" si="90"/>
        <v/>
      </c>
      <c r="J1406" s="124" t="str">
        <f>IF(I1406="","",SUM($I$2:I1406))</f>
        <v/>
      </c>
    </row>
    <row r="1407" spans="1:10">
      <c r="A1407" s="228" t="s">
        <v>2308</v>
      </c>
      <c r="B1407" s="124" t="s">
        <v>2329</v>
      </c>
      <c r="D1407" s="124" t="str">
        <f t="shared" si="88"/>
        <v/>
      </c>
      <c r="E1407" s="124" t="str">
        <f>IF(D1407="","",COUNTIF($D$2:D1407,1))</f>
        <v/>
      </c>
      <c r="F1407" s="124" t="str">
        <f t="shared" si="89"/>
        <v>重複</v>
      </c>
      <c r="G1407" s="124">
        <f>IF(F1407="","",COUNTIF($F$2:F1407,$F$1))</f>
        <v>216</v>
      </c>
      <c r="I1407" s="124" t="str">
        <f t="shared" si="90"/>
        <v/>
      </c>
      <c r="J1407" s="124" t="str">
        <f>IF(I1407="","",SUM($I$2:I1407))</f>
        <v/>
      </c>
    </row>
    <row r="1408" spans="1:10">
      <c r="A1408" s="228" t="s">
        <v>2308</v>
      </c>
      <c r="B1408" s="124" t="s">
        <v>2330</v>
      </c>
      <c r="D1408" s="124" t="str">
        <f t="shared" si="88"/>
        <v/>
      </c>
      <c r="E1408" s="124" t="str">
        <f>IF(D1408="","",COUNTIF($D$2:D1408,1))</f>
        <v/>
      </c>
      <c r="F1408" s="124" t="str">
        <f t="shared" si="89"/>
        <v>重複</v>
      </c>
      <c r="G1408" s="124">
        <f>IF(F1408="","",COUNTIF($F$2:F1408,$F$1))</f>
        <v>217</v>
      </c>
      <c r="I1408" s="124" t="str">
        <f t="shared" si="90"/>
        <v/>
      </c>
      <c r="J1408" s="124" t="str">
        <f>IF(I1408="","",SUM($I$2:I1408))</f>
        <v/>
      </c>
    </row>
    <row r="1409" spans="1:10">
      <c r="A1409" s="228" t="s">
        <v>2308</v>
      </c>
      <c r="B1409" s="124" t="s">
        <v>2331</v>
      </c>
    </row>
    <row r="1410" spans="1:10">
      <c r="A1410" s="124" t="s">
        <v>1311</v>
      </c>
      <c r="B1410" s="124" t="s">
        <v>2332</v>
      </c>
      <c r="D1410" s="124" t="str">
        <f t="shared" si="88"/>
        <v/>
      </c>
      <c r="E1410" s="124" t="str">
        <f>IF(D1410="","",COUNTIF($D$2:D1410,1))</f>
        <v/>
      </c>
      <c r="F1410" s="124" t="str">
        <f t="shared" si="89"/>
        <v/>
      </c>
      <c r="G1410" s="124" t="str">
        <f>IF(F1410="","",COUNTIF($F$2:F1410,$F$1))</f>
        <v/>
      </c>
      <c r="I1410" s="124" t="str">
        <f t="shared" si="90"/>
        <v/>
      </c>
      <c r="J1410" s="124" t="str">
        <f>IF(I1410="","",SUM($I$2:I1410))</f>
        <v/>
      </c>
    </row>
    <row r="1411" spans="1:10">
      <c r="A1411" s="124" t="s">
        <v>1311</v>
      </c>
      <c r="B1411" s="124" t="s">
        <v>2333</v>
      </c>
      <c r="D1411" s="124" t="str">
        <f t="shared" si="88"/>
        <v/>
      </c>
      <c r="E1411" s="124" t="str">
        <f>IF(D1411="","",COUNTIF($D$2:D1411,1))</f>
        <v/>
      </c>
      <c r="F1411" s="124" t="str">
        <f t="shared" si="89"/>
        <v/>
      </c>
      <c r="G1411" s="124" t="str">
        <f>IF(F1411="","",COUNTIF($F$2:F1411,$F$1))</f>
        <v/>
      </c>
      <c r="I1411" s="124" t="str">
        <f t="shared" si="90"/>
        <v/>
      </c>
      <c r="J1411" s="124" t="str">
        <f>IF(I1411="","",SUM($I$2:I1411))</f>
        <v/>
      </c>
    </row>
    <row r="1412" spans="1:10">
      <c r="A1412" s="124" t="s">
        <v>1311</v>
      </c>
      <c r="B1412" s="124" t="s">
        <v>2334</v>
      </c>
      <c r="D1412" s="124" t="str">
        <f t="shared" si="88"/>
        <v/>
      </c>
      <c r="E1412" s="124" t="str">
        <f>IF(D1412="","",COUNTIF($D$2:D1412,1))</f>
        <v/>
      </c>
      <c r="F1412" s="124" t="str">
        <f t="shared" si="89"/>
        <v/>
      </c>
      <c r="G1412" s="124" t="str">
        <f>IF(F1412="","",COUNTIF($F$2:F1412,$F$1))</f>
        <v/>
      </c>
      <c r="I1412" s="124" t="str">
        <f t="shared" si="90"/>
        <v/>
      </c>
      <c r="J1412" s="124" t="str">
        <f>IF(I1412="","",SUM($I$2:I1412))</f>
        <v/>
      </c>
    </row>
    <row r="1413" spans="1:10">
      <c r="A1413" s="124" t="s">
        <v>1311</v>
      </c>
      <c r="B1413" s="124" t="s">
        <v>2335</v>
      </c>
      <c r="D1413" s="124" t="str">
        <f t="shared" si="88"/>
        <v/>
      </c>
      <c r="E1413" s="124" t="str">
        <f>IF(D1413="","",COUNTIF($D$2:D1413,1))</f>
        <v/>
      </c>
      <c r="F1413" s="124" t="str">
        <f t="shared" si="89"/>
        <v/>
      </c>
      <c r="G1413" s="124" t="str">
        <f>IF(F1413="","",COUNTIF($F$2:F1413,$F$1))</f>
        <v/>
      </c>
      <c r="I1413" s="124" t="str">
        <f t="shared" si="90"/>
        <v/>
      </c>
      <c r="J1413" s="124" t="str">
        <f>IF(I1413="","",SUM($I$2:I1413))</f>
        <v/>
      </c>
    </row>
    <row r="1414" spans="1:10">
      <c r="A1414" s="124" t="s">
        <v>1311</v>
      </c>
      <c r="B1414" s="124" t="s">
        <v>2336</v>
      </c>
      <c r="D1414" s="124" t="str">
        <f t="shared" si="88"/>
        <v/>
      </c>
      <c r="E1414" s="124" t="str">
        <f>IF(D1414="","",COUNTIF($D$2:D1414,1))</f>
        <v/>
      </c>
      <c r="F1414" s="124" t="str">
        <f t="shared" si="89"/>
        <v/>
      </c>
      <c r="G1414" s="124" t="str">
        <f>IF(F1414="","",COUNTIF($F$2:F1414,$F$1))</f>
        <v/>
      </c>
      <c r="I1414" s="124" t="str">
        <f t="shared" si="90"/>
        <v/>
      </c>
      <c r="J1414" s="124" t="str">
        <f>IF(I1414="","",SUM($I$2:I1414))</f>
        <v/>
      </c>
    </row>
    <row r="1415" spans="1:10">
      <c r="A1415" s="124" t="s">
        <v>1311</v>
      </c>
      <c r="B1415" s="124" t="s">
        <v>2337</v>
      </c>
      <c r="D1415" s="124" t="str">
        <f t="shared" si="88"/>
        <v/>
      </c>
      <c r="E1415" s="124" t="str">
        <f>IF(D1415="","",COUNTIF($D$2:D1415,1))</f>
        <v/>
      </c>
      <c r="F1415" s="124" t="str">
        <f t="shared" si="89"/>
        <v/>
      </c>
      <c r="G1415" s="124" t="str">
        <f>IF(F1415="","",COUNTIF($F$2:F1415,$F$1))</f>
        <v/>
      </c>
      <c r="I1415" s="124" t="str">
        <f t="shared" si="90"/>
        <v/>
      </c>
      <c r="J1415" s="124" t="str">
        <f>IF(I1415="","",SUM($I$2:I1415))</f>
        <v/>
      </c>
    </row>
    <row r="1416" spans="1:10">
      <c r="A1416" s="124" t="s">
        <v>1311</v>
      </c>
      <c r="B1416" s="124" t="s">
        <v>2338</v>
      </c>
      <c r="D1416" s="124" t="str">
        <f t="shared" si="88"/>
        <v/>
      </c>
      <c r="E1416" s="124" t="str">
        <f>IF(D1416="","",COUNTIF($D$2:D1416,1))</f>
        <v/>
      </c>
      <c r="F1416" s="124" t="str">
        <f t="shared" si="89"/>
        <v/>
      </c>
      <c r="G1416" s="124" t="str">
        <f>IF(F1416="","",COUNTIF($F$2:F1416,$F$1))</f>
        <v/>
      </c>
      <c r="I1416" s="124" t="str">
        <f t="shared" si="90"/>
        <v/>
      </c>
      <c r="J1416" s="124" t="str">
        <f>IF(I1416="","",SUM($I$2:I1416))</f>
        <v/>
      </c>
    </row>
    <row r="1417" spans="1:10">
      <c r="A1417" s="124" t="s">
        <v>1311</v>
      </c>
      <c r="B1417" s="124" t="s">
        <v>2339</v>
      </c>
      <c r="D1417" s="124" t="str">
        <f t="shared" si="88"/>
        <v/>
      </c>
      <c r="E1417" s="124" t="str">
        <f>IF(D1417="","",COUNTIF($D$2:D1417,1))</f>
        <v/>
      </c>
      <c r="F1417" s="124" t="str">
        <f t="shared" si="89"/>
        <v>重複</v>
      </c>
      <c r="G1417" s="124">
        <f>IF(F1417="","",COUNTIF($F$2:F1417,$F$1))</f>
        <v>218</v>
      </c>
      <c r="I1417" s="124" t="str">
        <f t="shared" si="90"/>
        <v/>
      </c>
      <c r="J1417" s="124" t="str">
        <f>IF(I1417="","",SUM($I$2:I1417))</f>
        <v/>
      </c>
    </row>
    <row r="1418" spans="1:10">
      <c r="A1418" s="124" t="s">
        <v>1311</v>
      </c>
      <c r="B1418" s="124" t="s">
        <v>2340</v>
      </c>
      <c r="D1418" s="124" t="str">
        <f t="shared" si="88"/>
        <v/>
      </c>
      <c r="E1418" s="124" t="str">
        <f>IF(D1418="","",COUNTIF($D$2:D1418,1))</f>
        <v/>
      </c>
      <c r="F1418" s="124" t="str">
        <f t="shared" si="89"/>
        <v/>
      </c>
      <c r="G1418" s="124" t="str">
        <f>IF(F1418="","",COUNTIF($F$2:F1418,$F$1))</f>
        <v/>
      </c>
      <c r="I1418" s="124" t="str">
        <f t="shared" si="90"/>
        <v/>
      </c>
      <c r="J1418" s="124" t="str">
        <f>IF(I1418="","",SUM($I$2:I1418))</f>
        <v/>
      </c>
    </row>
    <row r="1419" spans="1:10">
      <c r="A1419" s="124" t="s">
        <v>1311</v>
      </c>
      <c r="B1419" s="124" t="s">
        <v>2341</v>
      </c>
      <c r="D1419" s="124" t="str">
        <f t="shared" si="88"/>
        <v/>
      </c>
      <c r="E1419" s="124" t="str">
        <f>IF(D1419="","",COUNTIF($D$2:D1419,1))</f>
        <v/>
      </c>
      <c r="F1419" s="124" t="str">
        <f t="shared" si="89"/>
        <v>重複</v>
      </c>
      <c r="G1419" s="124">
        <f>IF(F1419="","",COUNTIF($F$2:F1419,$F$1))</f>
        <v>219</v>
      </c>
      <c r="I1419" s="124" t="str">
        <f t="shared" si="90"/>
        <v/>
      </c>
      <c r="J1419" s="124" t="str">
        <f>IF(I1419="","",SUM($I$2:I1419))</f>
        <v/>
      </c>
    </row>
    <row r="1420" spans="1:10">
      <c r="A1420" s="124" t="s">
        <v>1311</v>
      </c>
      <c r="B1420" s="124" t="s">
        <v>2342</v>
      </c>
      <c r="D1420" s="124" t="str">
        <f t="shared" si="88"/>
        <v/>
      </c>
      <c r="E1420" s="124" t="str">
        <f>IF(D1420="","",COUNTIF($D$2:D1420,1))</f>
        <v/>
      </c>
      <c r="F1420" s="124" t="str">
        <f t="shared" si="89"/>
        <v/>
      </c>
      <c r="G1420" s="124" t="str">
        <f>IF(F1420="","",COUNTIF($F$2:F1420,$F$1))</f>
        <v/>
      </c>
      <c r="I1420" s="124" t="str">
        <f t="shared" si="90"/>
        <v/>
      </c>
      <c r="J1420" s="124" t="str">
        <f>IF(I1420="","",SUM($I$2:I1420))</f>
        <v/>
      </c>
    </row>
    <row r="1421" spans="1:10">
      <c r="A1421" s="124" t="s">
        <v>1311</v>
      </c>
      <c r="B1421" s="124" t="s">
        <v>2343</v>
      </c>
      <c r="D1421" s="124" t="str">
        <f t="shared" si="88"/>
        <v/>
      </c>
      <c r="E1421" s="124" t="str">
        <f>IF(D1421="","",COUNTIF($D$2:D1421,1))</f>
        <v/>
      </c>
      <c r="F1421" s="124" t="str">
        <f t="shared" si="89"/>
        <v>重複</v>
      </c>
      <c r="G1421" s="124">
        <f>IF(F1421="","",COUNTIF($F$2:F1421,$F$1))</f>
        <v>220</v>
      </c>
      <c r="I1421" s="124" t="str">
        <f t="shared" si="90"/>
        <v/>
      </c>
      <c r="J1421" s="124" t="str">
        <f>IF(I1421="","",SUM($I$2:I1421))</f>
        <v/>
      </c>
    </row>
    <row r="1422" spans="1:10">
      <c r="A1422" s="124" t="s">
        <v>1311</v>
      </c>
      <c r="B1422" s="124" t="s">
        <v>2344</v>
      </c>
      <c r="D1422" s="124" t="str">
        <f t="shared" si="88"/>
        <v/>
      </c>
      <c r="E1422" s="124" t="str">
        <f>IF(D1422="","",COUNTIF($D$2:D1422,1))</f>
        <v/>
      </c>
      <c r="F1422" s="124" t="str">
        <f t="shared" si="89"/>
        <v>重複</v>
      </c>
      <c r="G1422" s="124">
        <f>IF(F1422="","",COUNTIF($F$2:F1422,$F$1))</f>
        <v>221</v>
      </c>
      <c r="I1422" s="124" t="str">
        <f t="shared" si="90"/>
        <v/>
      </c>
      <c r="J1422" s="124" t="str">
        <f>IF(I1422="","",SUM($I$2:I1422))</f>
        <v/>
      </c>
    </row>
    <row r="1423" spans="1:10">
      <c r="A1423" s="124" t="s">
        <v>1311</v>
      </c>
      <c r="B1423" s="124" t="s">
        <v>2345</v>
      </c>
      <c r="D1423" s="124" t="str">
        <f t="shared" si="88"/>
        <v/>
      </c>
      <c r="E1423" s="124" t="str">
        <f>IF(D1423="","",COUNTIF($D$2:D1423,1))</f>
        <v/>
      </c>
      <c r="F1423" s="124" t="str">
        <f t="shared" si="89"/>
        <v/>
      </c>
      <c r="G1423" s="124" t="str">
        <f>IF(F1423="","",COUNTIF($F$2:F1423,$F$1))</f>
        <v/>
      </c>
      <c r="I1423" s="124" t="str">
        <f t="shared" si="90"/>
        <v/>
      </c>
      <c r="J1423" s="124" t="str">
        <f>IF(I1423="","",SUM($I$2:I1423))</f>
        <v/>
      </c>
    </row>
    <row r="1424" spans="1:10">
      <c r="A1424" s="124" t="s">
        <v>1311</v>
      </c>
      <c r="B1424" s="124" t="s">
        <v>2346</v>
      </c>
      <c r="D1424" s="124" t="str">
        <f t="shared" si="88"/>
        <v/>
      </c>
      <c r="E1424" s="124" t="str">
        <f>IF(D1424="","",COUNTIF($D$2:D1424,1))</f>
        <v/>
      </c>
      <c r="F1424" s="124" t="str">
        <f t="shared" si="89"/>
        <v>重複</v>
      </c>
      <c r="G1424" s="124">
        <f>IF(F1424="","",COUNTIF($F$2:F1424,$F$1))</f>
        <v>222</v>
      </c>
      <c r="I1424" s="124" t="str">
        <f t="shared" si="90"/>
        <v/>
      </c>
      <c r="J1424" s="124" t="str">
        <f>IF(I1424="","",SUM($I$2:I1424))</f>
        <v/>
      </c>
    </row>
    <row r="1425" spans="1:10">
      <c r="A1425" s="124" t="s">
        <v>1311</v>
      </c>
      <c r="B1425" s="124" t="s">
        <v>2347</v>
      </c>
      <c r="D1425" s="124" t="str">
        <f t="shared" si="88"/>
        <v/>
      </c>
      <c r="E1425" s="124" t="str">
        <f>IF(D1425="","",COUNTIF($D$2:D1425,1))</f>
        <v/>
      </c>
      <c r="F1425" s="124" t="str">
        <f t="shared" si="89"/>
        <v/>
      </c>
      <c r="G1425" s="124" t="str">
        <f>IF(F1425="","",COUNTIF($F$2:F1425,$F$1))</f>
        <v/>
      </c>
      <c r="I1425" s="124" t="str">
        <f t="shared" si="90"/>
        <v/>
      </c>
      <c r="J1425" s="124" t="str">
        <f>IF(I1425="","",SUM($I$2:I1425))</f>
        <v/>
      </c>
    </row>
    <row r="1426" spans="1:10">
      <c r="A1426" s="124" t="s">
        <v>1311</v>
      </c>
      <c r="B1426" s="124" t="s">
        <v>2348</v>
      </c>
      <c r="D1426" s="124" t="str">
        <f t="shared" si="88"/>
        <v/>
      </c>
      <c r="E1426" s="124" t="str">
        <f>IF(D1426="","",COUNTIF($D$2:D1426,1))</f>
        <v/>
      </c>
      <c r="F1426" s="124" t="str">
        <f t="shared" si="89"/>
        <v/>
      </c>
      <c r="G1426" s="124" t="str">
        <f>IF(F1426="","",COUNTIF($F$2:F1426,$F$1))</f>
        <v/>
      </c>
      <c r="I1426" s="124" t="str">
        <f t="shared" si="90"/>
        <v/>
      </c>
      <c r="J1426" s="124" t="str">
        <f>IF(I1426="","",SUM($I$2:I1426))</f>
        <v/>
      </c>
    </row>
    <row r="1427" spans="1:10">
      <c r="A1427" s="124" t="s">
        <v>1311</v>
      </c>
      <c r="B1427" s="124" t="s">
        <v>2349</v>
      </c>
      <c r="D1427" s="124" t="str">
        <f t="shared" si="88"/>
        <v/>
      </c>
      <c r="E1427" s="124" t="str">
        <f>IF(D1427="","",COUNTIF($D$2:D1427,1))</f>
        <v/>
      </c>
      <c r="F1427" s="124" t="str">
        <f t="shared" si="89"/>
        <v/>
      </c>
      <c r="G1427" s="124" t="str">
        <f>IF(F1427="","",COUNTIF($F$2:F1427,$F$1))</f>
        <v/>
      </c>
      <c r="I1427" s="124" t="str">
        <f t="shared" si="90"/>
        <v/>
      </c>
      <c r="J1427" s="124" t="str">
        <f>IF(I1427="","",SUM($I$2:I1427))</f>
        <v/>
      </c>
    </row>
    <row r="1428" spans="1:10">
      <c r="A1428" s="124" t="s">
        <v>1311</v>
      </c>
      <c r="B1428" s="124" t="s">
        <v>2350</v>
      </c>
      <c r="D1428" s="124" t="str">
        <f t="shared" si="88"/>
        <v/>
      </c>
      <c r="E1428" s="124" t="str">
        <f>IF(D1428="","",COUNTIF($D$2:D1428,1))</f>
        <v/>
      </c>
      <c r="F1428" s="124" t="str">
        <f t="shared" si="89"/>
        <v/>
      </c>
      <c r="G1428" s="124" t="str">
        <f>IF(F1428="","",COUNTIF($F$2:F1428,$F$1))</f>
        <v/>
      </c>
      <c r="I1428" s="124" t="str">
        <f t="shared" si="90"/>
        <v/>
      </c>
      <c r="J1428" s="124" t="str">
        <f>IF(I1428="","",SUM($I$2:I1428))</f>
        <v/>
      </c>
    </row>
    <row r="1429" spans="1:10">
      <c r="A1429" s="124" t="s">
        <v>1311</v>
      </c>
      <c r="B1429" s="124" t="s">
        <v>2351</v>
      </c>
      <c r="D1429" s="124" t="str">
        <f t="shared" si="88"/>
        <v/>
      </c>
      <c r="E1429" s="124" t="str">
        <f>IF(D1429="","",COUNTIF($D$2:D1429,1))</f>
        <v/>
      </c>
      <c r="F1429" s="124" t="str">
        <f t="shared" si="89"/>
        <v/>
      </c>
      <c r="G1429" s="124" t="str">
        <f>IF(F1429="","",COUNTIF($F$2:F1429,$F$1))</f>
        <v/>
      </c>
      <c r="I1429" s="124" t="str">
        <f t="shared" si="90"/>
        <v/>
      </c>
      <c r="J1429" s="124" t="str">
        <f>IF(I1429="","",SUM($I$2:I1429))</f>
        <v/>
      </c>
    </row>
    <row r="1430" spans="1:10">
      <c r="A1430" s="124" t="s">
        <v>1311</v>
      </c>
      <c r="B1430" s="124" t="s">
        <v>2352</v>
      </c>
      <c r="D1430" s="124" t="str">
        <f t="shared" si="88"/>
        <v/>
      </c>
      <c r="E1430" s="124" t="str">
        <f>IF(D1430="","",COUNTIF($D$2:D1430,1))</f>
        <v/>
      </c>
      <c r="F1430" s="124" t="str">
        <f t="shared" si="89"/>
        <v/>
      </c>
      <c r="G1430" s="124" t="str">
        <f>IF(F1430="","",COUNTIF($F$2:F1430,$F$1))</f>
        <v/>
      </c>
      <c r="I1430" s="124" t="str">
        <f t="shared" si="90"/>
        <v/>
      </c>
      <c r="J1430" s="124" t="str">
        <f>IF(I1430="","",SUM($I$2:I1430))</f>
        <v/>
      </c>
    </row>
    <row r="1431" spans="1:10">
      <c r="A1431" s="124" t="s">
        <v>1311</v>
      </c>
      <c r="B1431" s="124" t="s">
        <v>2353</v>
      </c>
      <c r="D1431" s="124" t="str">
        <f t="shared" si="88"/>
        <v/>
      </c>
      <c r="E1431" s="124" t="str">
        <f>IF(D1431="","",COUNTIF($D$2:D1431,1))</f>
        <v/>
      </c>
      <c r="F1431" s="124" t="str">
        <f t="shared" si="89"/>
        <v>重複</v>
      </c>
      <c r="G1431" s="124">
        <f>IF(F1431="","",COUNTIF($F$2:F1431,$F$1))</f>
        <v>223</v>
      </c>
      <c r="I1431" s="124" t="str">
        <f t="shared" si="90"/>
        <v/>
      </c>
      <c r="J1431" s="124" t="str">
        <f>IF(I1431="","",SUM($I$2:I1431))</f>
        <v/>
      </c>
    </row>
    <row r="1432" spans="1:10">
      <c r="A1432" s="124" t="s">
        <v>1311</v>
      </c>
      <c r="B1432" s="124" t="s">
        <v>2354</v>
      </c>
      <c r="D1432" s="124" t="str">
        <f t="shared" si="88"/>
        <v/>
      </c>
      <c r="E1432" s="124" t="str">
        <f>IF(D1432="","",COUNTIF($D$2:D1432,1))</f>
        <v/>
      </c>
      <c r="F1432" s="124" t="str">
        <f t="shared" si="89"/>
        <v/>
      </c>
      <c r="G1432" s="124" t="str">
        <f>IF(F1432="","",COUNTIF($F$2:F1432,$F$1))</f>
        <v/>
      </c>
      <c r="I1432" s="124" t="str">
        <f t="shared" si="90"/>
        <v/>
      </c>
      <c r="J1432" s="124" t="str">
        <f>IF(I1432="","",SUM($I$2:I1432))</f>
        <v/>
      </c>
    </row>
    <row r="1433" spans="1:10">
      <c r="A1433" s="124" t="s">
        <v>1311</v>
      </c>
      <c r="B1433" s="124" t="s">
        <v>2355</v>
      </c>
      <c r="D1433" s="124" t="str">
        <f t="shared" si="88"/>
        <v/>
      </c>
      <c r="E1433" s="124" t="str">
        <f>IF(D1433="","",COUNTIF($D$2:D1433,1))</f>
        <v/>
      </c>
      <c r="F1433" s="124" t="str">
        <f t="shared" si="89"/>
        <v/>
      </c>
      <c r="G1433" s="124" t="str">
        <f>IF(F1433="","",COUNTIF($F$2:F1433,$F$1))</f>
        <v/>
      </c>
      <c r="I1433" s="124" t="str">
        <f t="shared" si="90"/>
        <v/>
      </c>
      <c r="J1433" s="124" t="str">
        <f>IF(I1433="","",SUM($I$2:I1433))</f>
        <v/>
      </c>
    </row>
    <row r="1434" spans="1:10">
      <c r="A1434" s="124" t="s">
        <v>1311</v>
      </c>
      <c r="B1434" s="124" t="s">
        <v>2356</v>
      </c>
      <c r="D1434" s="124" t="str">
        <f t="shared" si="88"/>
        <v/>
      </c>
      <c r="E1434" s="124" t="str">
        <f>IF(D1434="","",COUNTIF($D$2:D1434,1))</f>
        <v/>
      </c>
      <c r="F1434" s="124" t="str">
        <f t="shared" si="89"/>
        <v/>
      </c>
      <c r="G1434" s="124" t="str">
        <f>IF(F1434="","",COUNTIF($F$2:F1434,$F$1))</f>
        <v/>
      </c>
      <c r="I1434" s="124" t="str">
        <f t="shared" si="90"/>
        <v/>
      </c>
      <c r="J1434" s="124" t="str">
        <f>IF(I1434="","",SUM($I$2:I1434))</f>
        <v/>
      </c>
    </row>
    <row r="1435" spans="1:10">
      <c r="A1435" s="124" t="s">
        <v>1311</v>
      </c>
      <c r="B1435" s="124" t="s">
        <v>2357</v>
      </c>
      <c r="D1435" s="124" t="str">
        <f t="shared" si="88"/>
        <v/>
      </c>
      <c r="E1435" s="124" t="str">
        <f>IF(D1435="","",COUNTIF($D$2:D1435,1))</f>
        <v/>
      </c>
      <c r="F1435" s="124" t="str">
        <f t="shared" si="89"/>
        <v/>
      </c>
      <c r="G1435" s="124" t="str">
        <f>IF(F1435="","",COUNTIF($F$2:F1435,$F$1))</f>
        <v/>
      </c>
      <c r="I1435" s="124" t="str">
        <f t="shared" si="90"/>
        <v/>
      </c>
      <c r="J1435" s="124" t="str">
        <f>IF(I1435="","",SUM($I$2:I1435))</f>
        <v/>
      </c>
    </row>
    <row r="1436" spans="1:10">
      <c r="A1436" s="124" t="s">
        <v>1311</v>
      </c>
      <c r="B1436" s="124" t="s">
        <v>2358</v>
      </c>
      <c r="D1436" s="124" t="str">
        <f t="shared" si="88"/>
        <v/>
      </c>
      <c r="E1436" s="124" t="str">
        <f>IF(D1436="","",COUNTIF($D$2:D1436,1))</f>
        <v/>
      </c>
      <c r="F1436" s="124" t="str">
        <f t="shared" si="89"/>
        <v/>
      </c>
      <c r="G1436" s="124" t="str">
        <f>IF(F1436="","",COUNTIF($F$2:F1436,$F$1))</f>
        <v/>
      </c>
      <c r="I1436" s="124" t="str">
        <f t="shared" si="90"/>
        <v/>
      </c>
      <c r="J1436" s="124" t="str">
        <f>IF(I1436="","",SUM($I$2:I1436))</f>
        <v/>
      </c>
    </row>
    <row r="1437" spans="1:10">
      <c r="A1437" s="124" t="s">
        <v>1311</v>
      </c>
      <c r="B1437" s="124" t="s">
        <v>2359</v>
      </c>
      <c r="D1437" s="124" t="str">
        <f t="shared" si="88"/>
        <v/>
      </c>
      <c r="E1437" s="124" t="str">
        <f>IF(D1437="","",COUNTIF($D$2:D1437,1))</f>
        <v/>
      </c>
      <c r="F1437" s="124" t="str">
        <f t="shared" si="89"/>
        <v/>
      </c>
      <c r="G1437" s="124" t="str">
        <f>IF(F1437="","",COUNTIF($F$2:F1437,$F$1))</f>
        <v/>
      </c>
      <c r="I1437" s="124" t="str">
        <f t="shared" si="90"/>
        <v/>
      </c>
      <c r="J1437" s="124" t="str">
        <f>IF(I1437="","",SUM($I$2:I1437))</f>
        <v/>
      </c>
    </row>
    <row r="1438" spans="1:10">
      <c r="A1438" s="124" t="s">
        <v>1311</v>
      </c>
      <c r="B1438" s="124" t="s">
        <v>2360</v>
      </c>
      <c r="D1438" s="124" t="str">
        <f t="shared" si="88"/>
        <v/>
      </c>
      <c r="E1438" s="124" t="str">
        <f>IF(D1438="","",COUNTIF($D$2:D1438,1))</f>
        <v/>
      </c>
      <c r="F1438" s="124" t="str">
        <f t="shared" si="89"/>
        <v/>
      </c>
      <c r="G1438" s="124" t="str">
        <f>IF(F1438="","",COUNTIF($F$2:F1438,$F$1))</f>
        <v/>
      </c>
      <c r="I1438" s="124" t="str">
        <f t="shared" si="90"/>
        <v/>
      </c>
      <c r="J1438" s="124" t="str">
        <f>IF(I1438="","",SUM($I$2:I1438))</f>
        <v/>
      </c>
    </row>
    <row r="1439" spans="1:10">
      <c r="A1439" s="124" t="s">
        <v>1311</v>
      </c>
      <c r="B1439" s="124" t="s">
        <v>2361</v>
      </c>
      <c r="D1439" s="124" t="str">
        <f t="shared" si="88"/>
        <v/>
      </c>
      <c r="E1439" s="124" t="str">
        <f>IF(D1439="","",COUNTIF($D$2:D1439,1))</f>
        <v/>
      </c>
      <c r="F1439" s="124" t="str">
        <f t="shared" si="89"/>
        <v/>
      </c>
      <c r="G1439" s="124" t="str">
        <f>IF(F1439="","",COUNTIF($F$2:F1439,$F$1))</f>
        <v/>
      </c>
      <c r="I1439" s="124" t="str">
        <f t="shared" si="90"/>
        <v/>
      </c>
      <c r="J1439" s="124" t="str">
        <f>IF(I1439="","",SUM($I$2:I1439))</f>
        <v/>
      </c>
    </row>
    <row r="1440" spans="1:10">
      <c r="A1440" s="124" t="s">
        <v>1311</v>
      </c>
      <c r="B1440" s="124" t="s">
        <v>2362</v>
      </c>
      <c r="D1440" s="124" t="str">
        <f t="shared" si="88"/>
        <v/>
      </c>
      <c r="E1440" s="124" t="str">
        <f>IF(D1440="","",COUNTIF($D$2:D1440,1))</f>
        <v/>
      </c>
      <c r="F1440" s="124" t="str">
        <f t="shared" si="89"/>
        <v>重複</v>
      </c>
      <c r="G1440" s="124">
        <f>IF(F1440="","",COUNTIF($F$2:F1440,$F$1))</f>
        <v>224</v>
      </c>
      <c r="I1440" s="124" t="str">
        <f t="shared" si="90"/>
        <v/>
      </c>
      <c r="J1440" s="124" t="str">
        <f>IF(I1440="","",SUM($I$2:I1440))</f>
        <v/>
      </c>
    </row>
    <row r="1441" spans="1:10">
      <c r="A1441" s="124" t="s">
        <v>1311</v>
      </c>
      <c r="B1441" s="124" t="s">
        <v>2363</v>
      </c>
      <c r="D1441" s="124" t="str">
        <f t="shared" si="88"/>
        <v/>
      </c>
      <c r="E1441" s="124" t="str">
        <f>IF(D1441="","",COUNTIF($D$2:D1441,1))</f>
        <v/>
      </c>
      <c r="F1441" s="124" t="str">
        <f t="shared" si="89"/>
        <v/>
      </c>
      <c r="G1441" s="124" t="str">
        <f>IF(F1441="","",COUNTIF($F$2:F1441,$F$1))</f>
        <v/>
      </c>
      <c r="I1441" s="124" t="str">
        <f t="shared" si="90"/>
        <v/>
      </c>
      <c r="J1441" s="124" t="str">
        <f>IF(I1441="","",SUM($I$2:I1441))</f>
        <v/>
      </c>
    </row>
    <row r="1442" spans="1:10">
      <c r="A1442" s="124" t="s">
        <v>1311</v>
      </c>
      <c r="B1442" s="124" t="s">
        <v>2364</v>
      </c>
      <c r="D1442" s="124" t="str">
        <f t="shared" si="88"/>
        <v/>
      </c>
      <c r="E1442" s="124" t="str">
        <f>IF(D1442="","",COUNTIF($D$2:D1442,1))</f>
        <v/>
      </c>
      <c r="F1442" s="124" t="str">
        <f t="shared" si="89"/>
        <v/>
      </c>
      <c r="G1442" s="124" t="str">
        <f>IF(F1442="","",COUNTIF($F$2:F1442,$F$1))</f>
        <v/>
      </c>
      <c r="I1442" s="124" t="str">
        <f t="shared" si="90"/>
        <v/>
      </c>
      <c r="J1442" s="124" t="str">
        <f>IF(I1442="","",SUM($I$2:I1442))</f>
        <v/>
      </c>
    </row>
    <row r="1443" spans="1:10">
      <c r="A1443" s="124" t="s">
        <v>1311</v>
      </c>
      <c r="B1443" s="124" t="s">
        <v>2365</v>
      </c>
      <c r="D1443" s="124" t="str">
        <f t="shared" si="88"/>
        <v/>
      </c>
      <c r="E1443" s="124" t="str">
        <f>IF(D1443="","",COUNTIF($D$2:D1443,1))</f>
        <v/>
      </c>
      <c r="F1443" s="124" t="str">
        <f t="shared" si="89"/>
        <v>重複</v>
      </c>
      <c r="G1443" s="124">
        <f>IF(F1443="","",COUNTIF($F$2:F1443,$F$1))</f>
        <v>225</v>
      </c>
      <c r="I1443" s="124" t="str">
        <f t="shared" si="90"/>
        <v/>
      </c>
      <c r="J1443" s="124" t="str">
        <f>IF(I1443="","",SUM($I$2:I1443))</f>
        <v/>
      </c>
    </row>
    <row r="1444" spans="1:10">
      <c r="A1444" s="124" t="s">
        <v>1311</v>
      </c>
      <c r="B1444" s="124" t="s">
        <v>2366</v>
      </c>
      <c r="D1444" s="124" t="str">
        <f t="shared" si="88"/>
        <v/>
      </c>
      <c r="E1444" s="124" t="str">
        <f>IF(D1444="","",COUNTIF($D$2:D1444,1))</f>
        <v/>
      </c>
      <c r="F1444" s="124" t="str">
        <f t="shared" si="89"/>
        <v/>
      </c>
      <c r="G1444" s="124" t="str">
        <f>IF(F1444="","",COUNTIF($F$2:F1444,$F$1))</f>
        <v/>
      </c>
      <c r="I1444" s="124" t="str">
        <f t="shared" si="90"/>
        <v/>
      </c>
      <c r="J1444" s="124" t="str">
        <f>IF(I1444="","",SUM($I$2:I1444))</f>
        <v/>
      </c>
    </row>
    <row r="1445" spans="1:10">
      <c r="A1445" s="124" t="s">
        <v>1311</v>
      </c>
      <c r="B1445" s="124" t="s">
        <v>2367</v>
      </c>
      <c r="D1445" s="124" t="str">
        <f t="shared" si="88"/>
        <v/>
      </c>
      <c r="E1445" s="124" t="str">
        <f>IF(D1445="","",COUNTIF($D$2:D1445,1))</f>
        <v/>
      </c>
      <c r="F1445" s="124" t="str">
        <f t="shared" si="89"/>
        <v/>
      </c>
      <c r="G1445" s="124" t="str">
        <f>IF(F1445="","",COUNTIF($F$2:F1445,$F$1))</f>
        <v/>
      </c>
      <c r="I1445" s="124" t="str">
        <f t="shared" si="90"/>
        <v/>
      </c>
      <c r="J1445" s="124" t="str">
        <f>IF(I1445="","",SUM($I$2:I1445))</f>
        <v/>
      </c>
    </row>
    <row r="1446" spans="1:10">
      <c r="A1446" s="124" t="s">
        <v>1311</v>
      </c>
      <c r="B1446" s="124" t="s">
        <v>2368</v>
      </c>
      <c r="D1446" s="124" t="str">
        <f t="shared" si="88"/>
        <v/>
      </c>
      <c r="E1446" s="124" t="str">
        <f>IF(D1446="","",COUNTIF($D$2:D1446,1))</f>
        <v/>
      </c>
      <c r="F1446" s="124" t="str">
        <f t="shared" si="89"/>
        <v>重複</v>
      </c>
      <c r="G1446" s="124">
        <f>IF(F1446="","",COUNTIF($F$2:F1446,$F$1))</f>
        <v>226</v>
      </c>
      <c r="I1446" s="124" t="str">
        <f t="shared" si="90"/>
        <v/>
      </c>
      <c r="J1446" s="124" t="str">
        <f>IF(I1446="","",SUM($I$2:I1446))</f>
        <v/>
      </c>
    </row>
    <row r="1447" spans="1:10">
      <c r="A1447" s="124" t="s">
        <v>1311</v>
      </c>
      <c r="B1447" s="124" t="s">
        <v>2369</v>
      </c>
      <c r="D1447" s="124" t="str">
        <f t="shared" si="88"/>
        <v/>
      </c>
      <c r="E1447" s="124" t="str">
        <f>IF(D1447="","",COUNTIF($D$2:D1447,1))</f>
        <v/>
      </c>
      <c r="F1447" s="124" t="str">
        <f t="shared" si="89"/>
        <v/>
      </c>
      <c r="G1447" s="124" t="str">
        <f>IF(F1447="","",COUNTIF($F$2:F1447,$F$1))</f>
        <v/>
      </c>
      <c r="I1447" s="124" t="str">
        <f t="shared" si="90"/>
        <v/>
      </c>
      <c r="J1447" s="124" t="str">
        <f>IF(I1447="","",SUM($I$2:I1447))</f>
        <v/>
      </c>
    </row>
    <row r="1448" spans="1:10">
      <c r="A1448" s="124" t="s">
        <v>1311</v>
      </c>
      <c r="B1448" s="124" t="s">
        <v>2370</v>
      </c>
      <c r="D1448" s="124" t="str">
        <f t="shared" si="88"/>
        <v/>
      </c>
      <c r="E1448" s="124" t="str">
        <f>IF(D1448="","",COUNTIF($D$2:D1448,1))</f>
        <v/>
      </c>
      <c r="F1448" s="124" t="str">
        <f t="shared" si="89"/>
        <v>重複</v>
      </c>
      <c r="G1448" s="124">
        <f>IF(F1448="","",COUNTIF($F$2:F1448,$F$1))</f>
        <v>227</v>
      </c>
      <c r="I1448" s="124" t="str">
        <f t="shared" si="90"/>
        <v/>
      </c>
      <c r="J1448" s="124" t="str">
        <f>IF(I1448="","",SUM($I$2:I1448))</f>
        <v/>
      </c>
    </row>
    <row r="1449" spans="1:10">
      <c r="A1449" s="124" t="s">
        <v>1311</v>
      </c>
      <c r="B1449" s="124" t="s">
        <v>2371</v>
      </c>
      <c r="D1449" s="124" t="str">
        <f t="shared" si="88"/>
        <v/>
      </c>
      <c r="E1449" s="124" t="str">
        <f>IF(D1449="","",COUNTIF($D$2:D1449,1))</f>
        <v/>
      </c>
      <c r="F1449" s="124" t="str">
        <f t="shared" si="89"/>
        <v/>
      </c>
      <c r="G1449" s="124" t="str">
        <f>IF(F1449="","",COUNTIF($F$2:F1449,$F$1))</f>
        <v/>
      </c>
      <c r="I1449" s="124" t="str">
        <f t="shared" si="90"/>
        <v/>
      </c>
      <c r="J1449" s="124" t="str">
        <f>IF(I1449="","",SUM($I$2:I1449))</f>
        <v/>
      </c>
    </row>
    <row r="1450" spans="1:10">
      <c r="A1450" s="124" t="s">
        <v>1311</v>
      </c>
      <c r="B1450" s="124" t="s">
        <v>2372</v>
      </c>
      <c r="D1450" s="124" t="str">
        <f t="shared" si="88"/>
        <v/>
      </c>
      <c r="E1450" s="124" t="str">
        <f>IF(D1450="","",COUNTIF($D$2:D1450,1))</f>
        <v/>
      </c>
      <c r="F1450" s="124" t="str">
        <f t="shared" si="89"/>
        <v/>
      </c>
      <c r="G1450" s="124" t="str">
        <f>IF(F1450="","",COUNTIF($F$2:F1450,$F$1))</f>
        <v/>
      </c>
      <c r="I1450" s="124" t="str">
        <f t="shared" si="90"/>
        <v/>
      </c>
      <c r="J1450" s="124" t="str">
        <f>IF(I1450="","",SUM($I$2:I1450))</f>
        <v/>
      </c>
    </row>
    <row r="1451" spans="1:10">
      <c r="A1451" s="124" t="s">
        <v>1311</v>
      </c>
      <c r="B1451" s="124" t="s">
        <v>2373</v>
      </c>
      <c r="D1451" s="124" t="str">
        <f t="shared" si="88"/>
        <v/>
      </c>
      <c r="E1451" s="124" t="str">
        <f>IF(D1451="","",COUNTIF($D$2:D1451,1))</f>
        <v/>
      </c>
      <c r="F1451" s="124" t="str">
        <f t="shared" si="89"/>
        <v>重複</v>
      </c>
      <c r="G1451" s="124">
        <f>IF(F1451="","",COUNTIF($F$2:F1451,$F$1))</f>
        <v>228</v>
      </c>
      <c r="I1451" s="124" t="str">
        <f t="shared" si="90"/>
        <v/>
      </c>
      <c r="J1451" s="124" t="str">
        <f>IF(I1451="","",SUM($I$2:I1451))</f>
        <v/>
      </c>
    </row>
    <row r="1452" spans="1:10">
      <c r="A1452" s="124" t="s">
        <v>1311</v>
      </c>
      <c r="B1452" s="124" t="s">
        <v>2374</v>
      </c>
      <c r="D1452" s="124" t="str">
        <f t="shared" si="88"/>
        <v/>
      </c>
      <c r="E1452" s="124" t="str">
        <f>IF(D1452="","",COUNTIF($D$2:D1452,1))</f>
        <v/>
      </c>
      <c r="F1452" s="124" t="str">
        <f t="shared" si="89"/>
        <v>重複</v>
      </c>
      <c r="G1452" s="124">
        <f>IF(F1452="","",COUNTIF($F$2:F1452,$F$1))</f>
        <v>229</v>
      </c>
      <c r="I1452" s="124" t="str">
        <f t="shared" si="90"/>
        <v/>
      </c>
      <c r="J1452" s="124" t="str">
        <f>IF(I1452="","",SUM($I$2:I1452))</f>
        <v/>
      </c>
    </row>
    <row r="1453" spans="1:10">
      <c r="A1453" s="124" t="s">
        <v>1311</v>
      </c>
      <c r="B1453" s="124" t="s">
        <v>2375</v>
      </c>
      <c r="D1453" s="124" t="str">
        <f t="shared" si="88"/>
        <v/>
      </c>
      <c r="E1453" s="124" t="str">
        <f>IF(D1453="","",COUNTIF($D$2:D1453,1))</f>
        <v/>
      </c>
      <c r="F1453" s="124" t="str">
        <f t="shared" si="89"/>
        <v/>
      </c>
      <c r="G1453" s="124" t="str">
        <f>IF(F1453="","",COUNTIF($F$2:F1453,$F$1))</f>
        <v/>
      </c>
      <c r="I1453" s="124" t="str">
        <f t="shared" si="90"/>
        <v/>
      </c>
      <c r="J1453" s="124" t="str">
        <f>IF(I1453="","",SUM($I$2:I1453))</f>
        <v/>
      </c>
    </row>
    <row r="1454" spans="1:10">
      <c r="A1454" s="124" t="s">
        <v>1311</v>
      </c>
      <c r="B1454" s="124" t="s">
        <v>2376</v>
      </c>
      <c r="D1454" s="124" t="str">
        <f t="shared" si="88"/>
        <v/>
      </c>
      <c r="E1454" s="124" t="str">
        <f>IF(D1454="","",COUNTIF($D$2:D1454,1))</f>
        <v/>
      </c>
      <c r="F1454" s="124" t="str">
        <f t="shared" si="89"/>
        <v/>
      </c>
      <c r="G1454" s="124" t="str">
        <f>IF(F1454="","",COUNTIF($F$2:F1454,$F$1))</f>
        <v/>
      </c>
      <c r="I1454" s="124" t="str">
        <f t="shared" si="90"/>
        <v/>
      </c>
      <c r="J1454" s="124" t="str">
        <f>IF(I1454="","",SUM($I$2:I1454))</f>
        <v/>
      </c>
    </row>
    <row r="1455" spans="1:10">
      <c r="A1455" s="124" t="s">
        <v>1311</v>
      </c>
      <c r="B1455" s="124" t="s">
        <v>2377</v>
      </c>
      <c r="D1455" s="124" t="str">
        <f t="shared" si="88"/>
        <v/>
      </c>
      <c r="E1455" s="124" t="str">
        <f>IF(D1455="","",COUNTIF($D$2:D1455,1))</f>
        <v/>
      </c>
      <c r="F1455" s="124" t="str">
        <f t="shared" si="89"/>
        <v/>
      </c>
      <c r="G1455" s="124" t="str">
        <f>IF(F1455="","",COUNTIF($F$2:F1455,$F$1))</f>
        <v/>
      </c>
      <c r="I1455" s="124" t="str">
        <f t="shared" si="90"/>
        <v/>
      </c>
      <c r="J1455" s="124" t="str">
        <f>IF(I1455="","",SUM($I$2:I1455))</f>
        <v/>
      </c>
    </row>
    <row r="1456" spans="1:10">
      <c r="A1456" s="124" t="s">
        <v>1311</v>
      </c>
      <c r="B1456" s="124" t="s">
        <v>2378</v>
      </c>
      <c r="D1456" s="124" t="str">
        <f t="shared" si="88"/>
        <v/>
      </c>
      <c r="E1456" s="124" t="str">
        <f>IF(D1456="","",COUNTIF($D$2:D1456,1))</f>
        <v/>
      </c>
      <c r="F1456" s="124" t="str">
        <f t="shared" si="89"/>
        <v>重複</v>
      </c>
      <c r="G1456" s="124">
        <f>IF(F1456="","",COUNTIF($F$2:F1456,$F$1))</f>
        <v>230</v>
      </c>
      <c r="I1456" s="124" t="str">
        <f t="shared" si="90"/>
        <v/>
      </c>
      <c r="J1456" s="124" t="str">
        <f>IF(I1456="","",SUM($I$2:I1456))</f>
        <v/>
      </c>
    </row>
    <row r="1457" spans="1:10">
      <c r="A1457" s="124" t="s">
        <v>1311</v>
      </c>
      <c r="B1457" s="124" t="s">
        <v>2379</v>
      </c>
      <c r="D1457" s="124" t="str">
        <f t="shared" si="88"/>
        <v/>
      </c>
      <c r="E1457" s="124" t="str">
        <f>IF(D1457="","",COUNTIF($D$2:D1457,1))</f>
        <v/>
      </c>
      <c r="F1457" s="124" t="str">
        <f t="shared" si="89"/>
        <v/>
      </c>
      <c r="G1457" s="124" t="str">
        <f>IF(F1457="","",COUNTIF($F$2:F1457,$F$1))</f>
        <v/>
      </c>
      <c r="I1457" s="124" t="str">
        <f t="shared" si="90"/>
        <v/>
      </c>
      <c r="J1457" s="124" t="str">
        <f>IF(I1457="","",SUM($I$2:I1457))</f>
        <v/>
      </c>
    </row>
    <row r="1458" spans="1:10">
      <c r="A1458" s="124" t="s">
        <v>1311</v>
      </c>
      <c r="B1458" s="124" t="s">
        <v>2380</v>
      </c>
      <c r="D1458" s="124" t="str">
        <f t="shared" si="88"/>
        <v/>
      </c>
      <c r="E1458" s="124" t="str">
        <f>IF(D1458="","",COUNTIF($D$2:D1458,1))</f>
        <v/>
      </c>
      <c r="F1458" s="124" t="str">
        <f t="shared" si="89"/>
        <v/>
      </c>
      <c r="G1458" s="124" t="str">
        <f>IF(F1458="","",COUNTIF($F$2:F1458,$F$1))</f>
        <v/>
      </c>
      <c r="I1458" s="124" t="str">
        <f t="shared" si="90"/>
        <v/>
      </c>
      <c r="J1458" s="124" t="str">
        <f>IF(I1458="","",SUM($I$2:I1458))</f>
        <v/>
      </c>
    </row>
    <row r="1459" spans="1:10">
      <c r="A1459" s="124" t="s">
        <v>1311</v>
      </c>
      <c r="B1459" s="124" t="s">
        <v>2381</v>
      </c>
      <c r="D1459" s="124" t="str">
        <f t="shared" si="88"/>
        <v/>
      </c>
      <c r="E1459" s="124" t="str">
        <f>IF(D1459="","",COUNTIF($D$2:D1459,1))</f>
        <v/>
      </c>
      <c r="F1459" s="124" t="str">
        <f t="shared" si="89"/>
        <v/>
      </c>
      <c r="G1459" s="124" t="str">
        <f>IF(F1459="","",COUNTIF($F$2:F1459,$F$1))</f>
        <v/>
      </c>
      <c r="I1459" s="124" t="str">
        <f t="shared" si="90"/>
        <v/>
      </c>
      <c r="J1459" s="124" t="str">
        <f>IF(I1459="","",SUM($I$2:I1459))</f>
        <v/>
      </c>
    </row>
    <row r="1460" spans="1:10">
      <c r="A1460" s="124" t="s">
        <v>1311</v>
      </c>
      <c r="B1460" s="124" t="s">
        <v>2382</v>
      </c>
      <c r="D1460" s="124" t="str">
        <f t="shared" si="88"/>
        <v/>
      </c>
      <c r="E1460" s="124" t="str">
        <f>IF(D1460="","",COUNTIF($D$2:D1460,1))</f>
        <v/>
      </c>
      <c r="F1460" s="124" t="str">
        <f t="shared" si="89"/>
        <v>重複</v>
      </c>
      <c r="G1460" s="124">
        <f>IF(F1460="","",COUNTIF($F$2:F1460,$F$1))</f>
        <v>231</v>
      </c>
      <c r="I1460" s="124" t="str">
        <f t="shared" si="90"/>
        <v/>
      </c>
      <c r="J1460" s="124" t="str">
        <f>IF(I1460="","",SUM($I$2:I1460))</f>
        <v/>
      </c>
    </row>
    <row r="1461" spans="1:10">
      <c r="A1461" s="124" t="s">
        <v>1311</v>
      </c>
      <c r="B1461" s="124" t="s">
        <v>2383</v>
      </c>
      <c r="D1461" s="124" t="str">
        <f t="shared" si="88"/>
        <v/>
      </c>
      <c r="E1461" s="124" t="str">
        <f>IF(D1461="","",COUNTIF($D$2:D1461,1))</f>
        <v/>
      </c>
      <c r="F1461" s="124" t="str">
        <f t="shared" si="89"/>
        <v>重複</v>
      </c>
      <c r="G1461" s="124">
        <f>IF(F1461="","",COUNTIF($F$2:F1461,$F$1))</f>
        <v>232</v>
      </c>
      <c r="I1461" s="124" t="str">
        <f t="shared" si="90"/>
        <v/>
      </c>
      <c r="J1461" s="124" t="str">
        <f>IF(I1461="","",SUM($I$2:I1461))</f>
        <v/>
      </c>
    </row>
    <row r="1462" spans="1:10">
      <c r="A1462" s="124" t="s">
        <v>1311</v>
      </c>
      <c r="B1462" s="124" t="s">
        <v>2384</v>
      </c>
      <c r="D1462" s="124" t="str">
        <f t="shared" si="88"/>
        <v/>
      </c>
      <c r="E1462" s="124" t="str">
        <f>IF(D1462="","",COUNTIF($D$2:D1462,1))</f>
        <v/>
      </c>
      <c r="F1462" s="124" t="str">
        <f t="shared" si="89"/>
        <v>重複</v>
      </c>
      <c r="G1462" s="124">
        <f>IF(F1462="","",COUNTIF($F$2:F1462,$F$1))</f>
        <v>233</v>
      </c>
      <c r="I1462" s="124" t="str">
        <f t="shared" si="90"/>
        <v/>
      </c>
      <c r="J1462" s="124" t="str">
        <f>IF(I1462="","",SUM($I$2:I1462))</f>
        <v/>
      </c>
    </row>
    <row r="1463" spans="1:10">
      <c r="A1463" s="124" t="s">
        <v>1311</v>
      </c>
      <c r="B1463" s="124" t="s">
        <v>2385</v>
      </c>
      <c r="D1463" s="124" t="str">
        <f t="shared" si="88"/>
        <v/>
      </c>
      <c r="E1463" s="124" t="str">
        <f>IF(D1463="","",COUNTIF($D$2:D1463,1))</f>
        <v/>
      </c>
      <c r="F1463" s="124" t="str">
        <f t="shared" si="89"/>
        <v/>
      </c>
      <c r="G1463" s="124" t="str">
        <f>IF(F1463="","",COUNTIF($F$2:F1463,$F$1))</f>
        <v/>
      </c>
      <c r="I1463" s="124" t="str">
        <f t="shared" si="90"/>
        <v/>
      </c>
      <c r="J1463" s="124" t="str">
        <f>IF(I1463="","",SUM($I$2:I1463))</f>
        <v/>
      </c>
    </row>
    <row r="1464" spans="1:10">
      <c r="A1464" s="124" t="s">
        <v>1311</v>
      </c>
      <c r="B1464" s="124" t="s">
        <v>2386</v>
      </c>
      <c r="D1464" s="124" t="str">
        <f t="shared" si="88"/>
        <v/>
      </c>
      <c r="E1464" s="124" t="str">
        <f>IF(D1464="","",COUNTIF($D$2:D1464,1))</f>
        <v/>
      </c>
      <c r="F1464" s="124" t="str">
        <f t="shared" si="89"/>
        <v/>
      </c>
      <c r="G1464" s="124" t="str">
        <f>IF(F1464="","",COUNTIF($F$2:F1464,$F$1))</f>
        <v/>
      </c>
      <c r="I1464" s="124" t="str">
        <f t="shared" si="90"/>
        <v/>
      </c>
      <c r="J1464" s="124" t="str">
        <f>IF(I1464="","",SUM($I$2:I1464))</f>
        <v/>
      </c>
    </row>
    <row r="1465" spans="1:10">
      <c r="A1465" s="124" t="s">
        <v>1311</v>
      </c>
      <c r="B1465" s="124" t="s">
        <v>2387</v>
      </c>
      <c r="D1465" s="124" t="str">
        <f t="shared" si="88"/>
        <v/>
      </c>
      <c r="E1465" s="124" t="str">
        <f>IF(D1465="","",COUNTIF($D$2:D1465,1))</f>
        <v/>
      </c>
      <c r="F1465" s="124" t="str">
        <f t="shared" si="89"/>
        <v/>
      </c>
      <c r="G1465" s="124" t="str">
        <f>IF(F1465="","",COUNTIF($F$2:F1465,$F$1))</f>
        <v/>
      </c>
      <c r="I1465" s="124" t="str">
        <f t="shared" si="90"/>
        <v/>
      </c>
      <c r="J1465" s="124" t="str">
        <f>IF(I1465="","",SUM($I$2:I1465))</f>
        <v/>
      </c>
    </row>
    <row r="1466" spans="1:10">
      <c r="A1466" s="124" t="s">
        <v>1311</v>
      </c>
      <c r="B1466" s="124" t="s">
        <v>2388</v>
      </c>
      <c r="D1466" s="124" t="str">
        <f t="shared" si="88"/>
        <v/>
      </c>
      <c r="E1466" s="124" t="str">
        <f>IF(D1466="","",COUNTIF($D$2:D1466,1))</f>
        <v/>
      </c>
      <c r="F1466" s="124" t="str">
        <f t="shared" si="89"/>
        <v/>
      </c>
      <c r="G1466" s="124" t="str">
        <f>IF(F1466="","",COUNTIF($F$2:F1466,$F$1))</f>
        <v/>
      </c>
      <c r="I1466" s="124" t="str">
        <f t="shared" si="90"/>
        <v/>
      </c>
      <c r="J1466" s="124" t="str">
        <f>IF(I1466="","",SUM($I$2:I1466))</f>
        <v/>
      </c>
    </row>
    <row r="1467" spans="1:10">
      <c r="A1467" s="124" t="s">
        <v>1311</v>
      </c>
      <c r="B1467" s="124" t="s">
        <v>2389</v>
      </c>
      <c r="D1467" s="124" t="str">
        <f t="shared" si="88"/>
        <v/>
      </c>
      <c r="E1467" s="124" t="str">
        <f>IF(D1467="","",COUNTIF($D$2:D1467,1))</f>
        <v/>
      </c>
      <c r="F1467" s="124" t="str">
        <f t="shared" si="89"/>
        <v/>
      </c>
      <c r="G1467" s="124" t="str">
        <f>IF(F1467="","",COUNTIF($F$2:F1467,$F$1))</f>
        <v/>
      </c>
      <c r="I1467" s="124" t="str">
        <f t="shared" si="90"/>
        <v/>
      </c>
      <c r="J1467" s="124" t="str">
        <f>IF(I1467="","",SUM($I$2:I1467))</f>
        <v/>
      </c>
    </row>
    <row r="1468" spans="1:10">
      <c r="A1468" s="124" t="s">
        <v>1311</v>
      </c>
      <c r="B1468" s="124" t="s">
        <v>2390</v>
      </c>
      <c r="D1468" s="124" t="str">
        <f t="shared" si="88"/>
        <v/>
      </c>
      <c r="E1468" s="124" t="str">
        <f>IF(D1468="","",COUNTIF($D$2:D1468,1))</f>
        <v/>
      </c>
      <c r="F1468" s="124" t="str">
        <f t="shared" si="89"/>
        <v/>
      </c>
      <c r="G1468" s="124" t="str">
        <f>IF(F1468="","",COUNTIF($F$2:F1468,$F$1))</f>
        <v/>
      </c>
      <c r="I1468" s="124" t="str">
        <f t="shared" si="90"/>
        <v/>
      </c>
      <c r="J1468" s="124" t="str">
        <f>IF(I1468="","",SUM($I$2:I1468))</f>
        <v/>
      </c>
    </row>
    <row r="1469" spans="1:10">
      <c r="A1469" s="124" t="s">
        <v>1311</v>
      </c>
      <c r="B1469" s="124" t="s">
        <v>2391</v>
      </c>
      <c r="D1469" s="124" t="str">
        <f t="shared" ref="D1469:D1532" si="91">IF(LEFT(B1469,LEN(頭文字))=頭文字,1,"")</f>
        <v/>
      </c>
      <c r="E1469" s="124" t="str">
        <f>IF(D1469="","",COUNTIF($D$2:D1469,1))</f>
        <v/>
      </c>
      <c r="F1469" s="124" t="str">
        <f t="shared" ref="F1469:F1532" si="92">IF(COUNTIF(氏名,B1469)&gt;1,"重複","")</f>
        <v>重複</v>
      </c>
      <c r="G1469" s="124">
        <f>IF(F1469="","",COUNTIF($F$2:F1469,$F$1))</f>
        <v>234</v>
      </c>
      <c r="I1469" s="124" t="str">
        <f t="shared" si="90"/>
        <v/>
      </c>
      <c r="J1469" s="124" t="str">
        <f>IF(I1469="","",SUM($I$2:I1469))</f>
        <v/>
      </c>
    </row>
    <row r="1470" spans="1:10">
      <c r="A1470" s="124" t="s">
        <v>1311</v>
      </c>
      <c r="B1470" s="124" t="s">
        <v>2392</v>
      </c>
      <c r="D1470" s="124" t="str">
        <f t="shared" si="91"/>
        <v/>
      </c>
      <c r="E1470" s="124" t="str">
        <f>IF(D1470="","",COUNTIF($D$2:D1470,1))</f>
        <v/>
      </c>
      <c r="F1470" s="124" t="str">
        <f t="shared" si="92"/>
        <v/>
      </c>
      <c r="G1470" s="124" t="str">
        <f>IF(F1470="","",COUNTIF($F$2:F1470,$F$1))</f>
        <v/>
      </c>
      <c r="I1470" s="124" t="str">
        <f t="shared" ref="I1470:I1533" si="93">IF(H1470="","",1)</f>
        <v/>
      </c>
      <c r="J1470" s="124" t="str">
        <f>IF(I1470="","",SUM($I$2:I1470))</f>
        <v/>
      </c>
    </row>
    <row r="1471" spans="1:10">
      <c r="A1471" s="124" t="s">
        <v>1311</v>
      </c>
      <c r="B1471" s="124" t="s">
        <v>2393</v>
      </c>
      <c r="D1471" s="124" t="str">
        <f t="shared" si="91"/>
        <v/>
      </c>
      <c r="E1471" s="124" t="str">
        <f>IF(D1471="","",COUNTIF($D$2:D1471,1))</f>
        <v/>
      </c>
      <c r="F1471" s="124" t="str">
        <f t="shared" si="92"/>
        <v/>
      </c>
      <c r="G1471" s="124" t="str">
        <f>IF(F1471="","",COUNTIF($F$2:F1471,$F$1))</f>
        <v/>
      </c>
      <c r="I1471" s="124" t="str">
        <f t="shared" si="93"/>
        <v/>
      </c>
      <c r="J1471" s="124" t="str">
        <f>IF(I1471="","",SUM($I$2:I1471))</f>
        <v/>
      </c>
    </row>
    <row r="1472" spans="1:10">
      <c r="A1472" s="124" t="s">
        <v>1311</v>
      </c>
      <c r="B1472" s="124" t="s">
        <v>2394</v>
      </c>
      <c r="D1472" s="124" t="str">
        <f t="shared" si="91"/>
        <v/>
      </c>
      <c r="E1472" s="124" t="str">
        <f>IF(D1472="","",COUNTIF($D$2:D1472,1))</f>
        <v/>
      </c>
      <c r="F1472" s="124" t="str">
        <f t="shared" si="92"/>
        <v/>
      </c>
      <c r="G1472" s="124" t="str">
        <f>IF(F1472="","",COUNTIF($F$2:F1472,$F$1))</f>
        <v/>
      </c>
      <c r="I1472" s="124" t="str">
        <f t="shared" si="93"/>
        <v/>
      </c>
      <c r="J1472" s="124" t="str">
        <f>IF(I1472="","",SUM($I$2:I1472))</f>
        <v/>
      </c>
    </row>
    <row r="1473" spans="1:10">
      <c r="A1473" s="124" t="s">
        <v>1311</v>
      </c>
      <c r="B1473" s="124" t="s">
        <v>2395</v>
      </c>
      <c r="D1473" s="124" t="str">
        <f t="shared" si="91"/>
        <v/>
      </c>
      <c r="E1473" s="124" t="str">
        <f>IF(D1473="","",COUNTIF($D$2:D1473,1))</f>
        <v/>
      </c>
      <c r="F1473" s="124" t="str">
        <f t="shared" si="92"/>
        <v>重複</v>
      </c>
      <c r="G1473" s="124">
        <f>IF(F1473="","",COUNTIF($F$2:F1473,$F$1))</f>
        <v>235</v>
      </c>
      <c r="I1473" s="124" t="str">
        <f t="shared" si="93"/>
        <v/>
      </c>
      <c r="J1473" s="124" t="str">
        <f>IF(I1473="","",SUM($I$2:I1473))</f>
        <v/>
      </c>
    </row>
    <row r="1474" spans="1:10">
      <c r="A1474" s="124" t="s">
        <v>1311</v>
      </c>
      <c r="B1474" s="124" t="s">
        <v>2396</v>
      </c>
      <c r="D1474" s="124" t="str">
        <f t="shared" si="91"/>
        <v/>
      </c>
      <c r="E1474" s="124" t="str">
        <f>IF(D1474="","",COUNTIF($D$2:D1474,1))</f>
        <v/>
      </c>
      <c r="F1474" s="124" t="str">
        <f t="shared" si="92"/>
        <v/>
      </c>
      <c r="G1474" s="124" t="str">
        <f>IF(F1474="","",COUNTIF($F$2:F1474,$F$1))</f>
        <v/>
      </c>
      <c r="I1474" s="124" t="str">
        <f t="shared" si="93"/>
        <v/>
      </c>
      <c r="J1474" s="124" t="str">
        <f>IF(I1474="","",SUM($I$2:I1474))</f>
        <v/>
      </c>
    </row>
    <row r="1475" spans="1:10">
      <c r="A1475" s="124" t="s">
        <v>1311</v>
      </c>
      <c r="B1475" s="124" t="s">
        <v>2397</v>
      </c>
      <c r="D1475" s="124" t="str">
        <f t="shared" si="91"/>
        <v/>
      </c>
      <c r="E1475" s="124" t="str">
        <f>IF(D1475="","",COUNTIF($D$2:D1475,1))</f>
        <v/>
      </c>
      <c r="F1475" s="124" t="str">
        <f t="shared" si="92"/>
        <v/>
      </c>
      <c r="G1475" s="124" t="str">
        <f>IF(F1475="","",COUNTIF($F$2:F1475,$F$1))</f>
        <v/>
      </c>
      <c r="I1475" s="124" t="str">
        <f t="shared" si="93"/>
        <v/>
      </c>
      <c r="J1475" s="124" t="str">
        <f>IF(I1475="","",SUM($I$2:I1475))</f>
        <v/>
      </c>
    </row>
    <row r="1476" spans="1:10">
      <c r="A1476" s="124" t="s">
        <v>1311</v>
      </c>
      <c r="B1476" s="124" t="s">
        <v>2398</v>
      </c>
      <c r="D1476" s="124" t="str">
        <f t="shared" si="91"/>
        <v/>
      </c>
      <c r="E1476" s="124" t="str">
        <f>IF(D1476="","",COUNTIF($D$2:D1476,1))</f>
        <v/>
      </c>
      <c r="F1476" s="124" t="str">
        <f t="shared" si="92"/>
        <v/>
      </c>
      <c r="G1476" s="124" t="str">
        <f>IF(F1476="","",COUNTIF($F$2:F1476,$F$1))</f>
        <v/>
      </c>
      <c r="I1476" s="124" t="str">
        <f t="shared" si="93"/>
        <v/>
      </c>
      <c r="J1476" s="124" t="str">
        <f>IF(I1476="","",SUM($I$2:I1476))</f>
        <v/>
      </c>
    </row>
    <row r="1477" spans="1:10">
      <c r="A1477" s="124" t="s">
        <v>1311</v>
      </c>
      <c r="B1477" s="124" t="s">
        <v>2399</v>
      </c>
      <c r="D1477" s="124" t="str">
        <f t="shared" si="91"/>
        <v/>
      </c>
      <c r="E1477" s="124" t="str">
        <f>IF(D1477="","",COUNTIF($D$2:D1477,1))</f>
        <v/>
      </c>
      <c r="F1477" s="124" t="str">
        <f t="shared" si="92"/>
        <v/>
      </c>
      <c r="G1477" s="124" t="str">
        <f>IF(F1477="","",COUNTIF($F$2:F1477,$F$1))</f>
        <v/>
      </c>
      <c r="I1477" s="124" t="str">
        <f t="shared" si="93"/>
        <v/>
      </c>
      <c r="J1477" s="124" t="str">
        <f>IF(I1477="","",SUM($I$2:I1477))</f>
        <v/>
      </c>
    </row>
    <row r="1478" spans="1:10">
      <c r="A1478" s="124" t="s">
        <v>1311</v>
      </c>
      <c r="B1478" s="124" t="s">
        <v>2400</v>
      </c>
      <c r="D1478" s="124" t="str">
        <f t="shared" si="91"/>
        <v/>
      </c>
      <c r="E1478" s="124" t="str">
        <f>IF(D1478="","",COUNTIF($D$2:D1478,1))</f>
        <v/>
      </c>
      <c r="F1478" s="124" t="str">
        <f t="shared" si="92"/>
        <v/>
      </c>
      <c r="G1478" s="124" t="str">
        <f>IF(F1478="","",COUNTIF($F$2:F1478,$F$1))</f>
        <v/>
      </c>
      <c r="I1478" s="124" t="str">
        <f t="shared" si="93"/>
        <v/>
      </c>
      <c r="J1478" s="124" t="str">
        <f>IF(I1478="","",SUM($I$2:I1478))</f>
        <v/>
      </c>
    </row>
    <row r="1479" spans="1:10">
      <c r="A1479" s="124" t="s">
        <v>1311</v>
      </c>
      <c r="B1479" s="124" t="s">
        <v>2401</v>
      </c>
      <c r="D1479" s="124" t="str">
        <f t="shared" si="91"/>
        <v/>
      </c>
      <c r="E1479" s="124" t="str">
        <f>IF(D1479="","",COUNTIF($D$2:D1479,1))</f>
        <v/>
      </c>
      <c r="F1479" s="124" t="str">
        <f t="shared" si="92"/>
        <v>重複</v>
      </c>
      <c r="G1479" s="124">
        <f>IF(F1479="","",COUNTIF($F$2:F1479,$F$1))</f>
        <v>236</v>
      </c>
      <c r="I1479" s="124" t="str">
        <f t="shared" si="93"/>
        <v/>
      </c>
      <c r="J1479" s="124" t="str">
        <f>IF(I1479="","",SUM($I$2:I1479))</f>
        <v/>
      </c>
    </row>
    <row r="1480" spans="1:10">
      <c r="A1480" s="124" t="s">
        <v>1311</v>
      </c>
      <c r="B1480" s="124" t="s">
        <v>2402</v>
      </c>
      <c r="D1480" s="124" t="str">
        <f t="shared" si="91"/>
        <v/>
      </c>
      <c r="E1480" s="124" t="str">
        <f>IF(D1480="","",COUNTIF($D$2:D1480,1))</f>
        <v/>
      </c>
      <c r="F1480" s="124" t="str">
        <f t="shared" si="92"/>
        <v/>
      </c>
      <c r="G1480" s="124" t="str">
        <f>IF(F1480="","",COUNTIF($F$2:F1480,$F$1))</f>
        <v/>
      </c>
      <c r="I1480" s="124" t="str">
        <f t="shared" si="93"/>
        <v/>
      </c>
      <c r="J1480" s="124" t="str">
        <f>IF(I1480="","",SUM($I$2:I1480))</f>
        <v/>
      </c>
    </row>
    <row r="1481" spans="1:10">
      <c r="A1481" s="124" t="s">
        <v>1311</v>
      </c>
      <c r="B1481" s="124" t="s">
        <v>2403</v>
      </c>
      <c r="D1481" s="124" t="str">
        <f t="shared" si="91"/>
        <v/>
      </c>
      <c r="E1481" s="124" t="str">
        <f>IF(D1481="","",COUNTIF($D$2:D1481,1))</f>
        <v/>
      </c>
      <c r="F1481" s="124" t="str">
        <f t="shared" si="92"/>
        <v/>
      </c>
      <c r="G1481" s="124" t="str">
        <f>IF(F1481="","",COUNTIF($F$2:F1481,$F$1))</f>
        <v/>
      </c>
      <c r="I1481" s="124" t="str">
        <f t="shared" si="93"/>
        <v/>
      </c>
      <c r="J1481" s="124" t="str">
        <f>IF(I1481="","",SUM($I$2:I1481))</f>
        <v/>
      </c>
    </row>
    <row r="1482" spans="1:10">
      <c r="A1482" s="124" t="s">
        <v>1311</v>
      </c>
      <c r="B1482" s="124" t="s">
        <v>2404</v>
      </c>
      <c r="D1482" s="124" t="str">
        <f t="shared" si="91"/>
        <v/>
      </c>
      <c r="E1482" s="124" t="str">
        <f>IF(D1482="","",COUNTIF($D$2:D1482,1))</f>
        <v/>
      </c>
      <c r="F1482" s="124" t="str">
        <f t="shared" si="92"/>
        <v/>
      </c>
      <c r="G1482" s="124" t="str">
        <f>IF(F1482="","",COUNTIF($F$2:F1482,$F$1))</f>
        <v/>
      </c>
      <c r="I1482" s="124" t="str">
        <f t="shared" si="93"/>
        <v/>
      </c>
      <c r="J1482" s="124" t="str">
        <f>IF(I1482="","",SUM($I$2:I1482))</f>
        <v/>
      </c>
    </row>
    <row r="1483" spans="1:10">
      <c r="A1483" s="124" t="s">
        <v>1311</v>
      </c>
      <c r="B1483" s="124" t="s">
        <v>2405</v>
      </c>
      <c r="D1483" s="124" t="str">
        <f t="shared" si="91"/>
        <v/>
      </c>
      <c r="E1483" s="124" t="str">
        <f>IF(D1483="","",COUNTIF($D$2:D1483,1))</f>
        <v/>
      </c>
      <c r="F1483" s="124" t="str">
        <f t="shared" si="92"/>
        <v/>
      </c>
      <c r="G1483" s="124" t="str">
        <f>IF(F1483="","",COUNTIF($F$2:F1483,$F$1))</f>
        <v/>
      </c>
      <c r="I1483" s="124" t="str">
        <f t="shared" si="93"/>
        <v/>
      </c>
      <c r="J1483" s="124" t="str">
        <f>IF(I1483="","",SUM($I$2:I1483))</f>
        <v/>
      </c>
    </row>
    <row r="1484" spans="1:10">
      <c r="A1484" s="124" t="s">
        <v>1311</v>
      </c>
      <c r="B1484" s="124" t="s">
        <v>2406</v>
      </c>
      <c r="D1484" s="124" t="str">
        <f t="shared" si="91"/>
        <v/>
      </c>
      <c r="E1484" s="124" t="str">
        <f>IF(D1484="","",COUNTIF($D$2:D1484,1))</f>
        <v/>
      </c>
      <c r="F1484" s="124" t="str">
        <f t="shared" si="92"/>
        <v/>
      </c>
      <c r="G1484" s="124" t="str">
        <f>IF(F1484="","",COUNTIF($F$2:F1484,$F$1))</f>
        <v/>
      </c>
      <c r="I1484" s="124" t="str">
        <f t="shared" si="93"/>
        <v/>
      </c>
      <c r="J1484" s="124" t="str">
        <f>IF(I1484="","",SUM($I$2:I1484))</f>
        <v/>
      </c>
    </row>
    <row r="1485" spans="1:10">
      <c r="A1485" s="124" t="s">
        <v>1311</v>
      </c>
      <c r="B1485" s="124" t="s">
        <v>2407</v>
      </c>
      <c r="D1485" s="124" t="str">
        <f t="shared" si="91"/>
        <v/>
      </c>
      <c r="E1485" s="124" t="str">
        <f>IF(D1485="","",COUNTIF($D$2:D1485,1))</f>
        <v/>
      </c>
      <c r="F1485" s="124" t="str">
        <f t="shared" si="92"/>
        <v/>
      </c>
      <c r="G1485" s="124" t="str">
        <f>IF(F1485="","",COUNTIF($F$2:F1485,$F$1))</f>
        <v/>
      </c>
      <c r="I1485" s="124" t="str">
        <f t="shared" si="93"/>
        <v/>
      </c>
      <c r="J1485" s="124" t="str">
        <f>IF(I1485="","",SUM($I$2:I1485))</f>
        <v/>
      </c>
    </row>
    <row r="1486" spans="1:10">
      <c r="A1486" s="124" t="s">
        <v>1311</v>
      </c>
      <c r="B1486" s="124" t="s">
        <v>2408</v>
      </c>
      <c r="D1486" s="124" t="str">
        <f t="shared" si="91"/>
        <v/>
      </c>
      <c r="E1486" s="124" t="str">
        <f>IF(D1486="","",COUNTIF($D$2:D1486,1))</f>
        <v/>
      </c>
      <c r="F1486" s="124" t="str">
        <f t="shared" si="92"/>
        <v/>
      </c>
      <c r="G1486" s="124" t="str">
        <f>IF(F1486="","",COUNTIF($F$2:F1486,$F$1))</f>
        <v/>
      </c>
      <c r="I1486" s="124" t="str">
        <f t="shared" si="93"/>
        <v/>
      </c>
      <c r="J1486" s="124" t="str">
        <f>IF(I1486="","",SUM($I$2:I1486))</f>
        <v/>
      </c>
    </row>
    <row r="1487" spans="1:10">
      <c r="A1487" s="124" t="s">
        <v>1311</v>
      </c>
      <c r="B1487" s="124" t="s">
        <v>2409</v>
      </c>
      <c r="D1487" s="124" t="str">
        <f t="shared" si="91"/>
        <v/>
      </c>
      <c r="E1487" s="124" t="str">
        <f>IF(D1487="","",COUNTIF($D$2:D1487,1))</f>
        <v/>
      </c>
      <c r="F1487" s="124" t="str">
        <f t="shared" si="92"/>
        <v/>
      </c>
      <c r="G1487" s="124" t="str">
        <f>IF(F1487="","",COUNTIF($F$2:F1487,$F$1))</f>
        <v/>
      </c>
      <c r="I1487" s="124" t="str">
        <f t="shared" si="93"/>
        <v/>
      </c>
      <c r="J1487" s="124" t="str">
        <f>IF(I1487="","",SUM($I$2:I1487))</f>
        <v/>
      </c>
    </row>
    <row r="1488" spans="1:10">
      <c r="A1488" s="124" t="s">
        <v>1311</v>
      </c>
      <c r="B1488" s="124" t="s">
        <v>2410</v>
      </c>
      <c r="D1488" s="124" t="str">
        <f t="shared" si="91"/>
        <v/>
      </c>
      <c r="E1488" s="124" t="str">
        <f>IF(D1488="","",COUNTIF($D$2:D1488,1))</f>
        <v/>
      </c>
      <c r="F1488" s="124" t="str">
        <f t="shared" si="92"/>
        <v/>
      </c>
      <c r="G1488" s="124" t="str">
        <f>IF(F1488="","",COUNTIF($F$2:F1488,$F$1))</f>
        <v/>
      </c>
      <c r="I1488" s="124" t="str">
        <f t="shared" si="93"/>
        <v/>
      </c>
      <c r="J1488" s="124" t="str">
        <f>IF(I1488="","",SUM($I$2:I1488))</f>
        <v/>
      </c>
    </row>
    <row r="1489" spans="1:10">
      <c r="A1489" s="124" t="s">
        <v>1311</v>
      </c>
      <c r="B1489" s="124" t="s">
        <v>2411</v>
      </c>
      <c r="D1489" s="124" t="str">
        <f t="shared" si="91"/>
        <v/>
      </c>
      <c r="E1489" s="124" t="str">
        <f>IF(D1489="","",COUNTIF($D$2:D1489,1))</f>
        <v/>
      </c>
      <c r="F1489" s="124" t="str">
        <f t="shared" si="92"/>
        <v/>
      </c>
      <c r="G1489" s="124" t="str">
        <f>IF(F1489="","",COUNTIF($F$2:F1489,$F$1))</f>
        <v/>
      </c>
      <c r="I1489" s="124" t="str">
        <f t="shared" si="93"/>
        <v/>
      </c>
      <c r="J1489" s="124" t="str">
        <f>IF(I1489="","",SUM($I$2:I1489))</f>
        <v/>
      </c>
    </row>
    <row r="1490" spans="1:10">
      <c r="A1490" s="124" t="s">
        <v>1311</v>
      </c>
      <c r="B1490" s="124" t="s">
        <v>2412</v>
      </c>
      <c r="D1490" s="124" t="str">
        <f t="shared" si="91"/>
        <v/>
      </c>
      <c r="E1490" s="124" t="str">
        <f>IF(D1490="","",COUNTIF($D$2:D1490,1))</f>
        <v/>
      </c>
      <c r="F1490" s="124" t="str">
        <f t="shared" si="92"/>
        <v/>
      </c>
      <c r="G1490" s="124" t="str">
        <f>IF(F1490="","",COUNTIF($F$2:F1490,$F$1))</f>
        <v/>
      </c>
      <c r="I1490" s="124" t="str">
        <f t="shared" si="93"/>
        <v/>
      </c>
      <c r="J1490" s="124" t="str">
        <f>IF(I1490="","",SUM($I$2:I1490))</f>
        <v/>
      </c>
    </row>
    <row r="1491" spans="1:10">
      <c r="A1491" s="124" t="s">
        <v>1311</v>
      </c>
      <c r="B1491" s="124" t="s">
        <v>2413</v>
      </c>
      <c r="D1491" s="124" t="str">
        <f t="shared" si="91"/>
        <v/>
      </c>
      <c r="E1491" s="124" t="str">
        <f>IF(D1491="","",COUNTIF($D$2:D1491,1))</f>
        <v/>
      </c>
      <c r="F1491" s="124" t="str">
        <f t="shared" si="92"/>
        <v>重複</v>
      </c>
      <c r="G1491" s="124">
        <f>IF(F1491="","",COUNTIF($F$2:F1491,$F$1))</f>
        <v>237</v>
      </c>
      <c r="I1491" s="124" t="str">
        <f t="shared" si="93"/>
        <v/>
      </c>
      <c r="J1491" s="124" t="str">
        <f>IF(I1491="","",SUM($I$2:I1491))</f>
        <v/>
      </c>
    </row>
    <row r="1492" spans="1:10">
      <c r="A1492" s="124" t="s">
        <v>1311</v>
      </c>
      <c r="B1492" s="124" t="s">
        <v>2414</v>
      </c>
      <c r="D1492" s="124" t="str">
        <f t="shared" si="91"/>
        <v/>
      </c>
      <c r="E1492" s="124" t="str">
        <f>IF(D1492="","",COUNTIF($D$2:D1492,1))</f>
        <v/>
      </c>
      <c r="F1492" s="124" t="str">
        <f t="shared" si="92"/>
        <v/>
      </c>
      <c r="G1492" s="124" t="str">
        <f>IF(F1492="","",COUNTIF($F$2:F1492,$F$1))</f>
        <v/>
      </c>
      <c r="I1492" s="124" t="str">
        <f t="shared" si="93"/>
        <v/>
      </c>
      <c r="J1492" s="124" t="str">
        <f>IF(I1492="","",SUM($I$2:I1492))</f>
        <v/>
      </c>
    </row>
    <row r="1493" spans="1:10">
      <c r="A1493" s="124" t="s">
        <v>1311</v>
      </c>
      <c r="B1493" s="124" t="s">
        <v>2415</v>
      </c>
      <c r="D1493" s="124" t="str">
        <f t="shared" si="91"/>
        <v/>
      </c>
      <c r="E1493" s="124" t="str">
        <f>IF(D1493="","",COUNTIF($D$2:D1493,1))</f>
        <v/>
      </c>
      <c r="F1493" s="124" t="str">
        <f t="shared" si="92"/>
        <v>重複</v>
      </c>
      <c r="G1493" s="124">
        <f>IF(F1493="","",COUNTIF($F$2:F1493,$F$1))</f>
        <v>238</v>
      </c>
      <c r="I1493" s="124" t="str">
        <f t="shared" si="93"/>
        <v/>
      </c>
      <c r="J1493" s="124" t="str">
        <f>IF(I1493="","",SUM($I$2:I1493))</f>
        <v/>
      </c>
    </row>
    <row r="1494" spans="1:10">
      <c r="A1494" s="124" t="s">
        <v>1311</v>
      </c>
      <c r="B1494" s="124" t="s">
        <v>2416</v>
      </c>
      <c r="D1494" s="124" t="str">
        <f t="shared" si="91"/>
        <v/>
      </c>
      <c r="E1494" s="124" t="str">
        <f>IF(D1494="","",COUNTIF($D$2:D1494,1))</f>
        <v/>
      </c>
      <c r="F1494" s="124" t="str">
        <f t="shared" si="92"/>
        <v/>
      </c>
      <c r="G1494" s="124" t="str">
        <f>IF(F1494="","",COUNTIF($F$2:F1494,$F$1))</f>
        <v/>
      </c>
      <c r="I1494" s="124" t="str">
        <f t="shared" si="93"/>
        <v/>
      </c>
      <c r="J1494" s="124" t="str">
        <f>IF(I1494="","",SUM($I$2:I1494))</f>
        <v/>
      </c>
    </row>
    <row r="1495" spans="1:10">
      <c r="A1495" s="124" t="s">
        <v>1311</v>
      </c>
      <c r="B1495" s="124" t="s">
        <v>2417</v>
      </c>
      <c r="D1495" s="124" t="str">
        <f t="shared" si="91"/>
        <v/>
      </c>
      <c r="E1495" s="124" t="str">
        <f>IF(D1495="","",COUNTIF($D$2:D1495,1))</f>
        <v/>
      </c>
      <c r="F1495" s="124" t="str">
        <f t="shared" si="92"/>
        <v>重複</v>
      </c>
      <c r="G1495" s="124">
        <f>IF(F1495="","",COUNTIF($F$2:F1495,$F$1))</f>
        <v>239</v>
      </c>
      <c r="I1495" s="124" t="str">
        <f t="shared" si="93"/>
        <v/>
      </c>
      <c r="J1495" s="124" t="str">
        <f>IF(I1495="","",SUM($I$2:I1495))</f>
        <v/>
      </c>
    </row>
    <row r="1496" spans="1:10">
      <c r="A1496" s="124" t="s">
        <v>1311</v>
      </c>
      <c r="B1496" s="124" t="s">
        <v>2418</v>
      </c>
      <c r="D1496" s="124" t="str">
        <f t="shared" si="91"/>
        <v/>
      </c>
      <c r="E1496" s="124" t="str">
        <f>IF(D1496="","",COUNTIF($D$2:D1496,1))</f>
        <v/>
      </c>
      <c r="F1496" s="124" t="str">
        <f t="shared" si="92"/>
        <v/>
      </c>
      <c r="G1496" s="124" t="str">
        <f>IF(F1496="","",COUNTIF($F$2:F1496,$F$1))</f>
        <v/>
      </c>
      <c r="I1496" s="124" t="str">
        <f t="shared" si="93"/>
        <v/>
      </c>
      <c r="J1496" s="124" t="str">
        <f>IF(I1496="","",SUM($I$2:I1496))</f>
        <v/>
      </c>
    </row>
    <row r="1497" spans="1:10">
      <c r="A1497" s="124" t="s">
        <v>1311</v>
      </c>
      <c r="B1497" s="124" t="s">
        <v>2419</v>
      </c>
      <c r="D1497" s="124" t="str">
        <f t="shared" si="91"/>
        <v/>
      </c>
      <c r="E1497" s="124" t="str">
        <f>IF(D1497="","",COUNTIF($D$2:D1497,1))</f>
        <v/>
      </c>
      <c r="F1497" s="124" t="str">
        <f t="shared" si="92"/>
        <v/>
      </c>
      <c r="G1497" s="124" t="str">
        <f>IF(F1497="","",COUNTIF($F$2:F1497,$F$1))</f>
        <v/>
      </c>
      <c r="I1497" s="124" t="str">
        <f t="shared" si="93"/>
        <v/>
      </c>
      <c r="J1497" s="124" t="str">
        <f>IF(I1497="","",SUM($I$2:I1497))</f>
        <v/>
      </c>
    </row>
    <row r="1498" spans="1:10">
      <c r="A1498" s="124" t="s">
        <v>1311</v>
      </c>
      <c r="B1498" s="124" t="s">
        <v>2420</v>
      </c>
      <c r="D1498" s="124" t="str">
        <f t="shared" si="91"/>
        <v/>
      </c>
      <c r="E1498" s="124" t="str">
        <f>IF(D1498="","",COUNTIF($D$2:D1498,1))</f>
        <v/>
      </c>
      <c r="F1498" s="124" t="str">
        <f t="shared" si="92"/>
        <v/>
      </c>
      <c r="G1498" s="124" t="str">
        <f>IF(F1498="","",COUNTIF($F$2:F1498,$F$1))</f>
        <v/>
      </c>
      <c r="I1498" s="124" t="str">
        <f t="shared" si="93"/>
        <v/>
      </c>
      <c r="J1498" s="124" t="str">
        <f>IF(I1498="","",SUM($I$2:I1498))</f>
        <v/>
      </c>
    </row>
    <row r="1499" spans="1:10">
      <c r="A1499" s="124" t="s">
        <v>1311</v>
      </c>
      <c r="B1499" s="124" t="s">
        <v>2421</v>
      </c>
      <c r="D1499" s="124" t="str">
        <f t="shared" si="91"/>
        <v/>
      </c>
      <c r="E1499" s="124" t="str">
        <f>IF(D1499="","",COUNTIF($D$2:D1499,1))</f>
        <v/>
      </c>
      <c r="F1499" s="124" t="str">
        <f t="shared" si="92"/>
        <v/>
      </c>
      <c r="G1499" s="124" t="str">
        <f>IF(F1499="","",COUNTIF($F$2:F1499,$F$1))</f>
        <v/>
      </c>
      <c r="I1499" s="124" t="str">
        <f t="shared" si="93"/>
        <v/>
      </c>
      <c r="J1499" s="124" t="str">
        <f>IF(I1499="","",SUM($I$2:I1499))</f>
        <v/>
      </c>
    </row>
    <row r="1500" spans="1:10">
      <c r="A1500" s="124" t="s">
        <v>1311</v>
      </c>
      <c r="B1500" s="124" t="s">
        <v>2422</v>
      </c>
      <c r="D1500" s="124" t="str">
        <f t="shared" si="91"/>
        <v/>
      </c>
      <c r="E1500" s="124" t="str">
        <f>IF(D1500="","",COUNTIF($D$2:D1500,1))</f>
        <v/>
      </c>
      <c r="F1500" s="124" t="str">
        <f t="shared" si="92"/>
        <v/>
      </c>
      <c r="G1500" s="124" t="str">
        <f>IF(F1500="","",COUNTIF($F$2:F1500,$F$1))</f>
        <v/>
      </c>
      <c r="I1500" s="124" t="str">
        <f t="shared" si="93"/>
        <v/>
      </c>
      <c r="J1500" s="124" t="str">
        <f>IF(I1500="","",SUM($I$2:I1500))</f>
        <v/>
      </c>
    </row>
    <row r="1501" spans="1:10">
      <c r="A1501" s="124" t="s">
        <v>1311</v>
      </c>
      <c r="B1501" s="124" t="s">
        <v>2423</v>
      </c>
      <c r="D1501" s="124" t="str">
        <f t="shared" si="91"/>
        <v/>
      </c>
      <c r="E1501" s="124" t="str">
        <f>IF(D1501="","",COUNTIF($D$2:D1501,1))</f>
        <v/>
      </c>
      <c r="F1501" s="124" t="str">
        <f t="shared" si="92"/>
        <v/>
      </c>
      <c r="G1501" s="124" t="str">
        <f>IF(F1501="","",COUNTIF($F$2:F1501,$F$1))</f>
        <v/>
      </c>
      <c r="I1501" s="124" t="str">
        <f t="shared" si="93"/>
        <v/>
      </c>
      <c r="J1501" s="124" t="str">
        <f>IF(I1501="","",SUM($I$2:I1501))</f>
        <v/>
      </c>
    </row>
    <row r="1502" spans="1:10">
      <c r="A1502" s="124" t="s">
        <v>1311</v>
      </c>
      <c r="B1502" s="124" t="s">
        <v>2424</v>
      </c>
      <c r="D1502" s="124" t="str">
        <f t="shared" si="91"/>
        <v/>
      </c>
      <c r="E1502" s="124" t="str">
        <f>IF(D1502="","",COUNTIF($D$2:D1502,1))</f>
        <v/>
      </c>
      <c r="F1502" s="124" t="str">
        <f t="shared" si="92"/>
        <v/>
      </c>
      <c r="G1502" s="124" t="str">
        <f>IF(F1502="","",COUNTIF($F$2:F1502,$F$1))</f>
        <v/>
      </c>
      <c r="I1502" s="124" t="str">
        <f t="shared" si="93"/>
        <v/>
      </c>
      <c r="J1502" s="124" t="str">
        <f>IF(I1502="","",SUM($I$2:I1502))</f>
        <v/>
      </c>
    </row>
    <row r="1503" spans="1:10">
      <c r="A1503" s="124" t="s">
        <v>1311</v>
      </c>
      <c r="B1503" s="124" t="s">
        <v>2425</v>
      </c>
      <c r="D1503" s="124" t="str">
        <f t="shared" si="91"/>
        <v/>
      </c>
      <c r="E1503" s="124" t="str">
        <f>IF(D1503="","",COUNTIF($D$2:D1503,1))</f>
        <v/>
      </c>
      <c r="F1503" s="124" t="str">
        <f t="shared" si="92"/>
        <v/>
      </c>
      <c r="G1503" s="124" t="str">
        <f>IF(F1503="","",COUNTIF($F$2:F1503,$F$1))</f>
        <v/>
      </c>
      <c r="I1503" s="124" t="str">
        <f t="shared" si="93"/>
        <v/>
      </c>
      <c r="J1503" s="124" t="str">
        <f>IF(I1503="","",SUM($I$2:I1503))</f>
        <v/>
      </c>
    </row>
    <row r="1504" spans="1:10">
      <c r="A1504" s="124" t="s">
        <v>1311</v>
      </c>
      <c r="B1504" s="124" t="s">
        <v>2426</v>
      </c>
      <c r="D1504" s="124" t="str">
        <f t="shared" si="91"/>
        <v/>
      </c>
      <c r="E1504" s="124" t="str">
        <f>IF(D1504="","",COUNTIF($D$2:D1504,1))</f>
        <v/>
      </c>
      <c r="F1504" s="124" t="str">
        <f t="shared" si="92"/>
        <v/>
      </c>
      <c r="G1504" s="124" t="str">
        <f>IF(F1504="","",COUNTIF($F$2:F1504,$F$1))</f>
        <v/>
      </c>
      <c r="I1504" s="124" t="str">
        <f t="shared" si="93"/>
        <v/>
      </c>
      <c r="J1504" s="124" t="str">
        <f>IF(I1504="","",SUM($I$2:I1504))</f>
        <v/>
      </c>
    </row>
    <row r="1505" spans="1:10">
      <c r="A1505" s="124" t="s">
        <v>1311</v>
      </c>
      <c r="B1505" s="124" t="s">
        <v>2427</v>
      </c>
      <c r="D1505" s="124" t="str">
        <f t="shared" si="91"/>
        <v/>
      </c>
      <c r="E1505" s="124" t="str">
        <f>IF(D1505="","",COUNTIF($D$2:D1505,1))</f>
        <v/>
      </c>
      <c r="F1505" s="124" t="str">
        <f t="shared" si="92"/>
        <v>重複</v>
      </c>
      <c r="G1505" s="124">
        <f>IF(F1505="","",COUNTIF($F$2:F1505,$F$1))</f>
        <v>240</v>
      </c>
      <c r="I1505" s="124" t="str">
        <f t="shared" si="93"/>
        <v/>
      </c>
      <c r="J1505" s="124" t="str">
        <f>IF(I1505="","",SUM($I$2:I1505))</f>
        <v/>
      </c>
    </row>
    <row r="1506" spans="1:10">
      <c r="A1506" s="124" t="s">
        <v>1311</v>
      </c>
      <c r="B1506" s="124" t="s">
        <v>2428</v>
      </c>
      <c r="D1506" s="124" t="str">
        <f t="shared" si="91"/>
        <v/>
      </c>
      <c r="E1506" s="124" t="str">
        <f>IF(D1506="","",COUNTIF($D$2:D1506,1))</f>
        <v/>
      </c>
      <c r="F1506" s="124" t="str">
        <f t="shared" si="92"/>
        <v/>
      </c>
      <c r="G1506" s="124" t="str">
        <f>IF(F1506="","",COUNTIF($F$2:F1506,$F$1))</f>
        <v/>
      </c>
      <c r="I1506" s="124" t="str">
        <f t="shared" si="93"/>
        <v/>
      </c>
      <c r="J1506" s="124" t="str">
        <f>IF(I1506="","",SUM($I$2:I1506))</f>
        <v/>
      </c>
    </row>
    <row r="1507" spans="1:10">
      <c r="A1507" s="124" t="s">
        <v>1311</v>
      </c>
      <c r="B1507" s="124" t="s">
        <v>2429</v>
      </c>
      <c r="D1507" s="124" t="str">
        <f t="shared" si="91"/>
        <v/>
      </c>
      <c r="E1507" s="124" t="str">
        <f>IF(D1507="","",COUNTIF($D$2:D1507,1))</f>
        <v/>
      </c>
      <c r="F1507" s="124" t="str">
        <f t="shared" si="92"/>
        <v/>
      </c>
      <c r="G1507" s="124" t="str">
        <f>IF(F1507="","",COUNTIF($F$2:F1507,$F$1))</f>
        <v/>
      </c>
      <c r="I1507" s="124" t="str">
        <f t="shared" si="93"/>
        <v/>
      </c>
      <c r="J1507" s="124" t="str">
        <f>IF(I1507="","",SUM($I$2:I1507))</f>
        <v/>
      </c>
    </row>
    <row r="1508" spans="1:10">
      <c r="A1508" s="124" t="s">
        <v>1311</v>
      </c>
      <c r="B1508" s="124" t="s">
        <v>2430</v>
      </c>
      <c r="D1508" s="124" t="str">
        <f t="shared" si="91"/>
        <v/>
      </c>
      <c r="E1508" s="124" t="str">
        <f>IF(D1508="","",COUNTIF($D$2:D1508,1))</f>
        <v/>
      </c>
      <c r="F1508" s="124" t="str">
        <f t="shared" si="92"/>
        <v/>
      </c>
      <c r="G1508" s="124" t="str">
        <f>IF(F1508="","",COUNTIF($F$2:F1508,$F$1))</f>
        <v/>
      </c>
      <c r="I1508" s="124" t="str">
        <f t="shared" si="93"/>
        <v/>
      </c>
      <c r="J1508" s="124" t="str">
        <f>IF(I1508="","",SUM($I$2:I1508))</f>
        <v/>
      </c>
    </row>
    <row r="1509" spans="1:10">
      <c r="A1509" s="124" t="s">
        <v>1311</v>
      </c>
      <c r="B1509" s="124" t="s">
        <v>2431</v>
      </c>
      <c r="D1509" s="124" t="str">
        <f t="shared" si="91"/>
        <v/>
      </c>
      <c r="E1509" s="124" t="str">
        <f>IF(D1509="","",COUNTIF($D$2:D1509,1))</f>
        <v/>
      </c>
      <c r="F1509" s="124" t="str">
        <f t="shared" si="92"/>
        <v/>
      </c>
      <c r="G1509" s="124" t="str">
        <f>IF(F1509="","",COUNTIF($F$2:F1509,$F$1))</f>
        <v/>
      </c>
      <c r="I1509" s="124" t="str">
        <f t="shared" si="93"/>
        <v/>
      </c>
      <c r="J1509" s="124" t="str">
        <f>IF(I1509="","",SUM($I$2:I1509))</f>
        <v/>
      </c>
    </row>
    <row r="1510" spans="1:10">
      <c r="A1510" s="124" t="s">
        <v>1311</v>
      </c>
      <c r="B1510" s="124" t="s">
        <v>2432</v>
      </c>
      <c r="D1510" s="124" t="str">
        <f t="shared" si="91"/>
        <v/>
      </c>
      <c r="E1510" s="124" t="str">
        <f>IF(D1510="","",COUNTIF($D$2:D1510,1))</f>
        <v/>
      </c>
      <c r="F1510" s="124" t="str">
        <f t="shared" si="92"/>
        <v/>
      </c>
      <c r="G1510" s="124" t="str">
        <f>IF(F1510="","",COUNTIF($F$2:F1510,$F$1))</f>
        <v/>
      </c>
      <c r="I1510" s="124" t="str">
        <f t="shared" si="93"/>
        <v/>
      </c>
      <c r="J1510" s="124" t="str">
        <f>IF(I1510="","",SUM($I$2:I1510))</f>
        <v/>
      </c>
    </row>
    <row r="1511" spans="1:10">
      <c r="A1511" s="124" t="s">
        <v>1311</v>
      </c>
      <c r="B1511" s="124" t="s">
        <v>2433</v>
      </c>
      <c r="D1511" s="124" t="str">
        <f t="shared" si="91"/>
        <v/>
      </c>
      <c r="E1511" s="124" t="str">
        <f>IF(D1511="","",COUNTIF($D$2:D1511,1))</f>
        <v/>
      </c>
      <c r="F1511" s="124" t="str">
        <f t="shared" si="92"/>
        <v/>
      </c>
      <c r="G1511" s="124" t="str">
        <f>IF(F1511="","",COUNTIF($F$2:F1511,$F$1))</f>
        <v/>
      </c>
      <c r="I1511" s="124" t="str">
        <f t="shared" si="93"/>
        <v/>
      </c>
      <c r="J1511" s="124" t="str">
        <f>IF(I1511="","",SUM($I$2:I1511))</f>
        <v/>
      </c>
    </row>
    <row r="1512" spans="1:10">
      <c r="A1512" s="124" t="s">
        <v>1311</v>
      </c>
      <c r="B1512" s="124" t="s">
        <v>2434</v>
      </c>
      <c r="D1512" s="124" t="str">
        <f t="shared" si="91"/>
        <v/>
      </c>
      <c r="E1512" s="124" t="str">
        <f>IF(D1512="","",COUNTIF($D$2:D1512,1))</f>
        <v/>
      </c>
      <c r="F1512" s="124" t="str">
        <f t="shared" si="92"/>
        <v/>
      </c>
      <c r="G1512" s="124" t="str">
        <f>IF(F1512="","",COUNTIF($F$2:F1512,$F$1))</f>
        <v/>
      </c>
      <c r="I1512" s="124" t="str">
        <f t="shared" si="93"/>
        <v/>
      </c>
      <c r="J1512" s="124" t="str">
        <f>IF(I1512="","",SUM($I$2:I1512))</f>
        <v/>
      </c>
    </row>
    <row r="1513" spans="1:10">
      <c r="A1513" s="124" t="s">
        <v>1311</v>
      </c>
      <c r="B1513" s="124" t="s">
        <v>2435</v>
      </c>
      <c r="D1513" s="124" t="str">
        <f t="shared" si="91"/>
        <v/>
      </c>
      <c r="E1513" s="124" t="str">
        <f>IF(D1513="","",COUNTIF($D$2:D1513,1))</f>
        <v/>
      </c>
      <c r="F1513" s="124" t="str">
        <f t="shared" si="92"/>
        <v/>
      </c>
      <c r="G1513" s="124" t="str">
        <f>IF(F1513="","",COUNTIF($F$2:F1513,$F$1))</f>
        <v/>
      </c>
      <c r="I1513" s="124" t="str">
        <f t="shared" si="93"/>
        <v/>
      </c>
      <c r="J1513" s="124" t="str">
        <f>IF(I1513="","",SUM($I$2:I1513))</f>
        <v/>
      </c>
    </row>
    <row r="1514" spans="1:10">
      <c r="A1514" s="124" t="s">
        <v>1311</v>
      </c>
      <c r="B1514" s="124" t="s">
        <v>2436</v>
      </c>
      <c r="D1514" s="124" t="str">
        <f t="shared" si="91"/>
        <v/>
      </c>
      <c r="E1514" s="124" t="str">
        <f>IF(D1514="","",COUNTIF($D$2:D1514,1))</f>
        <v/>
      </c>
      <c r="F1514" s="124" t="str">
        <f t="shared" si="92"/>
        <v/>
      </c>
      <c r="G1514" s="124" t="str">
        <f>IF(F1514="","",COUNTIF($F$2:F1514,$F$1))</f>
        <v/>
      </c>
      <c r="I1514" s="124" t="str">
        <f t="shared" si="93"/>
        <v/>
      </c>
      <c r="J1514" s="124" t="str">
        <f>IF(I1514="","",SUM($I$2:I1514))</f>
        <v/>
      </c>
    </row>
    <row r="1515" spans="1:10">
      <c r="A1515" s="124" t="s">
        <v>1311</v>
      </c>
      <c r="B1515" s="124" t="s">
        <v>2437</v>
      </c>
      <c r="D1515" s="124" t="str">
        <f t="shared" si="91"/>
        <v/>
      </c>
      <c r="E1515" s="124" t="str">
        <f>IF(D1515="","",COUNTIF($D$2:D1515,1))</f>
        <v/>
      </c>
      <c r="F1515" s="124" t="str">
        <f t="shared" si="92"/>
        <v/>
      </c>
      <c r="G1515" s="124" t="str">
        <f>IF(F1515="","",COUNTIF($F$2:F1515,$F$1))</f>
        <v/>
      </c>
      <c r="I1515" s="124" t="str">
        <f t="shared" si="93"/>
        <v/>
      </c>
      <c r="J1515" s="124" t="str">
        <f>IF(I1515="","",SUM($I$2:I1515))</f>
        <v/>
      </c>
    </row>
    <row r="1516" spans="1:10">
      <c r="A1516" s="124" t="s">
        <v>1311</v>
      </c>
      <c r="B1516" s="124" t="s">
        <v>2438</v>
      </c>
      <c r="D1516" s="124" t="str">
        <f t="shared" si="91"/>
        <v/>
      </c>
      <c r="E1516" s="124" t="str">
        <f>IF(D1516="","",COUNTIF($D$2:D1516,1))</f>
        <v/>
      </c>
      <c r="F1516" s="124" t="str">
        <f t="shared" si="92"/>
        <v/>
      </c>
      <c r="G1516" s="124" t="str">
        <f>IF(F1516="","",COUNTIF($F$2:F1516,$F$1))</f>
        <v/>
      </c>
      <c r="I1516" s="124" t="str">
        <f t="shared" si="93"/>
        <v/>
      </c>
      <c r="J1516" s="124" t="str">
        <f>IF(I1516="","",SUM($I$2:I1516))</f>
        <v/>
      </c>
    </row>
    <row r="1517" spans="1:10">
      <c r="A1517" s="124" t="s">
        <v>1311</v>
      </c>
      <c r="B1517" s="124" t="s">
        <v>2439</v>
      </c>
      <c r="D1517" s="124" t="str">
        <f t="shared" si="91"/>
        <v/>
      </c>
      <c r="E1517" s="124" t="str">
        <f>IF(D1517="","",COUNTIF($D$2:D1517,1))</f>
        <v/>
      </c>
      <c r="F1517" s="124" t="str">
        <f t="shared" si="92"/>
        <v/>
      </c>
      <c r="G1517" s="124" t="str">
        <f>IF(F1517="","",COUNTIF($F$2:F1517,$F$1))</f>
        <v/>
      </c>
      <c r="I1517" s="124" t="str">
        <f t="shared" si="93"/>
        <v/>
      </c>
      <c r="J1517" s="124" t="str">
        <f>IF(I1517="","",SUM($I$2:I1517))</f>
        <v/>
      </c>
    </row>
    <row r="1518" spans="1:10">
      <c r="A1518" s="124" t="s">
        <v>1311</v>
      </c>
      <c r="B1518" s="124" t="s">
        <v>2440</v>
      </c>
      <c r="D1518" s="124" t="str">
        <f t="shared" si="91"/>
        <v/>
      </c>
      <c r="E1518" s="124" t="str">
        <f>IF(D1518="","",COUNTIF($D$2:D1518,1))</f>
        <v/>
      </c>
      <c r="F1518" s="124" t="str">
        <f t="shared" si="92"/>
        <v/>
      </c>
      <c r="G1518" s="124" t="str">
        <f>IF(F1518="","",COUNTIF($F$2:F1518,$F$1))</f>
        <v/>
      </c>
      <c r="I1518" s="124" t="str">
        <f t="shared" si="93"/>
        <v/>
      </c>
      <c r="J1518" s="124" t="str">
        <f>IF(I1518="","",SUM($I$2:I1518))</f>
        <v/>
      </c>
    </row>
    <row r="1519" spans="1:10">
      <c r="A1519" s="124" t="s">
        <v>1311</v>
      </c>
      <c r="B1519" s="124" t="s">
        <v>2441</v>
      </c>
      <c r="D1519" s="124" t="str">
        <f t="shared" si="91"/>
        <v/>
      </c>
      <c r="E1519" s="124" t="str">
        <f>IF(D1519="","",COUNTIF($D$2:D1519,1))</f>
        <v/>
      </c>
      <c r="F1519" s="124" t="str">
        <f t="shared" si="92"/>
        <v/>
      </c>
      <c r="G1519" s="124" t="str">
        <f>IF(F1519="","",COUNTIF($F$2:F1519,$F$1))</f>
        <v/>
      </c>
      <c r="I1519" s="124" t="str">
        <f t="shared" si="93"/>
        <v/>
      </c>
      <c r="J1519" s="124" t="str">
        <f>IF(I1519="","",SUM($I$2:I1519))</f>
        <v/>
      </c>
    </row>
    <row r="1520" spans="1:10">
      <c r="A1520" s="124" t="s">
        <v>1311</v>
      </c>
      <c r="B1520" s="124" t="s">
        <v>2442</v>
      </c>
      <c r="D1520" s="124" t="str">
        <f t="shared" si="91"/>
        <v/>
      </c>
      <c r="E1520" s="124" t="str">
        <f>IF(D1520="","",COUNTIF($D$2:D1520,1))</f>
        <v/>
      </c>
      <c r="F1520" s="124" t="str">
        <f t="shared" si="92"/>
        <v/>
      </c>
      <c r="G1520" s="124" t="str">
        <f>IF(F1520="","",COUNTIF($F$2:F1520,$F$1))</f>
        <v/>
      </c>
      <c r="I1520" s="124" t="str">
        <f t="shared" si="93"/>
        <v/>
      </c>
      <c r="J1520" s="124" t="str">
        <f>IF(I1520="","",SUM($I$2:I1520))</f>
        <v/>
      </c>
    </row>
    <row r="1521" spans="1:10">
      <c r="A1521" s="124" t="s">
        <v>1311</v>
      </c>
      <c r="B1521" s="124" t="s">
        <v>2443</v>
      </c>
      <c r="D1521" s="124" t="str">
        <f t="shared" si="91"/>
        <v/>
      </c>
      <c r="E1521" s="124" t="str">
        <f>IF(D1521="","",COUNTIF($D$2:D1521,1))</f>
        <v/>
      </c>
      <c r="F1521" s="124" t="str">
        <f t="shared" si="92"/>
        <v/>
      </c>
      <c r="G1521" s="124" t="str">
        <f>IF(F1521="","",COUNTIF($F$2:F1521,$F$1))</f>
        <v/>
      </c>
      <c r="I1521" s="124" t="str">
        <f t="shared" si="93"/>
        <v/>
      </c>
      <c r="J1521" s="124" t="str">
        <f>IF(I1521="","",SUM($I$2:I1521))</f>
        <v/>
      </c>
    </row>
    <row r="1522" spans="1:10">
      <c r="A1522" s="124" t="s">
        <v>1311</v>
      </c>
      <c r="B1522" s="124" t="s">
        <v>2444</v>
      </c>
      <c r="D1522" s="124" t="str">
        <f t="shared" si="91"/>
        <v/>
      </c>
      <c r="E1522" s="124" t="str">
        <f>IF(D1522="","",COUNTIF($D$2:D1522,1))</f>
        <v/>
      </c>
      <c r="F1522" s="124" t="str">
        <f t="shared" si="92"/>
        <v/>
      </c>
      <c r="G1522" s="124" t="str">
        <f>IF(F1522="","",COUNTIF($F$2:F1522,$F$1))</f>
        <v/>
      </c>
      <c r="I1522" s="124" t="str">
        <f t="shared" si="93"/>
        <v/>
      </c>
      <c r="J1522" s="124" t="str">
        <f>IF(I1522="","",SUM($I$2:I1522))</f>
        <v/>
      </c>
    </row>
    <row r="1523" spans="1:10">
      <c r="A1523" s="124" t="s">
        <v>1311</v>
      </c>
      <c r="B1523" s="124" t="s">
        <v>2445</v>
      </c>
      <c r="D1523" s="124" t="str">
        <f t="shared" si="91"/>
        <v/>
      </c>
      <c r="E1523" s="124" t="str">
        <f>IF(D1523="","",COUNTIF($D$2:D1523,1))</f>
        <v/>
      </c>
      <c r="F1523" s="124" t="str">
        <f t="shared" si="92"/>
        <v/>
      </c>
      <c r="G1523" s="124" t="str">
        <f>IF(F1523="","",COUNTIF($F$2:F1523,$F$1))</f>
        <v/>
      </c>
      <c r="I1523" s="124" t="str">
        <f t="shared" si="93"/>
        <v/>
      </c>
      <c r="J1523" s="124" t="str">
        <f>IF(I1523="","",SUM($I$2:I1523))</f>
        <v/>
      </c>
    </row>
    <row r="1524" spans="1:10">
      <c r="A1524" s="124" t="s">
        <v>1311</v>
      </c>
      <c r="B1524" s="124" t="s">
        <v>2446</v>
      </c>
      <c r="D1524" s="124" t="str">
        <f t="shared" si="91"/>
        <v/>
      </c>
      <c r="E1524" s="124" t="str">
        <f>IF(D1524="","",COUNTIF($D$2:D1524,1))</f>
        <v/>
      </c>
      <c r="F1524" s="124" t="str">
        <f t="shared" si="92"/>
        <v/>
      </c>
      <c r="G1524" s="124" t="str">
        <f>IF(F1524="","",COUNTIF($F$2:F1524,$F$1))</f>
        <v/>
      </c>
      <c r="I1524" s="124" t="str">
        <f t="shared" si="93"/>
        <v/>
      </c>
      <c r="J1524" s="124" t="str">
        <f>IF(I1524="","",SUM($I$2:I1524))</f>
        <v/>
      </c>
    </row>
    <row r="1525" spans="1:10">
      <c r="A1525" s="124" t="s">
        <v>1311</v>
      </c>
      <c r="B1525" s="124" t="s">
        <v>2447</v>
      </c>
      <c r="D1525" s="124" t="str">
        <f t="shared" si="91"/>
        <v/>
      </c>
      <c r="E1525" s="124" t="str">
        <f>IF(D1525="","",COUNTIF($D$2:D1525,1))</f>
        <v/>
      </c>
      <c r="F1525" s="124" t="str">
        <f t="shared" si="92"/>
        <v>重複</v>
      </c>
      <c r="G1525" s="124">
        <f>IF(F1525="","",COUNTIF($F$2:F1525,$F$1))</f>
        <v>241</v>
      </c>
      <c r="I1525" s="124" t="str">
        <f t="shared" si="93"/>
        <v/>
      </c>
      <c r="J1525" s="124" t="str">
        <f>IF(I1525="","",SUM($I$2:I1525))</f>
        <v/>
      </c>
    </row>
    <row r="1526" spans="1:10">
      <c r="A1526" s="124" t="s">
        <v>1311</v>
      </c>
      <c r="B1526" s="124" t="s">
        <v>2448</v>
      </c>
      <c r="D1526" s="124" t="str">
        <f t="shared" si="91"/>
        <v/>
      </c>
      <c r="E1526" s="124" t="str">
        <f>IF(D1526="","",COUNTIF($D$2:D1526,1))</f>
        <v/>
      </c>
      <c r="F1526" s="124" t="str">
        <f t="shared" si="92"/>
        <v>重複</v>
      </c>
      <c r="G1526" s="124">
        <f>IF(F1526="","",COUNTIF($F$2:F1526,$F$1))</f>
        <v>242</v>
      </c>
      <c r="I1526" s="124" t="str">
        <f t="shared" si="93"/>
        <v/>
      </c>
      <c r="J1526" s="124" t="str">
        <f>IF(I1526="","",SUM($I$2:I1526))</f>
        <v/>
      </c>
    </row>
    <row r="1527" spans="1:10">
      <c r="A1527" s="124" t="s">
        <v>1311</v>
      </c>
      <c r="B1527" s="124" t="s">
        <v>2449</v>
      </c>
      <c r="D1527" s="124" t="str">
        <f t="shared" si="91"/>
        <v/>
      </c>
      <c r="E1527" s="124" t="str">
        <f>IF(D1527="","",COUNTIF($D$2:D1527,1))</f>
        <v/>
      </c>
      <c r="F1527" s="124" t="str">
        <f t="shared" si="92"/>
        <v/>
      </c>
      <c r="G1527" s="124" t="str">
        <f>IF(F1527="","",COUNTIF($F$2:F1527,$F$1))</f>
        <v/>
      </c>
      <c r="I1527" s="124" t="str">
        <f t="shared" si="93"/>
        <v/>
      </c>
      <c r="J1527" s="124" t="str">
        <f>IF(I1527="","",SUM($I$2:I1527))</f>
        <v/>
      </c>
    </row>
    <row r="1528" spans="1:10">
      <c r="A1528" s="124" t="s">
        <v>1311</v>
      </c>
      <c r="B1528" s="124" t="s">
        <v>2450</v>
      </c>
      <c r="D1528" s="124" t="str">
        <f t="shared" si="91"/>
        <v/>
      </c>
      <c r="E1528" s="124" t="str">
        <f>IF(D1528="","",COUNTIF($D$2:D1528,1))</f>
        <v/>
      </c>
      <c r="F1528" s="124" t="str">
        <f t="shared" si="92"/>
        <v/>
      </c>
      <c r="G1528" s="124" t="str">
        <f>IF(F1528="","",COUNTIF($F$2:F1528,$F$1))</f>
        <v/>
      </c>
      <c r="I1528" s="124" t="str">
        <f t="shared" si="93"/>
        <v/>
      </c>
      <c r="J1528" s="124" t="str">
        <f>IF(I1528="","",SUM($I$2:I1528))</f>
        <v/>
      </c>
    </row>
    <row r="1529" spans="1:10">
      <c r="A1529" s="124" t="s">
        <v>1311</v>
      </c>
      <c r="B1529" s="124" t="s">
        <v>2451</v>
      </c>
      <c r="D1529" s="124" t="str">
        <f t="shared" si="91"/>
        <v/>
      </c>
      <c r="E1529" s="124" t="str">
        <f>IF(D1529="","",COUNTIF($D$2:D1529,1))</f>
        <v/>
      </c>
      <c r="F1529" s="124" t="str">
        <f t="shared" si="92"/>
        <v/>
      </c>
      <c r="G1529" s="124" t="str">
        <f>IF(F1529="","",COUNTIF($F$2:F1529,$F$1))</f>
        <v/>
      </c>
      <c r="I1529" s="124" t="str">
        <f t="shared" si="93"/>
        <v/>
      </c>
      <c r="J1529" s="124" t="str">
        <f>IF(I1529="","",SUM($I$2:I1529))</f>
        <v/>
      </c>
    </row>
    <row r="1530" spans="1:10">
      <c r="A1530" s="124" t="s">
        <v>1311</v>
      </c>
      <c r="B1530" s="124" t="s">
        <v>2452</v>
      </c>
      <c r="D1530" s="124" t="str">
        <f t="shared" si="91"/>
        <v/>
      </c>
      <c r="E1530" s="124" t="str">
        <f>IF(D1530="","",COUNTIF($D$2:D1530,1))</f>
        <v/>
      </c>
      <c r="F1530" s="124" t="str">
        <f t="shared" si="92"/>
        <v/>
      </c>
      <c r="G1530" s="124" t="str">
        <f>IF(F1530="","",COUNTIF($F$2:F1530,$F$1))</f>
        <v/>
      </c>
      <c r="I1530" s="124" t="str">
        <f t="shared" si="93"/>
        <v/>
      </c>
      <c r="J1530" s="124" t="str">
        <f>IF(I1530="","",SUM($I$2:I1530))</f>
        <v/>
      </c>
    </row>
    <row r="1531" spans="1:10">
      <c r="A1531" s="124" t="s">
        <v>1311</v>
      </c>
      <c r="B1531" s="124" t="s">
        <v>2453</v>
      </c>
      <c r="D1531" s="124" t="str">
        <f t="shared" si="91"/>
        <v/>
      </c>
      <c r="E1531" s="124" t="str">
        <f>IF(D1531="","",COUNTIF($D$2:D1531,1))</f>
        <v/>
      </c>
      <c r="F1531" s="124" t="str">
        <f t="shared" si="92"/>
        <v/>
      </c>
      <c r="G1531" s="124" t="str">
        <f>IF(F1531="","",COUNTIF($F$2:F1531,$F$1))</f>
        <v/>
      </c>
      <c r="I1531" s="124" t="str">
        <f t="shared" si="93"/>
        <v/>
      </c>
      <c r="J1531" s="124" t="str">
        <f>IF(I1531="","",SUM($I$2:I1531))</f>
        <v/>
      </c>
    </row>
    <row r="1532" spans="1:10">
      <c r="A1532" s="124" t="s">
        <v>1311</v>
      </c>
      <c r="B1532" s="124" t="s">
        <v>2454</v>
      </c>
      <c r="D1532" s="124" t="str">
        <f t="shared" si="91"/>
        <v/>
      </c>
      <c r="E1532" s="124" t="str">
        <f>IF(D1532="","",COUNTIF($D$2:D1532,1))</f>
        <v/>
      </c>
      <c r="F1532" s="124" t="str">
        <f t="shared" si="92"/>
        <v/>
      </c>
      <c r="G1532" s="124" t="str">
        <f>IF(F1532="","",COUNTIF($F$2:F1532,$F$1))</f>
        <v/>
      </c>
      <c r="I1532" s="124" t="str">
        <f t="shared" si="93"/>
        <v/>
      </c>
      <c r="J1532" s="124" t="str">
        <f>IF(I1532="","",SUM($I$2:I1532))</f>
        <v/>
      </c>
    </row>
    <row r="1533" spans="1:10">
      <c r="A1533" s="124" t="s">
        <v>1311</v>
      </c>
      <c r="B1533" s="124" t="s">
        <v>2455</v>
      </c>
      <c r="D1533" s="124" t="str">
        <f t="shared" ref="D1533:D1596" si="94">IF(LEFT(B1533,LEN(頭文字))=頭文字,1,"")</f>
        <v/>
      </c>
      <c r="E1533" s="124" t="str">
        <f>IF(D1533="","",COUNTIF($D$2:D1533,1))</f>
        <v/>
      </c>
      <c r="F1533" s="124" t="str">
        <f t="shared" ref="F1533:F1596" si="95">IF(COUNTIF(氏名,B1533)&gt;1,"重複","")</f>
        <v/>
      </c>
      <c r="G1533" s="124" t="str">
        <f>IF(F1533="","",COUNTIF($F$2:F1533,$F$1))</f>
        <v/>
      </c>
      <c r="I1533" s="124" t="str">
        <f t="shared" si="93"/>
        <v/>
      </c>
      <c r="J1533" s="124" t="str">
        <f>IF(I1533="","",SUM($I$2:I1533))</f>
        <v/>
      </c>
    </row>
    <row r="1534" spans="1:10">
      <c r="A1534" s="124" t="s">
        <v>1311</v>
      </c>
      <c r="B1534" s="124" t="s">
        <v>2456</v>
      </c>
      <c r="D1534" s="124" t="str">
        <f t="shared" si="94"/>
        <v/>
      </c>
      <c r="E1534" s="124" t="str">
        <f>IF(D1534="","",COUNTIF($D$2:D1534,1))</f>
        <v/>
      </c>
      <c r="F1534" s="124" t="str">
        <f t="shared" si="95"/>
        <v/>
      </c>
      <c r="G1534" s="124" t="str">
        <f>IF(F1534="","",COUNTIF($F$2:F1534,$F$1))</f>
        <v/>
      </c>
      <c r="I1534" s="124" t="str">
        <f t="shared" ref="I1534:I1597" si="96">IF(H1534="","",1)</f>
        <v/>
      </c>
      <c r="J1534" s="124" t="str">
        <f>IF(I1534="","",SUM($I$2:I1534))</f>
        <v/>
      </c>
    </row>
    <row r="1535" spans="1:10">
      <c r="A1535" s="124" t="s">
        <v>1311</v>
      </c>
      <c r="B1535" s="124" t="s">
        <v>2457</v>
      </c>
      <c r="D1535" s="124" t="str">
        <f t="shared" si="94"/>
        <v/>
      </c>
      <c r="E1535" s="124" t="str">
        <f>IF(D1535="","",COUNTIF($D$2:D1535,1))</f>
        <v/>
      </c>
      <c r="F1535" s="124" t="str">
        <f t="shared" si="95"/>
        <v/>
      </c>
      <c r="G1535" s="124" t="str">
        <f>IF(F1535="","",COUNTIF($F$2:F1535,$F$1))</f>
        <v/>
      </c>
      <c r="I1535" s="124" t="str">
        <f t="shared" si="96"/>
        <v/>
      </c>
      <c r="J1535" s="124" t="str">
        <f>IF(I1535="","",SUM($I$2:I1535))</f>
        <v/>
      </c>
    </row>
    <row r="1536" spans="1:10">
      <c r="A1536" s="124" t="s">
        <v>1311</v>
      </c>
      <c r="B1536" s="124" t="s">
        <v>2458</v>
      </c>
      <c r="D1536" s="124" t="str">
        <f t="shared" si="94"/>
        <v/>
      </c>
      <c r="E1536" s="124" t="str">
        <f>IF(D1536="","",COUNTIF($D$2:D1536,1))</f>
        <v/>
      </c>
      <c r="F1536" s="124" t="str">
        <f t="shared" si="95"/>
        <v/>
      </c>
      <c r="G1536" s="124" t="str">
        <f>IF(F1536="","",COUNTIF($F$2:F1536,$F$1))</f>
        <v/>
      </c>
      <c r="I1536" s="124" t="str">
        <f t="shared" si="96"/>
        <v/>
      </c>
      <c r="J1536" s="124" t="str">
        <f>IF(I1536="","",SUM($I$2:I1536))</f>
        <v/>
      </c>
    </row>
    <row r="1537" spans="1:10">
      <c r="A1537" s="124" t="s">
        <v>1311</v>
      </c>
      <c r="B1537" s="124" t="s">
        <v>2459</v>
      </c>
      <c r="D1537" s="124" t="str">
        <f t="shared" si="94"/>
        <v/>
      </c>
      <c r="E1537" s="124" t="str">
        <f>IF(D1537="","",COUNTIF($D$2:D1537,1))</f>
        <v/>
      </c>
      <c r="F1537" s="124" t="str">
        <f t="shared" si="95"/>
        <v/>
      </c>
      <c r="G1537" s="124" t="str">
        <f>IF(F1537="","",COUNTIF($F$2:F1537,$F$1))</f>
        <v/>
      </c>
      <c r="I1537" s="124" t="str">
        <f t="shared" si="96"/>
        <v/>
      </c>
      <c r="J1537" s="124" t="str">
        <f>IF(I1537="","",SUM($I$2:I1537))</f>
        <v/>
      </c>
    </row>
    <row r="1538" spans="1:10">
      <c r="A1538" s="124" t="s">
        <v>1311</v>
      </c>
      <c r="B1538" s="124" t="s">
        <v>2460</v>
      </c>
      <c r="D1538" s="124" t="str">
        <f t="shared" si="94"/>
        <v/>
      </c>
      <c r="E1538" s="124" t="str">
        <f>IF(D1538="","",COUNTIF($D$2:D1538,1))</f>
        <v/>
      </c>
      <c r="F1538" s="124" t="str">
        <f t="shared" si="95"/>
        <v/>
      </c>
      <c r="G1538" s="124" t="str">
        <f>IF(F1538="","",COUNTIF($F$2:F1538,$F$1))</f>
        <v/>
      </c>
      <c r="I1538" s="124" t="str">
        <f t="shared" si="96"/>
        <v/>
      </c>
      <c r="J1538" s="124" t="str">
        <f>IF(I1538="","",SUM($I$2:I1538))</f>
        <v/>
      </c>
    </row>
    <row r="1539" spans="1:10">
      <c r="A1539" s="124" t="s">
        <v>1311</v>
      </c>
      <c r="B1539" s="124" t="s">
        <v>2461</v>
      </c>
      <c r="D1539" s="124" t="str">
        <f t="shared" si="94"/>
        <v/>
      </c>
      <c r="E1539" s="124" t="str">
        <f>IF(D1539="","",COUNTIF($D$2:D1539,1))</f>
        <v/>
      </c>
      <c r="F1539" s="124" t="str">
        <f t="shared" si="95"/>
        <v>重複</v>
      </c>
      <c r="G1539" s="124">
        <f>IF(F1539="","",COUNTIF($F$2:F1539,$F$1))</f>
        <v>243</v>
      </c>
      <c r="I1539" s="124" t="str">
        <f t="shared" si="96"/>
        <v/>
      </c>
      <c r="J1539" s="124" t="str">
        <f>IF(I1539="","",SUM($I$2:I1539))</f>
        <v/>
      </c>
    </row>
    <row r="1540" spans="1:10">
      <c r="A1540" s="124" t="s">
        <v>1311</v>
      </c>
      <c r="B1540" s="124" t="s">
        <v>2462</v>
      </c>
      <c r="D1540" s="124" t="str">
        <f t="shared" si="94"/>
        <v/>
      </c>
      <c r="E1540" s="124" t="str">
        <f>IF(D1540="","",COUNTIF($D$2:D1540,1))</f>
        <v/>
      </c>
      <c r="F1540" s="124" t="str">
        <f t="shared" si="95"/>
        <v/>
      </c>
      <c r="G1540" s="124" t="str">
        <f>IF(F1540="","",COUNTIF($F$2:F1540,$F$1))</f>
        <v/>
      </c>
      <c r="I1540" s="124" t="str">
        <f t="shared" si="96"/>
        <v/>
      </c>
      <c r="J1540" s="124" t="str">
        <f>IF(I1540="","",SUM($I$2:I1540))</f>
        <v/>
      </c>
    </row>
    <row r="1541" spans="1:10">
      <c r="A1541" s="124" t="s">
        <v>1311</v>
      </c>
      <c r="B1541" s="124" t="s">
        <v>2463</v>
      </c>
      <c r="D1541" s="124" t="str">
        <f t="shared" si="94"/>
        <v/>
      </c>
      <c r="E1541" s="124" t="str">
        <f>IF(D1541="","",COUNTIF($D$2:D1541,1))</f>
        <v/>
      </c>
      <c r="F1541" s="124" t="str">
        <f t="shared" si="95"/>
        <v/>
      </c>
      <c r="G1541" s="124" t="str">
        <f>IF(F1541="","",COUNTIF($F$2:F1541,$F$1))</f>
        <v/>
      </c>
      <c r="I1541" s="124" t="str">
        <f t="shared" si="96"/>
        <v/>
      </c>
      <c r="J1541" s="124" t="str">
        <f>IF(I1541="","",SUM($I$2:I1541))</f>
        <v/>
      </c>
    </row>
    <row r="1542" spans="1:10">
      <c r="A1542" s="124" t="s">
        <v>1311</v>
      </c>
      <c r="B1542" s="124" t="s">
        <v>2464</v>
      </c>
      <c r="D1542" s="124" t="str">
        <f t="shared" si="94"/>
        <v/>
      </c>
      <c r="E1542" s="124" t="str">
        <f>IF(D1542="","",COUNTIF($D$2:D1542,1))</f>
        <v/>
      </c>
      <c r="F1542" s="124" t="str">
        <f t="shared" si="95"/>
        <v/>
      </c>
      <c r="G1542" s="124" t="str">
        <f>IF(F1542="","",COUNTIF($F$2:F1542,$F$1))</f>
        <v/>
      </c>
      <c r="I1542" s="124" t="str">
        <f t="shared" si="96"/>
        <v/>
      </c>
      <c r="J1542" s="124" t="str">
        <f>IF(I1542="","",SUM($I$2:I1542))</f>
        <v/>
      </c>
    </row>
    <row r="1543" spans="1:10">
      <c r="A1543" s="124" t="s">
        <v>1311</v>
      </c>
      <c r="B1543" s="124" t="s">
        <v>2465</v>
      </c>
      <c r="D1543" s="124" t="str">
        <f t="shared" si="94"/>
        <v/>
      </c>
      <c r="E1543" s="124" t="str">
        <f>IF(D1543="","",COUNTIF($D$2:D1543,1))</f>
        <v/>
      </c>
      <c r="F1543" s="124" t="str">
        <f t="shared" si="95"/>
        <v>重複</v>
      </c>
      <c r="G1543" s="124">
        <f>IF(F1543="","",COUNTIF($F$2:F1543,$F$1))</f>
        <v>244</v>
      </c>
      <c r="I1543" s="124" t="str">
        <f t="shared" si="96"/>
        <v/>
      </c>
      <c r="J1543" s="124" t="str">
        <f>IF(I1543="","",SUM($I$2:I1543))</f>
        <v/>
      </c>
    </row>
    <row r="1544" spans="1:10">
      <c r="A1544" s="124" t="s">
        <v>1311</v>
      </c>
      <c r="B1544" s="124" t="s">
        <v>2466</v>
      </c>
      <c r="D1544" s="124" t="str">
        <f t="shared" si="94"/>
        <v/>
      </c>
      <c r="E1544" s="124" t="str">
        <f>IF(D1544="","",COUNTIF($D$2:D1544,1))</f>
        <v/>
      </c>
      <c r="F1544" s="124" t="str">
        <f t="shared" si="95"/>
        <v>重複</v>
      </c>
      <c r="G1544" s="124">
        <f>IF(F1544="","",COUNTIF($F$2:F1544,$F$1))</f>
        <v>245</v>
      </c>
      <c r="I1544" s="124" t="str">
        <f t="shared" si="96"/>
        <v/>
      </c>
      <c r="J1544" s="124" t="str">
        <f>IF(I1544="","",SUM($I$2:I1544))</f>
        <v/>
      </c>
    </row>
    <row r="1545" spans="1:10">
      <c r="A1545" s="124" t="s">
        <v>1311</v>
      </c>
      <c r="B1545" s="124" t="s">
        <v>2467</v>
      </c>
      <c r="D1545" s="124" t="str">
        <f t="shared" si="94"/>
        <v/>
      </c>
      <c r="E1545" s="124" t="str">
        <f>IF(D1545="","",COUNTIF($D$2:D1545,1))</f>
        <v/>
      </c>
      <c r="F1545" s="124" t="str">
        <f t="shared" si="95"/>
        <v/>
      </c>
      <c r="G1545" s="124" t="str">
        <f>IF(F1545="","",COUNTIF($F$2:F1545,$F$1))</f>
        <v/>
      </c>
      <c r="I1545" s="124" t="str">
        <f t="shared" si="96"/>
        <v/>
      </c>
      <c r="J1545" s="124" t="str">
        <f>IF(I1545="","",SUM($I$2:I1545))</f>
        <v/>
      </c>
    </row>
    <row r="1546" spans="1:10">
      <c r="A1546" s="124" t="s">
        <v>1311</v>
      </c>
      <c r="B1546" s="124" t="s">
        <v>2468</v>
      </c>
      <c r="D1546" s="124" t="str">
        <f t="shared" si="94"/>
        <v/>
      </c>
      <c r="E1546" s="124" t="str">
        <f>IF(D1546="","",COUNTIF($D$2:D1546,1))</f>
        <v/>
      </c>
      <c r="F1546" s="124" t="str">
        <f t="shared" si="95"/>
        <v/>
      </c>
      <c r="G1546" s="124" t="str">
        <f>IF(F1546="","",COUNTIF($F$2:F1546,$F$1))</f>
        <v/>
      </c>
      <c r="I1546" s="124" t="str">
        <f t="shared" si="96"/>
        <v/>
      </c>
      <c r="J1546" s="124" t="str">
        <f>IF(I1546="","",SUM($I$2:I1546))</f>
        <v/>
      </c>
    </row>
    <row r="1547" spans="1:10">
      <c r="A1547" s="124" t="s">
        <v>1311</v>
      </c>
      <c r="B1547" s="124" t="s">
        <v>2469</v>
      </c>
      <c r="D1547" s="124" t="str">
        <f t="shared" si="94"/>
        <v/>
      </c>
      <c r="E1547" s="124" t="str">
        <f>IF(D1547="","",COUNTIF($D$2:D1547,1))</f>
        <v/>
      </c>
      <c r="F1547" s="124" t="str">
        <f t="shared" si="95"/>
        <v/>
      </c>
      <c r="G1547" s="124" t="str">
        <f>IF(F1547="","",COUNTIF($F$2:F1547,$F$1))</f>
        <v/>
      </c>
      <c r="I1547" s="124" t="str">
        <f t="shared" si="96"/>
        <v/>
      </c>
      <c r="J1547" s="124" t="str">
        <f>IF(I1547="","",SUM($I$2:I1547))</f>
        <v/>
      </c>
    </row>
    <row r="1548" spans="1:10">
      <c r="A1548" s="124" t="s">
        <v>1311</v>
      </c>
      <c r="B1548" s="124" t="s">
        <v>2470</v>
      </c>
      <c r="D1548" s="124" t="str">
        <f t="shared" si="94"/>
        <v/>
      </c>
      <c r="E1548" s="124" t="str">
        <f>IF(D1548="","",COUNTIF($D$2:D1548,1))</f>
        <v/>
      </c>
      <c r="F1548" s="124" t="str">
        <f t="shared" si="95"/>
        <v/>
      </c>
      <c r="G1548" s="124" t="str">
        <f>IF(F1548="","",COUNTIF($F$2:F1548,$F$1))</f>
        <v/>
      </c>
      <c r="I1548" s="124" t="str">
        <f t="shared" si="96"/>
        <v/>
      </c>
      <c r="J1548" s="124" t="str">
        <f>IF(I1548="","",SUM($I$2:I1548))</f>
        <v/>
      </c>
    </row>
    <row r="1549" spans="1:10">
      <c r="A1549" s="124" t="s">
        <v>1311</v>
      </c>
      <c r="B1549" s="124" t="s">
        <v>2471</v>
      </c>
      <c r="D1549" s="124" t="str">
        <f t="shared" si="94"/>
        <v/>
      </c>
      <c r="E1549" s="124" t="str">
        <f>IF(D1549="","",COUNTIF($D$2:D1549,1))</f>
        <v/>
      </c>
      <c r="F1549" s="124" t="str">
        <f t="shared" si="95"/>
        <v>重複</v>
      </c>
      <c r="G1549" s="124">
        <f>IF(F1549="","",COUNTIF($F$2:F1549,$F$1))</f>
        <v>246</v>
      </c>
      <c r="I1549" s="124" t="str">
        <f t="shared" si="96"/>
        <v/>
      </c>
      <c r="J1549" s="124" t="str">
        <f>IF(I1549="","",SUM($I$2:I1549))</f>
        <v/>
      </c>
    </row>
    <row r="1550" spans="1:10">
      <c r="A1550" s="124" t="s">
        <v>1311</v>
      </c>
      <c r="B1550" s="124" t="s">
        <v>2472</v>
      </c>
      <c r="D1550" s="124" t="str">
        <f t="shared" si="94"/>
        <v/>
      </c>
      <c r="E1550" s="124" t="str">
        <f>IF(D1550="","",COUNTIF($D$2:D1550,1))</f>
        <v/>
      </c>
      <c r="F1550" s="124" t="str">
        <f t="shared" si="95"/>
        <v/>
      </c>
      <c r="G1550" s="124" t="str">
        <f>IF(F1550="","",COUNTIF($F$2:F1550,$F$1))</f>
        <v/>
      </c>
      <c r="I1550" s="124" t="str">
        <f t="shared" si="96"/>
        <v/>
      </c>
      <c r="J1550" s="124" t="str">
        <f>IF(I1550="","",SUM($I$2:I1550))</f>
        <v/>
      </c>
    </row>
    <row r="1551" spans="1:10">
      <c r="A1551" s="124" t="s">
        <v>1311</v>
      </c>
      <c r="B1551" s="124" t="s">
        <v>2473</v>
      </c>
      <c r="D1551" s="124" t="str">
        <f t="shared" si="94"/>
        <v/>
      </c>
      <c r="E1551" s="124" t="str">
        <f>IF(D1551="","",COUNTIF($D$2:D1551,1))</f>
        <v/>
      </c>
      <c r="F1551" s="124" t="str">
        <f t="shared" si="95"/>
        <v/>
      </c>
      <c r="G1551" s="124" t="str">
        <f>IF(F1551="","",COUNTIF($F$2:F1551,$F$1))</f>
        <v/>
      </c>
      <c r="I1551" s="124" t="str">
        <f t="shared" si="96"/>
        <v/>
      </c>
      <c r="J1551" s="124" t="str">
        <f>IF(I1551="","",SUM($I$2:I1551))</f>
        <v/>
      </c>
    </row>
    <row r="1552" spans="1:10">
      <c r="A1552" s="124" t="s">
        <v>1311</v>
      </c>
      <c r="B1552" s="124" t="s">
        <v>2474</v>
      </c>
      <c r="D1552" s="124" t="str">
        <f t="shared" si="94"/>
        <v/>
      </c>
      <c r="E1552" s="124" t="str">
        <f>IF(D1552="","",COUNTIF($D$2:D1552,1))</f>
        <v/>
      </c>
      <c r="F1552" s="124" t="str">
        <f t="shared" si="95"/>
        <v>重複</v>
      </c>
      <c r="G1552" s="124">
        <f>IF(F1552="","",COUNTIF($F$2:F1552,$F$1))</f>
        <v>247</v>
      </c>
      <c r="I1552" s="124" t="str">
        <f t="shared" si="96"/>
        <v/>
      </c>
      <c r="J1552" s="124" t="str">
        <f>IF(I1552="","",SUM($I$2:I1552))</f>
        <v/>
      </c>
    </row>
    <row r="1553" spans="1:10">
      <c r="A1553" s="124" t="s">
        <v>1311</v>
      </c>
      <c r="B1553" s="124" t="s">
        <v>2475</v>
      </c>
      <c r="D1553" s="124" t="str">
        <f t="shared" si="94"/>
        <v/>
      </c>
      <c r="E1553" s="124" t="str">
        <f>IF(D1553="","",COUNTIF($D$2:D1553,1))</f>
        <v/>
      </c>
      <c r="F1553" s="124" t="str">
        <f t="shared" si="95"/>
        <v/>
      </c>
      <c r="G1553" s="124" t="str">
        <f>IF(F1553="","",COUNTIF($F$2:F1553,$F$1))</f>
        <v/>
      </c>
      <c r="I1553" s="124" t="str">
        <f t="shared" si="96"/>
        <v/>
      </c>
      <c r="J1553" s="124" t="str">
        <f>IF(I1553="","",SUM($I$2:I1553))</f>
        <v/>
      </c>
    </row>
    <row r="1554" spans="1:10">
      <c r="A1554" s="124" t="s">
        <v>1311</v>
      </c>
      <c r="B1554" s="124" t="s">
        <v>2476</v>
      </c>
      <c r="D1554" s="124" t="str">
        <f t="shared" si="94"/>
        <v/>
      </c>
      <c r="E1554" s="124" t="str">
        <f>IF(D1554="","",COUNTIF($D$2:D1554,1))</f>
        <v/>
      </c>
      <c r="F1554" s="124" t="str">
        <f t="shared" si="95"/>
        <v/>
      </c>
      <c r="G1554" s="124" t="str">
        <f>IF(F1554="","",COUNTIF($F$2:F1554,$F$1))</f>
        <v/>
      </c>
      <c r="I1554" s="124" t="str">
        <f t="shared" si="96"/>
        <v/>
      </c>
      <c r="J1554" s="124" t="str">
        <f>IF(I1554="","",SUM($I$2:I1554))</f>
        <v/>
      </c>
    </row>
    <row r="1555" spans="1:10">
      <c r="A1555" s="124" t="s">
        <v>1311</v>
      </c>
      <c r="B1555" s="124" t="s">
        <v>2477</v>
      </c>
      <c r="D1555" s="124" t="str">
        <f t="shared" si="94"/>
        <v/>
      </c>
      <c r="E1555" s="124" t="str">
        <f>IF(D1555="","",COUNTIF($D$2:D1555,1))</f>
        <v/>
      </c>
      <c r="F1555" s="124" t="str">
        <f t="shared" si="95"/>
        <v/>
      </c>
      <c r="G1555" s="124" t="str">
        <f>IF(F1555="","",COUNTIF($F$2:F1555,$F$1))</f>
        <v/>
      </c>
      <c r="I1555" s="124" t="str">
        <f t="shared" si="96"/>
        <v/>
      </c>
      <c r="J1555" s="124" t="str">
        <f>IF(I1555="","",SUM($I$2:I1555))</f>
        <v/>
      </c>
    </row>
    <row r="1556" spans="1:10">
      <c r="A1556" s="124" t="s">
        <v>1311</v>
      </c>
      <c r="B1556" s="124" t="s">
        <v>2478</v>
      </c>
      <c r="D1556" s="124" t="str">
        <f t="shared" si="94"/>
        <v/>
      </c>
      <c r="E1556" s="124" t="str">
        <f>IF(D1556="","",COUNTIF($D$2:D1556,1))</f>
        <v/>
      </c>
      <c r="F1556" s="124" t="str">
        <f t="shared" si="95"/>
        <v/>
      </c>
      <c r="G1556" s="124" t="str">
        <f>IF(F1556="","",COUNTIF($F$2:F1556,$F$1))</f>
        <v/>
      </c>
      <c r="I1556" s="124" t="str">
        <f t="shared" si="96"/>
        <v/>
      </c>
      <c r="J1556" s="124" t="str">
        <f>IF(I1556="","",SUM($I$2:I1556))</f>
        <v/>
      </c>
    </row>
    <row r="1557" spans="1:10">
      <c r="A1557" s="124" t="s">
        <v>1311</v>
      </c>
      <c r="B1557" s="124" t="s">
        <v>2479</v>
      </c>
      <c r="D1557" s="124" t="str">
        <f t="shared" si="94"/>
        <v/>
      </c>
      <c r="E1557" s="124" t="str">
        <f>IF(D1557="","",COUNTIF($D$2:D1557,1))</f>
        <v/>
      </c>
      <c r="F1557" s="124" t="str">
        <f t="shared" si="95"/>
        <v/>
      </c>
      <c r="G1557" s="124" t="str">
        <f>IF(F1557="","",COUNTIF($F$2:F1557,$F$1))</f>
        <v/>
      </c>
      <c r="I1557" s="124" t="str">
        <f t="shared" si="96"/>
        <v/>
      </c>
      <c r="J1557" s="124" t="str">
        <f>IF(I1557="","",SUM($I$2:I1557))</f>
        <v/>
      </c>
    </row>
    <row r="1558" spans="1:10">
      <c r="A1558" s="124" t="s">
        <v>1311</v>
      </c>
      <c r="B1558" s="124" t="s">
        <v>2480</v>
      </c>
      <c r="D1558" s="124" t="str">
        <f t="shared" si="94"/>
        <v/>
      </c>
      <c r="E1558" s="124" t="str">
        <f>IF(D1558="","",COUNTIF($D$2:D1558,1))</f>
        <v/>
      </c>
      <c r="F1558" s="124" t="str">
        <f t="shared" si="95"/>
        <v/>
      </c>
      <c r="G1558" s="124" t="str">
        <f>IF(F1558="","",COUNTIF($F$2:F1558,$F$1))</f>
        <v/>
      </c>
      <c r="I1558" s="124" t="str">
        <f t="shared" si="96"/>
        <v/>
      </c>
      <c r="J1558" s="124" t="str">
        <f>IF(I1558="","",SUM($I$2:I1558))</f>
        <v/>
      </c>
    </row>
    <row r="1559" spans="1:10">
      <c r="A1559" s="124" t="s">
        <v>1311</v>
      </c>
      <c r="B1559" s="124" t="s">
        <v>2481</v>
      </c>
      <c r="D1559" s="124" t="str">
        <f t="shared" si="94"/>
        <v/>
      </c>
      <c r="E1559" s="124" t="str">
        <f>IF(D1559="","",COUNTIF($D$2:D1559,1))</f>
        <v/>
      </c>
      <c r="F1559" s="124" t="str">
        <f t="shared" si="95"/>
        <v>重複</v>
      </c>
      <c r="G1559" s="124">
        <f>IF(F1559="","",COUNTIF($F$2:F1559,$F$1))</f>
        <v>248</v>
      </c>
      <c r="I1559" s="124" t="str">
        <f t="shared" si="96"/>
        <v/>
      </c>
      <c r="J1559" s="124" t="str">
        <f>IF(I1559="","",SUM($I$2:I1559))</f>
        <v/>
      </c>
    </row>
    <row r="1560" spans="1:10">
      <c r="A1560" s="124" t="s">
        <v>1311</v>
      </c>
      <c r="B1560" s="124" t="s">
        <v>2482</v>
      </c>
      <c r="D1560" s="124" t="str">
        <f t="shared" si="94"/>
        <v/>
      </c>
      <c r="E1560" s="124" t="str">
        <f>IF(D1560="","",COUNTIF($D$2:D1560,1))</f>
        <v/>
      </c>
      <c r="F1560" s="124" t="str">
        <f t="shared" si="95"/>
        <v/>
      </c>
      <c r="G1560" s="124" t="str">
        <f>IF(F1560="","",COUNTIF($F$2:F1560,$F$1))</f>
        <v/>
      </c>
      <c r="I1560" s="124" t="str">
        <f t="shared" si="96"/>
        <v/>
      </c>
      <c r="J1560" s="124" t="str">
        <f>IF(I1560="","",SUM($I$2:I1560))</f>
        <v/>
      </c>
    </row>
    <row r="1561" spans="1:10">
      <c r="A1561" s="124" t="s">
        <v>1311</v>
      </c>
      <c r="B1561" s="124" t="s">
        <v>2483</v>
      </c>
      <c r="D1561" s="124" t="str">
        <f t="shared" si="94"/>
        <v/>
      </c>
      <c r="E1561" s="124" t="str">
        <f>IF(D1561="","",COUNTIF($D$2:D1561,1))</f>
        <v/>
      </c>
      <c r="F1561" s="124" t="str">
        <f t="shared" si="95"/>
        <v/>
      </c>
      <c r="G1561" s="124" t="str">
        <f>IF(F1561="","",COUNTIF($F$2:F1561,$F$1))</f>
        <v/>
      </c>
      <c r="I1561" s="124" t="str">
        <f t="shared" si="96"/>
        <v/>
      </c>
      <c r="J1561" s="124" t="str">
        <f>IF(I1561="","",SUM($I$2:I1561))</f>
        <v/>
      </c>
    </row>
    <row r="1562" spans="1:10">
      <c r="A1562" s="124" t="s">
        <v>1311</v>
      </c>
      <c r="B1562" s="124" t="s">
        <v>2484</v>
      </c>
      <c r="D1562" s="124" t="str">
        <f t="shared" si="94"/>
        <v/>
      </c>
      <c r="E1562" s="124" t="str">
        <f>IF(D1562="","",COUNTIF($D$2:D1562,1))</f>
        <v/>
      </c>
      <c r="F1562" s="124" t="str">
        <f t="shared" si="95"/>
        <v>重複</v>
      </c>
      <c r="G1562" s="124">
        <f>IF(F1562="","",COUNTIF($F$2:F1562,$F$1))</f>
        <v>249</v>
      </c>
      <c r="I1562" s="124" t="str">
        <f t="shared" si="96"/>
        <v/>
      </c>
      <c r="J1562" s="124" t="str">
        <f>IF(I1562="","",SUM($I$2:I1562))</f>
        <v/>
      </c>
    </row>
    <row r="1563" spans="1:10">
      <c r="A1563" s="124" t="s">
        <v>1311</v>
      </c>
      <c r="B1563" s="124" t="s">
        <v>2485</v>
      </c>
      <c r="D1563" s="124" t="str">
        <f t="shared" si="94"/>
        <v/>
      </c>
      <c r="E1563" s="124" t="str">
        <f>IF(D1563="","",COUNTIF($D$2:D1563,1))</f>
        <v/>
      </c>
      <c r="F1563" s="124" t="str">
        <f t="shared" si="95"/>
        <v>重複</v>
      </c>
      <c r="G1563" s="124">
        <f>IF(F1563="","",COUNTIF($F$2:F1563,$F$1))</f>
        <v>250</v>
      </c>
      <c r="I1563" s="124" t="str">
        <f t="shared" si="96"/>
        <v/>
      </c>
      <c r="J1563" s="124" t="str">
        <f>IF(I1563="","",SUM($I$2:I1563))</f>
        <v/>
      </c>
    </row>
    <row r="1564" spans="1:10">
      <c r="A1564" s="124" t="s">
        <v>1311</v>
      </c>
      <c r="B1564" s="124" t="s">
        <v>2486</v>
      </c>
      <c r="D1564" s="124" t="str">
        <f t="shared" si="94"/>
        <v/>
      </c>
      <c r="E1564" s="124" t="str">
        <f>IF(D1564="","",COUNTIF($D$2:D1564,1))</f>
        <v/>
      </c>
      <c r="F1564" s="124" t="str">
        <f t="shared" si="95"/>
        <v>重複</v>
      </c>
      <c r="G1564" s="124">
        <f>IF(F1564="","",COUNTIF($F$2:F1564,$F$1))</f>
        <v>251</v>
      </c>
      <c r="I1564" s="124" t="str">
        <f t="shared" si="96"/>
        <v/>
      </c>
      <c r="J1564" s="124" t="str">
        <f>IF(I1564="","",SUM($I$2:I1564))</f>
        <v/>
      </c>
    </row>
    <row r="1565" spans="1:10">
      <c r="A1565" s="124" t="s">
        <v>1311</v>
      </c>
      <c r="B1565" s="124" t="s">
        <v>2487</v>
      </c>
      <c r="D1565" s="124" t="str">
        <f t="shared" si="94"/>
        <v/>
      </c>
      <c r="E1565" s="124" t="str">
        <f>IF(D1565="","",COUNTIF($D$2:D1565,1))</f>
        <v/>
      </c>
      <c r="F1565" s="124" t="str">
        <f t="shared" si="95"/>
        <v/>
      </c>
      <c r="G1565" s="124" t="str">
        <f>IF(F1565="","",COUNTIF($F$2:F1565,$F$1))</f>
        <v/>
      </c>
      <c r="I1565" s="124" t="str">
        <f t="shared" si="96"/>
        <v/>
      </c>
      <c r="J1565" s="124" t="str">
        <f>IF(I1565="","",SUM($I$2:I1565))</f>
        <v/>
      </c>
    </row>
    <row r="1566" spans="1:10">
      <c r="A1566" s="124" t="s">
        <v>1311</v>
      </c>
      <c r="B1566" s="124" t="s">
        <v>2488</v>
      </c>
      <c r="D1566" s="124" t="str">
        <f t="shared" si="94"/>
        <v/>
      </c>
      <c r="E1566" s="124" t="str">
        <f>IF(D1566="","",COUNTIF($D$2:D1566,1))</f>
        <v/>
      </c>
      <c r="F1566" s="124" t="str">
        <f t="shared" si="95"/>
        <v/>
      </c>
      <c r="G1566" s="124" t="str">
        <f>IF(F1566="","",COUNTIF($F$2:F1566,$F$1))</f>
        <v/>
      </c>
      <c r="I1566" s="124" t="str">
        <f t="shared" si="96"/>
        <v/>
      </c>
      <c r="J1566" s="124" t="str">
        <f>IF(I1566="","",SUM($I$2:I1566))</f>
        <v/>
      </c>
    </row>
    <row r="1567" spans="1:10">
      <c r="A1567" s="124" t="s">
        <v>1311</v>
      </c>
      <c r="B1567" s="124" t="s">
        <v>2489</v>
      </c>
      <c r="D1567" s="124" t="str">
        <f t="shared" si="94"/>
        <v/>
      </c>
      <c r="E1567" s="124" t="str">
        <f>IF(D1567="","",COUNTIF($D$2:D1567,1))</f>
        <v/>
      </c>
      <c r="F1567" s="124" t="str">
        <f t="shared" si="95"/>
        <v/>
      </c>
      <c r="G1567" s="124" t="str">
        <f>IF(F1567="","",COUNTIF($F$2:F1567,$F$1))</f>
        <v/>
      </c>
      <c r="I1567" s="124" t="str">
        <f t="shared" si="96"/>
        <v/>
      </c>
      <c r="J1567" s="124" t="str">
        <f>IF(I1567="","",SUM($I$2:I1567))</f>
        <v/>
      </c>
    </row>
    <row r="1568" spans="1:10">
      <c r="A1568" s="124" t="s">
        <v>1311</v>
      </c>
      <c r="B1568" s="124" t="s">
        <v>2490</v>
      </c>
      <c r="D1568" s="124" t="str">
        <f t="shared" si="94"/>
        <v/>
      </c>
      <c r="E1568" s="124" t="str">
        <f>IF(D1568="","",COUNTIF($D$2:D1568,1))</f>
        <v/>
      </c>
      <c r="F1568" s="124" t="str">
        <f t="shared" si="95"/>
        <v/>
      </c>
      <c r="G1568" s="124" t="str">
        <f>IF(F1568="","",COUNTIF($F$2:F1568,$F$1))</f>
        <v/>
      </c>
      <c r="I1568" s="124" t="str">
        <f t="shared" si="96"/>
        <v/>
      </c>
      <c r="J1568" s="124" t="str">
        <f>IF(I1568="","",SUM($I$2:I1568))</f>
        <v/>
      </c>
    </row>
    <row r="1569" spans="1:10">
      <c r="A1569" s="124" t="s">
        <v>1311</v>
      </c>
      <c r="B1569" s="124" t="s">
        <v>2491</v>
      </c>
      <c r="D1569" s="124" t="str">
        <f t="shared" si="94"/>
        <v/>
      </c>
      <c r="E1569" s="124" t="str">
        <f>IF(D1569="","",COUNTIF($D$2:D1569,1))</f>
        <v/>
      </c>
      <c r="F1569" s="124" t="str">
        <f t="shared" si="95"/>
        <v/>
      </c>
      <c r="G1569" s="124" t="str">
        <f>IF(F1569="","",COUNTIF($F$2:F1569,$F$1))</f>
        <v/>
      </c>
      <c r="I1569" s="124" t="str">
        <f t="shared" si="96"/>
        <v/>
      </c>
      <c r="J1569" s="124" t="str">
        <f>IF(I1569="","",SUM($I$2:I1569))</f>
        <v/>
      </c>
    </row>
    <row r="1570" spans="1:10">
      <c r="A1570" s="124" t="s">
        <v>1311</v>
      </c>
      <c r="B1570" s="124" t="s">
        <v>2492</v>
      </c>
      <c r="D1570" s="124" t="str">
        <f t="shared" si="94"/>
        <v/>
      </c>
      <c r="E1570" s="124" t="str">
        <f>IF(D1570="","",COUNTIF($D$2:D1570,1))</f>
        <v/>
      </c>
      <c r="F1570" s="124" t="str">
        <f t="shared" si="95"/>
        <v>重複</v>
      </c>
      <c r="G1570" s="124">
        <f>IF(F1570="","",COUNTIF($F$2:F1570,$F$1))</f>
        <v>252</v>
      </c>
      <c r="I1570" s="124" t="str">
        <f t="shared" si="96"/>
        <v/>
      </c>
      <c r="J1570" s="124" t="str">
        <f>IF(I1570="","",SUM($I$2:I1570))</f>
        <v/>
      </c>
    </row>
    <row r="1571" spans="1:10">
      <c r="A1571" s="124" t="s">
        <v>1311</v>
      </c>
      <c r="B1571" s="124" t="s">
        <v>2493</v>
      </c>
      <c r="D1571" s="124" t="str">
        <f t="shared" si="94"/>
        <v/>
      </c>
      <c r="E1571" s="124" t="str">
        <f>IF(D1571="","",COUNTIF($D$2:D1571,1))</f>
        <v/>
      </c>
      <c r="F1571" s="124" t="str">
        <f t="shared" si="95"/>
        <v/>
      </c>
      <c r="G1571" s="124" t="str">
        <f>IF(F1571="","",COUNTIF($F$2:F1571,$F$1))</f>
        <v/>
      </c>
      <c r="I1571" s="124" t="str">
        <f t="shared" si="96"/>
        <v/>
      </c>
      <c r="J1571" s="124" t="str">
        <f>IF(I1571="","",SUM($I$2:I1571))</f>
        <v/>
      </c>
    </row>
    <row r="1572" spans="1:10">
      <c r="A1572" s="124" t="s">
        <v>1311</v>
      </c>
      <c r="B1572" s="124" t="s">
        <v>2494</v>
      </c>
      <c r="D1572" s="124" t="str">
        <f t="shared" si="94"/>
        <v/>
      </c>
      <c r="E1572" s="124" t="str">
        <f>IF(D1572="","",COUNTIF($D$2:D1572,1))</f>
        <v/>
      </c>
      <c r="F1572" s="124" t="str">
        <f t="shared" si="95"/>
        <v/>
      </c>
      <c r="G1572" s="124" t="str">
        <f>IF(F1572="","",COUNTIF($F$2:F1572,$F$1))</f>
        <v/>
      </c>
      <c r="I1572" s="124" t="str">
        <f t="shared" si="96"/>
        <v/>
      </c>
      <c r="J1572" s="124" t="str">
        <f>IF(I1572="","",SUM($I$2:I1572))</f>
        <v/>
      </c>
    </row>
    <row r="1573" spans="1:10">
      <c r="A1573" s="124" t="s">
        <v>1311</v>
      </c>
      <c r="B1573" s="124" t="s">
        <v>2495</v>
      </c>
      <c r="D1573" s="124" t="str">
        <f t="shared" si="94"/>
        <v/>
      </c>
      <c r="E1573" s="124" t="str">
        <f>IF(D1573="","",COUNTIF($D$2:D1573,1))</f>
        <v/>
      </c>
      <c r="F1573" s="124" t="str">
        <f t="shared" si="95"/>
        <v/>
      </c>
      <c r="G1573" s="124" t="str">
        <f>IF(F1573="","",COUNTIF($F$2:F1573,$F$1))</f>
        <v/>
      </c>
      <c r="I1573" s="124" t="str">
        <f t="shared" si="96"/>
        <v/>
      </c>
      <c r="J1573" s="124" t="str">
        <f>IF(I1573="","",SUM($I$2:I1573))</f>
        <v/>
      </c>
    </row>
    <row r="1574" spans="1:10">
      <c r="A1574" s="124" t="s">
        <v>1311</v>
      </c>
      <c r="B1574" s="124" t="s">
        <v>2496</v>
      </c>
      <c r="D1574" s="124" t="str">
        <f t="shared" si="94"/>
        <v/>
      </c>
      <c r="E1574" s="124" t="str">
        <f>IF(D1574="","",COUNTIF($D$2:D1574,1))</f>
        <v/>
      </c>
      <c r="F1574" s="124" t="str">
        <f t="shared" si="95"/>
        <v/>
      </c>
      <c r="G1574" s="124" t="str">
        <f>IF(F1574="","",COUNTIF($F$2:F1574,$F$1))</f>
        <v/>
      </c>
      <c r="I1574" s="124" t="str">
        <f t="shared" si="96"/>
        <v/>
      </c>
      <c r="J1574" s="124" t="str">
        <f>IF(I1574="","",SUM($I$2:I1574))</f>
        <v/>
      </c>
    </row>
    <row r="1575" spans="1:10">
      <c r="A1575" s="124" t="s">
        <v>1311</v>
      </c>
      <c r="B1575" s="124" t="s">
        <v>2497</v>
      </c>
      <c r="D1575" s="124" t="str">
        <f t="shared" si="94"/>
        <v/>
      </c>
      <c r="E1575" s="124" t="str">
        <f>IF(D1575="","",COUNTIF($D$2:D1575,1))</f>
        <v/>
      </c>
      <c r="F1575" s="124" t="str">
        <f t="shared" si="95"/>
        <v/>
      </c>
      <c r="G1575" s="124" t="str">
        <f>IF(F1575="","",COUNTIF($F$2:F1575,$F$1))</f>
        <v/>
      </c>
      <c r="I1575" s="124" t="str">
        <f t="shared" si="96"/>
        <v/>
      </c>
      <c r="J1575" s="124" t="str">
        <f>IF(I1575="","",SUM($I$2:I1575))</f>
        <v/>
      </c>
    </row>
    <row r="1576" spans="1:10">
      <c r="A1576" s="124" t="s">
        <v>1311</v>
      </c>
      <c r="B1576" s="124" t="s">
        <v>2498</v>
      </c>
      <c r="D1576" s="124" t="str">
        <f t="shared" si="94"/>
        <v/>
      </c>
      <c r="E1576" s="124" t="str">
        <f>IF(D1576="","",COUNTIF($D$2:D1576,1))</f>
        <v/>
      </c>
      <c r="F1576" s="124" t="str">
        <f t="shared" si="95"/>
        <v/>
      </c>
      <c r="G1576" s="124" t="str">
        <f>IF(F1576="","",COUNTIF($F$2:F1576,$F$1))</f>
        <v/>
      </c>
      <c r="I1576" s="124" t="str">
        <f t="shared" si="96"/>
        <v/>
      </c>
      <c r="J1576" s="124" t="str">
        <f>IF(I1576="","",SUM($I$2:I1576))</f>
        <v/>
      </c>
    </row>
    <row r="1577" spans="1:10">
      <c r="A1577" s="124" t="s">
        <v>1311</v>
      </c>
      <c r="B1577" s="124" t="s">
        <v>2499</v>
      </c>
      <c r="D1577" s="124" t="str">
        <f t="shared" si="94"/>
        <v/>
      </c>
      <c r="E1577" s="124" t="str">
        <f>IF(D1577="","",COUNTIF($D$2:D1577,1))</f>
        <v/>
      </c>
      <c r="F1577" s="124" t="str">
        <f t="shared" si="95"/>
        <v/>
      </c>
      <c r="G1577" s="124" t="str">
        <f>IF(F1577="","",COUNTIF($F$2:F1577,$F$1))</f>
        <v/>
      </c>
      <c r="I1577" s="124" t="str">
        <f t="shared" si="96"/>
        <v/>
      </c>
      <c r="J1577" s="124" t="str">
        <f>IF(I1577="","",SUM($I$2:I1577))</f>
        <v/>
      </c>
    </row>
    <row r="1578" spans="1:10">
      <c r="A1578" s="124" t="s">
        <v>1311</v>
      </c>
      <c r="B1578" s="124" t="s">
        <v>2500</v>
      </c>
      <c r="D1578" s="124" t="str">
        <f t="shared" si="94"/>
        <v/>
      </c>
      <c r="E1578" s="124" t="str">
        <f>IF(D1578="","",COUNTIF($D$2:D1578,1))</f>
        <v/>
      </c>
      <c r="F1578" s="124" t="str">
        <f t="shared" si="95"/>
        <v/>
      </c>
      <c r="G1578" s="124" t="str">
        <f>IF(F1578="","",COUNTIF($F$2:F1578,$F$1))</f>
        <v/>
      </c>
      <c r="I1578" s="124" t="str">
        <f t="shared" si="96"/>
        <v/>
      </c>
      <c r="J1578" s="124" t="str">
        <f>IF(I1578="","",SUM($I$2:I1578))</f>
        <v/>
      </c>
    </row>
    <row r="1579" spans="1:10">
      <c r="A1579" s="124" t="s">
        <v>1311</v>
      </c>
      <c r="B1579" s="124" t="s">
        <v>2501</v>
      </c>
      <c r="D1579" s="124" t="str">
        <f t="shared" si="94"/>
        <v/>
      </c>
      <c r="E1579" s="124" t="str">
        <f>IF(D1579="","",COUNTIF($D$2:D1579,1))</f>
        <v/>
      </c>
      <c r="F1579" s="124" t="str">
        <f t="shared" si="95"/>
        <v/>
      </c>
      <c r="G1579" s="124" t="str">
        <f>IF(F1579="","",COUNTIF($F$2:F1579,$F$1))</f>
        <v/>
      </c>
      <c r="I1579" s="124" t="str">
        <f t="shared" si="96"/>
        <v/>
      </c>
      <c r="J1579" s="124" t="str">
        <f>IF(I1579="","",SUM($I$2:I1579))</f>
        <v/>
      </c>
    </row>
    <row r="1580" spans="1:10">
      <c r="A1580" s="124" t="s">
        <v>1311</v>
      </c>
      <c r="B1580" s="124" t="s">
        <v>2502</v>
      </c>
      <c r="D1580" s="124" t="str">
        <f t="shared" si="94"/>
        <v/>
      </c>
      <c r="E1580" s="124" t="str">
        <f>IF(D1580="","",COUNTIF($D$2:D1580,1))</f>
        <v/>
      </c>
      <c r="F1580" s="124" t="str">
        <f t="shared" si="95"/>
        <v/>
      </c>
      <c r="G1580" s="124" t="str">
        <f>IF(F1580="","",COUNTIF($F$2:F1580,$F$1))</f>
        <v/>
      </c>
      <c r="I1580" s="124" t="str">
        <f t="shared" si="96"/>
        <v/>
      </c>
      <c r="J1580" s="124" t="str">
        <f>IF(I1580="","",SUM($I$2:I1580))</f>
        <v/>
      </c>
    </row>
    <row r="1581" spans="1:10">
      <c r="A1581" s="124" t="s">
        <v>1311</v>
      </c>
      <c r="B1581" s="124" t="s">
        <v>2503</v>
      </c>
      <c r="D1581" s="124" t="str">
        <f t="shared" si="94"/>
        <v/>
      </c>
      <c r="E1581" s="124" t="str">
        <f>IF(D1581="","",COUNTIF($D$2:D1581,1))</f>
        <v/>
      </c>
      <c r="F1581" s="124" t="str">
        <f t="shared" si="95"/>
        <v/>
      </c>
      <c r="G1581" s="124" t="str">
        <f>IF(F1581="","",COUNTIF($F$2:F1581,$F$1))</f>
        <v/>
      </c>
      <c r="I1581" s="124" t="str">
        <f t="shared" si="96"/>
        <v/>
      </c>
      <c r="J1581" s="124" t="str">
        <f>IF(I1581="","",SUM($I$2:I1581))</f>
        <v/>
      </c>
    </row>
    <row r="1582" spans="1:10">
      <c r="A1582" s="124" t="s">
        <v>1311</v>
      </c>
      <c r="B1582" s="124" t="s">
        <v>2504</v>
      </c>
      <c r="D1582" s="124">
        <f t="shared" si="94"/>
        <v>1</v>
      </c>
      <c r="E1582" s="124">
        <f>IF(D1582="","",COUNTIF($D$2:D1582,1))</f>
        <v>5</v>
      </c>
      <c r="F1582" s="124" t="str">
        <f t="shared" si="95"/>
        <v/>
      </c>
      <c r="G1582" s="124" t="str">
        <f>IF(F1582="","",COUNTIF($F$2:F1582,$F$1))</f>
        <v/>
      </c>
      <c r="I1582" s="124" t="str">
        <f t="shared" si="96"/>
        <v/>
      </c>
      <c r="J1582" s="124" t="str">
        <f>IF(I1582="","",SUM($I$2:I1582))</f>
        <v/>
      </c>
    </row>
    <row r="1583" spans="1:10">
      <c r="A1583" s="124" t="s">
        <v>1311</v>
      </c>
      <c r="B1583" s="124" t="s">
        <v>2505</v>
      </c>
      <c r="D1583" s="124" t="str">
        <f t="shared" si="94"/>
        <v/>
      </c>
      <c r="E1583" s="124" t="str">
        <f>IF(D1583="","",COUNTIF($D$2:D1583,1))</f>
        <v/>
      </c>
      <c r="F1583" s="124" t="str">
        <f t="shared" si="95"/>
        <v/>
      </c>
      <c r="G1583" s="124" t="str">
        <f>IF(F1583="","",COUNTIF($F$2:F1583,$F$1))</f>
        <v/>
      </c>
      <c r="I1583" s="124" t="str">
        <f t="shared" si="96"/>
        <v/>
      </c>
      <c r="J1583" s="124" t="str">
        <f>IF(I1583="","",SUM($I$2:I1583))</f>
        <v/>
      </c>
    </row>
    <row r="1584" spans="1:10">
      <c r="A1584" s="124" t="s">
        <v>1311</v>
      </c>
      <c r="B1584" s="124" t="s">
        <v>2506</v>
      </c>
      <c r="D1584" s="124" t="str">
        <f t="shared" si="94"/>
        <v/>
      </c>
      <c r="E1584" s="124" t="str">
        <f>IF(D1584="","",COUNTIF($D$2:D1584,1))</f>
        <v/>
      </c>
      <c r="F1584" s="124" t="str">
        <f t="shared" si="95"/>
        <v>重複</v>
      </c>
      <c r="G1584" s="124">
        <f>IF(F1584="","",COUNTIF($F$2:F1584,$F$1))</f>
        <v>253</v>
      </c>
      <c r="I1584" s="124" t="str">
        <f t="shared" si="96"/>
        <v/>
      </c>
      <c r="J1584" s="124" t="str">
        <f>IF(I1584="","",SUM($I$2:I1584))</f>
        <v/>
      </c>
    </row>
    <row r="1585" spans="1:10">
      <c r="A1585" s="124" t="s">
        <v>1311</v>
      </c>
      <c r="B1585" s="124" t="s">
        <v>2507</v>
      </c>
      <c r="D1585" s="124" t="str">
        <f t="shared" si="94"/>
        <v/>
      </c>
      <c r="E1585" s="124" t="str">
        <f>IF(D1585="","",COUNTIF($D$2:D1585,1))</f>
        <v/>
      </c>
      <c r="F1585" s="124" t="str">
        <f t="shared" si="95"/>
        <v/>
      </c>
      <c r="G1585" s="124" t="str">
        <f>IF(F1585="","",COUNTIF($F$2:F1585,$F$1))</f>
        <v/>
      </c>
      <c r="I1585" s="124" t="str">
        <f t="shared" si="96"/>
        <v/>
      </c>
      <c r="J1585" s="124" t="str">
        <f>IF(I1585="","",SUM($I$2:I1585))</f>
        <v/>
      </c>
    </row>
    <row r="1586" spans="1:10">
      <c r="A1586" s="124" t="s">
        <v>1311</v>
      </c>
      <c r="B1586" s="124" t="s">
        <v>2508</v>
      </c>
      <c r="D1586" s="124" t="str">
        <f t="shared" si="94"/>
        <v/>
      </c>
      <c r="E1586" s="124" t="str">
        <f>IF(D1586="","",COUNTIF($D$2:D1586,1))</f>
        <v/>
      </c>
      <c r="F1586" s="124" t="str">
        <f t="shared" si="95"/>
        <v/>
      </c>
      <c r="G1586" s="124" t="str">
        <f>IF(F1586="","",COUNTIF($F$2:F1586,$F$1))</f>
        <v/>
      </c>
      <c r="I1586" s="124" t="str">
        <f t="shared" si="96"/>
        <v/>
      </c>
      <c r="J1586" s="124" t="str">
        <f>IF(I1586="","",SUM($I$2:I1586))</f>
        <v/>
      </c>
    </row>
    <row r="1587" spans="1:10">
      <c r="A1587" s="124" t="s">
        <v>1311</v>
      </c>
      <c r="B1587" s="124" t="s">
        <v>2509</v>
      </c>
      <c r="D1587" s="124" t="str">
        <f t="shared" si="94"/>
        <v/>
      </c>
      <c r="E1587" s="124" t="str">
        <f>IF(D1587="","",COUNTIF($D$2:D1587,1))</f>
        <v/>
      </c>
      <c r="F1587" s="124" t="str">
        <f t="shared" si="95"/>
        <v/>
      </c>
      <c r="G1587" s="124" t="str">
        <f>IF(F1587="","",COUNTIF($F$2:F1587,$F$1))</f>
        <v/>
      </c>
      <c r="I1587" s="124" t="str">
        <f t="shared" si="96"/>
        <v/>
      </c>
      <c r="J1587" s="124" t="str">
        <f>IF(I1587="","",SUM($I$2:I1587))</f>
        <v/>
      </c>
    </row>
    <row r="1588" spans="1:10">
      <c r="A1588" s="124" t="s">
        <v>1311</v>
      </c>
      <c r="B1588" s="124" t="s">
        <v>2510</v>
      </c>
      <c r="D1588" s="124" t="str">
        <f t="shared" si="94"/>
        <v/>
      </c>
      <c r="E1588" s="124" t="str">
        <f>IF(D1588="","",COUNTIF($D$2:D1588,1))</f>
        <v/>
      </c>
      <c r="F1588" s="124" t="str">
        <f t="shared" si="95"/>
        <v/>
      </c>
      <c r="G1588" s="124" t="str">
        <f>IF(F1588="","",COUNTIF($F$2:F1588,$F$1))</f>
        <v/>
      </c>
      <c r="I1588" s="124" t="str">
        <f t="shared" si="96"/>
        <v/>
      </c>
      <c r="J1588" s="124" t="str">
        <f>IF(I1588="","",SUM($I$2:I1588))</f>
        <v/>
      </c>
    </row>
    <row r="1589" spans="1:10">
      <c r="A1589" s="124" t="s">
        <v>1311</v>
      </c>
      <c r="B1589" s="124" t="s">
        <v>2511</v>
      </c>
      <c r="D1589" s="124" t="str">
        <f t="shared" si="94"/>
        <v/>
      </c>
      <c r="E1589" s="124" t="str">
        <f>IF(D1589="","",COUNTIF($D$2:D1589,1))</f>
        <v/>
      </c>
      <c r="F1589" s="124" t="str">
        <f t="shared" si="95"/>
        <v/>
      </c>
      <c r="G1589" s="124" t="str">
        <f>IF(F1589="","",COUNTIF($F$2:F1589,$F$1))</f>
        <v/>
      </c>
      <c r="I1589" s="124" t="str">
        <f t="shared" si="96"/>
        <v/>
      </c>
      <c r="J1589" s="124" t="str">
        <f>IF(I1589="","",SUM($I$2:I1589))</f>
        <v/>
      </c>
    </row>
    <row r="1590" spans="1:10">
      <c r="A1590" s="124" t="s">
        <v>1311</v>
      </c>
      <c r="B1590" s="124" t="s">
        <v>2512</v>
      </c>
      <c r="D1590" s="124" t="str">
        <f t="shared" si="94"/>
        <v/>
      </c>
      <c r="E1590" s="124" t="str">
        <f>IF(D1590="","",COUNTIF($D$2:D1590,1))</f>
        <v/>
      </c>
      <c r="F1590" s="124" t="str">
        <f t="shared" si="95"/>
        <v/>
      </c>
      <c r="G1590" s="124" t="str">
        <f>IF(F1590="","",COUNTIF($F$2:F1590,$F$1))</f>
        <v/>
      </c>
      <c r="I1590" s="124" t="str">
        <f t="shared" si="96"/>
        <v/>
      </c>
      <c r="J1590" s="124" t="str">
        <f>IF(I1590="","",SUM($I$2:I1590))</f>
        <v/>
      </c>
    </row>
    <row r="1591" spans="1:10">
      <c r="A1591" s="124" t="s">
        <v>1311</v>
      </c>
      <c r="B1591" s="124" t="s">
        <v>2513</v>
      </c>
      <c r="D1591" s="124" t="str">
        <f t="shared" si="94"/>
        <v/>
      </c>
      <c r="E1591" s="124" t="str">
        <f>IF(D1591="","",COUNTIF($D$2:D1591,1))</f>
        <v/>
      </c>
      <c r="F1591" s="124" t="str">
        <f t="shared" si="95"/>
        <v>重複</v>
      </c>
      <c r="G1591" s="124">
        <f>IF(F1591="","",COUNTIF($F$2:F1591,$F$1))</f>
        <v>254</v>
      </c>
      <c r="I1591" s="124" t="str">
        <f t="shared" si="96"/>
        <v/>
      </c>
      <c r="J1591" s="124" t="str">
        <f>IF(I1591="","",SUM($I$2:I1591))</f>
        <v/>
      </c>
    </row>
    <row r="1592" spans="1:10">
      <c r="A1592" s="124" t="s">
        <v>1311</v>
      </c>
      <c r="B1592" s="124" t="s">
        <v>2514</v>
      </c>
      <c r="D1592" s="124" t="str">
        <f t="shared" si="94"/>
        <v/>
      </c>
      <c r="E1592" s="124" t="str">
        <f>IF(D1592="","",COUNTIF($D$2:D1592,1))</f>
        <v/>
      </c>
      <c r="F1592" s="124" t="str">
        <f t="shared" si="95"/>
        <v/>
      </c>
      <c r="G1592" s="124" t="str">
        <f>IF(F1592="","",COUNTIF($F$2:F1592,$F$1))</f>
        <v/>
      </c>
      <c r="I1592" s="124" t="str">
        <f t="shared" si="96"/>
        <v/>
      </c>
      <c r="J1592" s="124" t="str">
        <f>IF(I1592="","",SUM($I$2:I1592))</f>
        <v/>
      </c>
    </row>
    <row r="1593" spans="1:10">
      <c r="A1593" s="124" t="s">
        <v>1311</v>
      </c>
      <c r="B1593" s="124" t="s">
        <v>2515</v>
      </c>
      <c r="D1593" s="124" t="str">
        <f t="shared" si="94"/>
        <v/>
      </c>
      <c r="E1593" s="124" t="str">
        <f>IF(D1593="","",COUNTIF($D$2:D1593,1))</f>
        <v/>
      </c>
      <c r="F1593" s="124" t="str">
        <f t="shared" si="95"/>
        <v/>
      </c>
      <c r="G1593" s="124" t="str">
        <f>IF(F1593="","",COUNTIF($F$2:F1593,$F$1))</f>
        <v/>
      </c>
      <c r="I1593" s="124" t="str">
        <f t="shared" si="96"/>
        <v/>
      </c>
      <c r="J1593" s="124" t="str">
        <f>IF(I1593="","",SUM($I$2:I1593))</f>
        <v/>
      </c>
    </row>
    <row r="1594" spans="1:10">
      <c r="A1594" s="124" t="s">
        <v>1311</v>
      </c>
      <c r="B1594" s="124" t="s">
        <v>2516</v>
      </c>
      <c r="D1594" s="124" t="str">
        <f t="shared" si="94"/>
        <v/>
      </c>
      <c r="E1594" s="124" t="str">
        <f>IF(D1594="","",COUNTIF($D$2:D1594,1))</f>
        <v/>
      </c>
      <c r="F1594" s="124" t="str">
        <f t="shared" si="95"/>
        <v/>
      </c>
      <c r="G1594" s="124" t="str">
        <f>IF(F1594="","",COUNTIF($F$2:F1594,$F$1))</f>
        <v/>
      </c>
      <c r="I1594" s="124" t="str">
        <f t="shared" si="96"/>
        <v/>
      </c>
      <c r="J1594" s="124" t="str">
        <f>IF(I1594="","",SUM($I$2:I1594))</f>
        <v/>
      </c>
    </row>
    <row r="1595" spans="1:10">
      <c r="A1595" s="124" t="s">
        <v>1311</v>
      </c>
      <c r="B1595" s="124" t="s">
        <v>2517</v>
      </c>
      <c r="D1595" s="124" t="str">
        <f t="shared" si="94"/>
        <v/>
      </c>
      <c r="E1595" s="124" t="str">
        <f>IF(D1595="","",COUNTIF($D$2:D1595,1))</f>
        <v/>
      </c>
      <c r="F1595" s="124" t="str">
        <f t="shared" si="95"/>
        <v/>
      </c>
      <c r="G1595" s="124" t="str">
        <f>IF(F1595="","",COUNTIF($F$2:F1595,$F$1))</f>
        <v/>
      </c>
      <c r="I1595" s="124" t="str">
        <f t="shared" si="96"/>
        <v/>
      </c>
      <c r="J1595" s="124" t="str">
        <f>IF(I1595="","",SUM($I$2:I1595))</f>
        <v/>
      </c>
    </row>
    <row r="1596" spans="1:10">
      <c r="A1596" s="124" t="s">
        <v>1311</v>
      </c>
      <c r="B1596" s="124" t="s">
        <v>2518</v>
      </c>
      <c r="D1596" s="124" t="str">
        <f t="shared" si="94"/>
        <v/>
      </c>
      <c r="E1596" s="124" t="str">
        <f>IF(D1596="","",COUNTIF($D$2:D1596,1))</f>
        <v/>
      </c>
      <c r="F1596" s="124" t="str">
        <f t="shared" si="95"/>
        <v/>
      </c>
      <c r="G1596" s="124" t="str">
        <f>IF(F1596="","",COUNTIF($F$2:F1596,$F$1))</f>
        <v/>
      </c>
      <c r="I1596" s="124" t="str">
        <f t="shared" si="96"/>
        <v/>
      </c>
      <c r="J1596" s="124" t="str">
        <f>IF(I1596="","",SUM($I$2:I1596))</f>
        <v/>
      </c>
    </row>
    <row r="1597" spans="1:10">
      <c r="A1597" s="124" t="s">
        <v>1311</v>
      </c>
      <c r="B1597" s="124" t="s">
        <v>2519</v>
      </c>
      <c r="D1597" s="124" t="str">
        <f t="shared" ref="D1597:D1660" si="97">IF(LEFT(B1597,LEN(頭文字))=頭文字,1,"")</f>
        <v/>
      </c>
      <c r="E1597" s="124" t="str">
        <f>IF(D1597="","",COUNTIF($D$2:D1597,1))</f>
        <v/>
      </c>
      <c r="F1597" s="124" t="str">
        <f t="shared" ref="F1597:F1660" si="98">IF(COUNTIF(氏名,B1597)&gt;1,"重複","")</f>
        <v/>
      </c>
      <c r="G1597" s="124" t="str">
        <f>IF(F1597="","",COUNTIF($F$2:F1597,$F$1))</f>
        <v/>
      </c>
      <c r="I1597" s="124" t="str">
        <f t="shared" si="96"/>
        <v/>
      </c>
      <c r="J1597" s="124" t="str">
        <f>IF(I1597="","",SUM($I$2:I1597))</f>
        <v/>
      </c>
    </row>
    <row r="1598" spans="1:10">
      <c r="A1598" s="124" t="s">
        <v>1311</v>
      </c>
      <c r="B1598" s="124" t="s">
        <v>2520</v>
      </c>
      <c r="D1598" s="124" t="str">
        <f t="shared" si="97"/>
        <v/>
      </c>
      <c r="E1598" s="124" t="str">
        <f>IF(D1598="","",COUNTIF($D$2:D1598,1))</f>
        <v/>
      </c>
      <c r="F1598" s="124" t="str">
        <f t="shared" si="98"/>
        <v>重複</v>
      </c>
      <c r="G1598" s="124">
        <f>IF(F1598="","",COUNTIF($F$2:F1598,$F$1))</f>
        <v>255</v>
      </c>
      <c r="I1598" s="124" t="str">
        <f t="shared" ref="I1598:I1661" si="99">IF(H1598="","",1)</f>
        <v/>
      </c>
      <c r="J1598" s="124" t="str">
        <f>IF(I1598="","",SUM($I$2:I1598))</f>
        <v/>
      </c>
    </row>
    <row r="1599" spans="1:10">
      <c r="A1599" s="124" t="s">
        <v>1311</v>
      </c>
      <c r="B1599" s="124" t="s">
        <v>2521</v>
      </c>
      <c r="D1599" s="124" t="str">
        <f t="shared" si="97"/>
        <v/>
      </c>
      <c r="E1599" s="124" t="str">
        <f>IF(D1599="","",COUNTIF($D$2:D1599,1))</f>
        <v/>
      </c>
      <c r="F1599" s="124" t="str">
        <f t="shared" si="98"/>
        <v/>
      </c>
      <c r="G1599" s="124" t="str">
        <f>IF(F1599="","",COUNTIF($F$2:F1599,$F$1))</f>
        <v/>
      </c>
      <c r="I1599" s="124" t="str">
        <f t="shared" si="99"/>
        <v/>
      </c>
      <c r="J1599" s="124" t="str">
        <f>IF(I1599="","",SUM($I$2:I1599))</f>
        <v/>
      </c>
    </row>
    <row r="1600" spans="1:10">
      <c r="A1600" s="124" t="s">
        <v>1311</v>
      </c>
      <c r="B1600" s="124" t="s">
        <v>2522</v>
      </c>
      <c r="D1600" s="124" t="str">
        <f t="shared" si="97"/>
        <v/>
      </c>
      <c r="E1600" s="124" t="str">
        <f>IF(D1600="","",COUNTIF($D$2:D1600,1))</f>
        <v/>
      </c>
      <c r="F1600" s="124" t="str">
        <f t="shared" si="98"/>
        <v>重複</v>
      </c>
      <c r="G1600" s="124">
        <f>IF(F1600="","",COUNTIF($F$2:F1600,$F$1))</f>
        <v>256</v>
      </c>
      <c r="I1600" s="124" t="str">
        <f t="shared" si="99"/>
        <v/>
      </c>
      <c r="J1600" s="124" t="str">
        <f>IF(I1600="","",SUM($I$2:I1600))</f>
        <v/>
      </c>
    </row>
    <row r="1601" spans="1:10">
      <c r="A1601" s="124" t="s">
        <v>1311</v>
      </c>
      <c r="B1601" s="124" t="s">
        <v>2523</v>
      </c>
      <c r="D1601" s="124" t="str">
        <f t="shared" si="97"/>
        <v/>
      </c>
      <c r="E1601" s="124" t="str">
        <f>IF(D1601="","",COUNTIF($D$2:D1601,1))</f>
        <v/>
      </c>
      <c r="F1601" s="124" t="str">
        <f t="shared" si="98"/>
        <v/>
      </c>
      <c r="G1601" s="124" t="str">
        <f>IF(F1601="","",COUNTIF($F$2:F1601,$F$1))</f>
        <v/>
      </c>
      <c r="I1601" s="124" t="str">
        <f t="shared" si="99"/>
        <v/>
      </c>
      <c r="J1601" s="124" t="str">
        <f>IF(I1601="","",SUM($I$2:I1601))</f>
        <v/>
      </c>
    </row>
    <row r="1602" spans="1:10">
      <c r="A1602" s="124" t="s">
        <v>1311</v>
      </c>
      <c r="B1602" s="124" t="s">
        <v>2524</v>
      </c>
      <c r="D1602" s="124" t="str">
        <f t="shared" si="97"/>
        <v/>
      </c>
      <c r="E1602" s="124" t="str">
        <f>IF(D1602="","",COUNTIF($D$2:D1602,1))</f>
        <v/>
      </c>
      <c r="F1602" s="124" t="str">
        <f t="shared" si="98"/>
        <v/>
      </c>
      <c r="G1602" s="124" t="str">
        <f>IF(F1602="","",COUNTIF($F$2:F1602,$F$1))</f>
        <v/>
      </c>
      <c r="I1602" s="124" t="str">
        <f t="shared" si="99"/>
        <v/>
      </c>
      <c r="J1602" s="124" t="str">
        <f>IF(I1602="","",SUM($I$2:I1602))</f>
        <v/>
      </c>
    </row>
    <row r="1603" spans="1:10">
      <c r="A1603" s="124" t="s">
        <v>1311</v>
      </c>
      <c r="B1603" s="124" t="s">
        <v>2525</v>
      </c>
      <c r="D1603" s="124" t="str">
        <f t="shared" si="97"/>
        <v/>
      </c>
      <c r="E1603" s="124" t="str">
        <f>IF(D1603="","",COUNTIF($D$2:D1603,1))</f>
        <v/>
      </c>
      <c r="F1603" s="124" t="str">
        <f t="shared" si="98"/>
        <v/>
      </c>
      <c r="G1603" s="124" t="str">
        <f>IF(F1603="","",COUNTIF($F$2:F1603,$F$1))</f>
        <v/>
      </c>
      <c r="I1603" s="124" t="str">
        <f t="shared" si="99"/>
        <v/>
      </c>
      <c r="J1603" s="124" t="str">
        <f>IF(I1603="","",SUM($I$2:I1603))</f>
        <v/>
      </c>
    </row>
    <row r="1604" spans="1:10">
      <c r="A1604" s="124" t="s">
        <v>1311</v>
      </c>
      <c r="B1604" s="124" t="s">
        <v>2526</v>
      </c>
      <c r="D1604" s="124" t="str">
        <f t="shared" si="97"/>
        <v/>
      </c>
      <c r="E1604" s="124" t="str">
        <f>IF(D1604="","",COUNTIF($D$2:D1604,1))</f>
        <v/>
      </c>
      <c r="F1604" s="124" t="str">
        <f t="shared" si="98"/>
        <v/>
      </c>
      <c r="G1604" s="124" t="str">
        <f>IF(F1604="","",COUNTIF($F$2:F1604,$F$1))</f>
        <v/>
      </c>
      <c r="I1604" s="124" t="str">
        <f t="shared" si="99"/>
        <v/>
      </c>
      <c r="J1604" s="124" t="str">
        <f>IF(I1604="","",SUM($I$2:I1604))</f>
        <v/>
      </c>
    </row>
    <row r="1605" spans="1:10">
      <c r="A1605" s="124" t="s">
        <v>1311</v>
      </c>
      <c r="B1605" s="124" t="s">
        <v>2527</v>
      </c>
      <c r="D1605" s="124" t="str">
        <f t="shared" si="97"/>
        <v/>
      </c>
      <c r="E1605" s="124" t="str">
        <f>IF(D1605="","",COUNTIF($D$2:D1605,1))</f>
        <v/>
      </c>
      <c r="F1605" s="124" t="str">
        <f t="shared" si="98"/>
        <v/>
      </c>
      <c r="G1605" s="124" t="str">
        <f>IF(F1605="","",COUNTIF($F$2:F1605,$F$1))</f>
        <v/>
      </c>
      <c r="I1605" s="124" t="str">
        <f t="shared" si="99"/>
        <v/>
      </c>
      <c r="J1605" s="124" t="str">
        <f>IF(I1605="","",SUM($I$2:I1605))</f>
        <v/>
      </c>
    </row>
    <row r="1606" spans="1:10">
      <c r="A1606" s="124" t="s">
        <v>1311</v>
      </c>
      <c r="B1606" s="124" t="s">
        <v>2528</v>
      </c>
      <c r="D1606" s="124" t="str">
        <f t="shared" si="97"/>
        <v/>
      </c>
      <c r="E1606" s="124" t="str">
        <f>IF(D1606="","",COUNTIF($D$2:D1606,1))</f>
        <v/>
      </c>
      <c r="F1606" s="124" t="str">
        <f t="shared" si="98"/>
        <v/>
      </c>
      <c r="G1606" s="124" t="str">
        <f>IF(F1606="","",COUNTIF($F$2:F1606,$F$1))</f>
        <v/>
      </c>
      <c r="I1606" s="124" t="str">
        <f t="shared" si="99"/>
        <v/>
      </c>
      <c r="J1606" s="124" t="str">
        <f>IF(I1606="","",SUM($I$2:I1606))</f>
        <v/>
      </c>
    </row>
    <row r="1607" spans="1:10">
      <c r="A1607" s="124" t="s">
        <v>1311</v>
      </c>
      <c r="B1607" s="124" t="s">
        <v>2529</v>
      </c>
      <c r="D1607" s="124" t="str">
        <f t="shared" si="97"/>
        <v/>
      </c>
      <c r="E1607" s="124" t="str">
        <f>IF(D1607="","",COUNTIF($D$2:D1607,1))</f>
        <v/>
      </c>
      <c r="F1607" s="124" t="str">
        <f t="shared" si="98"/>
        <v>重複</v>
      </c>
      <c r="G1607" s="124">
        <f>IF(F1607="","",COUNTIF($F$2:F1607,$F$1))</f>
        <v>257</v>
      </c>
      <c r="I1607" s="124" t="str">
        <f t="shared" si="99"/>
        <v/>
      </c>
      <c r="J1607" s="124" t="str">
        <f>IF(I1607="","",SUM($I$2:I1607))</f>
        <v/>
      </c>
    </row>
    <row r="1608" spans="1:10">
      <c r="A1608" s="124" t="s">
        <v>1311</v>
      </c>
      <c r="B1608" s="124" t="s">
        <v>2530</v>
      </c>
      <c r="D1608" s="124" t="str">
        <f t="shared" si="97"/>
        <v/>
      </c>
      <c r="E1608" s="124" t="str">
        <f>IF(D1608="","",COUNTIF($D$2:D1608,1))</f>
        <v/>
      </c>
      <c r="F1608" s="124" t="str">
        <f t="shared" si="98"/>
        <v/>
      </c>
      <c r="G1608" s="124" t="str">
        <f>IF(F1608="","",COUNTIF($F$2:F1608,$F$1))</f>
        <v/>
      </c>
      <c r="I1608" s="124" t="str">
        <f t="shared" si="99"/>
        <v/>
      </c>
      <c r="J1608" s="124" t="str">
        <f>IF(I1608="","",SUM($I$2:I1608))</f>
        <v/>
      </c>
    </row>
    <row r="1609" spans="1:10">
      <c r="A1609" s="124" t="s">
        <v>1311</v>
      </c>
      <c r="B1609" s="124" t="s">
        <v>2531</v>
      </c>
      <c r="D1609" s="124" t="str">
        <f t="shared" si="97"/>
        <v/>
      </c>
      <c r="E1609" s="124" t="str">
        <f>IF(D1609="","",COUNTIF($D$2:D1609,1))</f>
        <v/>
      </c>
      <c r="F1609" s="124" t="str">
        <f t="shared" si="98"/>
        <v/>
      </c>
      <c r="G1609" s="124" t="str">
        <f>IF(F1609="","",COUNTIF($F$2:F1609,$F$1))</f>
        <v/>
      </c>
      <c r="I1609" s="124" t="str">
        <f t="shared" si="99"/>
        <v/>
      </c>
      <c r="J1609" s="124" t="str">
        <f>IF(I1609="","",SUM($I$2:I1609))</f>
        <v/>
      </c>
    </row>
    <row r="1610" spans="1:10">
      <c r="A1610" s="124" t="s">
        <v>1311</v>
      </c>
      <c r="B1610" s="124" t="s">
        <v>2532</v>
      </c>
      <c r="D1610" s="124" t="str">
        <f t="shared" si="97"/>
        <v/>
      </c>
      <c r="E1610" s="124" t="str">
        <f>IF(D1610="","",COUNTIF($D$2:D1610,1))</f>
        <v/>
      </c>
      <c r="F1610" s="124" t="str">
        <f t="shared" si="98"/>
        <v/>
      </c>
      <c r="G1610" s="124" t="str">
        <f>IF(F1610="","",COUNTIF($F$2:F1610,$F$1))</f>
        <v/>
      </c>
      <c r="I1610" s="124" t="str">
        <f t="shared" si="99"/>
        <v/>
      </c>
      <c r="J1610" s="124" t="str">
        <f>IF(I1610="","",SUM($I$2:I1610))</f>
        <v/>
      </c>
    </row>
    <row r="1611" spans="1:10">
      <c r="A1611" s="124" t="s">
        <v>1311</v>
      </c>
      <c r="B1611" s="124" t="s">
        <v>2533</v>
      </c>
      <c r="D1611" s="124" t="str">
        <f t="shared" si="97"/>
        <v/>
      </c>
      <c r="E1611" s="124" t="str">
        <f>IF(D1611="","",COUNTIF($D$2:D1611,1))</f>
        <v/>
      </c>
      <c r="F1611" s="124" t="str">
        <f t="shared" si="98"/>
        <v/>
      </c>
      <c r="G1611" s="124" t="str">
        <f>IF(F1611="","",COUNTIF($F$2:F1611,$F$1))</f>
        <v/>
      </c>
      <c r="I1611" s="124" t="str">
        <f t="shared" si="99"/>
        <v/>
      </c>
      <c r="J1611" s="124" t="str">
        <f>IF(I1611="","",SUM($I$2:I1611))</f>
        <v/>
      </c>
    </row>
    <row r="1612" spans="1:10">
      <c r="A1612" s="124" t="s">
        <v>1311</v>
      </c>
      <c r="B1612" s="124" t="s">
        <v>2534</v>
      </c>
      <c r="D1612" s="124" t="str">
        <f t="shared" si="97"/>
        <v/>
      </c>
      <c r="E1612" s="124" t="str">
        <f>IF(D1612="","",COUNTIF($D$2:D1612,1))</f>
        <v/>
      </c>
      <c r="F1612" s="124" t="str">
        <f t="shared" si="98"/>
        <v/>
      </c>
      <c r="G1612" s="124" t="str">
        <f>IF(F1612="","",COUNTIF($F$2:F1612,$F$1))</f>
        <v/>
      </c>
      <c r="I1612" s="124" t="str">
        <f t="shared" si="99"/>
        <v/>
      </c>
      <c r="J1612" s="124" t="str">
        <f>IF(I1612="","",SUM($I$2:I1612))</f>
        <v/>
      </c>
    </row>
    <row r="1613" spans="1:10">
      <c r="A1613" s="124" t="s">
        <v>1311</v>
      </c>
      <c r="B1613" s="124" t="s">
        <v>2535</v>
      </c>
      <c r="D1613" s="124" t="str">
        <f t="shared" si="97"/>
        <v/>
      </c>
      <c r="E1613" s="124" t="str">
        <f>IF(D1613="","",COUNTIF($D$2:D1613,1))</f>
        <v/>
      </c>
      <c r="F1613" s="124" t="str">
        <f t="shared" si="98"/>
        <v/>
      </c>
      <c r="G1613" s="124" t="str">
        <f>IF(F1613="","",COUNTIF($F$2:F1613,$F$1))</f>
        <v/>
      </c>
      <c r="I1613" s="124" t="str">
        <f t="shared" si="99"/>
        <v/>
      </c>
      <c r="J1613" s="124" t="str">
        <f>IF(I1613="","",SUM($I$2:I1613))</f>
        <v/>
      </c>
    </row>
    <row r="1614" spans="1:10">
      <c r="A1614" s="124" t="s">
        <v>1311</v>
      </c>
      <c r="B1614" s="124" t="s">
        <v>2536</v>
      </c>
      <c r="D1614" s="124" t="str">
        <f t="shared" si="97"/>
        <v/>
      </c>
      <c r="E1614" s="124" t="str">
        <f>IF(D1614="","",COUNTIF($D$2:D1614,1))</f>
        <v/>
      </c>
      <c r="F1614" s="124" t="str">
        <f t="shared" si="98"/>
        <v/>
      </c>
      <c r="G1614" s="124" t="str">
        <f>IF(F1614="","",COUNTIF($F$2:F1614,$F$1))</f>
        <v/>
      </c>
      <c r="I1614" s="124" t="str">
        <f t="shared" si="99"/>
        <v/>
      </c>
      <c r="J1614" s="124" t="str">
        <f>IF(I1614="","",SUM($I$2:I1614))</f>
        <v/>
      </c>
    </row>
    <row r="1615" spans="1:10">
      <c r="A1615" s="124" t="s">
        <v>1311</v>
      </c>
      <c r="B1615" s="124" t="s">
        <v>2537</v>
      </c>
      <c r="D1615" s="124" t="str">
        <f t="shared" si="97"/>
        <v/>
      </c>
      <c r="E1615" s="124" t="str">
        <f>IF(D1615="","",COUNTIF($D$2:D1615,1))</f>
        <v/>
      </c>
      <c r="F1615" s="124" t="str">
        <f t="shared" si="98"/>
        <v/>
      </c>
      <c r="G1615" s="124" t="str">
        <f>IF(F1615="","",COUNTIF($F$2:F1615,$F$1))</f>
        <v/>
      </c>
      <c r="I1615" s="124" t="str">
        <f t="shared" si="99"/>
        <v/>
      </c>
      <c r="J1615" s="124" t="str">
        <f>IF(I1615="","",SUM($I$2:I1615))</f>
        <v/>
      </c>
    </row>
    <row r="1616" spans="1:10">
      <c r="A1616" s="124" t="s">
        <v>1311</v>
      </c>
      <c r="B1616" s="124" t="s">
        <v>2538</v>
      </c>
      <c r="D1616" s="124" t="str">
        <f t="shared" si="97"/>
        <v/>
      </c>
      <c r="E1616" s="124" t="str">
        <f>IF(D1616="","",COUNTIF($D$2:D1616,1))</f>
        <v/>
      </c>
      <c r="F1616" s="124" t="str">
        <f t="shared" si="98"/>
        <v/>
      </c>
      <c r="G1616" s="124" t="str">
        <f>IF(F1616="","",COUNTIF($F$2:F1616,$F$1))</f>
        <v/>
      </c>
      <c r="I1616" s="124" t="str">
        <f t="shared" si="99"/>
        <v/>
      </c>
      <c r="J1616" s="124" t="str">
        <f>IF(I1616="","",SUM($I$2:I1616))</f>
        <v/>
      </c>
    </row>
    <row r="1617" spans="1:10">
      <c r="A1617" s="124" t="s">
        <v>1311</v>
      </c>
      <c r="B1617" s="124" t="s">
        <v>2539</v>
      </c>
      <c r="D1617" s="124" t="str">
        <f t="shared" si="97"/>
        <v/>
      </c>
      <c r="E1617" s="124" t="str">
        <f>IF(D1617="","",COUNTIF($D$2:D1617,1))</f>
        <v/>
      </c>
      <c r="F1617" s="124" t="str">
        <f t="shared" si="98"/>
        <v>重複</v>
      </c>
      <c r="G1617" s="124">
        <f>IF(F1617="","",COUNTIF($F$2:F1617,$F$1))</f>
        <v>258</v>
      </c>
      <c r="I1617" s="124" t="str">
        <f t="shared" si="99"/>
        <v/>
      </c>
      <c r="J1617" s="124" t="str">
        <f>IF(I1617="","",SUM($I$2:I1617))</f>
        <v/>
      </c>
    </row>
    <row r="1618" spans="1:10">
      <c r="A1618" s="124" t="s">
        <v>1311</v>
      </c>
      <c r="B1618" s="124" t="s">
        <v>2540</v>
      </c>
      <c r="D1618" s="124" t="str">
        <f t="shared" si="97"/>
        <v/>
      </c>
      <c r="E1618" s="124" t="str">
        <f>IF(D1618="","",COUNTIF($D$2:D1618,1))</f>
        <v/>
      </c>
      <c r="F1618" s="124" t="str">
        <f t="shared" si="98"/>
        <v>重複</v>
      </c>
      <c r="G1618" s="124">
        <f>IF(F1618="","",COUNTIF($F$2:F1618,$F$1))</f>
        <v>259</v>
      </c>
      <c r="I1618" s="124" t="str">
        <f t="shared" si="99"/>
        <v/>
      </c>
      <c r="J1618" s="124" t="str">
        <f>IF(I1618="","",SUM($I$2:I1618))</f>
        <v/>
      </c>
    </row>
    <row r="1619" spans="1:10">
      <c r="A1619" s="124" t="s">
        <v>1028</v>
      </c>
      <c r="B1619" s="124" t="s">
        <v>2541</v>
      </c>
      <c r="D1619" s="124" t="str">
        <f t="shared" si="97"/>
        <v/>
      </c>
      <c r="E1619" s="124" t="str">
        <f>IF(D1619="","",COUNTIF($D$2:D1619,1))</f>
        <v/>
      </c>
      <c r="F1619" s="124" t="str">
        <f t="shared" si="98"/>
        <v/>
      </c>
      <c r="G1619" s="124" t="str">
        <f>IF(F1619="","",COUNTIF($F$2:F1619,$F$1))</f>
        <v/>
      </c>
      <c r="I1619" s="124" t="str">
        <f t="shared" si="99"/>
        <v/>
      </c>
      <c r="J1619" s="124" t="str">
        <f>IF(I1619="","",SUM($I$2:I1619))</f>
        <v/>
      </c>
    </row>
    <row r="1620" spans="1:10">
      <c r="A1620" s="124" t="s">
        <v>1028</v>
      </c>
      <c r="B1620" s="124" t="s">
        <v>2542</v>
      </c>
      <c r="D1620" s="124" t="str">
        <f t="shared" si="97"/>
        <v/>
      </c>
      <c r="E1620" s="124" t="str">
        <f>IF(D1620="","",COUNTIF($D$2:D1620,1))</f>
        <v/>
      </c>
      <c r="F1620" s="124" t="str">
        <f t="shared" si="98"/>
        <v/>
      </c>
      <c r="G1620" s="124" t="str">
        <f>IF(F1620="","",COUNTIF($F$2:F1620,$F$1))</f>
        <v/>
      </c>
      <c r="I1620" s="124" t="str">
        <f t="shared" si="99"/>
        <v/>
      </c>
      <c r="J1620" s="124" t="str">
        <f>IF(I1620="","",SUM($I$2:I1620))</f>
        <v/>
      </c>
    </row>
    <row r="1621" spans="1:10">
      <c r="A1621" s="124" t="s">
        <v>2227</v>
      </c>
      <c r="B1621" s="124" t="s">
        <v>2543</v>
      </c>
      <c r="D1621" s="124" t="str">
        <f t="shared" si="97"/>
        <v/>
      </c>
      <c r="E1621" s="124" t="str">
        <f>IF(D1621="","",COUNTIF($D$2:D1621,1))</f>
        <v/>
      </c>
      <c r="F1621" s="124" t="str">
        <f t="shared" si="98"/>
        <v/>
      </c>
      <c r="G1621" s="124" t="str">
        <f>IF(F1621="","",COUNTIF($F$2:F1621,$F$1))</f>
        <v/>
      </c>
      <c r="I1621" s="124" t="str">
        <f t="shared" si="99"/>
        <v/>
      </c>
      <c r="J1621" s="124" t="str">
        <f>IF(I1621="","",SUM($I$2:I1621))</f>
        <v/>
      </c>
    </row>
    <row r="1622" spans="1:10">
      <c r="A1622" s="228" t="s">
        <v>2544</v>
      </c>
      <c r="B1622" s="228" t="s">
        <v>2545</v>
      </c>
      <c r="D1622" s="124" t="str">
        <f t="shared" si="97"/>
        <v/>
      </c>
      <c r="E1622" s="124" t="str">
        <f>IF(D1622="","",COUNTIF($D$2:D1622,1))</f>
        <v/>
      </c>
      <c r="F1622" s="124" t="str">
        <f t="shared" si="98"/>
        <v/>
      </c>
      <c r="G1622" s="124" t="str">
        <f>IF(F1622="","",COUNTIF($F$2:F1622,$F$1))</f>
        <v/>
      </c>
      <c r="I1622" s="124" t="str">
        <f t="shared" si="99"/>
        <v/>
      </c>
      <c r="J1622" s="124" t="str">
        <f>IF(I1622="","",SUM($I$2:I1622))</f>
        <v/>
      </c>
    </row>
    <row r="1623" spans="1:10">
      <c r="A1623" s="228" t="s">
        <v>2110</v>
      </c>
      <c r="B1623" s="228" t="s">
        <v>2546</v>
      </c>
      <c r="D1623" s="124" t="str">
        <f t="shared" si="97"/>
        <v/>
      </c>
      <c r="E1623" s="124" t="str">
        <f>IF(D1623="","",COUNTIF($D$2:D1623,1))</f>
        <v/>
      </c>
      <c r="F1623" s="124" t="str">
        <f t="shared" si="98"/>
        <v/>
      </c>
      <c r="G1623" s="124" t="str">
        <f>IF(F1623="","",COUNTIF($F$2:F1623,$F$1))</f>
        <v/>
      </c>
      <c r="I1623" s="124" t="str">
        <f t="shared" si="99"/>
        <v/>
      </c>
      <c r="J1623" s="124" t="str">
        <f>IF(I1623="","",SUM($I$2:I1623))</f>
        <v/>
      </c>
    </row>
    <row r="1624" spans="1:10">
      <c r="A1624" s="124" t="s">
        <v>1283</v>
      </c>
      <c r="B1624" s="228" t="s">
        <v>2547</v>
      </c>
      <c r="D1624" s="124" t="str">
        <f t="shared" si="97"/>
        <v/>
      </c>
      <c r="E1624" s="124" t="str">
        <f>IF(D1624="","",COUNTIF($D$2:D1624,1))</f>
        <v/>
      </c>
      <c r="F1624" s="124" t="str">
        <f t="shared" si="98"/>
        <v/>
      </c>
      <c r="G1624" s="124" t="str">
        <f>IF(F1624="","",COUNTIF($F$2:F1624,$F$1))</f>
        <v/>
      </c>
      <c r="I1624" s="124" t="str">
        <f t="shared" si="99"/>
        <v/>
      </c>
      <c r="J1624" s="124" t="str">
        <f>IF(I1624="","",SUM($I$2:I1624))</f>
        <v/>
      </c>
    </row>
    <row r="1625" spans="1:10">
      <c r="A1625" s="228"/>
      <c r="B1625" s="228"/>
      <c r="D1625" s="124" t="str">
        <f t="shared" si="97"/>
        <v/>
      </c>
      <c r="E1625" s="124" t="str">
        <f>IF(D1625="","",COUNTIF($D$2:D1625,1))</f>
        <v/>
      </c>
      <c r="F1625" s="124" t="str">
        <f t="shared" si="98"/>
        <v/>
      </c>
      <c r="G1625" s="124" t="str">
        <f>IF(F1625="","",COUNTIF($F$2:F1625,$F$1))</f>
        <v/>
      </c>
      <c r="I1625" s="124" t="str">
        <f t="shared" si="99"/>
        <v/>
      </c>
      <c r="J1625" s="124" t="str">
        <f>IF(I1625="","",SUM($I$2:I1625))</f>
        <v/>
      </c>
    </row>
    <row r="1626" spans="1:10">
      <c r="D1626" s="124" t="str">
        <f t="shared" si="97"/>
        <v/>
      </c>
      <c r="E1626" s="124" t="str">
        <f>IF(D1626="","",COUNTIF($D$2:D1626,1))</f>
        <v/>
      </c>
      <c r="F1626" s="124" t="str">
        <f t="shared" si="98"/>
        <v/>
      </c>
      <c r="G1626" s="124" t="str">
        <f>IF(F1626="","",COUNTIF($F$2:F1626,$F$1))</f>
        <v/>
      </c>
      <c r="I1626" s="124" t="str">
        <f t="shared" si="99"/>
        <v/>
      </c>
      <c r="J1626" s="124" t="str">
        <f>IF(I1626="","",SUM($I$2:I1626))</f>
        <v/>
      </c>
    </row>
    <row r="1627" spans="1:10">
      <c r="D1627" s="124" t="str">
        <f t="shared" si="97"/>
        <v/>
      </c>
      <c r="E1627" s="124" t="str">
        <f>IF(D1627="","",COUNTIF($D$2:D1627,1))</f>
        <v/>
      </c>
      <c r="F1627" s="124" t="str">
        <f t="shared" si="98"/>
        <v/>
      </c>
      <c r="G1627" s="124" t="str">
        <f>IF(F1627="","",COUNTIF($F$2:F1627,$F$1))</f>
        <v/>
      </c>
      <c r="I1627" s="124" t="str">
        <f t="shared" si="99"/>
        <v/>
      </c>
      <c r="J1627" s="124" t="str">
        <f>IF(I1627="","",SUM($I$2:I1627))</f>
        <v/>
      </c>
    </row>
    <row r="1628" spans="1:10">
      <c r="D1628" s="124" t="str">
        <f t="shared" si="97"/>
        <v/>
      </c>
      <c r="E1628" s="124" t="str">
        <f>IF(D1628="","",COUNTIF($D$2:D1628,1))</f>
        <v/>
      </c>
      <c r="F1628" s="124" t="str">
        <f t="shared" si="98"/>
        <v/>
      </c>
      <c r="G1628" s="124" t="str">
        <f>IF(F1628="","",COUNTIF($F$2:F1628,$F$1))</f>
        <v/>
      </c>
      <c r="I1628" s="124" t="str">
        <f t="shared" si="99"/>
        <v/>
      </c>
      <c r="J1628" s="124" t="str">
        <f>IF(I1628="","",SUM($I$2:I1628))</f>
        <v/>
      </c>
    </row>
    <row r="1629" spans="1:10">
      <c r="D1629" s="124" t="str">
        <f t="shared" si="97"/>
        <v/>
      </c>
      <c r="E1629" s="124" t="str">
        <f>IF(D1629="","",COUNTIF($D$2:D1629,1))</f>
        <v/>
      </c>
      <c r="F1629" s="124" t="str">
        <f t="shared" si="98"/>
        <v/>
      </c>
      <c r="G1629" s="124" t="str">
        <f>IF(F1629="","",COUNTIF($F$2:F1629,$F$1))</f>
        <v/>
      </c>
      <c r="I1629" s="124" t="str">
        <f t="shared" si="99"/>
        <v/>
      </c>
      <c r="J1629" s="124" t="str">
        <f>IF(I1629="","",SUM($I$2:I1629))</f>
        <v/>
      </c>
    </row>
    <row r="1630" spans="1:10">
      <c r="D1630" s="124" t="str">
        <f t="shared" si="97"/>
        <v/>
      </c>
      <c r="E1630" s="124" t="str">
        <f>IF(D1630="","",COUNTIF($D$2:D1630,1))</f>
        <v/>
      </c>
      <c r="F1630" s="124" t="str">
        <f t="shared" si="98"/>
        <v/>
      </c>
      <c r="G1630" s="124" t="str">
        <f>IF(F1630="","",COUNTIF($F$2:F1630,$F$1))</f>
        <v/>
      </c>
      <c r="I1630" s="124" t="str">
        <f t="shared" si="99"/>
        <v/>
      </c>
      <c r="J1630" s="124" t="str">
        <f>IF(I1630="","",SUM($I$2:I1630))</f>
        <v/>
      </c>
    </row>
    <row r="1631" spans="1:10">
      <c r="D1631" s="124" t="str">
        <f t="shared" si="97"/>
        <v/>
      </c>
      <c r="E1631" s="124" t="str">
        <f>IF(D1631="","",COUNTIF($D$2:D1631,1))</f>
        <v/>
      </c>
      <c r="F1631" s="124" t="str">
        <f t="shared" si="98"/>
        <v/>
      </c>
      <c r="G1631" s="124" t="str">
        <f>IF(F1631="","",COUNTIF($F$2:F1631,$F$1))</f>
        <v/>
      </c>
      <c r="I1631" s="124" t="str">
        <f t="shared" si="99"/>
        <v/>
      </c>
      <c r="J1631" s="124" t="str">
        <f>IF(I1631="","",SUM($I$2:I1631))</f>
        <v/>
      </c>
    </row>
    <row r="1632" spans="1:10">
      <c r="D1632" s="124" t="str">
        <f t="shared" si="97"/>
        <v/>
      </c>
      <c r="E1632" s="124" t="str">
        <f>IF(D1632="","",COUNTIF($D$2:D1632,1))</f>
        <v/>
      </c>
      <c r="F1632" s="124" t="str">
        <f t="shared" si="98"/>
        <v/>
      </c>
      <c r="G1632" s="124" t="str">
        <f>IF(F1632="","",COUNTIF($F$2:F1632,$F$1))</f>
        <v/>
      </c>
      <c r="I1632" s="124" t="str">
        <f t="shared" si="99"/>
        <v/>
      </c>
      <c r="J1632" s="124" t="str">
        <f>IF(I1632="","",SUM($I$2:I1632))</f>
        <v/>
      </c>
    </row>
    <row r="1633" spans="4:10">
      <c r="D1633" s="124" t="str">
        <f t="shared" si="97"/>
        <v/>
      </c>
      <c r="E1633" s="124" t="str">
        <f>IF(D1633="","",COUNTIF($D$2:D1633,1))</f>
        <v/>
      </c>
      <c r="F1633" s="124" t="str">
        <f t="shared" si="98"/>
        <v/>
      </c>
      <c r="G1633" s="124" t="str">
        <f>IF(F1633="","",COUNTIF($F$2:F1633,$F$1))</f>
        <v/>
      </c>
      <c r="I1633" s="124" t="str">
        <f t="shared" si="99"/>
        <v/>
      </c>
      <c r="J1633" s="124" t="str">
        <f>IF(I1633="","",SUM($I$2:I1633))</f>
        <v/>
      </c>
    </row>
    <row r="1634" spans="4:10">
      <c r="D1634" s="124" t="str">
        <f t="shared" si="97"/>
        <v/>
      </c>
      <c r="E1634" s="124" t="str">
        <f>IF(D1634="","",COUNTIF($D$2:D1634,1))</f>
        <v/>
      </c>
      <c r="F1634" s="124" t="str">
        <f t="shared" si="98"/>
        <v/>
      </c>
      <c r="G1634" s="124" t="str">
        <f>IF(F1634="","",COUNTIF($F$2:F1634,$F$1))</f>
        <v/>
      </c>
      <c r="I1634" s="124" t="str">
        <f t="shared" si="99"/>
        <v/>
      </c>
      <c r="J1634" s="124" t="str">
        <f>IF(I1634="","",SUM($I$2:I1634))</f>
        <v/>
      </c>
    </row>
    <row r="1635" spans="4:10">
      <c r="D1635" s="124" t="str">
        <f t="shared" si="97"/>
        <v/>
      </c>
      <c r="E1635" s="124" t="str">
        <f>IF(D1635="","",COUNTIF($D$2:D1635,1))</f>
        <v/>
      </c>
      <c r="F1635" s="124" t="str">
        <f t="shared" si="98"/>
        <v/>
      </c>
      <c r="G1635" s="124" t="str">
        <f>IF(F1635="","",COUNTIF($F$2:F1635,$F$1))</f>
        <v/>
      </c>
      <c r="I1635" s="124" t="str">
        <f t="shared" si="99"/>
        <v/>
      </c>
      <c r="J1635" s="124" t="str">
        <f>IF(I1635="","",SUM($I$2:I1635))</f>
        <v/>
      </c>
    </row>
    <row r="1636" spans="4:10">
      <c r="D1636" s="124" t="str">
        <f t="shared" si="97"/>
        <v/>
      </c>
      <c r="E1636" s="124" t="str">
        <f>IF(D1636="","",COUNTIF($D$2:D1636,1))</f>
        <v/>
      </c>
      <c r="F1636" s="124" t="str">
        <f t="shared" si="98"/>
        <v/>
      </c>
      <c r="G1636" s="124" t="str">
        <f>IF(F1636="","",COUNTIF($F$2:F1636,$F$1))</f>
        <v/>
      </c>
      <c r="I1636" s="124" t="str">
        <f t="shared" si="99"/>
        <v/>
      </c>
      <c r="J1636" s="124" t="str">
        <f>IF(I1636="","",SUM($I$2:I1636))</f>
        <v/>
      </c>
    </row>
    <row r="1637" spans="4:10">
      <c r="D1637" s="124" t="str">
        <f t="shared" si="97"/>
        <v/>
      </c>
      <c r="E1637" s="124" t="str">
        <f>IF(D1637="","",COUNTIF($D$2:D1637,1))</f>
        <v/>
      </c>
      <c r="F1637" s="124" t="str">
        <f t="shared" si="98"/>
        <v/>
      </c>
      <c r="G1637" s="124" t="str">
        <f>IF(F1637="","",COUNTIF($F$2:F1637,$F$1))</f>
        <v/>
      </c>
      <c r="I1637" s="124" t="str">
        <f t="shared" si="99"/>
        <v/>
      </c>
      <c r="J1637" s="124" t="str">
        <f>IF(I1637="","",SUM($I$2:I1637))</f>
        <v/>
      </c>
    </row>
    <row r="1638" spans="4:10">
      <c r="D1638" s="124" t="str">
        <f t="shared" si="97"/>
        <v/>
      </c>
      <c r="E1638" s="124" t="str">
        <f>IF(D1638="","",COUNTIF($D$2:D1638,1))</f>
        <v/>
      </c>
      <c r="F1638" s="124" t="str">
        <f t="shared" si="98"/>
        <v/>
      </c>
      <c r="G1638" s="124" t="str">
        <f>IF(F1638="","",COUNTIF($F$2:F1638,$F$1))</f>
        <v/>
      </c>
      <c r="I1638" s="124" t="str">
        <f t="shared" si="99"/>
        <v/>
      </c>
      <c r="J1638" s="124" t="str">
        <f>IF(I1638="","",SUM($I$2:I1638))</f>
        <v/>
      </c>
    </row>
    <row r="1639" spans="4:10">
      <c r="D1639" s="124" t="str">
        <f t="shared" si="97"/>
        <v/>
      </c>
      <c r="E1639" s="124" t="str">
        <f>IF(D1639="","",COUNTIF($D$2:D1639,1))</f>
        <v/>
      </c>
      <c r="F1639" s="124" t="str">
        <f t="shared" si="98"/>
        <v/>
      </c>
      <c r="G1639" s="124" t="str">
        <f>IF(F1639="","",COUNTIF($F$2:F1639,$F$1))</f>
        <v/>
      </c>
      <c r="I1639" s="124" t="str">
        <f t="shared" si="99"/>
        <v/>
      </c>
      <c r="J1639" s="124" t="str">
        <f>IF(I1639="","",SUM($I$2:I1639))</f>
        <v/>
      </c>
    </row>
    <row r="1640" spans="4:10">
      <c r="D1640" s="124" t="str">
        <f t="shared" si="97"/>
        <v/>
      </c>
      <c r="E1640" s="124" t="str">
        <f>IF(D1640="","",COUNTIF($D$2:D1640,1))</f>
        <v/>
      </c>
      <c r="F1640" s="124" t="str">
        <f t="shared" si="98"/>
        <v/>
      </c>
      <c r="G1640" s="124" t="str">
        <f>IF(F1640="","",COUNTIF($F$2:F1640,$F$1))</f>
        <v/>
      </c>
      <c r="I1640" s="124" t="str">
        <f t="shared" si="99"/>
        <v/>
      </c>
      <c r="J1640" s="124" t="str">
        <f>IF(I1640="","",SUM($I$2:I1640))</f>
        <v/>
      </c>
    </row>
    <row r="1641" spans="4:10">
      <c r="D1641" s="124" t="str">
        <f t="shared" si="97"/>
        <v/>
      </c>
      <c r="E1641" s="124" t="str">
        <f>IF(D1641="","",COUNTIF($D$2:D1641,1))</f>
        <v/>
      </c>
      <c r="F1641" s="124" t="str">
        <f t="shared" si="98"/>
        <v/>
      </c>
      <c r="G1641" s="124" t="str">
        <f>IF(F1641="","",COUNTIF($F$2:F1641,$F$1))</f>
        <v/>
      </c>
      <c r="I1641" s="124" t="str">
        <f t="shared" si="99"/>
        <v/>
      </c>
      <c r="J1641" s="124" t="str">
        <f>IF(I1641="","",SUM($I$2:I1641))</f>
        <v/>
      </c>
    </row>
    <row r="1642" spans="4:10">
      <c r="D1642" s="124" t="str">
        <f t="shared" si="97"/>
        <v/>
      </c>
      <c r="E1642" s="124" t="str">
        <f>IF(D1642="","",COUNTIF($D$2:D1642,1))</f>
        <v/>
      </c>
      <c r="F1642" s="124" t="str">
        <f t="shared" si="98"/>
        <v/>
      </c>
      <c r="G1642" s="124" t="str">
        <f>IF(F1642="","",COUNTIF($F$2:F1642,$F$1))</f>
        <v/>
      </c>
      <c r="I1642" s="124" t="str">
        <f t="shared" si="99"/>
        <v/>
      </c>
      <c r="J1642" s="124" t="str">
        <f>IF(I1642="","",SUM($I$2:I1642))</f>
        <v/>
      </c>
    </row>
    <row r="1643" spans="4:10">
      <c r="D1643" s="124" t="str">
        <f t="shared" si="97"/>
        <v/>
      </c>
      <c r="E1643" s="124" t="str">
        <f>IF(D1643="","",COUNTIF($D$2:D1643,1))</f>
        <v/>
      </c>
      <c r="F1643" s="124" t="str">
        <f t="shared" si="98"/>
        <v/>
      </c>
      <c r="G1643" s="124" t="str">
        <f>IF(F1643="","",COUNTIF($F$2:F1643,$F$1))</f>
        <v/>
      </c>
      <c r="I1643" s="124" t="str">
        <f t="shared" si="99"/>
        <v/>
      </c>
      <c r="J1643" s="124" t="str">
        <f>IF(I1643="","",SUM($I$2:I1643))</f>
        <v/>
      </c>
    </row>
    <row r="1644" spans="4:10">
      <c r="D1644" s="124" t="str">
        <f t="shared" si="97"/>
        <v/>
      </c>
      <c r="E1644" s="124" t="str">
        <f>IF(D1644="","",COUNTIF($D$2:D1644,1))</f>
        <v/>
      </c>
      <c r="F1644" s="124" t="str">
        <f t="shared" si="98"/>
        <v/>
      </c>
      <c r="G1644" s="124" t="str">
        <f>IF(F1644="","",COUNTIF($F$2:F1644,$F$1))</f>
        <v/>
      </c>
      <c r="I1644" s="124" t="str">
        <f t="shared" si="99"/>
        <v/>
      </c>
      <c r="J1644" s="124" t="str">
        <f>IF(I1644="","",SUM($I$2:I1644))</f>
        <v/>
      </c>
    </row>
    <row r="1645" spans="4:10">
      <c r="D1645" s="124" t="str">
        <f t="shared" si="97"/>
        <v/>
      </c>
      <c r="E1645" s="124" t="str">
        <f>IF(D1645="","",COUNTIF($D$2:D1645,1))</f>
        <v/>
      </c>
      <c r="F1645" s="124" t="str">
        <f t="shared" si="98"/>
        <v/>
      </c>
      <c r="G1645" s="124" t="str">
        <f>IF(F1645="","",COUNTIF($F$2:F1645,$F$1))</f>
        <v/>
      </c>
      <c r="I1645" s="124" t="str">
        <f t="shared" si="99"/>
        <v/>
      </c>
      <c r="J1645" s="124" t="str">
        <f>IF(I1645="","",SUM($I$2:I1645))</f>
        <v/>
      </c>
    </row>
    <row r="1646" spans="4:10">
      <c r="D1646" s="124" t="str">
        <f t="shared" si="97"/>
        <v/>
      </c>
      <c r="E1646" s="124" t="str">
        <f>IF(D1646="","",COUNTIF($D$2:D1646,1))</f>
        <v/>
      </c>
      <c r="F1646" s="124" t="str">
        <f t="shared" si="98"/>
        <v/>
      </c>
      <c r="G1646" s="124" t="str">
        <f>IF(F1646="","",COUNTIF($F$2:F1646,$F$1))</f>
        <v/>
      </c>
      <c r="I1646" s="124" t="str">
        <f t="shared" si="99"/>
        <v/>
      </c>
      <c r="J1646" s="124" t="str">
        <f>IF(I1646="","",SUM($I$2:I1646))</f>
        <v/>
      </c>
    </row>
    <row r="1647" spans="4:10">
      <c r="D1647" s="124" t="str">
        <f t="shared" si="97"/>
        <v/>
      </c>
      <c r="E1647" s="124" t="str">
        <f>IF(D1647="","",COUNTIF($D$2:D1647,1))</f>
        <v/>
      </c>
      <c r="F1647" s="124" t="str">
        <f t="shared" si="98"/>
        <v/>
      </c>
      <c r="G1647" s="124" t="str">
        <f>IF(F1647="","",COUNTIF($F$2:F1647,$F$1))</f>
        <v/>
      </c>
      <c r="I1647" s="124" t="str">
        <f t="shared" si="99"/>
        <v/>
      </c>
      <c r="J1647" s="124" t="str">
        <f>IF(I1647="","",SUM($I$2:I1647))</f>
        <v/>
      </c>
    </row>
    <row r="1648" spans="4:10">
      <c r="D1648" s="124" t="str">
        <f t="shared" si="97"/>
        <v/>
      </c>
      <c r="E1648" s="124" t="str">
        <f>IF(D1648="","",COUNTIF($D$2:D1648,1))</f>
        <v/>
      </c>
      <c r="F1648" s="124" t="str">
        <f t="shared" si="98"/>
        <v/>
      </c>
      <c r="G1648" s="124" t="str">
        <f>IF(F1648="","",COUNTIF($F$2:F1648,$F$1))</f>
        <v/>
      </c>
      <c r="I1648" s="124" t="str">
        <f t="shared" si="99"/>
        <v/>
      </c>
      <c r="J1648" s="124" t="str">
        <f>IF(I1648="","",SUM($I$2:I1648))</f>
        <v/>
      </c>
    </row>
    <row r="1649" spans="4:10">
      <c r="D1649" s="124" t="str">
        <f t="shared" si="97"/>
        <v/>
      </c>
      <c r="E1649" s="124" t="str">
        <f>IF(D1649="","",COUNTIF($D$2:D1649,1))</f>
        <v/>
      </c>
      <c r="F1649" s="124" t="str">
        <f t="shared" si="98"/>
        <v/>
      </c>
      <c r="G1649" s="124" t="str">
        <f>IF(F1649="","",COUNTIF($F$2:F1649,$F$1))</f>
        <v/>
      </c>
      <c r="I1649" s="124" t="str">
        <f t="shared" si="99"/>
        <v/>
      </c>
      <c r="J1649" s="124" t="str">
        <f>IF(I1649="","",SUM($I$2:I1649))</f>
        <v/>
      </c>
    </row>
    <row r="1650" spans="4:10">
      <c r="D1650" s="124" t="str">
        <f t="shared" si="97"/>
        <v/>
      </c>
      <c r="E1650" s="124" t="str">
        <f>IF(D1650="","",COUNTIF($D$2:D1650,1))</f>
        <v/>
      </c>
      <c r="F1650" s="124" t="str">
        <f t="shared" si="98"/>
        <v/>
      </c>
      <c r="G1650" s="124" t="str">
        <f>IF(F1650="","",COUNTIF($F$2:F1650,$F$1))</f>
        <v/>
      </c>
      <c r="I1650" s="124" t="str">
        <f t="shared" si="99"/>
        <v/>
      </c>
      <c r="J1650" s="124" t="str">
        <f>IF(I1650="","",SUM($I$2:I1650))</f>
        <v/>
      </c>
    </row>
    <row r="1651" spans="4:10">
      <c r="D1651" s="124" t="str">
        <f t="shared" si="97"/>
        <v/>
      </c>
      <c r="E1651" s="124" t="str">
        <f>IF(D1651="","",COUNTIF($D$2:D1651,1))</f>
        <v/>
      </c>
      <c r="F1651" s="124" t="str">
        <f t="shared" si="98"/>
        <v/>
      </c>
      <c r="G1651" s="124" t="str">
        <f>IF(F1651="","",COUNTIF($F$2:F1651,$F$1))</f>
        <v/>
      </c>
      <c r="I1651" s="124" t="str">
        <f t="shared" si="99"/>
        <v/>
      </c>
      <c r="J1651" s="124" t="str">
        <f>IF(I1651="","",SUM($I$2:I1651))</f>
        <v/>
      </c>
    </row>
    <row r="1652" spans="4:10">
      <c r="D1652" s="124" t="str">
        <f t="shared" si="97"/>
        <v/>
      </c>
      <c r="E1652" s="124" t="str">
        <f>IF(D1652="","",COUNTIF($D$2:D1652,1))</f>
        <v/>
      </c>
      <c r="F1652" s="124" t="str">
        <f t="shared" si="98"/>
        <v/>
      </c>
      <c r="G1652" s="124" t="str">
        <f>IF(F1652="","",COUNTIF($F$2:F1652,$F$1))</f>
        <v/>
      </c>
      <c r="I1652" s="124" t="str">
        <f t="shared" si="99"/>
        <v/>
      </c>
      <c r="J1652" s="124" t="str">
        <f>IF(I1652="","",SUM($I$2:I1652))</f>
        <v/>
      </c>
    </row>
    <row r="1653" spans="4:10">
      <c r="D1653" s="124" t="str">
        <f t="shared" si="97"/>
        <v/>
      </c>
      <c r="E1653" s="124" t="str">
        <f>IF(D1653="","",COUNTIF($D$2:D1653,1))</f>
        <v/>
      </c>
      <c r="F1653" s="124" t="str">
        <f t="shared" si="98"/>
        <v/>
      </c>
      <c r="G1653" s="124" t="str">
        <f>IF(F1653="","",COUNTIF($F$2:F1653,$F$1))</f>
        <v/>
      </c>
      <c r="I1653" s="124" t="str">
        <f t="shared" si="99"/>
        <v/>
      </c>
      <c r="J1653" s="124" t="str">
        <f>IF(I1653="","",SUM($I$2:I1653))</f>
        <v/>
      </c>
    </row>
    <row r="1654" spans="4:10">
      <c r="D1654" s="124" t="str">
        <f t="shared" si="97"/>
        <v/>
      </c>
      <c r="E1654" s="124" t="str">
        <f>IF(D1654="","",COUNTIF($D$2:D1654,1))</f>
        <v/>
      </c>
      <c r="F1654" s="124" t="str">
        <f t="shared" si="98"/>
        <v/>
      </c>
      <c r="G1654" s="124" t="str">
        <f>IF(F1654="","",COUNTIF($F$2:F1654,$F$1))</f>
        <v/>
      </c>
      <c r="I1654" s="124" t="str">
        <f t="shared" si="99"/>
        <v/>
      </c>
      <c r="J1654" s="124" t="str">
        <f>IF(I1654="","",SUM($I$2:I1654))</f>
        <v/>
      </c>
    </row>
    <row r="1655" spans="4:10">
      <c r="D1655" s="124" t="str">
        <f t="shared" si="97"/>
        <v/>
      </c>
      <c r="E1655" s="124" t="str">
        <f>IF(D1655="","",COUNTIF($D$2:D1655,1))</f>
        <v/>
      </c>
      <c r="F1655" s="124" t="str">
        <f t="shared" si="98"/>
        <v/>
      </c>
      <c r="G1655" s="124" t="str">
        <f>IF(F1655="","",COUNTIF($F$2:F1655,$F$1))</f>
        <v/>
      </c>
      <c r="I1655" s="124" t="str">
        <f t="shared" si="99"/>
        <v/>
      </c>
      <c r="J1655" s="124" t="str">
        <f>IF(I1655="","",SUM($I$2:I1655))</f>
        <v/>
      </c>
    </row>
    <row r="1656" spans="4:10">
      <c r="D1656" s="124" t="str">
        <f t="shared" si="97"/>
        <v/>
      </c>
      <c r="E1656" s="124" t="str">
        <f>IF(D1656="","",COUNTIF($D$2:D1656,1))</f>
        <v/>
      </c>
      <c r="F1656" s="124" t="str">
        <f t="shared" si="98"/>
        <v/>
      </c>
      <c r="G1656" s="124" t="str">
        <f>IF(F1656="","",COUNTIF($F$2:F1656,$F$1))</f>
        <v/>
      </c>
      <c r="I1656" s="124" t="str">
        <f t="shared" si="99"/>
        <v/>
      </c>
      <c r="J1656" s="124" t="str">
        <f>IF(I1656="","",SUM($I$2:I1656))</f>
        <v/>
      </c>
    </row>
    <row r="1657" spans="4:10">
      <c r="D1657" s="124" t="str">
        <f t="shared" si="97"/>
        <v/>
      </c>
      <c r="E1657" s="124" t="str">
        <f>IF(D1657="","",COUNTIF($D$2:D1657,1))</f>
        <v/>
      </c>
      <c r="F1657" s="124" t="str">
        <f t="shared" si="98"/>
        <v/>
      </c>
      <c r="G1657" s="124" t="str">
        <f>IF(F1657="","",COUNTIF($F$2:F1657,$F$1))</f>
        <v/>
      </c>
      <c r="I1657" s="124" t="str">
        <f t="shared" si="99"/>
        <v/>
      </c>
      <c r="J1657" s="124" t="str">
        <f>IF(I1657="","",SUM($I$2:I1657))</f>
        <v/>
      </c>
    </row>
    <row r="1658" spans="4:10">
      <c r="D1658" s="124" t="str">
        <f t="shared" si="97"/>
        <v/>
      </c>
      <c r="E1658" s="124" t="str">
        <f>IF(D1658="","",COUNTIF($D$2:D1658,1))</f>
        <v/>
      </c>
      <c r="F1658" s="124" t="str">
        <f t="shared" si="98"/>
        <v/>
      </c>
      <c r="G1658" s="124" t="str">
        <f>IF(F1658="","",COUNTIF($F$2:F1658,$F$1))</f>
        <v/>
      </c>
      <c r="I1658" s="124" t="str">
        <f t="shared" si="99"/>
        <v/>
      </c>
      <c r="J1658" s="124" t="str">
        <f>IF(I1658="","",SUM($I$2:I1658))</f>
        <v/>
      </c>
    </row>
    <row r="1659" spans="4:10">
      <c r="D1659" s="124" t="str">
        <f t="shared" si="97"/>
        <v/>
      </c>
      <c r="E1659" s="124" t="str">
        <f>IF(D1659="","",COUNTIF($D$2:D1659,1))</f>
        <v/>
      </c>
      <c r="F1659" s="124" t="str">
        <f t="shared" si="98"/>
        <v/>
      </c>
      <c r="G1659" s="124" t="str">
        <f>IF(F1659="","",COUNTIF($F$2:F1659,$F$1))</f>
        <v/>
      </c>
      <c r="I1659" s="124" t="str">
        <f t="shared" si="99"/>
        <v/>
      </c>
      <c r="J1659" s="124" t="str">
        <f>IF(I1659="","",SUM($I$2:I1659))</f>
        <v/>
      </c>
    </row>
    <row r="1660" spans="4:10">
      <c r="D1660" s="124" t="str">
        <f t="shared" si="97"/>
        <v/>
      </c>
      <c r="E1660" s="124" t="str">
        <f>IF(D1660="","",COUNTIF($D$2:D1660,1))</f>
        <v/>
      </c>
      <c r="F1660" s="124" t="str">
        <f t="shared" si="98"/>
        <v/>
      </c>
      <c r="G1660" s="124" t="str">
        <f>IF(F1660="","",COUNTIF($F$2:F1660,$F$1))</f>
        <v/>
      </c>
      <c r="I1660" s="124" t="str">
        <f t="shared" si="99"/>
        <v/>
      </c>
      <c r="J1660" s="124" t="str">
        <f>IF(I1660="","",SUM($I$2:I1660))</f>
        <v/>
      </c>
    </row>
    <row r="1661" spans="4:10">
      <c r="D1661" s="124" t="str">
        <f t="shared" ref="D1661:D1724" si="100">IF(LEFT(B1661,LEN(頭文字))=頭文字,1,"")</f>
        <v/>
      </c>
      <c r="E1661" s="124" t="str">
        <f>IF(D1661="","",COUNTIF($D$2:D1661,1))</f>
        <v/>
      </c>
      <c r="F1661" s="124" t="str">
        <f t="shared" ref="F1661:F1724" si="101">IF(COUNTIF(氏名,B1661)&gt;1,"重複","")</f>
        <v/>
      </c>
      <c r="G1661" s="124" t="str">
        <f>IF(F1661="","",COUNTIF($F$2:F1661,$F$1))</f>
        <v/>
      </c>
      <c r="I1661" s="124" t="str">
        <f t="shared" si="99"/>
        <v/>
      </c>
      <c r="J1661" s="124" t="str">
        <f>IF(I1661="","",SUM($I$2:I1661))</f>
        <v/>
      </c>
    </row>
    <row r="1662" spans="4:10">
      <c r="D1662" s="124" t="str">
        <f t="shared" si="100"/>
        <v/>
      </c>
      <c r="E1662" s="124" t="str">
        <f>IF(D1662="","",COUNTIF($D$2:D1662,1))</f>
        <v/>
      </c>
      <c r="F1662" s="124" t="str">
        <f t="shared" si="101"/>
        <v/>
      </c>
      <c r="G1662" s="124" t="str">
        <f>IF(F1662="","",COUNTIF($F$2:F1662,$F$1))</f>
        <v/>
      </c>
      <c r="I1662" s="124" t="str">
        <f t="shared" ref="I1662:I1725" si="102">IF(H1662="","",1)</f>
        <v/>
      </c>
      <c r="J1662" s="124" t="str">
        <f>IF(I1662="","",SUM($I$2:I1662))</f>
        <v/>
      </c>
    </row>
    <row r="1663" spans="4:10">
      <c r="D1663" s="124" t="str">
        <f t="shared" si="100"/>
        <v/>
      </c>
      <c r="E1663" s="124" t="str">
        <f>IF(D1663="","",COUNTIF($D$2:D1663,1))</f>
        <v/>
      </c>
      <c r="F1663" s="124" t="str">
        <f t="shared" si="101"/>
        <v/>
      </c>
      <c r="G1663" s="124" t="str">
        <f>IF(F1663="","",COUNTIF($F$2:F1663,$F$1))</f>
        <v/>
      </c>
      <c r="I1663" s="124" t="str">
        <f t="shared" si="102"/>
        <v/>
      </c>
      <c r="J1663" s="124" t="str">
        <f>IF(I1663="","",SUM($I$2:I1663))</f>
        <v/>
      </c>
    </row>
    <row r="1664" spans="4:10">
      <c r="D1664" s="124" t="str">
        <f t="shared" si="100"/>
        <v/>
      </c>
      <c r="E1664" s="124" t="str">
        <f>IF(D1664="","",COUNTIF($D$2:D1664,1))</f>
        <v/>
      </c>
      <c r="F1664" s="124" t="str">
        <f t="shared" si="101"/>
        <v/>
      </c>
      <c r="G1664" s="124" t="str">
        <f>IF(F1664="","",COUNTIF($F$2:F1664,$F$1))</f>
        <v/>
      </c>
      <c r="I1664" s="124" t="str">
        <f t="shared" si="102"/>
        <v/>
      </c>
      <c r="J1664" s="124" t="str">
        <f>IF(I1664="","",SUM($I$2:I1664))</f>
        <v/>
      </c>
    </row>
    <row r="1665" spans="4:10">
      <c r="D1665" s="124" t="str">
        <f t="shared" si="100"/>
        <v/>
      </c>
      <c r="E1665" s="124" t="str">
        <f>IF(D1665="","",COUNTIF($D$2:D1665,1))</f>
        <v/>
      </c>
      <c r="F1665" s="124" t="str">
        <f t="shared" si="101"/>
        <v/>
      </c>
      <c r="G1665" s="124" t="str">
        <f>IF(F1665="","",COUNTIF($F$2:F1665,$F$1))</f>
        <v/>
      </c>
      <c r="I1665" s="124" t="str">
        <f t="shared" si="102"/>
        <v/>
      </c>
      <c r="J1665" s="124" t="str">
        <f>IF(I1665="","",SUM($I$2:I1665))</f>
        <v/>
      </c>
    </row>
    <row r="1666" spans="4:10">
      <c r="D1666" s="124" t="str">
        <f t="shared" si="100"/>
        <v/>
      </c>
      <c r="E1666" s="124" t="str">
        <f>IF(D1666="","",COUNTIF($D$2:D1666,1))</f>
        <v/>
      </c>
      <c r="F1666" s="124" t="str">
        <f t="shared" si="101"/>
        <v/>
      </c>
      <c r="G1666" s="124" t="str">
        <f>IF(F1666="","",COUNTIF($F$2:F1666,$F$1))</f>
        <v/>
      </c>
      <c r="I1666" s="124" t="str">
        <f t="shared" si="102"/>
        <v/>
      </c>
      <c r="J1666" s="124" t="str">
        <f>IF(I1666="","",SUM($I$2:I1666))</f>
        <v/>
      </c>
    </row>
    <row r="1667" spans="4:10">
      <c r="D1667" s="124" t="str">
        <f t="shared" si="100"/>
        <v/>
      </c>
      <c r="E1667" s="124" t="str">
        <f>IF(D1667="","",COUNTIF($D$2:D1667,1))</f>
        <v/>
      </c>
      <c r="F1667" s="124" t="str">
        <f t="shared" si="101"/>
        <v/>
      </c>
      <c r="G1667" s="124" t="str">
        <f>IF(F1667="","",COUNTIF($F$2:F1667,$F$1))</f>
        <v/>
      </c>
      <c r="I1667" s="124" t="str">
        <f t="shared" si="102"/>
        <v/>
      </c>
      <c r="J1667" s="124" t="str">
        <f>IF(I1667="","",SUM($I$2:I1667))</f>
        <v/>
      </c>
    </row>
    <row r="1668" spans="4:10">
      <c r="D1668" s="124" t="str">
        <f t="shared" si="100"/>
        <v/>
      </c>
      <c r="E1668" s="124" t="str">
        <f>IF(D1668="","",COUNTIF($D$2:D1668,1))</f>
        <v/>
      </c>
      <c r="F1668" s="124" t="str">
        <f t="shared" si="101"/>
        <v/>
      </c>
      <c r="G1668" s="124" t="str">
        <f>IF(F1668="","",COUNTIF($F$2:F1668,$F$1))</f>
        <v/>
      </c>
      <c r="I1668" s="124" t="str">
        <f t="shared" si="102"/>
        <v/>
      </c>
      <c r="J1668" s="124" t="str">
        <f>IF(I1668="","",SUM($I$2:I1668))</f>
        <v/>
      </c>
    </row>
    <row r="1669" spans="4:10">
      <c r="D1669" s="124" t="str">
        <f t="shared" si="100"/>
        <v/>
      </c>
      <c r="E1669" s="124" t="str">
        <f>IF(D1669="","",COUNTIF($D$2:D1669,1))</f>
        <v/>
      </c>
      <c r="F1669" s="124" t="str">
        <f t="shared" si="101"/>
        <v/>
      </c>
      <c r="G1669" s="124" t="str">
        <f>IF(F1669="","",COUNTIF($F$2:F1669,$F$1))</f>
        <v/>
      </c>
      <c r="I1669" s="124" t="str">
        <f t="shared" si="102"/>
        <v/>
      </c>
      <c r="J1669" s="124" t="str">
        <f>IF(I1669="","",SUM($I$2:I1669))</f>
        <v/>
      </c>
    </row>
    <row r="1670" spans="4:10">
      <c r="D1670" s="124" t="str">
        <f t="shared" si="100"/>
        <v/>
      </c>
      <c r="E1670" s="124" t="str">
        <f>IF(D1670="","",COUNTIF($D$2:D1670,1))</f>
        <v/>
      </c>
      <c r="F1670" s="124" t="str">
        <f t="shared" si="101"/>
        <v/>
      </c>
      <c r="G1670" s="124" t="str">
        <f>IF(F1670="","",COUNTIF($F$2:F1670,$F$1))</f>
        <v/>
      </c>
      <c r="I1670" s="124" t="str">
        <f t="shared" si="102"/>
        <v/>
      </c>
      <c r="J1670" s="124" t="str">
        <f>IF(I1670="","",SUM($I$2:I1670))</f>
        <v/>
      </c>
    </row>
    <row r="1671" spans="4:10">
      <c r="D1671" s="124" t="str">
        <f t="shared" si="100"/>
        <v/>
      </c>
      <c r="E1671" s="124" t="str">
        <f>IF(D1671="","",COUNTIF($D$2:D1671,1))</f>
        <v/>
      </c>
      <c r="F1671" s="124" t="str">
        <f t="shared" si="101"/>
        <v/>
      </c>
      <c r="G1671" s="124" t="str">
        <f>IF(F1671="","",COUNTIF($F$2:F1671,$F$1))</f>
        <v/>
      </c>
      <c r="I1671" s="124" t="str">
        <f t="shared" si="102"/>
        <v/>
      </c>
      <c r="J1671" s="124" t="str">
        <f>IF(I1671="","",SUM($I$2:I1671))</f>
        <v/>
      </c>
    </row>
    <row r="1672" spans="4:10">
      <c r="D1672" s="124" t="str">
        <f t="shared" si="100"/>
        <v/>
      </c>
      <c r="E1672" s="124" t="str">
        <f>IF(D1672="","",COUNTIF($D$2:D1672,1))</f>
        <v/>
      </c>
      <c r="F1672" s="124" t="str">
        <f t="shared" si="101"/>
        <v/>
      </c>
      <c r="G1672" s="124" t="str">
        <f>IF(F1672="","",COUNTIF($F$2:F1672,$F$1))</f>
        <v/>
      </c>
      <c r="I1672" s="124" t="str">
        <f t="shared" si="102"/>
        <v/>
      </c>
      <c r="J1672" s="124" t="str">
        <f>IF(I1672="","",SUM($I$2:I1672))</f>
        <v/>
      </c>
    </row>
    <row r="1673" spans="4:10">
      <c r="D1673" s="124" t="str">
        <f t="shared" si="100"/>
        <v/>
      </c>
      <c r="E1673" s="124" t="str">
        <f>IF(D1673="","",COUNTIF($D$2:D1673,1))</f>
        <v/>
      </c>
      <c r="F1673" s="124" t="str">
        <f t="shared" si="101"/>
        <v/>
      </c>
      <c r="G1673" s="124" t="str">
        <f>IF(F1673="","",COUNTIF($F$2:F1673,$F$1))</f>
        <v/>
      </c>
      <c r="I1673" s="124" t="str">
        <f t="shared" si="102"/>
        <v/>
      </c>
      <c r="J1673" s="124" t="str">
        <f>IF(I1673="","",SUM($I$2:I1673))</f>
        <v/>
      </c>
    </row>
    <row r="1674" spans="4:10">
      <c r="D1674" s="124" t="str">
        <f t="shared" si="100"/>
        <v/>
      </c>
      <c r="E1674" s="124" t="str">
        <f>IF(D1674="","",COUNTIF($D$2:D1674,1))</f>
        <v/>
      </c>
      <c r="F1674" s="124" t="str">
        <f t="shared" si="101"/>
        <v/>
      </c>
      <c r="G1674" s="124" t="str">
        <f>IF(F1674="","",COUNTIF($F$2:F1674,$F$1))</f>
        <v/>
      </c>
      <c r="I1674" s="124" t="str">
        <f t="shared" si="102"/>
        <v/>
      </c>
      <c r="J1674" s="124" t="str">
        <f>IF(I1674="","",SUM($I$2:I1674))</f>
        <v/>
      </c>
    </row>
    <row r="1675" spans="4:10">
      <c r="D1675" s="124" t="str">
        <f t="shared" si="100"/>
        <v/>
      </c>
      <c r="E1675" s="124" t="str">
        <f>IF(D1675="","",COUNTIF($D$2:D1675,1))</f>
        <v/>
      </c>
      <c r="F1675" s="124" t="str">
        <f t="shared" si="101"/>
        <v/>
      </c>
      <c r="G1675" s="124" t="str">
        <f>IF(F1675="","",COUNTIF($F$2:F1675,$F$1))</f>
        <v/>
      </c>
      <c r="I1675" s="124" t="str">
        <f t="shared" si="102"/>
        <v/>
      </c>
      <c r="J1675" s="124" t="str">
        <f>IF(I1675="","",SUM($I$2:I1675))</f>
        <v/>
      </c>
    </row>
    <row r="1676" spans="4:10">
      <c r="D1676" s="124" t="str">
        <f t="shared" si="100"/>
        <v/>
      </c>
      <c r="E1676" s="124" t="str">
        <f>IF(D1676="","",COUNTIF($D$2:D1676,1))</f>
        <v/>
      </c>
      <c r="F1676" s="124" t="str">
        <f t="shared" si="101"/>
        <v/>
      </c>
      <c r="G1676" s="124" t="str">
        <f>IF(F1676="","",COUNTIF($F$2:F1676,$F$1))</f>
        <v/>
      </c>
      <c r="I1676" s="124" t="str">
        <f t="shared" si="102"/>
        <v/>
      </c>
      <c r="J1676" s="124" t="str">
        <f>IF(I1676="","",SUM($I$2:I1676))</f>
        <v/>
      </c>
    </row>
    <row r="1677" spans="4:10">
      <c r="D1677" s="124" t="str">
        <f t="shared" si="100"/>
        <v/>
      </c>
      <c r="E1677" s="124" t="str">
        <f>IF(D1677="","",COUNTIF($D$2:D1677,1))</f>
        <v/>
      </c>
      <c r="F1677" s="124" t="str">
        <f t="shared" si="101"/>
        <v/>
      </c>
      <c r="G1677" s="124" t="str">
        <f>IF(F1677="","",COUNTIF($F$2:F1677,$F$1))</f>
        <v/>
      </c>
      <c r="I1677" s="124" t="str">
        <f t="shared" si="102"/>
        <v/>
      </c>
      <c r="J1677" s="124" t="str">
        <f>IF(I1677="","",SUM($I$2:I1677))</f>
        <v/>
      </c>
    </row>
    <row r="1678" spans="4:10">
      <c r="D1678" s="124" t="str">
        <f t="shared" si="100"/>
        <v/>
      </c>
      <c r="E1678" s="124" t="str">
        <f>IF(D1678="","",COUNTIF($D$2:D1678,1))</f>
        <v/>
      </c>
      <c r="F1678" s="124" t="str">
        <f t="shared" si="101"/>
        <v/>
      </c>
      <c r="G1678" s="124" t="str">
        <f>IF(F1678="","",COUNTIF($F$2:F1678,$F$1))</f>
        <v/>
      </c>
      <c r="I1678" s="124" t="str">
        <f t="shared" si="102"/>
        <v/>
      </c>
      <c r="J1678" s="124" t="str">
        <f>IF(I1678="","",SUM($I$2:I1678))</f>
        <v/>
      </c>
    </row>
    <row r="1679" spans="4:10">
      <c r="D1679" s="124" t="str">
        <f t="shared" si="100"/>
        <v/>
      </c>
      <c r="E1679" s="124" t="str">
        <f>IF(D1679="","",COUNTIF($D$2:D1679,1))</f>
        <v/>
      </c>
      <c r="F1679" s="124" t="str">
        <f t="shared" si="101"/>
        <v/>
      </c>
      <c r="G1679" s="124" t="str">
        <f>IF(F1679="","",COUNTIF($F$2:F1679,$F$1))</f>
        <v/>
      </c>
      <c r="I1679" s="124" t="str">
        <f t="shared" si="102"/>
        <v/>
      </c>
      <c r="J1679" s="124" t="str">
        <f>IF(I1679="","",SUM($I$2:I1679))</f>
        <v/>
      </c>
    </row>
    <row r="1680" spans="4:10">
      <c r="D1680" s="124" t="str">
        <f t="shared" si="100"/>
        <v/>
      </c>
      <c r="E1680" s="124" t="str">
        <f>IF(D1680="","",COUNTIF($D$2:D1680,1))</f>
        <v/>
      </c>
      <c r="F1680" s="124" t="str">
        <f t="shared" si="101"/>
        <v/>
      </c>
      <c r="G1680" s="124" t="str">
        <f>IF(F1680="","",COUNTIF($F$2:F1680,$F$1))</f>
        <v/>
      </c>
      <c r="I1680" s="124" t="str">
        <f t="shared" si="102"/>
        <v/>
      </c>
      <c r="J1680" s="124" t="str">
        <f>IF(I1680="","",SUM($I$2:I1680))</f>
        <v/>
      </c>
    </row>
    <row r="1681" spans="4:10">
      <c r="D1681" s="124" t="str">
        <f t="shared" si="100"/>
        <v/>
      </c>
      <c r="E1681" s="124" t="str">
        <f>IF(D1681="","",COUNTIF($D$2:D1681,1))</f>
        <v/>
      </c>
      <c r="F1681" s="124" t="str">
        <f t="shared" si="101"/>
        <v/>
      </c>
      <c r="G1681" s="124" t="str">
        <f>IF(F1681="","",COUNTIF($F$2:F1681,$F$1))</f>
        <v/>
      </c>
      <c r="I1681" s="124" t="str">
        <f t="shared" si="102"/>
        <v/>
      </c>
      <c r="J1681" s="124" t="str">
        <f>IF(I1681="","",SUM($I$2:I1681))</f>
        <v/>
      </c>
    </row>
    <row r="1682" spans="4:10">
      <c r="D1682" s="124" t="str">
        <f t="shared" si="100"/>
        <v/>
      </c>
      <c r="E1682" s="124" t="str">
        <f>IF(D1682="","",COUNTIF($D$2:D1682,1))</f>
        <v/>
      </c>
      <c r="F1682" s="124" t="str">
        <f t="shared" si="101"/>
        <v/>
      </c>
      <c r="G1682" s="124" t="str">
        <f>IF(F1682="","",COUNTIF($F$2:F1682,$F$1))</f>
        <v/>
      </c>
      <c r="I1682" s="124" t="str">
        <f t="shared" si="102"/>
        <v/>
      </c>
      <c r="J1682" s="124" t="str">
        <f>IF(I1682="","",SUM($I$2:I1682))</f>
        <v/>
      </c>
    </row>
    <row r="1683" spans="4:10">
      <c r="D1683" s="124" t="str">
        <f t="shared" si="100"/>
        <v/>
      </c>
      <c r="E1683" s="124" t="str">
        <f>IF(D1683="","",COUNTIF($D$2:D1683,1))</f>
        <v/>
      </c>
      <c r="F1683" s="124" t="str">
        <f t="shared" si="101"/>
        <v/>
      </c>
      <c r="G1683" s="124" t="str">
        <f>IF(F1683="","",COUNTIF($F$2:F1683,$F$1))</f>
        <v/>
      </c>
      <c r="I1683" s="124" t="str">
        <f t="shared" si="102"/>
        <v/>
      </c>
      <c r="J1683" s="124" t="str">
        <f>IF(I1683="","",SUM($I$2:I1683))</f>
        <v/>
      </c>
    </row>
    <row r="1684" spans="4:10">
      <c r="D1684" s="124" t="str">
        <f t="shared" si="100"/>
        <v/>
      </c>
      <c r="E1684" s="124" t="str">
        <f>IF(D1684="","",COUNTIF($D$2:D1684,1))</f>
        <v/>
      </c>
      <c r="F1684" s="124" t="str">
        <f t="shared" si="101"/>
        <v/>
      </c>
      <c r="G1684" s="124" t="str">
        <f>IF(F1684="","",COUNTIF($F$2:F1684,$F$1))</f>
        <v/>
      </c>
      <c r="I1684" s="124" t="str">
        <f t="shared" si="102"/>
        <v/>
      </c>
      <c r="J1684" s="124" t="str">
        <f>IF(I1684="","",SUM($I$2:I1684))</f>
        <v/>
      </c>
    </row>
    <row r="1685" spans="4:10">
      <c r="D1685" s="124" t="str">
        <f t="shared" si="100"/>
        <v/>
      </c>
      <c r="E1685" s="124" t="str">
        <f>IF(D1685="","",COUNTIF($D$2:D1685,1))</f>
        <v/>
      </c>
      <c r="F1685" s="124" t="str">
        <f t="shared" si="101"/>
        <v/>
      </c>
      <c r="G1685" s="124" t="str">
        <f>IF(F1685="","",COUNTIF($F$2:F1685,$F$1))</f>
        <v/>
      </c>
      <c r="I1685" s="124" t="str">
        <f t="shared" si="102"/>
        <v/>
      </c>
      <c r="J1685" s="124" t="str">
        <f>IF(I1685="","",SUM($I$2:I1685))</f>
        <v/>
      </c>
    </row>
    <row r="1686" spans="4:10">
      <c r="D1686" s="124" t="str">
        <f t="shared" si="100"/>
        <v/>
      </c>
      <c r="E1686" s="124" t="str">
        <f>IF(D1686="","",COUNTIF($D$2:D1686,1))</f>
        <v/>
      </c>
      <c r="F1686" s="124" t="str">
        <f t="shared" si="101"/>
        <v/>
      </c>
      <c r="G1686" s="124" t="str">
        <f>IF(F1686="","",COUNTIF($F$2:F1686,$F$1))</f>
        <v/>
      </c>
      <c r="I1686" s="124" t="str">
        <f t="shared" si="102"/>
        <v/>
      </c>
      <c r="J1686" s="124" t="str">
        <f>IF(I1686="","",SUM($I$2:I1686))</f>
        <v/>
      </c>
    </row>
    <row r="1687" spans="4:10">
      <c r="D1687" s="124" t="str">
        <f t="shared" si="100"/>
        <v/>
      </c>
      <c r="E1687" s="124" t="str">
        <f>IF(D1687="","",COUNTIF($D$2:D1687,1))</f>
        <v/>
      </c>
      <c r="F1687" s="124" t="str">
        <f t="shared" si="101"/>
        <v/>
      </c>
      <c r="G1687" s="124" t="str">
        <f>IF(F1687="","",COUNTIF($F$2:F1687,$F$1))</f>
        <v/>
      </c>
      <c r="I1687" s="124" t="str">
        <f t="shared" si="102"/>
        <v/>
      </c>
      <c r="J1687" s="124" t="str">
        <f>IF(I1687="","",SUM($I$2:I1687))</f>
        <v/>
      </c>
    </row>
    <row r="1688" spans="4:10">
      <c r="D1688" s="124" t="str">
        <f t="shared" si="100"/>
        <v/>
      </c>
      <c r="E1688" s="124" t="str">
        <f>IF(D1688="","",COUNTIF($D$2:D1688,1))</f>
        <v/>
      </c>
      <c r="F1688" s="124" t="str">
        <f t="shared" si="101"/>
        <v/>
      </c>
      <c r="G1688" s="124" t="str">
        <f>IF(F1688="","",COUNTIF($F$2:F1688,$F$1))</f>
        <v/>
      </c>
      <c r="I1688" s="124" t="str">
        <f t="shared" si="102"/>
        <v/>
      </c>
      <c r="J1688" s="124" t="str">
        <f>IF(I1688="","",SUM($I$2:I1688))</f>
        <v/>
      </c>
    </row>
    <row r="1689" spans="4:10">
      <c r="D1689" s="124" t="str">
        <f t="shared" si="100"/>
        <v/>
      </c>
      <c r="E1689" s="124" t="str">
        <f>IF(D1689="","",COUNTIF($D$2:D1689,1))</f>
        <v/>
      </c>
      <c r="F1689" s="124" t="str">
        <f t="shared" si="101"/>
        <v/>
      </c>
      <c r="G1689" s="124" t="str">
        <f>IF(F1689="","",COUNTIF($F$2:F1689,$F$1))</f>
        <v/>
      </c>
      <c r="I1689" s="124" t="str">
        <f t="shared" si="102"/>
        <v/>
      </c>
      <c r="J1689" s="124" t="str">
        <f>IF(I1689="","",SUM($I$2:I1689))</f>
        <v/>
      </c>
    </row>
    <row r="1690" spans="4:10">
      <c r="D1690" s="124" t="str">
        <f t="shared" si="100"/>
        <v/>
      </c>
      <c r="E1690" s="124" t="str">
        <f>IF(D1690="","",COUNTIF($D$2:D1690,1))</f>
        <v/>
      </c>
      <c r="F1690" s="124" t="str">
        <f t="shared" si="101"/>
        <v/>
      </c>
      <c r="G1690" s="124" t="str">
        <f>IF(F1690="","",COUNTIF($F$2:F1690,$F$1))</f>
        <v/>
      </c>
      <c r="I1690" s="124" t="str">
        <f t="shared" si="102"/>
        <v/>
      </c>
      <c r="J1690" s="124" t="str">
        <f>IF(I1690="","",SUM($I$2:I1690))</f>
        <v/>
      </c>
    </row>
    <row r="1691" spans="4:10">
      <c r="D1691" s="124" t="str">
        <f t="shared" si="100"/>
        <v/>
      </c>
      <c r="E1691" s="124" t="str">
        <f>IF(D1691="","",COUNTIF($D$2:D1691,1))</f>
        <v/>
      </c>
      <c r="F1691" s="124" t="str">
        <f t="shared" si="101"/>
        <v/>
      </c>
      <c r="G1691" s="124" t="str">
        <f>IF(F1691="","",COUNTIF($F$2:F1691,$F$1))</f>
        <v/>
      </c>
      <c r="I1691" s="124" t="str">
        <f t="shared" si="102"/>
        <v/>
      </c>
      <c r="J1691" s="124" t="str">
        <f>IF(I1691="","",SUM($I$2:I1691))</f>
        <v/>
      </c>
    </row>
    <row r="1692" spans="4:10">
      <c r="D1692" s="124" t="str">
        <f t="shared" si="100"/>
        <v/>
      </c>
      <c r="E1692" s="124" t="str">
        <f>IF(D1692="","",COUNTIF($D$2:D1692,1))</f>
        <v/>
      </c>
      <c r="F1692" s="124" t="str">
        <f t="shared" si="101"/>
        <v/>
      </c>
      <c r="G1692" s="124" t="str">
        <f>IF(F1692="","",COUNTIF($F$2:F1692,$F$1))</f>
        <v/>
      </c>
      <c r="I1692" s="124" t="str">
        <f t="shared" si="102"/>
        <v/>
      </c>
      <c r="J1692" s="124" t="str">
        <f>IF(I1692="","",SUM($I$2:I1692))</f>
        <v/>
      </c>
    </row>
    <row r="1693" spans="4:10">
      <c r="D1693" s="124" t="str">
        <f t="shared" si="100"/>
        <v/>
      </c>
      <c r="E1693" s="124" t="str">
        <f>IF(D1693="","",COUNTIF($D$2:D1693,1))</f>
        <v/>
      </c>
      <c r="F1693" s="124" t="str">
        <f t="shared" si="101"/>
        <v/>
      </c>
      <c r="G1693" s="124" t="str">
        <f>IF(F1693="","",COUNTIF($F$2:F1693,$F$1))</f>
        <v/>
      </c>
      <c r="I1693" s="124" t="str">
        <f t="shared" si="102"/>
        <v/>
      </c>
      <c r="J1693" s="124" t="str">
        <f>IF(I1693="","",SUM($I$2:I1693))</f>
        <v/>
      </c>
    </row>
    <row r="1694" spans="4:10">
      <c r="D1694" s="124" t="str">
        <f t="shared" si="100"/>
        <v/>
      </c>
      <c r="E1694" s="124" t="str">
        <f>IF(D1694="","",COUNTIF($D$2:D1694,1))</f>
        <v/>
      </c>
      <c r="F1694" s="124" t="str">
        <f t="shared" si="101"/>
        <v/>
      </c>
      <c r="G1694" s="124" t="str">
        <f>IF(F1694="","",COUNTIF($F$2:F1694,$F$1))</f>
        <v/>
      </c>
      <c r="I1694" s="124" t="str">
        <f t="shared" si="102"/>
        <v/>
      </c>
      <c r="J1694" s="124" t="str">
        <f>IF(I1694="","",SUM($I$2:I1694))</f>
        <v/>
      </c>
    </row>
    <row r="1695" spans="4:10">
      <c r="D1695" s="124" t="str">
        <f t="shared" si="100"/>
        <v/>
      </c>
      <c r="E1695" s="124" t="str">
        <f>IF(D1695="","",COUNTIF($D$2:D1695,1))</f>
        <v/>
      </c>
      <c r="F1695" s="124" t="str">
        <f t="shared" si="101"/>
        <v/>
      </c>
      <c r="G1695" s="124" t="str">
        <f>IF(F1695="","",COUNTIF($F$2:F1695,$F$1))</f>
        <v/>
      </c>
      <c r="I1695" s="124" t="str">
        <f t="shared" si="102"/>
        <v/>
      </c>
      <c r="J1695" s="124" t="str">
        <f>IF(I1695="","",SUM($I$2:I1695))</f>
        <v/>
      </c>
    </row>
    <row r="1696" spans="4:10">
      <c r="D1696" s="124" t="str">
        <f t="shared" si="100"/>
        <v/>
      </c>
      <c r="E1696" s="124" t="str">
        <f>IF(D1696="","",COUNTIF($D$2:D1696,1))</f>
        <v/>
      </c>
      <c r="F1696" s="124" t="str">
        <f t="shared" si="101"/>
        <v/>
      </c>
      <c r="G1696" s="124" t="str">
        <f>IF(F1696="","",COUNTIF($F$2:F1696,$F$1))</f>
        <v/>
      </c>
      <c r="I1696" s="124" t="str">
        <f t="shared" si="102"/>
        <v/>
      </c>
      <c r="J1696" s="124" t="str">
        <f>IF(I1696="","",SUM($I$2:I1696))</f>
        <v/>
      </c>
    </row>
    <row r="1697" spans="4:10">
      <c r="D1697" s="124" t="str">
        <f t="shared" si="100"/>
        <v/>
      </c>
      <c r="E1697" s="124" t="str">
        <f>IF(D1697="","",COUNTIF($D$2:D1697,1))</f>
        <v/>
      </c>
      <c r="F1697" s="124" t="str">
        <f t="shared" si="101"/>
        <v/>
      </c>
      <c r="G1697" s="124" t="str">
        <f>IF(F1697="","",COUNTIF($F$2:F1697,$F$1))</f>
        <v/>
      </c>
      <c r="I1697" s="124" t="str">
        <f t="shared" si="102"/>
        <v/>
      </c>
      <c r="J1697" s="124" t="str">
        <f>IF(I1697="","",SUM($I$2:I1697))</f>
        <v/>
      </c>
    </row>
    <row r="1698" spans="4:10">
      <c r="D1698" s="124" t="str">
        <f t="shared" si="100"/>
        <v/>
      </c>
      <c r="E1698" s="124" t="str">
        <f>IF(D1698="","",COUNTIF($D$2:D1698,1))</f>
        <v/>
      </c>
      <c r="F1698" s="124" t="str">
        <f t="shared" si="101"/>
        <v/>
      </c>
      <c r="G1698" s="124" t="str">
        <f>IF(F1698="","",COUNTIF($F$2:F1698,$F$1))</f>
        <v/>
      </c>
      <c r="I1698" s="124" t="str">
        <f t="shared" si="102"/>
        <v/>
      </c>
      <c r="J1698" s="124" t="str">
        <f>IF(I1698="","",SUM($I$2:I1698))</f>
        <v/>
      </c>
    </row>
    <row r="1699" spans="4:10">
      <c r="D1699" s="124" t="str">
        <f t="shared" si="100"/>
        <v/>
      </c>
      <c r="E1699" s="124" t="str">
        <f>IF(D1699="","",COUNTIF($D$2:D1699,1))</f>
        <v/>
      </c>
      <c r="F1699" s="124" t="str">
        <f t="shared" si="101"/>
        <v/>
      </c>
      <c r="G1699" s="124" t="str">
        <f>IF(F1699="","",COUNTIF($F$2:F1699,$F$1))</f>
        <v/>
      </c>
      <c r="I1699" s="124" t="str">
        <f t="shared" si="102"/>
        <v/>
      </c>
      <c r="J1699" s="124" t="str">
        <f>IF(I1699="","",SUM($I$2:I1699))</f>
        <v/>
      </c>
    </row>
    <row r="1700" spans="4:10">
      <c r="D1700" s="124" t="str">
        <f t="shared" si="100"/>
        <v/>
      </c>
      <c r="E1700" s="124" t="str">
        <f>IF(D1700="","",COUNTIF($D$2:D1700,1))</f>
        <v/>
      </c>
      <c r="F1700" s="124" t="str">
        <f t="shared" si="101"/>
        <v/>
      </c>
      <c r="G1700" s="124" t="str">
        <f>IF(F1700="","",COUNTIF($F$2:F1700,$F$1))</f>
        <v/>
      </c>
      <c r="I1700" s="124" t="str">
        <f t="shared" si="102"/>
        <v/>
      </c>
      <c r="J1700" s="124" t="str">
        <f>IF(I1700="","",SUM($I$2:I1700))</f>
        <v/>
      </c>
    </row>
    <row r="1701" spans="4:10">
      <c r="D1701" s="124" t="str">
        <f t="shared" si="100"/>
        <v/>
      </c>
      <c r="E1701" s="124" t="str">
        <f>IF(D1701="","",COUNTIF($D$2:D1701,1))</f>
        <v/>
      </c>
      <c r="F1701" s="124" t="str">
        <f t="shared" si="101"/>
        <v/>
      </c>
      <c r="G1701" s="124" t="str">
        <f>IF(F1701="","",COUNTIF($F$2:F1701,$F$1))</f>
        <v/>
      </c>
      <c r="I1701" s="124" t="str">
        <f t="shared" si="102"/>
        <v/>
      </c>
      <c r="J1701" s="124" t="str">
        <f>IF(I1701="","",SUM($I$2:I1701))</f>
        <v/>
      </c>
    </row>
    <row r="1702" spans="4:10">
      <c r="D1702" s="124" t="str">
        <f t="shared" si="100"/>
        <v/>
      </c>
      <c r="E1702" s="124" t="str">
        <f>IF(D1702="","",COUNTIF($D$2:D1702,1))</f>
        <v/>
      </c>
      <c r="F1702" s="124" t="str">
        <f t="shared" si="101"/>
        <v/>
      </c>
      <c r="G1702" s="124" t="str">
        <f>IF(F1702="","",COUNTIF($F$2:F1702,$F$1))</f>
        <v/>
      </c>
      <c r="I1702" s="124" t="str">
        <f t="shared" si="102"/>
        <v/>
      </c>
      <c r="J1702" s="124" t="str">
        <f>IF(I1702="","",SUM($I$2:I1702))</f>
        <v/>
      </c>
    </row>
    <row r="1703" spans="4:10">
      <c r="D1703" s="124" t="str">
        <f t="shared" si="100"/>
        <v/>
      </c>
      <c r="E1703" s="124" t="str">
        <f>IF(D1703="","",COUNTIF($D$2:D1703,1))</f>
        <v/>
      </c>
      <c r="F1703" s="124" t="str">
        <f t="shared" si="101"/>
        <v/>
      </c>
      <c r="G1703" s="124" t="str">
        <f>IF(F1703="","",COUNTIF($F$2:F1703,$F$1))</f>
        <v/>
      </c>
      <c r="I1703" s="124" t="str">
        <f t="shared" si="102"/>
        <v/>
      </c>
      <c r="J1703" s="124" t="str">
        <f>IF(I1703="","",SUM($I$2:I1703))</f>
        <v/>
      </c>
    </row>
    <row r="1704" spans="4:10">
      <c r="D1704" s="124" t="str">
        <f t="shared" si="100"/>
        <v/>
      </c>
      <c r="E1704" s="124" t="str">
        <f>IF(D1704="","",COUNTIF($D$2:D1704,1))</f>
        <v/>
      </c>
      <c r="F1704" s="124" t="str">
        <f t="shared" si="101"/>
        <v/>
      </c>
      <c r="G1704" s="124" t="str">
        <f>IF(F1704="","",COUNTIF($F$2:F1704,$F$1))</f>
        <v/>
      </c>
      <c r="I1704" s="124" t="str">
        <f t="shared" si="102"/>
        <v/>
      </c>
      <c r="J1704" s="124" t="str">
        <f>IF(I1704="","",SUM($I$2:I1704))</f>
        <v/>
      </c>
    </row>
    <row r="1705" spans="4:10">
      <c r="D1705" s="124" t="str">
        <f t="shared" si="100"/>
        <v/>
      </c>
      <c r="E1705" s="124" t="str">
        <f>IF(D1705="","",COUNTIF($D$2:D1705,1))</f>
        <v/>
      </c>
      <c r="F1705" s="124" t="str">
        <f t="shared" si="101"/>
        <v/>
      </c>
      <c r="G1705" s="124" t="str">
        <f>IF(F1705="","",COUNTIF($F$2:F1705,$F$1))</f>
        <v/>
      </c>
      <c r="I1705" s="124" t="str">
        <f t="shared" si="102"/>
        <v/>
      </c>
      <c r="J1705" s="124" t="str">
        <f>IF(I1705="","",SUM($I$2:I1705))</f>
        <v/>
      </c>
    </row>
    <row r="1706" spans="4:10">
      <c r="D1706" s="124" t="str">
        <f t="shared" si="100"/>
        <v/>
      </c>
      <c r="E1706" s="124" t="str">
        <f>IF(D1706="","",COUNTIF($D$2:D1706,1))</f>
        <v/>
      </c>
      <c r="F1706" s="124" t="str">
        <f t="shared" si="101"/>
        <v/>
      </c>
      <c r="G1706" s="124" t="str">
        <f>IF(F1706="","",COUNTIF($F$2:F1706,$F$1))</f>
        <v/>
      </c>
      <c r="I1706" s="124" t="str">
        <f t="shared" si="102"/>
        <v/>
      </c>
      <c r="J1706" s="124" t="str">
        <f>IF(I1706="","",SUM($I$2:I1706))</f>
        <v/>
      </c>
    </row>
    <row r="1707" spans="4:10">
      <c r="D1707" s="124" t="str">
        <f t="shared" si="100"/>
        <v/>
      </c>
      <c r="E1707" s="124" t="str">
        <f>IF(D1707="","",COUNTIF($D$2:D1707,1))</f>
        <v/>
      </c>
      <c r="F1707" s="124" t="str">
        <f t="shared" si="101"/>
        <v/>
      </c>
      <c r="G1707" s="124" t="str">
        <f>IF(F1707="","",COUNTIF($F$2:F1707,$F$1))</f>
        <v/>
      </c>
      <c r="I1707" s="124" t="str">
        <f t="shared" si="102"/>
        <v/>
      </c>
      <c r="J1707" s="124" t="str">
        <f>IF(I1707="","",SUM($I$2:I1707))</f>
        <v/>
      </c>
    </row>
    <row r="1708" spans="4:10">
      <c r="D1708" s="124" t="str">
        <f t="shared" si="100"/>
        <v/>
      </c>
      <c r="E1708" s="124" t="str">
        <f>IF(D1708="","",COUNTIF($D$2:D1708,1))</f>
        <v/>
      </c>
      <c r="F1708" s="124" t="str">
        <f t="shared" si="101"/>
        <v/>
      </c>
      <c r="G1708" s="124" t="str">
        <f>IF(F1708="","",COUNTIF($F$2:F1708,$F$1))</f>
        <v/>
      </c>
      <c r="I1708" s="124" t="str">
        <f t="shared" si="102"/>
        <v/>
      </c>
      <c r="J1708" s="124" t="str">
        <f>IF(I1708="","",SUM($I$2:I1708))</f>
        <v/>
      </c>
    </row>
    <row r="1709" spans="4:10">
      <c r="D1709" s="124" t="str">
        <f t="shared" si="100"/>
        <v/>
      </c>
      <c r="E1709" s="124" t="str">
        <f>IF(D1709="","",COUNTIF($D$2:D1709,1))</f>
        <v/>
      </c>
      <c r="F1709" s="124" t="str">
        <f t="shared" si="101"/>
        <v/>
      </c>
      <c r="G1709" s="124" t="str">
        <f>IF(F1709="","",COUNTIF($F$2:F1709,$F$1))</f>
        <v/>
      </c>
      <c r="I1709" s="124" t="str">
        <f t="shared" si="102"/>
        <v/>
      </c>
      <c r="J1709" s="124" t="str">
        <f>IF(I1709="","",SUM($I$2:I1709))</f>
        <v/>
      </c>
    </row>
    <row r="1710" spans="4:10">
      <c r="D1710" s="124" t="str">
        <f t="shared" si="100"/>
        <v/>
      </c>
      <c r="E1710" s="124" t="str">
        <f>IF(D1710="","",COUNTIF($D$2:D1710,1))</f>
        <v/>
      </c>
      <c r="F1710" s="124" t="str">
        <f t="shared" si="101"/>
        <v/>
      </c>
      <c r="G1710" s="124" t="str">
        <f>IF(F1710="","",COUNTIF($F$2:F1710,$F$1))</f>
        <v/>
      </c>
      <c r="I1710" s="124" t="str">
        <f t="shared" si="102"/>
        <v/>
      </c>
      <c r="J1710" s="124" t="str">
        <f>IF(I1710="","",SUM($I$2:I1710))</f>
        <v/>
      </c>
    </row>
    <row r="1711" spans="4:10">
      <c r="D1711" s="124" t="str">
        <f t="shared" si="100"/>
        <v/>
      </c>
      <c r="E1711" s="124" t="str">
        <f>IF(D1711="","",COUNTIF($D$2:D1711,1))</f>
        <v/>
      </c>
      <c r="F1711" s="124" t="str">
        <f t="shared" si="101"/>
        <v/>
      </c>
      <c r="G1711" s="124" t="str">
        <f>IF(F1711="","",COUNTIF($F$2:F1711,$F$1))</f>
        <v/>
      </c>
      <c r="I1711" s="124" t="str">
        <f t="shared" si="102"/>
        <v/>
      </c>
      <c r="J1711" s="124" t="str">
        <f>IF(I1711="","",SUM($I$2:I1711))</f>
        <v/>
      </c>
    </row>
    <row r="1712" spans="4:10">
      <c r="D1712" s="124" t="str">
        <f t="shared" si="100"/>
        <v/>
      </c>
      <c r="E1712" s="124" t="str">
        <f>IF(D1712="","",COUNTIF($D$2:D1712,1))</f>
        <v/>
      </c>
      <c r="F1712" s="124" t="str">
        <f t="shared" si="101"/>
        <v/>
      </c>
      <c r="G1712" s="124" t="str">
        <f>IF(F1712="","",COUNTIF($F$2:F1712,$F$1))</f>
        <v/>
      </c>
      <c r="I1712" s="124" t="str">
        <f t="shared" si="102"/>
        <v/>
      </c>
      <c r="J1712" s="124" t="str">
        <f>IF(I1712="","",SUM($I$2:I1712))</f>
        <v/>
      </c>
    </row>
    <row r="1713" spans="4:10">
      <c r="D1713" s="124" t="str">
        <f t="shared" si="100"/>
        <v/>
      </c>
      <c r="E1713" s="124" t="str">
        <f>IF(D1713="","",COUNTIF($D$2:D1713,1))</f>
        <v/>
      </c>
      <c r="F1713" s="124" t="str">
        <f t="shared" si="101"/>
        <v/>
      </c>
      <c r="G1713" s="124" t="str">
        <f>IF(F1713="","",COUNTIF($F$2:F1713,$F$1))</f>
        <v/>
      </c>
      <c r="I1713" s="124" t="str">
        <f t="shared" si="102"/>
        <v/>
      </c>
      <c r="J1713" s="124" t="str">
        <f>IF(I1713="","",SUM($I$2:I1713))</f>
        <v/>
      </c>
    </row>
    <row r="1714" spans="4:10">
      <c r="D1714" s="124" t="str">
        <f t="shared" si="100"/>
        <v/>
      </c>
      <c r="E1714" s="124" t="str">
        <f>IF(D1714="","",COUNTIF($D$2:D1714,1))</f>
        <v/>
      </c>
      <c r="F1714" s="124" t="str">
        <f t="shared" si="101"/>
        <v/>
      </c>
      <c r="G1714" s="124" t="str">
        <f>IF(F1714="","",COUNTIF($F$2:F1714,$F$1))</f>
        <v/>
      </c>
      <c r="I1714" s="124" t="str">
        <f t="shared" si="102"/>
        <v/>
      </c>
      <c r="J1714" s="124" t="str">
        <f>IF(I1714="","",SUM($I$2:I1714))</f>
        <v/>
      </c>
    </row>
    <row r="1715" spans="4:10">
      <c r="D1715" s="124" t="str">
        <f t="shared" si="100"/>
        <v/>
      </c>
      <c r="E1715" s="124" t="str">
        <f>IF(D1715="","",COUNTIF($D$2:D1715,1))</f>
        <v/>
      </c>
      <c r="F1715" s="124" t="str">
        <f t="shared" si="101"/>
        <v/>
      </c>
      <c r="G1715" s="124" t="str">
        <f>IF(F1715="","",COUNTIF($F$2:F1715,$F$1))</f>
        <v/>
      </c>
      <c r="I1715" s="124" t="str">
        <f t="shared" si="102"/>
        <v/>
      </c>
      <c r="J1715" s="124" t="str">
        <f>IF(I1715="","",SUM($I$2:I1715))</f>
        <v/>
      </c>
    </row>
    <row r="1716" spans="4:10">
      <c r="D1716" s="124" t="str">
        <f t="shared" si="100"/>
        <v/>
      </c>
      <c r="E1716" s="124" t="str">
        <f>IF(D1716="","",COUNTIF($D$2:D1716,1))</f>
        <v/>
      </c>
      <c r="F1716" s="124" t="str">
        <f t="shared" si="101"/>
        <v/>
      </c>
      <c r="G1716" s="124" t="str">
        <f>IF(F1716="","",COUNTIF($F$2:F1716,$F$1))</f>
        <v/>
      </c>
      <c r="I1716" s="124" t="str">
        <f t="shared" si="102"/>
        <v/>
      </c>
      <c r="J1716" s="124" t="str">
        <f>IF(I1716="","",SUM($I$2:I1716))</f>
        <v/>
      </c>
    </row>
    <row r="1717" spans="4:10">
      <c r="D1717" s="124" t="str">
        <f t="shared" si="100"/>
        <v/>
      </c>
      <c r="E1717" s="124" t="str">
        <f>IF(D1717="","",COUNTIF($D$2:D1717,1))</f>
        <v/>
      </c>
      <c r="F1717" s="124" t="str">
        <f t="shared" si="101"/>
        <v/>
      </c>
      <c r="G1717" s="124" t="str">
        <f>IF(F1717="","",COUNTIF($F$2:F1717,$F$1))</f>
        <v/>
      </c>
      <c r="I1717" s="124" t="str">
        <f t="shared" si="102"/>
        <v/>
      </c>
      <c r="J1717" s="124" t="str">
        <f>IF(I1717="","",SUM($I$2:I1717))</f>
        <v/>
      </c>
    </row>
    <row r="1718" spans="4:10">
      <c r="D1718" s="124" t="str">
        <f t="shared" si="100"/>
        <v/>
      </c>
      <c r="E1718" s="124" t="str">
        <f>IF(D1718="","",COUNTIF($D$2:D1718,1))</f>
        <v/>
      </c>
      <c r="F1718" s="124" t="str">
        <f t="shared" si="101"/>
        <v/>
      </c>
      <c r="G1718" s="124" t="str">
        <f>IF(F1718="","",COUNTIF($F$2:F1718,$F$1))</f>
        <v/>
      </c>
      <c r="I1718" s="124" t="str">
        <f t="shared" si="102"/>
        <v/>
      </c>
      <c r="J1718" s="124" t="str">
        <f>IF(I1718="","",SUM($I$2:I1718))</f>
        <v/>
      </c>
    </row>
    <row r="1719" spans="4:10">
      <c r="D1719" s="124" t="str">
        <f t="shared" si="100"/>
        <v/>
      </c>
      <c r="E1719" s="124" t="str">
        <f>IF(D1719="","",COUNTIF($D$2:D1719,1))</f>
        <v/>
      </c>
      <c r="F1719" s="124" t="str">
        <f t="shared" si="101"/>
        <v/>
      </c>
      <c r="G1719" s="124" t="str">
        <f>IF(F1719="","",COUNTIF($F$2:F1719,$F$1))</f>
        <v/>
      </c>
      <c r="I1719" s="124" t="str">
        <f t="shared" si="102"/>
        <v/>
      </c>
      <c r="J1719" s="124" t="str">
        <f>IF(I1719="","",SUM($I$2:I1719))</f>
        <v/>
      </c>
    </row>
    <row r="1720" spans="4:10">
      <c r="D1720" s="124" t="str">
        <f t="shared" si="100"/>
        <v/>
      </c>
      <c r="E1720" s="124" t="str">
        <f>IF(D1720="","",COUNTIF($D$2:D1720,1))</f>
        <v/>
      </c>
      <c r="F1720" s="124" t="str">
        <f t="shared" si="101"/>
        <v/>
      </c>
      <c r="G1720" s="124" t="str">
        <f>IF(F1720="","",COUNTIF($F$2:F1720,$F$1))</f>
        <v/>
      </c>
      <c r="I1720" s="124" t="str">
        <f t="shared" si="102"/>
        <v/>
      </c>
      <c r="J1720" s="124" t="str">
        <f>IF(I1720="","",SUM($I$2:I1720))</f>
        <v/>
      </c>
    </row>
    <row r="1721" spans="4:10">
      <c r="D1721" s="124" t="str">
        <f t="shared" si="100"/>
        <v/>
      </c>
      <c r="E1721" s="124" t="str">
        <f>IF(D1721="","",COUNTIF($D$2:D1721,1))</f>
        <v/>
      </c>
      <c r="F1721" s="124" t="str">
        <f t="shared" si="101"/>
        <v/>
      </c>
      <c r="G1721" s="124" t="str">
        <f>IF(F1721="","",COUNTIF($F$2:F1721,$F$1))</f>
        <v/>
      </c>
      <c r="I1721" s="124" t="str">
        <f t="shared" si="102"/>
        <v/>
      </c>
      <c r="J1721" s="124" t="str">
        <f>IF(I1721="","",SUM($I$2:I1721))</f>
        <v/>
      </c>
    </row>
    <row r="1722" spans="4:10">
      <c r="D1722" s="124" t="str">
        <f t="shared" si="100"/>
        <v/>
      </c>
      <c r="E1722" s="124" t="str">
        <f>IF(D1722="","",COUNTIF($D$2:D1722,1))</f>
        <v/>
      </c>
      <c r="F1722" s="124" t="str">
        <f t="shared" si="101"/>
        <v/>
      </c>
      <c r="G1722" s="124" t="str">
        <f>IF(F1722="","",COUNTIF($F$2:F1722,$F$1))</f>
        <v/>
      </c>
      <c r="I1722" s="124" t="str">
        <f t="shared" si="102"/>
        <v/>
      </c>
      <c r="J1722" s="124" t="str">
        <f>IF(I1722="","",SUM($I$2:I1722))</f>
        <v/>
      </c>
    </row>
    <row r="1723" spans="4:10">
      <c r="D1723" s="124" t="str">
        <f t="shared" si="100"/>
        <v/>
      </c>
      <c r="E1723" s="124" t="str">
        <f>IF(D1723="","",COUNTIF($D$2:D1723,1))</f>
        <v/>
      </c>
      <c r="F1723" s="124" t="str">
        <f t="shared" si="101"/>
        <v/>
      </c>
      <c r="G1723" s="124" t="str">
        <f>IF(F1723="","",COUNTIF($F$2:F1723,$F$1))</f>
        <v/>
      </c>
      <c r="I1723" s="124" t="str">
        <f t="shared" si="102"/>
        <v/>
      </c>
      <c r="J1723" s="124" t="str">
        <f>IF(I1723="","",SUM($I$2:I1723))</f>
        <v/>
      </c>
    </row>
    <row r="1724" spans="4:10">
      <c r="D1724" s="124" t="str">
        <f t="shared" si="100"/>
        <v/>
      </c>
      <c r="E1724" s="124" t="str">
        <f>IF(D1724="","",COUNTIF($D$2:D1724,1))</f>
        <v/>
      </c>
      <c r="F1724" s="124" t="str">
        <f t="shared" si="101"/>
        <v/>
      </c>
      <c r="G1724" s="124" t="str">
        <f>IF(F1724="","",COUNTIF($F$2:F1724,$F$1))</f>
        <v/>
      </c>
      <c r="I1724" s="124" t="str">
        <f t="shared" si="102"/>
        <v/>
      </c>
      <c r="J1724" s="124" t="str">
        <f>IF(I1724="","",SUM($I$2:I1724))</f>
        <v/>
      </c>
    </row>
    <row r="1725" spans="4:10">
      <c r="D1725" s="124" t="str">
        <f t="shared" ref="D1725:D1788" si="103">IF(LEFT(B1725,LEN(頭文字))=頭文字,1,"")</f>
        <v/>
      </c>
      <c r="E1725" s="124" t="str">
        <f>IF(D1725="","",COUNTIF($D$2:D1725,1))</f>
        <v/>
      </c>
      <c r="F1725" s="124" t="str">
        <f t="shared" ref="F1725:F1788" si="104">IF(COUNTIF(氏名,B1725)&gt;1,"重複","")</f>
        <v/>
      </c>
      <c r="G1725" s="124" t="str">
        <f>IF(F1725="","",COUNTIF($F$2:F1725,$F$1))</f>
        <v/>
      </c>
      <c r="I1725" s="124" t="str">
        <f t="shared" si="102"/>
        <v/>
      </c>
      <c r="J1725" s="124" t="str">
        <f>IF(I1725="","",SUM($I$2:I1725))</f>
        <v/>
      </c>
    </row>
    <row r="1726" spans="4:10">
      <c r="D1726" s="124" t="str">
        <f t="shared" si="103"/>
        <v/>
      </c>
      <c r="E1726" s="124" t="str">
        <f>IF(D1726="","",COUNTIF($D$2:D1726,1))</f>
        <v/>
      </c>
      <c r="F1726" s="124" t="str">
        <f t="shared" si="104"/>
        <v/>
      </c>
      <c r="G1726" s="124" t="str">
        <f>IF(F1726="","",COUNTIF($F$2:F1726,$F$1))</f>
        <v/>
      </c>
      <c r="I1726" s="124" t="str">
        <f t="shared" ref="I1726:I1789" si="105">IF(H1726="","",1)</f>
        <v/>
      </c>
      <c r="J1726" s="124" t="str">
        <f>IF(I1726="","",SUM($I$2:I1726))</f>
        <v/>
      </c>
    </row>
    <row r="1727" spans="4:10">
      <c r="D1727" s="124" t="str">
        <f t="shared" si="103"/>
        <v/>
      </c>
      <c r="E1727" s="124" t="str">
        <f>IF(D1727="","",COUNTIF($D$2:D1727,1))</f>
        <v/>
      </c>
      <c r="F1727" s="124" t="str">
        <f t="shared" si="104"/>
        <v/>
      </c>
      <c r="G1727" s="124" t="str">
        <f>IF(F1727="","",COUNTIF($F$2:F1727,$F$1))</f>
        <v/>
      </c>
      <c r="I1727" s="124" t="str">
        <f t="shared" si="105"/>
        <v/>
      </c>
      <c r="J1727" s="124" t="str">
        <f>IF(I1727="","",SUM($I$2:I1727))</f>
        <v/>
      </c>
    </row>
    <row r="1728" spans="4:10">
      <c r="D1728" s="124" t="str">
        <f t="shared" si="103"/>
        <v/>
      </c>
      <c r="E1728" s="124" t="str">
        <f>IF(D1728="","",COUNTIF($D$2:D1728,1))</f>
        <v/>
      </c>
      <c r="F1728" s="124" t="str">
        <f t="shared" si="104"/>
        <v/>
      </c>
      <c r="G1728" s="124" t="str">
        <f>IF(F1728="","",COUNTIF($F$2:F1728,$F$1))</f>
        <v/>
      </c>
      <c r="I1728" s="124" t="str">
        <f t="shared" si="105"/>
        <v/>
      </c>
      <c r="J1728" s="124" t="str">
        <f>IF(I1728="","",SUM($I$2:I1728))</f>
        <v/>
      </c>
    </row>
    <row r="1729" spans="4:10">
      <c r="D1729" s="124" t="str">
        <f t="shared" si="103"/>
        <v/>
      </c>
      <c r="E1729" s="124" t="str">
        <f>IF(D1729="","",COUNTIF($D$2:D1729,1))</f>
        <v/>
      </c>
      <c r="F1729" s="124" t="str">
        <f t="shared" si="104"/>
        <v/>
      </c>
      <c r="G1729" s="124" t="str">
        <f>IF(F1729="","",COUNTIF($F$2:F1729,$F$1))</f>
        <v/>
      </c>
      <c r="I1729" s="124" t="str">
        <f t="shared" si="105"/>
        <v/>
      </c>
      <c r="J1729" s="124" t="str">
        <f>IF(I1729="","",SUM($I$2:I1729))</f>
        <v/>
      </c>
    </row>
    <row r="1730" spans="4:10">
      <c r="D1730" s="124" t="str">
        <f t="shared" si="103"/>
        <v/>
      </c>
      <c r="E1730" s="124" t="str">
        <f>IF(D1730="","",COUNTIF($D$2:D1730,1))</f>
        <v/>
      </c>
      <c r="F1730" s="124" t="str">
        <f t="shared" si="104"/>
        <v/>
      </c>
      <c r="G1730" s="124" t="str">
        <f>IF(F1730="","",COUNTIF($F$2:F1730,$F$1))</f>
        <v/>
      </c>
      <c r="I1730" s="124" t="str">
        <f t="shared" si="105"/>
        <v/>
      </c>
      <c r="J1730" s="124" t="str">
        <f>IF(I1730="","",SUM($I$2:I1730))</f>
        <v/>
      </c>
    </row>
    <row r="1731" spans="4:10">
      <c r="D1731" s="124" t="str">
        <f t="shared" si="103"/>
        <v/>
      </c>
      <c r="E1731" s="124" t="str">
        <f>IF(D1731="","",COUNTIF($D$2:D1731,1))</f>
        <v/>
      </c>
      <c r="F1731" s="124" t="str">
        <f t="shared" si="104"/>
        <v/>
      </c>
      <c r="G1731" s="124" t="str">
        <f>IF(F1731="","",COUNTIF($F$2:F1731,$F$1))</f>
        <v/>
      </c>
      <c r="I1731" s="124" t="str">
        <f t="shared" si="105"/>
        <v/>
      </c>
      <c r="J1731" s="124" t="str">
        <f>IF(I1731="","",SUM($I$2:I1731))</f>
        <v/>
      </c>
    </row>
    <row r="1732" spans="4:10">
      <c r="D1732" s="124" t="str">
        <f t="shared" si="103"/>
        <v/>
      </c>
      <c r="E1732" s="124" t="str">
        <f>IF(D1732="","",COUNTIF($D$2:D1732,1))</f>
        <v/>
      </c>
      <c r="F1732" s="124" t="str">
        <f t="shared" si="104"/>
        <v/>
      </c>
      <c r="G1732" s="124" t="str">
        <f>IF(F1732="","",COUNTIF($F$2:F1732,$F$1))</f>
        <v/>
      </c>
      <c r="I1732" s="124" t="str">
        <f t="shared" si="105"/>
        <v/>
      </c>
      <c r="J1732" s="124" t="str">
        <f>IF(I1732="","",SUM($I$2:I1732))</f>
        <v/>
      </c>
    </row>
    <row r="1733" spans="4:10">
      <c r="D1733" s="124" t="str">
        <f t="shared" si="103"/>
        <v/>
      </c>
      <c r="E1733" s="124" t="str">
        <f>IF(D1733="","",COUNTIF($D$2:D1733,1))</f>
        <v/>
      </c>
      <c r="F1733" s="124" t="str">
        <f t="shared" si="104"/>
        <v/>
      </c>
      <c r="G1733" s="124" t="str">
        <f>IF(F1733="","",COUNTIF($F$2:F1733,$F$1))</f>
        <v/>
      </c>
      <c r="I1733" s="124" t="str">
        <f t="shared" si="105"/>
        <v/>
      </c>
      <c r="J1733" s="124" t="str">
        <f>IF(I1733="","",SUM($I$2:I1733))</f>
        <v/>
      </c>
    </row>
    <row r="1734" spans="4:10">
      <c r="D1734" s="124" t="str">
        <f t="shared" si="103"/>
        <v/>
      </c>
      <c r="E1734" s="124" t="str">
        <f>IF(D1734="","",COUNTIF($D$2:D1734,1))</f>
        <v/>
      </c>
      <c r="F1734" s="124" t="str">
        <f t="shared" si="104"/>
        <v/>
      </c>
      <c r="G1734" s="124" t="str">
        <f>IF(F1734="","",COUNTIF($F$2:F1734,$F$1))</f>
        <v/>
      </c>
      <c r="I1734" s="124" t="str">
        <f t="shared" si="105"/>
        <v/>
      </c>
      <c r="J1734" s="124" t="str">
        <f>IF(I1734="","",SUM($I$2:I1734))</f>
        <v/>
      </c>
    </row>
    <row r="1735" spans="4:10">
      <c r="D1735" s="124" t="str">
        <f t="shared" si="103"/>
        <v/>
      </c>
      <c r="E1735" s="124" t="str">
        <f>IF(D1735="","",COUNTIF($D$2:D1735,1))</f>
        <v/>
      </c>
      <c r="F1735" s="124" t="str">
        <f t="shared" si="104"/>
        <v/>
      </c>
      <c r="G1735" s="124" t="str">
        <f>IF(F1735="","",COUNTIF($F$2:F1735,$F$1))</f>
        <v/>
      </c>
      <c r="I1735" s="124" t="str">
        <f t="shared" si="105"/>
        <v/>
      </c>
      <c r="J1735" s="124" t="str">
        <f>IF(I1735="","",SUM($I$2:I1735))</f>
        <v/>
      </c>
    </row>
    <row r="1736" spans="4:10">
      <c r="D1736" s="124" t="str">
        <f t="shared" si="103"/>
        <v/>
      </c>
      <c r="E1736" s="124" t="str">
        <f>IF(D1736="","",COUNTIF($D$2:D1736,1))</f>
        <v/>
      </c>
      <c r="F1736" s="124" t="str">
        <f t="shared" si="104"/>
        <v/>
      </c>
      <c r="G1736" s="124" t="str">
        <f>IF(F1736="","",COUNTIF($F$2:F1736,$F$1))</f>
        <v/>
      </c>
      <c r="I1736" s="124" t="str">
        <f t="shared" si="105"/>
        <v/>
      </c>
      <c r="J1736" s="124" t="str">
        <f>IF(I1736="","",SUM($I$2:I1736))</f>
        <v/>
      </c>
    </row>
    <row r="1737" spans="4:10">
      <c r="D1737" s="124" t="str">
        <f t="shared" si="103"/>
        <v/>
      </c>
      <c r="E1737" s="124" t="str">
        <f>IF(D1737="","",COUNTIF($D$2:D1737,1))</f>
        <v/>
      </c>
      <c r="F1737" s="124" t="str">
        <f t="shared" si="104"/>
        <v/>
      </c>
      <c r="G1737" s="124" t="str">
        <f>IF(F1737="","",COUNTIF($F$2:F1737,$F$1))</f>
        <v/>
      </c>
      <c r="I1737" s="124" t="str">
        <f t="shared" si="105"/>
        <v/>
      </c>
      <c r="J1737" s="124" t="str">
        <f>IF(I1737="","",SUM($I$2:I1737))</f>
        <v/>
      </c>
    </row>
    <row r="1738" spans="4:10">
      <c r="D1738" s="124" t="str">
        <f t="shared" si="103"/>
        <v/>
      </c>
      <c r="E1738" s="124" t="str">
        <f>IF(D1738="","",COUNTIF($D$2:D1738,1))</f>
        <v/>
      </c>
      <c r="F1738" s="124" t="str">
        <f t="shared" si="104"/>
        <v/>
      </c>
      <c r="G1738" s="124" t="str">
        <f>IF(F1738="","",COUNTIF($F$2:F1738,$F$1))</f>
        <v/>
      </c>
      <c r="I1738" s="124" t="str">
        <f t="shared" si="105"/>
        <v/>
      </c>
      <c r="J1738" s="124" t="str">
        <f>IF(I1738="","",SUM($I$2:I1738))</f>
        <v/>
      </c>
    </row>
    <row r="1739" spans="4:10">
      <c r="D1739" s="124" t="str">
        <f t="shared" si="103"/>
        <v/>
      </c>
      <c r="E1739" s="124" t="str">
        <f>IF(D1739="","",COUNTIF($D$2:D1739,1))</f>
        <v/>
      </c>
      <c r="F1739" s="124" t="str">
        <f t="shared" si="104"/>
        <v/>
      </c>
      <c r="G1739" s="124" t="str">
        <f>IF(F1739="","",COUNTIF($F$2:F1739,$F$1))</f>
        <v/>
      </c>
      <c r="I1739" s="124" t="str">
        <f t="shared" si="105"/>
        <v/>
      </c>
      <c r="J1739" s="124" t="str">
        <f>IF(I1739="","",SUM($I$2:I1739))</f>
        <v/>
      </c>
    </row>
    <row r="1740" spans="4:10">
      <c r="D1740" s="124" t="str">
        <f t="shared" si="103"/>
        <v/>
      </c>
      <c r="E1740" s="124" t="str">
        <f>IF(D1740="","",COUNTIF($D$2:D1740,1))</f>
        <v/>
      </c>
      <c r="F1740" s="124" t="str">
        <f t="shared" si="104"/>
        <v/>
      </c>
      <c r="G1740" s="124" t="str">
        <f>IF(F1740="","",COUNTIF($F$2:F1740,$F$1))</f>
        <v/>
      </c>
      <c r="I1740" s="124" t="str">
        <f t="shared" si="105"/>
        <v/>
      </c>
      <c r="J1740" s="124" t="str">
        <f>IF(I1740="","",SUM($I$2:I1740))</f>
        <v/>
      </c>
    </row>
    <row r="1741" spans="4:10">
      <c r="D1741" s="124" t="str">
        <f t="shared" si="103"/>
        <v/>
      </c>
      <c r="E1741" s="124" t="str">
        <f>IF(D1741="","",COUNTIF($D$2:D1741,1))</f>
        <v/>
      </c>
      <c r="F1741" s="124" t="str">
        <f t="shared" si="104"/>
        <v/>
      </c>
      <c r="G1741" s="124" t="str">
        <f>IF(F1741="","",COUNTIF($F$2:F1741,$F$1))</f>
        <v/>
      </c>
      <c r="I1741" s="124" t="str">
        <f t="shared" si="105"/>
        <v/>
      </c>
      <c r="J1741" s="124" t="str">
        <f>IF(I1741="","",SUM($I$2:I1741))</f>
        <v/>
      </c>
    </row>
    <row r="1742" spans="4:10">
      <c r="D1742" s="124" t="str">
        <f t="shared" si="103"/>
        <v/>
      </c>
      <c r="E1742" s="124" t="str">
        <f>IF(D1742="","",COUNTIF($D$2:D1742,1))</f>
        <v/>
      </c>
      <c r="F1742" s="124" t="str">
        <f t="shared" si="104"/>
        <v/>
      </c>
      <c r="G1742" s="124" t="str">
        <f>IF(F1742="","",COUNTIF($F$2:F1742,$F$1))</f>
        <v/>
      </c>
      <c r="I1742" s="124" t="str">
        <f t="shared" si="105"/>
        <v/>
      </c>
      <c r="J1742" s="124" t="str">
        <f>IF(I1742="","",SUM($I$2:I1742))</f>
        <v/>
      </c>
    </row>
    <row r="1743" spans="4:10">
      <c r="D1743" s="124" t="str">
        <f t="shared" si="103"/>
        <v/>
      </c>
      <c r="E1743" s="124" t="str">
        <f>IF(D1743="","",COUNTIF($D$2:D1743,1))</f>
        <v/>
      </c>
      <c r="F1743" s="124" t="str">
        <f t="shared" si="104"/>
        <v/>
      </c>
      <c r="G1743" s="124" t="str">
        <f>IF(F1743="","",COUNTIF($F$2:F1743,$F$1))</f>
        <v/>
      </c>
      <c r="I1743" s="124" t="str">
        <f t="shared" si="105"/>
        <v/>
      </c>
      <c r="J1743" s="124" t="str">
        <f>IF(I1743="","",SUM($I$2:I1743))</f>
        <v/>
      </c>
    </row>
    <row r="1744" spans="4:10">
      <c r="D1744" s="124" t="str">
        <f t="shared" si="103"/>
        <v/>
      </c>
      <c r="E1744" s="124" t="str">
        <f>IF(D1744="","",COUNTIF($D$2:D1744,1))</f>
        <v/>
      </c>
      <c r="F1744" s="124" t="str">
        <f t="shared" si="104"/>
        <v/>
      </c>
      <c r="G1744" s="124" t="str">
        <f>IF(F1744="","",COUNTIF($F$2:F1744,$F$1))</f>
        <v/>
      </c>
      <c r="I1744" s="124" t="str">
        <f t="shared" si="105"/>
        <v/>
      </c>
      <c r="J1744" s="124" t="str">
        <f>IF(I1744="","",SUM($I$2:I1744))</f>
        <v/>
      </c>
    </row>
    <row r="1745" spans="4:10">
      <c r="D1745" s="124" t="str">
        <f t="shared" si="103"/>
        <v/>
      </c>
      <c r="E1745" s="124" t="str">
        <f>IF(D1745="","",COUNTIF($D$2:D1745,1))</f>
        <v/>
      </c>
      <c r="F1745" s="124" t="str">
        <f t="shared" si="104"/>
        <v/>
      </c>
      <c r="G1745" s="124" t="str">
        <f>IF(F1745="","",COUNTIF($F$2:F1745,$F$1))</f>
        <v/>
      </c>
      <c r="I1745" s="124" t="str">
        <f t="shared" si="105"/>
        <v/>
      </c>
      <c r="J1745" s="124" t="str">
        <f>IF(I1745="","",SUM($I$2:I1745))</f>
        <v/>
      </c>
    </row>
    <row r="1746" spans="4:10">
      <c r="D1746" s="124" t="str">
        <f t="shared" si="103"/>
        <v/>
      </c>
      <c r="E1746" s="124" t="str">
        <f>IF(D1746="","",COUNTIF($D$2:D1746,1))</f>
        <v/>
      </c>
      <c r="F1746" s="124" t="str">
        <f t="shared" si="104"/>
        <v/>
      </c>
      <c r="G1746" s="124" t="str">
        <f>IF(F1746="","",COUNTIF($F$2:F1746,$F$1))</f>
        <v/>
      </c>
      <c r="I1746" s="124" t="str">
        <f t="shared" si="105"/>
        <v/>
      </c>
      <c r="J1746" s="124" t="str">
        <f>IF(I1746="","",SUM($I$2:I1746))</f>
        <v/>
      </c>
    </row>
    <row r="1747" spans="4:10">
      <c r="D1747" s="124" t="str">
        <f t="shared" si="103"/>
        <v/>
      </c>
      <c r="E1747" s="124" t="str">
        <f>IF(D1747="","",COUNTIF($D$2:D1747,1))</f>
        <v/>
      </c>
      <c r="F1747" s="124" t="str">
        <f t="shared" si="104"/>
        <v/>
      </c>
      <c r="G1747" s="124" t="str">
        <f>IF(F1747="","",COUNTIF($F$2:F1747,$F$1))</f>
        <v/>
      </c>
      <c r="I1747" s="124" t="str">
        <f t="shared" si="105"/>
        <v/>
      </c>
      <c r="J1747" s="124" t="str">
        <f>IF(I1747="","",SUM($I$2:I1747))</f>
        <v/>
      </c>
    </row>
    <row r="1748" spans="4:10">
      <c r="D1748" s="124" t="str">
        <f t="shared" si="103"/>
        <v/>
      </c>
      <c r="E1748" s="124" t="str">
        <f>IF(D1748="","",COUNTIF($D$2:D1748,1))</f>
        <v/>
      </c>
      <c r="F1748" s="124" t="str">
        <f t="shared" si="104"/>
        <v/>
      </c>
      <c r="G1748" s="124" t="str">
        <f>IF(F1748="","",COUNTIF($F$2:F1748,$F$1))</f>
        <v/>
      </c>
      <c r="I1748" s="124" t="str">
        <f t="shared" si="105"/>
        <v/>
      </c>
      <c r="J1748" s="124" t="str">
        <f>IF(I1748="","",SUM($I$2:I1748))</f>
        <v/>
      </c>
    </row>
    <row r="1749" spans="4:10">
      <c r="D1749" s="124" t="str">
        <f t="shared" si="103"/>
        <v/>
      </c>
      <c r="E1749" s="124" t="str">
        <f>IF(D1749="","",COUNTIF($D$2:D1749,1))</f>
        <v/>
      </c>
      <c r="F1749" s="124" t="str">
        <f t="shared" si="104"/>
        <v/>
      </c>
      <c r="G1749" s="124" t="str">
        <f>IF(F1749="","",COUNTIF($F$2:F1749,$F$1))</f>
        <v/>
      </c>
      <c r="I1749" s="124" t="str">
        <f t="shared" si="105"/>
        <v/>
      </c>
      <c r="J1749" s="124" t="str">
        <f>IF(I1749="","",SUM($I$2:I1749))</f>
        <v/>
      </c>
    </row>
    <row r="1750" spans="4:10">
      <c r="D1750" s="124" t="str">
        <f t="shared" si="103"/>
        <v/>
      </c>
      <c r="E1750" s="124" t="str">
        <f>IF(D1750="","",COUNTIF($D$2:D1750,1))</f>
        <v/>
      </c>
      <c r="F1750" s="124" t="str">
        <f t="shared" si="104"/>
        <v/>
      </c>
      <c r="G1750" s="124" t="str">
        <f>IF(F1750="","",COUNTIF($F$2:F1750,$F$1))</f>
        <v/>
      </c>
      <c r="I1750" s="124" t="str">
        <f t="shared" si="105"/>
        <v/>
      </c>
      <c r="J1750" s="124" t="str">
        <f>IF(I1750="","",SUM($I$2:I1750))</f>
        <v/>
      </c>
    </row>
    <row r="1751" spans="4:10">
      <c r="D1751" s="124" t="str">
        <f t="shared" si="103"/>
        <v/>
      </c>
      <c r="E1751" s="124" t="str">
        <f>IF(D1751="","",COUNTIF($D$2:D1751,1))</f>
        <v/>
      </c>
      <c r="F1751" s="124" t="str">
        <f t="shared" si="104"/>
        <v/>
      </c>
      <c r="G1751" s="124" t="str">
        <f>IF(F1751="","",COUNTIF($F$2:F1751,$F$1))</f>
        <v/>
      </c>
      <c r="I1751" s="124" t="str">
        <f t="shared" si="105"/>
        <v/>
      </c>
      <c r="J1751" s="124" t="str">
        <f>IF(I1751="","",SUM($I$2:I1751))</f>
        <v/>
      </c>
    </row>
    <row r="1752" spans="4:10">
      <c r="D1752" s="124" t="str">
        <f t="shared" si="103"/>
        <v/>
      </c>
      <c r="E1752" s="124" t="str">
        <f>IF(D1752="","",COUNTIF($D$2:D1752,1))</f>
        <v/>
      </c>
      <c r="F1752" s="124" t="str">
        <f t="shared" si="104"/>
        <v/>
      </c>
      <c r="G1752" s="124" t="str">
        <f>IF(F1752="","",COUNTIF($F$2:F1752,$F$1))</f>
        <v/>
      </c>
      <c r="I1752" s="124" t="str">
        <f t="shared" si="105"/>
        <v/>
      </c>
      <c r="J1752" s="124" t="str">
        <f>IF(I1752="","",SUM($I$2:I1752))</f>
        <v/>
      </c>
    </row>
    <row r="1753" spans="4:10">
      <c r="D1753" s="124" t="str">
        <f t="shared" si="103"/>
        <v/>
      </c>
      <c r="E1753" s="124" t="str">
        <f>IF(D1753="","",COUNTIF($D$2:D1753,1))</f>
        <v/>
      </c>
      <c r="F1753" s="124" t="str">
        <f t="shared" si="104"/>
        <v/>
      </c>
      <c r="G1753" s="124" t="str">
        <f>IF(F1753="","",COUNTIF($F$2:F1753,$F$1))</f>
        <v/>
      </c>
      <c r="I1753" s="124" t="str">
        <f t="shared" si="105"/>
        <v/>
      </c>
      <c r="J1753" s="124" t="str">
        <f>IF(I1753="","",SUM($I$2:I1753))</f>
        <v/>
      </c>
    </row>
    <row r="1754" spans="4:10">
      <c r="D1754" s="124" t="str">
        <f t="shared" si="103"/>
        <v/>
      </c>
      <c r="E1754" s="124" t="str">
        <f>IF(D1754="","",COUNTIF($D$2:D1754,1))</f>
        <v/>
      </c>
      <c r="F1754" s="124" t="str">
        <f t="shared" si="104"/>
        <v/>
      </c>
      <c r="G1754" s="124" t="str">
        <f>IF(F1754="","",COUNTIF($F$2:F1754,$F$1))</f>
        <v/>
      </c>
      <c r="I1754" s="124" t="str">
        <f t="shared" si="105"/>
        <v/>
      </c>
      <c r="J1754" s="124" t="str">
        <f>IF(I1754="","",SUM($I$2:I1754))</f>
        <v/>
      </c>
    </row>
    <row r="1755" spans="4:10">
      <c r="D1755" s="124" t="str">
        <f t="shared" si="103"/>
        <v/>
      </c>
      <c r="E1755" s="124" t="str">
        <f>IF(D1755="","",COUNTIF($D$2:D1755,1))</f>
        <v/>
      </c>
      <c r="F1755" s="124" t="str">
        <f t="shared" si="104"/>
        <v/>
      </c>
      <c r="G1755" s="124" t="str">
        <f>IF(F1755="","",COUNTIF($F$2:F1755,$F$1))</f>
        <v/>
      </c>
      <c r="I1755" s="124" t="str">
        <f t="shared" si="105"/>
        <v/>
      </c>
      <c r="J1755" s="124" t="str">
        <f>IF(I1755="","",SUM($I$2:I1755))</f>
        <v/>
      </c>
    </row>
    <row r="1756" spans="4:10">
      <c r="D1756" s="124" t="str">
        <f t="shared" si="103"/>
        <v/>
      </c>
      <c r="E1756" s="124" t="str">
        <f>IF(D1756="","",COUNTIF($D$2:D1756,1))</f>
        <v/>
      </c>
      <c r="F1756" s="124" t="str">
        <f t="shared" si="104"/>
        <v/>
      </c>
      <c r="G1756" s="124" t="str">
        <f>IF(F1756="","",COUNTIF($F$2:F1756,$F$1))</f>
        <v/>
      </c>
      <c r="I1756" s="124" t="str">
        <f t="shared" si="105"/>
        <v/>
      </c>
      <c r="J1756" s="124" t="str">
        <f>IF(I1756="","",SUM($I$2:I1756))</f>
        <v/>
      </c>
    </row>
    <row r="1757" spans="4:10">
      <c r="D1757" s="124" t="str">
        <f t="shared" si="103"/>
        <v/>
      </c>
      <c r="E1757" s="124" t="str">
        <f>IF(D1757="","",COUNTIF($D$2:D1757,1))</f>
        <v/>
      </c>
      <c r="F1757" s="124" t="str">
        <f t="shared" si="104"/>
        <v/>
      </c>
      <c r="G1757" s="124" t="str">
        <f>IF(F1757="","",COUNTIF($F$2:F1757,$F$1))</f>
        <v/>
      </c>
      <c r="I1757" s="124" t="str">
        <f t="shared" si="105"/>
        <v/>
      </c>
      <c r="J1757" s="124" t="str">
        <f>IF(I1757="","",SUM($I$2:I1757))</f>
        <v/>
      </c>
    </row>
    <row r="1758" spans="4:10">
      <c r="D1758" s="124" t="str">
        <f t="shared" si="103"/>
        <v/>
      </c>
      <c r="E1758" s="124" t="str">
        <f>IF(D1758="","",COUNTIF($D$2:D1758,1))</f>
        <v/>
      </c>
      <c r="F1758" s="124" t="str">
        <f t="shared" si="104"/>
        <v/>
      </c>
      <c r="G1758" s="124" t="str">
        <f>IF(F1758="","",COUNTIF($F$2:F1758,$F$1))</f>
        <v/>
      </c>
      <c r="I1758" s="124" t="str">
        <f t="shared" si="105"/>
        <v/>
      </c>
      <c r="J1758" s="124" t="str">
        <f>IF(I1758="","",SUM($I$2:I1758))</f>
        <v/>
      </c>
    </row>
    <row r="1759" spans="4:10">
      <c r="D1759" s="124" t="str">
        <f t="shared" si="103"/>
        <v/>
      </c>
      <c r="E1759" s="124" t="str">
        <f>IF(D1759="","",COUNTIF($D$2:D1759,1))</f>
        <v/>
      </c>
      <c r="F1759" s="124" t="str">
        <f t="shared" si="104"/>
        <v/>
      </c>
      <c r="G1759" s="124" t="str">
        <f>IF(F1759="","",COUNTIF($F$2:F1759,$F$1))</f>
        <v/>
      </c>
      <c r="I1759" s="124" t="str">
        <f t="shared" si="105"/>
        <v/>
      </c>
      <c r="J1759" s="124" t="str">
        <f>IF(I1759="","",SUM($I$2:I1759))</f>
        <v/>
      </c>
    </row>
    <row r="1760" spans="4:10">
      <c r="D1760" s="124" t="str">
        <f t="shared" si="103"/>
        <v/>
      </c>
      <c r="E1760" s="124" t="str">
        <f>IF(D1760="","",COUNTIF($D$2:D1760,1))</f>
        <v/>
      </c>
      <c r="F1760" s="124" t="str">
        <f t="shared" si="104"/>
        <v/>
      </c>
      <c r="G1760" s="124" t="str">
        <f>IF(F1760="","",COUNTIF($F$2:F1760,$F$1))</f>
        <v/>
      </c>
      <c r="I1760" s="124" t="str">
        <f t="shared" si="105"/>
        <v/>
      </c>
      <c r="J1760" s="124" t="str">
        <f>IF(I1760="","",SUM($I$2:I1760))</f>
        <v/>
      </c>
    </row>
    <row r="1761" spans="4:10">
      <c r="D1761" s="124" t="str">
        <f t="shared" si="103"/>
        <v/>
      </c>
      <c r="E1761" s="124" t="str">
        <f>IF(D1761="","",COUNTIF($D$2:D1761,1))</f>
        <v/>
      </c>
      <c r="F1761" s="124" t="str">
        <f t="shared" si="104"/>
        <v/>
      </c>
      <c r="G1761" s="124" t="str">
        <f>IF(F1761="","",COUNTIF($F$2:F1761,$F$1))</f>
        <v/>
      </c>
      <c r="I1761" s="124" t="str">
        <f t="shared" si="105"/>
        <v/>
      </c>
      <c r="J1761" s="124" t="str">
        <f>IF(I1761="","",SUM($I$2:I1761))</f>
        <v/>
      </c>
    </row>
    <row r="1762" spans="4:10">
      <c r="D1762" s="124" t="str">
        <f t="shared" si="103"/>
        <v/>
      </c>
      <c r="E1762" s="124" t="str">
        <f>IF(D1762="","",COUNTIF($D$2:D1762,1))</f>
        <v/>
      </c>
      <c r="F1762" s="124" t="str">
        <f t="shared" si="104"/>
        <v/>
      </c>
      <c r="G1762" s="124" t="str">
        <f>IF(F1762="","",COUNTIF($F$2:F1762,$F$1))</f>
        <v/>
      </c>
      <c r="I1762" s="124" t="str">
        <f t="shared" si="105"/>
        <v/>
      </c>
      <c r="J1762" s="124" t="str">
        <f>IF(I1762="","",SUM($I$2:I1762))</f>
        <v/>
      </c>
    </row>
    <row r="1763" spans="4:10">
      <c r="D1763" s="124" t="str">
        <f t="shared" si="103"/>
        <v/>
      </c>
      <c r="E1763" s="124" t="str">
        <f>IF(D1763="","",COUNTIF($D$2:D1763,1))</f>
        <v/>
      </c>
      <c r="F1763" s="124" t="str">
        <f t="shared" si="104"/>
        <v/>
      </c>
      <c r="G1763" s="124" t="str">
        <f>IF(F1763="","",COUNTIF($F$2:F1763,$F$1))</f>
        <v/>
      </c>
      <c r="I1763" s="124" t="str">
        <f t="shared" si="105"/>
        <v/>
      </c>
      <c r="J1763" s="124" t="str">
        <f>IF(I1763="","",SUM($I$2:I1763))</f>
        <v/>
      </c>
    </row>
    <row r="1764" spans="4:10">
      <c r="D1764" s="124" t="str">
        <f t="shared" si="103"/>
        <v/>
      </c>
      <c r="E1764" s="124" t="str">
        <f>IF(D1764="","",COUNTIF($D$2:D1764,1))</f>
        <v/>
      </c>
      <c r="F1764" s="124" t="str">
        <f t="shared" si="104"/>
        <v/>
      </c>
      <c r="G1764" s="124" t="str">
        <f>IF(F1764="","",COUNTIF($F$2:F1764,$F$1))</f>
        <v/>
      </c>
      <c r="I1764" s="124" t="str">
        <f t="shared" si="105"/>
        <v/>
      </c>
      <c r="J1764" s="124" t="str">
        <f>IF(I1764="","",SUM($I$2:I1764))</f>
        <v/>
      </c>
    </row>
    <row r="1765" spans="4:10">
      <c r="D1765" s="124" t="str">
        <f t="shared" si="103"/>
        <v/>
      </c>
      <c r="E1765" s="124" t="str">
        <f>IF(D1765="","",COUNTIF($D$2:D1765,1))</f>
        <v/>
      </c>
      <c r="F1765" s="124" t="str">
        <f t="shared" si="104"/>
        <v/>
      </c>
      <c r="G1765" s="124" t="str">
        <f>IF(F1765="","",COUNTIF($F$2:F1765,$F$1))</f>
        <v/>
      </c>
      <c r="I1765" s="124" t="str">
        <f t="shared" si="105"/>
        <v/>
      </c>
      <c r="J1765" s="124" t="str">
        <f>IF(I1765="","",SUM($I$2:I1765))</f>
        <v/>
      </c>
    </row>
    <row r="1766" spans="4:10">
      <c r="D1766" s="124" t="str">
        <f t="shared" si="103"/>
        <v/>
      </c>
      <c r="E1766" s="124" t="str">
        <f>IF(D1766="","",COUNTIF($D$2:D1766,1))</f>
        <v/>
      </c>
      <c r="F1766" s="124" t="str">
        <f t="shared" si="104"/>
        <v/>
      </c>
      <c r="G1766" s="124" t="str">
        <f>IF(F1766="","",COUNTIF($F$2:F1766,$F$1))</f>
        <v/>
      </c>
      <c r="I1766" s="124" t="str">
        <f t="shared" si="105"/>
        <v/>
      </c>
      <c r="J1766" s="124" t="str">
        <f>IF(I1766="","",SUM($I$2:I1766))</f>
        <v/>
      </c>
    </row>
    <row r="1767" spans="4:10">
      <c r="D1767" s="124" t="str">
        <f t="shared" si="103"/>
        <v/>
      </c>
      <c r="E1767" s="124" t="str">
        <f>IF(D1767="","",COUNTIF($D$2:D1767,1))</f>
        <v/>
      </c>
      <c r="F1767" s="124" t="str">
        <f t="shared" si="104"/>
        <v/>
      </c>
      <c r="G1767" s="124" t="str">
        <f>IF(F1767="","",COUNTIF($F$2:F1767,$F$1))</f>
        <v/>
      </c>
      <c r="I1767" s="124" t="str">
        <f t="shared" si="105"/>
        <v/>
      </c>
      <c r="J1767" s="124" t="str">
        <f>IF(I1767="","",SUM($I$2:I1767))</f>
        <v/>
      </c>
    </row>
    <row r="1768" spans="4:10">
      <c r="D1768" s="124" t="str">
        <f t="shared" si="103"/>
        <v/>
      </c>
      <c r="E1768" s="124" t="str">
        <f>IF(D1768="","",COUNTIF($D$2:D1768,1))</f>
        <v/>
      </c>
      <c r="F1768" s="124" t="str">
        <f t="shared" si="104"/>
        <v/>
      </c>
      <c r="G1768" s="124" t="str">
        <f>IF(F1768="","",COUNTIF($F$2:F1768,$F$1))</f>
        <v/>
      </c>
      <c r="I1768" s="124" t="str">
        <f t="shared" si="105"/>
        <v/>
      </c>
      <c r="J1768" s="124" t="str">
        <f>IF(I1768="","",SUM($I$2:I1768))</f>
        <v/>
      </c>
    </row>
    <row r="1769" spans="4:10">
      <c r="D1769" s="124" t="str">
        <f t="shared" si="103"/>
        <v/>
      </c>
      <c r="E1769" s="124" t="str">
        <f>IF(D1769="","",COUNTIF($D$2:D1769,1))</f>
        <v/>
      </c>
      <c r="F1769" s="124" t="str">
        <f t="shared" si="104"/>
        <v/>
      </c>
      <c r="G1769" s="124" t="str">
        <f>IF(F1769="","",COUNTIF($F$2:F1769,$F$1))</f>
        <v/>
      </c>
      <c r="I1769" s="124" t="str">
        <f t="shared" si="105"/>
        <v/>
      </c>
      <c r="J1769" s="124" t="str">
        <f>IF(I1769="","",SUM($I$2:I1769))</f>
        <v/>
      </c>
    </row>
    <row r="1770" spans="4:10">
      <c r="D1770" s="124" t="str">
        <f t="shared" si="103"/>
        <v/>
      </c>
      <c r="E1770" s="124" t="str">
        <f>IF(D1770="","",COUNTIF($D$2:D1770,1))</f>
        <v/>
      </c>
      <c r="F1770" s="124" t="str">
        <f t="shared" si="104"/>
        <v/>
      </c>
      <c r="G1770" s="124" t="str">
        <f>IF(F1770="","",COUNTIF($F$2:F1770,$F$1))</f>
        <v/>
      </c>
      <c r="I1770" s="124" t="str">
        <f t="shared" si="105"/>
        <v/>
      </c>
      <c r="J1770" s="124" t="str">
        <f>IF(I1770="","",SUM($I$2:I1770))</f>
        <v/>
      </c>
    </row>
    <row r="1771" spans="4:10">
      <c r="D1771" s="124" t="str">
        <f t="shared" si="103"/>
        <v/>
      </c>
      <c r="E1771" s="124" t="str">
        <f>IF(D1771="","",COUNTIF($D$2:D1771,1))</f>
        <v/>
      </c>
      <c r="F1771" s="124" t="str">
        <f t="shared" si="104"/>
        <v/>
      </c>
      <c r="G1771" s="124" t="str">
        <f>IF(F1771="","",COUNTIF($F$2:F1771,$F$1))</f>
        <v/>
      </c>
      <c r="I1771" s="124" t="str">
        <f t="shared" si="105"/>
        <v/>
      </c>
      <c r="J1771" s="124" t="str">
        <f>IF(I1771="","",SUM($I$2:I1771))</f>
        <v/>
      </c>
    </row>
    <row r="1772" spans="4:10">
      <c r="D1772" s="124" t="str">
        <f t="shared" si="103"/>
        <v/>
      </c>
      <c r="E1772" s="124" t="str">
        <f>IF(D1772="","",COUNTIF($D$2:D1772,1))</f>
        <v/>
      </c>
      <c r="F1772" s="124" t="str">
        <f t="shared" si="104"/>
        <v/>
      </c>
      <c r="G1772" s="124" t="str">
        <f>IF(F1772="","",COUNTIF($F$2:F1772,$F$1))</f>
        <v/>
      </c>
      <c r="I1772" s="124" t="str">
        <f t="shared" si="105"/>
        <v/>
      </c>
      <c r="J1772" s="124" t="str">
        <f>IF(I1772="","",SUM($I$2:I1772))</f>
        <v/>
      </c>
    </row>
    <row r="1773" spans="4:10">
      <c r="D1773" s="124" t="str">
        <f t="shared" si="103"/>
        <v/>
      </c>
      <c r="E1773" s="124" t="str">
        <f>IF(D1773="","",COUNTIF($D$2:D1773,1))</f>
        <v/>
      </c>
      <c r="F1773" s="124" t="str">
        <f t="shared" si="104"/>
        <v/>
      </c>
      <c r="G1773" s="124" t="str">
        <f>IF(F1773="","",COUNTIF($F$2:F1773,$F$1))</f>
        <v/>
      </c>
      <c r="I1773" s="124" t="str">
        <f t="shared" si="105"/>
        <v/>
      </c>
      <c r="J1773" s="124" t="str">
        <f>IF(I1773="","",SUM($I$2:I1773))</f>
        <v/>
      </c>
    </row>
    <row r="1774" spans="4:10">
      <c r="D1774" s="124" t="str">
        <f t="shared" si="103"/>
        <v/>
      </c>
      <c r="E1774" s="124" t="str">
        <f>IF(D1774="","",COUNTIF($D$2:D1774,1))</f>
        <v/>
      </c>
      <c r="F1774" s="124" t="str">
        <f t="shared" si="104"/>
        <v/>
      </c>
      <c r="G1774" s="124" t="str">
        <f>IF(F1774="","",COUNTIF($F$2:F1774,$F$1))</f>
        <v/>
      </c>
      <c r="I1774" s="124" t="str">
        <f t="shared" si="105"/>
        <v/>
      </c>
      <c r="J1774" s="124" t="str">
        <f>IF(I1774="","",SUM($I$2:I1774))</f>
        <v/>
      </c>
    </row>
    <row r="1775" spans="4:10">
      <c r="D1775" s="124" t="str">
        <f t="shared" si="103"/>
        <v/>
      </c>
      <c r="E1775" s="124" t="str">
        <f>IF(D1775="","",COUNTIF($D$2:D1775,1))</f>
        <v/>
      </c>
      <c r="F1775" s="124" t="str">
        <f t="shared" si="104"/>
        <v/>
      </c>
      <c r="G1775" s="124" t="str">
        <f>IF(F1775="","",COUNTIF($F$2:F1775,$F$1))</f>
        <v/>
      </c>
      <c r="I1775" s="124" t="str">
        <f t="shared" si="105"/>
        <v/>
      </c>
      <c r="J1775" s="124" t="str">
        <f>IF(I1775="","",SUM($I$2:I1775))</f>
        <v/>
      </c>
    </row>
    <row r="1776" spans="4:10">
      <c r="D1776" s="124" t="str">
        <f t="shared" si="103"/>
        <v/>
      </c>
      <c r="E1776" s="124" t="str">
        <f>IF(D1776="","",COUNTIF($D$2:D1776,1))</f>
        <v/>
      </c>
      <c r="F1776" s="124" t="str">
        <f t="shared" si="104"/>
        <v/>
      </c>
      <c r="G1776" s="124" t="str">
        <f>IF(F1776="","",COUNTIF($F$2:F1776,$F$1))</f>
        <v/>
      </c>
      <c r="I1776" s="124" t="str">
        <f t="shared" si="105"/>
        <v/>
      </c>
      <c r="J1776" s="124" t="str">
        <f>IF(I1776="","",SUM($I$2:I1776))</f>
        <v/>
      </c>
    </row>
    <row r="1777" spans="4:10">
      <c r="D1777" s="124" t="str">
        <f t="shared" si="103"/>
        <v/>
      </c>
      <c r="E1777" s="124" t="str">
        <f>IF(D1777="","",COUNTIF($D$2:D1777,1))</f>
        <v/>
      </c>
      <c r="F1777" s="124" t="str">
        <f t="shared" si="104"/>
        <v/>
      </c>
      <c r="G1777" s="124" t="str">
        <f>IF(F1777="","",COUNTIF($F$2:F1777,$F$1))</f>
        <v/>
      </c>
      <c r="I1777" s="124" t="str">
        <f t="shared" si="105"/>
        <v/>
      </c>
      <c r="J1777" s="124" t="str">
        <f>IF(I1777="","",SUM($I$2:I1777))</f>
        <v/>
      </c>
    </row>
    <row r="1778" spans="4:10">
      <c r="D1778" s="124" t="str">
        <f t="shared" si="103"/>
        <v/>
      </c>
      <c r="E1778" s="124" t="str">
        <f>IF(D1778="","",COUNTIF($D$2:D1778,1))</f>
        <v/>
      </c>
      <c r="F1778" s="124" t="str">
        <f t="shared" si="104"/>
        <v/>
      </c>
      <c r="G1778" s="124" t="str">
        <f>IF(F1778="","",COUNTIF($F$2:F1778,$F$1))</f>
        <v/>
      </c>
      <c r="I1778" s="124" t="str">
        <f t="shared" si="105"/>
        <v/>
      </c>
      <c r="J1778" s="124" t="str">
        <f>IF(I1778="","",SUM($I$2:I1778))</f>
        <v/>
      </c>
    </row>
    <row r="1779" spans="4:10">
      <c r="D1779" s="124" t="str">
        <f t="shared" si="103"/>
        <v/>
      </c>
      <c r="E1779" s="124" t="str">
        <f>IF(D1779="","",COUNTIF($D$2:D1779,1))</f>
        <v/>
      </c>
      <c r="F1779" s="124" t="str">
        <f t="shared" si="104"/>
        <v/>
      </c>
      <c r="G1779" s="124" t="str">
        <f>IF(F1779="","",COUNTIF($F$2:F1779,$F$1))</f>
        <v/>
      </c>
      <c r="I1779" s="124" t="str">
        <f t="shared" si="105"/>
        <v/>
      </c>
      <c r="J1779" s="124" t="str">
        <f>IF(I1779="","",SUM($I$2:I1779))</f>
        <v/>
      </c>
    </row>
    <row r="1780" spans="4:10">
      <c r="D1780" s="124" t="str">
        <f t="shared" si="103"/>
        <v/>
      </c>
      <c r="E1780" s="124" t="str">
        <f>IF(D1780="","",COUNTIF($D$2:D1780,1))</f>
        <v/>
      </c>
      <c r="F1780" s="124" t="str">
        <f t="shared" si="104"/>
        <v/>
      </c>
      <c r="G1780" s="124" t="str">
        <f>IF(F1780="","",COUNTIF($F$2:F1780,$F$1))</f>
        <v/>
      </c>
      <c r="I1780" s="124" t="str">
        <f t="shared" si="105"/>
        <v/>
      </c>
      <c r="J1780" s="124" t="str">
        <f>IF(I1780="","",SUM($I$2:I1780))</f>
        <v/>
      </c>
    </row>
    <row r="1781" spans="4:10">
      <c r="D1781" s="124" t="str">
        <f t="shared" si="103"/>
        <v/>
      </c>
      <c r="E1781" s="124" t="str">
        <f>IF(D1781="","",COUNTIF($D$2:D1781,1))</f>
        <v/>
      </c>
      <c r="F1781" s="124" t="str">
        <f t="shared" si="104"/>
        <v/>
      </c>
      <c r="G1781" s="124" t="str">
        <f>IF(F1781="","",COUNTIF($F$2:F1781,$F$1))</f>
        <v/>
      </c>
      <c r="I1781" s="124" t="str">
        <f t="shared" si="105"/>
        <v/>
      </c>
      <c r="J1781" s="124" t="str">
        <f>IF(I1781="","",SUM($I$2:I1781))</f>
        <v/>
      </c>
    </row>
    <row r="1782" spans="4:10">
      <c r="D1782" s="124" t="str">
        <f t="shared" si="103"/>
        <v/>
      </c>
      <c r="E1782" s="124" t="str">
        <f>IF(D1782="","",COUNTIF($D$2:D1782,1))</f>
        <v/>
      </c>
      <c r="F1782" s="124" t="str">
        <f t="shared" si="104"/>
        <v/>
      </c>
      <c r="G1782" s="124" t="str">
        <f>IF(F1782="","",COUNTIF($F$2:F1782,$F$1))</f>
        <v/>
      </c>
      <c r="I1782" s="124" t="str">
        <f t="shared" si="105"/>
        <v/>
      </c>
      <c r="J1782" s="124" t="str">
        <f>IF(I1782="","",SUM($I$2:I1782))</f>
        <v/>
      </c>
    </row>
    <row r="1783" spans="4:10">
      <c r="D1783" s="124" t="str">
        <f t="shared" si="103"/>
        <v/>
      </c>
      <c r="E1783" s="124" t="str">
        <f>IF(D1783="","",COUNTIF($D$2:D1783,1))</f>
        <v/>
      </c>
      <c r="F1783" s="124" t="str">
        <f t="shared" si="104"/>
        <v/>
      </c>
      <c r="G1783" s="124" t="str">
        <f>IF(F1783="","",COUNTIF($F$2:F1783,$F$1))</f>
        <v/>
      </c>
      <c r="I1783" s="124" t="str">
        <f t="shared" si="105"/>
        <v/>
      </c>
      <c r="J1783" s="124" t="str">
        <f>IF(I1783="","",SUM($I$2:I1783))</f>
        <v/>
      </c>
    </row>
    <row r="1784" spans="4:10">
      <c r="D1784" s="124" t="str">
        <f t="shared" si="103"/>
        <v/>
      </c>
      <c r="E1784" s="124" t="str">
        <f>IF(D1784="","",COUNTIF($D$2:D1784,1))</f>
        <v/>
      </c>
      <c r="F1784" s="124" t="str">
        <f t="shared" si="104"/>
        <v/>
      </c>
      <c r="G1784" s="124" t="str">
        <f>IF(F1784="","",COUNTIF($F$2:F1784,$F$1))</f>
        <v/>
      </c>
      <c r="I1784" s="124" t="str">
        <f t="shared" si="105"/>
        <v/>
      </c>
      <c r="J1784" s="124" t="str">
        <f>IF(I1784="","",SUM($I$2:I1784))</f>
        <v/>
      </c>
    </row>
    <row r="1785" spans="4:10">
      <c r="D1785" s="124" t="str">
        <f t="shared" si="103"/>
        <v/>
      </c>
      <c r="E1785" s="124" t="str">
        <f>IF(D1785="","",COUNTIF($D$2:D1785,1))</f>
        <v/>
      </c>
      <c r="F1785" s="124" t="str">
        <f t="shared" si="104"/>
        <v/>
      </c>
      <c r="G1785" s="124" t="str">
        <f>IF(F1785="","",COUNTIF($F$2:F1785,$F$1))</f>
        <v/>
      </c>
      <c r="I1785" s="124" t="str">
        <f t="shared" si="105"/>
        <v/>
      </c>
      <c r="J1785" s="124" t="str">
        <f>IF(I1785="","",SUM($I$2:I1785))</f>
        <v/>
      </c>
    </row>
    <row r="1786" spans="4:10">
      <c r="D1786" s="124" t="str">
        <f t="shared" si="103"/>
        <v/>
      </c>
      <c r="E1786" s="124" t="str">
        <f>IF(D1786="","",COUNTIF($D$2:D1786,1))</f>
        <v/>
      </c>
      <c r="F1786" s="124" t="str">
        <f t="shared" si="104"/>
        <v/>
      </c>
      <c r="G1786" s="124" t="str">
        <f>IF(F1786="","",COUNTIF($F$2:F1786,$F$1))</f>
        <v/>
      </c>
      <c r="I1786" s="124" t="str">
        <f t="shared" si="105"/>
        <v/>
      </c>
      <c r="J1786" s="124" t="str">
        <f>IF(I1786="","",SUM($I$2:I1786))</f>
        <v/>
      </c>
    </row>
    <row r="1787" spans="4:10">
      <c r="D1787" s="124" t="str">
        <f t="shared" si="103"/>
        <v/>
      </c>
      <c r="E1787" s="124" t="str">
        <f>IF(D1787="","",COUNTIF($D$2:D1787,1))</f>
        <v/>
      </c>
      <c r="F1787" s="124" t="str">
        <f t="shared" si="104"/>
        <v/>
      </c>
      <c r="G1787" s="124" t="str">
        <f>IF(F1787="","",COUNTIF($F$2:F1787,$F$1))</f>
        <v/>
      </c>
      <c r="I1787" s="124" t="str">
        <f t="shared" si="105"/>
        <v/>
      </c>
      <c r="J1787" s="124" t="str">
        <f>IF(I1787="","",SUM($I$2:I1787))</f>
        <v/>
      </c>
    </row>
    <row r="1788" spans="4:10">
      <c r="D1788" s="124" t="str">
        <f t="shared" si="103"/>
        <v/>
      </c>
      <c r="E1788" s="124" t="str">
        <f>IF(D1788="","",COUNTIF($D$2:D1788,1))</f>
        <v/>
      </c>
      <c r="F1788" s="124" t="str">
        <f t="shared" si="104"/>
        <v/>
      </c>
      <c r="G1788" s="124" t="str">
        <f>IF(F1788="","",COUNTIF($F$2:F1788,$F$1))</f>
        <v/>
      </c>
      <c r="I1788" s="124" t="str">
        <f t="shared" si="105"/>
        <v/>
      </c>
      <c r="J1788" s="124" t="str">
        <f>IF(I1788="","",SUM($I$2:I1788))</f>
        <v/>
      </c>
    </row>
    <row r="1789" spans="4:10">
      <c r="D1789" s="124" t="str">
        <f t="shared" ref="D1789:D1847" si="106">IF(LEFT(B1789,LEN(頭文字))=頭文字,1,"")</f>
        <v/>
      </c>
      <c r="E1789" s="124" t="str">
        <f>IF(D1789="","",COUNTIF($D$2:D1789,1))</f>
        <v/>
      </c>
      <c r="F1789" s="124" t="str">
        <f t="shared" ref="F1789:F1847" si="107">IF(COUNTIF(氏名,B1789)&gt;1,"重複","")</f>
        <v/>
      </c>
      <c r="G1789" s="124" t="str">
        <f>IF(F1789="","",COUNTIF($F$2:F1789,$F$1))</f>
        <v/>
      </c>
      <c r="I1789" s="124" t="str">
        <f t="shared" si="105"/>
        <v/>
      </c>
      <c r="J1789" s="124" t="str">
        <f>IF(I1789="","",SUM($I$2:I1789))</f>
        <v/>
      </c>
    </row>
    <row r="1790" spans="4:10">
      <c r="D1790" s="124" t="str">
        <f t="shared" si="106"/>
        <v/>
      </c>
      <c r="E1790" s="124" t="str">
        <f>IF(D1790="","",COUNTIF($D$2:D1790,1))</f>
        <v/>
      </c>
      <c r="F1790" s="124" t="str">
        <f t="shared" si="107"/>
        <v/>
      </c>
      <c r="G1790" s="124" t="str">
        <f>IF(F1790="","",COUNTIF($F$2:F1790,$F$1))</f>
        <v/>
      </c>
      <c r="I1790" s="124" t="str">
        <f t="shared" ref="I1790:I1847" si="108">IF(H1790="","",1)</f>
        <v/>
      </c>
      <c r="J1790" s="124" t="str">
        <f>IF(I1790="","",SUM($I$2:I1790))</f>
        <v/>
      </c>
    </row>
    <row r="1791" spans="4:10">
      <c r="D1791" s="124" t="str">
        <f t="shared" si="106"/>
        <v/>
      </c>
      <c r="E1791" s="124" t="str">
        <f>IF(D1791="","",COUNTIF($D$2:D1791,1))</f>
        <v/>
      </c>
      <c r="F1791" s="124" t="str">
        <f t="shared" si="107"/>
        <v/>
      </c>
      <c r="G1791" s="124" t="str">
        <f>IF(F1791="","",COUNTIF($F$2:F1791,$F$1))</f>
        <v/>
      </c>
      <c r="I1791" s="124" t="str">
        <f t="shared" si="108"/>
        <v/>
      </c>
      <c r="J1791" s="124" t="str">
        <f>IF(I1791="","",SUM($I$2:I1791))</f>
        <v/>
      </c>
    </row>
    <row r="1792" spans="4:10">
      <c r="D1792" s="124" t="str">
        <f t="shared" si="106"/>
        <v/>
      </c>
      <c r="E1792" s="124" t="str">
        <f>IF(D1792="","",COUNTIF($D$2:D1792,1))</f>
        <v/>
      </c>
      <c r="F1792" s="124" t="str">
        <f t="shared" si="107"/>
        <v/>
      </c>
      <c r="G1792" s="124" t="str">
        <f>IF(F1792="","",COUNTIF($F$2:F1792,$F$1))</f>
        <v/>
      </c>
      <c r="I1792" s="124" t="str">
        <f t="shared" si="108"/>
        <v/>
      </c>
      <c r="J1792" s="124" t="str">
        <f>IF(I1792="","",SUM($I$2:I1792))</f>
        <v/>
      </c>
    </row>
    <row r="1793" spans="4:10">
      <c r="D1793" s="124" t="str">
        <f t="shared" si="106"/>
        <v/>
      </c>
      <c r="E1793" s="124" t="str">
        <f>IF(D1793="","",COUNTIF($D$2:D1793,1))</f>
        <v/>
      </c>
      <c r="F1793" s="124" t="str">
        <f t="shared" si="107"/>
        <v/>
      </c>
      <c r="G1793" s="124" t="str">
        <f>IF(F1793="","",COUNTIF($F$2:F1793,$F$1))</f>
        <v/>
      </c>
      <c r="I1793" s="124" t="str">
        <f t="shared" si="108"/>
        <v/>
      </c>
      <c r="J1793" s="124" t="str">
        <f>IF(I1793="","",SUM($I$2:I1793))</f>
        <v/>
      </c>
    </row>
    <row r="1794" spans="4:10">
      <c r="D1794" s="124" t="str">
        <f t="shared" si="106"/>
        <v/>
      </c>
      <c r="E1794" s="124" t="str">
        <f>IF(D1794="","",COUNTIF($D$2:D1794,1))</f>
        <v/>
      </c>
      <c r="F1794" s="124" t="str">
        <f t="shared" si="107"/>
        <v/>
      </c>
      <c r="G1794" s="124" t="str">
        <f>IF(F1794="","",COUNTIF($F$2:F1794,$F$1))</f>
        <v/>
      </c>
      <c r="I1794" s="124" t="str">
        <f t="shared" si="108"/>
        <v/>
      </c>
      <c r="J1794" s="124" t="str">
        <f>IF(I1794="","",SUM($I$2:I1794))</f>
        <v/>
      </c>
    </row>
    <row r="1795" spans="4:10">
      <c r="D1795" s="124" t="str">
        <f t="shared" si="106"/>
        <v/>
      </c>
      <c r="E1795" s="124" t="str">
        <f>IF(D1795="","",COUNTIF($D$2:D1795,1))</f>
        <v/>
      </c>
      <c r="F1795" s="124" t="str">
        <f t="shared" si="107"/>
        <v/>
      </c>
      <c r="G1795" s="124" t="str">
        <f>IF(F1795="","",COUNTIF($F$2:F1795,$F$1))</f>
        <v/>
      </c>
      <c r="I1795" s="124" t="str">
        <f t="shared" si="108"/>
        <v/>
      </c>
      <c r="J1795" s="124" t="str">
        <f>IF(I1795="","",SUM($I$2:I1795))</f>
        <v/>
      </c>
    </row>
    <row r="1796" spans="4:10">
      <c r="D1796" s="124" t="str">
        <f t="shared" si="106"/>
        <v/>
      </c>
      <c r="E1796" s="124" t="str">
        <f>IF(D1796="","",COUNTIF($D$2:D1796,1))</f>
        <v/>
      </c>
      <c r="F1796" s="124" t="str">
        <f t="shared" si="107"/>
        <v/>
      </c>
      <c r="G1796" s="124" t="str">
        <f>IF(F1796="","",COUNTIF($F$2:F1796,$F$1))</f>
        <v/>
      </c>
      <c r="I1796" s="124" t="str">
        <f t="shared" si="108"/>
        <v/>
      </c>
      <c r="J1796" s="124" t="str">
        <f>IF(I1796="","",SUM($I$2:I1796))</f>
        <v/>
      </c>
    </row>
    <row r="1797" spans="4:10">
      <c r="D1797" s="124" t="str">
        <f t="shared" si="106"/>
        <v/>
      </c>
      <c r="E1797" s="124" t="str">
        <f>IF(D1797="","",COUNTIF($D$2:D1797,1))</f>
        <v/>
      </c>
      <c r="F1797" s="124" t="str">
        <f t="shared" si="107"/>
        <v/>
      </c>
      <c r="G1797" s="124" t="str">
        <f>IF(F1797="","",COUNTIF($F$2:F1797,$F$1))</f>
        <v/>
      </c>
      <c r="I1797" s="124" t="str">
        <f t="shared" si="108"/>
        <v/>
      </c>
      <c r="J1797" s="124" t="str">
        <f>IF(I1797="","",SUM($I$2:I1797))</f>
        <v/>
      </c>
    </row>
    <row r="1798" spans="4:10">
      <c r="D1798" s="124" t="str">
        <f t="shared" si="106"/>
        <v/>
      </c>
      <c r="E1798" s="124" t="str">
        <f>IF(D1798="","",COUNTIF($D$2:D1798,1))</f>
        <v/>
      </c>
      <c r="F1798" s="124" t="str">
        <f t="shared" si="107"/>
        <v/>
      </c>
      <c r="G1798" s="124" t="str">
        <f>IF(F1798="","",COUNTIF($F$2:F1798,$F$1))</f>
        <v/>
      </c>
      <c r="I1798" s="124" t="str">
        <f t="shared" si="108"/>
        <v/>
      </c>
      <c r="J1798" s="124" t="str">
        <f>IF(I1798="","",SUM($I$2:I1798))</f>
        <v/>
      </c>
    </row>
    <row r="1799" spans="4:10">
      <c r="D1799" s="124" t="str">
        <f t="shared" si="106"/>
        <v/>
      </c>
      <c r="E1799" s="124" t="str">
        <f>IF(D1799="","",COUNTIF($D$2:D1799,1))</f>
        <v/>
      </c>
      <c r="F1799" s="124" t="str">
        <f t="shared" si="107"/>
        <v/>
      </c>
      <c r="G1799" s="124" t="str">
        <f>IF(F1799="","",COUNTIF($F$2:F1799,$F$1))</f>
        <v/>
      </c>
      <c r="I1799" s="124" t="str">
        <f t="shared" si="108"/>
        <v/>
      </c>
      <c r="J1799" s="124" t="str">
        <f>IF(I1799="","",SUM($I$2:I1799))</f>
        <v/>
      </c>
    </row>
    <row r="1800" spans="4:10">
      <c r="D1800" s="124" t="str">
        <f t="shared" si="106"/>
        <v/>
      </c>
      <c r="E1800" s="124" t="str">
        <f>IF(D1800="","",COUNTIF($D$2:D1800,1))</f>
        <v/>
      </c>
      <c r="F1800" s="124" t="str">
        <f t="shared" si="107"/>
        <v/>
      </c>
      <c r="G1800" s="124" t="str">
        <f>IF(F1800="","",COUNTIF($F$2:F1800,$F$1))</f>
        <v/>
      </c>
      <c r="I1800" s="124" t="str">
        <f t="shared" si="108"/>
        <v/>
      </c>
      <c r="J1800" s="124" t="str">
        <f>IF(I1800="","",SUM($I$2:I1800))</f>
        <v/>
      </c>
    </row>
    <row r="1801" spans="4:10">
      <c r="D1801" s="124" t="str">
        <f t="shared" si="106"/>
        <v/>
      </c>
      <c r="E1801" s="124" t="str">
        <f>IF(D1801="","",COUNTIF($D$2:D1801,1))</f>
        <v/>
      </c>
      <c r="F1801" s="124" t="str">
        <f t="shared" si="107"/>
        <v/>
      </c>
      <c r="G1801" s="124" t="str">
        <f>IF(F1801="","",COUNTIF($F$2:F1801,$F$1))</f>
        <v/>
      </c>
      <c r="I1801" s="124" t="str">
        <f t="shared" si="108"/>
        <v/>
      </c>
      <c r="J1801" s="124" t="str">
        <f>IF(I1801="","",SUM($I$2:I1801))</f>
        <v/>
      </c>
    </row>
    <row r="1802" spans="4:10">
      <c r="D1802" s="124" t="str">
        <f t="shared" si="106"/>
        <v/>
      </c>
      <c r="E1802" s="124" t="str">
        <f>IF(D1802="","",COUNTIF($D$2:D1802,1))</f>
        <v/>
      </c>
      <c r="F1802" s="124" t="str">
        <f t="shared" si="107"/>
        <v/>
      </c>
      <c r="G1802" s="124" t="str">
        <f>IF(F1802="","",COUNTIF($F$2:F1802,$F$1))</f>
        <v/>
      </c>
      <c r="I1802" s="124" t="str">
        <f t="shared" si="108"/>
        <v/>
      </c>
      <c r="J1802" s="124" t="str">
        <f>IF(I1802="","",SUM($I$2:I1802))</f>
        <v/>
      </c>
    </row>
    <row r="1803" spans="4:10">
      <c r="D1803" s="124" t="str">
        <f t="shared" si="106"/>
        <v/>
      </c>
      <c r="E1803" s="124" t="str">
        <f>IF(D1803="","",COUNTIF($D$2:D1803,1))</f>
        <v/>
      </c>
      <c r="F1803" s="124" t="str">
        <f t="shared" si="107"/>
        <v/>
      </c>
      <c r="G1803" s="124" t="str">
        <f>IF(F1803="","",COUNTIF($F$2:F1803,$F$1))</f>
        <v/>
      </c>
      <c r="I1803" s="124" t="str">
        <f t="shared" si="108"/>
        <v/>
      </c>
      <c r="J1803" s="124" t="str">
        <f>IF(I1803="","",SUM($I$2:I1803))</f>
        <v/>
      </c>
    </row>
    <row r="1804" spans="4:10">
      <c r="D1804" s="124" t="str">
        <f t="shared" si="106"/>
        <v/>
      </c>
      <c r="E1804" s="124" t="str">
        <f>IF(D1804="","",COUNTIF($D$2:D1804,1))</f>
        <v/>
      </c>
      <c r="F1804" s="124" t="str">
        <f t="shared" si="107"/>
        <v/>
      </c>
      <c r="G1804" s="124" t="str">
        <f>IF(F1804="","",COUNTIF($F$2:F1804,$F$1))</f>
        <v/>
      </c>
      <c r="I1804" s="124" t="str">
        <f t="shared" si="108"/>
        <v/>
      </c>
      <c r="J1804" s="124" t="str">
        <f>IF(I1804="","",SUM($I$2:I1804))</f>
        <v/>
      </c>
    </row>
    <row r="1805" spans="4:10">
      <c r="D1805" s="124" t="str">
        <f t="shared" si="106"/>
        <v/>
      </c>
      <c r="E1805" s="124" t="str">
        <f>IF(D1805="","",COUNTIF($D$2:D1805,1))</f>
        <v/>
      </c>
      <c r="F1805" s="124" t="str">
        <f t="shared" si="107"/>
        <v/>
      </c>
      <c r="G1805" s="124" t="str">
        <f>IF(F1805="","",COUNTIF($F$2:F1805,$F$1))</f>
        <v/>
      </c>
      <c r="I1805" s="124" t="str">
        <f t="shared" si="108"/>
        <v/>
      </c>
      <c r="J1805" s="124" t="str">
        <f>IF(I1805="","",SUM($I$2:I1805))</f>
        <v/>
      </c>
    </row>
    <row r="1806" spans="4:10">
      <c r="D1806" s="124" t="str">
        <f t="shared" si="106"/>
        <v/>
      </c>
      <c r="E1806" s="124" t="str">
        <f>IF(D1806="","",COUNTIF($D$2:D1806,1))</f>
        <v/>
      </c>
      <c r="F1806" s="124" t="str">
        <f t="shared" si="107"/>
        <v/>
      </c>
      <c r="G1806" s="124" t="str">
        <f>IF(F1806="","",COUNTIF($F$2:F1806,$F$1))</f>
        <v/>
      </c>
      <c r="I1806" s="124" t="str">
        <f t="shared" si="108"/>
        <v/>
      </c>
      <c r="J1806" s="124" t="str">
        <f>IF(I1806="","",SUM($I$2:I1806))</f>
        <v/>
      </c>
    </row>
    <row r="1807" spans="4:10">
      <c r="D1807" s="124" t="str">
        <f t="shared" si="106"/>
        <v/>
      </c>
      <c r="E1807" s="124" t="str">
        <f>IF(D1807="","",COUNTIF($D$2:D1807,1))</f>
        <v/>
      </c>
      <c r="F1807" s="124" t="str">
        <f t="shared" si="107"/>
        <v/>
      </c>
      <c r="G1807" s="124" t="str">
        <f>IF(F1807="","",COUNTIF($F$2:F1807,$F$1))</f>
        <v/>
      </c>
      <c r="I1807" s="124" t="str">
        <f t="shared" si="108"/>
        <v/>
      </c>
      <c r="J1807" s="124" t="str">
        <f>IF(I1807="","",SUM($I$2:I1807))</f>
        <v/>
      </c>
    </row>
    <row r="1808" spans="4:10">
      <c r="D1808" s="124" t="str">
        <f t="shared" si="106"/>
        <v/>
      </c>
      <c r="E1808" s="124" t="str">
        <f>IF(D1808="","",COUNTIF($D$2:D1808,1))</f>
        <v/>
      </c>
      <c r="F1808" s="124" t="str">
        <f t="shared" si="107"/>
        <v/>
      </c>
      <c r="G1808" s="124" t="str">
        <f>IF(F1808="","",COUNTIF($F$2:F1808,$F$1))</f>
        <v/>
      </c>
      <c r="I1808" s="124" t="str">
        <f t="shared" si="108"/>
        <v/>
      </c>
      <c r="J1808" s="124" t="str">
        <f>IF(I1808="","",SUM($I$2:I1808))</f>
        <v/>
      </c>
    </row>
    <row r="1809" spans="4:10">
      <c r="D1809" s="124" t="str">
        <f t="shared" si="106"/>
        <v/>
      </c>
      <c r="E1809" s="124" t="str">
        <f>IF(D1809="","",COUNTIF($D$2:D1809,1))</f>
        <v/>
      </c>
      <c r="F1809" s="124" t="str">
        <f t="shared" si="107"/>
        <v/>
      </c>
      <c r="G1809" s="124" t="str">
        <f>IF(F1809="","",COUNTIF($F$2:F1809,$F$1))</f>
        <v/>
      </c>
      <c r="I1809" s="124" t="str">
        <f t="shared" si="108"/>
        <v/>
      </c>
      <c r="J1809" s="124" t="str">
        <f>IF(I1809="","",SUM($I$2:I1809))</f>
        <v/>
      </c>
    </row>
    <row r="1810" spans="4:10">
      <c r="D1810" s="124" t="str">
        <f t="shared" si="106"/>
        <v/>
      </c>
      <c r="E1810" s="124" t="str">
        <f>IF(D1810="","",COUNTIF($D$2:D1810,1))</f>
        <v/>
      </c>
      <c r="F1810" s="124" t="str">
        <f t="shared" si="107"/>
        <v/>
      </c>
      <c r="G1810" s="124" t="str">
        <f>IF(F1810="","",COUNTIF($F$2:F1810,$F$1))</f>
        <v/>
      </c>
      <c r="I1810" s="124" t="str">
        <f t="shared" si="108"/>
        <v/>
      </c>
      <c r="J1810" s="124" t="str">
        <f>IF(I1810="","",SUM($I$2:I1810))</f>
        <v/>
      </c>
    </row>
    <row r="1811" spans="4:10">
      <c r="D1811" s="124" t="str">
        <f t="shared" si="106"/>
        <v/>
      </c>
      <c r="E1811" s="124" t="str">
        <f>IF(D1811="","",COUNTIF($D$2:D1811,1))</f>
        <v/>
      </c>
      <c r="F1811" s="124" t="str">
        <f t="shared" si="107"/>
        <v/>
      </c>
      <c r="G1811" s="124" t="str">
        <f>IF(F1811="","",COUNTIF($F$2:F1811,$F$1))</f>
        <v/>
      </c>
      <c r="I1811" s="124" t="str">
        <f t="shared" si="108"/>
        <v/>
      </c>
      <c r="J1811" s="124" t="str">
        <f>IF(I1811="","",SUM($I$2:I1811))</f>
        <v/>
      </c>
    </row>
    <row r="1812" spans="4:10">
      <c r="D1812" s="124" t="str">
        <f t="shared" si="106"/>
        <v/>
      </c>
      <c r="E1812" s="124" t="str">
        <f>IF(D1812="","",COUNTIF($D$2:D1812,1))</f>
        <v/>
      </c>
      <c r="F1812" s="124" t="str">
        <f t="shared" si="107"/>
        <v/>
      </c>
      <c r="G1812" s="124" t="str">
        <f>IF(F1812="","",COUNTIF($F$2:F1812,$F$1))</f>
        <v/>
      </c>
      <c r="I1812" s="124" t="str">
        <f t="shared" si="108"/>
        <v/>
      </c>
      <c r="J1812" s="124" t="str">
        <f>IF(I1812="","",SUM($I$2:I1812))</f>
        <v/>
      </c>
    </row>
    <row r="1813" spans="4:10">
      <c r="D1813" s="124" t="str">
        <f t="shared" si="106"/>
        <v/>
      </c>
      <c r="E1813" s="124" t="str">
        <f>IF(D1813="","",COUNTIF($D$2:D1813,1))</f>
        <v/>
      </c>
      <c r="F1813" s="124" t="str">
        <f t="shared" si="107"/>
        <v/>
      </c>
      <c r="G1813" s="124" t="str">
        <f>IF(F1813="","",COUNTIF($F$2:F1813,$F$1))</f>
        <v/>
      </c>
      <c r="I1813" s="124" t="str">
        <f t="shared" si="108"/>
        <v/>
      </c>
      <c r="J1813" s="124" t="str">
        <f>IF(I1813="","",SUM($I$2:I1813))</f>
        <v/>
      </c>
    </row>
    <row r="1814" spans="4:10">
      <c r="D1814" s="124" t="str">
        <f t="shared" si="106"/>
        <v/>
      </c>
      <c r="E1814" s="124" t="str">
        <f>IF(D1814="","",COUNTIF($D$2:D1814,1))</f>
        <v/>
      </c>
      <c r="F1814" s="124" t="str">
        <f t="shared" si="107"/>
        <v/>
      </c>
      <c r="G1814" s="124" t="str">
        <f>IF(F1814="","",COUNTIF($F$2:F1814,$F$1))</f>
        <v/>
      </c>
      <c r="I1814" s="124" t="str">
        <f t="shared" si="108"/>
        <v/>
      </c>
      <c r="J1814" s="124" t="str">
        <f>IF(I1814="","",SUM($I$2:I1814))</f>
        <v/>
      </c>
    </row>
    <row r="1815" spans="4:10">
      <c r="D1815" s="124" t="str">
        <f t="shared" si="106"/>
        <v/>
      </c>
      <c r="E1815" s="124" t="str">
        <f>IF(D1815="","",COUNTIF($D$2:D1815,1))</f>
        <v/>
      </c>
      <c r="F1815" s="124" t="str">
        <f t="shared" si="107"/>
        <v/>
      </c>
      <c r="G1815" s="124" t="str">
        <f>IF(F1815="","",COUNTIF($F$2:F1815,$F$1))</f>
        <v/>
      </c>
      <c r="I1815" s="124" t="str">
        <f t="shared" si="108"/>
        <v/>
      </c>
      <c r="J1815" s="124" t="str">
        <f>IF(I1815="","",SUM($I$2:I1815))</f>
        <v/>
      </c>
    </row>
    <row r="1816" spans="4:10">
      <c r="D1816" s="124" t="str">
        <f t="shared" si="106"/>
        <v/>
      </c>
      <c r="E1816" s="124" t="str">
        <f>IF(D1816="","",COUNTIF($D$2:D1816,1))</f>
        <v/>
      </c>
      <c r="F1816" s="124" t="str">
        <f t="shared" si="107"/>
        <v/>
      </c>
      <c r="G1816" s="124" t="str">
        <f>IF(F1816="","",COUNTIF($F$2:F1816,$F$1))</f>
        <v/>
      </c>
      <c r="I1816" s="124" t="str">
        <f t="shared" si="108"/>
        <v/>
      </c>
      <c r="J1816" s="124" t="str">
        <f>IF(I1816="","",SUM($I$2:I1816))</f>
        <v/>
      </c>
    </row>
    <row r="1817" spans="4:10">
      <c r="D1817" s="124" t="str">
        <f t="shared" si="106"/>
        <v/>
      </c>
      <c r="E1817" s="124" t="str">
        <f>IF(D1817="","",COUNTIF($D$2:D1817,1))</f>
        <v/>
      </c>
      <c r="F1817" s="124" t="str">
        <f t="shared" si="107"/>
        <v/>
      </c>
      <c r="G1817" s="124" t="str">
        <f>IF(F1817="","",COUNTIF($F$2:F1817,$F$1))</f>
        <v/>
      </c>
      <c r="I1817" s="124" t="str">
        <f t="shared" si="108"/>
        <v/>
      </c>
      <c r="J1817" s="124" t="str">
        <f>IF(I1817="","",SUM($I$2:I1817))</f>
        <v/>
      </c>
    </row>
    <row r="1818" spans="4:10">
      <c r="D1818" s="124" t="str">
        <f t="shared" si="106"/>
        <v/>
      </c>
      <c r="E1818" s="124" t="str">
        <f>IF(D1818="","",COUNTIF($D$2:D1818,1))</f>
        <v/>
      </c>
      <c r="F1818" s="124" t="str">
        <f t="shared" si="107"/>
        <v/>
      </c>
      <c r="G1818" s="124" t="str">
        <f>IF(F1818="","",COUNTIF($F$2:F1818,$F$1))</f>
        <v/>
      </c>
      <c r="I1818" s="124" t="str">
        <f t="shared" si="108"/>
        <v/>
      </c>
      <c r="J1818" s="124" t="str">
        <f>IF(I1818="","",SUM($I$2:I1818))</f>
        <v/>
      </c>
    </row>
    <row r="1819" spans="4:10">
      <c r="D1819" s="124" t="str">
        <f t="shared" si="106"/>
        <v/>
      </c>
      <c r="E1819" s="124" t="str">
        <f>IF(D1819="","",COUNTIF($D$2:D1819,1))</f>
        <v/>
      </c>
      <c r="F1819" s="124" t="str">
        <f t="shared" si="107"/>
        <v/>
      </c>
      <c r="G1819" s="124" t="str">
        <f>IF(F1819="","",COUNTIF($F$2:F1819,$F$1))</f>
        <v/>
      </c>
      <c r="I1819" s="124" t="str">
        <f t="shared" si="108"/>
        <v/>
      </c>
      <c r="J1819" s="124" t="str">
        <f>IF(I1819="","",SUM($I$2:I1819))</f>
        <v/>
      </c>
    </row>
    <row r="1820" spans="4:10">
      <c r="D1820" s="124" t="str">
        <f t="shared" si="106"/>
        <v/>
      </c>
      <c r="E1820" s="124" t="str">
        <f>IF(D1820="","",COUNTIF($D$2:D1820,1))</f>
        <v/>
      </c>
      <c r="F1820" s="124" t="str">
        <f t="shared" si="107"/>
        <v/>
      </c>
      <c r="G1820" s="124" t="str">
        <f>IF(F1820="","",COUNTIF($F$2:F1820,$F$1))</f>
        <v/>
      </c>
      <c r="I1820" s="124" t="str">
        <f t="shared" si="108"/>
        <v/>
      </c>
      <c r="J1820" s="124" t="str">
        <f>IF(I1820="","",SUM($I$2:I1820))</f>
        <v/>
      </c>
    </row>
    <row r="1821" spans="4:10">
      <c r="D1821" s="124" t="str">
        <f t="shared" si="106"/>
        <v/>
      </c>
      <c r="E1821" s="124" t="str">
        <f>IF(D1821="","",COUNTIF($D$2:D1821,1))</f>
        <v/>
      </c>
      <c r="F1821" s="124" t="str">
        <f t="shared" si="107"/>
        <v/>
      </c>
      <c r="G1821" s="124" t="str">
        <f>IF(F1821="","",COUNTIF($F$2:F1821,$F$1))</f>
        <v/>
      </c>
      <c r="I1821" s="124" t="str">
        <f t="shared" si="108"/>
        <v/>
      </c>
      <c r="J1821" s="124" t="str">
        <f>IF(I1821="","",SUM($I$2:I1821))</f>
        <v/>
      </c>
    </row>
    <row r="1822" spans="4:10">
      <c r="D1822" s="124" t="str">
        <f t="shared" si="106"/>
        <v/>
      </c>
      <c r="E1822" s="124" t="str">
        <f>IF(D1822="","",COUNTIF($D$2:D1822,1))</f>
        <v/>
      </c>
      <c r="F1822" s="124" t="str">
        <f t="shared" si="107"/>
        <v/>
      </c>
      <c r="G1822" s="124" t="str">
        <f>IF(F1822="","",COUNTIF($F$2:F1822,$F$1))</f>
        <v/>
      </c>
      <c r="I1822" s="124" t="str">
        <f t="shared" si="108"/>
        <v/>
      </c>
      <c r="J1822" s="124" t="str">
        <f>IF(I1822="","",SUM($I$2:I1822))</f>
        <v/>
      </c>
    </row>
    <row r="1823" spans="4:10">
      <c r="D1823" s="124" t="str">
        <f t="shared" si="106"/>
        <v/>
      </c>
      <c r="E1823" s="124" t="str">
        <f>IF(D1823="","",COUNTIF($D$2:D1823,1))</f>
        <v/>
      </c>
      <c r="F1823" s="124" t="str">
        <f t="shared" si="107"/>
        <v/>
      </c>
      <c r="G1823" s="124" t="str">
        <f>IF(F1823="","",COUNTIF($F$2:F1823,$F$1))</f>
        <v/>
      </c>
      <c r="I1823" s="124" t="str">
        <f t="shared" si="108"/>
        <v/>
      </c>
      <c r="J1823" s="124" t="str">
        <f>IF(I1823="","",SUM($I$2:I1823))</f>
        <v/>
      </c>
    </row>
    <row r="1824" spans="4:10">
      <c r="D1824" s="124" t="str">
        <f t="shared" si="106"/>
        <v/>
      </c>
      <c r="E1824" s="124" t="str">
        <f>IF(D1824="","",COUNTIF($D$2:D1824,1))</f>
        <v/>
      </c>
      <c r="F1824" s="124" t="str">
        <f t="shared" si="107"/>
        <v/>
      </c>
      <c r="G1824" s="124" t="str">
        <f>IF(F1824="","",COUNTIF($F$2:F1824,$F$1))</f>
        <v/>
      </c>
      <c r="I1824" s="124" t="str">
        <f t="shared" si="108"/>
        <v/>
      </c>
      <c r="J1824" s="124" t="str">
        <f>IF(I1824="","",SUM($I$2:I1824))</f>
        <v/>
      </c>
    </row>
    <row r="1825" spans="4:10">
      <c r="D1825" s="124" t="str">
        <f t="shared" si="106"/>
        <v/>
      </c>
      <c r="E1825" s="124" t="str">
        <f>IF(D1825="","",COUNTIF($D$2:D1825,1))</f>
        <v/>
      </c>
      <c r="F1825" s="124" t="str">
        <f t="shared" si="107"/>
        <v/>
      </c>
      <c r="G1825" s="124" t="str">
        <f>IF(F1825="","",COUNTIF($F$2:F1825,$F$1))</f>
        <v/>
      </c>
      <c r="I1825" s="124" t="str">
        <f t="shared" si="108"/>
        <v/>
      </c>
      <c r="J1825" s="124" t="str">
        <f>IF(I1825="","",SUM($I$2:I1825))</f>
        <v/>
      </c>
    </row>
    <row r="1826" spans="4:10">
      <c r="D1826" s="124" t="str">
        <f t="shared" si="106"/>
        <v/>
      </c>
      <c r="E1826" s="124" t="str">
        <f>IF(D1826="","",COUNTIF($D$2:D1826,1))</f>
        <v/>
      </c>
      <c r="F1826" s="124" t="str">
        <f t="shared" si="107"/>
        <v/>
      </c>
      <c r="G1826" s="124" t="str">
        <f>IF(F1826="","",COUNTIF($F$2:F1826,$F$1))</f>
        <v/>
      </c>
      <c r="I1826" s="124" t="str">
        <f t="shared" si="108"/>
        <v/>
      </c>
      <c r="J1826" s="124" t="str">
        <f>IF(I1826="","",SUM($I$2:I1826))</f>
        <v/>
      </c>
    </row>
    <row r="1827" spans="4:10">
      <c r="D1827" s="124" t="str">
        <f t="shared" si="106"/>
        <v/>
      </c>
      <c r="E1827" s="124" t="str">
        <f>IF(D1827="","",COUNTIF($D$2:D1827,1))</f>
        <v/>
      </c>
      <c r="F1827" s="124" t="str">
        <f t="shared" si="107"/>
        <v/>
      </c>
      <c r="G1827" s="124" t="str">
        <f>IF(F1827="","",COUNTIF($F$2:F1827,$F$1))</f>
        <v/>
      </c>
      <c r="I1827" s="124" t="str">
        <f t="shared" si="108"/>
        <v/>
      </c>
      <c r="J1827" s="124" t="str">
        <f>IF(I1827="","",SUM($I$2:I1827))</f>
        <v/>
      </c>
    </row>
    <row r="1828" spans="4:10">
      <c r="D1828" s="124" t="str">
        <f t="shared" si="106"/>
        <v/>
      </c>
      <c r="E1828" s="124" t="str">
        <f>IF(D1828="","",COUNTIF($D$2:D1828,1))</f>
        <v/>
      </c>
      <c r="F1828" s="124" t="str">
        <f t="shared" si="107"/>
        <v/>
      </c>
      <c r="G1828" s="124" t="str">
        <f>IF(F1828="","",COUNTIF($F$2:F1828,$F$1))</f>
        <v/>
      </c>
      <c r="I1828" s="124" t="str">
        <f t="shared" si="108"/>
        <v/>
      </c>
      <c r="J1828" s="124" t="str">
        <f>IF(I1828="","",SUM($I$2:I1828))</f>
        <v/>
      </c>
    </row>
    <row r="1829" spans="4:10">
      <c r="D1829" s="124" t="str">
        <f t="shared" si="106"/>
        <v/>
      </c>
      <c r="E1829" s="124" t="str">
        <f>IF(D1829="","",COUNTIF($D$2:D1829,1))</f>
        <v/>
      </c>
      <c r="F1829" s="124" t="str">
        <f t="shared" si="107"/>
        <v/>
      </c>
      <c r="G1829" s="124" t="str">
        <f>IF(F1829="","",COUNTIF($F$2:F1829,$F$1))</f>
        <v/>
      </c>
      <c r="I1829" s="124" t="str">
        <f t="shared" si="108"/>
        <v/>
      </c>
      <c r="J1829" s="124" t="str">
        <f>IF(I1829="","",SUM($I$2:I1829))</f>
        <v/>
      </c>
    </row>
    <row r="1830" spans="4:10">
      <c r="D1830" s="124" t="str">
        <f t="shared" si="106"/>
        <v/>
      </c>
      <c r="E1830" s="124" t="str">
        <f>IF(D1830="","",COUNTIF($D$2:D1830,1))</f>
        <v/>
      </c>
      <c r="F1830" s="124" t="str">
        <f t="shared" si="107"/>
        <v/>
      </c>
      <c r="G1830" s="124" t="str">
        <f>IF(F1830="","",COUNTIF($F$2:F1830,$F$1))</f>
        <v/>
      </c>
      <c r="I1830" s="124" t="str">
        <f t="shared" si="108"/>
        <v/>
      </c>
      <c r="J1830" s="124" t="str">
        <f>IF(I1830="","",SUM($I$2:I1830))</f>
        <v/>
      </c>
    </row>
    <row r="1831" spans="4:10">
      <c r="D1831" s="124" t="str">
        <f t="shared" si="106"/>
        <v/>
      </c>
      <c r="E1831" s="124" t="str">
        <f>IF(D1831="","",COUNTIF($D$2:D1831,1))</f>
        <v/>
      </c>
      <c r="F1831" s="124" t="str">
        <f t="shared" si="107"/>
        <v/>
      </c>
      <c r="G1831" s="124" t="str">
        <f>IF(F1831="","",COUNTIF($F$2:F1831,$F$1))</f>
        <v/>
      </c>
      <c r="I1831" s="124" t="str">
        <f t="shared" si="108"/>
        <v/>
      </c>
      <c r="J1831" s="124" t="str">
        <f>IF(I1831="","",SUM($I$2:I1831))</f>
        <v/>
      </c>
    </row>
    <row r="1832" spans="4:10">
      <c r="D1832" s="124" t="str">
        <f t="shared" si="106"/>
        <v/>
      </c>
      <c r="E1832" s="124" t="str">
        <f>IF(D1832="","",COUNTIF($D$2:D1832,1))</f>
        <v/>
      </c>
      <c r="F1832" s="124" t="str">
        <f t="shared" si="107"/>
        <v/>
      </c>
      <c r="G1832" s="124" t="str">
        <f>IF(F1832="","",COUNTIF($F$2:F1832,$F$1))</f>
        <v/>
      </c>
      <c r="I1832" s="124" t="str">
        <f t="shared" si="108"/>
        <v/>
      </c>
      <c r="J1832" s="124" t="str">
        <f>IF(I1832="","",SUM($I$2:I1832))</f>
        <v/>
      </c>
    </row>
    <row r="1833" spans="4:10">
      <c r="D1833" s="124" t="str">
        <f t="shared" si="106"/>
        <v/>
      </c>
      <c r="E1833" s="124" t="str">
        <f>IF(D1833="","",COUNTIF($D$2:D1833,1))</f>
        <v/>
      </c>
      <c r="F1833" s="124" t="str">
        <f t="shared" si="107"/>
        <v/>
      </c>
      <c r="G1833" s="124" t="str">
        <f>IF(F1833="","",COUNTIF($F$2:F1833,$F$1))</f>
        <v/>
      </c>
      <c r="I1833" s="124" t="str">
        <f t="shared" si="108"/>
        <v/>
      </c>
      <c r="J1833" s="124" t="str">
        <f>IF(I1833="","",SUM($I$2:I1833))</f>
        <v/>
      </c>
    </row>
    <row r="1834" spans="4:10">
      <c r="D1834" s="124" t="str">
        <f t="shared" si="106"/>
        <v/>
      </c>
      <c r="E1834" s="124" t="str">
        <f>IF(D1834="","",COUNTIF($D$2:D1834,1))</f>
        <v/>
      </c>
      <c r="F1834" s="124" t="str">
        <f t="shared" si="107"/>
        <v/>
      </c>
      <c r="G1834" s="124" t="str">
        <f>IF(F1834="","",COUNTIF($F$2:F1834,$F$1))</f>
        <v/>
      </c>
      <c r="I1834" s="124" t="str">
        <f t="shared" si="108"/>
        <v/>
      </c>
      <c r="J1834" s="124" t="str">
        <f>IF(I1834="","",SUM($I$2:I1834))</f>
        <v/>
      </c>
    </row>
    <row r="1835" spans="4:10">
      <c r="D1835" s="124" t="str">
        <f t="shared" si="106"/>
        <v/>
      </c>
      <c r="E1835" s="124" t="str">
        <f>IF(D1835="","",COUNTIF($D$2:D1835,1))</f>
        <v/>
      </c>
      <c r="F1835" s="124" t="str">
        <f t="shared" si="107"/>
        <v/>
      </c>
      <c r="G1835" s="124" t="str">
        <f>IF(F1835="","",COUNTIF($F$2:F1835,$F$1))</f>
        <v/>
      </c>
      <c r="I1835" s="124" t="str">
        <f t="shared" si="108"/>
        <v/>
      </c>
      <c r="J1835" s="124" t="str">
        <f>IF(I1835="","",SUM($I$2:I1835))</f>
        <v/>
      </c>
    </row>
    <row r="1836" spans="4:10">
      <c r="D1836" s="124" t="str">
        <f t="shared" si="106"/>
        <v/>
      </c>
      <c r="E1836" s="124" t="str">
        <f>IF(D1836="","",COUNTIF($D$2:D1836,1))</f>
        <v/>
      </c>
      <c r="F1836" s="124" t="str">
        <f t="shared" si="107"/>
        <v/>
      </c>
      <c r="G1836" s="124" t="str">
        <f>IF(F1836="","",COUNTIF($F$2:F1836,$F$1))</f>
        <v/>
      </c>
      <c r="I1836" s="124" t="str">
        <f t="shared" si="108"/>
        <v/>
      </c>
      <c r="J1836" s="124" t="str">
        <f>IF(I1836="","",SUM($I$2:I1836))</f>
        <v/>
      </c>
    </row>
    <row r="1837" spans="4:10">
      <c r="D1837" s="124" t="str">
        <f t="shared" si="106"/>
        <v/>
      </c>
      <c r="E1837" s="124" t="str">
        <f>IF(D1837="","",COUNTIF($D$2:D1837,1))</f>
        <v/>
      </c>
      <c r="F1837" s="124" t="str">
        <f t="shared" si="107"/>
        <v/>
      </c>
      <c r="G1837" s="124" t="str">
        <f>IF(F1837="","",COUNTIF($F$2:F1837,$F$1))</f>
        <v/>
      </c>
      <c r="I1837" s="124" t="str">
        <f t="shared" si="108"/>
        <v/>
      </c>
      <c r="J1837" s="124" t="str">
        <f>IF(I1837="","",SUM($I$2:I1837))</f>
        <v/>
      </c>
    </row>
    <row r="1838" spans="4:10">
      <c r="D1838" s="124" t="str">
        <f t="shared" si="106"/>
        <v/>
      </c>
      <c r="E1838" s="124" t="str">
        <f>IF(D1838="","",COUNTIF($D$2:D1838,1))</f>
        <v/>
      </c>
      <c r="F1838" s="124" t="str">
        <f t="shared" si="107"/>
        <v/>
      </c>
      <c r="G1838" s="124" t="str">
        <f>IF(F1838="","",COUNTIF($F$2:F1838,$F$1))</f>
        <v/>
      </c>
      <c r="I1838" s="124" t="str">
        <f t="shared" si="108"/>
        <v/>
      </c>
      <c r="J1838" s="124" t="str">
        <f>IF(I1838="","",SUM($I$2:I1838))</f>
        <v/>
      </c>
    </row>
    <row r="1839" spans="4:10">
      <c r="D1839" s="124" t="str">
        <f t="shared" si="106"/>
        <v/>
      </c>
      <c r="E1839" s="124" t="str">
        <f>IF(D1839="","",COUNTIF($D$2:D1839,1))</f>
        <v/>
      </c>
      <c r="F1839" s="124" t="str">
        <f t="shared" si="107"/>
        <v/>
      </c>
      <c r="G1839" s="124" t="str">
        <f>IF(F1839="","",COUNTIF($F$2:F1839,$F$1))</f>
        <v/>
      </c>
      <c r="I1839" s="124" t="str">
        <f t="shared" si="108"/>
        <v/>
      </c>
      <c r="J1839" s="124" t="str">
        <f>IF(I1839="","",SUM($I$2:I1839))</f>
        <v/>
      </c>
    </row>
    <row r="1840" spans="4:10">
      <c r="D1840" s="124" t="str">
        <f t="shared" si="106"/>
        <v/>
      </c>
      <c r="E1840" s="124" t="str">
        <f>IF(D1840="","",COUNTIF($D$2:D1840,1))</f>
        <v/>
      </c>
      <c r="F1840" s="124" t="str">
        <f t="shared" si="107"/>
        <v/>
      </c>
      <c r="G1840" s="124" t="str">
        <f>IF(F1840="","",COUNTIF($F$2:F1840,$F$1))</f>
        <v/>
      </c>
      <c r="I1840" s="124" t="str">
        <f t="shared" si="108"/>
        <v/>
      </c>
      <c r="J1840" s="124" t="str">
        <f>IF(I1840="","",SUM($I$2:I1840))</f>
        <v/>
      </c>
    </row>
    <row r="1841" spans="4:10">
      <c r="D1841" s="124" t="str">
        <f t="shared" si="106"/>
        <v/>
      </c>
      <c r="E1841" s="124" t="str">
        <f>IF(D1841="","",COUNTIF($D$2:D1841,1))</f>
        <v/>
      </c>
      <c r="F1841" s="124" t="str">
        <f t="shared" si="107"/>
        <v/>
      </c>
      <c r="G1841" s="124" t="str">
        <f>IF(F1841="","",COUNTIF($F$2:F1841,$F$1))</f>
        <v/>
      </c>
      <c r="I1841" s="124" t="str">
        <f t="shared" si="108"/>
        <v/>
      </c>
      <c r="J1841" s="124" t="str">
        <f>IF(I1841="","",SUM($I$2:I1841))</f>
        <v/>
      </c>
    </row>
    <row r="1842" spans="4:10">
      <c r="D1842" s="124" t="str">
        <f t="shared" si="106"/>
        <v/>
      </c>
      <c r="E1842" s="124" t="str">
        <f>IF(D1842="","",COUNTIF($D$2:D1842,1))</f>
        <v/>
      </c>
      <c r="F1842" s="124" t="str">
        <f t="shared" si="107"/>
        <v/>
      </c>
      <c r="G1842" s="124" t="str">
        <f>IF(F1842="","",COUNTIF($F$2:F1842,$F$1))</f>
        <v/>
      </c>
      <c r="I1842" s="124" t="str">
        <f t="shared" si="108"/>
        <v/>
      </c>
      <c r="J1842" s="124" t="str">
        <f>IF(I1842="","",SUM($I$2:I1842))</f>
        <v/>
      </c>
    </row>
    <row r="1843" spans="4:10">
      <c r="D1843" s="124" t="str">
        <f t="shared" si="106"/>
        <v/>
      </c>
      <c r="E1843" s="124" t="str">
        <f>IF(D1843="","",COUNTIF($D$2:D1843,1))</f>
        <v/>
      </c>
      <c r="F1843" s="124" t="str">
        <f t="shared" si="107"/>
        <v/>
      </c>
      <c r="G1843" s="124" t="str">
        <f>IF(F1843="","",COUNTIF($F$2:F1843,$F$1))</f>
        <v/>
      </c>
      <c r="I1843" s="124" t="str">
        <f t="shared" si="108"/>
        <v/>
      </c>
      <c r="J1843" s="124" t="str">
        <f>IF(I1843="","",SUM($I$2:I1843))</f>
        <v/>
      </c>
    </row>
    <row r="1844" spans="4:10">
      <c r="D1844" s="124" t="str">
        <f t="shared" si="106"/>
        <v/>
      </c>
      <c r="E1844" s="124" t="str">
        <f>IF(D1844="","",COUNTIF($D$2:D1844,1))</f>
        <v/>
      </c>
      <c r="F1844" s="124" t="str">
        <f t="shared" si="107"/>
        <v/>
      </c>
      <c r="G1844" s="124" t="str">
        <f>IF(F1844="","",COUNTIF($F$2:F1844,$F$1))</f>
        <v/>
      </c>
      <c r="I1844" s="124" t="str">
        <f t="shared" si="108"/>
        <v/>
      </c>
      <c r="J1844" s="124" t="str">
        <f>IF(I1844="","",SUM($I$2:I1844))</f>
        <v/>
      </c>
    </row>
    <row r="1845" spans="4:10">
      <c r="D1845" s="124" t="str">
        <f t="shared" si="106"/>
        <v/>
      </c>
      <c r="E1845" s="124" t="str">
        <f>IF(D1845="","",COUNTIF($D$2:D1845,1))</f>
        <v/>
      </c>
      <c r="F1845" s="124" t="str">
        <f t="shared" si="107"/>
        <v/>
      </c>
      <c r="G1845" s="124" t="str">
        <f>IF(F1845="","",COUNTIF($F$2:F1845,$F$1))</f>
        <v/>
      </c>
      <c r="I1845" s="124" t="str">
        <f t="shared" si="108"/>
        <v/>
      </c>
      <c r="J1845" s="124" t="str">
        <f>IF(I1845="","",SUM($I$2:I1845))</f>
        <v/>
      </c>
    </row>
    <row r="1846" spans="4:10">
      <c r="D1846" s="124" t="str">
        <f t="shared" si="106"/>
        <v/>
      </c>
      <c r="E1846" s="124" t="str">
        <f>IF(D1846="","",COUNTIF($D$2:D1846,1))</f>
        <v/>
      </c>
      <c r="F1846" s="124" t="str">
        <f t="shared" si="107"/>
        <v/>
      </c>
      <c r="G1846" s="124" t="str">
        <f>IF(F1846="","",COUNTIF($F$2:F1846,$F$1))</f>
        <v/>
      </c>
      <c r="I1846" s="124" t="str">
        <f t="shared" si="108"/>
        <v/>
      </c>
      <c r="J1846" s="124" t="str">
        <f>IF(I1846="","",SUM($I$2:I1846))</f>
        <v/>
      </c>
    </row>
    <row r="1847" spans="4:10">
      <c r="D1847" s="124" t="str">
        <f t="shared" si="106"/>
        <v/>
      </c>
      <c r="E1847" s="124" t="str">
        <f>IF(D1847="","",COUNTIF($D$2:D1847,1))</f>
        <v/>
      </c>
      <c r="F1847" s="124" t="str">
        <f t="shared" si="107"/>
        <v/>
      </c>
      <c r="G1847" s="124" t="str">
        <f>IF(F1847="","",COUNTIF($F$2:F1847,$F$1))</f>
        <v/>
      </c>
      <c r="I1847" s="124" t="str">
        <f t="shared" si="108"/>
        <v/>
      </c>
      <c r="J1847" s="124" t="str">
        <f>IF(I1847="","",SUM($I$2:I1847))</f>
        <v/>
      </c>
    </row>
  </sheetData>
  <phoneticPr fontId="27"/>
  <pageMargins left="0.7" right="0.7" top="0.75" bottom="0.75" header="0.3" footer="0.3"/>
  <pageSetup paperSize="9"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1"/>
  <dimension ref="A1:M121"/>
  <sheetViews>
    <sheetView topLeftCell="B1" zoomScale="80" zoomScaleNormal="80" workbookViewId="0">
      <selection activeCell="K5" sqref="K5"/>
    </sheetView>
  </sheetViews>
  <sheetFormatPr defaultColWidth="9" defaultRowHeight="13.15"/>
  <cols>
    <col min="1" max="1" width="5" style="124" hidden="1" customWidth="1"/>
    <col min="2" max="2" width="9" style="124"/>
    <col min="3" max="3" width="19.7109375" style="124" bestFit="1" customWidth="1"/>
    <col min="4" max="4" width="23" style="124" bestFit="1" customWidth="1"/>
    <col min="5" max="5" width="9.28515625" style="124" customWidth="1"/>
    <col min="6" max="7" width="9" style="124"/>
    <col min="8" max="8" width="4.7109375" style="124" customWidth="1"/>
    <col min="9" max="9" width="3.85546875" style="124" bestFit="1" customWidth="1"/>
    <col min="10" max="10" width="11.28515625" style="124" bestFit="1" customWidth="1"/>
    <col min="11" max="11" width="23" style="124" bestFit="1" customWidth="1"/>
    <col min="12" max="16384" width="9" style="124"/>
  </cols>
  <sheetData>
    <row r="1" spans="1:13">
      <c r="A1" s="124" t="s">
        <v>2548</v>
      </c>
      <c r="C1" s="124" t="s">
        <v>2549</v>
      </c>
      <c r="D1" s="124" t="s">
        <v>2550</v>
      </c>
      <c r="E1" s="124" t="s">
        <v>2551</v>
      </c>
      <c r="G1" s="124" t="s">
        <v>2552</v>
      </c>
      <c r="J1" s="124" t="s">
        <v>2553</v>
      </c>
      <c r="K1" s="124" t="s">
        <v>2554</v>
      </c>
    </row>
    <row r="2" spans="1:13">
      <c r="A2" s="124" t="str">
        <f t="shared" ref="A2:A65" si="0">SUBSTITUTE(SUBSTITUTE(SUBSTITUTE(C2,"①",""),"②",""),"③","")</f>
        <v>茂木朋人</v>
      </c>
      <c r="C2" s="138" t="s">
        <v>734</v>
      </c>
      <c r="D2" s="124" t="str">
        <f t="shared" ref="D2:D33" si="1">IFERROR(IF(A2="","",INDEX(現場名,MATCH(A2,氏名,0))),"")</f>
        <v>機動遊軍</v>
      </c>
      <c r="E2" s="124" t="str">
        <f>IF(A2="","",IF(COUNTIF($J$53:$J$60,A2)&gt;0,"重複注意",""))</f>
        <v/>
      </c>
      <c r="G2" s="229" t="s">
        <v>2555</v>
      </c>
      <c r="I2" s="124">
        <v>1</v>
      </c>
      <c r="J2" s="124" t="str">
        <f t="shared" ref="J2:J28" si="2">IF(ISNA(INDEX(氏名,MATCH(I2,連番,0)))=TRUE,"",INDEX(氏名,MATCH(I2,連番,0)))</f>
        <v>星野百子</v>
      </c>
      <c r="K2" s="124" t="str">
        <f t="shared" ref="K2:K28" si="3">IF(ISNA(INDEX(現場名,MATCH(I2,連番,0)))=TRUE,"",INDEX(現場名,MATCH(I2,連番,0)))</f>
        <v>社員</v>
      </c>
    </row>
    <row r="3" spans="1:13">
      <c r="A3" s="124" t="str">
        <f t="shared" si="0"/>
        <v>高橋玄一</v>
      </c>
      <c r="C3" s="139" t="s">
        <v>2556</v>
      </c>
      <c r="D3" s="124" t="str">
        <f t="shared" si="1"/>
        <v/>
      </c>
      <c r="E3" s="124" t="str">
        <f t="shared" ref="E3:E66" si="4">IF(A3="","",IF(COUNTIF($J$53:$J$60,A3)&gt;0,"重複注意",""))</f>
        <v/>
      </c>
      <c r="I3" s="124">
        <v>2</v>
      </c>
      <c r="J3" s="124" t="str">
        <f t="shared" si="2"/>
        <v>星野史智</v>
      </c>
      <c r="K3" s="124" t="str">
        <f t="shared" si="3"/>
        <v>明治神宮野球場</v>
      </c>
    </row>
    <row r="4" spans="1:13">
      <c r="A4" s="124" t="str">
        <f t="shared" si="0"/>
        <v>志堅原邦夫</v>
      </c>
      <c r="C4" s="139" t="s">
        <v>2557</v>
      </c>
      <c r="D4" s="124" t="str">
        <f t="shared" si="1"/>
        <v xml:space="preserve">らら立川立飛（交通） </v>
      </c>
      <c r="E4" s="124" t="str">
        <f t="shared" si="4"/>
        <v/>
      </c>
      <c r="I4" s="124">
        <v>3</v>
      </c>
      <c r="J4" s="124" t="str">
        <f t="shared" si="2"/>
        <v>星野航</v>
      </c>
      <c r="K4" s="124" t="str">
        <f t="shared" si="3"/>
        <v>ららぽーと富士見（交通）</v>
      </c>
    </row>
    <row r="5" spans="1:13">
      <c r="A5" s="124" t="str">
        <f t="shared" si="0"/>
        <v>工藤清人</v>
      </c>
      <c r="C5" s="139" t="s">
        <v>2558</v>
      </c>
      <c r="D5" s="124" t="str">
        <f t="shared" si="1"/>
        <v xml:space="preserve">らら立川立飛（交通） </v>
      </c>
      <c r="E5" s="124" t="str">
        <f t="shared" si="4"/>
        <v/>
      </c>
      <c r="I5" s="124">
        <v>4</v>
      </c>
      <c r="J5" s="124" t="str">
        <f t="shared" si="2"/>
        <v>星野元</v>
      </c>
      <c r="K5" s="124" t="str">
        <f t="shared" si="3"/>
        <v>東戸塚総合斎場</v>
      </c>
    </row>
    <row r="6" spans="1:13">
      <c r="A6" s="124" t="str">
        <f t="shared" si="0"/>
        <v>清水直人</v>
      </c>
      <c r="C6" s="139" t="s">
        <v>100</v>
      </c>
      <c r="D6" s="124" t="str">
        <f t="shared" si="1"/>
        <v xml:space="preserve">らら立川立飛（交通） </v>
      </c>
      <c r="E6" s="124" t="str">
        <f t="shared" si="4"/>
        <v/>
      </c>
      <c r="I6" s="124">
        <v>5</v>
      </c>
      <c r="J6" s="124" t="str">
        <f t="shared" si="2"/>
        <v>星野祥太</v>
      </c>
      <c r="K6" s="124" t="str">
        <f t="shared" si="3"/>
        <v>明治神宮野球場</v>
      </c>
    </row>
    <row r="7" spans="1:13">
      <c r="A7" s="124" t="str">
        <f t="shared" si="0"/>
        <v>大田幸三</v>
      </c>
      <c r="C7" s="139" t="s">
        <v>2559</v>
      </c>
      <c r="D7" s="124" t="str">
        <f t="shared" si="1"/>
        <v>社員</v>
      </c>
      <c r="E7" s="124" t="str">
        <f t="shared" si="4"/>
        <v/>
      </c>
      <c r="I7" s="124">
        <v>6</v>
      </c>
      <c r="J7" s="124" t="str">
        <f t="shared" si="2"/>
        <v/>
      </c>
      <c r="K7" s="124" t="str">
        <f t="shared" si="3"/>
        <v/>
      </c>
    </row>
    <row r="8" spans="1:13">
      <c r="A8" s="124" t="str">
        <f t="shared" si="0"/>
        <v>瀬下良二</v>
      </c>
      <c r="C8" s="139" t="s">
        <v>2560</v>
      </c>
      <c r="D8" s="124" t="str">
        <f t="shared" si="1"/>
        <v xml:space="preserve">らら立川立飛（交通） </v>
      </c>
      <c r="E8" s="124" t="str">
        <f t="shared" si="4"/>
        <v/>
      </c>
      <c r="I8" s="124">
        <v>7</v>
      </c>
      <c r="J8" s="124" t="str">
        <f t="shared" si="2"/>
        <v/>
      </c>
      <c r="K8" s="124" t="str">
        <f t="shared" si="3"/>
        <v/>
      </c>
      <c r="M8" s="228" t="s">
        <v>2561</v>
      </c>
    </row>
    <row r="9" spans="1:13">
      <c r="A9" s="124" t="str">
        <f t="shared" si="0"/>
        <v>行事俊郎</v>
      </c>
      <c r="C9" s="139" t="s">
        <v>2562</v>
      </c>
      <c r="D9" s="124" t="str">
        <f t="shared" si="1"/>
        <v xml:space="preserve">らら立川立飛（交通） </v>
      </c>
      <c r="E9" s="124" t="str">
        <f t="shared" si="4"/>
        <v/>
      </c>
      <c r="I9" s="124">
        <v>8</v>
      </c>
      <c r="J9" s="124" t="str">
        <f t="shared" si="2"/>
        <v/>
      </c>
      <c r="K9" s="124" t="str">
        <f t="shared" si="3"/>
        <v/>
      </c>
      <c r="M9" s="124" t="s">
        <v>2563</v>
      </c>
    </row>
    <row r="10" spans="1:13">
      <c r="A10" s="124" t="str">
        <f t="shared" si="0"/>
        <v>堀田輝昭</v>
      </c>
      <c r="C10" s="139" t="s">
        <v>775</v>
      </c>
      <c r="D10" s="124" t="str">
        <f t="shared" si="1"/>
        <v>イベント</v>
      </c>
      <c r="E10" s="124" t="str">
        <f t="shared" si="4"/>
        <v/>
      </c>
      <c r="I10" s="124">
        <v>9</v>
      </c>
      <c r="J10" s="124" t="str">
        <f t="shared" si="2"/>
        <v/>
      </c>
      <c r="K10" s="124" t="str">
        <f t="shared" si="3"/>
        <v/>
      </c>
    </row>
    <row r="11" spans="1:13">
      <c r="A11" s="124" t="str">
        <f t="shared" si="0"/>
        <v>小野寺拓馬</v>
      </c>
      <c r="C11" s="139" t="s">
        <v>2564</v>
      </c>
      <c r="D11" s="124" t="str">
        <f t="shared" si="1"/>
        <v>イベント</v>
      </c>
      <c r="E11" s="124" t="str">
        <f t="shared" si="4"/>
        <v/>
      </c>
      <c r="G11" s="228"/>
      <c r="I11" s="124">
        <v>10</v>
      </c>
      <c r="J11" s="124" t="str">
        <f t="shared" si="2"/>
        <v/>
      </c>
      <c r="K11" s="124" t="str">
        <f t="shared" si="3"/>
        <v/>
      </c>
    </row>
    <row r="12" spans="1:13">
      <c r="A12" s="124" t="str">
        <f t="shared" si="0"/>
        <v>阿出川龍一</v>
      </c>
      <c r="C12" s="139" t="s">
        <v>2565</v>
      </c>
      <c r="D12" s="124" t="str">
        <f t="shared" si="1"/>
        <v>明治神宮野球場</v>
      </c>
      <c r="E12" s="124" t="str">
        <f t="shared" si="4"/>
        <v/>
      </c>
      <c r="I12" s="124">
        <v>11</v>
      </c>
      <c r="J12" s="124" t="str">
        <f t="shared" si="2"/>
        <v/>
      </c>
      <c r="K12" s="124" t="str">
        <f t="shared" si="3"/>
        <v/>
      </c>
      <c r="M12" s="228"/>
    </row>
    <row r="13" spans="1:13">
      <c r="A13" s="124" t="str">
        <f t="shared" si="0"/>
        <v>本田智徳</v>
      </c>
      <c r="C13" s="139" t="s">
        <v>2566</v>
      </c>
      <c r="D13" s="124" t="str">
        <f t="shared" si="1"/>
        <v>明治神宮野球場</v>
      </c>
      <c r="E13" s="124" t="str">
        <f t="shared" si="4"/>
        <v/>
      </c>
      <c r="I13" s="124">
        <v>12</v>
      </c>
      <c r="J13" s="124" t="str">
        <f t="shared" si="2"/>
        <v/>
      </c>
      <c r="K13" s="124" t="str">
        <f t="shared" si="3"/>
        <v/>
      </c>
    </row>
    <row r="14" spans="1:13">
      <c r="A14" s="124" t="str">
        <f t="shared" si="0"/>
        <v>加治屋友輝</v>
      </c>
      <c r="C14" s="139" t="s">
        <v>749</v>
      </c>
      <c r="D14" s="124" t="str">
        <f t="shared" si="1"/>
        <v>明治神宮野球場</v>
      </c>
      <c r="E14" s="124" t="str">
        <f t="shared" si="4"/>
        <v/>
      </c>
      <c r="I14" s="124">
        <v>13</v>
      </c>
      <c r="J14" s="124" t="str">
        <f t="shared" si="2"/>
        <v/>
      </c>
      <c r="K14" s="124" t="str">
        <f t="shared" si="3"/>
        <v/>
      </c>
    </row>
    <row r="15" spans="1:13">
      <c r="A15" s="124" t="str">
        <f t="shared" si="0"/>
        <v/>
      </c>
      <c r="C15" s="139"/>
      <c r="D15" s="124" t="str">
        <f t="shared" si="1"/>
        <v/>
      </c>
      <c r="E15" s="124" t="str">
        <f t="shared" si="4"/>
        <v/>
      </c>
      <c r="I15" s="124">
        <v>14</v>
      </c>
      <c r="J15" s="124" t="str">
        <f t="shared" si="2"/>
        <v/>
      </c>
      <c r="K15" s="124" t="str">
        <f t="shared" si="3"/>
        <v/>
      </c>
      <c r="M15" s="228"/>
    </row>
    <row r="16" spans="1:13">
      <c r="A16" s="124" t="str">
        <f t="shared" si="0"/>
        <v/>
      </c>
      <c r="C16" s="139"/>
      <c r="D16" s="124" t="str">
        <f t="shared" si="1"/>
        <v/>
      </c>
      <c r="E16" s="124" t="str">
        <f t="shared" si="4"/>
        <v/>
      </c>
      <c r="I16" s="124">
        <v>15</v>
      </c>
      <c r="J16" s="124" t="str">
        <f t="shared" si="2"/>
        <v/>
      </c>
      <c r="K16" s="124" t="str">
        <f t="shared" si="3"/>
        <v/>
      </c>
      <c r="M16" s="228"/>
    </row>
    <row r="17" spans="1:13">
      <c r="A17" s="124" t="str">
        <f t="shared" si="0"/>
        <v>山口隆史</v>
      </c>
      <c r="C17" s="139" t="s">
        <v>2567</v>
      </c>
      <c r="D17" s="124" t="str">
        <f t="shared" si="1"/>
        <v>明治神宮野球場</v>
      </c>
      <c r="E17" s="124" t="str">
        <f t="shared" si="4"/>
        <v/>
      </c>
      <c r="I17" s="124">
        <v>16</v>
      </c>
      <c r="J17" s="124" t="str">
        <f t="shared" si="2"/>
        <v/>
      </c>
      <c r="K17" s="124" t="str">
        <f t="shared" si="3"/>
        <v/>
      </c>
      <c r="M17" s="228"/>
    </row>
    <row r="18" spans="1:13">
      <c r="A18" s="124" t="str">
        <f t="shared" si="0"/>
        <v>服部悠樹</v>
      </c>
      <c r="C18" s="139" t="s">
        <v>2568</v>
      </c>
      <c r="D18" s="124" t="str">
        <f t="shared" si="1"/>
        <v>明治神宮野球場</v>
      </c>
      <c r="E18" s="124" t="str">
        <f t="shared" si="4"/>
        <v/>
      </c>
      <c r="I18" s="124">
        <v>17</v>
      </c>
      <c r="J18" s="124" t="str">
        <f t="shared" si="2"/>
        <v/>
      </c>
      <c r="K18" s="124" t="str">
        <f t="shared" si="3"/>
        <v/>
      </c>
    </row>
    <row r="19" spans="1:13">
      <c r="A19" s="124" t="str">
        <f t="shared" si="0"/>
        <v>小松原果奈</v>
      </c>
      <c r="C19" s="139" t="s">
        <v>2111</v>
      </c>
      <c r="D19" s="124" t="str">
        <f t="shared" si="1"/>
        <v>イベント</v>
      </c>
      <c r="E19" s="124" t="str">
        <f t="shared" si="4"/>
        <v/>
      </c>
      <c r="I19" s="124">
        <v>18</v>
      </c>
      <c r="J19" s="124" t="str">
        <f t="shared" si="2"/>
        <v/>
      </c>
      <c r="K19" s="124" t="str">
        <f t="shared" si="3"/>
        <v/>
      </c>
    </row>
    <row r="20" spans="1:13">
      <c r="A20" s="124" t="str">
        <f t="shared" si="0"/>
        <v>飯塚陽介</v>
      </c>
      <c r="C20" s="139" t="s">
        <v>2569</v>
      </c>
      <c r="D20" s="124" t="str">
        <f t="shared" si="1"/>
        <v/>
      </c>
      <c r="E20" s="124" t="str">
        <f t="shared" si="4"/>
        <v/>
      </c>
      <c r="I20" s="124">
        <v>19</v>
      </c>
      <c r="J20" s="124" t="str">
        <f t="shared" si="2"/>
        <v/>
      </c>
      <c r="K20" s="124" t="str">
        <f t="shared" si="3"/>
        <v/>
      </c>
    </row>
    <row r="21" spans="1:13">
      <c r="A21" s="124" t="str">
        <f t="shared" si="0"/>
        <v>吉村信佑</v>
      </c>
      <c r="C21" s="139" t="s">
        <v>787</v>
      </c>
      <c r="D21" s="124" t="str">
        <f t="shared" si="1"/>
        <v>イベント</v>
      </c>
      <c r="E21" s="124" t="str">
        <f t="shared" si="4"/>
        <v/>
      </c>
      <c r="I21" s="124">
        <v>20</v>
      </c>
      <c r="J21" s="124" t="str">
        <f t="shared" si="2"/>
        <v/>
      </c>
      <c r="K21" s="124" t="str">
        <f t="shared" si="3"/>
        <v/>
      </c>
    </row>
    <row r="22" spans="1:13">
      <c r="A22" s="124" t="str">
        <f t="shared" si="0"/>
        <v>近藤冨士雄</v>
      </c>
      <c r="C22" s="139" t="s">
        <v>2570</v>
      </c>
      <c r="D22" s="124" t="str">
        <f t="shared" si="1"/>
        <v/>
      </c>
      <c r="E22" s="124" t="str">
        <f t="shared" si="4"/>
        <v/>
      </c>
      <c r="I22" s="124">
        <v>21</v>
      </c>
      <c r="J22" s="124" t="str">
        <f t="shared" si="2"/>
        <v/>
      </c>
      <c r="K22" s="124" t="str">
        <f t="shared" si="3"/>
        <v/>
      </c>
    </row>
    <row r="23" spans="1:13">
      <c r="A23" s="124" t="str">
        <f t="shared" si="0"/>
        <v>山野麻里恵</v>
      </c>
      <c r="C23" s="139" t="s">
        <v>2571</v>
      </c>
      <c r="D23" s="124" t="str">
        <f t="shared" si="1"/>
        <v/>
      </c>
      <c r="E23" s="124" t="str">
        <f t="shared" si="4"/>
        <v/>
      </c>
      <c r="I23" s="124">
        <v>22</v>
      </c>
      <c r="J23" s="124" t="str">
        <f t="shared" si="2"/>
        <v/>
      </c>
      <c r="K23" s="124" t="str">
        <f t="shared" si="3"/>
        <v/>
      </c>
    </row>
    <row r="24" spans="1:13">
      <c r="A24" s="124" t="str">
        <f t="shared" si="0"/>
        <v/>
      </c>
      <c r="C24" s="230"/>
      <c r="D24" s="124" t="str">
        <f t="shared" si="1"/>
        <v/>
      </c>
      <c r="E24" s="124" t="str">
        <f t="shared" si="4"/>
        <v/>
      </c>
      <c r="I24" s="124">
        <v>23</v>
      </c>
      <c r="J24" s="124" t="str">
        <f t="shared" si="2"/>
        <v/>
      </c>
      <c r="K24" s="124" t="str">
        <f t="shared" si="3"/>
        <v/>
      </c>
    </row>
    <row r="25" spans="1:13">
      <c r="A25" s="124" t="str">
        <f t="shared" si="0"/>
        <v/>
      </c>
      <c r="C25" s="230"/>
      <c r="D25" s="228"/>
      <c r="E25" s="124" t="str">
        <f t="shared" si="4"/>
        <v/>
      </c>
      <c r="I25" s="124">
        <v>24</v>
      </c>
      <c r="J25" s="124" t="str">
        <f t="shared" si="2"/>
        <v/>
      </c>
      <c r="K25" s="124" t="str">
        <f t="shared" si="3"/>
        <v/>
      </c>
    </row>
    <row r="26" spans="1:13">
      <c r="A26" s="124" t="str">
        <f t="shared" si="0"/>
        <v/>
      </c>
      <c r="C26" s="139"/>
      <c r="D26" s="124" t="str">
        <f t="shared" si="1"/>
        <v/>
      </c>
      <c r="E26" s="124" t="str">
        <f t="shared" si="4"/>
        <v/>
      </c>
      <c r="I26" s="124">
        <v>25</v>
      </c>
      <c r="J26" s="124" t="str">
        <f t="shared" si="2"/>
        <v/>
      </c>
      <c r="K26" s="124" t="str">
        <f t="shared" si="3"/>
        <v/>
      </c>
    </row>
    <row r="27" spans="1:13">
      <c r="A27" s="124" t="str">
        <f t="shared" si="0"/>
        <v/>
      </c>
      <c r="C27" s="139"/>
      <c r="D27" s="124" t="str">
        <f t="shared" si="1"/>
        <v/>
      </c>
      <c r="E27" s="124" t="str">
        <f t="shared" si="4"/>
        <v/>
      </c>
      <c r="I27" s="124">
        <v>26</v>
      </c>
      <c r="J27" s="124" t="str">
        <f t="shared" si="2"/>
        <v/>
      </c>
      <c r="K27" s="124" t="str">
        <f t="shared" si="3"/>
        <v/>
      </c>
    </row>
    <row r="28" spans="1:13">
      <c r="A28" s="124" t="str">
        <f t="shared" si="0"/>
        <v/>
      </c>
      <c r="C28" s="139"/>
      <c r="D28" s="124" t="str">
        <f t="shared" si="1"/>
        <v/>
      </c>
      <c r="E28" s="124" t="str">
        <f t="shared" si="4"/>
        <v/>
      </c>
      <c r="I28" s="124">
        <v>27</v>
      </c>
      <c r="J28" s="124" t="str">
        <f t="shared" si="2"/>
        <v/>
      </c>
      <c r="K28" s="124" t="str">
        <f t="shared" si="3"/>
        <v/>
      </c>
    </row>
    <row r="29" spans="1:13">
      <c r="A29" s="124" t="str">
        <f t="shared" si="0"/>
        <v/>
      </c>
      <c r="C29" s="139"/>
      <c r="D29" s="124" t="str">
        <f t="shared" si="1"/>
        <v/>
      </c>
      <c r="E29" s="124" t="str">
        <f t="shared" si="4"/>
        <v/>
      </c>
    </row>
    <row r="30" spans="1:13">
      <c r="A30" s="124" t="str">
        <f t="shared" si="0"/>
        <v/>
      </c>
      <c r="C30" s="139"/>
      <c r="D30" s="124" t="str">
        <f t="shared" si="1"/>
        <v/>
      </c>
      <c r="E30" s="124" t="str">
        <f t="shared" si="4"/>
        <v/>
      </c>
    </row>
    <row r="31" spans="1:13">
      <c r="A31" s="124" t="str">
        <f t="shared" si="0"/>
        <v/>
      </c>
      <c r="C31" s="139"/>
      <c r="D31" s="124" t="str">
        <f t="shared" si="1"/>
        <v/>
      </c>
      <c r="E31" s="124" t="str">
        <f t="shared" si="4"/>
        <v/>
      </c>
    </row>
    <row r="32" spans="1:13">
      <c r="A32" s="124" t="str">
        <f t="shared" si="0"/>
        <v/>
      </c>
      <c r="C32" s="139"/>
      <c r="D32" s="124" t="str">
        <f t="shared" si="1"/>
        <v/>
      </c>
      <c r="E32" s="124" t="str">
        <f t="shared" si="4"/>
        <v/>
      </c>
    </row>
    <row r="33" spans="1:5">
      <c r="A33" s="124" t="str">
        <f t="shared" si="0"/>
        <v/>
      </c>
      <c r="C33" s="139"/>
      <c r="D33" s="124" t="str">
        <f t="shared" si="1"/>
        <v/>
      </c>
      <c r="E33" s="124" t="str">
        <f t="shared" si="4"/>
        <v/>
      </c>
    </row>
    <row r="34" spans="1:5">
      <c r="A34" s="124" t="str">
        <f t="shared" si="0"/>
        <v/>
      </c>
      <c r="C34" s="139"/>
      <c r="D34" s="124" t="str">
        <f t="shared" ref="D34:D65" si="5">IFERROR(IF(A34="","",INDEX(現場名,MATCH(A34,氏名,0))),"")</f>
        <v/>
      </c>
      <c r="E34" s="124" t="str">
        <f t="shared" si="4"/>
        <v/>
      </c>
    </row>
    <row r="35" spans="1:5">
      <c r="A35" s="124" t="str">
        <f t="shared" si="0"/>
        <v/>
      </c>
      <c r="C35" s="139"/>
      <c r="D35" s="124" t="str">
        <f t="shared" si="5"/>
        <v/>
      </c>
      <c r="E35" s="124" t="str">
        <f t="shared" si="4"/>
        <v/>
      </c>
    </row>
    <row r="36" spans="1:5">
      <c r="A36" s="124" t="str">
        <f t="shared" si="0"/>
        <v/>
      </c>
      <c r="C36" s="139"/>
      <c r="D36" s="124" t="str">
        <f t="shared" si="5"/>
        <v/>
      </c>
      <c r="E36" s="124" t="str">
        <f t="shared" si="4"/>
        <v/>
      </c>
    </row>
    <row r="37" spans="1:5">
      <c r="A37" s="124" t="str">
        <f t="shared" si="0"/>
        <v/>
      </c>
      <c r="C37" s="139"/>
      <c r="D37" s="124" t="str">
        <f t="shared" si="5"/>
        <v/>
      </c>
      <c r="E37" s="124" t="str">
        <f t="shared" si="4"/>
        <v/>
      </c>
    </row>
    <row r="38" spans="1:5">
      <c r="A38" s="124" t="str">
        <f t="shared" si="0"/>
        <v/>
      </c>
      <c r="C38" s="139"/>
      <c r="D38" s="124" t="str">
        <f t="shared" si="5"/>
        <v/>
      </c>
      <c r="E38" s="124" t="str">
        <f t="shared" si="4"/>
        <v/>
      </c>
    </row>
    <row r="39" spans="1:5">
      <c r="A39" s="124" t="str">
        <f t="shared" si="0"/>
        <v/>
      </c>
      <c r="C39" s="139"/>
      <c r="D39" s="124" t="str">
        <f t="shared" si="5"/>
        <v/>
      </c>
      <c r="E39" s="124" t="str">
        <f t="shared" si="4"/>
        <v/>
      </c>
    </row>
    <row r="40" spans="1:5">
      <c r="A40" s="124" t="str">
        <f t="shared" si="0"/>
        <v/>
      </c>
      <c r="C40" s="139"/>
      <c r="D40" s="124" t="str">
        <f t="shared" si="5"/>
        <v/>
      </c>
      <c r="E40" s="124" t="str">
        <f t="shared" si="4"/>
        <v/>
      </c>
    </row>
    <row r="41" spans="1:5">
      <c r="A41" s="124" t="str">
        <f t="shared" si="0"/>
        <v/>
      </c>
      <c r="C41" s="139"/>
      <c r="D41" s="124" t="str">
        <f t="shared" si="5"/>
        <v/>
      </c>
      <c r="E41" s="124" t="str">
        <f t="shared" si="4"/>
        <v/>
      </c>
    </row>
    <row r="42" spans="1:5">
      <c r="A42" s="124" t="str">
        <f t="shared" si="0"/>
        <v/>
      </c>
      <c r="C42" s="139"/>
      <c r="D42" s="124" t="str">
        <f t="shared" si="5"/>
        <v/>
      </c>
      <c r="E42" s="124" t="str">
        <f t="shared" si="4"/>
        <v/>
      </c>
    </row>
    <row r="43" spans="1:5">
      <c r="A43" s="124" t="str">
        <f t="shared" si="0"/>
        <v/>
      </c>
      <c r="C43" s="139"/>
      <c r="D43" s="124" t="str">
        <f t="shared" si="5"/>
        <v/>
      </c>
      <c r="E43" s="124" t="str">
        <f t="shared" si="4"/>
        <v/>
      </c>
    </row>
    <row r="44" spans="1:5">
      <c r="A44" s="124" t="str">
        <f t="shared" si="0"/>
        <v/>
      </c>
      <c r="C44" s="139"/>
      <c r="D44" s="124" t="str">
        <f t="shared" si="5"/>
        <v/>
      </c>
      <c r="E44" s="124" t="str">
        <f t="shared" si="4"/>
        <v/>
      </c>
    </row>
    <row r="45" spans="1:5">
      <c r="A45" s="124" t="str">
        <f t="shared" si="0"/>
        <v/>
      </c>
      <c r="C45" s="139"/>
      <c r="D45" s="124" t="str">
        <f t="shared" si="5"/>
        <v/>
      </c>
      <c r="E45" s="124" t="str">
        <f t="shared" si="4"/>
        <v/>
      </c>
    </row>
    <row r="46" spans="1:5">
      <c r="A46" s="124" t="str">
        <f t="shared" si="0"/>
        <v/>
      </c>
      <c r="C46" s="139"/>
      <c r="D46" s="124" t="str">
        <f t="shared" si="5"/>
        <v/>
      </c>
      <c r="E46" s="124" t="str">
        <f t="shared" si="4"/>
        <v/>
      </c>
    </row>
    <row r="47" spans="1:5">
      <c r="A47" s="124" t="str">
        <f t="shared" si="0"/>
        <v/>
      </c>
      <c r="C47" s="139"/>
      <c r="D47" s="124" t="str">
        <f t="shared" si="5"/>
        <v/>
      </c>
      <c r="E47" s="124" t="str">
        <f t="shared" si="4"/>
        <v/>
      </c>
    </row>
    <row r="48" spans="1:5">
      <c r="A48" s="124" t="str">
        <f t="shared" si="0"/>
        <v/>
      </c>
      <c r="C48" s="139"/>
      <c r="D48" s="124" t="str">
        <f t="shared" si="5"/>
        <v/>
      </c>
      <c r="E48" s="124" t="str">
        <f t="shared" si="4"/>
        <v/>
      </c>
    </row>
    <row r="49" spans="1:11">
      <c r="A49" s="124" t="str">
        <f t="shared" si="0"/>
        <v/>
      </c>
      <c r="C49" s="139"/>
      <c r="D49" s="124" t="str">
        <f t="shared" si="5"/>
        <v/>
      </c>
      <c r="E49" s="124" t="str">
        <f t="shared" si="4"/>
        <v/>
      </c>
    </row>
    <row r="50" spans="1:11">
      <c r="A50" s="124" t="str">
        <f t="shared" si="0"/>
        <v/>
      </c>
      <c r="C50" s="139"/>
      <c r="D50" s="124" t="str">
        <f t="shared" si="5"/>
        <v/>
      </c>
      <c r="E50" s="124" t="str">
        <f t="shared" si="4"/>
        <v/>
      </c>
    </row>
    <row r="51" spans="1:11">
      <c r="A51" s="124" t="str">
        <f t="shared" si="0"/>
        <v/>
      </c>
      <c r="C51" s="139"/>
      <c r="D51" s="124" t="str">
        <f t="shared" si="5"/>
        <v/>
      </c>
      <c r="E51" s="124" t="str">
        <f t="shared" si="4"/>
        <v/>
      </c>
    </row>
    <row r="52" spans="1:11">
      <c r="A52" s="124" t="str">
        <f t="shared" si="0"/>
        <v/>
      </c>
      <c r="C52" s="139"/>
      <c r="D52" s="124" t="str">
        <f t="shared" si="5"/>
        <v/>
      </c>
      <c r="E52" s="124" t="str">
        <f t="shared" si="4"/>
        <v/>
      </c>
    </row>
    <row r="53" spans="1:11">
      <c r="A53" s="124" t="str">
        <f t="shared" si="0"/>
        <v/>
      </c>
      <c r="C53" s="139"/>
      <c r="D53" s="124" t="str">
        <f t="shared" si="5"/>
        <v/>
      </c>
      <c r="E53" s="124" t="str">
        <f t="shared" si="4"/>
        <v/>
      </c>
      <c r="G53" s="124" t="s">
        <v>2572</v>
      </c>
      <c r="I53" s="124">
        <v>1</v>
      </c>
      <c r="J53" s="124" t="str">
        <f t="shared" ref="J53:J60" si="6">IF(ISNA(INDEX(氏名,MATCH(I53,重複連番,0)))=TRUE,"",INDEX(氏名,MATCH(I53,重複連番,0)))</f>
        <v>秋田大志</v>
      </c>
      <c r="K53" s="124" t="str">
        <f t="shared" ref="K53:K60" si="7">IF(ISNA(INDEX(現場名,MATCH(I53,重複連番,0)))=TRUE,"",INDEX(現場名,MATCH(I53,重複連番,0)))</f>
        <v>社員</v>
      </c>
    </row>
    <row r="54" spans="1:11">
      <c r="A54" s="124" t="str">
        <f t="shared" si="0"/>
        <v/>
      </c>
      <c r="C54" s="139"/>
      <c r="D54" s="124" t="str">
        <f t="shared" si="5"/>
        <v/>
      </c>
      <c r="E54" s="124" t="str">
        <f t="shared" si="4"/>
        <v/>
      </c>
      <c r="I54" s="124">
        <v>2</v>
      </c>
      <c r="J54" s="124" t="str">
        <f t="shared" si="6"/>
        <v>上島美紀</v>
      </c>
      <c r="K54" s="124" t="str">
        <f t="shared" si="7"/>
        <v>社員</v>
      </c>
    </row>
    <row r="55" spans="1:11">
      <c r="A55" s="124" t="str">
        <f t="shared" si="0"/>
        <v/>
      </c>
      <c r="C55" s="139"/>
      <c r="D55" s="124" t="str">
        <f t="shared" si="5"/>
        <v/>
      </c>
      <c r="E55" s="124" t="str">
        <f t="shared" si="4"/>
        <v/>
      </c>
      <c r="I55" s="124">
        <v>3</v>
      </c>
      <c r="J55" s="124" t="str">
        <f t="shared" si="6"/>
        <v>岡本忠士</v>
      </c>
      <c r="K55" s="124" t="str">
        <f t="shared" si="7"/>
        <v>社員</v>
      </c>
    </row>
    <row r="56" spans="1:11">
      <c r="A56" s="124" t="str">
        <f t="shared" si="0"/>
        <v/>
      </c>
      <c r="C56" s="139"/>
      <c r="D56" s="124" t="str">
        <f t="shared" si="5"/>
        <v/>
      </c>
      <c r="E56" s="124" t="str">
        <f t="shared" si="4"/>
        <v/>
      </c>
      <c r="I56" s="124">
        <v>4</v>
      </c>
      <c r="J56" s="124" t="str">
        <f t="shared" si="6"/>
        <v>小川賢司</v>
      </c>
      <c r="K56" s="124" t="str">
        <f t="shared" si="7"/>
        <v>社員</v>
      </c>
    </row>
    <row r="57" spans="1:11">
      <c r="A57" s="124" t="str">
        <f t="shared" si="0"/>
        <v/>
      </c>
      <c r="C57" s="139"/>
      <c r="D57" s="124" t="str">
        <f t="shared" si="5"/>
        <v/>
      </c>
      <c r="E57" s="124" t="str">
        <f t="shared" si="4"/>
        <v/>
      </c>
      <c r="I57" s="124">
        <v>5</v>
      </c>
      <c r="J57" s="124" t="str">
        <f t="shared" si="6"/>
        <v>小川達也</v>
      </c>
      <c r="K57" s="124" t="str">
        <f t="shared" si="7"/>
        <v>社員</v>
      </c>
    </row>
    <row r="58" spans="1:11">
      <c r="A58" s="124" t="str">
        <f t="shared" si="0"/>
        <v/>
      </c>
      <c r="C58" s="139"/>
      <c r="D58" s="124" t="str">
        <f t="shared" si="5"/>
        <v/>
      </c>
      <c r="E58" s="124" t="str">
        <f t="shared" si="4"/>
        <v/>
      </c>
      <c r="I58" s="124">
        <v>6</v>
      </c>
      <c r="J58" s="124" t="str">
        <f t="shared" si="6"/>
        <v>川畑伸也</v>
      </c>
      <c r="K58" s="124" t="str">
        <f t="shared" si="7"/>
        <v>社員</v>
      </c>
    </row>
    <row r="59" spans="1:11">
      <c r="A59" s="124" t="str">
        <f t="shared" si="0"/>
        <v/>
      </c>
      <c r="C59" s="139"/>
      <c r="D59" s="124" t="str">
        <f t="shared" si="5"/>
        <v/>
      </c>
      <c r="E59" s="124" t="str">
        <f t="shared" si="4"/>
        <v/>
      </c>
      <c r="I59" s="124">
        <v>7</v>
      </c>
      <c r="J59" s="124" t="str">
        <f t="shared" si="6"/>
        <v>清沢慶太</v>
      </c>
      <c r="K59" s="124" t="str">
        <f t="shared" si="7"/>
        <v>社員</v>
      </c>
    </row>
    <row r="60" spans="1:11">
      <c r="A60" s="124" t="str">
        <f t="shared" si="0"/>
        <v/>
      </c>
      <c r="C60" s="139"/>
      <c r="D60" s="124" t="str">
        <f t="shared" si="5"/>
        <v/>
      </c>
      <c r="E60" s="124" t="str">
        <f t="shared" si="4"/>
        <v/>
      </c>
      <c r="I60" s="124">
        <v>8</v>
      </c>
      <c r="J60" s="124" t="str">
        <f t="shared" si="6"/>
        <v>小島義秋</v>
      </c>
      <c r="K60" s="124" t="str">
        <f t="shared" si="7"/>
        <v>社員</v>
      </c>
    </row>
    <row r="61" spans="1:11">
      <c r="A61" s="124" t="str">
        <f t="shared" si="0"/>
        <v/>
      </c>
      <c r="C61" s="139"/>
      <c r="D61" s="124" t="str">
        <f t="shared" si="5"/>
        <v/>
      </c>
      <c r="E61" s="124" t="str">
        <f t="shared" si="4"/>
        <v/>
      </c>
    </row>
    <row r="62" spans="1:11">
      <c r="A62" s="124" t="str">
        <f t="shared" si="0"/>
        <v/>
      </c>
      <c r="C62" s="139"/>
      <c r="D62" s="124" t="str">
        <f t="shared" si="5"/>
        <v/>
      </c>
      <c r="E62" s="124" t="str">
        <f t="shared" si="4"/>
        <v/>
      </c>
    </row>
    <row r="63" spans="1:11">
      <c r="A63" s="124" t="str">
        <f t="shared" si="0"/>
        <v/>
      </c>
      <c r="C63" s="139"/>
      <c r="D63" s="124" t="str">
        <f t="shared" si="5"/>
        <v/>
      </c>
      <c r="E63" s="124" t="str">
        <f t="shared" si="4"/>
        <v/>
      </c>
    </row>
    <row r="64" spans="1:11">
      <c r="A64" s="124" t="str">
        <f t="shared" si="0"/>
        <v/>
      </c>
      <c r="C64" s="139"/>
      <c r="D64" s="124" t="str">
        <f t="shared" si="5"/>
        <v/>
      </c>
      <c r="E64" s="124" t="str">
        <f t="shared" si="4"/>
        <v/>
      </c>
    </row>
    <row r="65" spans="1:5">
      <c r="A65" s="124" t="str">
        <f t="shared" si="0"/>
        <v/>
      </c>
      <c r="C65" s="139"/>
      <c r="D65" s="124" t="str">
        <f t="shared" si="5"/>
        <v/>
      </c>
      <c r="E65" s="124" t="str">
        <f t="shared" si="4"/>
        <v/>
      </c>
    </row>
    <row r="66" spans="1:5">
      <c r="A66" s="124" t="str">
        <f t="shared" ref="A66:A121" si="8">SUBSTITUTE(SUBSTITUTE(SUBSTITUTE(C66,"①",""),"②",""),"③","")</f>
        <v/>
      </c>
      <c r="C66" s="139"/>
      <c r="D66" s="124" t="str">
        <f t="shared" ref="D66:D97" si="9">IFERROR(IF(A66="","",INDEX(現場名,MATCH(A66,氏名,0))),"")</f>
        <v/>
      </c>
      <c r="E66" s="124" t="str">
        <f t="shared" si="4"/>
        <v/>
      </c>
    </row>
    <row r="67" spans="1:5">
      <c r="A67" s="124" t="str">
        <f t="shared" si="8"/>
        <v/>
      </c>
      <c r="C67" s="139"/>
      <c r="D67" s="124" t="str">
        <f t="shared" si="9"/>
        <v/>
      </c>
      <c r="E67" s="124" t="str">
        <f t="shared" ref="E67:E121" si="10">IF(A67="","",IF(COUNTIF($J$53:$J$60,A67)&gt;0,"重複注意",""))</f>
        <v/>
      </c>
    </row>
    <row r="68" spans="1:5">
      <c r="A68" s="124" t="str">
        <f t="shared" si="8"/>
        <v/>
      </c>
      <c r="C68" s="139"/>
      <c r="D68" s="124" t="str">
        <f t="shared" si="9"/>
        <v/>
      </c>
      <c r="E68" s="124" t="str">
        <f t="shared" si="10"/>
        <v/>
      </c>
    </row>
    <row r="69" spans="1:5">
      <c r="A69" s="124" t="str">
        <f t="shared" si="8"/>
        <v/>
      </c>
      <c r="C69" s="139"/>
      <c r="D69" s="124" t="str">
        <f t="shared" si="9"/>
        <v/>
      </c>
      <c r="E69" s="124" t="str">
        <f t="shared" si="10"/>
        <v/>
      </c>
    </row>
    <row r="70" spans="1:5">
      <c r="A70" s="124" t="str">
        <f t="shared" si="8"/>
        <v/>
      </c>
      <c r="C70" s="139"/>
      <c r="D70" s="124" t="str">
        <f t="shared" si="9"/>
        <v/>
      </c>
      <c r="E70" s="124" t="str">
        <f t="shared" si="10"/>
        <v/>
      </c>
    </row>
    <row r="71" spans="1:5">
      <c r="A71" s="124" t="str">
        <f t="shared" si="8"/>
        <v/>
      </c>
      <c r="C71" s="139"/>
      <c r="D71" s="124" t="str">
        <f t="shared" si="9"/>
        <v/>
      </c>
      <c r="E71" s="124" t="str">
        <f t="shared" si="10"/>
        <v/>
      </c>
    </row>
    <row r="72" spans="1:5">
      <c r="A72" s="124" t="str">
        <f t="shared" si="8"/>
        <v/>
      </c>
      <c r="C72" s="139"/>
      <c r="D72" s="124" t="str">
        <f t="shared" si="9"/>
        <v/>
      </c>
      <c r="E72" s="124" t="str">
        <f t="shared" si="10"/>
        <v/>
      </c>
    </row>
    <row r="73" spans="1:5">
      <c r="A73" s="124" t="str">
        <f t="shared" si="8"/>
        <v/>
      </c>
      <c r="C73" s="139"/>
      <c r="D73" s="124" t="str">
        <f t="shared" si="9"/>
        <v/>
      </c>
      <c r="E73" s="124" t="str">
        <f t="shared" si="10"/>
        <v/>
      </c>
    </row>
    <row r="74" spans="1:5">
      <c r="A74" s="124" t="str">
        <f t="shared" si="8"/>
        <v/>
      </c>
      <c r="C74" s="139"/>
      <c r="D74" s="124" t="str">
        <f t="shared" si="9"/>
        <v/>
      </c>
      <c r="E74" s="124" t="str">
        <f t="shared" si="10"/>
        <v/>
      </c>
    </row>
    <row r="75" spans="1:5">
      <c r="A75" s="124" t="str">
        <f t="shared" si="8"/>
        <v/>
      </c>
      <c r="C75" s="139"/>
      <c r="D75" s="124" t="str">
        <f t="shared" si="9"/>
        <v/>
      </c>
      <c r="E75" s="124" t="str">
        <f t="shared" si="10"/>
        <v/>
      </c>
    </row>
    <row r="76" spans="1:5">
      <c r="A76" s="124" t="str">
        <f t="shared" si="8"/>
        <v/>
      </c>
      <c r="C76" s="139"/>
      <c r="D76" s="124" t="str">
        <f t="shared" si="9"/>
        <v/>
      </c>
      <c r="E76" s="124" t="str">
        <f t="shared" si="10"/>
        <v/>
      </c>
    </row>
    <row r="77" spans="1:5">
      <c r="A77" s="124" t="str">
        <f t="shared" si="8"/>
        <v/>
      </c>
      <c r="C77" s="139"/>
      <c r="D77" s="124" t="str">
        <f t="shared" si="9"/>
        <v/>
      </c>
      <c r="E77" s="124" t="str">
        <f t="shared" si="10"/>
        <v/>
      </c>
    </row>
    <row r="78" spans="1:5">
      <c r="A78" s="124" t="str">
        <f t="shared" si="8"/>
        <v/>
      </c>
      <c r="C78" s="139"/>
      <c r="D78" s="124" t="str">
        <f t="shared" si="9"/>
        <v/>
      </c>
      <c r="E78" s="124" t="str">
        <f t="shared" si="10"/>
        <v/>
      </c>
    </row>
    <row r="79" spans="1:5">
      <c r="A79" s="124" t="str">
        <f t="shared" si="8"/>
        <v/>
      </c>
      <c r="C79" s="139"/>
      <c r="D79" s="124" t="str">
        <f t="shared" si="9"/>
        <v/>
      </c>
      <c r="E79" s="124" t="str">
        <f t="shared" si="10"/>
        <v/>
      </c>
    </row>
    <row r="80" spans="1:5">
      <c r="A80" s="124" t="str">
        <f t="shared" si="8"/>
        <v/>
      </c>
      <c r="C80" s="139"/>
      <c r="D80" s="124" t="str">
        <f t="shared" si="9"/>
        <v/>
      </c>
      <c r="E80" s="124" t="str">
        <f t="shared" si="10"/>
        <v/>
      </c>
    </row>
    <row r="81" spans="1:5">
      <c r="A81" s="124" t="str">
        <f t="shared" si="8"/>
        <v/>
      </c>
      <c r="C81" s="139"/>
      <c r="D81" s="124" t="str">
        <f t="shared" si="9"/>
        <v/>
      </c>
      <c r="E81" s="124" t="str">
        <f t="shared" si="10"/>
        <v/>
      </c>
    </row>
    <row r="82" spans="1:5">
      <c r="A82" s="124" t="str">
        <f t="shared" si="8"/>
        <v/>
      </c>
      <c r="C82" s="139"/>
      <c r="D82" s="124" t="str">
        <f t="shared" si="9"/>
        <v/>
      </c>
      <c r="E82" s="124" t="str">
        <f t="shared" si="10"/>
        <v/>
      </c>
    </row>
    <row r="83" spans="1:5">
      <c r="A83" s="124" t="str">
        <f t="shared" si="8"/>
        <v/>
      </c>
      <c r="C83" s="139"/>
      <c r="D83" s="124" t="str">
        <f t="shared" si="9"/>
        <v/>
      </c>
      <c r="E83" s="124" t="str">
        <f t="shared" si="10"/>
        <v/>
      </c>
    </row>
    <row r="84" spans="1:5">
      <c r="A84" s="124" t="str">
        <f t="shared" si="8"/>
        <v/>
      </c>
      <c r="C84" s="139"/>
      <c r="D84" s="124" t="str">
        <f t="shared" si="9"/>
        <v/>
      </c>
      <c r="E84" s="124" t="str">
        <f t="shared" si="10"/>
        <v/>
      </c>
    </row>
    <row r="85" spans="1:5">
      <c r="A85" s="124" t="str">
        <f t="shared" si="8"/>
        <v/>
      </c>
      <c r="C85" s="139"/>
      <c r="D85" s="124" t="str">
        <f t="shared" si="9"/>
        <v/>
      </c>
      <c r="E85" s="124" t="str">
        <f t="shared" si="10"/>
        <v/>
      </c>
    </row>
    <row r="86" spans="1:5">
      <c r="A86" s="124" t="str">
        <f t="shared" si="8"/>
        <v/>
      </c>
      <c r="C86" s="139"/>
      <c r="D86" s="124" t="str">
        <f t="shared" si="9"/>
        <v/>
      </c>
      <c r="E86" s="124" t="str">
        <f t="shared" si="10"/>
        <v/>
      </c>
    </row>
    <row r="87" spans="1:5">
      <c r="A87" s="124" t="str">
        <f t="shared" si="8"/>
        <v/>
      </c>
      <c r="C87" s="139"/>
      <c r="D87" s="124" t="str">
        <f t="shared" si="9"/>
        <v/>
      </c>
      <c r="E87" s="124" t="str">
        <f t="shared" si="10"/>
        <v/>
      </c>
    </row>
    <row r="88" spans="1:5">
      <c r="A88" s="124" t="str">
        <f t="shared" si="8"/>
        <v/>
      </c>
      <c r="C88" s="139"/>
      <c r="D88" s="124" t="str">
        <f t="shared" si="9"/>
        <v/>
      </c>
      <c r="E88" s="124" t="str">
        <f t="shared" si="10"/>
        <v/>
      </c>
    </row>
    <row r="89" spans="1:5">
      <c r="A89" s="124" t="str">
        <f t="shared" si="8"/>
        <v/>
      </c>
      <c r="C89" s="139"/>
      <c r="D89" s="124" t="str">
        <f t="shared" si="9"/>
        <v/>
      </c>
      <c r="E89" s="124" t="str">
        <f t="shared" si="10"/>
        <v/>
      </c>
    </row>
    <row r="90" spans="1:5">
      <c r="A90" s="124" t="str">
        <f t="shared" si="8"/>
        <v/>
      </c>
      <c r="C90" s="139"/>
      <c r="D90" s="124" t="str">
        <f t="shared" si="9"/>
        <v/>
      </c>
      <c r="E90" s="124" t="str">
        <f t="shared" si="10"/>
        <v/>
      </c>
    </row>
    <row r="91" spans="1:5">
      <c r="A91" s="124" t="str">
        <f t="shared" si="8"/>
        <v/>
      </c>
      <c r="C91" s="139"/>
      <c r="D91" s="124" t="str">
        <f t="shared" si="9"/>
        <v/>
      </c>
      <c r="E91" s="124" t="str">
        <f t="shared" si="10"/>
        <v/>
      </c>
    </row>
    <row r="92" spans="1:5">
      <c r="A92" s="124" t="str">
        <f t="shared" si="8"/>
        <v/>
      </c>
      <c r="C92" s="139"/>
      <c r="D92" s="124" t="str">
        <f t="shared" si="9"/>
        <v/>
      </c>
      <c r="E92" s="124" t="str">
        <f t="shared" si="10"/>
        <v/>
      </c>
    </row>
    <row r="93" spans="1:5">
      <c r="A93" s="124" t="str">
        <f t="shared" si="8"/>
        <v/>
      </c>
      <c r="C93" s="139"/>
      <c r="D93" s="124" t="str">
        <f t="shared" si="9"/>
        <v/>
      </c>
      <c r="E93" s="124" t="str">
        <f t="shared" si="10"/>
        <v/>
      </c>
    </row>
    <row r="94" spans="1:5">
      <c r="A94" s="124" t="str">
        <f t="shared" si="8"/>
        <v/>
      </c>
      <c r="C94" s="139"/>
      <c r="D94" s="124" t="str">
        <f t="shared" si="9"/>
        <v/>
      </c>
      <c r="E94" s="124" t="str">
        <f t="shared" si="10"/>
        <v/>
      </c>
    </row>
    <row r="95" spans="1:5">
      <c r="A95" s="124" t="str">
        <f t="shared" si="8"/>
        <v/>
      </c>
      <c r="C95" s="139"/>
      <c r="D95" s="124" t="str">
        <f t="shared" si="9"/>
        <v/>
      </c>
      <c r="E95" s="124" t="str">
        <f t="shared" si="10"/>
        <v/>
      </c>
    </row>
    <row r="96" spans="1:5">
      <c r="A96" s="124" t="str">
        <f t="shared" si="8"/>
        <v/>
      </c>
      <c r="C96" s="139"/>
      <c r="D96" s="124" t="str">
        <f t="shared" si="9"/>
        <v/>
      </c>
      <c r="E96" s="124" t="str">
        <f t="shared" si="10"/>
        <v/>
      </c>
    </row>
    <row r="97" spans="1:5">
      <c r="A97" s="124" t="str">
        <f t="shared" si="8"/>
        <v/>
      </c>
      <c r="C97" s="139"/>
      <c r="D97" s="124" t="str">
        <f t="shared" si="9"/>
        <v/>
      </c>
      <c r="E97" s="124" t="str">
        <f t="shared" si="10"/>
        <v/>
      </c>
    </row>
    <row r="98" spans="1:5">
      <c r="A98" s="124" t="str">
        <f t="shared" si="8"/>
        <v/>
      </c>
      <c r="C98" s="139"/>
      <c r="D98" s="124" t="str">
        <f t="shared" ref="D98:D121" si="11">IFERROR(IF(A98="","",INDEX(現場名,MATCH(A98,氏名,0))),"")</f>
        <v/>
      </c>
      <c r="E98" s="124" t="str">
        <f t="shared" si="10"/>
        <v/>
      </c>
    </row>
    <row r="99" spans="1:5">
      <c r="A99" s="124" t="str">
        <f t="shared" si="8"/>
        <v/>
      </c>
      <c r="C99" s="139"/>
      <c r="D99" s="124" t="str">
        <f t="shared" si="11"/>
        <v/>
      </c>
      <c r="E99" s="124" t="str">
        <f t="shared" si="10"/>
        <v/>
      </c>
    </row>
    <row r="100" spans="1:5">
      <c r="A100" s="124" t="str">
        <f t="shared" si="8"/>
        <v/>
      </c>
      <c r="C100" s="139"/>
      <c r="D100" s="124" t="str">
        <f t="shared" si="11"/>
        <v/>
      </c>
      <c r="E100" s="124" t="str">
        <f t="shared" si="10"/>
        <v/>
      </c>
    </row>
    <row r="101" spans="1:5">
      <c r="A101" s="124" t="str">
        <f t="shared" si="8"/>
        <v/>
      </c>
      <c r="C101" s="139"/>
      <c r="D101" s="124" t="str">
        <f t="shared" si="11"/>
        <v/>
      </c>
      <c r="E101" s="124" t="str">
        <f t="shared" si="10"/>
        <v/>
      </c>
    </row>
    <row r="102" spans="1:5">
      <c r="A102" s="124" t="str">
        <f t="shared" si="8"/>
        <v/>
      </c>
      <c r="C102" s="139"/>
      <c r="D102" s="124" t="str">
        <f t="shared" si="11"/>
        <v/>
      </c>
      <c r="E102" s="124" t="str">
        <f t="shared" si="10"/>
        <v/>
      </c>
    </row>
    <row r="103" spans="1:5">
      <c r="A103" s="124" t="str">
        <f t="shared" si="8"/>
        <v/>
      </c>
      <c r="C103" s="139"/>
      <c r="D103" s="124" t="str">
        <f t="shared" si="11"/>
        <v/>
      </c>
      <c r="E103" s="124" t="str">
        <f t="shared" si="10"/>
        <v/>
      </c>
    </row>
    <row r="104" spans="1:5">
      <c r="A104" s="124" t="str">
        <f t="shared" si="8"/>
        <v/>
      </c>
      <c r="C104" s="139"/>
      <c r="D104" s="124" t="str">
        <f t="shared" si="11"/>
        <v/>
      </c>
      <c r="E104" s="124" t="str">
        <f t="shared" si="10"/>
        <v/>
      </c>
    </row>
    <row r="105" spans="1:5">
      <c r="A105" s="124" t="str">
        <f t="shared" si="8"/>
        <v/>
      </c>
      <c r="C105" s="139"/>
      <c r="D105" s="124" t="str">
        <f t="shared" si="11"/>
        <v/>
      </c>
      <c r="E105" s="124" t="str">
        <f t="shared" si="10"/>
        <v/>
      </c>
    </row>
    <row r="106" spans="1:5">
      <c r="A106" s="124" t="str">
        <f t="shared" si="8"/>
        <v/>
      </c>
      <c r="C106" s="139"/>
      <c r="D106" s="124" t="str">
        <f t="shared" si="11"/>
        <v/>
      </c>
      <c r="E106" s="124" t="str">
        <f t="shared" si="10"/>
        <v/>
      </c>
    </row>
    <row r="107" spans="1:5">
      <c r="A107" s="124" t="str">
        <f t="shared" si="8"/>
        <v/>
      </c>
      <c r="C107" s="139"/>
      <c r="D107" s="124" t="str">
        <f t="shared" si="11"/>
        <v/>
      </c>
      <c r="E107" s="124" t="str">
        <f t="shared" si="10"/>
        <v/>
      </c>
    </row>
    <row r="108" spans="1:5">
      <c r="A108" s="124" t="str">
        <f t="shared" si="8"/>
        <v/>
      </c>
      <c r="C108" s="139"/>
      <c r="D108" s="124" t="str">
        <f t="shared" si="11"/>
        <v/>
      </c>
      <c r="E108" s="124" t="str">
        <f t="shared" si="10"/>
        <v/>
      </c>
    </row>
    <row r="109" spans="1:5">
      <c r="A109" s="124" t="str">
        <f t="shared" si="8"/>
        <v/>
      </c>
      <c r="C109" s="139"/>
      <c r="D109" s="124" t="str">
        <f t="shared" si="11"/>
        <v/>
      </c>
      <c r="E109" s="124" t="str">
        <f t="shared" si="10"/>
        <v/>
      </c>
    </row>
    <row r="110" spans="1:5">
      <c r="A110" s="124" t="str">
        <f t="shared" si="8"/>
        <v/>
      </c>
      <c r="C110" s="139"/>
      <c r="D110" s="124" t="str">
        <f t="shared" si="11"/>
        <v/>
      </c>
      <c r="E110" s="124" t="str">
        <f t="shared" si="10"/>
        <v/>
      </c>
    </row>
    <row r="111" spans="1:5">
      <c r="A111" s="124" t="str">
        <f t="shared" si="8"/>
        <v/>
      </c>
      <c r="C111" s="139"/>
      <c r="D111" s="124" t="str">
        <f t="shared" si="11"/>
        <v/>
      </c>
      <c r="E111" s="124" t="str">
        <f t="shared" si="10"/>
        <v/>
      </c>
    </row>
    <row r="112" spans="1:5">
      <c r="A112" s="124" t="str">
        <f t="shared" si="8"/>
        <v/>
      </c>
      <c r="C112" s="139"/>
      <c r="D112" s="124" t="str">
        <f t="shared" si="11"/>
        <v/>
      </c>
      <c r="E112" s="124" t="str">
        <f t="shared" si="10"/>
        <v/>
      </c>
    </row>
    <row r="113" spans="1:5">
      <c r="A113" s="124" t="str">
        <f t="shared" si="8"/>
        <v/>
      </c>
      <c r="C113" s="139"/>
      <c r="D113" s="124" t="str">
        <f t="shared" si="11"/>
        <v/>
      </c>
      <c r="E113" s="124" t="str">
        <f t="shared" si="10"/>
        <v/>
      </c>
    </row>
    <row r="114" spans="1:5">
      <c r="A114" s="124" t="str">
        <f t="shared" si="8"/>
        <v/>
      </c>
      <c r="C114" s="139"/>
      <c r="D114" s="124" t="str">
        <f t="shared" si="11"/>
        <v/>
      </c>
      <c r="E114" s="124" t="str">
        <f t="shared" si="10"/>
        <v/>
      </c>
    </row>
    <row r="115" spans="1:5">
      <c r="A115" s="124" t="str">
        <f t="shared" si="8"/>
        <v/>
      </c>
      <c r="C115" s="139"/>
      <c r="D115" s="124" t="str">
        <f t="shared" si="11"/>
        <v/>
      </c>
      <c r="E115" s="124" t="str">
        <f t="shared" si="10"/>
        <v/>
      </c>
    </row>
    <row r="116" spans="1:5">
      <c r="A116" s="124" t="str">
        <f t="shared" si="8"/>
        <v/>
      </c>
      <c r="C116" s="139"/>
      <c r="D116" s="124" t="str">
        <f t="shared" si="11"/>
        <v/>
      </c>
      <c r="E116" s="124" t="str">
        <f t="shared" si="10"/>
        <v/>
      </c>
    </row>
    <row r="117" spans="1:5">
      <c r="A117" s="124" t="str">
        <f t="shared" si="8"/>
        <v/>
      </c>
      <c r="C117" s="139"/>
      <c r="D117" s="124" t="str">
        <f t="shared" si="11"/>
        <v/>
      </c>
      <c r="E117" s="124" t="str">
        <f t="shared" si="10"/>
        <v/>
      </c>
    </row>
    <row r="118" spans="1:5">
      <c r="A118" s="124" t="str">
        <f t="shared" si="8"/>
        <v/>
      </c>
      <c r="C118" s="139"/>
      <c r="D118" s="124" t="str">
        <f t="shared" si="11"/>
        <v/>
      </c>
      <c r="E118" s="124" t="str">
        <f t="shared" si="10"/>
        <v/>
      </c>
    </row>
    <row r="119" spans="1:5">
      <c r="A119" s="124" t="str">
        <f t="shared" si="8"/>
        <v/>
      </c>
      <c r="C119" s="139"/>
      <c r="D119" s="124" t="str">
        <f t="shared" si="11"/>
        <v/>
      </c>
      <c r="E119" s="124" t="str">
        <f t="shared" si="10"/>
        <v/>
      </c>
    </row>
    <row r="120" spans="1:5">
      <c r="A120" s="124" t="str">
        <f t="shared" si="8"/>
        <v/>
      </c>
      <c r="C120" s="139"/>
      <c r="D120" s="124" t="str">
        <f t="shared" si="11"/>
        <v/>
      </c>
      <c r="E120" s="124" t="str">
        <f t="shared" si="10"/>
        <v/>
      </c>
    </row>
    <row r="121" spans="1:5">
      <c r="A121" s="124" t="str">
        <f t="shared" si="8"/>
        <v/>
      </c>
      <c r="C121" s="140"/>
      <c r="D121" s="124" t="str">
        <f t="shared" si="11"/>
        <v/>
      </c>
      <c r="E121" s="124" t="str">
        <f t="shared" si="10"/>
        <v/>
      </c>
    </row>
  </sheetData>
  <phoneticPr fontId="27"/>
  <pageMargins left="0.7" right="0.7" top="0.75" bottom="0.75" header="0.3" footer="0.3"/>
  <pageSetup paperSize="9"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dimension ref="A1:E2101"/>
  <sheetViews>
    <sheetView workbookViewId="0">
      <selection activeCell="C11" sqref="C11"/>
    </sheetView>
  </sheetViews>
  <sheetFormatPr defaultColWidth="9" defaultRowHeight="13.15"/>
  <cols>
    <col min="1" max="2" width="3.28515625" style="124" bestFit="1" customWidth="1"/>
    <col min="3" max="3" width="13.42578125" style="124" customWidth="1"/>
    <col min="4" max="4" width="5.28515625" style="124" customWidth="1"/>
    <col min="5" max="5" width="5.85546875" style="124" customWidth="1"/>
    <col min="6" max="16384" width="9" style="124"/>
  </cols>
  <sheetData>
    <row r="1" spans="1:5">
      <c r="C1" s="124" t="s">
        <v>2573</v>
      </c>
      <c r="D1" s="124" t="s">
        <v>879</v>
      </c>
      <c r="E1" s="124" t="s">
        <v>2574</v>
      </c>
    </row>
    <row r="2" spans="1:5">
      <c r="A2" s="124">
        <v>1</v>
      </c>
      <c r="B2" s="124">
        <v>1</v>
      </c>
      <c r="C2" s="138" t="str">
        <f ca="1">INDIRECT("'"&amp;A2&amp;"'!B"&amp;B2+6)</f>
        <v>妹尾優</v>
      </c>
      <c r="D2" s="124">
        <f ca="1">IF(C2="","",IF(COUNTIF($C$2:C2,C2)&gt;1,"",1))</f>
        <v>1</v>
      </c>
      <c r="E2" s="124">
        <f ca="1">IF(D2="","",SUM($D$2:D2))</f>
        <v>1</v>
      </c>
    </row>
    <row r="3" spans="1:5">
      <c r="A3" s="124">
        <v>1</v>
      </c>
      <c r="B3" s="124">
        <v>2</v>
      </c>
      <c r="C3" s="139" t="str">
        <f t="shared" ref="C3:C66" ca="1" si="0">INDIRECT("'"&amp;A3&amp;"'!B"&amp;B3+6)</f>
        <v>清水直人</v>
      </c>
      <c r="D3" s="124">
        <f ca="1">IF(C3="","",IF(COUNTIF($C$2:C3,C3)&gt;1,"",1))</f>
        <v>1</v>
      </c>
      <c r="E3" s="124">
        <f ca="1">IF(D3="","",SUM($D$2:D3))</f>
        <v>2</v>
      </c>
    </row>
    <row r="4" spans="1:5">
      <c r="A4" s="124">
        <v>1</v>
      </c>
      <c r="B4" s="124">
        <v>3</v>
      </c>
      <c r="C4" s="139" t="str">
        <f t="shared" ca="1" si="0"/>
        <v>萩原光彦</v>
      </c>
      <c r="D4" s="124">
        <f ca="1">IF(C4="","",IF(COUNTIF($C$2:C4,C4)&gt;1,"",1))</f>
        <v>1</v>
      </c>
      <c r="E4" s="124">
        <f ca="1">IF(D4="","",SUM($D$2:D4))</f>
        <v>3</v>
      </c>
    </row>
    <row r="5" spans="1:5">
      <c r="A5" s="124">
        <v>1</v>
      </c>
      <c r="B5" s="124">
        <v>4</v>
      </c>
      <c r="C5" s="139" t="str">
        <f t="shared" ca="1" si="0"/>
        <v>福田敦</v>
      </c>
      <c r="D5" s="124">
        <f ca="1">IF(C5="","",IF(COUNTIF($C$2:C5,C5)&gt;1,"",1))</f>
        <v>1</v>
      </c>
      <c r="E5" s="124">
        <f ca="1">IF(D5="","",SUM($D$2:D5))</f>
        <v>4</v>
      </c>
    </row>
    <row r="6" spans="1:5">
      <c r="A6" s="124">
        <v>1</v>
      </c>
      <c r="B6" s="124">
        <v>5</v>
      </c>
      <c r="C6" s="139" t="str">
        <f t="shared" ca="1" si="0"/>
        <v>鈴木孝</v>
      </c>
      <c r="D6" s="124">
        <f ca="1">IF(C6="","",IF(COUNTIF($C$2:C6,C6)&gt;1,"",1))</f>
        <v>1</v>
      </c>
      <c r="E6" s="124">
        <f ca="1">IF(D6="","",SUM($D$2:D6))</f>
        <v>5</v>
      </c>
    </row>
    <row r="7" spans="1:5">
      <c r="A7" s="124">
        <v>1</v>
      </c>
      <c r="B7" s="124">
        <v>6</v>
      </c>
      <c r="C7" s="139" t="str">
        <f t="shared" ca="1" si="0"/>
        <v>髙橋勝彦</v>
      </c>
      <c r="D7" s="124">
        <f ca="1">IF(C7="","",IF(COUNTIF($C$2:C7,C7)&gt;1,"",1))</f>
        <v>1</v>
      </c>
      <c r="E7" s="124">
        <f ca="1">IF(D7="","",SUM($D$2:D7))</f>
        <v>6</v>
      </c>
    </row>
    <row r="8" spans="1:5">
      <c r="A8" s="124">
        <v>1</v>
      </c>
      <c r="B8" s="124">
        <v>7</v>
      </c>
      <c r="C8" s="139" t="str">
        <f t="shared" ca="1" si="0"/>
        <v>横尾一義</v>
      </c>
      <c r="D8" s="124">
        <f ca="1">IF(C8="","",IF(COUNTIF($C$2:C8,C8)&gt;1,"",1))</f>
        <v>1</v>
      </c>
      <c r="E8" s="124">
        <f ca="1">IF(D8="","",SUM($D$2:D8))</f>
        <v>7</v>
      </c>
    </row>
    <row r="9" spans="1:5">
      <c r="A9" s="124">
        <v>1</v>
      </c>
      <c r="B9" s="124">
        <v>8</v>
      </c>
      <c r="C9" s="139" t="str">
        <f t="shared" ca="1" si="0"/>
        <v>松本豊</v>
      </c>
      <c r="D9" s="124">
        <f ca="1">IF(C9="","",IF(COUNTIF($C$2:C9,C9)&gt;1,"",1))</f>
        <v>1</v>
      </c>
      <c r="E9" s="124">
        <f ca="1">IF(D9="","",SUM($D$2:D9))</f>
        <v>8</v>
      </c>
    </row>
    <row r="10" spans="1:5">
      <c r="A10" s="124">
        <v>1</v>
      </c>
      <c r="B10" s="124">
        <v>9</v>
      </c>
      <c r="C10" s="139" t="str">
        <f t="shared" ca="1" si="0"/>
        <v/>
      </c>
      <c r="D10" s="124" t="str">
        <f ca="1">IF(C10="","",IF(COUNTIF($C$2:C10,C10)&gt;1,"",1))</f>
        <v/>
      </c>
      <c r="E10" s="124" t="str">
        <f ca="1">IF(D10="","",SUM($D$2:D10))</f>
        <v/>
      </c>
    </row>
    <row r="11" spans="1:5">
      <c r="A11" s="124">
        <v>1</v>
      </c>
      <c r="B11" s="124">
        <v>10</v>
      </c>
      <c r="C11" s="139" t="str">
        <f t="shared" ca="1" si="0"/>
        <v/>
      </c>
      <c r="D11" s="124" t="str">
        <f ca="1">IF(C11="","",IF(COUNTIF($C$2:C11,C11)&gt;1,"",1))</f>
        <v/>
      </c>
      <c r="E11" s="124" t="str">
        <f ca="1">IF(D11="","",SUM($D$2:D11))</f>
        <v/>
      </c>
    </row>
    <row r="12" spans="1:5">
      <c r="A12" s="124">
        <v>1</v>
      </c>
      <c r="B12" s="124">
        <v>11</v>
      </c>
      <c r="C12" s="139" t="str">
        <f t="shared" ca="1" si="0"/>
        <v/>
      </c>
      <c r="D12" s="124" t="str">
        <f ca="1">IF(C12="","",IF(COUNTIF($C$2:C12,C12)&gt;1,"",1))</f>
        <v/>
      </c>
      <c r="E12" s="124" t="str">
        <f ca="1">IF(D12="","",SUM($D$2:D12))</f>
        <v/>
      </c>
    </row>
    <row r="13" spans="1:5">
      <c r="A13" s="124">
        <v>1</v>
      </c>
      <c r="B13" s="124">
        <v>12</v>
      </c>
      <c r="C13" s="139" t="str">
        <f t="shared" ca="1" si="0"/>
        <v/>
      </c>
      <c r="D13" s="124" t="str">
        <f ca="1">IF(C13="","",IF(COUNTIF($C$2:C13,C13)&gt;1,"",1))</f>
        <v/>
      </c>
      <c r="E13" s="124" t="str">
        <f ca="1">IF(D13="","",SUM($D$2:D13))</f>
        <v/>
      </c>
    </row>
    <row r="14" spans="1:5">
      <c r="A14" s="124">
        <v>1</v>
      </c>
      <c r="B14" s="124">
        <v>13</v>
      </c>
      <c r="C14" s="139" t="str">
        <f t="shared" ca="1" si="0"/>
        <v/>
      </c>
      <c r="D14" s="124" t="str">
        <f ca="1">IF(C14="","",IF(COUNTIF($C$2:C14,C14)&gt;1,"",1))</f>
        <v/>
      </c>
      <c r="E14" s="124" t="str">
        <f ca="1">IF(D14="","",SUM($D$2:D14))</f>
        <v/>
      </c>
    </row>
    <row r="15" spans="1:5">
      <c r="A15" s="124">
        <v>1</v>
      </c>
      <c r="B15" s="124">
        <v>14</v>
      </c>
      <c r="C15" s="139" t="str">
        <f t="shared" ca="1" si="0"/>
        <v/>
      </c>
      <c r="D15" s="124" t="str">
        <f ca="1">IF(C15="","",IF(COUNTIF($C$2:C15,C15)&gt;1,"",1))</f>
        <v/>
      </c>
      <c r="E15" s="124" t="str">
        <f ca="1">IF(D15="","",SUM($D$2:D15))</f>
        <v/>
      </c>
    </row>
    <row r="16" spans="1:5">
      <c r="A16" s="124">
        <v>1</v>
      </c>
      <c r="B16" s="124">
        <v>15</v>
      </c>
      <c r="C16" s="139" t="str">
        <f t="shared" ca="1" si="0"/>
        <v/>
      </c>
      <c r="D16" s="124" t="str">
        <f ca="1">IF(C16="","",IF(COUNTIF($C$2:C16,C16)&gt;1,"",1))</f>
        <v/>
      </c>
      <c r="E16" s="124" t="str">
        <f ca="1">IF(D16="","",SUM($D$2:D16))</f>
        <v/>
      </c>
    </row>
    <row r="17" spans="1:5">
      <c r="A17" s="124">
        <v>1</v>
      </c>
      <c r="B17" s="124">
        <v>16</v>
      </c>
      <c r="C17" s="139" t="str">
        <f t="shared" ca="1" si="0"/>
        <v/>
      </c>
      <c r="D17" s="124" t="str">
        <f ca="1">IF(C17="","",IF(COUNTIF($C$2:C17,C17)&gt;1,"",1))</f>
        <v/>
      </c>
      <c r="E17" s="124" t="str">
        <f ca="1">IF(D17="","",SUM($D$2:D17))</f>
        <v/>
      </c>
    </row>
    <row r="18" spans="1:5">
      <c r="A18" s="124">
        <v>1</v>
      </c>
      <c r="B18" s="124">
        <v>17</v>
      </c>
      <c r="C18" s="139" t="str">
        <f t="shared" ca="1" si="0"/>
        <v/>
      </c>
      <c r="D18" s="124" t="str">
        <f ca="1">IF(C18="","",IF(COUNTIF($C$2:C18,C18)&gt;1,"",1))</f>
        <v/>
      </c>
      <c r="E18" s="124" t="str">
        <f ca="1">IF(D18="","",SUM($D$2:D18))</f>
        <v/>
      </c>
    </row>
    <row r="19" spans="1:5">
      <c r="A19" s="124">
        <v>1</v>
      </c>
      <c r="B19" s="124">
        <v>18</v>
      </c>
      <c r="C19" s="139" t="str">
        <f t="shared" ca="1" si="0"/>
        <v/>
      </c>
      <c r="D19" s="124" t="str">
        <f ca="1">IF(C19="","",IF(COUNTIF($C$2:C19,C19)&gt;1,"",1))</f>
        <v/>
      </c>
      <c r="E19" s="124" t="str">
        <f ca="1">IF(D19="","",SUM($D$2:D19))</f>
        <v/>
      </c>
    </row>
    <row r="20" spans="1:5">
      <c r="A20" s="124">
        <v>1</v>
      </c>
      <c r="B20" s="124">
        <v>19</v>
      </c>
      <c r="C20" s="139" t="str">
        <f t="shared" ca="1" si="0"/>
        <v/>
      </c>
      <c r="D20" s="124" t="str">
        <f ca="1">IF(C20="","",IF(COUNTIF($C$2:C20,C20)&gt;1,"",1))</f>
        <v/>
      </c>
      <c r="E20" s="124" t="str">
        <f ca="1">IF(D20="","",SUM($D$2:D20))</f>
        <v/>
      </c>
    </row>
    <row r="21" spans="1:5">
      <c r="A21" s="124">
        <v>1</v>
      </c>
      <c r="B21" s="124">
        <v>20</v>
      </c>
      <c r="C21" s="139" t="str">
        <f t="shared" ca="1" si="0"/>
        <v/>
      </c>
      <c r="D21" s="124" t="str">
        <f ca="1">IF(C21="","",IF(COUNTIF($C$2:C21,C21)&gt;1,"",1))</f>
        <v/>
      </c>
      <c r="E21" s="124" t="str">
        <f ca="1">IF(D21="","",SUM($D$2:D21))</f>
        <v/>
      </c>
    </row>
    <row r="22" spans="1:5">
      <c r="A22" s="124">
        <v>1</v>
      </c>
      <c r="B22" s="124">
        <v>21</v>
      </c>
      <c r="C22" s="139" t="str">
        <f t="shared" ca="1" si="0"/>
        <v/>
      </c>
      <c r="D22" s="124" t="str">
        <f ca="1">IF(C22="","",IF(COUNTIF($C$2:C22,C22)&gt;1,"",1))</f>
        <v/>
      </c>
      <c r="E22" s="124" t="str">
        <f ca="1">IF(D22="","",SUM($D$2:D22))</f>
        <v/>
      </c>
    </row>
    <row r="23" spans="1:5">
      <c r="A23" s="124">
        <v>1</v>
      </c>
      <c r="B23" s="124">
        <v>22</v>
      </c>
      <c r="C23" s="139" t="str">
        <f t="shared" ca="1" si="0"/>
        <v/>
      </c>
      <c r="D23" s="124" t="str">
        <f ca="1">IF(C23="","",IF(COUNTIF($C$2:C23,C23)&gt;1,"",1))</f>
        <v/>
      </c>
      <c r="E23" s="124" t="str">
        <f ca="1">IF(D23="","",SUM($D$2:D23))</f>
        <v/>
      </c>
    </row>
    <row r="24" spans="1:5">
      <c r="A24" s="124">
        <v>1</v>
      </c>
      <c r="B24" s="124">
        <v>23</v>
      </c>
      <c r="C24" s="139" t="str">
        <f t="shared" ca="1" si="0"/>
        <v/>
      </c>
      <c r="D24" s="124" t="str">
        <f ca="1">IF(C24="","",IF(COUNTIF($C$2:C24,C24)&gt;1,"",1))</f>
        <v/>
      </c>
      <c r="E24" s="124" t="str">
        <f ca="1">IF(D24="","",SUM($D$2:D24))</f>
        <v/>
      </c>
    </row>
    <row r="25" spans="1:5">
      <c r="A25" s="124">
        <v>1</v>
      </c>
      <c r="B25" s="124">
        <v>24</v>
      </c>
      <c r="C25" s="139" t="str">
        <f t="shared" ca="1" si="0"/>
        <v/>
      </c>
      <c r="D25" s="124" t="str">
        <f ca="1">IF(C25="","",IF(COUNTIF($C$2:C25,C25)&gt;1,"",1))</f>
        <v/>
      </c>
      <c r="E25" s="124" t="str">
        <f ca="1">IF(D25="","",SUM($D$2:D25))</f>
        <v/>
      </c>
    </row>
    <row r="26" spans="1:5">
      <c r="A26" s="124">
        <v>1</v>
      </c>
      <c r="B26" s="124">
        <v>25</v>
      </c>
      <c r="C26" s="139" t="str">
        <f t="shared" ca="1" si="0"/>
        <v/>
      </c>
      <c r="D26" s="124" t="str">
        <f ca="1">IF(C26="","",IF(COUNTIF($C$2:C26,C26)&gt;1,"",1))</f>
        <v/>
      </c>
      <c r="E26" s="124" t="str">
        <f ca="1">IF(D26="","",SUM($D$2:D26))</f>
        <v/>
      </c>
    </row>
    <row r="27" spans="1:5">
      <c r="A27" s="124">
        <v>1</v>
      </c>
      <c r="B27" s="124">
        <v>26</v>
      </c>
      <c r="C27" s="139" t="str">
        <f t="shared" ca="1" si="0"/>
        <v/>
      </c>
      <c r="D27" s="124" t="str">
        <f ca="1">IF(C27="","",IF(COUNTIF($C$2:C27,C27)&gt;1,"",1))</f>
        <v/>
      </c>
      <c r="E27" s="124" t="str">
        <f ca="1">IF(D27="","",SUM($D$2:D27))</f>
        <v/>
      </c>
    </row>
    <row r="28" spans="1:5">
      <c r="A28" s="124">
        <v>1</v>
      </c>
      <c r="B28" s="124">
        <v>27</v>
      </c>
      <c r="C28" s="139" t="str">
        <f t="shared" ca="1" si="0"/>
        <v/>
      </c>
      <c r="D28" s="124" t="str">
        <f ca="1">IF(C28="","",IF(COUNTIF($C$2:C28,C28)&gt;1,"",1))</f>
        <v/>
      </c>
      <c r="E28" s="124" t="str">
        <f ca="1">IF(D28="","",SUM($D$2:D28))</f>
        <v/>
      </c>
    </row>
    <row r="29" spans="1:5">
      <c r="A29" s="124">
        <v>1</v>
      </c>
      <c r="B29" s="124">
        <v>28</v>
      </c>
      <c r="C29" s="139" t="str">
        <f t="shared" ca="1" si="0"/>
        <v/>
      </c>
      <c r="D29" s="124" t="str">
        <f ca="1">IF(C29="","",IF(COUNTIF($C$2:C29,C29)&gt;1,"",1))</f>
        <v/>
      </c>
      <c r="E29" s="124" t="str">
        <f ca="1">IF(D29="","",SUM($D$2:D29))</f>
        <v/>
      </c>
    </row>
    <row r="30" spans="1:5">
      <c r="A30" s="124">
        <v>1</v>
      </c>
      <c r="B30" s="124">
        <v>29</v>
      </c>
      <c r="C30" s="139" t="str">
        <f t="shared" ca="1" si="0"/>
        <v/>
      </c>
      <c r="D30" s="124" t="str">
        <f ca="1">IF(C30="","",IF(COUNTIF($C$2:C30,C30)&gt;1,"",1))</f>
        <v/>
      </c>
      <c r="E30" s="124" t="str">
        <f ca="1">IF(D30="","",SUM($D$2:D30))</f>
        <v/>
      </c>
    </row>
    <row r="31" spans="1:5">
      <c r="A31" s="124">
        <v>1</v>
      </c>
      <c r="B31" s="124">
        <v>30</v>
      </c>
      <c r="C31" s="139" t="str">
        <f t="shared" ca="1" si="0"/>
        <v/>
      </c>
      <c r="D31" s="124" t="str">
        <f ca="1">IF(C31="","",IF(COUNTIF($C$2:C31,C31)&gt;1,"",1))</f>
        <v/>
      </c>
      <c r="E31" s="124" t="str">
        <f ca="1">IF(D31="","",SUM($D$2:D31))</f>
        <v/>
      </c>
    </row>
    <row r="32" spans="1:5">
      <c r="A32" s="124">
        <v>1</v>
      </c>
      <c r="B32" s="124">
        <v>31</v>
      </c>
      <c r="C32" s="139" t="str">
        <f t="shared" ca="1" si="0"/>
        <v/>
      </c>
      <c r="D32" s="124" t="str">
        <f ca="1">IF(C32="","",IF(COUNTIF($C$2:C32,C32)&gt;1,"",1))</f>
        <v/>
      </c>
      <c r="E32" s="124" t="str">
        <f ca="1">IF(D32="","",SUM($D$2:D32))</f>
        <v/>
      </c>
    </row>
    <row r="33" spans="1:5">
      <c r="A33" s="124">
        <v>1</v>
      </c>
      <c r="B33" s="124">
        <v>32</v>
      </c>
      <c r="C33" s="139" t="str">
        <f t="shared" ca="1" si="0"/>
        <v/>
      </c>
      <c r="D33" s="124" t="str">
        <f ca="1">IF(C33="","",IF(COUNTIF($C$2:C33,C33)&gt;1,"",1))</f>
        <v/>
      </c>
      <c r="E33" s="124" t="str">
        <f ca="1">IF(D33="","",SUM($D$2:D33))</f>
        <v/>
      </c>
    </row>
    <row r="34" spans="1:5">
      <c r="A34" s="124">
        <v>1</v>
      </c>
      <c r="B34" s="124">
        <v>33</v>
      </c>
      <c r="C34" s="139" t="str">
        <f t="shared" ca="1" si="0"/>
        <v/>
      </c>
      <c r="D34" s="124" t="str">
        <f ca="1">IF(C34="","",IF(COUNTIF($C$2:C34,C34)&gt;1,"",1))</f>
        <v/>
      </c>
      <c r="E34" s="124" t="str">
        <f ca="1">IF(D34="","",SUM($D$2:D34))</f>
        <v/>
      </c>
    </row>
    <row r="35" spans="1:5">
      <c r="A35" s="124">
        <v>1</v>
      </c>
      <c r="B35" s="124">
        <v>34</v>
      </c>
      <c r="C35" s="139" t="str">
        <f t="shared" ca="1" si="0"/>
        <v/>
      </c>
      <c r="D35" s="124" t="str">
        <f ca="1">IF(C35="","",IF(COUNTIF($C$2:C35,C35)&gt;1,"",1))</f>
        <v/>
      </c>
      <c r="E35" s="124" t="str">
        <f ca="1">IF(D35="","",SUM($D$2:D35))</f>
        <v/>
      </c>
    </row>
    <row r="36" spans="1:5">
      <c r="A36" s="124">
        <v>1</v>
      </c>
      <c r="B36" s="124">
        <v>35</v>
      </c>
      <c r="C36" s="139" t="str">
        <f t="shared" ca="1" si="0"/>
        <v/>
      </c>
      <c r="D36" s="124" t="str">
        <f ca="1">IF(C36="","",IF(COUNTIF($C$2:C36,C36)&gt;1,"",1))</f>
        <v/>
      </c>
      <c r="E36" s="124" t="str">
        <f ca="1">IF(D36="","",SUM($D$2:D36))</f>
        <v/>
      </c>
    </row>
    <row r="37" spans="1:5">
      <c r="A37" s="124">
        <v>1</v>
      </c>
      <c r="B37" s="124">
        <v>36</v>
      </c>
      <c r="C37" s="139" t="str">
        <f t="shared" ca="1" si="0"/>
        <v/>
      </c>
      <c r="D37" s="124" t="str">
        <f ca="1">IF(C37="","",IF(COUNTIF($C$2:C37,C37)&gt;1,"",1))</f>
        <v/>
      </c>
      <c r="E37" s="124" t="str">
        <f ca="1">IF(D37="","",SUM($D$2:D37))</f>
        <v/>
      </c>
    </row>
    <row r="38" spans="1:5">
      <c r="A38" s="124">
        <v>1</v>
      </c>
      <c r="B38" s="124">
        <v>37</v>
      </c>
      <c r="C38" s="139" t="str">
        <f t="shared" ca="1" si="0"/>
        <v/>
      </c>
      <c r="D38" s="124" t="str">
        <f ca="1">IF(C38="","",IF(COUNTIF($C$2:C38,C38)&gt;1,"",1))</f>
        <v/>
      </c>
      <c r="E38" s="124" t="str">
        <f ca="1">IF(D38="","",SUM($D$2:D38))</f>
        <v/>
      </c>
    </row>
    <row r="39" spans="1:5">
      <c r="A39" s="124">
        <v>1</v>
      </c>
      <c r="B39" s="124">
        <v>38</v>
      </c>
      <c r="C39" s="139" t="str">
        <f t="shared" ca="1" si="0"/>
        <v/>
      </c>
      <c r="D39" s="124" t="str">
        <f ca="1">IF(C39="","",IF(COUNTIF($C$2:C39,C39)&gt;1,"",1))</f>
        <v/>
      </c>
      <c r="E39" s="124" t="str">
        <f ca="1">IF(D39="","",SUM($D$2:D39))</f>
        <v/>
      </c>
    </row>
    <row r="40" spans="1:5">
      <c r="A40" s="124">
        <v>1</v>
      </c>
      <c r="B40" s="124">
        <v>39</v>
      </c>
      <c r="C40" s="139" t="str">
        <f t="shared" ca="1" si="0"/>
        <v/>
      </c>
      <c r="D40" s="124" t="str">
        <f ca="1">IF(C40="","",IF(COUNTIF($C$2:C40,C40)&gt;1,"",1))</f>
        <v/>
      </c>
      <c r="E40" s="124" t="str">
        <f ca="1">IF(D40="","",SUM($D$2:D40))</f>
        <v/>
      </c>
    </row>
    <row r="41" spans="1:5">
      <c r="A41" s="124">
        <v>1</v>
      </c>
      <c r="B41" s="124">
        <v>40</v>
      </c>
      <c r="C41" s="139" t="str">
        <f t="shared" ca="1" si="0"/>
        <v/>
      </c>
      <c r="D41" s="124" t="str">
        <f ca="1">IF(C41="","",IF(COUNTIF($C$2:C41,C41)&gt;1,"",1))</f>
        <v/>
      </c>
      <c r="E41" s="124" t="str">
        <f ca="1">IF(D41="","",SUM($D$2:D41))</f>
        <v/>
      </c>
    </row>
    <row r="42" spans="1:5">
      <c r="A42" s="124">
        <v>1</v>
      </c>
      <c r="B42" s="124">
        <v>41</v>
      </c>
      <c r="C42" s="139" t="str">
        <f t="shared" ca="1" si="0"/>
        <v/>
      </c>
      <c r="D42" s="124" t="str">
        <f ca="1">IF(C42="","",IF(COUNTIF($C$2:C42,C42)&gt;1,"",1))</f>
        <v/>
      </c>
      <c r="E42" s="124" t="str">
        <f ca="1">IF(D42="","",SUM($D$2:D42))</f>
        <v/>
      </c>
    </row>
    <row r="43" spans="1:5">
      <c r="A43" s="124">
        <v>1</v>
      </c>
      <c r="B43" s="124">
        <v>42</v>
      </c>
      <c r="C43" s="139" t="str">
        <f t="shared" ca="1" si="0"/>
        <v/>
      </c>
      <c r="D43" s="124" t="str">
        <f ca="1">IF(C43="","",IF(COUNTIF($C$2:C43,C43)&gt;1,"",1))</f>
        <v/>
      </c>
      <c r="E43" s="124" t="str">
        <f ca="1">IF(D43="","",SUM($D$2:D43))</f>
        <v/>
      </c>
    </row>
    <row r="44" spans="1:5">
      <c r="A44" s="124">
        <v>1</v>
      </c>
      <c r="B44" s="124">
        <v>43</v>
      </c>
      <c r="C44" s="140" t="str">
        <f t="shared" ca="1" si="0"/>
        <v/>
      </c>
      <c r="D44" s="124" t="str">
        <f ca="1">IF(C44="","",IF(COUNTIF($C$2:C44,C44)&gt;1,"",1))</f>
        <v/>
      </c>
      <c r="E44" s="124" t="str">
        <f ca="1">IF(D44="","",SUM($D$2:D44))</f>
        <v/>
      </c>
    </row>
    <row r="45" spans="1:5">
      <c r="A45" s="124">
        <f>+A44+1</f>
        <v>2</v>
      </c>
      <c r="B45" s="124">
        <v>1</v>
      </c>
      <c r="C45" s="139" t="str">
        <f t="shared" ca="1" si="0"/>
        <v>長瀬賢太郎</v>
      </c>
      <c r="D45" s="124">
        <f ca="1">IF(C45="","",IF(COUNTIF($C$2:C45,C45)&gt;1,"",1))</f>
        <v>1</v>
      </c>
      <c r="E45" s="124">
        <f ca="1">IF(D45="","",SUM($D$2:D45))</f>
        <v>9</v>
      </c>
    </row>
    <row r="46" spans="1:5">
      <c r="A46" s="124">
        <f>+A45</f>
        <v>2</v>
      </c>
      <c r="B46" s="124">
        <v>2</v>
      </c>
      <c r="C46" s="139" t="str">
        <f t="shared" ca="1" si="0"/>
        <v>田村勝行</v>
      </c>
      <c r="D46" s="124">
        <f ca="1">IF(C46="","",IF(COUNTIF($C$2:C46,C46)&gt;1,"",1))</f>
        <v>1</v>
      </c>
      <c r="E46" s="124">
        <f ca="1">IF(D46="","",SUM($D$2:D46))</f>
        <v>10</v>
      </c>
    </row>
    <row r="47" spans="1:5">
      <c r="A47" s="124">
        <f t="shared" ref="A47:A87" si="1">+A46</f>
        <v>2</v>
      </c>
      <c r="B47" s="124">
        <v>3</v>
      </c>
      <c r="C47" s="139" t="str">
        <f t="shared" ca="1" si="0"/>
        <v>田村諭</v>
      </c>
      <c r="D47" s="124">
        <f ca="1">IF(C47="","",IF(COUNTIF($C$2:C47,C47)&gt;1,"",1))</f>
        <v>1</v>
      </c>
      <c r="E47" s="124">
        <f ca="1">IF(D47="","",SUM($D$2:D47))</f>
        <v>11</v>
      </c>
    </row>
    <row r="48" spans="1:5">
      <c r="A48" s="124">
        <f t="shared" si="1"/>
        <v>2</v>
      </c>
      <c r="B48" s="124">
        <v>4</v>
      </c>
      <c r="C48" s="139" t="str">
        <f t="shared" ca="1" si="0"/>
        <v>福田敦</v>
      </c>
      <c r="D48" s="124" t="str">
        <f ca="1">IF(C48="","",IF(COUNTIF($C$2:C48,C48)&gt;1,"",1))</f>
        <v/>
      </c>
      <c r="E48" s="124" t="str">
        <f ca="1">IF(D48="","",SUM($D$2:D48))</f>
        <v/>
      </c>
    </row>
    <row r="49" spans="1:5">
      <c r="A49" s="124">
        <f t="shared" si="1"/>
        <v>2</v>
      </c>
      <c r="B49" s="124">
        <v>5</v>
      </c>
      <c r="C49" s="139" t="str">
        <f t="shared" ca="1" si="0"/>
        <v>鈴木孝</v>
      </c>
      <c r="D49" s="124" t="str">
        <f ca="1">IF(C49="","",IF(COUNTIF($C$2:C49,C49)&gt;1,"",1))</f>
        <v/>
      </c>
      <c r="E49" s="124" t="str">
        <f ca="1">IF(D49="","",SUM($D$2:D49))</f>
        <v/>
      </c>
    </row>
    <row r="50" spans="1:5">
      <c r="A50" s="124">
        <f t="shared" si="1"/>
        <v>2</v>
      </c>
      <c r="B50" s="124">
        <v>6</v>
      </c>
      <c r="C50" s="139" t="str">
        <f t="shared" ca="1" si="0"/>
        <v>幕内秀夫</v>
      </c>
      <c r="D50" s="124">
        <f ca="1">IF(C50="","",IF(COUNTIF($C$2:C50,C50)&gt;1,"",1))</f>
        <v>1</v>
      </c>
      <c r="E50" s="124">
        <f ca="1">IF(D50="","",SUM($D$2:D50))</f>
        <v>12</v>
      </c>
    </row>
    <row r="51" spans="1:5">
      <c r="A51" s="124">
        <f t="shared" si="1"/>
        <v>2</v>
      </c>
      <c r="B51" s="124">
        <v>7</v>
      </c>
      <c r="C51" s="139" t="str">
        <f t="shared" ca="1" si="0"/>
        <v>山田保</v>
      </c>
      <c r="D51" s="124">
        <f ca="1">IF(C51="","",IF(COUNTIF($C$2:C51,C51)&gt;1,"",1))</f>
        <v>1</v>
      </c>
      <c r="E51" s="124">
        <f ca="1">IF(D51="","",SUM($D$2:D51))</f>
        <v>13</v>
      </c>
    </row>
    <row r="52" spans="1:5">
      <c r="A52" s="124">
        <f t="shared" si="1"/>
        <v>2</v>
      </c>
      <c r="B52" s="124">
        <v>8</v>
      </c>
      <c r="C52" s="139" t="str">
        <f t="shared" ca="1" si="0"/>
        <v>望月英明</v>
      </c>
      <c r="D52" s="124">
        <f ca="1">IF(C52="","",IF(COUNTIF($C$2:C52,C52)&gt;1,"",1))</f>
        <v>1</v>
      </c>
      <c r="E52" s="124">
        <f ca="1">IF(D52="","",SUM($D$2:D52))</f>
        <v>14</v>
      </c>
    </row>
    <row r="53" spans="1:5">
      <c r="A53" s="124">
        <f t="shared" si="1"/>
        <v>2</v>
      </c>
      <c r="B53" s="124">
        <v>9</v>
      </c>
      <c r="C53" s="139" t="str">
        <f t="shared" ca="1" si="0"/>
        <v/>
      </c>
      <c r="D53" s="124" t="str">
        <f ca="1">IF(C53="","",IF(COUNTIF($C$2:C53,C53)&gt;1,"",1))</f>
        <v/>
      </c>
      <c r="E53" s="124" t="str">
        <f ca="1">IF(D53="","",SUM($D$2:D53))</f>
        <v/>
      </c>
    </row>
    <row r="54" spans="1:5">
      <c r="A54" s="124">
        <f t="shared" si="1"/>
        <v>2</v>
      </c>
      <c r="B54" s="124">
        <v>10</v>
      </c>
      <c r="C54" s="139" t="str">
        <f t="shared" ca="1" si="0"/>
        <v/>
      </c>
      <c r="D54" s="124" t="str">
        <f ca="1">IF(C54="","",IF(COUNTIF($C$2:C54,C54)&gt;1,"",1))</f>
        <v/>
      </c>
      <c r="E54" s="124" t="str">
        <f ca="1">IF(D54="","",SUM($D$2:D54))</f>
        <v/>
      </c>
    </row>
    <row r="55" spans="1:5">
      <c r="A55" s="124">
        <f t="shared" si="1"/>
        <v>2</v>
      </c>
      <c r="B55" s="124">
        <v>11</v>
      </c>
      <c r="C55" s="139" t="str">
        <f t="shared" ca="1" si="0"/>
        <v/>
      </c>
      <c r="D55" s="124" t="str">
        <f ca="1">IF(C55="","",IF(COUNTIF($C$2:C55,C55)&gt;1,"",1))</f>
        <v/>
      </c>
      <c r="E55" s="124" t="str">
        <f ca="1">IF(D55="","",SUM($D$2:D55))</f>
        <v/>
      </c>
    </row>
    <row r="56" spans="1:5">
      <c r="A56" s="124">
        <f t="shared" si="1"/>
        <v>2</v>
      </c>
      <c r="B56" s="124">
        <v>12</v>
      </c>
      <c r="C56" s="139" t="str">
        <f t="shared" ca="1" si="0"/>
        <v/>
      </c>
      <c r="D56" s="124" t="str">
        <f ca="1">IF(C56="","",IF(COUNTIF($C$2:C56,C56)&gt;1,"",1))</f>
        <v/>
      </c>
      <c r="E56" s="124" t="str">
        <f ca="1">IF(D56="","",SUM($D$2:D56))</f>
        <v/>
      </c>
    </row>
    <row r="57" spans="1:5">
      <c r="A57" s="124">
        <f t="shared" si="1"/>
        <v>2</v>
      </c>
      <c r="B57" s="124">
        <v>13</v>
      </c>
      <c r="C57" s="139" t="str">
        <f t="shared" ca="1" si="0"/>
        <v/>
      </c>
      <c r="D57" s="124" t="str">
        <f ca="1">IF(C57="","",IF(COUNTIF($C$2:C57,C57)&gt;1,"",1))</f>
        <v/>
      </c>
      <c r="E57" s="124" t="str">
        <f ca="1">IF(D57="","",SUM($D$2:D57))</f>
        <v/>
      </c>
    </row>
    <row r="58" spans="1:5">
      <c r="A58" s="124">
        <f t="shared" si="1"/>
        <v>2</v>
      </c>
      <c r="B58" s="124">
        <v>14</v>
      </c>
      <c r="C58" s="139" t="str">
        <f t="shared" ca="1" si="0"/>
        <v/>
      </c>
      <c r="D58" s="124" t="str">
        <f ca="1">IF(C58="","",IF(COUNTIF($C$2:C58,C58)&gt;1,"",1))</f>
        <v/>
      </c>
      <c r="E58" s="124" t="str">
        <f ca="1">IF(D58="","",SUM($D$2:D58))</f>
        <v/>
      </c>
    </row>
    <row r="59" spans="1:5">
      <c r="A59" s="124">
        <f t="shared" si="1"/>
        <v>2</v>
      </c>
      <c r="B59" s="124">
        <v>15</v>
      </c>
      <c r="C59" s="139" t="str">
        <f t="shared" ca="1" si="0"/>
        <v/>
      </c>
      <c r="D59" s="124" t="str">
        <f ca="1">IF(C59="","",IF(COUNTIF($C$2:C59,C59)&gt;1,"",1))</f>
        <v/>
      </c>
      <c r="E59" s="124" t="str">
        <f ca="1">IF(D59="","",SUM($D$2:D59))</f>
        <v/>
      </c>
    </row>
    <row r="60" spans="1:5">
      <c r="A60" s="124">
        <f t="shared" si="1"/>
        <v>2</v>
      </c>
      <c r="B60" s="124">
        <v>16</v>
      </c>
      <c r="C60" s="139" t="str">
        <f t="shared" ca="1" si="0"/>
        <v/>
      </c>
      <c r="D60" s="124" t="str">
        <f ca="1">IF(C60="","",IF(COUNTIF($C$2:C60,C60)&gt;1,"",1))</f>
        <v/>
      </c>
      <c r="E60" s="124" t="str">
        <f ca="1">IF(D60="","",SUM($D$2:D60))</f>
        <v/>
      </c>
    </row>
    <row r="61" spans="1:5">
      <c r="A61" s="124">
        <f t="shared" si="1"/>
        <v>2</v>
      </c>
      <c r="B61" s="124">
        <v>17</v>
      </c>
      <c r="C61" s="139" t="str">
        <f t="shared" ca="1" si="0"/>
        <v/>
      </c>
      <c r="D61" s="124" t="str">
        <f ca="1">IF(C61="","",IF(COUNTIF($C$2:C61,C61)&gt;1,"",1))</f>
        <v/>
      </c>
      <c r="E61" s="124" t="str">
        <f ca="1">IF(D61="","",SUM($D$2:D61))</f>
        <v/>
      </c>
    </row>
    <row r="62" spans="1:5">
      <c r="A62" s="124">
        <f t="shared" si="1"/>
        <v>2</v>
      </c>
      <c r="B62" s="124">
        <v>18</v>
      </c>
      <c r="C62" s="139" t="str">
        <f t="shared" ca="1" si="0"/>
        <v/>
      </c>
      <c r="D62" s="124" t="str">
        <f ca="1">IF(C62="","",IF(COUNTIF($C$2:C62,C62)&gt;1,"",1))</f>
        <v/>
      </c>
      <c r="E62" s="124" t="str">
        <f ca="1">IF(D62="","",SUM($D$2:D62))</f>
        <v/>
      </c>
    </row>
    <row r="63" spans="1:5">
      <c r="A63" s="124">
        <f t="shared" si="1"/>
        <v>2</v>
      </c>
      <c r="B63" s="124">
        <v>19</v>
      </c>
      <c r="C63" s="139" t="str">
        <f t="shared" ca="1" si="0"/>
        <v/>
      </c>
      <c r="D63" s="124" t="str">
        <f ca="1">IF(C63="","",IF(COUNTIF($C$2:C63,C63)&gt;1,"",1))</f>
        <v/>
      </c>
      <c r="E63" s="124" t="str">
        <f ca="1">IF(D63="","",SUM($D$2:D63))</f>
        <v/>
      </c>
    </row>
    <row r="64" spans="1:5">
      <c r="A64" s="124">
        <f t="shared" si="1"/>
        <v>2</v>
      </c>
      <c r="B64" s="124">
        <v>20</v>
      </c>
      <c r="C64" s="139" t="str">
        <f t="shared" ca="1" si="0"/>
        <v/>
      </c>
      <c r="D64" s="124" t="str">
        <f ca="1">IF(C64="","",IF(COUNTIF($C$2:C64,C64)&gt;1,"",1))</f>
        <v/>
      </c>
      <c r="E64" s="124" t="str">
        <f ca="1">IF(D64="","",SUM($D$2:D64))</f>
        <v/>
      </c>
    </row>
    <row r="65" spans="1:5">
      <c r="A65" s="124">
        <f t="shared" si="1"/>
        <v>2</v>
      </c>
      <c r="B65" s="124">
        <v>21</v>
      </c>
      <c r="C65" s="139" t="str">
        <f t="shared" ca="1" si="0"/>
        <v/>
      </c>
      <c r="D65" s="124" t="str">
        <f ca="1">IF(C65="","",IF(COUNTIF($C$2:C65,C65)&gt;1,"",1))</f>
        <v/>
      </c>
      <c r="E65" s="124" t="str">
        <f ca="1">IF(D65="","",SUM($D$2:D65))</f>
        <v/>
      </c>
    </row>
    <row r="66" spans="1:5">
      <c r="A66" s="124">
        <f t="shared" si="1"/>
        <v>2</v>
      </c>
      <c r="B66" s="124">
        <v>22</v>
      </c>
      <c r="C66" s="139" t="str">
        <f t="shared" ca="1" si="0"/>
        <v/>
      </c>
      <c r="D66" s="124" t="str">
        <f ca="1">IF(C66="","",IF(COUNTIF($C$2:C66,C66)&gt;1,"",1))</f>
        <v/>
      </c>
      <c r="E66" s="124" t="str">
        <f ca="1">IF(D66="","",SUM($D$2:D66))</f>
        <v/>
      </c>
    </row>
    <row r="67" spans="1:5">
      <c r="A67" s="124">
        <f t="shared" si="1"/>
        <v>2</v>
      </c>
      <c r="B67" s="124">
        <v>23</v>
      </c>
      <c r="C67" s="139" t="str">
        <f t="shared" ref="C67:C130" ca="1" si="2">INDIRECT("'"&amp;A67&amp;"'!B"&amp;B67+6)</f>
        <v/>
      </c>
      <c r="D67" s="124" t="str">
        <f ca="1">IF(C67="","",IF(COUNTIF($C$2:C67,C67)&gt;1,"",1))</f>
        <v/>
      </c>
      <c r="E67" s="124" t="str">
        <f ca="1">IF(D67="","",SUM($D$2:D67))</f>
        <v/>
      </c>
    </row>
    <row r="68" spans="1:5">
      <c r="A68" s="124">
        <f t="shared" si="1"/>
        <v>2</v>
      </c>
      <c r="B68" s="124">
        <v>24</v>
      </c>
      <c r="C68" s="139" t="str">
        <f t="shared" ca="1" si="2"/>
        <v/>
      </c>
      <c r="D68" s="124" t="str">
        <f ca="1">IF(C68="","",IF(COUNTIF($C$2:C68,C68)&gt;1,"",1))</f>
        <v/>
      </c>
      <c r="E68" s="124" t="str">
        <f ca="1">IF(D68="","",SUM($D$2:D68))</f>
        <v/>
      </c>
    </row>
    <row r="69" spans="1:5">
      <c r="A69" s="124">
        <f t="shared" si="1"/>
        <v>2</v>
      </c>
      <c r="B69" s="124">
        <v>25</v>
      </c>
      <c r="C69" s="139" t="str">
        <f t="shared" ca="1" si="2"/>
        <v/>
      </c>
      <c r="D69" s="124" t="str">
        <f ca="1">IF(C69="","",IF(COUNTIF($C$2:C69,C69)&gt;1,"",1))</f>
        <v/>
      </c>
      <c r="E69" s="124" t="str">
        <f ca="1">IF(D69="","",SUM($D$2:D69))</f>
        <v/>
      </c>
    </row>
    <row r="70" spans="1:5">
      <c r="A70" s="124">
        <f t="shared" si="1"/>
        <v>2</v>
      </c>
      <c r="B70" s="124">
        <v>26</v>
      </c>
      <c r="C70" s="139" t="str">
        <f t="shared" ca="1" si="2"/>
        <v/>
      </c>
      <c r="D70" s="124" t="str">
        <f ca="1">IF(C70="","",IF(COUNTIF($C$2:C70,C70)&gt;1,"",1))</f>
        <v/>
      </c>
      <c r="E70" s="124" t="str">
        <f ca="1">IF(D70="","",SUM($D$2:D70))</f>
        <v/>
      </c>
    </row>
    <row r="71" spans="1:5">
      <c r="A71" s="124">
        <f t="shared" si="1"/>
        <v>2</v>
      </c>
      <c r="B71" s="124">
        <v>27</v>
      </c>
      <c r="C71" s="139" t="str">
        <f t="shared" ca="1" si="2"/>
        <v/>
      </c>
      <c r="D71" s="124" t="str">
        <f ca="1">IF(C71="","",IF(COUNTIF($C$2:C71,C71)&gt;1,"",1))</f>
        <v/>
      </c>
      <c r="E71" s="124" t="str">
        <f ca="1">IF(D71="","",SUM($D$2:D71))</f>
        <v/>
      </c>
    </row>
    <row r="72" spans="1:5">
      <c r="A72" s="124">
        <f t="shared" si="1"/>
        <v>2</v>
      </c>
      <c r="B72" s="124">
        <v>28</v>
      </c>
      <c r="C72" s="139" t="str">
        <f t="shared" ca="1" si="2"/>
        <v/>
      </c>
      <c r="D72" s="124" t="str">
        <f ca="1">IF(C72="","",IF(COUNTIF($C$2:C72,C72)&gt;1,"",1))</f>
        <v/>
      </c>
      <c r="E72" s="124" t="str">
        <f ca="1">IF(D72="","",SUM($D$2:D72))</f>
        <v/>
      </c>
    </row>
    <row r="73" spans="1:5">
      <c r="A73" s="124">
        <f t="shared" si="1"/>
        <v>2</v>
      </c>
      <c r="B73" s="124">
        <v>29</v>
      </c>
      <c r="C73" s="139" t="str">
        <f t="shared" ca="1" si="2"/>
        <v/>
      </c>
      <c r="D73" s="124" t="str">
        <f ca="1">IF(C73="","",IF(COUNTIF($C$2:C73,C73)&gt;1,"",1))</f>
        <v/>
      </c>
      <c r="E73" s="124" t="str">
        <f ca="1">IF(D73="","",SUM($D$2:D73))</f>
        <v/>
      </c>
    </row>
    <row r="74" spans="1:5">
      <c r="A74" s="124">
        <f t="shared" si="1"/>
        <v>2</v>
      </c>
      <c r="B74" s="124">
        <v>30</v>
      </c>
      <c r="C74" s="139" t="str">
        <f t="shared" ca="1" si="2"/>
        <v/>
      </c>
      <c r="D74" s="124" t="str">
        <f ca="1">IF(C74="","",IF(COUNTIF($C$2:C74,C74)&gt;1,"",1))</f>
        <v/>
      </c>
      <c r="E74" s="124" t="str">
        <f ca="1">IF(D74="","",SUM($D$2:D74))</f>
        <v/>
      </c>
    </row>
    <row r="75" spans="1:5">
      <c r="A75" s="124">
        <f t="shared" si="1"/>
        <v>2</v>
      </c>
      <c r="B75" s="124">
        <v>31</v>
      </c>
      <c r="C75" s="139" t="str">
        <f t="shared" ca="1" si="2"/>
        <v/>
      </c>
      <c r="D75" s="124" t="str">
        <f ca="1">IF(C75="","",IF(COUNTIF($C$2:C75,C75)&gt;1,"",1))</f>
        <v/>
      </c>
      <c r="E75" s="124" t="str">
        <f ca="1">IF(D75="","",SUM($D$2:D75))</f>
        <v/>
      </c>
    </row>
    <row r="76" spans="1:5">
      <c r="A76" s="124">
        <f t="shared" si="1"/>
        <v>2</v>
      </c>
      <c r="B76" s="124">
        <v>32</v>
      </c>
      <c r="C76" s="139" t="str">
        <f t="shared" ca="1" si="2"/>
        <v/>
      </c>
      <c r="D76" s="124" t="str">
        <f ca="1">IF(C76="","",IF(COUNTIF($C$2:C76,C76)&gt;1,"",1))</f>
        <v/>
      </c>
      <c r="E76" s="124" t="str">
        <f ca="1">IF(D76="","",SUM($D$2:D76))</f>
        <v/>
      </c>
    </row>
    <row r="77" spans="1:5">
      <c r="A77" s="124">
        <f t="shared" si="1"/>
        <v>2</v>
      </c>
      <c r="B77" s="124">
        <v>33</v>
      </c>
      <c r="C77" s="139" t="str">
        <f t="shared" ca="1" si="2"/>
        <v/>
      </c>
      <c r="D77" s="124" t="str">
        <f ca="1">IF(C77="","",IF(COUNTIF($C$2:C77,C77)&gt;1,"",1))</f>
        <v/>
      </c>
      <c r="E77" s="124" t="str">
        <f ca="1">IF(D77="","",SUM($D$2:D77))</f>
        <v/>
      </c>
    </row>
    <row r="78" spans="1:5">
      <c r="A78" s="124">
        <f t="shared" si="1"/>
        <v>2</v>
      </c>
      <c r="B78" s="124">
        <v>34</v>
      </c>
      <c r="C78" s="139" t="str">
        <f t="shared" ca="1" si="2"/>
        <v/>
      </c>
      <c r="D78" s="124" t="str">
        <f ca="1">IF(C78="","",IF(COUNTIF($C$2:C78,C78)&gt;1,"",1))</f>
        <v/>
      </c>
      <c r="E78" s="124" t="str">
        <f ca="1">IF(D78="","",SUM($D$2:D78))</f>
        <v/>
      </c>
    </row>
    <row r="79" spans="1:5">
      <c r="A79" s="124">
        <f t="shared" si="1"/>
        <v>2</v>
      </c>
      <c r="B79" s="124">
        <v>35</v>
      </c>
      <c r="C79" s="139" t="str">
        <f t="shared" ca="1" si="2"/>
        <v/>
      </c>
      <c r="D79" s="124" t="str">
        <f ca="1">IF(C79="","",IF(COUNTIF($C$2:C79,C79)&gt;1,"",1))</f>
        <v/>
      </c>
      <c r="E79" s="124" t="str">
        <f ca="1">IF(D79="","",SUM($D$2:D79))</f>
        <v/>
      </c>
    </row>
    <row r="80" spans="1:5">
      <c r="A80" s="124">
        <f t="shared" si="1"/>
        <v>2</v>
      </c>
      <c r="B80" s="124">
        <v>36</v>
      </c>
      <c r="C80" s="139" t="str">
        <f t="shared" ca="1" si="2"/>
        <v/>
      </c>
      <c r="D80" s="124" t="str">
        <f ca="1">IF(C80="","",IF(COUNTIF($C$2:C80,C80)&gt;1,"",1))</f>
        <v/>
      </c>
      <c r="E80" s="124" t="str">
        <f ca="1">IF(D80="","",SUM($D$2:D80))</f>
        <v/>
      </c>
    </row>
    <row r="81" spans="1:5">
      <c r="A81" s="124">
        <f t="shared" si="1"/>
        <v>2</v>
      </c>
      <c r="B81" s="124">
        <v>37</v>
      </c>
      <c r="C81" s="139" t="str">
        <f t="shared" ca="1" si="2"/>
        <v/>
      </c>
      <c r="D81" s="124" t="str">
        <f ca="1">IF(C81="","",IF(COUNTIF($C$2:C81,C81)&gt;1,"",1))</f>
        <v/>
      </c>
      <c r="E81" s="124" t="str">
        <f ca="1">IF(D81="","",SUM($D$2:D81))</f>
        <v/>
      </c>
    </row>
    <row r="82" spans="1:5">
      <c r="A82" s="124">
        <f t="shared" si="1"/>
        <v>2</v>
      </c>
      <c r="B82" s="124">
        <v>38</v>
      </c>
      <c r="C82" s="139" t="str">
        <f t="shared" ca="1" si="2"/>
        <v/>
      </c>
      <c r="D82" s="124" t="str">
        <f ca="1">IF(C82="","",IF(COUNTIF($C$2:C82,C82)&gt;1,"",1))</f>
        <v/>
      </c>
      <c r="E82" s="124" t="str">
        <f ca="1">IF(D82="","",SUM($D$2:D82))</f>
        <v/>
      </c>
    </row>
    <row r="83" spans="1:5">
      <c r="A83" s="124">
        <f t="shared" si="1"/>
        <v>2</v>
      </c>
      <c r="B83" s="124">
        <v>39</v>
      </c>
      <c r="C83" s="139" t="str">
        <f t="shared" ca="1" si="2"/>
        <v/>
      </c>
      <c r="D83" s="124" t="str">
        <f ca="1">IF(C83="","",IF(COUNTIF($C$2:C83,C83)&gt;1,"",1))</f>
        <v/>
      </c>
      <c r="E83" s="124" t="str">
        <f ca="1">IF(D83="","",SUM($D$2:D83))</f>
        <v/>
      </c>
    </row>
    <row r="84" spans="1:5">
      <c r="A84" s="124">
        <f t="shared" si="1"/>
        <v>2</v>
      </c>
      <c r="B84" s="124">
        <v>40</v>
      </c>
      <c r="C84" s="139" t="str">
        <f t="shared" ca="1" si="2"/>
        <v/>
      </c>
      <c r="D84" s="124" t="str">
        <f ca="1">IF(C84="","",IF(COUNTIF($C$2:C84,C84)&gt;1,"",1))</f>
        <v/>
      </c>
      <c r="E84" s="124" t="str">
        <f ca="1">IF(D84="","",SUM($D$2:D84))</f>
        <v/>
      </c>
    </row>
    <row r="85" spans="1:5">
      <c r="A85" s="124">
        <f t="shared" si="1"/>
        <v>2</v>
      </c>
      <c r="B85" s="124">
        <v>41</v>
      </c>
      <c r="C85" s="139" t="str">
        <f t="shared" ca="1" si="2"/>
        <v/>
      </c>
      <c r="D85" s="124" t="str">
        <f ca="1">IF(C85="","",IF(COUNTIF($C$2:C85,C85)&gt;1,"",1))</f>
        <v/>
      </c>
      <c r="E85" s="124" t="str">
        <f ca="1">IF(D85="","",SUM($D$2:D85))</f>
        <v/>
      </c>
    </row>
    <row r="86" spans="1:5">
      <c r="A86" s="124">
        <f t="shared" si="1"/>
        <v>2</v>
      </c>
      <c r="B86" s="124">
        <v>42</v>
      </c>
      <c r="C86" s="139" t="str">
        <f t="shared" ca="1" si="2"/>
        <v/>
      </c>
      <c r="D86" s="124" t="str">
        <f ca="1">IF(C86="","",IF(COUNTIF($C$2:C86,C86)&gt;1,"",1))</f>
        <v/>
      </c>
      <c r="E86" s="124" t="str">
        <f ca="1">IF(D86="","",SUM($D$2:D86))</f>
        <v/>
      </c>
    </row>
    <row r="87" spans="1:5">
      <c r="A87" s="124">
        <f t="shared" si="1"/>
        <v>2</v>
      </c>
      <c r="B87" s="124">
        <v>43</v>
      </c>
      <c r="C87" s="140" t="str">
        <f t="shared" ca="1" si="2"/>
        <v/>
      </c>
      <c r="D87" s="124" t="str">
        <f ca="1">IF(C87="","",IF(COUNTIF($C$2:C87,C87)&gt;1,"",1))</f>
        <v/>
      </c>
      <c r="E87" s="124" t="str">
        <f ca="1">IF(D87="","",SUM($D$2:D87))</f>
        <v/>
      </c>
    </row>
    <row r="88" spans="1:5">
      <c r="A88" s="124">
        <f>+A87+1</f>
        <v>3</v>
      </c>
      <c r="B88" s="124">
        <v>1</v>
      </c>
      <c r="C88" s="139" t="str">
        <f t="shared" ca="1" si="2"/>
        <v>妹尾優</v>
      </c>
      <c r="D88" s="124" t="str">
        <f ca="1">IF(C88="","",IF(COUNTIF($C$2:C88,C88)&gt;1,"",1))</f>
        <v/>
      </c>
      <c r="E88" s="124" t="str">
        <f ca="1">IF(D88="","",SUM($D$2:D88))</f>
        <v/>
      </c>
    </row>
    <row r="89" spans="1:5">
      <c r="A89" s="124">
        <f>+A88</f>
        <v>3</v>
      </c>
      <c r="B89" s="124">
        <v>2</v>
      </c>
      <c r="C89" s="139" t="str">
        <f t="shared" ca="1" si="2"/>
        <v>髙橋勝彦</v>
      </c>
      <c r="D89" s="124" t="str">
        <f ca="1">IF(C89="","",IF(COUNTIF($C$2:C89,C89)&gt;1,"",1))</f>
        <v/>
      </c>
      <c r="E89" s="124" t="str">
        <f ca="1">IF(D89="","",SUM($D$2:D89))</f>
        <v/>
      </c>
    </row>
    <row r="90" spans="1:5">
      <c r="A90" s="124">
        <f t="shared" ref="A90:A130" si="3">+A89</f>
        <v>3</v>
      </c>
      <c r="B90" s="124">
        <v>3</v>
      </c>
      <c r="C90" s="139" t="str">
        <f t="shared" ca="1" si="2"/>
        <v>田村勝行</v>
      </c>
      <c r="D90" s="124" t="str">
        <f ca="1">IF(C90="","",IF(COUNTIF($C$2:C90,C90)&gt;1,"",1))</f>
        <v/>
      </c>
      <c r="E90" s="124" t="str">
        <f ca="1">IF(D90="","",SUM($D$2:D90))</f>
        <v/>
      </c>
    </row>
    <row r="91" spans="1:5">
      <c r="A91" s="124">
        <f t="shared" si="3"/>
        <v>3</v>
      </c>
      <c r="B91" s="124">
        <v>4</v>
      </c>
      <c r="C91" s="139" t="str">
        <f t="shared" ca="1" si="2"/>
        <v>萩原光彦</v>
      </c>
      <c r="D91" s="124" t="str">
        <f ca="1">IF(C91="","",IF(COUNTIF($C$2:C91,C91)&gt;1,"",1))</f>
        <v/>
      </c>
      <c r="E91" s="124" t="str">
        <f ca="1">IF(D91="","",SUM($D$2:D91))</f>
        <v/>
      </c>
    </row>
    <row r="92" spans="1:5">
      <c r="A92" s="124">
        <f t="shared" si="3"/>
        <v>3</v>
      </c>
      <c r="B92" s="124">
        <v>5</v>
      </c>
      <c r="C92" s="139" t="str">
        <f t="shared" ca="1" si="2"/>
        <v>田村諭</v>
      </c>
      <c r="D92" s="124" t="str">
        <f ca="1">IF(C92="","",IF(COUNTIF($C$2:C92,C92)&gt;1,"",1))</f>
        <v/>
      </c>
      <c r="E92" s="124" t="str">
        <f ca="1">IF(D92="","",SUM($D$2:D92))</f>
        <v/>
      </c>
    </row>
    <row r="93" spans="1:5">
      <c r="A93" s="124">
        <f t="shared" si="3"/>
        <v>3</v>
      </c>
      <c r="B93" s="124">
        <v>6</v>
      </c>
      <c r="C93" s="139" t="str">
        <f t="shared" ca="1" si="2"/>
        <v>山田保</v>
      </c>
      <c r="D93" s="124" t="str">
        <f ca="1">IF(C93="","",IF(COUNTIF($C$2:C93,C93)&gt;1,"",1))</f>
        <v/>
      </c>
      <c r="E93" s="124" t="str">
        <f ca="1">IF(D93="","",SUM($D$2:D93))</f>
        <v/>
      </c>
    </row>
    <row r="94" spans="1:5">
      <c r="A94" s="124">
        <f t="shared" si="3"/>
        <v>3</v>
      </c>
      <c r="B94" s="124">
        <v>7</v>
      </c>
      <c r="C94" s="139" t="str">
        <f t="shared" ca="1" si="2"/>
        <v>若月章浩</v>
      </c>
      <c r="D94" s="124">
        <f ca="1">IF(C94="","",IF(COUNTIF($C$2:C94,C94)&gt;1,"",1))</f>
        <v>1</v>
      </c>
      <c r="E94" s="124">
        <f ca="1">IF(D94="","",SUM($D$2:D94))</f>
        <v>15</v>
      </c>
    </row>
    <row r="95" spans="1:5">
      <c r="A95" s="124">
        <f t="shared" si="3"/>
        <v>3</v>
      </c>
      <c r="B95" s="124">
        <v>8</v>
      </c>
      <c r="C95" s="139" t="str">
        <f t="shared" ca="1" si="2"/>
        <v>望月英明</v>
      </c>
      <c r="D95" s="124" t="str">
        <f ca="1">IF(C95="","",IF(COUNTIF($C$2:C95,C95)&gt;1,"",1))</f>
        <v/>
      </c>
      <c r="E95" s="124" t="str">
        <f ca="1">IF(D95="","",SUM($D$2:D95))</f>
        <v/>
      </c>
    </row>
    <row r="96" spans="1:5">
      <c r="A96" s="124">
        <f t="shared" si="3"/>
        <v>3</v>
      </c>
      <c r="B96" s="124">
        <v>9</v>
      </c>
      <c r="C96" s="139" t="str">
        <f t="shared" ca="1" si="2"/>
        <v/>
      </c>
      <c r="D96" s="124" t="str">
        <f ca="1">IF(C96="","",IF(COUNTIF($C$2:C96,C96)&gt;1,"",1))</f>
        <v/>
      </c>
      <c r="E96" s="124" t="str">
        <f ca="1">IF(D96="","",SUM($D$2:D96))</f>
        <v/>
      </c>
    </row>
    <row r="97" spans="1:5">
      <c r="A97" s="124">
        <f t="shared" si="3"/>
        <v>3</v>
      </c>
      <c r="B97" s="124">
        <v>10</v>
      </c>
      <c r="C97" s="139" t="str">
        <f t="shared" ca="1" si="2"/>
        <v/>
      </c>
      <c r="D97" s="124" t="str">
        <f ca="1">IF(C97="","",IF(COUNTIF($C$2:C97,C97)&gt;1,"",1))</f>
        <v/>
      </c>
      <c r="E97" s="124" t="str">
        <f ca="1">IF(D97="","",SUM($D$2:D97))</f>
        <v/>
      </c>
    </row>
    <row r="98" spans="1:5">
      <c r="A98" s="124">
        <f t="shared" si="3"/>
        <v>3</v>
      </c>
      <c r="B98" s="124">
        <v>11</v>
      </c>
      <c r="C98" s="139" t="str">
        <f t="shared" ca="1" si="2"/>
        <v/>
      </c>
      <c r="D98" s="124" t="str">
        <f ca="1">IF(C98="","",IF(COUNTIF($C$2:C98,C98)&gt;1,"",1))</f>
        <v/>
      </c>
      <c r="E98" s="124" t="str">
        <f ca="1">IF(D98="","",SUM($D$2:D98))</f>
        <v/>
      </c>
    </row>
    <row r="99" spans="1:5">
      <c r="A99" s="124">
        <f t="shared" si="3"/>
        <v>3</v>
      </c>
      <c r="B99" s="124">
        <v>12</v>
      </c>
      <c r="C99" s="139" t="str">
        <f t="shared" ca="1" si="2"/>
        <v/>
      </c>
      <c r="D99" s="124" t="str">
        <f ca="1">IF(C99="","",IF(COUNTIF($C$2:C99,C99)&gt;1,"",1))</f>
        <v/>
      </c>
      <c r="E99" s="124" t="str">
        <f ca="1">IF(D99="","",SUM($D$2:D99))</f>
        <v/>
      </c>
    </row>
    <row r="100" spans="1:5">
      <c r="A100" s="124">
        <f t="shared" si="3"/>
        <v>3</v>
      </c>
      <c r="B100" s="124">
        <v>13</v>
      </c>
      <c r="C100" s="139" t="str">
        <f t="shared" ca="1" si="2"/>
        <v/>
      </c>
      <c r="D100" s="124" t="str">
        <f ca="1">IF(C100="","",IF(COUNTIF($C$2:C100,C100)&gt;1,"",1))</f>
        <v/>
      </c>
      <c r="E100" s="124" t="str">
        <f ca="1">IF(D100="","",SUM($D$2:D100))</f>
        <v/>
      </c>
    </row>
    <row r="101" spans="1:5">
      <c r="A101" s="124">
        <f t="shared" si="3"/>
        <v>3</v>
      </c>
      <c r="B101" s="124">
        <v>14</v>
      </c>
      <c r="C101" s="139" t="str">
        <f t="shared" ca="1" si="2"/>
        <v/>
      </c>
      <c r="D101" s="124" t="str">
        <f ca="1">IF(C101="","",IF(COUNTIF($C$2:C101,C101)&gt;1,"",1))</f>
        <v/>
      </c>
      <c r="E101" s="124" t="str">
        <f ca="1">IF(D101="","",SUM($D$2:D101))</f>
        <v/>
      </c>
    </row>
    <row r="102" spans="1:5">
      <c r="A102" s="124">
        <f t="shared" si="3"/>
        <v>3</v>
      </c>
      <c r="B102" s="124">
        <v>15</v>
      </c>
      <c r="C102" s="139" t="str">
        <f t="shared" ca="1" si="2"/>
        <v/>
      </c>
      <c r="D102" s="124" t="str">
        <f ca="1">IF(C102="","",IF(COUNTIF($C$2:C102,C102)&gt;1,"",1))</f>
        <v/>
      </c>
      <c r="E102" s="124" t="str">
        <f ca="1">IF(D102="","",SUM($D$2:D102))</f>
        <v/>
      </c>
    </row>
    <row r="103" spans="1:5">
      <c r="A103" s="124">
        <f t="shared" si="3"/>
        <v>3</v>
      </c>
      <c r="B103" s="124">
        <v>16</v>
      </c>
      <c r="C103" s="139" t="str">
        <f t="shared" ca="1" si="2"/>
        <v/>
      </c>
      <c r="D103" s="124" t="str">
        <f ca="1">IF(C103="","",IF(COUNTIF($C$2:C103,C103)&gt;1,"",1))</f>
        <v/>
      </c>
      <c r="E103" s="124" t="str">
        <f ca="1">IF(D103="","",SUM($D$2:D103))</f>
        <v/>
      </c>
    </row>
    <row r="104" spans="1:5">
      <c r="A104" s="124">
        <f t="shared" si="3"/>
        <v>3</v>
      </c>
      <c r="B104" s="124">
        <v>17</v>
      </c>
      <c r="C104" s="139" t="str">
        <f t="shared" ca="1" si="2"/>
        <v/>
      </c>
      <c r="D104" s="124" t="str">
        <f ca="1">IF(C104="","",IF(COUNTIF($C$2:C104,C104)&gt;1,"",1))</f>
        <v/>
      </c>
      <c r="E104" s="124" t="str">
        <f ca="1">IF(D104="","",SUM($D$2:D104))</f>
        <v/>
      </c>
    </row>
    <row r="105" spans="1:5">
      <c r="A105" s="124">
        <f t="shared" si="3"/>
        <v>3</v>
      </c>
      <c r="B105" s="124">
        <v>18</v>
      </c>
      <c r="C105" s="139" t="str">
        <f t="shared" ca="1" si="2"/>
        <v/>
      </c>
      <c r="D105" s="124" t="str">
        <f ca="1">IF(C105="","",IF(COUNTIF($C$2:C105,C105)&gt;1,"",1))</f>
        <v/>
      </c>
      <c r="E105" s="124" t="str">
        <f ca="1">IF(D105="","",SUM($D$2:D105))</f>
        <v/>
      </c>
    </row>
    <row r="106" spans="1:5">
      <c r="A106" s="124">
        <f t="shared" si="3"/>
        <v>3</v>
      </c>
      <c r="B106" s="124">
        <v>19</v>
      </c>
      <c r="C106" s="139" t="str">
        <f t="shared" ca="1" si="2"/>
        <v/>
      </c>
      <c r="D106" s="124" t="str">
        <f ca="1">IF(C106="","",IF(COUNTIF($C$2:C106,C106)&gt;1,"",1))</f>
        <v/>
      </c>
      <c r="E106" s="124" t="str">
        <f ca="1">IF(D106="","",SUM($D$2:D106))</f>
        <v/>
      </c>
    </row>
    <row r="107" spans="1:5">
      <c r="A107" s="124">
        <f t="shared" si="3"/>
        <v>3</v>
      </c>
      <c r="B107" s="124">
        <v>20</v>
      </c>
      <c r="C107" s="139" t="str">
        <f t="shared" ca="1" si="2"/>
        <v/>
      </c>
      <c r="D107" s="124" t="str">
        <f ca="1">IF(C107="","",IF(COUNTIF($C$2:C107,C107)&gt;1,"",1))</f>
        <v/>
      </c>
      <c r="E107" s="124" t="str">
        <f ca="1">IF(D107="","",SUM($D$2:D107))</f>
        <v/>
      </c>
    </row>
    <row r="108" spans="1:5">
      <c r="A108" s="124">
        <f t="shared" si="3"/>
        <v>3</v>
      </c>
      <c r="B108" s="124">
        <v>21</v>
      </c>
      <c r="C108" s="139" t="str">
        <f t="shared" ca="1" si="2"/>
        <v/>
      </c>
      <c r="D108" s="124" t="str">
        <f ca="1">IF(C108="","",IF(COUNTIF($C$2:C108,C108)&gt;1,"",1))</f>
        <v/>
      </c>
      <c r="E108" s="124" t="str">
        <f ca="1">IF(D108="","",SUM($D$2:D108))</f>
        <v/>
      </c>
    </row>
    <row r="109" spans="1:5">
      <c r="A109" s="124">
        <f t="shared" si="3"/>
        <v>3</v>
      </c>
      <c r="B109" s="124">
        <v>22</v>
      </c>
      <c r="C109" s="139" t="str">
        <f t="shared" ca="1" si="2"/>
        <v/>
      </c>
      <c r="D109" s="124" t="str">
        <f ca="1">IF(C109="","",IF(COUNTIF($C$2:C109,C109)&gt;1,"",1))</f>
        <v/>
      </c>
      <c r="E109" s="124" t="str">
        <f ca="1">IF(D109="","",SUM($D$2:D109))</f>
        <v/>
      </c>
    </row>
    <row r="110" spans="1:5">
      <c r="A110" s="124">
        <f t="shared" si="3"/>
        <v>3</v>
      </c>
      <c r="B110" s="124">
        <v>23</v>
      </c>
      <c r="C110" s="139" t="str">
        <f t="shared" ca="1" si="2"/>
        <v/>
      </c>
      <c r="D110" s="124" t="str">
        <f ca="1">IF(C110="","",IF(COUNTIF($C$2:C110,C110)&gt;1,"",1))</f>
        <v/>
      </c>
      <c r="E110" s="124" t="str">
        <f ca="1">IF(D110="","",SUM($D$2:D110))</f>
        <v/>
      </c>
    </row>
    <row r="111" spans="1:5">
      <c r="A111" s="124">
        <f t="shared" si="3"/>
        <v>3</v>
      </c>
      <c r="B111" s="124">
        <v>24</v>
      </c>
      <c r="C111" s="139" t="str">
        <f t="shared" ca="1" si="2"/>
        <v/>
      </c>
      <c r="D111" s="124" t="str">
        <f ca="1">IF(C111="","",IF(COUNTIF($C$2:C111,C111)&gt;1,"",1))</f>
        <v/>
      </c>
      <c r="E111" s="124" t="str">
        <f ca="1">IF(D111="","",SUM($D$2:D111))</f>
        <v/>
      </c>
    </row>
    <row r="112" spans="1:5">
      <c r="A112" s="124">
        <f t="shared" si="3"/>
        <v>3</v>
      </c>
      <c r="B112" s="124">
        <v>25</v>
      </c>
      <c r="C112" s="139" t="str">
        <f t="shared" ca="1" si="2"/>
        <v/>
      </c>
      <c r="D112" s="124" t="str">
        <f ca="1">IF(C112="","",IF(COUNTIF($C$2:C112,C112)&gt;1,"",1))</f>
        <v/>
      </c>
      <c r="E112" s="124" t="str">
        <f ca="1">IF(D112="","",SUM($D$2:D112))</f>
        <v/>
      </c>
    </row>
    <row r="113" spans="1:5">
      <c r="A113" s="124">
        <f t="shared" si="3"/>
        <v>3</v>
      </c>
      <c r="B113" s="124">
        <v>26</v>
      </c>
      <c r="C113" s="139" t="str">
        <f t="shared" ca="1" si="2"/>
        <v/>
      </c>
      <c r="D113" s="124" t="str">
        <f ca="1">IF(C113="","",IF(COUNTIF($C$2:C113,C113)&gt;1,"",1))</f>
        <v/>
      </c>
      <c r="E113" s="124" t="str">
        <f ca="1">IF(D113="","",SUM($D$2:D113))</f>
        <v/>
      </c>
    </row>
    <row r="114" spans="1:5">
      <c r="A114" s="124">
        <f t="shared" si="3"/>
        <v>3</v>
      </c>
      <c r="B114" s="124">
        <v>27</v>
      </c>
      <c r="C114" s="139" t="str">
        <f t="shared" ca="1" si="2"/>
        <v/>
      </c>
      <c r="D114" s="124" t="str">
        <f ca="1">IF(C114="","",IF(COUNTIF($C$2:C114,C114)&gt;1,"",1))</f>
        <v/>
      </c>
      <c r="E114" s="124" t="str">
        <f ca="1">IF(D114="","",SUM($D$2:D114))</f>
        <v/>
      </c>
    </row>
    <row r="115" spans="1:5">
      <c r="A115" s="124">
        <f t="shared" si="3"/>
        <v>3</v>
      </c>
      <c r="B115" s="124">
        <v>28</v>
      </c>
      <c r="C115" s="139" t="str">
        <f t="shared" ca="1" si="2"/>
        <v/>
      </c>
      <c r="D115" s="124" t="str">
        <f ca="1">IF(C115="","",IF(COUNTIF($C$2:C115,C115)&gt;1,"",1))</f>
        <v/>
      </c>
      <c r="E115" s="124" t="str">
        <f ca="1">IF(D115="","",SUM($D$2:D115))</f>
        <v/>
      </c>
    </row>
    <row r="116" spans="1:5">
      <c r="A116" s="124">
        <f t="shared" si="3"/>
        <v>3</v>
      </c>
      <c r="B116" s="124">
        <v>29</v>
      </c>
      <c r="C116" s="139" t="str">
        <f t="shared" ca="1" si="2"/>
        <v/>
      </c>
      <c r="D116" s="124" t="str">
        <f ca="1">IF(C116="","",IF(COUNTIF($C$2:C116,C116)&gt;1,"",1))</f>
        <v/>
      </c>
      <c r="E116" s="124" t="str">
        <f ca="1">IF(D116="","",SUM($D$2:D116))</f>
        <v/>
      </c>
    </row>
    <row r="117" spans="1:5">
      <c r="A117" s="124">
        <f t="shared" si="3"/>
        <v>3</v>
      </c>
      <c r="B117" s="124">
        <v>30</v>
      </c>
      <c r="C117" s="139" t="str">
        <f t="shared" ca="1" si="2"/>
        <v/>
      </c>
      <c r="D117" s="124" t="str">
        <f ca="1">IF(C117="","",IF(COUNTIF($C$2:C117,C117)&gt;1,"",1))</f>
        <v/>
      </c>
      <c r="E117" s="124" t="str">
        <f ca="1">IF(D117="","",SUM($D$2:D117))</f>
        <v/>
      </c>
    </row>
    <row r="118" spans="1:5">
      <c r="A118" s="124">
        <f t="shared" si="3"/>
        <v>3</v>
      </c>
      <c r="B118" s="124">
        <v>31</v>
      </c>
      <c r="C118" s="139" t="str">
        <f t="shared" ca="1" si="2"/>
        <v/>
      </c>
      <c r="D118" s="124" t="str">
        <f ca="1">IF(C118="","",IF(COUNTIF($C$2:C118,C118)&gt;1,"",1))</f>
        <v/>
      </c>
      <c r="E118" s="124" t="str">
        <f ca="1">IF(D118="","",SUM($D$2:D118))</f>
        <v/>
      </c>
    </row>
    <row r="119" spans="1:5">
      <c r="A119" s="124">
        <f t="shared" si="3"/>
        <v>3</v>
      </c>
      <c r="B119" s="124">
        <v>32</v>
      </c>
      <c r="C119" s="139" t="str">
        <f t="shared" ca="1" si="2"/>
        <v/>
      </c>
      <c r="D119" s="124" t="str">
        <f ca="1">IF(C119="","",IF(COUNTIF($C$2:C119,C119)&gt;1,"",1))</f>
        <v/>
      </c>
      <c r="E119" s="124" t="str">
        <f ca="1">IF(D119="","",SUM($D$2:D119))</f>
        <v/>
      </c>
    </row>
    <row r="120" spans="1:5">
      <c r="A120" s="124">
        <f t="shared" si="3"/>
        <v>3</v>
      </c>
      <c r="B120" s="124">
        <v>33</v>
      </c>
      <c r="C120" s="139" t="str">
        <f t="shared" ca="1" si="2"/>
        <v/>
      </c>
      <c r="D120" s="124" t="str">
        <f ca="1">IF(C120="","",IF(COUNTIF($C$2:C120,C120)&gt;1,"",1))</f>
        <v/>
      </c>
      <c r="E120" s="124" t="str">
        <f ca="1">IF(D120="","",SUM($D$2:D120))</f>
        <v/>
      </c>
    </row>
    <row r="121" spans="1:5">
      <c r="A121" s="124">
        <f t="shared" si="3"/>
        <v>3</v>
      </c>
      <c r="B121" s="124">
        <v>34</v>
      </c>
      <c r="C121" s="139" t="str">
        <f t="shared" ca="1" si="2"/>
        <v/>
      </c>
      <c r="D121" s="124" t="str">
        <f ca="1">IF(C121="","",IF(COUNTIF($C$2:C121,C121)&gt;1,"",1))</f>
        <v/>
      </c>
      <c r="E121" s="124" t="str">
        <f ca="1">IF(D121="","",SUM($D$2:D121))</f>
        <v/>
      </c>
    </row>
    <row r="122" spans="1:5">
      <c r="A122" s="124">
        <f t="shared" si="3"/>
        <v>3</v>
      </c>
      <c r="B122" s="124">
        <v>35</v>
      </c>
      <c r="C122" s="139" t="str">
        <f t="shared" ca="1" si="2"/>
        <v/>
      </c>
      <c r="D122" s="124" t="str">
        <f ca="1">IF(C122="","",IF(COUNTIF($C$2:C122,C122)&gt;1,"",1))</f>
        <v/>
      </c>
      <c r="E122" s="124" t="str">
        <f ca="1">IF(D122="","",SUM($D$2:D122))</f>
        <v/>
      </c>
    </row>
    <row r="123" spans="1:5">
      <c r="A123" s="124">
        <f t="shared" si="3"/>
        <v>3</v>
      </c>
      <c r="B123" s="124">
        <v>36</v>
      </c>
      <c r="C123" s="139" t="str">
        <f t="shared" ca="1" si="2"/>
        <v/>
      </c>
      <c r="D123" s="124" t="str">
        <f ca="1">IF(C123="","",IF(COUNTIF($C$2:C123,C123)&gt;1,"",1))</f>
        <v/>
      </c>
      <c r="E123" s="124" t="str">
        <f ca="1">IF(D123="","",SUM($D$2:D123))</f>
        <v/>
      </c>
    </row>
    <row r="124" spans="1:5">
      <c r="A124" s="124">
        <f t="shared" si="3"/>
        <v>3</v>
      </c>
      <c r="B124" s="124">
        <v>37</v>
      </c>
      <c r="C124" s="139" t="str">
        <f t="shared" ca="1" si="2"/>
        <v/>
      </c>
      <c r="D124" s="124" t="str">
        <f ca="1">IF(C124="","",IF(COUNTIF($C$2:C124,C124)&gt;1,"",1))</f>
        <v/>
      </c>
      <c r="E124" s="124" t="str">
        <f ca="1">IF(D124="","",SUM($D$2:D124))</f>
        <v/>
      </c>
    </row>
    <row r="125" spans="1:5">
      <c r="A125" s="124">
        <f t="shared" si="3"/>
        <v>3</v>
      </c>
      <c r="B125" s="124">
        <v>38</v>
      </c>
      <c r="C125" s="139" t="str">
        <f t="shared" ca="1" si="2"/>
        <v/>
      </c>
      <c r="D125" s="124" t="str">
        <f ca="1">IF(C125="","",IF(COUNTIF($C$2:C125,C125)&gt;1,"",1))</f>
        <v/>
      </c>
      <c r="E125" s="124" t="str">
        <f ca="1">IF(D125="","",SUM($D$2:D125))</f>
        <v/>
      </c>
    </row>
    <row r="126" spans="1:5">
      <c r="A126" s="124">
        <f t="shared" si="3"/>
        <v>3</v>
      </c>
      <c r="B126" s="124">
        <v>39</v>
      </c>
      <c r="C126" s="139" t="str">
        <f t="shared" ca="1" si="2"/>
        <v/>
      </c>
      <c r="D126" s="124" t="str">
        <f ca="1">IF(C126="","",IF(COUNTIF($C$2:C126,C126)&gt;1,"",1))</f>
        <v/>
      </c>
      <c r="E126" s="124" t="str">
        <f ca="1">IF(D126="","",SUM($D$2:D126))</f>
        <v/>
      </c>
    </row>
    <row r="127" spans="1:5">
      <c r="A127" s="124">
        <f t="shared" si="3"/>
        <v>3</v>
      </c>
      <c r="B127" s="124">
        <v>40</v>
      </c>
      <c r="C127" s="139" t="str">
        <f t="shared" ca="1" si="2"/>
        <v/>
      </c>
      <c r="D127" s="124" t="str">
        <f ca="1">IF(C127="","",IF(COUNTIF($C$2:C127,C127)&gt;1,"",1))</f>
        <v/>
      </c>
      <c r="E127" s="124" t="str">
        <f ca="1">IF(D127="","",SUM($D$2:D127))</f>
        <v/>
      </c>
    </row>
    <row r="128" spans="1:5">
      <c r="A128" s="124">
        <f t="shared" si="3"/>
        <v>3</v>
      </c>
      <c r="B128" s="124">
        <v>41</v>
      </c>
      <c r="C128" s="139" t="str">
        <f t="shared" ca="1" si="2"/>
        <v/>
      </c>
      <c r="D128" s="124" t="str">
        <f ca="1">IF(C128="","",IF(COUNTIF($C$2:C128,C128)&gt;1,"",1))</f>
        <v/>
      </c>
      <c r="E128" s="124" t="str">
        <f ca="1">IF(D128="","",SUM($D$2:D128))</f>
        <v/>
      </c>
    </row>
    <row r="129" spans="1:5">
      <c r="A129" s="124">
        <f t="shared" si="3"/>
        <v>3</v>
      </c>
      <c r="B129" s="124">
        <v>42</v>
      </c>
      <c r="C129" s="139" t="str">
        <f t="shared" ca="1" si="2"/>
        <v/>
      </c>
      <c r="D129" s="124" t="str">
        <f ca="1">IF(C129="","",IF(COUNTIF($C$2:C129,C129)&gt;1,"",1))</f>
        <v/>
      </c>
      <c r="E129" s="124" t="str">
        <f ca="1">IF(D129="","",SUM($D$2:D129))</f>
        <v/>
      </c>
    </row>
    <row r="130" spans="1:5">
      <c r="A130" s="124">
        <f t="shared" si="3"/>
        <v>3</v>
      </c>
      <c r="B130" s="124">
        <v>43</v>
      </c>
      <c r="C130" s="140" t="str">
        <f t="shared" ca="1" si="2"/>
        <v/>
      </c>
      <c r="D130" s="124" t="str">
        <f ca="1">IF(C130="","",IF(COUNTIF($C$2:C130,C130)&gt;1,"",1))</f>
        <v/>
      </c>
      <c r="E130" s="124" t="str">
        <f ca="1">IF(D130="","",SUM($D$2:D130))</f>
        <v/>
      </c>
    </row>
    <row r="131" spans="1:5">
      <c r="A131" s="124">
        <f>+A130+1</f>
        <v>4</v>
      </c>
      <c r="B131" s="124">
        <v>1</v>
      </c>
      <c r="C131" s="139" t="str">
        <f t="shared" ref="C131:C194" ca="1" si="4">INDIRECT("'"&amp;A131&amp;"'!B"&amp;B131+6)</f>
        <v>長瀬賢太郎</v>
      </c>
      <c r="D131" s="124" t="str">
        <f ca="1">IF(C131="","",IF(COUNTIF($C$2:C131,C131)&gt;1,"",1))</f>
        <v/>
      </c>
      <c r="E131" s="124" t="str">
        <f ca="1">IF(D131="","",SUM($D$2:D131))</f>
        <v/>
      </c>
    </row>
    <row r="132" spans="1:5">
      <c r="A132" s="124">
        <f>+A131</f>
        <v>4</v>
      </c>
      <c r="B132" s="124">
        <v>2</v>
      </c>
      <c r="C132" s="139" t="str">
        <f t="shared" ca="1" si="4"/>
        <v>萩原光彦</v>
      </c>
      <c r="D132" s="124" t="str">
        <f ca="1">IF(C132="","",IF(COUNTIF($C$2:C132,C132)&gt;1,"",1))</f>
        <v/>
      </c>
      <c r="E132" s="124" t="str">
        <f ca="1">IF(D132="","",SUM($D$2:D132))</f>
        <v/>
      </c>
    </row>
    <row r="133" spans="1:5">
      <c r="A133" s="124">
        <f t="shared" ref="A133:A173" si="5">+A132</f>
        <v>4</v>
      </c>
      <c r="B133" s="124">
        <v>3</v>
      </c>
      <c r="C133" s="139" t="str">
        <f t="shared" ca="1" si="4"/>
        <v>幕内秀夫</v>
      </c>
      <c r="D133" s="124" t="str">
        <f ca="1">IF(C133="","",IF(COUNTIF($C$2:C133,C133)&gt;1,"",1))</f>
        <v/>
      </c>
      <c r="E133" s="124" t="str">
        <f ca="1">IF(D133="","",SUM($D$2:D133))</f>
        <v/>
      </c>
    </row>
    <row r="134" spans="1:5">
      <c r="A134" s="124">
        <f t="shared" si="5"/>
        <v>4</v>
      </c>
      <c r="B134" s="124">
        <v>4</v>
      </c>
      <c r="C134" s="139" t="str">
        <f t="shared" ca="1" si="4"/>
        <v>山田保</v>
      </c>
      <c r="D134" s="124" t="str">
        <f ca="1">IF(C134="","",IF(COUNTIF($C$2:C134,C134)&gt;1,"",1))</f>
        <v/>
      </c>
      <c r="E134" s="124" t="str">
        <f ca="1">IF(D134="","",SUM($D$2:D134))</f>
        <v/>
      </c>
    </row>
    <row r="135" spans="1:5">
      <c r="A135" s="124">
        <f t="shared" si="5"/>
        <v>4</v>
      </c>
      <c r="B135" s="124">
        <v>5</v>
      </c>
      <c r="C135" s="139" t="str">
        <f t="shared" ca="1" si="4"/>
        <v>鈴木孝</v>
      </c>
      <c r="D135" s="124" t="str">
        <f ca="1">IF(C135="","",IF(COUNTIF($C$2:C135,C135)&gt;1,"",1))</f>
        <v/>
      </c>
      <c r="E135" s="124" t="str">
        <f ca="1">IF(D135="","",SUM($D$2:D135))</f>
        <v/>
      </c>
    </row>
    <row r="136" spans="1:5">
      <c r="A136" s="124">
        <f t="shared" si="5"/>
        <v>4</v>
      </c>
      <c r="B136" s="124">
        <v>6</v>
      </c>
      <c r="C136" s="139" t="str">
        <f t="shared" ca="1" si="4"/>
        <v>松本豊</v>
      </c>
      <c r="D136" s="124" t="str">
        <f ca="1">IF(C136="","",IF(COUNTIF($C$2:C136,C136)&gt;1,"",1))</f>
        <v/>
      </c>
      <c r="E136" s="124" t="str">
        <f ca="1">IF(D136="","",SUM($D$2:D136))</f>
        <v/>
      </c>
    </row>
    <row r="137" spans="1:5">
      <c r="A137" s="124">
        <f t="shared" si="5"/>
        <v>4</v>
      </c>
      <c r="B137" s="124">
        <v>7</v>
      </c>
      <c r="C137" s="139" t="str">
        <f t="shared" ca="1" si="4"/>
        <v>若月章浩</v>
      </c>
      <c r="D137" s="124" t="str">
        <f ca="1">IF(C137="","",IF(COUNTIF($C$2:C137,C137)&gt;1,"",1))</f>
        <v/>
      </c>
      <c r="E137" s="124" t="str">
        <f ca="1">IF(D137="","",SUM($D$2:D137))</f>
        <v/>
      </c>
    </row>
    <row r="138" spans="1:5">
      <c r="A138" s="124">
        <f t="shared" si="5"/>
        <v>4</v>
      </c>
      <c r="B138" s="124">
        <v>8</v>
      </c>
      <c r="C138" s="139" t="str">
        <f t="shared" ca="1" si="4"/>
        <v>望月英明</v>
      </c>
      <c r="D138" s="124" t="str">
        <f ca="1">IF(C138="","",IF(COUNTIF($C$2:C138,C138)&gt;1,"",1))</f>
        <v/>
      </c>
      <c r="E138" s="124" t="str">
        <f ca="1">IF(D138="","",SUM($D$2:D138))</f>
        <v/>
      </c>
    </row>
    <row r="139" spans="1:5">
      <c r="A139" s="124">
        <f t="shared" si="5"/>
        <v>4</v>
      </c>
      <c r="B139" s="124">
        <v>9</v>
      </c>
      <c r="C139" s="139" t="str">
        <f t="shared" ca="1" si="4"/>
        <v/>
      </c>
      <c r="D139" s="124" t="str">
        <f ca="1">IF(C139="","",IF(COUNTIF($C$2:C139,C139)&gt;1,"",1))</f>
        <v/>
      </c>
      <c r="E139" s="124" t="str">
        <f ca="1">IF(D139="","",SUM($D$2:D139))</f>
        <v/>
      </c>
    </row>
    <row r="140" spans="1:5">
      <c r="A140" s="124">
        <f t="shared" si="5"/>
        <v>4</v>
      </c>
      <c r="B140" s="124">
        <v>10</v>
      </c>
      <c r="C140" s="139" t="str">
        <f t="shared" ca="1" si="4"/>
        <v/>
      </c>
      <c r="D140" s="124" t="str">
        <f ca="1">IF(C140="","",IF(COUNTIF($C$2:C140,C140)&gt;1,"",1))</f>
        <v/>
      </c>
      <c r="E140" s="124" t="str">
        <f ca="1">IF(D140="","",SUM($D$2:D140))</f>
        <v/>
      </c>
    </row>
    <row r="141" spans="1:5">
      <c r="A141" s="124">
        <f t="shared" si="5"/>
        <v>4</v>
      </c>
      <c r="B141" s="124">
        <v>11</v>
      </c>
      <c r="C141" s="139" t="str">
        <f t="shared" ca="1" si="4"/>
        <v/>
      </c>
      <c r="D141" s="124" t="str">
        <f ca="1">IF(C141="","",IF(COUNTIF($C$2:C141,C141)&gt;1,"",1))</f>
        <v/>
      </c>
      <c r="E141" s="124" t="str">
        <f ca="1">IF(D141="","",SUM($D$2:D141))</f>
        <v/>
      </c>
    </row>
    <row r="142" spans="1:5">
      <c r="A142" s="124">
        <f t="shared" si="5"/>
        <v>4</v>
      </c>
      <c r="B142" s="124">
        <v>12</v>
      </c>
      <c r="C142" s="139" t="str">
        <f t="shared" ca="1" si="4"/>
        <v/>
      </c>
      <c r="D142" s="124" t="str">
        <f ca="1">IF(C142="","",IF(COUNTIF($C$2:C142,C142)&gt;1,"",1))</f>
        <v/>
      </c>
      <c r="E142" s="124" t="str">
        <f ca="1">IF(D142="","",SUM($D$2:D142))</f>
        <v/>
      </c>
    </row>
    <row r="143" spans="1:5">
      <c r="A143" s="124">
        <f t="shared" si="5"/>
        <v>4</v>
      </c>
      <c r="B143" s="124">
        <v>13</v>
      </c>
      <c r="C143" s="139" t="str">
        <f t="shared" ca="1" si="4"/>
        <v/>
      </c>
      <c r="D143" s="124" t="str">
        <f ca="1">IF(C143="","",IF(COUNTIF($C$2:C143,C143)&gt;1,"",1))</f>
        <v/>
      </c>
      <c r="E143" s="124" t="str">
        <f ca="1">IF(D143="","",SUM($D$2:D143))</f>
        <v/>
      </c>
    </row>
    <row r="144" spans="1:5">
      <c r="A144" s="124">
        <f t="shared" si="5"/>
        <v>4</v>
      </c>
      <c r="B144" s="124">
        <v>14</v>
      </c>
      <c r="C144" s="139" t="str">
        <f t="shared" ca="1" si="4"/>
        <v/>
      </c>
      <c r="D144" s="124" t="str">
        <f ca="1">IF(C144="","",IF(COUNTIF($C$2:C144,C144)&gt;1,"",1))</f>
        <v/>
      </c>
      <c r="E144" s="124" t="str">
        <f ca="1">IF(D144="","",SUM($D$2:D144))</f>
        <v/>
      </c>
    </row>
    <row r="145" spans="1:5">
      <c r="A145" s="124">
        <f t="shared" si="5"/>
        <v>4</v>
      </c>
      <c r="B145" s="124">
        <v>15</v>
      </c>
      <c r="C145" s="139" t="str">
        <f t="shared" ca="1" si="4"/>
        <v/>
      </c>
      <c r="D145" s="124" t="str">
        <f ca="1">IF(C145="","",IF(COUNTIF($C$2:C145,C145)&gt;1,"",1))</f>
        <v/>
      </c>
      <c r="E145" s="124" t="str">
        <f ca="1">IF(D145="","",SUM($D$2:D145))</f>
        <v/>
      </c>
    </row>
    <row r="146" spans="1:5">
      <c r="A146" s="124">
        <f t="shared" si="5"/>
        <v>4</v>
      </c>
      <c r="B146" s="124">
        <v>16</v>
      </c>
      <c r="C146" s="139" t="str">
        <f t="shared" ca="1" si="4"/>
        <v/>
      </c>
      <c r="D146" s="124" t="str">
        <f ca="1">IF(C146="","",IF(COUNTIF($C$2:C146,C146)&gt;1,"",1))</f>
        <v/>
      </c>
      <c r="E146" s="124" t="str">
        <f ca="1">IF(D146="","",SUM($D$2:D146))</f>
        <v/>
      </c>
    </row>
    <row r="147" spans="1:5">
      <c r="A147" s="124">
        <f t="shared" si="5"/>
        <v>4</v>
      </c>
      <c r="B147" s="124">
        <v>17</v>
      </c>
      <c r="C147" s="139" t="str">
        <f t="shared" ca="1" si="4"/>
        <v/>
      </c>
      <c r="D147" s="124" t="str">
        <f ca="1">IF(C147="","",IF(COUNTIF($C$2:C147,C147)&gt;1,"",1))</f>
        <v/>
      </c>
      <c r="E147" s="124" t="str">
        <f ca="1">IF(D147="","",SUM($D$2:D147))</f>
        <v/>
      </c>
    </row>
    <row r="148" spans="1:5">
      <c r="A148" s="124">
        <f t="shared" si="5"/>
        <v>4</v>
      </c>
      <c r="B148" s="124">
        <v>18</v>
      </c>
      <c r="C148" s="139" t="str">
        <f t="shared" ca="1" si="4"/>
        <v/>
      </c>
      <c r="D148" s="124" t="str">
        <f ca="1">IF(C148="","",IF(COUNTIF($C$2:C148,C148)&gt;1,"",1))</f>
        <v/>
      </c>
      <c r="E148" s="124" t="str">
        <f ca="1">IF(D148="","",SUM($D$2:D148))</f>
        <v/>
      </c>
    </row>
    <row r="149" spans="1:5">
      <c r="A149" s="124">
        <f t="shared" si="5"/>
        <v>4</v>
      </c>
      <c r="B149" s="124">
        <v>19</v>
      </c>
      <c r="C149" s="139" t="str">
        <f t="shared" ca="1" si="4"/>
        <v/>
      </c>
      <c r="D149" s="124" t="str">
        <f ca="1">IF(C149="","",IF(COUNTIF($C$2:C149,C149)&gt;1,"",1))</f>
        <v/>
      </c>
      <c r="E149" s="124" t="str">
        <f ca="1">IF(D149="","",SUM($D$2:D149))</f>
        <v/>
      </c>
    </row>
    <row r="150" spans="1:5">
      <c r="A150" s="124">
        <f t="shared" si="5"/>
        <v>4</v>
      </c>
      <c r="B150" s="124">
        <v>20</v>
      </c>
      <c r="C150" s="139" t="str">
        <f t="shared" ca="1" si="4"/>
        <v/>
      </c>
      <c r="D150" s="124" t="str">
        <f ca="1">IF(C150="","",IF(COUNTIF($C$2:C150,C150)&gt;1,"",1))</f>
        <v/>
      </c>
      <c r="E150" s="124" t="str">
        <f ca="1">IF(D150="","",SUM($D$2:D150))</f>
        <v/>
      </c>
    </row>
    <row r="151" spans="1:5">
      <c r="A151" s="124">
        <f t="shared" si="5"/>
        <v>4</v>
      </c>
      <c r="B151" s="124">
        <v>21</v>
      </c>
      <c r="C151" s="139" t="str">
        <f t="shared" ca="1" si="4"/>
        <v/>
      </c>
      <c r="D151" s="124" t="str">
        <f ca="1">IF(C151="","",IF(COUNTIF($C$2:C151,C151)&gt;1,"",1))</f>
        <v/>
      </c>
      <c r="E151" s="124" t="str">
        <f ca="1">IF(D151="","",SUM($D$2:D151))</f>
        <v/>
      </c>
    </row>
    <row r="152" spans="1:5">
      <c r="A152" s="124">
        <f t="shared" si="5"/>
        <v>4</v>
      </c>
      <c r="B152" s="124">
        <v>22</v>
      </c>
      <c r="C152" s="139" t="str">
        <f t="shared" ca="1" si="4"/>
        <v/>
      </c>
      <c r="D152" s="124" t="str">
        <f ca="1">IF(C152="","",IF(COUNTIF($C$2:C152,C152)&gt;1,"",1))</f>
        <v/>
      </c>
      <c r="E152" s="124" t="str">
        <f ca="1">IF(D152="","",SUM($D$2:D152))</f>
        <v/>
      </c>
    </row>
    <row r="153" spans="1:5">
      <c r="A153" s="124">
        <f t="shared" si="5"/>
        <v>4</v>
      </c>
      <c r="B153" s="124">
        <v>23</v>
      </c>
      <c r="C153" s="139" t="str">
        <f t="shared" ca="1" si="4"/>
        <v/>
      </c>
      <c r="D153" s="124" t="str">
        <f ca="1">IF(C153="","",IF(COUNTIF($C$2:C153,C153)&gt;1,"",1))</f>
        <v/>
      </c>
      <c r="E153" s="124" t="str">
        <f ca="1">IF(D153="","",SUM($D$2:D153))</f>
        <v/>
      </c>
    </row>
    <row r="154" spans="1:5">
      <c r="A154" s="124">
        <f t="shared" si="5"/>
        <v>4</v>
      </c>
      <c r="B154" s="124">
        <v>24</v>
      </c>
      <c r="C154" s="139" t="str">
        <f t="shared" ca="1" si="4"/>
        <v/>
      </c>
      <c r="D154" s="124" t="str">
        <f ca="1">IF(C154="","",IF(COUNTIF($C$2:C154,C154)&gt;1,"",1))</f>
        <v/>
      </c>
      <c r="E154" s="124" t="str">
        <f ca="1">IF(D154="","",SUM($D$2:D154))</f>
        <v/>
      </c>
    </row>
    <row r="155" spans="1:5">
      <c r="A155" s="124">
        <f t="shared" si="5"/>
        <v>4</v>
      </c>
      <c r="B155" s="124">
        <v>25</v>
      </c>
      <c r="C155" s="139" t="str">
        <f t="shared" ca="1" si="4"/>
        <v/>
      </c>
      <c r="D155" s="124" t="str">
        <f ca="1">IF(C155="","",IF(COUNTIF($C$2:C155,C155)&gt;1,"",1))</f>
        <v/>
      </c>
      <c r="E155" s="124" t="str">
        <f ca="1">IF(D155="","",SUM($D$2:D155))</f>
        <v/>
      </c>
    </row>
    <row r="156" spans="1:5">
      <c r="A156" s="124">
        <f t="shared" si="5"/>
        <v>4</v>
      </c>
      <c r="B156" s="124">
        <v>26</v>
      </c>
      <c r="C156" s="139" t="str">
        <f t="shared" ca="1" si="4"/>
        <v/>
      </c>
      <c r="D156" s="124" t="str">
        <f ca="1">IF(C156="","",IF(COUNTIF($C$2:C156,C156)&gt;1,"",1))</f>
        <v/>
      </c>
      <c r="E156" s="124" t="str">
        <f ca="1">IF(D156="","",SUM($D$2:D156))</f>
        <v/>
      </c>
    </row>
    <row r="157" spans="1:5">
      <c r="A157" s="124">
        <f t="shared" si="5"/>
        <v>4</v>
      </c>
      <c r="B157" s="124">
        <v>27</v>
      </c>
      <c r="C157" s="139" t="str">
        <f t="shared" ca="1" si="4"/>
        <v/>
      </c>
      <c r="D157" s="124" t="str">
        <f ca="1">IF(C157="","",IF(COUNTIF($C$2:C157,C157)&gt;1,"",1))</f>
        <v/>
      </c>
      <c r="E157" s="124" t="str">
        <f ca="1">IF(D157="","",SUM($D$2:D157))</f>
        <v/>
      </c>
    </row>
    <row r="158" spans="1:5">
      <c r="A158" s="124">
        <f t="shared" si="5"/>
        <v>4</v>
      </c>
      <c r="B158" s="124">
        <v>28</v>
      </c>
      <c r="C158" s="139" t="str">
        <f t="shared" ca="1" si="4"/>
        <v/>
      </c>
      <c r="D158" s="124" t="str">
        <f ca="1">IF(C158="","",IF(COUNTIF($C$2:C158,C158)&gt;1,"",1))</f>
        <v/>
      </c>
      <c r="E158" s="124" t="str">
        <f ca="1">IF(D158="","",SUM($D$2:D158))</f>
        <v/>
      </c>
    </row>
    <row r="159" spans="1:5">
      <c r="A159" s="124">
        <f t="shared" si="5"/>
        <v>4</v>
      </c>
      <c r="B159" s="124">
        <v>29</v>
      </c>
      <c r="C159" s="139" t="str">
        <f t="shared" ca="1" si="4"/>
        <v/>
      </c>
      <c r="D159" s="124" t="str">
        <f ca="1">IF(C159="","",IF(COUNTIF($C$2:C159,C159)&gt;1,"",1))</f>
        <v/>
      </c>
      <c r="E159" s="124" t="str">
        <f ca="1">IF(D159="","",SUM($D$2:D159))</f>
        <v/>
      </c>
    </row>
    <row r="160" spans="1:5">
      <c r="A160" s="124">
        <f t="shared" si="5"/>
        <v>4</v>
      </c>
      <c r="B160" s="124">
        <v>30</v>
      </c>
      <c r="C160" s="139" t="str">
        <f t="shared" ca="1" si="4"/>
        <v/>
      </c>
      <c r="D160" s="124" t="str">
        <f ca="1">IF(C160="","",IF(COUNTIF($C$2:C160,C160)&gt;1,"",1))</f>
        <v/>
      </c>
      <c r="E160" s="124" t="str">
        <f ca="1">IF(D160="","",SUM($D$2:D160))</f>
        <v/>
      </c>
    </row>
    <row r="161" spans="1:5">
      <c r="A161" s="124">
        <f t="shared" si="5"/>
        <v>4</v>
      </c>
      <c r="B161" s="124">
        <v>31</v>
      </c>
      <c r="C161" s="139" t="str">
        <f t="shared" ca="1" si="4"/>
        <v/>
      </c>
      <c r="D161" s="124" t="str">
        <f ca="1">IF(C161="","",IF(COUNTIF($C$2:C161,C161)&gt;1,"",1))</f>
        <v/>
      </c>
      <c r="E161" s="124" t="str">
        <f ca="1">IF(D161="","",SUM($D$2:D161))</f>
        <v/>
      </c>
    </row>
    <row r="162" spans="1:5">
      <c r="A162" s="124">
        <f t="shared" si="5"/>
        <v>4</v>
      </c>
      <c r="B162" s="124">
        <v>32</v>
      </c>
      <c r="C162" s="139" t="str">
        <f t="shared" ca="1" si="4"/>
        <v/>
      </c>
      <c r="D162" s="124" t="str">
        <f ca="1">IF(C162="","",IF(COUNTIF($C$2:C162,C162)&gt;1,"",1))</f>
        <v/>
      </c>
      <c r="E162" s="124" t="str">
        <f ca="1">IF(D162="","",SUM($D$2:D162))</f>
        <v/>
      </c>
    </row>
    <row r="163" spans="1:5">
      <c r="A163" s="124">
        <f t="shared" si="5"/>
        <v>4</v>
      </c>
      <c r="B163" s="124">
        <v>33</v>
      </c>
      <c r="C163" s="139" t="str">
        <f t="shared" ca="1" si="4"/>
        <v/>
      </c>
      <c r="D163" s="124" t="str">
        <f ca="1">IF(C163="","",IF(COUNTIF($C$2:C163,C163)&gt;1,"",1))</f>
        <v/>
      </c>
      <c r="E163" s="124" t="str">
        <f ca="1">IF(D163="","",SUM($D$2:D163))</f>
        <v/>
      </c>
    </row>
    <row r="164" spans="1:5">
      <c r="A164" s="124">
        <f t="shared" si="5"/>
        <v>4</v>
      </c>
      <c r="B164" s="124">
        <v>34</v>
      </c>
      <c r="C164" s="139" t="str">
        <f t="shared" ca="1" si="4"/>
        <v/>
      </c>
      <c r="D164" s="124" t="str">
        <f ca="1">IF(C164="","",IF(COUNTIF($C$2:C164,C164)&gt;1,"",1))</f>
        <v/>
      </c>
      <c r="E164" s="124" t="str">
        <f ca="1">IF(D164="","",SUM($D$2:D164))</f>
        <v/>
      </c>
    </row>
    <row r="165" spans="1:5">
      <c r="A165" s="124">
        <f t="shared" si="5"/>
        <v>4</v>
      </c>
      <c r="B165" s="124">
        <v>35</v>
      </c>
      <c r="C165" s="139" t="str">
        <f t="shared" ca="1" si="4"/>
        <v/>
      </c>
      <c r="D165" s="124" t="str">
        <f ca="1">IF(C165="","",IF(COUNTIF($C$2:C165,C165)&gt;1,"",1))</f>
        <v/>
      </c>
      <c r="E165" s="124" t="str">
        <f ca="1">IF(D165="","",SUM($D$2:D165))</f>
        <v/>
      </c>
    </row>
    <row r="166" spans="1:5">
      <c r="A166" s="124">
        <f t="shared" si="5"/>
        <v>4</v>
      </c>
      <c r="B166" s="124">
        <v>36</v>
      </c>
      <c r="C166" s="139" t="str">
        <f t="shared" ca="1" si="4"/>
        <v/>
      </c>
      <c r="D166" s="124" t="str">
        <f ca="1">IF(C166="","",IF(COUNTIF($C$2:C166,C166)&gt;1,"",1))</f>
        <v/>
      </c>
      <c r="E166" s="124" t="str">
        <f ca="1">IF(D166="","",SUM($D$2:D166))</f>
        <v/>
      </c>
    </row>
    <row r="167" spans="1:5">
      <c r="A167" s="124">
        <f t="shared" si="5"/>
        <v>4</v>
      </c>
      <c r="B167" s="124">
        <v>37</v>
      </c>
      <c r="C167" s="139" t="str">
        <f t="shared" ca="1" si="4"/>
        <v/>
      </c>
      <c r="D167" s="124" t="str">
        <f ca="1">IF(C167="","",IF(COUNTIF($C$2:C167,C167)&gt;1,"",1))</f>
        <v/>
      </c>
      <c r="E167" s="124" t="str">
        <f ca="1">IF(D167="","",SUM($D$2:D167))</f>
        <v/>
      </c>
    </row>
    <row r="168" spans="1:5">
      <c r="A168" s="124">
        <f t="shared" si="5"/>
        <v>4</v>
      </c>
      <c r="B168" s="124">
        <v>38</v>
      </c>
      <c r="C168" s="139" t="str">
        <f t="shared" ca="1" si="4"/>
        <v/>
      </c>
      <c r="D168" s="124" t="str">
        <f ca="1">IF(C168="","",IF(COUNTIF($C$2:C168,C168)&gt;1,"",1))</f>
        <v/>
      </c>
      <c r="E168" s="124" t="str">
        <f ca="1">IF(D168="","",SUM($D$2:D168))</f>
        <v/>
      </c>
    </row>
    <row r="169" spans="1:5">
      <c r="A169" s="124">
        <f t="shared" si="5"/>
        <v>4</v>
      </c>
      <c r="B169" s="124">
        <v>39</v>
      </c>
      <c r="C169" s="139" t="str">
        <f t="shared" ca="1" si="4"/>
        <v/>
      </c>
      <c r="D169" s="124" t="str">
        <f ca="1">IF(C169="","",IF(COUNTIF($C$2:C169,C169)&gt;1,"",1))</f>
        <v/>
      </c>
      <c r="E169" s="124" t="str">
        <f ca="1">IF(D169="","",SUM($D$2:D169))</f>
        <v/>
      </c>
    </row>
    <row r="170" spans="1:5">
      <c r="A170" s="124">
        <f t="shared" si="5"/>
        <v>4</v>
      </c>
      <c r="B170" s="124">
        <v>40</v>
      </c>
      <c r="C170" s="139" t="str">
        <f t="shared" ca="1" si="4"/>
        <v/>
      </c>
      <c r="D170" s="124" t="str">
        <f ca="1">IF(C170="","",IF(COUNTIF($C$2:C170,C170)&gt;1,"",1))</f>
        <v/>
      </c>
      <c r="E170" s="124" t="str">
        <f ca="1">IF(D170="","",SUM($D$2:D170))</f>
        <v/>
      </c>
    </row>
    <row r="171" spans="1:5">
      <c r="A171" s="124">
        <f t="shared" si="5"/>
        <v>4</v>
      </c>
      <c r="B171" s="124">
        <v>41</v>
      </c>
      <c r="C171" s="139" t="str">
        <f t="shared" ca="1" si="4"/>
        <v/>
      </c>
      <c r="D171" s="124" t="str">
        <f ca="1">IF(C171="","",IF(COUNTIF($C$2:C171,C171)&gt;1,"",1))</f>
        <v/>
      </c>
      <c r="E171" s="124" t="str">
        <f ca="1">IF(D171="","",SUM($D$2:D171))</f>
        <v/>
      </c>
    </row>
    <row r="172" spans="1:5">
      <c r="A172" s="124">
        <f t="shared" si="5"/>
        <v>4</v>
      </c>
      <c r="B172" s="124">
        <v>42</v>
      </c>
      <c r="C172" s="139" t="str">
        <f t="shared" ca="1" si="4"/>
        <v/>
      </c>
      <c r="D172" s="124" t="str">
        <f ca="1">IF(C172="","",IF(COUNTIF($C$2:C172,C172)&gt;1,"",1))</f>
        <v/>
      </c>
      <c r="E172" s="124" t="str">
        <f ca="1">IF(D172="","",SUM($D$2:D172))</f>
        <v/>
      </c>
    </row>
    <row r="173" spans="1:5">
      <c r="A173" s="124">
        <f t="shared" si="5"/>
        <v>4</v>
      </c>
      <c r="B173" s="124">
        <v>43</v>
      </c>
      <c r="C173" s="140" t="str">
        <f t="shared" ca="1" si="4"/>
        <v/>
      </c>
      <c r="D173" s="124" t="str">
        <f ca="1">IF(C173="","",IF(COUNTIF($C$2:C173,C173)&gt;1,"",1))</f>
        <v/>
      </c>
      <c r="E173" s="124" t="str">
        <f ca="1">IF(D173="","",SUM($D$2:D173))</f>
        <v/>
      </c>
    </row>
    <row r="174" spans="1:5">
      <c r="A174" s="124">
        <f>+A173+1</f>
        <v>5</v>
      </c>
      <c r="B174" s="124">
        <v>1</v>
      </c>
      <c r="C174" s="139" t="str">
        <f t="shared" ca="1" si="4"/>
        <v>妹尾優</v>
      </c>
      <c r="D174" s="124" t="str">
        <f ca="1">IF(C174="","",IF(COUNTIF($C$2:C174,C174)&gt;1,"",1))</f>
        <v/>
      </c>
      <c r="E174" s="124" t="str">
        <f ca="1">IF(D174="","",SUM($D$2:D174))</f>
        <v/>
      </c>
    </row>
    <row r="175" spans="1:5">
      <c r="A175" s="124">
        <f>+A174</f>
        <v>5</v>
      </c>
      <c r="B175" s="124">
        <v>2</v>
      </c>
      <c r="C175" s="139" t="str">
        <f t="shared" ca="1" si="4"/>
        <v>田村勝行</v>
      </c>
      <c r="D175" s="124" t="str">
        <f ca="1">IF(C175="","",IF(COUNTIF($C$2:C175,C175)&gt;1,"",1))</f>
        <v/>
      </c>
      <c r="E175" s="124" t="str">
        <f ca="1">IF(D175="","",SUM($D$2:D175))</f>
        <v/>
      </c>
    </row>
    <row r="176" spans="1:5">
      <c r="A176" s="124">
        <f t="shared" ref="A176:A216" si="6">+A175</f>
        <v>5</v>
      </c>
      <c r="B176" s="124">
        <v>3</v>
      </c>
      <c r="C176" s="139" t="str">
        <f t="shared" ca="1" si="4"/>
        <v>長岡順一</v>
      </c>
      <c r="D176" s="124">
        <f ca="1">IF(C176="","",IF(COUNTIF($C$2:C176,C176)&gt;1,"",1))</f>
        <v>1</v>
      </c>
      <c r="E176" s="124">
        <f ca="1">IF(D176="","",SUM($D$2:D176))</f>
        <v>16</v>
      </c>
    </row>
    <row r="177" spans="1:5">
      <c r="A177" s="124">
        <f t="shared" si="6"/>
        <v>5</v>
      </c>
      <c r="B177" s="124">
        <v>4</v>
      </c>
      <c r="C177" s="139" t="str">
        <f t="shared" ca="1" si="4"/>
        <v>萩原光彦</v>
      </c>
      <c r="D177" s="124" t="str">
        <f ca="1">IF(C177="","",IF(COUNTIF($C$2:C177,C177)&gt;1,"",1))</f>
        <v/>
      </c>
      <c r="E177" s="124" t="str">
        <f ca="1">IF(D177="","",SUM($D$2:D177))</f>
        <v/>
      </c>
    </row>
    <row r="178" spans="1:5">
      <c r="A178" s="124">
        <f t="shared" si="6"/>
        <v>5</v>
      </c>
      <c r="B178" s="124">
        <v>5</v>
      </c>
      <c r="C178" s="139" t="str">
        <f t="shared" ca="1" si="4"/>
        <v>鈴木孝</v>
      </c>
      <c r="D178" s="124" t="str">
        <f ca="1">IF(C178="","",IF(COUNTIF($C$2:C178,C178)&gt;1,"",1))</f>
        <v/>
      </c>
      <c r="E178" s="124" t="str">
        <f ca="1">IF(D178="","",SUM($D$2:D178))</f>
        <v/>
      </c>
    </row>
    <row r="179" spans="1:5">
      <c r="A179" s="124">
        <f t="shared" si="6"/>
        <v>5</v>
      </c>
      <c r="B179" s="124">
        <v>6</v>
      </c>
      <c r="C179" s="139" t="str">
        <f t="shared" ca="1" si="4"/>
        <v>髙橋勝彦</v>
      </c>
      <c r="D179" s="124" t="str">
        <f ca="1">IF(C179="","",IF(COUNTIF($C$2:C179,C179)&gt;1,"",1))</f>
        <v/>
      </c>
      <c r="E179" s="124" t="str">
        <f ca="1">IF(D179="","",SUM($D$2:D179))</f>
        <v/>
      </c>
    </row>
    <row r="180" spans="1:5">
      <c r="A180" s="124">
        <f t="shared" si="6"/>
        <v>5</v>
      </c>
      <c r="B180" s="124">
        <v>7</v>
      </c>
      <c r="C180" s="139" t="str">
        <f t="shared" ca="1" si="4"/>
        <v>山田保</v>
      </c>
      <c r="D180" s="124" t="str">
        <f ca="1">IF(C180="","",IF(COUNTIF($C$2:C180,C180)&gt;1,"",1))</f>
        <v/>
      </c>
      <c r="E180" s="124" t="str">
        <f ca="1">IF(D180="","",SUM($D$2:D180))</f>
        <v/>
      </c>
    </row>
    <row r="181" spans="1:5">
      <c r="A181" s="124">
        <f t="shared" si="6"/>
        <v>5</v>
      </c>
      <c r="B181" s="124">
        <v>8</v>
      </c>
      <c r="C181" s="139" t="str">
        <f t="shared" ca="1" si="4"/>
        <v>田村諭</v>
      </c>
      <c r="D181" s="124" t="str">
        <f ca="1">IF(C181="","",IF(COUNTIF($C$2:C181,C181)&gt;1,"",1))</f>
        <v/>
      </c>
      <c r="E181" s="124" t="str">
        <f ca="1">IF(D181="","",SUM($D$2:D181))</f>
        <v/>
      </c>
    </row>
    <row r="182" spans="1:5">
      <c r="A182" s="124">
        <f t="shared" si="6"/>
        <v>5</v>
      </c>
      <c r="B182" s="124">
        <v>9</v>
      </c>
      <c r="C182" s="139" t="str">
        <f t="shared" ca="1" si="4"/>
        <v/>
      </c>
      <c r="D182" s="124" t="str">
        <f ca="1">IF(C182="","",IF(COUNTIF($C$2:C182,C182)&gt;1,"",1))</f>
        <v/>
      </c>
      <c r="E182" s="124" t="str">
        <f ca="1">IF(D182="","",SUM($D$2:D182))</f>
        <v/>
      </c>
    </row>
    <row r="183" spans="1:5">
      <c r="A183" s="124">
        <f t="shared" si="6"/>
        <v>5</v>
      </c>
      <c r="B183" s="124">
        <v>10</v>
      </c>
      <c r="C183" s="139" t="str">
        <f t="shared" ca="1" si="4"/>
        <v/>
      </c>
      <c r="D183" s="124" t="str">
        <f ca="1">IF(C183="","",IF(COUNTIF($C$2:C183,C183)&gt;1,"",1))</f>
        <v/>
      </c>
      <c r="E183" s="124" t="str">
        <f ca="1">IF(D183="","",SUM($D$2:D183))</f>
        <v/>
      </c>
    </row>
    <row r="184" spans="1:5">
      <c r="A184" s="124">
        <f t="shared" si="6"/>
        <v>5</v>
      </c>
      <c r="B184" s="124">
        <v>11</v>
      </c>
      <c r="C184" s="139" t="str">
        <f t="shared" ca="1" si="4"/>
        <v/>
      </c>
      <c r="D184" s="124" t="str">
        <f ca="1">IF(C184="","",IF(COUNTIF($C$2:C184,C184)&gt;1,"",1))</f>
        <v/>
      </c>
      <c r="E184" s="124" t="str">
        <f ca="1">IF(D184="","",SUM($D$2:D184))</f>
        <v/>
      </c>
    </row>
    <row r="185" spans="1:5">
      <c r="A185" s="124">
        <f t="shared" si="6"/>
        <v>5</v>
      </c>
      <c r="B185" s="124">
        <v>12</v>
      </c>
      <c r="C185" s="139" t="str">
        <f t="shared" ca="1" si="4"/>
        <v/>
      </c>
      <c r="D185" s="124" t="str">
        <f ca="1">IF(C185="","",IF(COUNTIF($C$2:C185,C185)&gt;1,"",1))</f>
        <v/>
      </c>
      <c r="E185" s="124" t="str">
        <f ca="1">IF(D185="","",SUM($D$2:D185))</f>
        <v/>
      </c>
    </row>
    <row r="186" spans="1:5">
      <c r="A186" s="124">
        <f t="shared" si="6"/>
        <v>5</v>
      </c>
      <c r="B186" s="124">
        <v>13</v>
      </c>
      <c r="C186" s="139" t="str">
        <f t="shared" ca="1" si="4"/>
        <v/>
      </c>
      <c r="D186" s="124" t="str">
        <f ca="1">IF(C186="","",IF(COUNTIF($C$2:C186,C186)&gt;1,"",1))</f>
        <v/>
      </c>
      <c r="E186" s="124" t="str">
        <f ca="1">IF(D186="","",SUM($D$2:D186))</f>
        <v/>
      </c>
    </row>
    <row r="187" spans="1:5">
      <c r="A187" s="124">
        <f t="shared" si="6"/>
        <v>5</v>
      </c>
      <c r="B187" s="124">
        <v>14</v>
      </c>
      <c r="C187" s="139" t="str">
        <f t="shared" ca="1" si="4"/>
        <v/>
      </c>
      <c r="D187" s="124" t="str">
        <f ca="1">IF(C187="","",IF(COUNTIF($C$2:C187,C187)&gt;1,"",1))</f>
        <v/>
      </c>
      <c r="E187" s="124" t="str">
        <f ca="1">IF(D187="","",SUM($D$2:D187))</f>
        <v/>
      </c>
    </row>
    <row r="188" spans="1:5">
      <c r="A188" s="124">
        <f t="shared" si="6"/>
        <v>5</v>
      </c>
      <c r="B188" s="124">
        <v>15</v>
      </c>
      <c r="C188" s="139" t="str">
        <f t="shared" ca="1" si="4"/>
        <v/>
      </c>
      <c r="D188" s="124" t="str">
        <f ca="1">IF(C188="","",IF(COUNTIF($C$2:C188,C188)&gt;1,"",1))</f>
        <v/>
      </c>
      <c r="E188" s="124" t="str">
        <f ca="1">IF(D188="","",SUM($D$2:D188))</f>
        <v/>
      </c>
    </row>
    <row r="189" spans="1:5">
      <c r="A189" s="124">
        <f t="shared" si="6"/>
        <v>5</v>
      </c>
      <c r="B189" s="124">
        <v>16</v>
      </c>
      <c r="C189" s="139" t="str">
        <f t="shared" ca="1" si="4"/>
        <v/>
      </c>
      <c r="D189" s="124" t="str">
        <f ca="1">IF(C189="","",IF(COUNTIF($C$2:C189,C189)&gt;1,"",1))</f>
        <v/>
      </c>
      <c r="E189" s="124" t="str">
        <f ca="1">IF(D189="","",SUM($D$2:D189))</f>
        <v/>
      </c>
    </row>
    <row r="190" spans="1:5">
      <c r="A190" s="124">
        <f t="shared" si="6"/>
        <v>5</v>
      </c>
      <c r="B190" s="124">
        <v>17</v>
      </c>
      <c r="C190" s="139" t="str">
        <f t="shared" ca="1" si="4"/>
        <v/>
      </c>
      <c r="D190" s="124" t="str">
        <f ca="1">IF(C190="","",IF(COUNTIF($C$2:C190,C190)&gt;1,"",1))</f>
        <v/>
      </c>
      <c r="E190" s="124" t="str">
        <f ca="1">IF(D190="","",SUM($D$2:D190))</f>
        <v/>
      </c>
    </row>
    <row r="191" spans="1:5">
      <c r="A191" s="124">
        <f t="shared" si="6"/>
        <v>5</v>
      </c>
      <c r="B191" s="124">
        <v>18</v>
      </c>
      <c r="C191" s="139" t="str">
        <f t="shared" ca="1" si="4"/>
        <v/>
      </c>
      <c r="D191" s="124" t="str">
        <f ca="1">IF(C191="","",IF(COUNTIF($C$2:C191,C191)&gt;1,"",1))</f>
        <v/>
      </c>
      <c r="E191" s="124" t="str">
        <f ca="1">IF(D191="","",SUM($D$2:D191))</f>
        <v/>
      </c>
    </row>
    <row r="192" spans="1:5">
      <c r="A192" s="124">
        <f t="shared" si="6"/>
        <v>5</v>
      </c>
      <c r="B192" s="124">
        <v>19</v>
      </c>
      <c r="C192" s="139" t="str">
        <f t="shared" ca="1" si="4"/>
        <v/>
      </c>
      <c r="D192" s="124" t="str">
        <f ca="1">IF(C192="","",IF(COUNTIF($C$2:C192,C192)&gt;1,"",1))</f>
        <v/>
      </c>
      <c r="E192" s="124" t="str">
        <f ca="1">IF(D192="","",SUM($D$2:D192))</f>
        <v/>
      </c>
    </row>
    <row r="193" spans="1:5">
      <c r="A193" s="124">
        <f t="shared" si="6"/>
        <v>5</v>
      </c>
      <c r="B193" s="124">
        <v>20</v>
      </c>
      <c r="C193" s="139" t="str">
        <f t="shared" ca="1" si="4"/>
        <v/>
      </c>
      <c r="D193" s="124" t="str">
        <f ca="1">IF(C193="","",IF(COUNTIF($C$2:C193,C193)&gt;1,"",1))</f>
        <v/>
      </c>
      <c r="E193" s="124" t="str">
        <f ca="1">IF(D193="","",SUM($D$2:D193))</f>
        <v/>
      </c>
    </row>
    <row r="194" spans="1:5">
      <c r="A194" s="124">
        <f t="shared" si="6"/>
        <v>5</v>
      </c>
      <c r="B194" s="124">
        <v>21</v>
      </c>
      <c r="C194" s="139" t="str">
        <f t="shared" ca="1" si="4"/>
        <v/>
      </c>
      <c r="D194" s="124" t="str">
        <f ca="1">IF(C194="","",IF(COUNTIF($C$2:C194,C194)&gt;1,"",1))</f>
        <v/>
      </c>
      <c r="E194" s="124" t="str">
        <f ca="1">IF(D194="","",SUM($D$2:D194))</f>
        <v/>
      </c>
    </row>
    <row r="195" spans="1:5">
      <c r="A195" s="124">
        <f t="shared" si="6"/>
        <v>5</v>
      </c>
      <c r="B195" s="124">
        <v>22</v>
      </c>
      <c r="C195" s="139" t="str">
        <f t="shared" ref="C195:C258" ca="1" si="7">INDIRECT("'"&amp;A195&amp;"'!B"&amp;B195+6)</f>
        <v/>
      </c>
      <c r="D195" s="124" t="str">
        <f ca="1">IF(C195="","",IF(COUNTIF($C$2:C195,C195)&gt;1,"",1))</f>
        <v/>
      </c>
      <c r="E195" s="124" t="str">
        <f ca="1">IF(D195="","",SUM($D$2:D195))</f>
        <v/>
      </c>
    </row>
    <row r="196" spans="1:5">
      <c r="A196" s="124">
        <f t="shared" si="6"/>
        <v>5</v>
      </c>
      <c r="B196" s="124">
        <v>23</v>
      </c>
      <c r="C196" s="139" t="str">
        <f t="shared" ca="1" si="7"/>
        <v/>
      </c>
      <c r="D196" s="124" t="str">
        <f ca="1">IF(C196="","",IF(COUNTIF($C$2:C196,C196)&gt;1,"",1))</f>
        <v/>
      </c>
      <c r="E196" s="124" t="str">
        <f ca="1">IF(D196="","",SUM($D$2:D196))</f>
        <v/>
      </c>
    </row>
    <row r="197" spans="1:5">
      <c r="A197" s="124">
        <f t="shared" si="6"/>
        <v>5</v>
      </c>
      <c r="B197" s="124">
        <v>24</v>
      </c>
      <c r="C197" s="139" t="str">
        <f t="shared" ca="1" si="7"/>
        <v/>
      </c>
      <c r="D197" s="124" t="str">
        <f ca="1">IF(C197="","",IF(COUNTIF($C$2:C197,C197)&gt;1,"",1))</f>
        <v/>
      </c>
      <c r="E197" s="124" t="str">
        <f ca="1">IF(D197="","",SUM($D$2:D197))</f>
        <v/>
      </c>
    </row>
    <row r="198" spans="1:5">
      <c r="A198" s="124">
        <f t="shared" si="6"/>
        <v>5</v>
      </c>
      <c r="B198" s="124">
        <v>25</v>
      </c>
      <c r="C198" s="139" t="str">
        <f t="shared" ca="1" si="7"/>
        <v/>
      </c>
      <c r="D198" s="124" t="str">
        <f ca="1">IF(C198="","",IF(COUNTIF($C$2:C198,C198)&gt;1,"",1))</f>
        <v/>
      </c>
      <c r="E198" s="124" t="str">
        <f ca="1">IF(D198="","",SUM($D$2:D198))</f>
        <v/>
      </c>
    </row>
    <row r="199" spans="1:5">
      <c r="A199" s="124">
        <f t="shared" si="6"/>
        <v>5</v>
      </c>
      <c r="B199" s="124">
        <v>26</v>
      </c>
      <c r="C199" s="139" t="str">
        <f t="shared" ca="1" si="7"/>
        <v/>
      </c>
      <c r="D199" s="124" t="str">
        <f ca="1">IF(C199="","",IF(COUNTIF($C$2:C199,C199)&gt;1,"",1))</f>
        <v/>
      </c>
      <c r="E199" s="124" t="str">
        <f ca="1">IF(D199="","",SUM($D$2:D199))</f>
        <v/>
      </c>
    </row>
    <row r="200" spans="1:5">
      <c r="A200" s="124">
        <f t="shared" si="6"/>
        <v>5</v>
      </c>
      <c r="B200" s="124">
        <v>27</v>
      </c>
      <c r="C200" s="139" t="str">
        <f t="shared" ca="1" si="7"/>
        <v/>
      </c>
      <c r="D200" s="124" t="str">
        <f ca="1">IF(C200="","",IF(COUNTIF($C$2:C200,C200)&gt;1,"",1))</f>
        <v/>
      </c>
      <c r="E200" s="124" t="str">
        <f ca="1">IF(D200="","",SUM($D$2:D200))</f>
        <v/>
      </c>
    </row>
    <row r="201" spans="1:5">
      <c r="A201" s="124">
        <f t="shared" si="6"/>
        <v>5</v>
      </c>
      <c r="B201" s="124">
        <v>28</v>
      </c>
      <c r="C201" s="139" t="str">
        <f t="shared" ca="1" si="7"/>
        <v/>
      </c>
      <c r="D201" s="124" t="str">
        <f ca="1">IF(C201="","",IF(COUNTIF($C$2:C201,C201)&gt;1,"",1))</f>
        <v/>
      </c>
      <c r="E201" s="124" t="str">
        <f ca="1">IF(D201="","",SUM($D$2:D201))</f>
        <v/>
      </c>
    </row>
    <row r="202" spans="1:5">
      <c r="A202" s="124">
        <f t="shared" si="6"/>
        <v>5</v>
      </c>
      <c r="B202" s="124">
        <v>29</v>
      </c>
      <c r="C202" s="139" t="str">
        <f t="shared" ca="1" si="7"/>
        <v/>
      </c>
      <c r="D202" s="124" t="str">
        <f ca="1">IF(C202="","",IF(COUNTIF($C$2:C202,C202)&gt;1,"",1))</f>
        <v/>
      </c>
      <c r="E202" s="124" t="str">
        <f ca="1">IF(D202="","",SUM($D$2:D202))</f>
        <v/>
      </c>
    </row>
    <row r="203" spans="1:5">
      <c r="A203" s="124">
        <f t="shared" si="6"/>
        <v>5</v>
      </c>
      <c r="B203" s="124">
        <v>30</v>
      </c>
      <c r="C203" s="139" t="str">
        <f t="shared" ca="1" si="7"/>
        <v/>
      </c>
      <c r="D203" s="124" t="str">
        <f ca="1">IF(C203="","",IF(COUNTIF($C$2:C203,C203)&gt;1,"",1))</f>
        <v/>
      </c>
      <c r="E203" s="124" t="str">
        <f ca="1">IF(D203="","",SUM($D$2:D203))</f>
        <v/>
      </c>
    </row>
    <row r="204" spans="1:5">
      <c r="A204" s="124">
        <f t="shared" si="6"/>
        <v>5</v>
      </c>
      <c r="B204" s="124">
        <v>31</v>
      </c>
      <c r="C204" s="139" t="str">
        <f t="shared" ca="1" si="7"/>
        <v/>
      </c>
      <c r="D204" s="124" t="str">
        <f ca="1">IF(C204="","",IF(COUNTIF($C$2:C204,C204)&gt;1,"",1))</f>
        <v/>
      </c>
      <c r="E204" s="124" t="str">
        <f ca="1">IF(D204="","",SUM($D$2:D204))</f>
        <v/>
      </c>
    </row>
    <row r="205" spans="1:5">
      <c r="A205" s="124">
        <f t="shared" si="6"/>
        <v>5</v>
      </c>
      <c r="B205" s="124">
        <v>32</v>
      </c>
      <c r="C205" s="139" t="str">
        <f t="shared" ca="1" si="7"/>
        <v/>
      </c>
      <c r="D205" s="124" t="str">
        <f ca="1">IF(C205="","",IF(COUNTIF($C$2:C205,C205)&gt;1,"",1))</f>
        <v/>
      </c>
      <c r="E205" s="124" t="str">
        <f ca="1">IF(D205="","",SUM($D$2:D205))</f>
        <v/>
      </c>
    </row>
    <row r="206" spans="1:5">
      <c r="A206" s="124">
        <f t="shared" si="6"/>
        <v>5</v>
      </c>
      <c r="B206" s="124">
        <v>33</v>
      </c>
      <c r="C206" s="139" t="str">
        <f t="shared" ca="1" si="7"/>
        <v/>
      </c>
      <c r="D206" s="124" t="str">
        <f ca="1">IF(C206="","",IF(COUNTIF($C$2:C206,C206)&gt;1,"",1))</f>
        <v/>
      </c>
      <c r="E206" s="124" t="str">
        <f ca="1">IF(D206="","",SUM($D$2:D206))</f>
        <v/>
      </c>
    </row>
    <row r="207" spans="1:5">
      <c r="A207" s="124">
        <f t="shared" si="6"/>
        <v>5</v>
      </c>
      <c r="B207" s="124">
        <v>34</v>
      </c>
      <c r="C207" s="139" t="str">
        <f t="shared" ca="1" si="7"/>
        <v/>
      </c>
      <c r="D207" s="124" t="str">
        <f ca="1">IF(C207="","",IF(COUNTIF($C$2:C207,C207)&gt;1,"",1))</f>
        <v/>
      </c>
      <c r="E207" s="124" t="str">
        <f ca="1">IF(D207="","",SUM($D$2:D207))</f>
        <v/>
      </c>
    </row>
    <row r="208" spans="1:5">
      <c r="A208" s="124">
        <f t="shared" si="6"/>
        <v>5</v>
      </c>
      <c r="B208" s="124">
        <v>35</v>
      </c>
      <c r="C208" s="139" t="str">
        <f t="shared" ca="1" si="7"/>
        <v/>
      </c>
      <c r="D208" s="124" t="str">
        <f ca="1">IF(C208="","",IF(COUNTIF($C$2:C208,C208)&gt;1,"",1))</f>
        <v/>
      </c>
      <c r="E208" s="124" t="str">
        <f ca="1">IF(D208="","",SUM($D$2:D208))</f>
        <v/>
      </c>
    </row>
    <row r="209" spans="1:5">
      <c r="A209" s="124">
        <f t="shared" si="6"/>
        <v>5</v>
      </c>
      <c r="B209" s="124">
        <v>36</v>
      </c>
      <c r="C209" s="139" t="str">
        <f t="shared" ca="1" si="7"/>
        <v/>
      </c>
      <c r="D209" s="124" t="str">
        <f ca="1">IF(C209="","",IF(COUNTIF($C$2:C209,C209)&gt;1,"",1))</f>
        <v/>
      </c>
      <c r="E209" s="124" t="str">
        <f ca="1">IF(D209="","",SUM($D$2:D209))</f>
        <v/>
      </c>
    </row>
    <row r="210" spans="1:5">
      <c r="A210" s="124">
        <f t="shared" si="6"/>
        <v>5</v>
      </c>
      <c r="B210" s="124">
        <v>37</v>
      </c>
      <c r="C210" s="139" t="str">
        <f t="shared" ca="1" si="7"/>
        <v/>
      </c>
      <c r="D210" s="124" t="str">
        <f ca="1">IF(C210="","",IF(COUNTIF($C$2:C210,C210)&gt;1,"",1))</f>
        <v/>
      </c>
      <c r="E210" s="124" t="str">
        <f ca="1">IF(D210="","",SUM($D$2:D210))</f>
        <v/>
      </c>
    </row>
    <row r="211" spans="1:5">
      <c r="A211" s="124">
        <f t="shared" si="6"/>
        <v>5</v>
      </c>
      <c r="B211" s="124">
        <v>38</v>
      </c>
      <c r="C211" s="139" t="str">
        <f t="shared" ca="1" si="7"/>
        <v/>
      </c>
      <c r="D211" s="124" t="str">
        <f ca="1">IF(C211="","",IF(COUNTIF($C$2:C211,C211)&gt;1,"",1))</f>
        <v/>
      </c>
      <c r="E211" s="124" t="str">
        <f ca="1">IF(D211="","",SUM($D$2:D211))</f>
        <v/>
      </c>
    </row>
    <row r="212" spans="1:5">
      <c r="A212" s="124">
        <f t="shared" si="6"/>
        <v>5</v>
      </c>
      <c r="B212" s="124">
        <v>39</v>
      </c>
      <c r="C212" s="139" t="str">
        <f t="shared" ca="1" si="7"/>
        <v/>
      </c>
      <c r="D212" s="124" t="str">
        <f ca="1">IF(C212="","",IF(COUNTIF($C$2:C212,C212)&gt;1,"",1))</f>
        <v/>
      </c>
      <c r="E212" s="124" t="str">
        <f ca="1">IF(D212="","",SUM($D$2:D212))</f>
        <v/>
      </c>
    </row>
    <row r="213" spans="1:5">
      <c r="A213" s="124">
        <f t="shared" si="6"/>
        <v>5</v>
      </c>
      <c r="B213" s="124">
        <v>40</v>
      </c>
      <c r="C213" s="139" t="str">
        <f t="shared" ca="1" si="7"/>
        <v/>
      </c>
      <c r="D213" s="124" t="str">
        <f ca="1">IF(C213="","",IF(COUNTIF($C$2:C213,C213)&gt;1,"",1))</f>
        <v/>
      </c>
      <c r="E213" s="124" t="str">
        <f ca="1">IF(D213="","",SUM($D$2:D213))</f>
        <v/>
      </c>
    </row>
    <row r="214" spans="1:5">
      <c r="A214" s="124">
        <f t="shared" si="6"/>
        <v>5</v>
      </c>
      <c r="B214" s="124">
        <v>41</v>
      </c>
      <c r="C214" s="139" t="str">
        <f t="shared" ca="1" si="7"/>
        <v/>
      </c>
      <c r="D214" s="124" t="str">
        <f ca="1">IF(C214="","",IF(COUNTIF($C$2:C214,C214)&gt;1,"",1))</f>
        <v/>
      </c>
      <c r="E214" s="124" t="str">
        <f ca="1">IF(D214="","",SUM($D$2:D214))</f>
        <v/>
      </c>
    </row>
    <row r="215" spans="1:5">
      <c r="A215" s="124">
        <f t="shared" si="6"/>
        <v>5</v>
      </c>
      <c r="B215" s="124">
        <v>42</v>
      </c>
      <c r="C215" s="139" t="str">
        <f t="shared" ca="1" si="7"/>
        <v/>
      </c>
      <c r="D215" s="124" t="str">
        <f ca="1">IF(C215="","",IF(COUNTIF($C$2:C215,C215)&gt;1,"",1))</f>
        <v/>
      </c>
      <c r="E215" s="124" t="str">
        <f ca="1">IF(D215="","",SUM($D$2:D215))</f>
        <v/>
      </c>
    </row>
    <row r="216" spans="1:5">
      <c r="A216" s="124">
        <f t="shared" si="6"/>
        <v>5</v>
      </c>
      <c r="B216" s="124">
        <v>43</v>
      </c>
      <c r="C216" s="140" t="str">
        <f t="shared" ca="1" si="7"/>
        <v/>
      </c>
      <c r="D216" s="124" t="str">
        <f ca="1">IF(C216="","",IF(COUNTIF($C$2:C216,C216)&gt;1,"",1))</f>
        <v/>
      </c>
      <c r="E216" s="124" t="str">
        <f ca="1">IF(D216="","",SUM($D$2:D216))</f>
        <v/>
      </c>
    </row>
    <row r="217" spans="1:5">
      <c r="A217" s="124">
        <f>+A216+1</f>
        <v>6</v>
      </c>
      <c r="B217" s="124">
        <v>1</v>
      </c>
      <c r="C217" s="139" t="str">
        <f t="shared" ca="1" si="7"/>
        <v>長瀬賢太郎</v>
      </c>
      <c r="D217" s="124" t="str">
        <f ca="1">IF(C217="","",IF(COUNTIF($C$2:C217,C217)&gt;1,"",1))</f>
        <v/>
      </c>
      <c r="E217" s="124" t="str">
        <f ca="1">IF(D217="","",SUM($D$2:D217))</f>
        <v/>
      </c>
    </row>
    <row r="218" spans="1:5">
      <c r="A218" s="124">
        <f>+A217</f>
        <v>6</v>
      </c>
      <c r="B218" s="124">
        <v>2</v>
      </c>
      <c r="C218" s="139" t="str">
        <f t="shared" ca="1" si="7"/>
        <v>長岡順一</v>
      </c>
      <c r="D218" s="124" t="str">
        <f ca="1">IF(C218="","",IF(COUNTIF($C$2:C218,C218)&gt;1,"",1))</f>
        <v/>
      </c>
      <c r="E218" s="124" t="str">
        <f ca="1">IF(D218="","",SUM($D$2:D218))</f>
        <v/>
      </c>
    </row>
    <row r="219" spans="1:5">
      <c r="A219" s="124">
        <f t="shared" ref="A219:A259" si="8">+A218</f>
        <v>6</v>
      </c>
      <c r="B219" s="124">
        <v>3</v>
      </c>
      <c r="C219" s="139" t="str">
        <f t="shared" ca="1" si="7"/>
        <v>福田敦</v>
      </c>
      <c r="D219" s="124" t="str">
        <f ca="1">IF(C219="","",IF(COUNTIF($C$2:C219,C219)&gt;1,"",1))</f>
        <v/>
      </c>
      <c r="E219" s="124" t="str">
        <f ca="1">IF(D219="","",SUM($D$2:D219))</f>
        <v/>
      </c>
    </row>
    <row r="220" spans="1:5">
      <c r="A220" s="124">
        <f t="shared" si="8"/>
        <v>6</v>
      </c>
      <c r="B220" s="124">
        <v>4</v>
      </c>
      <c r="C220" s="139" t="str">
        <f t="shared" ca="1" si="7"/>
        <v>幕内秀夫</v>
      </c>
      <c r="D220" s="124" t="str">
        <f ca="1">IF(C220="","",IF(COUNTIF($C$2:C220,C220)&gt;1,"",1))</f>
        <v/>
      </c>
      <c r="E220" s="124" t="str">
        <f ca="1">IF(D220="","",SUM($D$2:D220))</f>
        <v/>
      </c>
    </row>
    <row r="221" spans="1:5">
      <c r="A221" s="124">
        <f t="shared" si="8"/>
        <v>6</v>
      </c>
      <c r="B221" s="124">
        <v>5</v>
      </c>
      <c r="C221" s="139" t="str">
        <f t="shared" ca="1" si="7"/>
        <v>森口忠</v>
      </c>
      <c r="D221" s="124">
        <f ca="1">IF(C221="","",IF(COUNTIF($C$2:C221,C221)&gt;1,"",1))</f>
        <v>1</v>
      </c>
      <c r="E221" s="124">
        <f ca="1">IF(D221="","",SUM($D$2:D221))</f>
        <v>17</v>
      </c>
    </row>
    <row r="222" spans="1:5">
      <c r="A222" s="124">
        <f t="shared" si="8"/>
        <v>6</v>
      </c>
      <c r="B222" s="124">
        <v>6</v>
      </c>
      <c r="C222" s="139" t="str">
        <f t="shared" ca="1" si="7"/>
        <v>志村登志雄</v>
      </c>
      <c r="D222" s="124">
        <f ca="1">IF(C222="","",IF(COUNTIF($C$2:C222,C222)&gt;1,"",1))</f>
        <v>1</v>
      </c>
      <c r="E222" s="124">
        <f ca="1">IF(D222="","",SUM($D$2:D222))</f>
        <v>18</v>
      </c>
    </row>
    <row r="223" spans="1:5">
      <c r="A223" s="124">
        <f t="shared" si="8"/>
        <v>6</v>
      </c>
      <c r="B223" s="124">
        <v>7</v>
      </c>
      <c r="C223" s="139" t="str">
        <f t="shared" ca="1" si="7"/>
        <v>若月章浩</v>
      </c>
      <c r="D223" s="124" t="str">
        <f ca="1">IF(C223="","",IF(COUNTIF($C$2:C223,C223)&gt;1,"",1))</f>
        <v/>
      </c>
      <c r="E223" s="124" t="str">
        <f ca="1">IF(D223="","",SUM($D$2:D223))</f>
        <v/>
      </c>
    </row>
    <row r="224" spans="1:5">
      <c r="A224" s="124">
        <f t="shared" si="8"/>
        <v>6</v>
      </c>
      <c r="B224" s="124">
        <v>8</v>
      </c>
      <c r="C224" s="139" t="str">
        <f t="shared" ca="1" si="7"/>
        <v>ヴァニドゥ</v>
      </c>
      <c r="D224" s="124">
        <f ca="1">IF(C224="","",IF(COUNTIF($C$2:C224,C224)&gt;1,"",1))</f>
        <v>1</v>
      </c>
      <c r="E224" s="124">
        <f ca="1">IF(D224="","",SUM($D$2:D224))</f>
        <v>19</v>
      </c>
    </row>
    <row r="225" spans="1:5">
      <c r="A225" s="124">
        <f t="shared" si="8"/>
        <v>6</v>
      </c>
      <c r="B225" s="124">
        <v>9</v>
      </c>
      <c r="C225" s="139" t="str">
        <f t="shared" ca="1" si="7"/>
        <v>コオレ</v>
      </c>
      <c r="D225" s="124">
        <f ca="1">IF(C225="","",IF(COUNTIF($C$2:C225,C225)&gt;1,"",1))</f>
        <v>1</v>
      </c>
      <c r="E225" s="124">
        <f ca="1">IF(D225="","",SUM($D$2:D225))</f>
        <v>20</v>
      </c>
    </row>
    <row r="226" spans="1:5">
      <c r="A226" s="124">
        <f t="shared" si="8"/>
        <v>6</v>
      </c>
      <c r="B226" s="124">
        <v>10</v>
      </c>
      <c r="C226" s="139" t="str">
        <f t="shared" ca="1" si="7"/>
        <v>任鋭</v>
      </c>
      <c r="D226" s="124">
        <f ca="1">IF(C226="","",IF(COUNTIF($C$2:C226,C226)&gt;1,"",1))</f>
        <v>1</v>
      </c>
      <c r="E226" s="124">
        <f ca="1">IF(D226="","",SUM($D$2:D226))</f>
        <v>21</v>
      </c>
    </row>
    <row r="227" spans="1:5">
      <c r="A227" s="124">
        <f t="shared" si="8"/>
        <v>6</v>
      </c>
      <c r="B227" s="124">
        <v>11</v>
      </c>
      <c r="C227" s="139" t="str">
        <f t="shared" ca="1" si="7"/>
        <v>フェルナンド</v>
      </c>
      <c r="D227" s="124">
        <f ca="1">IF(C227="","",IF(COUNTIF($C$2:C227,C227)&gt;1,"",1))</f>
        <v>1</v>
      </c>
      <c r="E227" s="124">
        <f ca="1">IF(D227="","",SUM($D$2:D227))</f>
        <v>22</v>
      </c>
    </row>
    <row r="228" spans="1:5">
      <c r="A228" s="124">
        <f t="shared" si="8"/>
        <v>6</v>
      </c>
      <c r="B228" s="124">
        <v>12</v>
      </c>
      <c r="C228" s="139" t="str">
        <f t="shared" ca="1" si="7"/>
        <v>サマン</v>
      </c>
      <c r="D228" s="124">
        <f ca="1">IF(C228="","",IF(COUNTIF($C$2:C228,C228)&gt;1,"",1))</f>
        <v>1</v>
      </c>
      <c r="E228" s="124">
        <f ca="1">IF(D228="","",SUM($D$2:D228))</f>
        <v>23</v>
      </c>
    </row>
    <row r="229" spans="1:5">
      <c r="A229" s="124">
        <f t="shared" si="8"/>
        <v>6</v>
      </c>
      <c r="B229" s="124">
        <v>13</v>
      </c>
      <c r="C229" s="139" t="str">
        <f t="shared" ca="1" si="7"/>
        <v>與世山健</v>
      </c>
      <c r="D229" s="124">
        <f ca="1">IF(C229="","",IF(COUNTIF($C$2:C229,C229)&gt;1,"",1))</f>
        <v>1</v>
      </c>
      <c r="E229" s="124">
        <f ca="1">IF(D229="","",SUM($D$2:D229))</f>
        <v>24</v>
      </c>
    </row>
    <row r="230" spans="1:5">
      <c r="A230" s="124">
        <f t="shared" si="8"/>
        <v>6</v>
      </c>
      <c r="B230" s="124">
        <v>14</v>
      </c>
      <c r="C230" s="139" t="str">
        <f t="shared" ca="1" si="7"/>
        <v>田村勝行</v>
      </c>
      <c r="D230" s="124" t="str">
        <f ca="1">IF(C230="","",IF(COUNTIF($C$2:C230,C230)&gt;1,"",1))</f>
        <v/>
      </c>
      <c r="E230" s="124" t="str">
        <f ca="1">IF(D230="","",SUM($D$2:D230))</f>
        <v/>
      </c>
    </row>
    <row r="231" spans="1:5">
      <c r="A231" s="124">
        <f t="shared" si="8"/>
        <v>6</v>
      </c>
      <c r="B231" s="124">
        <v>15</v>
      </c>
      <c r="C231" s="139" t="str">
        <f t="shared" ca="1" si="7"/>
        <v>松本豊</v>
      </c>
      <c r="D231" s="124" t="str">
        <f ca="1">IF(C231="","",IF(COUNTIF($C$2:C231,C231)&gt;1,"",1))</f>
        <v/>
      </c>
      <c r="E231" s="124" t="str">
        <f ca="1">IF(D231="","",SUM($D$2:D231))</f>
        <v/>
      </c>
    </row>
    <row r="232" spans="1:5">
      <c r="A232" s="124">
        <f t="shared" si="8"/>
        <v>6</v>
      </c>
      <c r="B232" s="124">
        <v>16</v>
      </c>
      <c r="C232" s="139" t="str">
        <f t="shared" ca="1" si="7"/>
        <v>望月英明</v>
      </c>
      <c r="D232" s="124" t="str">
        <f ca="1">IF(C232="","",IF(COUNTIF($C$2:C232,C232)&gt;1,"",1))</f>
        <v/>
      </c>
      <c r="E232" s="124" t="str">
        <f ca="1">IF(D232="","",SUM($D$2:D232))</f>
        <v/>
      </c>
    </row>
    <row r="233" spans="1:5">
      <c r="A233" s="124">
        <f t="shared" si="8"/>
        <v>6</v>
      </c>
      <c r="B233" s="124">
        <v>17</v>
      </c>
      <c r="C233" s="139" t="str">
        <f t="shared" ca="1" si="7"/>
        <v>石井秀幸</v>
      </c>
      <c r="D233" s="124">
        <f ca="1">IF(C233="","",IF(COUNTIF($C$2:C233,C233)&gt;1,"",1))</f>
        <v>1</v>
      </c>
      <c r="E233" s="124">
        <f ca="1">IF(D233="","",SUM($D$2:D233))</f>
        <v>25</v>
      </c>
    </row>
    <row r="234" spans="1:5">
      <c r="A234" s="124">
        <f t="shared" si="8"/>
        <v>6</v>
      </c>
      <c r="B234" s="124">
        <v>18</v>
      </c>
      <c r="C234" s="139" t="str">
        <f t="shared" ca="1" si="7"/>
        <v/>
      </c>
      <c r="D234" s="124" t="str">
        <f ca="1">IF(C234="","",IF(COUNTIF($C$2:C234,C234)&gt;1,"",1))</f>
        <v/>
      </c>
      <c r="E234" s="124" t="str">
        <f ca="1">IF(D234="","",SUM($D$2:D234))</f>
        <v/>
      </c>
    </row>
    <row r="235" spans="1:5">
      <c r="A235" s="124">
        <f t="shared" si="8"/>
        <v>6</v>
      </c>
      <c r="B235" s="124">
        <v>19</v>
      </c>
      <c r="C235" s="139" t="str">
        <f t="shared" ca="1" si="7"/>
        <v/>
      </c>
      <c r="D235" s="124" t="str">
        <f ca="1">IF(C235="","",IF(COUNTIF($C$2:C235,C235)&gt;1,"",1))</f>
        <v/>
      </c>
      <c r="E235" s="124" t="str">
        <f ca="1">IF(D235="","",SUM($D$2:D235))</f>
        <v/>
      </c>
    </row>
    <row r="236" spans="1:5">
      <c r="A236" s="124">
        <f t="shared" si="8"/>
        <v>6</v>
      </c>
      <c r="B236" s="124">
        <v>20</v>
      </c>
      <c r="C236" s="139" t="str">
        <f t="shared" ca="1" si="7"/>
        <v/>
      </c>
      <c r="D236" s="124" t="str">
        <f ca="1">IF(C236="","",IF(COUNTIF($C$2:C236,C236)&gt;1,"",1))</f>
        <v/>
      </c>
      <c r="E236" s="124" t="str">
        <f ca="1">IF(D236="","",SUM($D$2:D236))</f>
        <v/>
      </c>
    </row>
    <row r="237" spans="1:5">
      <c r="A237" s="124">
        <f t="shared" si="8"/>
        <v>6</v>
      </c>
      <c r="B237" s="124">
        <v>21</v>
      </c>
      <c r="C237" s="139" t="str">
        <f t="shared" ca="1" si="7"/>
        <v/>
      </c>
      <c r="D237" s="124" t="str">
        <f ca="1">IF(C237="","",IF(COUNTIF($C$2:C237,C237)&gt;1,"",1))</f>
        <v/>
      </c>
      <c r="E237" s="124" t="str">
        <f ca="1">IF(D237="","",SUM($D$2:D237))</f>
        <v/>
      </c>
    </row>
    <row r="238" spans="1:5">
      <c r="A238" s="124">
        <f t="shared" si="8"/>
        <v>6</v>
      </c>
      <c r="B238" s="124">
        <v>22</v>
      </c>
      <c r="C238" s="139" t="str">
        <f t="shared" ca="1" si="7"/>
        <v/>
      </c>
      <c r="D238" s="124" t="str">
        <f ca="1">IF(C238="","",IF(COUNTIF($C$2:C238,C238)&gt;1,"",1))</f>
        <v/>
      </c>
      <c r="E238" s="124" t="str">
        <f ca="1">IF(D238="","",SUM($D$2:D238))</f>
        <v/>
      </c>
    </row>
    <row r="239" spans="1:5">
      <c r="A239" s="124">
        <f t="shared" si="8"/>
        <v>6</v>
      </c>
      <c r="B239" s="124">
        <v>23</v>
      </c>
      <c r="C239" s="139" t="str">
        <f t="shared" ca="1" si="7"/>
        <v/>
      </c>
      <c r="D239" s="124" t="str">
        <f ca="1">IF(C239="","",IF(COUNTIF($C$2:C239,C239)&gt;1,"",1))</f>
        <v/>
      </c>
      <c r="E239" s="124" t="str">
        <f ca="1">IF(D239="","",SUM($D$2:D239))</f>
        <v/>
      </c>
    </row>
    <row r="240" spans="1:5">
      <c r="A240" s="124">
        <f t="shared" si="8"/>
        <v>6</v>
      </c>
      <c r="B240" s="124">
        <v>24</v>
      </c>
      <c r="C240" s="139" t="str">
        <f t="shared" ca="1" si="7"/>
        <v/>
      </c>
      <c r="D240" s="124" t="str">
        <f ca="1">IF(C240="","",IF(COUNTIF($C$2:C240,C240)&gt;1,"",1))</f>
        <v/>
      </c>
      <c r="E240" s="124" t="str">
        <f ca="1">IF(D240="","",SUM($D$2:D240))</f>
        <v/>
      </c>
    </row>
    <row r="241" spans="1:5">
      <c r="A241" s="124">
        <f t="shared" si="8"/>
        <v>6</v>
      </c>
      <c r="B241" s="124">
        <v>25</v>
      </c>
      <c r="C241" s="139" t="str">
        <f t="shared" ca="1" si="7"/>
        <v/>
      </c>
      <c r="D241" s="124" t="str">
        <f ca="1">IF(C241="","",IF(COUNTIF($C$2:C241,C241)&gt;1,"",1))</f>
        <v/>
      </c>
      <c r="E241" s="124" t="str">
        <f ca="1">IF(D241="","",SUM($D$2:D241))</f>
        <v/>
      </c>
    </row>
    <row r="242" spans="1:5">
      <c r="A242" s="124">
        <f t="shared" si="8"/>
        <v>6</v>
      </c>
      <c r="B242" s="124">
        <v>26</v>
      </c>
      <c r="C242" s="139" t="str">
        <f t="shared" ca="1" si="7"/>
        <v/>
      </c>
      <c r="D242" s="124" t="str">
        <f ca="1">IF(C242="","",IF(COUNTIF($C$2:C242,C242)&gt;1,"",1))</f>
        <v/>
      </c>
      <c r="E242" s="124" t="str">
        <f ca="1">IF(D242="","",SUM($D$2:D242))</f>
        <v/>
      </c>
    </row>
    <row r="243" spans="1:5">
      <c r="A243" s="124">
        <f t="shared" si="8"/>
        <v>6</v>
      </c>
      <c r="B243" s="124">
        <v>27</v>
      </c>
      <c r="C243" s="139" t="str">
        <f t="shared" ca="1" si="7"/>
        <v/>
      </c>
      <c r="D243" s="124" t="str">
        <f ca="1">IF(C243="","",IF(COUNTIF($C$2:C243,C243)&gt;1,"",1))</f>
        <v/>
      </c>
      <c r="E243" s="124" t="str">
        <f ca="1">IF(D243="","",SUM($D$2:D243))</f>
        <v/>
      </c>
    </row>
    <row r="244" spans="1:5">
      <c r="A244" s="124">
        <f t="shared" si="8"/>
        <v>6</v>
      </c>
      <c r="B244" s="124">
        <v>28</v>
      </c>
      <c r="C244" s="139" t="str">
        <f t="shared" ca="1" si="7"/>
        <v/>
      </c>
      <c r="D244" s="124" t="str">
        <f ca="1">IF(C244="","",IF(COUNTIF($C$2:C244,C244)&gt;1,"",1))</f>
        <v/>
      </c>
      <c r="E244" s="124" t="str">
        <f ca="1">IF(D244="","",SUM($D$2:D244))</f>
        <v/>
      </c>
    </row>
    <row r="245" spans="1:5">
      <c r="A245" s="124">
        <f t="shared" si="8"/>
        <v>6</v>
      </c>
      <c r="B245" s="124">
        <v>29</v>
      </c>
      <c r="C245" s="139" t="str">
        <f t="shared" ca="1" si="7"/>
        <v/>
      </c>
      <c r="D245" s="124" t="str">
        <f ca="1">IF(C245="","",IF(COUNTIF($C$2:C245,C245)&gt;1,"",1))</f>
        <v/>
      </c>
      <c r="E245" s="124" t="str">
        <f ca="1">IF(D245="","",SUM($D$2:D245))</f>
        <v/>
      </c>
    </row>
    <row r="246" spans="1:5">
      <c r="A246" s="124">
        <f t="shared" si="8"/>
        <v>6</v>
      </c>
      <c r="B246" s="124">
        <v>30</v>
      </c>
      <c r="C246" s="139" t="str">
        <f t="shared" ca="1" si="7"/>
        <v/>
      </c>
      <c r="D246" s="124" t="str">
        <f ca="1">IF(C246="","",IF(COUNTIF($C$2:C246,C246)&gt;1,"",1))</f>
        <v/>
      </c>
      <c r="E246" s="124" t="str">
        <f ca="1">IF(D246="","",SUM($D$2:D246))</f>
        <v/>
      </c>
    </row>
    <row r="247" spans="1:5">
      <c r="A247" s="124">
        <f t="shared" si="8"/>
        <v>6</v>
      </c>
      <c r="B247" s="124">
        <v>31</v>
      </c>
      <c r="C247" s="139" t="str">
        <f t="shared" ca="1" si="7"/>
        <v/>
      </c>
      <c r="D247" s="124" t="str">
        <f ca="1">IF(C247="","",IF(COUNTIF($C$2:C247,C247)&gt;1,"",1))</f>
        <v/>
      </c>
      <c r="E247" s="124" t="str">
        <f ca="1">IF(D247="","",SUM($D$2:D247))</f>
        <v/>
      </c>
    </row>
    <row r="248" spans="1:5">
      <c r="A248" s="124">
        <f t="shared" si="8"/>
        <v>6</v>
      </c>
      <c r="B248" s="124">
        <v>32</v>
      </c>
      <c r="C248" s="139" t="str">
        <f t="shared" ca="1" si="7"/>
        <v/>
      </c>
      <c r="D248" s="124" t="str">
        <f ca="1">IF(C248="","",IF(COUNTIF($C$2:C248,C248)&gt;1,"",1))</f>
        <v/>
      </c>
      <c r="E248" s="124" t="str">
        <f ca="1">IF(D248="","",SUM($D$2:D248))</f>
        <v/>
      </c>
    </row>
    <row r="249" spans="1:5">
      <c r="A249" s="124">
        <f t="shared" si="8"/>
        <v>6</v>
      </c>
      <c r="B249" s="124">
        <v>33</v>
      </c>
      <c r="C249" s="139" t="str">
        <f t="shared" ca="1" si="7"/>
        <v/>
      </c>
      <c r="D249" s="124" t="str">
        <f ca="1">IF(C249="","",IF(COUNTIF($C$2:C249,C249)&gt;1,"",1))</f>
        <v/>
      </c>
      <c r="E249" s="124" t="str">
        <f ca="1">IF(D249="","",SUM($D$2:D249))</f>
        <v/>
      </c>
    </row>
    <row r="250" spans="1:5">
      <c r="A250" s="124">
        <f t="shared" si="8"/>
        <v>6</v>
      </c>
      <c r="B250" s="124">
        <v>34</v>
      </c>
      <c r="C250" s="139" t="str">
        <f t="shared" ca="1" si="7"/>
        <v/>
      </c>
      <c r="D250" s="124" t="str">
        <f ca="1">IF(C250="","",IF(COUNTIF($C$2:C250,C250)&gt;1,"",1))</f>
        <v/>
      </c>
      <c r="E250" s="124" t="str">
        <f ca="1">IF(D250="","",SUM($D$2:D250))</f>
        <v/>
      </c>
    </row>
    <row r="251" spans="1:5">
      <c r="A251" s="124">
        <f t="shared" si="8"/>
        <v>6</v>
      </c>
      <c r="B251" s="124">
        <v>35</v>
      </c>
      <c r="C251" s="139" t="str">
        <f t="shared" ca="1" si="7"/>
        <v/>
      </c>
      <c r="D251" s="124" t="str">
        <f ca="1">IF(C251="","",IF(COUNTIF($C$2:C251,C251)&gt;1,"",1))</f>
        <v/>
      </c>
      <c r="E251" s="124" t="str">
        <f ca="1">IF(D251="","",SUM($D$2:D251))</f>
        <v/>
      </c>
    </row>
    <row r="252" spans="1:5">
      <c r="A252" s="124">
        <f t="shared" si="8"/>
        <v>6</v>
      </c>
      <c r="B252" s="124">
        <v>36</v>
      </c>
      <c r="C252" s="139" t="str">
        <f t="shared" ca="1" si="7"/>
        <v/>
      </c>
      <c r="D252" s="124" t="str">
        <f ca="1">IF(C252="","",IF(COUNTIF($C$2:C252,C252)&gt;1,"",1))</f>
        <v/>
      </c>
      <c r="E252" s="124" t="str">
        <f ca="1">IF(D252="","",SUM($D$2:D252))</f>
        <v/>
      </c>
    </row>
    <row r="253" spans="1:5">
      <c r="A253" s="124">
        <f t="shared" si="8"/>
        <v>6</v>
      </c>
      <c r="B253" s="124">
        <v>37</v>
      </c>
      <c r="C253" s="139" t="str">
        <f t="shared" ca="1" si="7"/>
        <v/>
      </c>
      <c r="D253" s="124" t="str">
        <f ca="1">IF(C253="","",IF(COUNTIF($C$2:C253,C253)&gt;1,"",1))</f>
        <v/>
      </c>
      <c r="E253" s="124" t="str">
        <f ca="1">IF(D253="","",SUM($D$2:D253))</f>
        <v/>
      </c>
    </row>
    <row r="254" spans="1:5">
      <c r="A254" s="124">
        <f t="shared" si="8"/>
        <v>6</v>
      </c>
      <c r="B254" s="124">
        <v>38</v>
      </c>
      <c r="C254" s="139" t="str">
        <f t="shared" ca="1" si="7"/>
        <v/>
      </c>
      <c r="D254" s="124" t="str">
        <f ca="1">IF(C254="","",IF(COUNTIF($C$2:C254,C254)&gt;1,"",1))</f>
        <v/>
      </c>
      <c r="E254" s="124" t="str">
        <f ca="1">IF(D254="","",SUM($D$2:D254))</f>
        <v/>
      </c>
    </row>
    <row r="255" spans="1:5">
      <c r="A255" s="124">
        <f t="shared" si="8"/>
        <v>6</v>
      </c>
      <c r="B255" s="124">
        <v>39</v>
      </c>
      <c r="C255" s="139" t="str">
        <f t="shared" ca="1" si="7"/>
        <v/>
      </c>
      <c r="D255" s="124" t="str">
        <f ca="1">IF(C255="","",IF(COUNTIF($C$2:C255,C255)&gt;1,"",1))</f>
        <v/>
      </c>
      <c r="E255" s="124" t="str">
        <f ca="1">IF(D255="","",SUM($D$2:D255))</f>
        <v/>
      </c>
    </row>
    <row r="256" spans="1:5">
      <c r="A256" s="124">
        <f t="shared" si="8"/>
        <v>6</v>
      </c>
      <c r="B256" s="124">
        <v>40</v>
      </c>
      <c r="C256" s="139" t="str">
        <f t="shared" ca="1" si="7"/>
        <v/>
      </c>
      <c r="D256" s="124" t="str">
        <f ca="1">IF(C256="","",IF(COUNTIF($C$2:C256,C256)&gt;1,"",1))</f>
        <v/>
      </c>
      <c r="E256" s="124" t="str">
        <f ca="1">IF(D256="","",SUM($D$2:D256))</f>
        <v/>
      </c>
    </row>
    <row r="257" spans="1:5">
      <c r="A257" s="124">
        <f t="shared" si="8"/>
        <v>6</v>
      </c>
      <c r="B257" s="124">
        <v>41</v>
      </c>
      <c r="C257" s="139" t="str">
        <f t="shared" ca="1" si="7"/>
        <v/>
      </c>
      <c r="D257" s="124" t="str">
        <f ca="1">IF(C257="","",IF(COUNTIF($C$2:C257,C257)&gt;1,"",1))</f>
        <v/>
      </c>
      <c r="E257" s="124" t="str">
        <f ca="1">IF(D257="","",SUM($D$2:D257))</f>
        <v/>
      </c>
    </row>
    <row r="258" spans="1:5">
      <c r="A258" s="124">
        <f t="shared" si="8"/>
        <v>6</v>
      </c>
      <c r="B258" s="124">
        <v>42</v>
      </c>
      <c r="C258" s="139" t="str">
        <f t="shared" ca="1" si="7"/>
        <v/>
      </c>
      <c r="D258" s="124" t="str">
        <f ca="1">IF(C258="","",IF(COUNTIF($C$2:C258,C258)&gt;1,"",1))</f>
        <v/>
      </c>
      <c r="E258" s="124" t="str">
        <f ca="1">IF(D258="","",SUM($D$2:D258))</f>
        <v/>
      </c>
    </row>
    <row r="259" spans="1:5">
      <c r="A259" s="124">
        <f t="shared" si="8"/>
        <v>6</v>
      </c>
      <c r="B259" s="124">
        <v>43</v>
      </c>
      <c r="C259" s="140" t="str">
        <f t="shared" ref="C259:C322" ca="1" si="9">INDIRECT("'"&amp;A259&amp;"'!B"&amp;B259+6)</f>
        <v/>
      </c>
      <c r="D259" s="124" t="str">
        <f ca="1">IF(C259="","",IF(COUNTIF($C$2:C259,C259)&gt;1,"",1))</f>
        <v/>
      </c>
      <c r="E259" s="124" t="str">
        <f ca="1">IF(D259="","",SUM($D$2:D259))</f>
        <v/>
      </c>
    </row>
    <row r="260" spans="1:5">
      <c r="A260" s="124">
        <f>+A259+1</f>
        <v>7</v>
      </c>
      <c r="B260" s="124">
        <v>1</v>
      </c>
      <c r="C260" s="139" t="str">
        <f t="shared" ca="1" si="9"/>
        <v>長瀬賢太郎</v>
      </c>
      <c r="D260" s="124" t="str">
        <f ca="1">IF(C260="","",IF(COUNTIF($C$2:C260,C260)&gt;1,"",1))</f>
        <v/>
      </c>
      <c r="E260" s="124" t="str">
        <f ca="1">IF(D260="","",SUM($D$2:D260))</f>
        <v/>
      </c>
    </row>
    <row r="261" spans="1:5">
      <c r="A261" s="124">
        <f>+A260</f>
        <v>7</v>
      </c>
      <c r="B261" s="124">
        <v>2</v>
      </c>
      <c r="C261" s="139" t="str">
        <f t="shared" ca="1" si="9"/>
        <v>清水直人</v>
      </c>
      <c r="D261" s="124" t="str">
        <f ca="1">IF(C261="","",IF(COUNTIF($C$2:C261,C261)&gt;1,"",1))</f>
        <v/>
      </c>
      <c r="E261" s="124" t="str">
        <f ca="1">IF(D261="","",SUM($D$2:D261))</f>
        <v/>
      </c>
    </row>
    <row r="262" spans="1:5">
      <c r="A262" s="124">
        <f t="shared" ref="A262:A302" si="10">+A261</f>
        <v>7</v>
      </c>
      <c r="B262" s="124">
        <v>3</v>
      </c>
      <c r="C262" s="139" t="str">
        <f t="shared" ca="1" si="9"/>
        <v>長岡順一</v>
      </c>
      <c r="D262" s="124" t="str">
        <f ca="1">IF(C262="","",IF(COUNTIF($C$2:C262,C262)&gt;1,"",1))</f>
        <v/>
      </c>
      <c r="E262" s="124" t="str">
        <f ca="1">IF(D262="","",SUM($D$2:D262))</f>
        <v/>
      </c>
    </row>
    <row r="263" spans="1:5">
      <c r="A263" s="124">
        <f t="shared" si="10"/>
        <v>7</v>
      </c>
      <c r="B263" s="124">
        <v>4</v>
      </c>
      <c r="C263" s="139" t="str">
        <f t="shared" ca="1" si="9"/>
        <v>萩原光彦</v>
      </c>
      <c r="D263" s="124" t="str">
        <f ca="1">IF(C263="","",IF(COUNTIF($C$2:C263,C263)&gt;1,"",1))</f>
        <v/>
      </c>
      <c r="E263" s="124" t="str">
        <f ca="1">IF(D263="","",SUM($D$2:D263))</f>
        <v/>
      </c>
    </row>
    <row r="264" spans="1:5">
      <c r="A264" s="124">
        <f t="shared" si="10"/>
        <v>7</v>
      </c>
      <c r="B264" s="124">
        <v>5</v>
      </c>
      <c r="C264" s="139" t="str">
        <f t="shared" ca="1" si="9"/>
        <v>森口忠</v>
      </c>
      <c r="D264" s="124" t="str">
        <f ca="1">IF(C264="","",IF(COUNTIF($C$2:C264,C264)&gt;1,"",1))</f>
        <v/>
      </c>
      <c r="E264" s="124" t="str">
        <f ca="1">IF(D264="","",SUM($D$2:D264))</f>
        <v/>
      </c>
    </row>
    <row r="265" spans="1:5">
      <c r="A265" s="124">
        <f t="shared" si="10"/>
        <v>7</v>
      </c>
      <c r="B265" s="124">
        <v>6</v>
      </c>
      <c r="C265" s="139" t="str">
        <f t="shared" ca="1" si="9"/>
        <v>山田保</v>
      </c>
      <c r="D265" s="124" t="str">
        <f ca="1">IF(C265="","",IF(COUNTIF($C$2:C265,C265)&gt;1,"",1))</f>
        <v/>
      </c>
      <c r="E265" s="124" t="str">
        <f ca="1">IF(D265="","",SUM($D$2:D265))</f>
        <v/>
      </c>
    </row>
    <row r="266" spans="1:5">
      <c r="A266" s="124">
        <f t="shared" si="10"/>
        <v>7</v>
      </c>
      <c r="B266" s="124">
        <v>7</v>
      </c>
      <c r="C266" s="139" t="str">
        <f t="shared" ca="1" si="9"/>
        <v>志村登志雄</v>
      </c>
      <c r="D266" s="124" t="str">
        <f ca="1">IF(C266="","",IF(COUNTIF($C$2:C266,C266)&gt;1,"",1))</f>
        <v/>
      </c>
      <c r="E266" s="124" t="str">
        <f ca="1">IF(D266="","",SUM($D$2:D266))</f>
        <v/>
      </c>
    </row>
    <row r="267" spans="1:5">
      <c r="A267" s="124">
        <f t="shared" si="10"/>
        <v>7</v>
      </c>
      <c r="B267" s="124">
        <v>8</v>
      </c>
      <c r="C267" s="139" t="str">
        <f t="shared" ca="1" si="9"/>
        <v>ヤサン</v>
      </c>
      <c r="D267" s="124">
        <f ca="1">IF(C267="","",IF(COUNTIF($C$2:C267,C267)&gt;1,"",1))</f>
        <v>1</v>
      </c>
      <c r="E267" s="124">
        <f ca="1">IF(D267="","",SUM($D$2:D267))</f>
        <v>26</v>
      </c>
    </row>
    <row r="268" spans="1:5">
      <c r="A268" s="124">
        <f t="shared" si="10"/>
        <v>7</v>
      </c>
      <c r="B268" s="124">
        <v>9</v>
      </c>
      <c r="C268" s="139" t="str">
        <f t="shared" ca="1" si="9"/>
        <v>サマン</v>
      </c>
      <c r="D268" s="124" t="str">
        <f ca="1">IF(C268="","",IF(COUNTIF($C$2:C268,C268)&gt;1,"",1))</f>
        <v/>
      </c>
      <c r="E268" s="124" t="str">
        <f ca="1">IF(D268="","",SUM($D$2:D268))</f>
        <v/>
      </c>
    </row>
    <row r="269" spans="1:5">
      <c r="A269" s="124">
        <f t="shared" si="10"/>
        <v>7</v>
      </c>
      <c r="B269" s="124">
        <v>10</v>
      </c>
      <c r="C269" s="139" t="str">
        <f t="shared" ca="1" si="9"/>
        <v>サザンカ</v>
      </c>
      <c r="D269" s="124">
        <f ca="1">IF(C269="","",IF(COUNTIF($C$2:C269,C269)&gt;1,"",1))</f>
        <v>1</v>
      </c>
      <c r="E269" s="124">
        <f ca="1">IF(D269="","",SUM($D$2:D269))</f>
        <v>27</v>
      </c>
    </row>
    <row r="270" spans="1:5">
      <c r="A270" s="124">
        <f t="shared" si="10"/>
        <v>7</v>
      </c>
      <c r="B270" s="124">
        <v>11</v>
      </c>
      <c r="C270" s="139" t="str">
        <f t="shared" ca="1" si="9"/>
        <v>クリシャディ</v>
      </c>
      <c r="D270" s="124">
        <f ca="1">IF(C270="","",IF(COUNTIF($C$2:C270,C270)&gt;1,"",1))</f>
        <v>1</v>
      </c>
      <c r="E270" s="124">
        <f ca="1">IF(D270="","",SUM($D$2:D270))</f>
        <v>28</v>
      </c>
    </row>
    <row r="271" spans="1:5">
      <c r="A271" s="124">
        <f t="shared" si="10"/>
        <v>7</v>
      </c>
      <c r="B271" s="124">
        <v>12</v>
      </c>
      <c r="C271" s="139" t="str">
        <f t="shared" ca="1" si="9"/>
        <v>任鋭</v>
      </c>
      <c r="D271" s="124" t="str">
        <f ca="1">IF(C271="","",IF(COUNTIF($C$2:C271,C271)&gt;1,"",1))</f>
        <v/>
      </c>
      <c r="E271" s="124" t="str">
        <f ca="1">IF(D271="","",SUM($D$2:D271))</f>
        <v/>
      </c>
    </row>
    <row r="272" spans="1:5">
      <c r="A272" s="124">
        <f t="shared" si="10"/>
        <v>7</v>
      </c>
      <c r="B272" s="124">
        <v>13</v>
      </c>
      <c r="C272" s="139" t="str">
        <f t="shared" ca="1" si="9"/>
        <v>鈴木嘉雄</v>
      </c>
      <c r="D272" s="124">
        <f ca="1">IF(C272="","",IF(COUNTIF($C$2:C272,C272)&gt;1,"",1))</f>
        <v>1</v>
      </c>
      <c r="E272" s="124">
        <f ca="1">IF(D272="","",SUM($D$2:D272))</f>
        <v>29</v>
      </c>
    </row>
    <row r="273" spans="1:5">
      <c r="A273" s="124">
        <f t="shared" si="10"/>
        <v>7</v>
      </c>
      <c r="B273" s="124">
        <v>14</v>
      </c>
      <c r="C273" s="139" t="str">
        <f t="shared" ca="1" si="9"/>
        <v>ヌワン</v>
      </c>
      <c r="D273" s="124">
        <f ca="1">IF(C273="","",IF(COUNTIF($C$2:C273,C273)&gt;1,"",1))</f>
        <v>1</v>
      </c>
      <c r="E273" s="124">
        <f ca="1">IF(D273="","",SUM($D$2:D273))</f>
        <v>30</v>
      </c>
    </row>
    <row r="274" spans="1:5">
      <c r="A274" s="124">
        <f t="shared" si="10"/>
        <v>7</v>
      </c>
      <c r="B274" s="124">
        <v>15</v>
      </c>
      <c r="C274" s="139" t="str">
        <f t="shared" ca="1" si="9"/>
        <v>カメラ</v>
      </c>
      <c r="D274" s="124">
        <f ca="1">IF(C274="","",IF(COUNTIF($C$2:C274,C274)&gt;1,"",1))</f>
        <v>1</v>
      </c>
      <c r="E274" s="124">
        <f ca="1">IF(D274="","",SUM($D$2:D274))</f>
        <v>31</v>
      </c>
    </row>
    <row r="275" spans="1:5">
      <c r="A275" s="124">
        <f t="shared" si="10"/>
        <v>7</v>
      </c>
      <c r="B275" s="124">
        <v>16</v>
      </c>
      <c r="C275" s="139" t="str">
        <f t="shared" ca="1" si="9"/>
        <v>與世山健</v>
      </c>
      <c r="D275" s="124" t="str">
        <f ca="1">IF(C275="","",IF(COUNTIF($C$2:C275,C275)&gt;1,"",1))</f>
        <v/>
      </c>
      <c r="E275" s="124" t="str">
        <f ca="1">IF(D275="","",SUM($D$2:D275))</f>
        <v/>
      </c>
    </row>
    <row r="276" spans="1:5">
      <c r="A276" s="124">
        <f t="shared" si="10"/>
        <v>7</v>
      </c>
      <c r="B276" s="124">
        <v>17</v>
      </c>
      <c r="C276" s="139" t="str">
        <f t="shared" ca="1" si="9"/>
        <v>田村勝行</v>
      </c>
      <c r="D276" s="124" t="str">
        <f ca="1">IF(C276="","",IF(COUNTIF($C$2:C276,C276)&gt;1,"",1))</f>
        <v/>
      </c>
      <c r="E276" s="124" t="str">
        <f ca="1">IF(D276="","",SUM($D$2:D276))</f>
        <v/>
      </c>
    </row>
    <row r="277" spans="1:5">
      <c r="A277" s="124">
        <f t="shared" si="10"/>
        <v>7</v>
      </c>
      <c r="B277" s="124">
        <v>18</v>
      </c>
      <c r="C277" s="139" t="str">
        <f t="shared" ca="1" si="9"/>
        <v>田村諭</v>
      </c>
      <c r="D277" s="124" t="str">
        <f ca="1">IF(C277="","",IF(COUNTIF($C$2:C277,C277)&gt;1,"",1))</f>
        <v/>
      </c>
      <c r="E277" s="124" t="str">
        <f ca="1">IF(D277="","",SUM($D$2:D277))</f>
        <v/>
      </c>
    </row>
    <row r="278" spans="1:5">
      <c r="A278" s="124">
        <f t="shared" si="10"/>
        <v>7</v>
      </c>
      <c r="B278" s="124">
        <v>19</v>
      </c>
      <c r="C278" s="139" t="str">
        <f t="shared" ca="1" si="9"/>
        <v>望月英明</v>
      </c>
      <c r="D278" s="124" t="str">
        <f ca="1">IF(C278="","",IF(COUNTIF($C$2:C278,C278)&gt;1,"",1))</f>
        <v/>
      </c>
      <c r="E278" s="124" t="str">
        <f ca="1">IF(D278="","",SUM($D$2:D278))</f>
        <v/>
      </c>
    </row>
    <row r="279" spans="1:5">
      <c r="A279" s="124">
        <f t="shared" si="10"/>
        <v>7</v>
      </c>
      <c r="B279" s="124">
        <v>20</v>
      </c>
      <c r="C279" s="139" t="str">
        <f t="shared" ca="1" si="9"/>
        <v>妹尾優</v>
      </c>
      <c r="D279" s="124" t="str">
        <f ca="1">IF(C279="","",IF(COUNTIF($C$2:C279,C279)&gt;1,"",1))</f>
        <v/>
      </c>
      <c r="E279" s="124" t="str">
        <f ca="1">IF(D279="","",SUM($D$2:D279))</f>
        <v/>
      </c>
    </row>
    <row r="280" spans="1:5">
      <c r="A280" s="124">
        <f t="shared" si="10"/>
        <v>7</v>
      </c>
      <c r="B280" s="124">
        <v>21</v>
      </c>
      <c r="C280" s="139" t="str">
        <f t="shared" ca="1" si="9"/>
        <v>若月章浩</v>
      </c>
      <c r="D280" s="124" t="str">
        <f ca="1">IF(C280="","",IF(COUNTIF($C$2:C280,C280)&gt;1,"",1))</f>
        <v/>
      </c>
      <c r="E280" s="124" t="str">
        <f ca="1">IF(D280="","",SUM($D$2:D280))</f>
        <v/>
      </c>
    </row>
    <row r="281" spans="1:5">
      <c r="A281" s="124">
        <f t="shared" si="10"/>
        <v>7</v>
      </c>
      <c r="B281" s="124">
        <v>22</v>
      </c>
      <c r="C281" s="139" t="str">
        <f t="shared" ca="1" si="9"/>
        <v>勅使河原幹太</v>
      </c>
      <c r="D281" s="124">
        <f ca="1">IF(C281="","",IF(COUNTIF($C$2:C281,C281)&gt;1,"",1))</f>
        <v>1</v>
      </c>
      <c r="E281" s="124">
        <f ca="1">IF(D281="","",SUM($D$2:D281))</f>
        <v>32</v>
      </c>
    </row>
    <row r="282" spans="1:5">
      <c r="A282" s="124">
        <f t="shared" si="10"/>
        <v>7</v>
      </c>
      <c r="B282" s="124">
        <v>23</v>
      </c>
      <c r="C282" s="139" t="str">
        <f t="shared" ca="1" si="9"/>
        <v>山蔭卓志</v>
      </c>
      <c r="D282" s="124">
        <f ca="1">IF(C282="","",IF(COUNTIF($C$2:C282,C282)&gt;1,"",1))</f>
        <v>1</v>
      </c>
      <c r="E282" s="124">
        <f ca="1">IF(D282="","",SUM($D$2:D282))</f>
        <v>33</v>
      </c>
    </row>
    <row r="283" spans="1:5">
      <c r="A283" s="124">
        <f t="shared" si="10"/>
        <v>7</v>
      </c>
      <c r="B283" s="124">
        <v>24</v>
      </c>
      <c r="C283" s="139" t="str">
        <f t="shared" ca="1" si="9"/>
        <v>藤井尚善</v>
      </c>
      <c r="D283" s="124">
        <f ca="1">IF(C283="","",IF(COUNTIF($C$2:C283,C283)&gt;1,"",1))</f>
        <v>1</v>
      </c>
      <c r="E283" s="124">
        <f ca="1">IF(D283="","",SUM($D$2:D283))</f>
        <v>34</v>
      </c>
    </row>
    <row r="284" spans="1:5">
      <c r="A284" s="124">
        <f t="shared" si="10"/>
        <v>7</v>
      </c>
      <c r="B284" s="124">
        <v>25</v>
      </c>
      <c r="C284" s="139" t="str">
        <f t="shared" ca="1" si="9"/>
        <v>渡邊わか葉</v>
      </c>
      <c r="D284" s="124">
        <f ca="1">IF(C284="","",IF(COUNTIF($C$2:C284,C284)&gt;1,"",1))</f>
        <v>1</v>
      </c>
      <c r="E284" s="124">
        <f ca="1">IF(D284="","",SUM($D$2:D284))</f>
        <v>35</v>
      </c>
    </row>
    <row r="285" spans="1:5">
      <c r="A285" s="124">
        <f t="shared" si="10"/>
        <v>7</v>
      </c>
      <c r="B285" s="124">
        <v>26</v>
      </c>
      <c r="C285" s="139" t="str">
        <f t="shared" ca="1" si="9"/>
        <v>片桐賢司</v>
      </c>
      <c r="D285" s="124">
        <f ca="1">IF(C285="","",IF(COUNTIF($C$2:C285,C285)&gt;1,"",1))</f>
        <v>1</v>
      </c>
      <c r="E285" s="124">
        <f ca="1">IF(D285="","",SUM($D$2:D285))</f>
        <v>36</v>
      </c>
    </row>
    <row r="286" spans="1:5">
      <c r="A286" s="124">
        <f t="shared" si="10"/>
        <v>7</v>
      </c>
      <c r="B286" s="124">
        <v>27</v>
      </c>
      <c r="C286" s="139" t="str">
        <f t="shared" ca="1" si="9"/>
        <v>平野稔</v>
      </c>
      <c r="D286" s="124">
        <f ca="1">IF(C286="","",IF(COUNTIF($C$2:C286,C286)&gt;1,"",1))</f>
        <v>1</v>
      </c>
      <c r="E286" s="124">
        <f ca="1">IF(D286="","",SUM($D$2:D286))</f>
        <v>37</v>
      </c>
    </row>
    <row r="287" spans="1:5">
      <c r="A287" s="124">
        <f t="shared" si="10"/>
        <v>7</v>
      </c>
      <c r="B287" s="124">
        <v>28</v>
      </c>
      <c r="C287" s="139" t="str">
        <f t="shared" ca="1" si="9"/>
        <v>上都真拓</v>
      </c>
      <c r="D287" s="124">
        <f ca="1">IF(C287="","",IF(COUNTIF($C$2:C287,C287)&gt;1,"",1))</f>
        <v>1</v>
      </c>
      <c r="E287" s="124">
        <f ca="1">IF(D287="","",SUM($D$2:D287))</f>
        <v>38</v>
      </c>
    </row>
    <row r="288" spans="1:5">
      <c r="A288" s="124">
        <f t="shared" si="10"/>
        <v>7</v>
      </c>
      <c r="B288" s="124">
        <v>29</v>
      </c>
      <c r="C288" s="139" t="str">
        <f t="shared" ca="1" si="9"/>
        <v>鈴木竜太</v>
      </c>
      <c r="D288" s="124">
        <f ca="1">IF(C288="","",IF(COUNTIF($C$2:C288,C288)&gt;1,"",1))</f>
        <v>1</v>
      </c>
      <c r="E288" s="124">
        <f ca="1">IF(D288="","",SUM($D$2:D288))</f>
        <v>39</v>
      </c>
    </row>
    <row r="289" spans="1:5">
      <c r="A289" s="124">
        <f t="shared" si="10"/>
        <v>7</v>
      </c>
      <c r="B289" s="124">
        <v>30</v>
      </c>
      <c r="C289" s="139" t="str">
        <f t="shared" ca="1" si="9"/>
        <v>島岡真理子</v>
      </c>
      <c r="D289" s="124">
        <f ca="1">IF(C289="","",IF(COUNTIF($C$2:C289,C289)&gt;1,"",1))</f>
        <v>1</v>
      </c>
      <c r="E289" s="124">
        <f ca="1">IF(D289="","",SUM($D$2:D289))</f>
        <v>40</v>
      </c>
    </row>
    <row r="290" spans="1:5">
      <c r="A290" s="124">
        <f t="shared" si="10"/>
        <v>7</v>
      </c>
      <c r="B290" s="124">
        <v>31</v>
      </c>
      <c r="C290" s="139" t="str">
        <f t="shared" ca="1" si="9"/>
        <v>馬場清豪</v>
      </c>
      <c r="D290" s="124">
        <f ca="1">IF(C290="","",IF(COUNTIF($C$2:C290,C290)&gt;1,"",1))</f>
        <v>1</v>
      </c>
      <c r="E290" s="124">
        <f ca="1">IF(D290="","",SUM($D$2:D290))</f>
        <v>41</v>
      </c>
    </row>
    <row r="291" spans="1:5">
      <c r="A291" s="124">
        <f t="shared" si="10"/>
        <v>7</v>
      </c>
      <c r="B291" s="124">
        <v>32</v>
      </c>
      <c r="C291" s="139" t="str">
        <f t="shared" ca="1" si="9"/>
        <v>小林一隆</v>
      </c>
      <c r="D291" s="124">
        <f ca="1">IF(C291="","",IF(COUNTIF($C$2:C291,C291)&gt;1,"",1))</f>
        <v>1</v>
      </c>
      <c r="E291" s="124">
        <f ca="1">IF(D291="","",SUM($D$2:D291))</f>
        <v>42</v>
      </c>
    </row>
    <row r="292" spans="1:5">
      <c r="A292" s="124">
        <f t="shared" si="10"/>
        <v>7</v>
      </c>
      <c r="B292" s="124">
        <v>33</v>
      </c>
      <c r="C292" s="139" t="str">
        <f t="shared" ca="1" si="9"/>
        <v>江坂春菜</v>
      </c>
      <c r="D292" s="124">
        <f ca="1">IF(C292="","",IF(COUNTIF($C$2:C292,C292)&gt;1,"",1))</f>
        <v>1</v>
      </c>
      <c r="E292" s="124">
        <f ca="1">IF(D292="","",SUM($D$2:D292))</f>
        <v>43</v>
      </c>
    </row>
    <row r="293" spans="1:5">
      <c r="A293" s="124">
        <f t="shared" si="10"/>
        <v>7</v>
      </c>
      <c r="B293" s="124">
        <v>34</v>
      </c>
      <c r="C293" s="139" t="str">
        <f t="shared" ca="1" si="9"/>
        <v>遠藤美穂子</v>
      </c>
      <c r="D293" s="124">
        <f ca="1">IF(C293="","",IF(COUNTIF($C$2:C293,C293)&gt;1,"",1))</f>
        <v>1</v>
      </c>
      <c r="E293" s="124">
        <f ca="1">IF(D293="","",SUM($D$2:D293))</f>
        <v>44</v>
      </c>
    </row>
    <row r="294" spans="1:5">
      <c r="A294" s="124">
        <f t="shared" si="10"/>
        <v>7</v>
      </c>
      <c r="B294" s="124">
        <v>35</v>
      </c>
      <c r="C294" s="139" t="str">
        <f t="shared" ca="1" si="9"/>
        <v>鈴木信一郎</v>
      </c>
      <c r="D294" s="124">
        <f ca="1">IF(C294="","",IF(COUNTIF($C$2:C294,C294)&gt;1,"",1))</f>
        <v>1</v>
      </c>
      <c r="E294" s="124">
        <f ca="1">IF(D294="","",SUM($D$2:D294))</f>
        <v>45</v>
      </c>
    </row>
    <row r="295" spans="1:5">
      <c r="A295" s="124">
        <f t="shared" si="10"/>
        <v>7</v>
      </c>
      <c r="B295" s="124">
        <v>36</v>
      </c>
      <c r="C295" s="139" t="str">
        <f t="shared" ca="1" si="9"/>
        <v>津倉侑和</v>
      </c>
      <c r="D295" s="124">
        <f ca="1">IF(C295="","",IF(COUNTIF($C$2:C295,C295)&gt;1,"",1))</f>
        <v>1</v>
      </c>
      <c r="E295" s="124">
        <f ca="1">IF(D295="","",SUM($D$2:D295))</f>
        <v>46</v>
      </c>
    </row>
    <row r="296" spans="1:5">
      <c r="A296" s="124">
        <f t="shared" si="10"/>
        <v>7</v>
      </c>
      <c r="B296" s="124">
        <v>37</v>
      </c>
      <c r="C296" s="139" t="str">
        <f t="shared" ca="1" si="9"/>
        <v>牛田恵弘</v>
      </c>
      <c r="D296" s="124">
        <f ca="1">IF(C296="","",IF(COUNTIF($C$2:C296,C296)&gt;1,"",1))</f>
        <v>1</v>
      </c>
      <c r="E296" s="124">
        <f ca="1">IF(D296="","",SUM($D$2:D296))</f>
        <v>47</v>
      </c>
    </row>
    <row r="297" spans="1:5">
      <c r="A297" s="124">
        <f t="shared" si="10"/>
        <v>7</v>
      </c>
      <c r="B297" s="124">
        <v>38</v>
      </c>
      <c r="C297" s="139" t="str">
        <f t="shared" ca="1" si="9"/>
        <v/>
      </c>
      <c r="D297" s="124" t="str">
        <f ca="1">IF(C297="","",IF(COUNTIF($C$2:C297,C297)&gt;1,"",1))</f>
        <v/>
      </c>
      <c r="E297" s="124" t="str">
        <f ca="1">IF(D297="","",SUM($D$2:D297))</f>
        <v/>
      </c>
    </row>
    <row r="298" spans="1:5">
      <c r="A298" s="124">
        <f t="shared" si="10"/>
        <v>7</v>
      </c>
      <c r="B298" s="124">
        <v>39</v>
      </c>
      <c r="C298" s="139" t="str">
        <f t="shared" ca="1" si="9"/>
        <v/>
      </c>
      <c r="D298" s="124" t="str">
        <f ca="1">IF(C298="","",IF(COUNTIF($C$2:C298,C298)&gt;1,"",1))</f>
        <v/>
      </c>
      <c r="E298" s="124" t="str">
        <f ca="1">IF(D298="","",SUM($D$2:D298))</f>
        <v/>
      </c>
    </row>
    <row r="299" spans="1:5">
      <c r="A299" s="124">
        <f t="shared" si="10"/>
        <v>7</v>
      </c>
      <c r="B299" s="124">
        <v>40</v>
      </c>
      <c r="C299" s="139" t="str">
        <f t="shared" ca="1" si="9"/>
        <v/>
      </c>
      <c r="D299" s="124" t="str">
        <f ca="1">IF(C299="","",IF(COUNTIF($C$2:C299,C299)&gt;1,"",1))</f>
        <v/>
      </c>
      <c r="E299" s="124" t="str">
        <f ca="1">IF(D299="","",SUM($D$2:D299))</f>
        <v/>
      </c>
    </row>
    <row r="300" spans="1:5">
      <c r="A300" s="124">
        <f t="shared" si="10"/>
        <v>7</v>
      </c>
      <c r="B300" s="124">
        <v>41</v>
      </c>
      <c r="C300" s="139" t="str">
        <f t="shared" ca="1" si="9"/>
        <v/>
      </c>
      <c r="D300" s="124" t="str">
        <f ca="1">IF(C300="","",IF(COUNTIF($C$2:C300,C300)&gt;1,"",1))</f>
        <v/>
      </c>
      <c r="E300" s="124" t="str">
        <f ca="1">IF(D300="","",SUM($D$2:D300))</f>
        <v/>
      </c>
    </row>
    <row r="301" spans="1:5">
      <c r="A301" s="124">
        <f t="shared" si="10"/>
        <v>7</v>
      </c>
      <c r="B301" s="124">
        <v>42</v>
      </c>
      <c r="C301" s="139" t="str">
        <f t="shared" ca="1" si="9"/>
        <v/>
      </c>
      <c r="D301" s="124" t="str">
        <f ca="1">IF(C301="","",IF(COUNTIF($C$2:C301,C301)&gt;1,"",1))</f>
        <v/>
      </c>
      <c r="E301" s="124" t="str">
        <f ca="1">IF(D301="","",SUM($D$2:D301))</f>
        <v/>
      </c>
    </row>
    <row r="302" spans="1:5">
      <c r="A302" s="124">
        <f t="shared" si="10"/>
        <v>7</v>
      </c>
      <c r="B302" s="124">
        <v>43</v>
      </c>
      <c r="C302" s="140" t="str">
        <f t="shared" ca="1" si="9"/>
        <v/>
      </c>
      <c r="D302" s="124" t="str">
        <f ca="1">IF(C302="","",IF(COUNTIF($C$2:C302,C302)&gt;1,"",1))</f>
        <v/>
      </c>
      <c r="E302" s="124" t="str">
        <f ca="1">IF(D302="","",SUM($D$2:D302))</f>
        <v/>
      </c>
    </row>
    <row r="303" spans="1:5">
      <c r="A303" s="124">
        <f>+A302+1</f>
        <v>8</v>
      </c>
      <c r="B303" s="124">
        <v>1</v>
      </c>
      <c r="C303" s="139" t="str">
        <f t="shared" ca="1" si="9"/>
        <v>妹尾優</v>
      </c>
      <c r="D303" s="124" t="str">
        <f ca="1">IF(C303="","",IF(COUNTIF($C$2:C303,C303)&gt;1,"",1))</f>
        <v/>
      </c>
      <c r="E303" s="124" t="str">
        <f ca="1">IF(D303="","",SUM($D$2:D303))</f>
        <v/>
      </c>
    </row>
    <row r="304" spans="1:5">
      <c r="A304" s="124">
        <f>+A303</f>
        <v>8</v>
      </c>
      <c r="B304" s="124">
        <v>2</v>
      </c>
      <c r="C304" s="139" t="str">
        <f t="shared" ca="1" si="9"/>
        <v>髙橋勝彦</v>
      </c>
      <c r="D304" s="124" t="str">
        <f ca="1">IF(C304="","",IF(COUNTIF($C$2:C304,C304)&gt;1,"",1))</f>
        <v/>
      </c>
      <c r="E304" s="124" t="str">
        <f ca="1">IF(D304="","",SUM($D$2:D304))</f>
        <v/>
      </c>
    </row>
    <row r="305" spans="1:5">
      <c r="A305" s="124">
        <f t="shared" ref="A305:A345" si="11">+A304</f>
        <v>8</v>
      </c>
      <c r="B305" s="124">
        <v>3</v>
      </c>
      <c r="C305" s="139" t="str">
        <f t="shared" ca="1" si="9"/>
        <v>萩原光彦</v>
      </c>
      <c r="D305" s="124" t="str">
        <f ca="1">IF(C305="","",IF(COUNTIF($C$2:C305,C305)&gt;1,"",1))</f>
        <v/>
      </c>
      <c r="E305" s="124" t="str">
        <f ca="1">IF(D305="","",SUM($D$2:D305))</f>
        <v/>
      </c>
    </row>
    <row r="306" spans="1:5">
      <c r="A306" s="124">
        <f t="shared" si="11"/>
        <v>8</v>
      </c>
      <c r="B306" s="124">
        <v>4</v>
      </c>
      <c r="C306" s="139" t="str">
        <f t="shared" ca="1" si="9"/>
        <v>福田敦</v>
      </c>
      <c r="D306" s="124" t="str">
        <f ca="1">IF(C306="","",IF(COUNTIF($C$2:C306,C306)&gt;1,"",1))</f>
        <v/>
      </c>
      <c r="E306" s="124" t="str">
        <f ca="1">IF(D306="","",SUM($D$2:D306))</f>
        <v/>
      </c>
    </row>
    <row r="307" spans="1:5">
      <c r="A307" s="124">
        <f t="shared" si="11"/>
        <v>8</v>
      </c>
      <c r="B307" s="124">
        <v>5</v>
      </c>
      <c r="C307" s="139" t="str">
        <f t="shared" ca="1" si="9"/>
        <v>田村諭</v>
      </c>
      <c r="D307" s="124" t="str">
        <f ca="1">IF(C307="","",IF(COUNTIF($C$2:C307,C307)&gt;1,"",1))</f>
        <v/>
      </c>
      <c r="E307" s="124" t="str">
        <f ca="1">IF(D307="","",SUM($D$2:D307))</f>
        <v/>
      </c>
    </row>
    <row r="308" spans="1:5">
      <c r="A308" s="124">
        <f t="shared" si="11"/>
        <v>8</v>
      </c>
      <c r="B308" s="124">
        <v>6</v>
      </c>
      <c r="C308" s="139" t="str">
        <f t="shared" ca="1" si="9"/>
        <v>幕内秀夫</v>
      </c>
      <c r="D308" s="124" t="str">
        <f ca="1">IF(C308="","",IF(COUNTIF($C$2:C308,C308)&gt;1,"",1))</f>
        <v/>
      </c>
      <c r="E308" s="124" t="str">
        <f ca="1">IF(D308="","",SUM($D$2:D308))</f>
        <v/>
      </c>
    </row>
    <row r="309" spans="1:5">
      <c r="A309" s="124">
        <f t="shared" si="11"/>
        <v>8</v>
      </c>
      <c r="B309" s="124">
        <v>7</v>
      </c>
      <c r="C309" s="139" t="str">
        <f t="shared" ca="1" si="9"/>
        <v>山田保</v>
      </c>
      <c r="D309" s="124" t="str">
        <f ca="1">IF(C309="","",IF(COUNTIF($C$2:C309,C309)&gt;1,"",1))</f>
        <v/>
      </c>
      <c r="E309" s="124" t="str">
        <f ca="1">IF(D309="","",SUM($D$2:D309))</f>
        <v/>
      </c>
    </row>
    <row r="310" spans="1:5">
      <c r="A310" s="124">
        <f t="shared" si="11"/>
        <v>8</v>
      </c>
      <c r="B310" s="124">
        <v>8</v>
      </c>
      <c r="C310" s="139" t="str">
        <f t="shared" ca="1" si="9"/>
        <v>望月英明</v>
      </c>
      <c r="D310" s="124" t="str">
        <f ca="1">IF(C310="","",IF(COUNTIF($C$2:C310,C310)&gt;1,"",1))</f>
        <v/>
      </c>
      <c r="E310" s="124" t="str">
        <f ca="1">IF(D310="","",SUM($D$2:D310))</f>
        <v/>
      </c>
    </row>
    <row r="311" spans="1:5">
      <c r="A311" s="124">
        <f t="shared" si="11"/>
        <v>8</v>
      </c>
      <c r="B311" s="124">
        <v>9</v>
      </c>
      <c r="C311" s="139" t="str">
        <f t="shared" ca="1" si="9"/>
        <v/>
      </c>
      <c r="D311" s="124" t="str">
        <f ca="1">IF(C311="","",IF(COUNTIF($C$2:C311,C311)&gt;1,"",1))</f>
        <v/>
      </c>
      <c r="E311" s="124" t="str">
        <f ca="1">IF(D311="","",SUM($D$2:D311))</f>
        <v/>
      </c>
    </row>
    <row r="312" spans="1:5">
      <c r="A312" s="124">
        <f t="shared" si="11"/>
        <v>8</v>
      </c>
      <c r="B312" s="124">
        <v>10</v>
      </c>
      <c r="C312" s="139" t="str">
        <f t="shared" ca="1" si="9"/>
        <v/>
      </c>
      <c r="D312" s="124" t="str">
        <f ca="1">IF(C312="","",IF(COUNTIF($C$2:C312,C312)&gt;1,"",1))</f>
        <v/>
      </c>
      <c r="E312" s="124" t="str">
        <f ca="1">IF(D312="","",SUM($D$2:D312))</f>
        <v/>
      </c>
    </row>
    <row r="313" spans="1:5">
      <c r="A313" s="124">
        <f t="shared" si="11"/>
        <v>8</v>
      </c>
      <c r="B313" s="124">
        <v>11</v>
      </c>
      <c r="C313" s="139" t="str">
        <f t="shared" ca="1" si="9"/>
        <v/>
      </c>
      <c r="D313" s="124" t="str">
        <f ca="1">IF(C313="","",IF(COUNTIF($C$2:C313,C313)&gt;1,"",1))</f>
        <v/>
      </c>
      <c r="E313" s="124" t="str">
        <f ca="1">IF(D313="","",SUM($D$2:D313))</f>
        <v/>
      </c>
    </row>
    <row r="314" spans="1:5">
      <c r="A314" s="124">
        <f t="shared" si="11"/>
        <v>8</v>
      </c>
      <c r="B314" s="124">
        <v>12</v>
      </c>
      <c r="C314" s="139" t="str">
        <f t="shared" ca="1" si="9"/>
        <v/>
      </c>
      <c r="D314" s="124" t="str">
        <f ca="1">IF(C314="","",IF(COUNTIF($C$2:C314,C314)&gt;1,"",1))</f>
        <v/>
      </c>
      <c r="E314" s="124" t="str">
        <f ca="1">IF(D314="","",SUM($D$2:D314))</f>
        <v/>
      </c>
    </row>
    <row r="315" spans="1:5">
      <c r="A315" s="124">
        <f t="shared" si="11"/>
        <v>8</v>
      </c>
      <c r="B315" s="124">
        <v>13</v>
      </c>
      <c r="C315" s="139" t="str">
        <f t="shared" ca="1" si="9"/>
        <v/>
      </c>
      <c r="D315" s="124" t="str">
        <f ca="1">IF(C315="","",IF(COUNTIF($C$2:C315,C315)&gt;1,"",1))</f>
        <v/>
      </c>
      <c r="E315" s="124" t="str">
        <f ca="1">IF(D315="","",SUM($D$2:D315))</f>
        <v/>
      </c>
    </row>
    <row r="316" spans="1:5">
      <c r="A316" s="124">
        <f t="shared" si="11"/>
        <v>8</v>
      </c>
      <c r="B316" s="124">
        <v>14</v>
      </c>
      <c r="C316" s="139" t="str">
        <f t="shared" ca="1" si="9"/>
        <v/>
      </c>
      <c r="D316" s="124" t="str">
        <f ca="1">IF(C316="","",IF(COUNTIF($C$2:C316,C316)&gt;1,"",1))</f>
        <v/>
      </c>
      <c r="E316" s="124" t="str">
        <f ca="1">IF(D316="","",SUM($D$2:D316))</f>
        <v/>
      </c>
    </row>
    <row r="317" spans="1:5">
      <c r="A317" s="124">
        <f t="shared" si="11"/>
        <v>8</v>
      </c>
      <c r="B317" s="124">
        <v>15</v>
      </c>
      <c r="C317" s="139" t="str">
        <f t="shared" ca="1" si="9"/>
        <v/>
      </c>
      <c r="D317" s="124" t="str">
        <f ca="1">IF(C317="","",IF(COUNTIF($C$2:C317,C317)&gt;1,"",1))</f>
        <v/>
      </c>
      <c r="E317" s="124" t="str">
        <f ca="1">IF(D317="","",SUM($D$2:D317))</f>
        <v/>
      </c>
    </row>
    <row r="318" spans="1:5">
      <c r="A318" s="124">
        <f t="shared" si="11"/>
        <v>8</v>
      </c>
      <c r="B318" s="124">
        <v>16</v>
      </c>
      <c r="C318" s="139" t="str">
        <f t="shared" ca="1" si="9"/>
        <v/>
      </c>
      <c r="D318" s="124" t="str">
        <f ca="1">IF(C318="","",IF(COUNTIF($C$2:C318,C318)&gt;1,"",1))</f>
        <v/>
      </c>
      <c r="E318" s="124" t="str">
        <f ca="1">IF(D318="","",SUM($D$2:D318))</f>
        <v/>
      </c>
    </row>
    <row r="319" spans="1:5">
      <c r="A319" s="124">
        <f t="shared" si="11"/>
        <v>8</v>
      </c>
      <c r="B319" s="124">
        <v>17</v>
      </c>
      <c r="C319" s="139" t="str">
        <f t="shared" ca="1" si="9"/>
        <v/>
      </c>
      <c r="D319" s="124" t="str">
        <f ca="1">IF(C319="","",IF(COUNTIF($C$2:C319,C319)&gt;1,"",1))</f>
        <v/>
      </c>
      <c r="E319" s="124" t="str">
        <f ca="1">IF(D319="","",SUM($D$2:D319))</f>
        <v/>
      </c>
    </row>
    <row r="320" spans="1:5">
      <c r="A320" s="124">
        <f t="shared" si="11"/>
        <v>8</v>
      </c>
      <c r="B320" s="124">
        <v>18</v>
      </c>
      <c r="C320" s="139" t="str">
        <f t="shared" ca="1" si="9"/>
        <v/>
      </c>
      <c r="D320" s="124" t="str">
        <f ca="1">IF(C320="","",IF(COUNTIF($C$2:C320,C320)&gt;1,"",1))</f>
        <v/>
      </c>
      <c r="E320" s="124" t="str">
        <f ca="1">IF(D320="","",SUM($D$2:D320))</f>
        <v/>
      </c>
    </row>
    <row r="321" spans="1:5">
      <c r="A321" s="124">
        <f t="shared" si="11"/>
        <v>8</v>
      </c>
      <c r="B321" s="124">
        <v>19</v>
      </c>
      <c r="C321" s="139" t="str">
        <f t="shared" ca="1" si="9"/>
        <v/>
      </c>
      <c r="D321" s="124" t="str">
        <f ca="1">IF(C321="","",IF(COUNTIF($C$2:C321,C321)&gt;1,"",1))</f>
        <v/>
      </c>
      <c r="E321" s="124" t="str">
        <f ca="1">IF(D321="","",SUM($D$2:D321))</f>
        <v/>
      </c>
    </row>
    <row r="322" spans="1:5">
      <c r="A322" s="124">
        <f t="shared" si="11"/>
        <v>8</v>
      </c>
      <c r="B322" s="124">
        <v>20</v>
      </c>
      <c r="C322" s="139" t="str">
        <f t="shared" ca="1" si="9"/>
        <v/>
      </c>
      <c r="D322" s="124" t="str">
        <f ca="1">IF(C322="","",IF(COUNTIF($C$2:C322,C322)&gt;1,"",1))</f>
        <v/>
      </c>
      <c r="E322" s="124" t="str">
        <f ca="1">IF(D322="","",SUM($D$2:D322))</f>
        <v/>
      </c>
    </row>
    <row r="323" spans="1:5">
      <c r="A323" s="124">
        <f t="shared" si="11"/>
        <v>8</v>
      </c>
      <c r="B323" s="124">
        <v>21</v>
      </c>
      <c r="C323" s="139" t="str">
        <f t="shared" ref="C323:C386" ca="1" si="12">INDIRECT("'"&amp;A323&amp;"'!B"&amp;B323+6)</f>
        <v/>
      </c>
      <c r="D323" s="124" t="str">
        <f ca="1">IF(C323="","",IF(COUNTIF($C$2:C323,C323)&gt;1,"",1))</f>
        <v/>
      </c>
      <c r="E323" s="124" t="str">
        <f ca="1">IF(D323="","",SUM($D$2:D323))</f>
        <v/>
      </c>
    </row>
    <row r="324" spans="1:5">
      <c r="A324" s="124">
        <f t="shared" si="11"/>
        <v>8</v>
      </c>
      <c r="B324" s="124">
        <v>22</v>
      </c>
      <c r="C324" s="139" t="str">
        <f t="shared" ca="1" si="12"/>
        <v/>
      </c>
      <c r="D324" s="124" t="str">
        <f ca="1">IF(C324="","",IF(COUNTIF($C$2:C324,C324)&gt;1,"",1))</f>
        <v/>
      </c>
      <c r="E324" s="124" t="str">
        <f ca="1">IF(D324="","",SUM($D$2:D324))</f>
        <v/>
      </c>
    </row>
    <row r="325" spans="1:5">
      <c r="A325" s="124">
        <f t="shared" si="11"/>
        <v>8</v>
      </c>
      <c r="B325" s="124">
        <v>23</v>
      </c>
      <c r="C325" s="139" t="str">
        <f t="shared" ca="1" si="12"/>
        <v/>
      </c>
      <c r="D325" s="124" t="str">
        <f ca="1">IF(C325="","",IF(COUNTIF($C$2:C325,C325)&gt;1,"",1))</f>
        <v/>
      </c>
      <c r="E325" s="124" t="str">
        <f ca="1">IF(D325="","",SUM($D$2:D325))</f>
        <v/>
      </c>
    </row>
    <row r="326" spans="1:5">
      <c r="A326" s="124">
        <f t="shared" si="11"/>
        <v>8</v>
      </c>
      <c r="B326" s="124">
        <v>24</v>
      </c>
      <c r="C326" s="139" t="str">
        <f t="shared" ca="1" si="12"/>
        <v/>
      </c>
      <c r="D326" s="124" t="str">
        <f ca="1">IF(C326="","",IF(COUNTIF($C$2:C326,C326)&gt;1,"",1))</f>
        <v/>
      </c>
      <c r="E326" s="124" t="str">
        <f ca="1">IF(D326="","",SUM($D$2:D326))</f>
        <v/>
      </c>
    </row>
    <row r="327" spans="1:5">
      <c r="A327" s="124">
        <f t="shared" si="11"/>
        <v>8</v>
      </c>
      <c r="B327" s="124">
        <v>25</v>
      </c>
      <c r="C327" s="139" t="str">
        <f t="shared" ca="1" si="12"/>
        <v/>
      </c>
      <c r="D327" s="124" t="str">
        <f ca="1">IF(C327="","",IF(COUNTIF($C$2:C327,C327)&gt;1,"",1))</f>
        <v/>
      </c>
      <c r="E327" s="124" t="str">
        <f ca="1">IF(D327="","",SUM($D$2:D327))</f>
        <v/>
      </c>
    </row>
    <row r="328" spans="1:5">
      <c r="A328" s="124">
        <f t="shared" si="11"/>
        <v>8</v>
      </c>
      <c r="B328" s="124">
        <v>26</v>
      </c>
      <c r="C328" s="139" t="str">
        <f t="shared" ca="1" si="12"/>
        <v/>
      </c>
      <c r="D328" s="124" t="str">
        <f ca="1">IF(C328="","",IF(COUNTIF($C$2:C328,C328)&gt;1,"",1))</f>
        <v/>
      </c>
      <c r="E328" s="124" t="str">
        <f ca="1">IF(D328="","",SUM($D$2:D328))</f>
        <v/>
      </c>
    </row>
    <row r="329" spans="1:5">
      <c r="A329" s="124">
        <f t="shared" si="11"/>
        <v>8</v>
      </c>
      <c r="B329" s="124">
        <v>27</v>
      </c>
      <c r="C329" s="139" t="str">
        <f t="shared" ca="1" si="12"/>
        <v/>
      </c>
      <c r="D329" s="124" t="str">
        <f ca="1">IF(C329="","",IF(COUNTIF($C$2:C329,C329)&gt;1,"",1))</f>
        <v/>
      </c>
      <c r="E329" s="124" t="str">
        <f ca="1">IF(D329="","",SUM($D$2:D329))</f>
        <v/>
      </c>
    </row>
    <row r="330" spans="1:5">
      <c r="A330" s="124">
        <f t="shared" si="11"/>
        <v>8</v>
      </c>
      <c r="B330" s="124">
        <v>28</v>
      </c>
      <c r="C330" s="139" t="str">
        <f t="shared" ca="1" si="12"/>
        <v/>
      </c>
      <c r="D330" s="124" t="str">
        <f ca="1">IF(C330="","",IF(COUNTIF($C$2:C330,C330)&gt;1,"",1))</f>
        <v/>
      </c>
      <c r="E330" s="124" t="str">
        <f ca="1">IF(D330="","",SUM($D$2:D330))</f>
        <v/>
      </c>
    </row>
    <row r="331" spans="1:5">
      <c r="A331" s="124">
        <f t="shared" si="11"/>
        <v>8</v>
      </c>
      <c r="B331" s="124">
        <v>29</v>
      </c>
      <c r="C331" s="139" t="str">
        <f t="shared" ca="1" si="12"/>
        <v/>
      </c>
      <c r="D331" s="124" t="str">
        <f ca="1">IF(C331="","",IF(COUNTIF($C$2:C331,C331)&gt;1,"",1))</f>
        <v/>
      </c>
      <c r="E331" s="124" t="str">
        <f ca="1">IF(D331="","",SUM($D$2:D331))</f>
        <v/>
      </c>
    </row>
    <row r="332" spans="1:5">
      <c r="A332" s="124">
        <f t="shared" si="11"/>
        <v>8</v>
      </c>
      <c r="B332" s="124">
        <v>30</v>
      </c>
      <c r="C332" s="139" t="str">
        <f t="shared" ca="1" si="12"/>
        <v/>
      </c>
      <c r="D332" s="124" t="str">
        <f ca="1">IF(C332="","",IF(COUNTIF($C$2:C332,C332)&gt;1,"",1))</f>
        <v/>
      </c>
      <c r="E332" s="124" t="str">
        <f ca="1">IF(D332="","",SUM($D$2:D332))</f>
        <v/>
      </c>
    </row>
    <row r="333" spans="1:5">
      <c r="A333" s="124">
        <f t="shared" si="11"/>
        <v>8</v>
      </c>
      <c r="B333" s="124">
        <v>31</v>
      </c>
      <c r="C333" s="139" t="str">
        <f t="shared" ca="1" si="12"/>
        <v/>
      </c>
      <c r="D333" s="124" t="str">
        <f ca="1">IF(C333="","",IF(COUNTIF($C$2:C333,C333)&gt;1,"",1))</f>
        <v/>
      </c>
      <c r="E333" s="124" t="str">
        <f ca="1">IF(D333="","",SUM($D$2:D333))</f>
        <v/>
      </c>
    </row>
    <row r="334" spans="1:5">
      <c r="A334" s="124">
        <f t="shared" si="11"/>
        <v>8</v>
      </c>
      <c r="B334" s="124">
        <v>32</v>
      </c>
      <c r="C334" s="139" t="str">
        <f t="shared" ca="1" si="12"/>
        <v/>
      </c>
      <c r="D334" s="124" t="str">
        <f ca="1">IF(C334="","",IF(COUNTIF($C$2:C334,C334)&gt;1,"",1))</f>
        <v/>
      </c>
      <c r="E334" s="124" t="str">
        <f ca="1">IF(D334="","",SUM($D$2:D334))</f>
        <v/>
      </c>
    </row>
    <row r="335" spans="1:5">
      <c r="A335" s="124">
        <f t="shared" si="11"/>
        <v>8</v>
      </c>
      <c r="B335" s="124">
        <v>33</v>
      </c>
      <c r="C335" s="139" t="str">
        <f t="shared" ca="1" si="12"/>
        <v/>
      </c>
      <c r="D335" s="124" t="str">
        <f ca="1">IF(C335="","",IF(COUNTIF($C$2:C335,C335)&gt;1,"",1))</f>
        <v/>
      </c>
      <c r="E335" s="124" t="str">
        <f ca="1">IF(D335="","",SUM($D$2:D335))</f>
        <v/>
      </c>
    </row>
    <row r="336" spans="1:5">
      <c r="A336" s="124">
        <f t="shared" si="11"/>
        <v>8</v>
      </c>
      <c r="B336" s="124">
        <v>34</v>
      </c>
      <c r="C336" s="139" t="str">
        <f t="shared" ca="1" si="12"/>
        <v/>
      </c>
      <c r="D336" s="124" t="str">
        <f ca="1">IF(C336="","",IF(COUNTIF($C$2:C336,C336)&gt;1,"",1))</f>
        <v/>
      </c>
      <c r="E336" s="124" t="str">
        <f ca="1">IF(D336="","",SUM($D$2:D336))</f>
        <v/>
      </c>
    </row>
    <row r="337" spans="1:5">
      <c r="A337" s="124">
        <f t="shared" si="11"/>
        <v>8</v>
      </c>
      <c r="B337" s="124">
        <v>35</v>
      </c>
      <c r="C337" s="139" t="str">
        <f t="shared" ca="1" si="12"/>
        <v/>
      </c>
      <c r="D337" s="124" t="str">
        <f ca="1">IF(C337="","",IF(COUNTIF($C$2:C337,C337)&gt;1,"",1))</f>
        <v/>
      </c>
      <c r="E337" s="124" t="str">
        <f ca="1">IF(D337="","",SUM($D$2:D337))</f>
        <v/>
      </c>
    </row>
    <row r="338" spans="1:5">
      <c r="A338" s="124">
        <f t="shared" si="11"/>
        <v>8</v>
      </c>
      <c r="B338" s="124">
        <v>36</v>
      </c>
      <c r="C338" s="139" t="str">
        <f t="shared" ca="1" si="12"/>
        <v/>
      </c>
      <c r="D338" s="124" t="str">
        <f ca="1">IF(C338="","",IF(COUNTIF($C$2:C338,C338)&gt;1,"",1))</f>
        <v/>
      </c>
      <c r="E338" s="124" t="str">
        <f ca="1">IF(D338="","",SUM($D$2:D338))</f>
        <v/>
      </c>
    </row>
    <row r="339" spans="1:5">
      <c r="A339" s="124">
        <f t="shared" si="11"/>
        <v>8</v>
      </c>
      <c r="B339" s="124">
        <v>37</v>
      </c>
      <c r="C339" s="139" t="str">
        <f t="shared" ca="1" si="12"/>
        <v/>
      </c>
      <c r="D339" s="124" t="str">
        <f ca="1">IF(C339="","",IF(COUNTIF($C$2:C339,C339)&gt;1,"",1))</f>
        <v/>
      </c>
      <c r="E339" s="124" t="str">
        <f ca="1">IF(D339="","",SUM($D$2:D339))</f>
        <v/>
      </c>
    </row>
    <row r="340" spans="1:5">
      <c r="A340" s="124">
        <f t="shared" si="11"/>
        <v>8</v>
      </c>
      <c r="B340" s="124">
        <v>38</v>
      </c>
      <c r="C340" s="139" t="str">
        <f t="shared" ca="1" si="12"/>
        <v/>
      </c>
      <c r="D340" s="124" t="str">
        <f ca="1">IF(C340="","",IF(COUNTIF($C$2:C340,C340)&gt;1,"",1))</f>
        <v/>
      </c>
      <c r="E340" s="124" t="str">
        <f ca="1">IF(D340="","",SUM($D$2:D340))</f>
        <v/>
      </c>
    </row>
    <row r="341" spans="1:5">
      <c r="A341" s="124">
        <f t="shared" si="11"/>
        <v>8</v>
      </c>
      <c r="B341" s="124">
        <v>39</v>
      </c>
      <c r="C341" s="139" t="str">
        <f t="shared" ca="1" si="12"/>
        <v/>
      </c>
      <c r="D341" s="124" t="str">
        <f ca="1">IF(C341="","",IF(COUNTIF($C$2:C341,C341)&gt;1,"",1))</f>
        <v/>
      </c>
      <c r="E341" s="124" t="str">
        <f ca="1">IF(D341="","",SUM($D$2:D341))</f>
        <v/>
      </c>
    </row>
    <row r="342" spans="1:5">
      <c r="A342" s="124">
        <f t="shared" si="11"/>
        <v>8</v>
      </c>
      <c r="B342" s="124">
        <v>40</v>
      </c>
      <c r="C342" s="139" t="str">
        <f t="shared" ca="1" si="12"/>
        <v/>
      </c>
      <c r="D342" s="124" t="str">
        <f ca="1">IF(C342="","",IF(COUNTIF($C$2:C342,C342)&gt;1,"",1))</f>
        <v/>
      </c>
      <c r="E342" s="124" t="str">
        <f ca="1">IF(D342="","",SUM($D$2:D342))</f>
        <v/>
      </c>
    </row>
    <row r="343" spans="1:5">
      <c r="A343" s="124">
        <f t="shared" si="11"/>
        <v>8</v>
      </c>
      <c r="B343" s="124">
        <v>41</v>
      </c>
      <c r="C343" s="139" t="str">
        <f t="shared" ca="1" si="12"/>
        <v/>
      </c>
      <c r="D343" s="124" t="str">
        <f ca="1">IF(C343="","",IF(COUNTIF($C$2:C343,C343)&gt;1,"",1))</f>
        <v/>
      </c>
      <c r="E343" s="124" t="str">
        <f ca="1">IF(D343="","",SUM($D$2:D343))</f>
        <v/>
      </c>
    </row>
    <row r="344" spans="1:5">
      <c r="A344" s="124">
        <f t="shared" si="11"/>
        <v>8</v>
      </c>
      <c r="B344" s="124">
        <v>42</v>
      </c>
      <c r="C344" s="139" t="str">
        <f t="shared" ca="1" si="12"/>
        <v/>
      </c>
      <c r="D344" s="124" t="str">
        <f ca="1">IF(C344="","",IF(COUNTIF($C$2:C344,C344)&gt;1,"",1))</f>
        <v/>
      </c>
      <c r="E344" s="124" t="str">
        <f ca="1">IF(D344="","",SUM($D$2:D344))</f>
        <v/>
      </c>
    </row>
    <row r="345" spans="1:5">
      <c r="A345" s="124">
        <f t="shared" si="11"/>
        <v>8</v>
      </c>
      <c r="B345" s="124">
        <v>43</v>
      </c>
      <c r="C345" s="140" t="str">
        <f t="shared" ca="1" si="12"/>
        <v/>
      </c>
      <c r="D345" s="124" t="str">
        <f ca="1">IF(C345="","",IF(COUNTIF($C$2:C345,C345)&gt;1,"",1))</f>
        <v/>
      </c>
      <c r="E345" s="124" t="str">
        <f ca="1">IF(D345="","",SUM($D$2:D345))</f>
        <v/>
      </c>
    </row>
    <row r="346" spans="1:5">
      <c r="A346" s="124">
        <f>+A345+1</f>
        <v>9</v>
      </c>
      <c r="B346" s="124">
        <v>1</v>
      </c>
      <c r="C346" s="139" t="str">
        <f t="shared" ca="1" si="12"/>
        <v>長瀬賢太郎</v>
      </c>
      <c r="D346" s="124" t="str">
        <f ca="1">IF(C346="","",IF(COUNTIF($C$2:C346,C346)&gt;1,"",1))</f>
        <v/>
      </c>
      <c r="E346" s="124" t="str">
        <f ca="1">IF(D346="","",SUM($D$2:D346))</f>
        <v/>
      </c>
    </row>
    <row r="347" spans="1:5">
      <c r="A347" s="124">
        <f>+A346</f>
        <v>9</v>
      </c>
      <c r="B347" s="124">
        <v>2</v>
      </c>
      <c r="C347" s="139" t="str">
        <f t="shared" ca="1" si="12"/>
        <v>清水直人</v>
      </c>
      <c r="D347" s="124" t="str">
        <f ca="1">IF(C347="","",IF(COUNTIF($C$2:C347,C347)&gt;1,"",1))</f>
        <v/>
      </c>
      <c r="E347" s="124" t="str">
        <f ca="1">IF(D347="","",SUM($D$2:D347))</f>
        <v/>
      </c>
    </row>
    <row r="348" spans="1:5">
      <c r="A348" s="124">
        <f t="shared" ref="A348:A388" si="13">+A347</f>
        <v>9</v>
      </c>
      <c r="B348" s="124">
        <v>3</v>
      </c>
      <c r="C348" s="139" t="str">
        <f t="shared" ca="1" si="12"/>
        <v>田村勝行</v>
      </c>
      <c r="D348" s="124" t="str">
        <f ca="1">IF(C348="","",IF(COUNTIF($C$2:C348,C348)&gt;1,"",1))</f>
        <v/>
      </c>
      <c r="E348" s="124" t="str">
        <f ca="1">IF(D348="","",SUM($D$2:D348))</f>
        <v/>
      </c>
    </row>
    <row r="349" spans="1:5">
      <c r="A349" s="124">
        <f t="shared" si="13"/>
        <v>9</v>
      </c>
      <c r="B349" s="124">
        <v>4</v>
      </c>
      <c r="C349" s="139" t="str">
        <f t="shared" ca="1" si="12"/>
        <v>福田敦</v>
      </c>
      <c r="D349" s="124" t="str">
        <f ca="1">IF(C349="","",IF(COUNTIF($C$2:C349,C349)&gt;1,"",1))</f>
        <v/>
      </c>
      <c r="E349" s="124" t="str">
        <f ca="1">IF(D349="","",SUM($D$2:D349))</f>
        <v/>
      </c>
    </row>
    <row r="350" spans="1:5">
      <c r="A350" s="124">
        <f t="shared" si="13"/>
        <v>9</v>
      </c>
      <c r="B350" s="124">
        <v>5</v>
      </c>
      <c r="C350" s="139" t="str">
        <f t="shared" ca="1" si="12"/>
        <v>幕内秀夫</v>
      </c>
      <c r="D350" s="124" t="str">
        <f ca="1">IF(C350="","",IF(COUNTIF($C$2:C350,C350)&gt;1,"",1))</f>
        <v/>
      </c>
      <c r="E350" s="124" t="str">
        <f ca="1">IF(D350="","",SUM($D$2:D350))</f>
        <v/>
      </c>
    </row>
    <row r="351" spans="1:5">
      <c r="A351" s="124">
        <f t="shared" si="13"/>
        <v>9</v>
      </c>
      <c r="B351" s="124">
        <v>6</v>
      </c>
      <c r="C351" s="139" t="str">
        <f t="shared" ca="1" si="12"/>
        <v>山田保</v>
      </c>
      <c r="D351" s="124" t="str">
        <f ca="1">IF(C351="","",IF(COUNTIF($C$2:C351,C351)&gt;1,"",1))</f>
        <v/>
      </c>
      <c r="E351" s="124" t="str">
        <f ca="1">IF(D351="","",SUM($D$2:D351))</f>
        <v/>
      </c>
    </row>
    <row r="352" spans="1:5">
      <c r="A352" s="124">
        <f t="shared" si="13"/>
        <v>9</v>
      </c>
      <c r="B352" s="124">
        <v>7</v>
      </c>
      <c r="C352" s="139" t="str">
        <f t="shared" ca="1" si="12"/>
        <v>横尾一義</v>
      </c>
      <c r="D352" s="124" t="str">
        <f ca="1">IF(C352="","",IF(COUNTIF($C$2:C352,C352)&gt;1,"",1))</f>
        <v/>
      </c>
      <c r="E352" s="124" t="str">
        <f ca="1">IF(D352="","",SUM($D$2:D352))</f>
        <v/>
      </c>
    </row>
    <row r="353" spans="1:5">
      <c r="A353" s="124">
        <f t="shared" si="13"/>
        <v>9</v>
      </c>
      <c r="B353" s="124">
        <v>8</v>
      </c>
      <c r="C353" s="139" t="str">
        <f t="shared" ca="1" si="12"/>
        <v>松本豊</v>
      </c>
      <c r="D353" s="124" t="str">
        <f ca="1">IF(C353="","",IF(COUNTIF($C$2:C353,C353)&gt;1,"",1))</f>
        <v/>
      </c>
      <c r="E353" s="124" t="str">
        <f ca="1">IF(D353="","",SUM($D$2:D353))</f>
        <v/>
      </c>
    </row>
    <row r="354" spans="1:5">
      <c r="A354" s="124">
        <f t="shared" si="13"/>
        <v>9</v>
      </c>
      <c r="B354" s="124">
        <v>9</v>
      </c>
      <c r="C354" s="139" t="str">
        <f t="shared" ca="1" si="12"/>
        <v/>
      </c>
      <c r="D354" s="124" t="str">
        <f ca="1">IF(C354="","",IF(COUNTIF($C$2:C354,C354)&gt;1,"",1))</f>
        <v/>
      </c>
      <c r="E354" s="124" t="str">
        <f ca="1">IF(D354="","",SUM($D$2:D354))</f>
        <v/>
      </c>
    </row>
    <row r="355" spans="1:5">
      <c r="A355" s="124">
        <f t="shared" si="13"/>
        <v>9</v>
      </c>
      <c r="B355" s="124">
        <v>10</v>
      </c>
      <c r="C355" s="139" t="str">
        <f t="shared" ca="1" si="12"/>
        <v/>
      </c>
      <c r="D355" s="124" t="str">
        <f ca="1">IF(C355="","",IF(COUNTIF($C$2:C355,C355)&gt;1,"",1))</f>
        <v/>
      </c>
      <c r="E355" s="124" t="str">
        <f ca="1">IF(D355="","",SUM($D$2:D355))</f>
        <v/>
      </c>
    </row>
    <row r="356" spans="1:5">
      <c r="A356" s="124">
        <f t="shared" si="13"/>
        <v>9</v>
      </c>
      <c r="B356" s="124">
        <v>11</v>
      </c>
      <c r="C356" s="139" t="str">
        <f t="shared" ca="1" si="12"/>
        <v/>
      </c>
      <c r="D356" s="124" t="str">
        <f ca="1">IF(C356="","",IF(COUNTIF($C$2:C356,C356)&gt;1,"",1))</f>
        <v/>
      </c>
      <c r="E356" s="124" t="str">
        <f ca="1">IF(D356="","",SUM($D$2:D356))</f>
        <v/>
      </c>
    </row>
    <row r="357" spans="1:5">
      <c r="A357" s="124">
        <f t="shared" si="13"/>
        <v>9</v>
      </c>
      <c r="B357" s="124">
        <v>12</v>
      </c>
      <c r="C357" s="139" t="str">
        <f t="shared" ca="1" si="12"/>
        <v/>
      </c>
      <c r="D357" s="124" t="str">
        <f ca="1">IF(C357="","",IF(COUNTIF($C$2:C357,C357)&gt;1,"",1))</f>
        <v/>
      </c>
      <c r="E357" s="124" t="str">
        <f ca="1">IF(D357="","",SUM($D$2:D357))</f>
        <v/>
      </c>
    </row>
    <row r="358" spans="1:5">
      <c r="A358" s="124">
        <f t="shared" si="13"/>
        <v>9</v>
      </c>
      <c r="B358" s="124">
        <v>13</v>
      </c>
      <c r="C358" s="139" t="str">
        <f t="shared" ca="1" si="12"/>
        <v/>
      </c>
      <c r="D358" s="124" t="str">
        <f ca="1">IF(C358="","",IF(COUNTIF($C$2:C358,C358)&gt;1,"",1))</f>
        <v/>
      </c>
      <c r="E358" s="124" t="str">
        <f ca="1">IF(D358="","",SUM($D$2:D358))</f>
        <v/>
      </c>
    </row>
    <row r="359" spans="1:5">
      <c r="A359" s="124">
        <f t="shared" si="13"/>
        <v>9</v>
      </c>
      <c r="B359" s="124">
        <v>14</v>
      </c>
      <c r="C359" s="139" t="str">
        <f t="shared" ca="1" si="12"/>
        <v/>
      </c>
      <c r="D359" s="124" t="str">
        <f ca="1">IF(C359="","",IF(COUNTIF($C$2:C359,C359)&gt;1,"",1))</f>
        <v/>
      </c>
      <c r="E359" s="124" t="str">
        <f ca="1">IF(D359="","",SUM($D$2:D359))</f>
        <v/>
      </c>
    </row>
    <row r="360" spans="1:5">
      <c r="A360" s="124">
        <f t="shared" si="13"/>
        <v>9</v>
      </c>
      <c r="B360" s="124">
        <v>15</v>
      </c>
      <c r="C360" s="139" t="str">
        <f t="shared" ca="1" si="12"/>
        <v/>
      </c>
      <c r="D360" s="124" t="str">
        <f ca="1">IF(C360="","",IF(COUNTIF($C$2:C360,C360)&gt;1,"",1))</f>
        <v/>
      </c>
      <c r="E360" s="124" t="str">
        <f ca="1">IF(D360="","",SUM($D$2:D360))</f>
        <v/>
      </c>
    </row>
    <row r="361" spans="1:5">
      <c r="A361" s="124">
        <f t="shared" si="13"/>
        <v>9</v>
      </c>
      <c r="B361" s="124">
        <v>16</v>
      </c>
      <c r="C361" s="139" t="str">
        <f t="shared" ca="1" si="12"/>
        <v/>
      </c>
      <c r="D361" s="124" t="str">
        <f ca="1">IF(C361="","",IF(COUNTIF($C$2:C361,C361)&gt;1,"",1))</f>
        <v/>
      </c>
      <c r="E361" s="124" t="str">
        <f ca="1">IF(D361="","",SUM($D$2:D361))</f>
        <v/>
      </c>
    </row>
    <row r="362" spans="1:5">
      <c r="A362" s="124">
        <f t="shared" si="13"/>
        <v>9</v>
      </c>
      <c r="B362" s="124">
        <v>17</v>
      </c>
      <c r="C362" s="139" t="str">
        <f t="shared" ca="1" si="12"/>
        <v/>
      </c>
      <c r="D362" s="124" t="str">
        <f ca="1">IF(C362="","",IF(COUNTIF($C$2:C362,C362)&gt;1,"",1))</f>
        <v/>
      </c>
      <c r="E362" s="124" t="str">
        <f ca="1">IF(D362="","",SUM($D$2:D362))</f>
        <v/>
      </c>
    </row>
    <row r="363" spans="1:5">
      <c r="A363" s="124">
        <f t="shared" si="13"/>
        <v>9</v>
      </c>
      <c r="B363" s="124">
        <v>18</v>
      </c>
      <c r="C363" s="139" t="str">
        <f t="shared" ca="1" si="12"/>
        <v/>
      </c>
      <c r="D363" s="124" t="str">
        <f ca="1">IF(C363="","",IF(COUNTIF($C$2:C363,C363)&gt;1,"",1))</f>
        <v/>
      </c>
      <c r="E363" s="124" t="str">
        <f ca="1">IF(D363="","",SUM($D$2:D363))</f>
        <v/>
      </c>
    </row>
    <row r="364" spans="1:5">
      <c r="A364" s="124">
        <f t="shared" si="13"/>
        <v>9</v>
      </c>
      <c r="B364" s="124">
        <v>19</v>
      </c>
      <c r="C364" s="139" t="str">
        <f t="shared" ca="1" si="12"/>
        <v/>
      </c>
      <c r="D364" s="124" t="str">
        <f ca="1">IF(C364="","",IF(COUNTIF($C$2:C364,C364)&gt;1,"",1))</f>
        <v/>
      </c>
      <c r="E364" s="124" t="str">
        <f ca="1">IF(D364="","",SUM($D$2:D364))</f>
        <v/>
      </c>
    </row>
    <row r="365" spans="1:5">
      <c r="A365" s="124">
        <f t="shared" si="13"/>
        <v>9</v>
      </c>
      <c r="B365" s="124">
        <v>20</v>
      </c>
      <c r="C365" s="139" t="str">
        <f t="shared" ca="1" si="12"/>
        <v/>
      </c>
      <c r="D365" s="124" t="str">
        <f ca="1">IF(C365="","",IF(COUNTIF($C$2:C365,C365)&gt;1,"",1))</f>
        <v/>
      </c>
      <c r="E365" s="124" t="str">
        <f ca="1">IF(D365="","",SUM($D$2:D365))</f>
        <v/>
      </c>
    </row>
    <row r="366" spans="1:5">
      <c r="A366" s="124">
        <f t="shared" si="13"/>
        <v>9</v>
      </c>
      <c r="B366" s="124">
        <v>21</v>
      </c>
      <c r="C366" s="139" t="str">
        <f t="shared" ca="1" si="12"/>
        <v/>
      </c>
      <c r="D366" s="124" t="str">
        <f ca="1">IF(C366="","",IF(COUNTIF($C$2:C366,C366)&gt;1,"",1))</f>
        <v/>
      </c>
      <c r="E366" s="124" t="str">
        <f ca="1">IF(D366="","",SUM($D$2:D366))</f>
        <v/>
      </c>
    </row>
    <row r="367" spans="1:5">
      <c r="A367" s="124">
        <f t="shared" si="13"/>
        <v>9</v>
      </c>
      <c r="B367" s="124">
        <v>22</v>
      </c>
      <c r="C367" s="139" t="str">
        <f t="shared" ca="1" si="12"/>
        <v/>
      </c>
      <c r="D367" s="124" t="str">
        <f ca="1">IF(C367="","",IF(COUNTIF($C$2:C367,C367)&gt;1,"",1))</f>
        <v/>
      </c>
      <c r="E367" s="124" t="str">
        <f ca="1">IF(D367="","",SUM($D$2:D367))</f>
        <v/>
      </c>
    </row>
    <row r="368" spans="1:5">
      <c r="A368" s="124">
        <f t="shared" si="13"/>
        <v>9</v>
      </c>
      <c r="B368" s="124">
        <v>23</v>
      </c>
      <c r="C368" s="139" t="str">
        <f t="shared" ca="1" si="12"/>
        <v/>
      </c>
      <c r="D368" s="124" t="str">
        <f ca="1">IF(C368="","",IF(COUNTIF($C$2:C368,C368)&gt;1,"",1))</f>
        <v/>
      </c>
      <c r="E368" s="124" t="str">
        <f ca="1">IF(D368="","",SUM($D$2:D368))</f>
        <v/>
      </c>
    </row>
    <row r="369" spans="1:5">
      <c r="A369" s="124">
        <f t="shared" si="13"/>
        <v>9</v>
      </c>
      <c r="B369" s="124">
        <v>24</v>
      </c>
      <c r="C369" s="139" t="str">
        <f t="shared" ca="1" si="12"/>
        <v/>
      </c>
      <c r="D369" s="124" t="str">
        <f ca="1">IF(C369="","",IF(COUNTIF($C$2:C369,C369)&gt;1,"",1))</f>
        <v/>
      </c>
      <c r="E369" s="124" t="str">
        <f ca="1">IF(D369="","",SUM($D$2:D369))</f>
        <v/>
      </c>
    </row>
    <row r="370" spans="1:5">
      <c r="A370" s="124">
        <f t="shared" si="13"/>
        <v>9</v>
      </c>
      <c r="B370" s="124">
        <v>25</v>
      </c>
      <c r="C370" s="139" t="str">
        <f t="shared" ca="1" si="12"/>
        <v/>
      </c>
      <c r="D370" s="124" t="str">
        <f ca="1">IF(C370="","",IF(COUNTIF($C$2:C370,C370)&gt;1,"",1))</f>
        <v/>
      </c>
      <c r="E370" s="124" t="str">
        <f ca="1">IF(D370="","",SUM($D$2:D370))</f>
        <v/>
      </c>
    </row>
    <row r="371" spans="1:5">
      <c r="A371" s="124">
        <f t="shared" si="13"/>
        <v>9</v>
      </c>
      <c r="B371" s="124">
        <v>26</v>
      </c>
      <c r="C371" s="139" t="str">
        <f t="shared" ca="1" si="12"/>
        <v/>
      </c>
      <c r="D371" s="124" t="str">
        <f ca="1">IF(C371="","",IF(COUNTIF($C$2:C371,C371)&gt;1,"",1))</f>
        <v/>
      </c>
      <c r="E371" s="124" t="str">
        <f ca="1">IF(D371="","",SUM($D$2:D371))</f>
        <v/>
      </c>
    </row>
    <row r="372" spans="1:5">
      <c r="A372" s="124">
        <f t="shared" si="13"/>
        <v>9</v>
      </c>
      <c r="B372" s="124">
        <v>27</v>
      </c>
      <c r="C372" s="139" t="str">
        <f t="shared" ca="1" si="12"/>
        <v/>
      </c>
      <c r="D372" s="124" t="str">
        <f ca="1">IF(C372="","",IF(COUNTIF($C$2:C372,C372)&gt;1,"",1))</f>
        <v/>
      </c>
      <c r="E372" s="124" t="str">
        <f ca="1">IF(D372="","",SUM($D$2:D372))</f>
        <v/>
      </c>
    </row>
    <row r="373" spans="1:5">
      <c r="A373" s="124">
        <f t="shared" si="13"/>
        <v>9</v>
      </c>
      <c r="B373" s="124">
        <v>28</v>
      </c>
      <c r="C373" s="139" t="str">
        <f t="shared" ca="1" si="12"/>
        <v/>
      </c>
      <c r="D373" s="124" t="str">
        <f ca="1">IF(C373="","",IF(COUNTIF($C$2:C373,C373)&gt;1,"",1))</f>
        <v/>
      </c>
      <c r="E373" s="124" t="str">
        <f ca="1">IF(D373="","",SUM($D$2:D373))</f>
        <v/>
      </c>
    </row>
    <row r="374" spans="1:5">
      <c r="A374" s="124">
        <f t="shared" si="13"/>
        <v>9</v>
      </c>
      <c r="B374" s="124">
        <v>29</v>
      </c>
      <c r="C374" s="139" t="str">
        <f t="shared" ca="1" si="12"/>
        <v/>
      </c>
      <c r="D374" s="124" t="str">
        <f ca="1">IF(C374="","",IF(COUNTIF($C$2:C374,C374)&gt;1,"",1))</f>
        <v/>
      </c>
      <c r="E374" s="124" t="str">
        <f ca="1">IF(D374="","",SUM($D$2:D374))</f>
        <v/>
      </c>
    </row>
    <row r="375" spans="1:5">
      <c r="A375" s="124">
        <f t="shared" si="13"/>
        <v>9</v>
      </c>
      <c r="B375" s="124">
        <v>30</v>
      </c>
      <c r="C375" s="139" t="str">
        <f t="shared" ca="1" si="12"/>
        <v/>
      </c>
      <c r="D375" s="124" t="str">
        <f ca="1">IF(C375="","",IF(COUNTIF($C$2:C375,C375)&gt;1,"",1))</f>
        <v/>
      </c>
      <c r="E375" s="124" t="str">
        <f ca="1">IF(D375="","",SUM($D$2:D375))</f>
        <v/>
      </c>
    </row>
    <row r="376" spans="1:5">
      <c r="A376" s="124">
        <f t="shared" si="13"/>
        <v>9</v>
      </c>
      <c r="B376" s="124">
        <v>31</v>
      </c>
      <c r="C376" s="139" t="str">
        <f t="shared" ca="1" si="12"/>
        <v/>
      </c>
      <c r="D376" s="124" t="str">
        <f ca="1">IF(C376="","",IF(COUNTIF($C$2:C376,C376)&gt;1,"",1))</f>
        <v/>
      </c>
      <c r="E376" s="124" t="str">
        <f ca="1">IF(D376="","",SUM($D$2:D376))</f>
        <v/>
      </c>
    </row>
    <row r="377" spans="1:5">
      <c r="A377" s="124">
        <f t="shared" si="13"/>
        <v>9</v>
      </c>
      <c r="B377" s="124">
        <v>32</v>
      </c>
      <c r="C377" s="139" t="str">
        <f t="shared" ca="1" si="12"/>
        <v/>
      </c>
      <c r="D377" s="124" t="str">
        <f ca="1">IF(C377="","",IF(COUNTIF($C$2:C377,C377)&gt;1,"",1))</f>
        <v/>
      </c>
      <c r="E377" s="124" t="str">
        <f ca="1">IF(D377="","",SUM($D$2:D377))</f>
        <v/>
      </c>
    </row>
    <row r="378" spans="1:5">
      <c r="A378" s="124">
        <f t="shared" si="13"/>
        <v>9</v>
      </c>
      <c r="B378" s="124">
        <v>33</v>
      </c>
      <c r="C378" s="139" t="str">
        <f t="shared" ca="1" si="12"/>
        <v/>
      </c>
      <c r="D378" s="124" t="str">
        <f ca="1">IF(C378="","",IF(COUNTIF($C$2:C378,C378)&gt;1,"",1))</f>
        <v/>
      </c>
      <c r="E378" s="124" t="str">
        <f ca="1">IF(D378="","",SUM($D$2:D378))</f>
        <v/>
      </c>
    </row>
    <row r="379" spans="1:5">
      <c r="A379" s="124">
        <f t="shared" si="13"/>
        <v>9</v>
      </c>
      <c r="B379" s="124">
        <v>34</v>
      </c>
      <c r="C379" s="139" t="str">
        <f t="shared" ca="1" si="12"/>
        <v/>
      </c>
      <c r="D379" s="124" t="str">
        <f ca="1">IF(C379="","",IF(COUNTIF($C$2:C379,C379)&gt;1,"",1))</f>
        <v/>
      </c>
      <c r="E379" s="124" t="str">
        <f ca="1">IF(D379="","",SUM($D$2:D379))</f>
        <v/>
      </c>
    </row>
    <row r="380" spans="1:5">
      <c r="A380" s="124">
        <f t="shared" si="13"/>
        <v>9</v>
      </c>
      <c r="B380" s="124">
        <v>35</v>
      </c>
      <c r="C380" s="139" t="str">
        <f t="shared" ca="1" si="12"/>
        <v/>
      </c>
      <c r="D380" s="124" t="str">
        <f ca="1">IF(C380="","",IF(COUNTIF($C$2:C380,C380)&gt;1,"",1))</f>
        <v/>
      </c>
      <c r="E380" s="124" t="str">
        <f ca="1">IF(D380="","",SUM($D$2:D380))</f>
        <v/>
      </c>
    </row>
    <row r="381" spans="1:5">
      <c r="A381" s="124">
        <f t="shared" si="13"/>
        <v>9</v>
      </c>
      <c r="B381" s="124">
        <v>36</v>
      </c>
      <c r="C381" s="139" t="str">
        <f t="shared" ca="1" si="12"/>
        <v/>
      </c>
      <c r="D381" s="124" t="str">
        <f ca="1">IF(C381="","",IF(COUNTIF($C$2:C381,C381)&gt;1,"",1))</f>
        <v/>
      </c>
      <c r="E381" s="124" t="str">
        <f ca="1">IF(D381="","",SUM($D$2:D381))</f>
        <v/>
      </c>
    </row>
    <row r="382" spans="1:5">
      <c r="A382" s="124">
        <f t="shared" si="13"/>
        <v>9</v>
      </c>
      <c r="B382" s="124">
        <v>37</v>
      </c>
      <c r="C382" s="139" t="str">
        <f t="shared" ca="1" si="12"/>
        <v/>
      </c>
      <c r="D382" s="124" t="str">
        <f ca="1">IF(C382="","",IF(COUNTIF($C$2:C382,C382)&gt;1,"",1))</f>
        <v/>
      </c>
      <c r="E382" s="124" t="str">
        <f ca="1">IF(D382="","",SUM($D$2:D382))</f>
        <v/>
      </c>
    </row>
    <row r="383" spans="1:5">
      <c r="A383" s="124">
        <f t="shared" si="13"/>
        <v>9</v>
      </c>
      <c r="B383" s="124">
        <v>38</v>
      </c>
      <c r="C383" s="139" t="str">
        <f t="shared" ca="1" si="12"/>
        <v/>
      </c>
      <c r="D383" s="124" t="str">
        <f ca="1">IF(C383="","",IF(COUNTIF($C$2:C383,C383)&gt;1,"",1))</f>
        <v/>
      </c>
      <c r="E383" s="124" t="str">
        <f ca="1">IF(D383="","",SUM($D$2:D383))</f>
        <v/>
      </c>
    </row>
    <row r="384" spans="1:5">
      <c r="A384" s="124">
        <f t="shared" si="13"/>
        <v>9</v>
      </c>
      <c r="B384" s="124">
        <v>39</v>
      </c>
      <c r="C384" s="139" t="str">
        <f t="shared" ca="1" si="12"/>
        <v/>
      </c>
      <c r="D384" s="124" t="str">
        <f ca="1">IF(C384="","",IF(COUNTIF($C$2:C384,C384)&gt;1,"",1))</f>
        <v/>
      </c>
      <c r="E384" s="124" t="str">
        <f ca="1">IF(D384="","",SUM($D$2:D384))</f>
        <v/>
      </c>
    </row>
    <row r="385" spans="1:5">
      <c r="A385" s="124">
        <f t="shared" si="13"/>
        <v>9</v>
      </c>
      <c r="B385" s="124">
        <v>40</v>
      </c>
      <c r="C385" s="139" t="str">
        <f t="shared" ca="1" si="12"/>
        <v/>
      </c>
      <c r="D385" s="124" t="str">
        <f ca="1">IF(C385="","",IF(COUNTIF($C$2:C385,C385)&gt;1,"",1))</f>
        <v/>
      </c>
      <c r="E385" s="124" t="str">
        <f ca="1">IF(D385="","",SUM($D$2:D385))</f>
        <v/>
      </c>
    </row>
    <row r="386" spans="1:5">
      <c r="A386" s="124">
        <f t="shared" si="13"/>
        <v>9</v>
      </c>
      <c r="B386" s="124">
        <v>41</v>
      </c>
      <c r="C386" s="139" t="str">
        <f t="shared" ca="1" si="12"/>
        <v/>
      </c>
      <c r="D386" s="124" t="str">
        <f ca="1">IF(C386="","",IF(COUNTIF($C$2:C386,C386)&gt;1,"",1))</f>
        <v/>
      </c>
      <c r="E386" s="124" t="str">
        <f ca="1">IF(D386="","",SUM($D$2:D386))</f>
        <v/>
      </c>
    </row>
    <row r="387" spans="1:5">
      <c r="A387" s="124">
        <f t="shared" si="13"/>
        <v>9</v>
      </c>
      <c r="B387" s="124">
        <v>42</v>
      </c>
      <c r="C387" s="139" t="str">
        <f t="shared" ref="C387:C450" ca="1" si="14">INDIRECT("'"&amp;A387&amp;"'!B"&amp;B387+6)</f>
        <v/>
      </c>
      <c r="D387" s="124" t="str">
        <f ca="1">IF(C387="","",IF(COUNTIF($C$2:C387,C387)&gt;1,"",1))</f>
        <v/>
      </c>
      <c r="E387" s="124" t="str">
        <f ca="1">IF(D387="","",SUM($D$2:D387))</f>
        <v/>
      </c>
    </row>
    <row r="388" spans="1:5">
      <c r="A388" s="124">
        <f t="shared" si="13"/>
        <v>9</v>
      </c>
      <c r="B388" s="124">
        <v>43</v>
      </c>
      <c r="C388" s="140" t="str">
        <f t="shared" ca="1" si="14"/>
        <v/>
      </c>
      <c r="D388" s="124" t="str">
        <f ca="1">IF(C388="","",IF(COUNTIF($C$2:C388,C388)&gt;1,"",1))</f>
        <v/>
      </c>
      <c r="E388" s="124" t="str">
        <f ca="1">IF(D388="","",SUM($D$2:D388))</f>
        <v/>
      </c>
    </row>
    <row r="389" spans="1:5">
      <c r="A389" s="124">
        <f>+A388+1</f>
        <v>10</v>
      </c>
      <c r="B389" s="124">
        <v>1</v>
      </c>
      <c r="C389" s="139" t="str">
        <f t="shared" ca="1" si="14"/>
        <v>石井秀幸</v>
      </c>
      <c r="D389" s="124" t="str">
        <f ca="1">IF(C389="","",IF(COUNTIF($C$2:C389,C389)&gt;1,"",1))</f>
        <v/>
      </c>
      <c r="E389" s="124" t="str">
        <f ca="1">IF(D389="","",SUM($D$2:D389))</f>
        <v/>
      </c>
    </row>
    <row r="390" spans="1:5">
      <c r="A390" s="124">
        <f>+A389</f>
        <v>10</v>
      </c>
      <c r="B390" s="124">
        <v>2</v>
      </c>
      <c r="C390" s="139" t="str">
        <f t="shared" ca="1" si="14"/>
        <v>田村勝行</v>
      </c>
      <c r="D390" s="124" t="str">
        <f ca="1">IF(C390="","",IF(COUNTIF($C$2:C390,C390)&gt;1,"",1))</f>
        <v/>
      </c>
      <c r="E390" s="124" t="str">
        <f ca="1">IF(D390="","",SUM($D$2:D390))</f>
        <v/>
      </c>
    </row>
    <row r="391" spans="1:5">
      <c r="A391" s="124">
        <f t="shared" ref="A391:A431" si="15">+A390</f>
        <v>10</v>
      </c>
      <c r="B391" s="124">
        <v>3</v>
      </c>
      <c r="C391" s="139" t="str">
        <f t="shared" ca="1" si="14"/>
        <v>田村諭</v>
      </c>
      <c r="D391" s="124" t="str">
        <f ca="1">IF(C391="","",IF(COUNTIF($C$2:C391,C391)&gt;1,"",1))</f>
        <v/>
      </c>
      <c r="E391" s="124" t="str">
        <f ca="1">IF(D391="","",SUM($D$2:D391))</f>
        <v/>
      </c>
    </row>
    <row r="392" spans="1:5">
      <c r="A392" s="124">
        <f t="shared" si="15"/>
        <v>10</v>
      </c>
      <c r="B392" s="124">
        <v>4</v>
      </c>
      <c r="C392" s="139" t="str">
        <f t="shared" ca="1" si="14"/>
        <v>萩原光彦</v>
      </c>
      <c r="D392" s="124" t="str">
        <f ca="1">IF(C392="","",IF(COUNTIF($C$2:C392,C392)&gt;1,"",1))</f>
        <v/>
      </c>
      <c r="E392" s="124" t="str">
        <f ca="1">IF(D392="","",SUM($D$2:D392))</f>
        <v/>
      </c>
    </row>
    <row r="393" spans="1:5">
      <c r="A393" s="124">
        <f t="shared" si="15"/>
        <v>10</v>
      </c>
      <c r="B393" s="124">
        <v>5</v>
      </c>
      <c r="C393" s="139" t="str">
        <f t="shared" ca="1" si="14"/>
        <v>松本豊</v>
      </c>
      <c r="D393" s="124" t="str">
        <f ca="1">IF(C393="","",IF(COUNTIF($C$2:C393,C393)&gt;1,"",1))</f>
        <v/>
      </c>
      <c r="E393" s="124" t="str">
        <f ca="1">IF(D393="","",SUM($D$2:D393))</f>
        <v/>
      </c>
    </row>
    <row r="394" spans="1:5">
      <c r="A394" s="124">
        <f t="shared" si="15"/>
        <v>10</v>
      </c>
      <c r="B394" s="124">
        <v>6</v>
      </c>
      <c r="C394" s="139" t="str">
        <f t="shared" ca="1" si="14"/>
        <v>山田保</v>
      </c>
      <c r="D394" s="124" t="str">
        <f ca="1">IF(C394="","",IF(COUNTIF($C$2:C394,C394)&gt;1,"",1))</f>
        <v/>
      </c>
      <c r="E394" s="124" t="str">
        <f ca="1">IF(D394="","",SUM($D$2:D394))</f>
        <v/>
      </c>
    </row>
    <row r="395" spans="1:5">
      <c r="A395" s="124">
        <f t="shared" si="15"/>
        <v>10</v>
      </c>
      <c r="B395" s="124">
        <v>7</v>
      </c>
      <c r="C395" s="139" t="str">
        <f t="shared" ca="1" si="14"/>
        <v>若月章浩</v>
      </c>
      <c r="D395" s="124" t="str">
        <f ca="1">IF(C395="","",IF(COUNTIF($C$2:C395,C395)&gt;1,"",1))</f>
        <v/>
      </c>
      <c r="E395" s="124" t="str">
        <f ca="1">IF(D395="","",SUM($D$2:D395))</f>
        <v/>
      </c>
    </row>
    <row r="396" spans="1:5">
      <c r="A396" s="124">
        <f t="shared" si="15"/>
        <v>10</v>
      </c>
      <c r="B396" s="124">
        <v>8</v>
      </c>
      <c r="C396" s="139" t="str">
        <f t="shared" ca="1" si="14"/>
        <v>望月英明</v>
      </c>
      <c r="D396" s="124" t="str">
        <f ca="1">IF(C396="","",IF(COUNTIF($C$2:C396,C396)&gt;1,"",1))</f>
        <v/>
      </c>
      <c r="E396" s="124" t="str">
        <f ca="1">IF(D396="","",SUM($D$2:D396))</f>
        <v/>
      </c>
    </row>
    <row r="397" spans="1:5">
      <c r="A397" s="124">
        <f t="shared" si="15"/>
        <v>10</v>
      </c>
      <c r="B397" s="124">
        <v>9</v>
      </c>
      <c r="C397" s="139" t="str">
        <f t="shared" ca="1" si="14"/>
        <v/>
      </c>
      <c r="D397" s="124" t="str">
        <f ca="1">IF(C397="","",IF(COUNTIF($C$2:C397,C397)&gt;1,"",1))</f>
        <v/>
      </c>
      <c r="E397" s="124" t="str">
        <f ca="1">IF(D397="","",SUM($D$2:D397))</f>
        <v/>
      </c>
    </row>
    <row r="398" spans="1:5">
      <c r="A398" s="124">
        <f t="shared" si="15"/>
        <v>10</v>
      </c>
      <c r="B398" s="124">
        <v>10</v>
      </c>
      <c r="C398" s="139" t="str">
        <f t="shared" ca="1" si="14"/>
        <v/>
      </c>
      <c r="D398" s="124" t="str">
        <f ca="1">IF(C398="","",IF(COUNTIF($C$2:C398,C398)&gt;1,"",1))</f>
        <v/>
      </c>
      <c r="E398" s="124" t="str">
        <f ca="1">IF(D398="","",SUM($D$2:D398))</f>
        <v/>
      </c>
    </row>
    <row r="399" spans="1:5">
      <c r="A399" s="124">
        <f t="shared" si="15"/>
        <v>10</v>
      </c>
      <c r="B399" s="124">
        <v>11</v>
      </c>
      <c r="C399" s="139" t="str">
        <f t="shared" ca="1" si="14"/>
        <v/>
      </c>
      <c r="D399" s="124" t="str">
        <f ca="1">IF(C399="","",IF(COUNTIF($C$2:C399,C399)&gt;1,"",1))</f>
        <v/>
      </c>
      <c r="E399" s="124" t="str">
        <f ca="1">IF(D399="","",SUM($D$2:D399))</f>
        <v/>
      </c>
    </row>
    <row r="400" spans="1:5">
      <c r="A400" s="124">
        <f t="shared" si="15"/>
        <v>10</v>
      </c>
      <c r="B400" s="124">
        <v>12</v>
      </c>
      <c r="C400" s="139" t="str">
        <f t="shared" ca="1" si="14"/>
        <v/>
      </c>
      <c r="D400" s="124" t="str">
        <f ca="1">IF(C400="","",IF(COUNTIF($C$2:C400,C400)&gt;1,"",1))</f>
        <v/>
      </c>
      <c r="E400" s="124" t="str">
        <f ca="1">IF(D400="","",SUM($D$2:D400))</f>
        <v/>
      </c>
    </row>
    <row r="401" spans="1:5">
      <c r="A401" s="124">
        <f t="shared" si="15"/>
        <v>10</v>
      </c>
      <c r="B401" s="124">
        <v>13</v>
      </c>
      <c r="C401" s="139" t="str">
        <f t="shared" ca="1" si="14"/>
        <v/>
      </c>
      <c r="D401" s="124" t="str">
        <f ca="1">IF(C401="","",IF(COUNTIF($C$2:C401,C401)&gt;1,"",1))</f>
        <v/>
      </c>
      <c r="E401" s="124" t="str">
        <f ca="1">IF(D401="","",SUM($D$2:D401))</f>
        <v/>
      </c>
    </row>
    <row r="402" spans="1:5">
      <c r="A402" s="124">
        <f t="shared" si="15"/>
        <v>10</v>
      </c>
      <c r="B402" s="124">
        <v>14</v>
      </c>
      <c r="C402" s="139" t="str">
        <f t="shared" ca="1" si="14"/>
        <v/>
      </c>
      <c r="D402" s="124" t="str">
        <f ca="1">IF(C402="","",IF(COUNTIF($C$2:C402,C402)&gt;1,"",1))</f>
        <v/>
      </c>
      <c r="E402" s="124" t="str">
        <f ca="1">IF(D402="","",SUM($D$2:D402))</f>
        <v/>
      </c>
    </row>
    <row r="403" spans="1:5">
      <c r="A403" s="124">
        <f t="shared" si="15"/>
        <v>10</v>
      </c>
      <c r="B403" s="124">
        <v>15</v>
      </c>
      <c r="C403" s="139" t="str">
        <f t="shared" ca="1" si="14"/>
        <v/>
      </c>
      <c r="D403" s="124" t="str">
        <f ca="1">IF(C403="","",IF(COUNTIF($C$2:C403,C403)&gt;1,"",1))</f>
        <v/>
      </c>
      <c r="E403" s="124" t="str">
        <f ca="1">IF(D403="","",SUM($D$2:D403))</f>
        <v/>
      </c>
    </row>
    <row r="404" spans="1:5">
      <c r="A404" s="124">
        <f t="shared" si="15"/>
        <v>10</v>
      </c>
      <c r="B404" s="124">
        <v>16</v>
      </c>
      <c r="C404" s="139" t="str">
        <f t="shared" ca="1" si="14"/>
        <v/>
      </c>
      <c r="D404" s="124" t="str">
        <f ca="1">IF(C404="","",IF(COUNTIF($C$2:C404,C404)&gt;1,"",1))</f>
        <v/>
      </c>
      <c r="E404" s="124" t="str">
        <f ca="1">IF(D404="","",SUM($D$2:D404))</f>
        <v/>
      </c>
    </row>
    <row r="405" spans="1:5">
      <c r="A405" s="124">
        <f t="shared" si="15"/>
        <v>10</v>
      </c>
      <c r="B405" s="124">
        <v>17</v>
      </c>
      <c r="C405" s="139" t="str">
        <f t="shared" ca="1" si="14"/>
        <v/>
      </c>
      <c r="D405" s="124" t="str">
        <f ca="1">IF(C405="","",IF(COUNTIF($C$2:C405,C405)&gt;1,"",1))</f>
        <v/>
      </c>
      <c r="E405" s="124" t="str">
        <f ca="1">IF(D405="","",SUM($D$2:D405))</f>
        <v/>
      </c>
    </row>
    <row r="406" spans="1:5">
      <c r="A406" s="124">
        <f t="shared" si="15"/>
        <v>10</v>
      </c>
      <c r="B406" s="124">
        <v>18</v>
      </c>
      <c r="C406" s="139" t="str">
        <f t="shared" ca="1" si="14"/>
        <v/>
      </c>
      <c r="D406" s="124" t="str">
        <f ca="1">IF(C406="","",IF(COUNTIF($C$2:C406,C406)&gt;1,"",1))</f>
        <v/>
      </c>
      <c r="E406" s="124" t="str">
        <f ca="1">IF(D406="","",SUM($D$2:D406))</f>
        <v/>
      </c>
    </row>
    <row r="407" spans="1:5">
      <c r="A407" s="124">
        <f t="shared" si="15"/>
        <v>10</v>
      </c>
      <c r="B407" s="124">
        <v>19</v>
      </c>
      <c r="C407" s="139" t="str">
        <f t="shared" ca="1" si="14"/>
        <v/>
      </c>
      <c r="D407" s="124" t="str">
        <f ca="1">IF(C407="","",IF(COUNTIF($C$2:C407,C407)&gt;1,"",1))</f>
        <v/>
      </c>
      <c r="E407" s="124" t="str">
        <f ca="1">IF(D407="","",SUM($D$2:D407))</f>
        <v/>
      </c>
    </row>
    <row r="408" spans="1:5">
      <c r="A408" s="124">
        <f t="shared" si="15"/>
        <v>10</v>
      </c>
      <c r="B408" s="124">
        <v>20</v>
      </c>
      <c r="C408" s="139" t="str">
        <f t="shared" ca="1" si="14"/>
        <v/>
      </c>
      <c r="D408" s="124" t="str">
        <f ca="1">IF(C408="","",IF(COUNTIF($C$2:C408,C408)&gt;1,"",1))</f>
        <v/>
      </c>
      <c r="E408" s="124" t="str">
        <f ca="1">IF(D408="","",SUM($D$2:D408))</f>
        <v/>
      </c>
    </row>
    <row r="409" spans="1:5">
      <c r="A409" s="124">
        <f t="shared" si="15"/>
        <v>10</v>
      </c>
      <c r="B409" s="124">
        <v>21</v>
      </c>
      <c r="C409" s="139" t="str">
        <f t="shared" ca="1" si="14"/>
        <v/>
      </c>
      <c r="D409" s="124" t="str">
        <f ca="1">IF(C409="","",IF(COUNTIF($C$2:C409,C409)&gt;1,"",1))</f>
        <v/>
      </c>
      <c r="E409" s="124" t="str">
        <f ca="1">IF(D409="","",SUM($D$2:D409))</f>
        <v/>
      </c>
    </row>
    <row r="410" spans="1:5">
      <c r="A410" s="124">
        <f t="shared" si="15"/>
        <v>10</v>
      </c>
      <c r="B410" s="124">
        <v>22</v>
      </c>
      <c r="C410" s="139" t="str">
        <f t="shared" ca="1" si="14"/>
        <v/>
      </c>
      <c r="D410" s="124" t="str">
        <f ca="1">IF(C410="","",IF(COUNTIF($C$2:C410,C410)&gt;1,"",1))</f>
        <v/>
      </c>
      <c r="E410" s="124" t="str">
        <f ca="1">IF(D410="","",SUM($D$2:D410))</f>
        <v/>
      </c>
    </row>
    <row r="411" spans="1:5">
      <c r="A411" s="124">
        <f t="shared" si="15"/>
        <v>10</v>
      </c>
      <c r="B411" s="124">
        <v>23</v>
      </c>
      <c r="C411" s="139" t="str">
        <f t="shared" ca="1" si="14"/>
        <v/>
      </c>
      <c r="D411" s="124" t="str">
        <f ca="1">IF(C411="","",IF(COUNTIF($C$2:C411,C411)&gt;1,"",1))</f>
        <v/>
      </c>
      <c r="E411" s="124" t="str">
        <f ca="1">IF(D411="","",SUM($D$2:D411))</f>
        <v/>
      </c>
    </row>
    <row r="412" spans="1:5">
      <c r="A412" s="124">
        <f t="shared" si="15"/>
        <v>10</v>
      </c>
      <c r="B412" s="124">
        <v>24</v>
      </c>
      <c r="C412" s="139" t="str">
        <f t="shared" ca="1" si="14"/>
        <v/>
      </c>
      <c r="D412" s="124" t="str">
        <f ca="1">IF(C412="","",IF(COUNTIF($C$2:C412,C412)&gt;1,"",1))</f>
        <v/>
      </c>
      <c r="E412" s="124" t="str">
        <f ca="1">IF(D412="","",SUM($D$2:D412))</f>
        <v/>
      </c>
    </row>
    <row r="413" spans="1:5">
      <c r="A413" s="124">
        <f t="shared" si="15"/>
        <v>10</v>
      </c>
      <c r="B413" s="124">
        <v>25</v>
      </c>
      <c r="C413" s="139" t="str">
        <f t="shared" ca="1" si="14"/>
        <v/>
      </c>
      <c r="D413" s="124" t="str">
        <f ca="1">IF(C413="","",IF(COUNTIF($C$2:C413,C413)&gt;1,"",1))</f>
        <v/>
      </c>
      <c r="E413" s="124" t="str">
        <f ca="1">IF(D413="","",SUM($D$2:D413))</f>
        <v/>
      </c>
    </row>
    <row r="414" spans="1:5">
      <c r="A414" s="124">
        <f t="shared" si="15"/>
        <v>10</v>
      </c>
      <c r="B414" s="124">
        <v>26</v>
      </c>
      <c r="C414" s="139" t="str">
        <f t="shared" ca="1" si="14"/>
        <v/>
      </c>
      <c r="D414" s="124" t="str">
        <f ca="1">IF(C414="","",IF(COUNTIF($C$2:C414,C414)&gt;1,"",1))</f>
        <v/>
      </c>
      <c r="E414" s="124" t="str">
        <f ca="1">IF(D414="","",SUM($D$2:D414))</f>
        <v/>
      </c>
    </row>
    <row r="415" spans="1:5">
      <c r="A415" s="124">
        <f t="shared" si="15"/>
        <v>10</v>
      </c>
      <c r="B415" s="124">
        <v>27</v>
      </c>
      <c r="C415" s="139" t="str">
        <f t="shared" ca="1" si="14"/>
        <v/>
      </c>
      <c r="D415" s="124" t="str">
        <f ca="1">IF(C415="","",IF(COUNTIF($C$2:C415,C415)&gt;1,"",1))</f>
        <v/>
      </c>
      <c r="E415" s="124" t="str">
        <f ca="1">IF(D415="","",SUM($D$2:D415))</f>
        <v/>
      </c>
    </row>
    <row r="416" spans="1:5">
      <c r="A416" s="124">
        <f t="shared" si="15"/>
        <v>10</v>
      </c>
      <c r="B416" s="124">
        <v>28</v>
      </c>
      <c r="C416" s="139" t="str">
        <f t="shared" ca="1" si="14"/>
        <v/>
      </c>
      <c r="D416" s="124" t="str">
        <f ca="1">IF(C416="","",IF(COUNTIF($C$2:C416,C416)&gt;1,"",1))</f>
        <v/>
      </c>
      <c r="E416" s="124" t="str">
        <f ca="1">IF(D416="","",SUM($D$2:D416))</f>
        <v/>
      </c>
    </row>
    <row r="417" spans="1:5">
      <c r="A417" s="124">
        <f t="shared" si="15"/>
        <v>10</v>
      </c>
      <c r="B417" s="124">
        <v>29</v>
      </c>
      <c r="C417" s="139" t="str">
        <f t="shared" ca="1" si="14"/>
        <v/>
      </c>
      <c r="D417" s="124" t="str">
        <f ca="1">IF(C417="","",IF(COUNTIF($C$2:C417,C417)&gt;1,"",1))</f>
        <v/>
      </c>
      <c r="E417" s="124" t="str">
        <f ca="1">IF(D417="","",SUM($D$2:D417))</f>
        <v/>
      </c>
    </row>
    <row r="418" spans="1:5">
      <c r="A418" s="124">
        <f t="shared" si="15"/>
        <v>10</v>
      </c>
      <c r="B418" s="124">
        <v>30</v>
      </c>
      <c r="C418" s="139" t="str">
        <f t="shared" ca="1" si="14"/>
        <v/>
      </c>
      <c r="D418" s="124" t="str">
        <f ca="1">IF(C418="","",IF(COUNTIF($C$2:C418,C418)&gt;1,"",1))</f>
        <v/>
      </c>
      <c r="E418" s="124" t="str">
        <f ca="1">IF(D418="","",SUM($D$2:D418))</f>
        <v/>
      </c>
    </row>
    <row r="419" spans="1:5">
      <c r="A419" s="124">
        <f t="shared" si="15"/>
        <v>10</v>
      </c>
      <c r="B419" s="124">
        <v>31</v>
      </c>
      <c r="C419" s="139" t="str">
        <f t="shared" ca="1" si="14"/>
        <v/>
      </c>
      <c r="D419" s="124" t="str">
        <f ca="1">IF(C419="","",IF(COUNTIF($C$2:C419,C419)&gt;1,"",1))</f>
        <v/>
      </c>
      <c r="E419" s="124" t="str">
        <f ca="1">IF(D419="","",SUM($D$2:D419))</f>
        <v/>
      </c>
    </row>
    <row r="420" spans="1:5">
      <c r="A420" s="124">
        <f t="shared" si="15"/>
        <v>10</v>
      </c>
      <c r="B420" s="124">
        <v>32</v>
      </c>
      <c r="C420" s="139" t="str">
        <f t="shared" ca="1" si="14"/>
        <v/>
      </c>
      <c r="D420" s="124" t="str">
        <f ca="1">IF(C420="","",IF(COUNTIF($C$2:C420,C420)&gt;1,"",1))</f>
        <v/>
      </c>
      <c r="E420" s="124" t="str">
        <f ca="1">IF(D420="","",SUM($D$2:D420))</f>
        <v/>
      </c>
    </row>
    <row r="421" spans="1:5">
      <c r="A421" s="124">
        <f t="shared" si="15"/>
        <v>10</v>
      </c>
      <c r="B421" s="124">
        <v>33</v>
      </c>
      <c r="C421" s="139" t="str">
        <f t="shared" ca="1" si="14"/>
        <v/>
      </c>
      <c r="D421" s="124" t="str">
        <f ca="1">IF(C421="","",IF(COUNTIF($C$2:C421,C421)&gt;1,"",1))</f>
        <v/>
      </c>
      <c r="E421" s="124" t="str">
        <f ca="1">IF(D421="","",SUM($D$2:D421))</f>
        <v/>
      </c>
    </row>
    <row r="422" spans="1:5">
      <c r="A422" s="124">
        <f t="shared" si="15"/>
        <v>10</v>
      </c>
      <c r="B422" s="124">
        <v>34</v>
      </c>
      <c r="C422" s="139" t="str">
        <f t="shared" ca="1" si="14"/>
        <v/>
      </c>
      <c r="D422" s="124" t="str">
        <f ca="1">IF(C422="","",IF(COUNTIF($C$2:C422,C422)&gt;1,"",1))</f>
        <v/>
      </c>
      <c r="E422" s="124" t="str">
        <f ca="1">IF(D422="","",SUM($D$2:D422))</f>
        <v/>
      </c>
    </row>
    <row r="423" spans="1:5">
      <c r="A423" s="124">
        <f t="shared" si="15"/>
        <v>10</v>
      </c>
      <c r="B423" s="124">
        <v>35</v>
      </c>
      <c r="C423" s="139" t="str">
        <f t="shared" ca="1" si="14"/>
        <v/>
      </c>
      <c r="D423" s="124" t="str">
        <f ca="1">IF(C423="","",IF(COUNTIF($C$2:C423,C423)&gt;1,"",1))</f>
        <v/>
      </c>
      <c r="E423" s="124" t="str">
        <f ca="1">IF(D423="","",SUM($D$2:D423))</f>
        <v/>
      </c>
    </row>
    <row r="424" spans="1:5">
      <c r="A424" s="124">
        <f t="shared" si="15"/>
        <v>10</v>
      </c>
      <c r="B424" s="124">
        <v>36</v>
      </c>
      <c r="C424" s="139" t="str">
        <f t="shared" ca="1" si="14"/>
        <v/>
      </c>
      <c r="D424" s="124" t="str">
        <f ca="1">IF(C424="","",IF(COUNTIF($C$2:C424,C424)&gt;1,"",1))</f>
        <v/>
      </c>
      <c r="E424" s="124" t="str">
        <f ca="1">IF(D424="","",SUM($D$2:D424))</f>
        <v/>
      </c>
    </row>
    <row r="425" spans="1:5">
      <c r="A425" s="124">
        <f t="shared" si="15"/>
        <v>10</v>
      </c>
      <c r="B425" s="124">
        <v>37</v>
      </c>
      <c r="C425" s="139" t="str">
        <f t="shared" ca="1" si="14"/>
        <v/>
      </c>
      <c r="D425" s="124" t="str">
        <f ca="1">IF(C425="","",IF(COUNTIF($C$2:C425,C425)&gt;1,"",1))</f>
        <v/>
      </c>
      <c r="E425" s="124" t="str">
        <f ca="1">IF(D425="","",SUM($D$2:D425))</f>
        <v/>
      </c>
    </row>
    <row r="426" spans="1:5">
      <c r="A426" s="124">
        <f t="shared" si="15"/>
        <v>10</v>
      </c>
      <c r="B426" s="124">
        <v>38</v>
      </c>
      <c r="C426" s="139" t="str">
        <f t="shared" ca="1" si="14"/>
        <v/>
      </c>
      <c r="D426" s="124" t="str">
        <f ca="1">IF(C426="","",IF(COUNTIF($C$2:C426,C426)&gt;1,"",1))</f>
        <v/>
      </c>
      <c r="E426" s="124" t="str">
        <f ca="1">IF(D426="","",SUM($D$2:D426))</f>
        <v/>
      </c>
    </row>
    <row r="427" spans="1:5">
      <c r="A427" s="124">
        <f t="shared" si="15"/>
        <v>10</v>
      </c>
      <c r="B427" s="124">
        <v>39</v>
      </c>
      <c r="C427" s="139" t="str">
        <f t="shared" ca="1" si="14"/>
        <v/>
      </c>
      <c r="D427" s="124" t="str">
        <f ca="1">IF(C427="","",IF(COUNTIF($C$2:C427,C427)&gt;1,"",1))</f>
        <v/>
      </c>
      <c r="E427" s="124" t="str">
        <f ca="1">IF(D427="","",SUM($D$2:D427))</f>
        <v/>
      </c>
    </row>
    <row r="428" spans="1:5">
      <c r="A428" s="124">
        <f t="shared" si="15"/>
        <v>10</v>
      </c>
      <c r="B428" s="124">
        <v>40</v>
      </c>
      <c r="C428" s="139" t="str">
        <f t="shared" ca="1" si="14"/>
        <v/>
      </c>
      <c r="D428" s="124" t="str">
        <f ca="1">IF(C428="","",IF(COUNTIF($C$2:C428,C428)&gt;1,"",1))</f>
        <v/>
      </c>
      <c r="E428" s="124" t="str">
        <f ca="1">IF(D428="","",SUM($D$2:D428))</f>
        <v/>
      </c>
    </row>
    <row r="429" spans="1:5">
      <c r="A429" s="124">
        <f t="shared" si="15"/>
        <v>10</v>
      </c>
      <c r="B429" s="124">
        <v>41</v>
      </c>
      <c r="C429" s="139" t="str">
        <f t="shared" ca="1" si="14"/>
        <v/>
      </c>
      <c r="D429" s="124" t="str">
        <f ca="1">IF(C429="","",IF(COUNTIF($C$2:C429,C429)&gt;1,"",1))</f>
        <v/>
      </c>
      <c r="E429" s="124" t="str">
        <f ca="1">IF(D429="","",SUM($D$2:D429))</f>
        <v/>
      </c>
    </row>
    <row r="430" spans="1:5">
      <c r="A430" s="124">
        <f t="shared" si="15"/>
        <v>10</v>
      </c>
      <c r="B430" s="124">
        <v>42</v>
      </c>
      <c r="C430" s="139" t="str">
        <f t="shared" ca="1" si="14"/>
        <v/>
      </c>
      <c r="D430" s="124" t="str">
        <f ca="1">IF(C430="","",IF(COUNTIF($C$2:C430,C430)&gt;1,"",1))</f>
        <v/>
      </c>
      <c r="E430" s="124" t="str">
        <f ca="1">IF(D430="","",SUM($D$2:D430))</f>
        <v/>
      </c>
    </row>
    <row r="431" spans="1:5">
      <c r="A431" s="124">
        <f t="shared" si="15"/>
        <v>10</v>
      </c>
      <c r="B431" s="124">
        <v>43</v>
      </c>
      <c r="C431" s="140" t="str">
        <f t="shared" ca="1" si="14"/>
        <v/>
      </c>
      <c r="D431" s="124" t="str">
        <f ca="1">IF(C431="","",IF(COUNTIF($C$2:C431,C431)&gt;1,"",1))</f>
        <v/>
      </c>
      <c r="E431" s="124" t="str">
        <f ca="1">IF(D431="","",SUM($D$2:D431))</f>
        <v/>
      </c>
    </row>
    <row r="432" spans="1:5">
      <c r="A432" s="124">
        <f>+A431+1</f>
        <v>11</v>
      </c>
      <c r="B432" s="124">
        <v>1</v>
      </c>
      <c r="C432" s="139" t="str">
        <f t="shared" ca="1" si="14"/>
        <v>長瀬賢太郎</v>
      </c>
      <c r="D432" s="124" t="str">
        <f ca="1">IF(C432="","",IF(COUNTIF($C$2:C432,C432)&gt;1,"",1))</f>
        <v/>
      </c>
      <c r="E432" s="124" t="str">
        <f ca="1">IF(D432="","",SUM($D$2:D432))</f>
        <v/>
      </c>
    </row>
    <row r="433" spans="1:5">
      <c r="A433" s="124">
        <f>+A432</f>
        <v>11</v>
      </c>
      <c r="B433" s="124">
        <v>2</v>
      </c>
      <c r="C433" s="139" t="str">
        <f t="shared" ca="1" si="14"/>
        <v>田村諭</v>
      </c>
      <c r="D433" s="124" t="str">
        <f ca="1">IF(C433="","",IF(COUNTIF($C$2:C433,C433)&gt;1,"",1))</f>
        <v/>
      </c>
      <c r="E433" s="124" t="str">
        <f ca="1">IF(D433="","",SUM($D$2:D433))</f>
        <v/>
      </c>
    </row>
    <row r="434" spans="1:5">
      <c r="A434" s="124">
        <f t="shared" ref="A434:A474" si="16">+A433</f>
        <v>11</v>
      </c>
      <c r="B434" s="124">
        <v>3</v>
      </c>
      <c r="C434" s="139" t="str">
        <f t="shared" ca="1" si="14"/>
        <v>萩原光彦</v>
      </c>
      <c r="D434" s="124" t="str">
        <f ca="1">IF(C434="","",IF(COUNTIF($C$2:C434,C434)&gt;1,"",1))</f>
        <v/>
      </c>
      <c r="E434" s="124" t="str">
        <f ca="1">IF(D434="","",SUM($D$2:D434))</f>
        <v/>
      </c>
    </row>
    <row r="435" spans="1:5">
      <c r="A435" s="124">
        <f t="shared" si="16"/>
        <v>11</v>
      </c>
      <c r="B435" s="124">
        <v>4</v>
      </c>
      <c r="C435" s="139" t="str">
        <f t="shared" ca="1" si="14"/>
        <v>山田保</v>
      </c>
      <c r="D435" s="124" t="str">
        <f ca="1">IF(C435="","",IF(COUNTIF($C$2:C435,C435)&gt;1,"",1))</f>
        <v/>
      </c>
      <c r="E435" s="124" t="str">
        <f ca="1">IF(D435="","",SUM($D$2:D435))</f>
        <v/>
      </c>
    </row>
    <row r="436" spans="1:5">
      <c r="A436" s="124">
        <f t="shared" si="16"/>
        <v>11</v>
      </c>
      <c r="B436" s="124">
        <v>5</v>
      </c>
      <c r="C436" s="139" t="str">
        <f t="shared" ca="1" si="14"/>
        <v>鈴木孝</v>
      </c>
      <c r="D436" s="124" t="str">
        <f ca="1">IF(C436="","",IF(COUNTIF($C$2:C436,C436)&gt;1,"",1))</f>
        <v/>
      </c>
      <c r="E436" s="124" t="str">
        <f ca="1">IF(D436="","",SUM($D$2:D436))</f>
        <v/>
      </c>
    </row>
    <row r="437" spans="1:5">
      <c r="A437" s="124">
        <f t="shared" si="16"/>
        <v>11</v>
      </c>
      <c r="B437" s="124">
        <v>6</v>
      </c>
      <c r="C437" s="139" t="str">
        <f t="shared" ca="1" si="14"/>
        <v>幕内秀夫</v>
      </c>
      <c r="D437" s="124" t="str">
        <f ca="1">IF(C437="","",IF(COUNTIF($C$2:C437,C437)&gt;1,"",1))</f>
        <v/>
      </c>
      <c r="E437" s="124" t="str">
        <f ca="1">IF(D437="","",SUM($D$2:D437))</f>
        <v/>
      </c>
    </row>
    <row r="438" spans="1:5">
      <c r="A438" s="124">
        <f t="shared" si="16"/>
        <v>11</v>
      </c>
      <c r="B438" s="124">
        <v>7</v>
      </c>
      <c r="C438" s="139" t="str">
        <f t="shared" ca="1" si="14"/>
        <v>若月章浩</v>
      </c>
      <c r="D438" s="124" t="str">
        <f ca="1">IF(C438="","",IF(COUNTIF($C$2:C438,C438)&gt;1,"",1))</f>
        <v/>
      </c>
      <c r="E438" s="124" t="str">
        <f ca="1">IF(D438="","",SUM($D$2:D438))</f>
        <v/>
      </c>
    </row>
    <row r="439" spans="1:5">
      <c r="A439" s="124">
        <f t="shared" si="16"/>
        <v>11</v>
      </c>
      <c r="B439" s="124">
        <v>8</v>
      </c>
      <c r="C439" s="139" t="str">
        <f t="shared" ca="1" si="14"/>
        <v>望月英明</v>
      </c>
      <c r="D439" s="124" t="str">
        <f ca="1">IF(C439="","",IF(COUNTIF($C$2:C439,C439)&gt;1,"",1))</f>
        <v/>
      </c>
      <c r="E439" s="124" t="str">
        <f ca="1">IF(D439="","",SUM($D$2:D439))</f>
        <v/>
      </c>
    </row>
    <row r="440" spans="1:5">
      <c r="A440" s="124">
        <f t="shared" si="16"/>
        <v>11</v>
      </c>
      <c r="B440" s="124">
        <v>9</v>
      </c>
      <c r="C440" s="139" t="str">
        <f t="shared" ca="1" si="14"/>
        <v/>
      </c>
      <c r="D440" s="124" t="str">
        <f ca="1">IF(C440="","",IF(COUNTIF($C$2:C440,C440)&gt;1,"",1))</f>
        <v/>
      </c>
      <c r="E440" s="124" t="str">
        <f ca="1">IF(D440="","",SUM($D$2:D440))</f>
        <v/>
      </c>
    </row>
    <row r="441" spans="1:5">
      <c r="A441" s="124">
        <f t="shared" si="16"/>
        <v>11</v>
      </c>
      <c r="B441" s="124">
        <v>10</v>
      </c>
      <c r="C441" s="139" t="str">
        <f t="shared" ca="1" si="14"/>
        <v/>
      </c>
      <c r="D441" s="124" t="str">
        <f ca="1">IF(C441="","",IF(COUNTIF($C$2:C441,C441)&gt;1,"",1))</f>
        <v/>
      </c>
      <c r="E441" s="124" t="str">
        <f ca="1">IF(D441="","",SUM($D$2:D441))</f>
        <v/>
      </c>
    </row>
    <row r="442" spans="1:5">
      <c r="A442" s="124">
        <f t="shared" si="16"/>
        <v>11</v>
      </c>
      <c r="B442" s="124">
        <v>11</v>
      </c>
      <c r="C442" s="139" t="str">
        <f t="shared" ca="1" si="14"/>
        <v/>
      </c>
      <c r="D442" s="124" t="str">
        <f ca="1">IF(C442="","",IF(COUNTIF($C$2:C442,C442)&gt;1,"",1))</f>
        <v/>
      </c>
      <c r="E442" s="124" t="str">
        <f ca="1">IF(D442="","",SUM($D$2:D442))</f>
        <v/>
      </c>
    </row>
    <row r="443" spans="1:5">
      <c r="A443" s="124">
        <f t="shared" si="16"/>
        <v>11</v>
      </c>
      <c r="B443" s="124">
        <v>12</v>
      </c>
      <c r="C443" s="139" t="str">
        <f t="shared" ca="1" si="14"/>
        <v/>
      </c>
      <c r="D443" s="124" t="str">
        <f ca="1">IF(C443="","",IF(COUNTIF($C$2:C443,C443)&gt;1,"",1))</f>
        <v/>
      </c>
      <c r="E443" s="124" t="str">
        <f ca="1">IF(D443="","",SUM($D$2:D443))</f>
        <v/>
      </c>
    </row>
    <row r="444" spans="1:5">
      <c r="A444" s="124">
        <f t="shared" si="16"/>
        <v>11</v>
      </c>
      <c r="B444" s="124">
        <v>13</v>
      </c>
      <c r="C444" s="139" t="str">
        <f t="shared" ca="1" si="14"/>
        <v/>
      </c>
      <c r="D444" s="124" t="str">
        <f ca="1">IF(C444="","",IF(COUNTIF($C$2:C444,C444)&gt;1,"",1))</f>
        <v/>
      </c>
      <c r="E444" s="124" t="str">
        <f ca="1">IF(D444="","",SUM($D$2:D444))</f>
        <v/>
      </c>
    </row>
    <row r="445" spans="1:5">
      <c r="A445" s="124">
        <f t="shared" si="16"/>
        <v>11</v>
      </c>
      <c r="B445" s="124">
        <v>14</v>
      </c>
      <c r="C445" s="139" t="str">
        <f t="shared" ca="1" si="14"/>
        <v/>
      </c>
      <c r="D445" s="124" t="str">
        <f ca="1">IF(C445="","",IF(COUNTIF($C$2:C445,C445)&gt;1,"",1))</f>
        <v/>
      </c>
      <c r="E445" s="124" t="str">
        <f ca="1">IF(D445="","",SUM($D$2:D445))</f>
        <v/>
      </c>
    </row>
    <row r="446" spans="1:5">
      <c r="A446" s="124">
        <f t="shared" si="16"/>
        <v>11</v>
      </c>
      <c r="B446" s="124">
        <v>15</v>
      </c>
      <c r="C446" s="139" t="str">
        <f t="shared" ca="1" si="14"/>
        <v/>
      </c>
      <c r="D446" s="124" t="str">
        <f ca="1">IF(C446="","",IF(COUNTIF($C$2:C446,C446)&gt;1,"",1))</f>
        <v/>
      </c>
      <c r="E446" s="124" t="str">
        <f ca="1">IF(D446="","",SUM($D$2:D446))</f>
        <v/>
      </c>
    </row>
    <row r="447" spans="1:5">
      <c r="A447" s="124">
        <f t="shared" si="16"/>
        <v>11</v>
      </c>
      <c r="B447" s="124">
        <v>16</v>
      </c>
      <c r="C447" s="139" t="str">
        <f t="shared" ca="1" si="14"/>
        <v/>
      </c>
      <c r="D447" s="124" t="str">
        <f ca="1">IF(C447="","",IF(COUNTIF($C$2:C447,C447)&gt;1,"",1))</f>
        <v/>
      </c>
      <c r="E447" s="124" t="str">
        <f ca="1">IF(D447="","",SUM($D$2:D447))</f>
        <v/>
      </c>
    </row>
    <row r="448" spans="1:5">
      <c r="A448" s="124">
        <f t="shared" si="16"/>
        <v>11</v>
      </c>
      <c r="B448" s="124">
        <v>17</v>
      </c>
      <c r="C448" s="139" t="str">
        <f t="shared" ca="1" si="14"/>
        <v/>
      </c>
      <c r="D448" s="124" t="str">
        <f ca="1">IF(C448="","",IF(COUNTIF($C$2:C448,C448)&gt;1,"",1))</f>
        <v/>
      </c>
      <c r="E448" s="124" t="str">
        <f ca="1">IF(D448="","",SUM($D$2:D448))</f>
        <v/>
      </c>
    </row>
    <row r="449" spans="1:5">
      <c r="A449" s="124">
        <f t="shared" si="16"/>
        <v>11</v>
      </c>
      <c r="B449" s="124">
        <v>18</v>
      </c>
      <c r="C449" s="139" t="str">
        <f t="shared" ca="1" si="14"/>
        <v/>
      </c>
      <c r="D449" s="124" t="str">
        <f ca="1">IF(C449="","",IF(COUNTIF($C$2:C449,C449)&gt;1,"",1))</f>
        <v/>
      </c>
      <c r="E449" s="124" t="str">
        <f ca="1">IF(D449="","",SUM($D$2:D449))</f>
        <v/>
      </c>
    </row>
    <row r="450" spans="1:5">
      <c r="A450" s="124">
        <f t="shared" si="16"/>
        <v>11</v>
      </c>
      <c r="B450" s="124">
        <v>19</v>
      </c>
      <c r="C450" s="139" t="str">
        <f t="shared" ca="1" si="14"/>
        <v/>
      </c>
      <c r="D450" s="124" t="str">
        <f ca="1">IF(C450="","",IF(COUNTIF($C$2:C450,C450)&gt;1,"",1))</f>
        <v/>
      </c>
      <c r="E450" s="124" t="str">
        <f ca="1">IF(D450="","",SUM($D$2:D450))</f>
        <v/>
      </c>
    </row>
    <row r="451" spans="1:5">
      <c r="A451" s="124">
        <f t="shared" si="16"/>
        <v>11</v>
      </c>
      <c r="B451" s="124">
        <v>20</v>
      </c>
      <c r="C451" s="139" t="str">
        <f t="shared" ref="C451:C514" ca="1" si="17">INDIRECT("'"&amp;A451&amp;"'!B"&amp;B451+6)</f>
        <v/>
      </c>
      <c r="D451" s="124" t="str">
        <f ca="1">IF(C451="","",IF(COUNTIF($C$2:C451,C451)&gt;1,"",1))</f>
        <v/>
      </c>
      <c r="E451" s="124" t="str">
        <f ca="1">IF(D451="","",SUM($D$2:D451))</f>
        <v/>
      </c>
    </row>
    <row r="452" spans="1:5">
      <c r="A452" s="124">
        <f t="shared" si="16"/>
        <v>11</v>
      </c>
      <c r="B452" s="124">
        <v>21</v>
      </c>
      <c r="C452" s="139" t="str">
        <f t="shared" ca="1" si="17"/>
        <v/>
      </c>
      <c r="D452" s="124" t="str">
        <f ca="1">IF(C452="","",IF(COUNTIF($C$2:C452,C452)&gt;1,"",1))</f>
        <v/>
      </c>
      <c r="E452" s="124" t="str">
        <f ca="1">IF(D452="","",SUM($D$2:D452))</f>
        <v/>
      </c>
    </row>
    <row r="453" spans="1:5">
      <c r="A453" s="124">
        <f t="shared" si="16"/>
        <v>11</v>
      </c>
      <c r="B453" s="124">
        <v>22</v>
      </c>
      <c r="C453" s="139" t="str">
        <f t="shared" ca="1" si="17"/>
        <v/>
      </c>
      <c r="D453" s="124" t="str">
        <f ca="1">IF(C453="","",IF(COUNTIF($C$2:C453,C453)&gt;1,"",1))</f>
        <v/>
      </c>
      <c r="E453" s="124" t="str">
        <f ca="1">IF(D453="","",SUM($D$2:D453))</f>
        <v/>
      </c>
    </row>
    <row r="454" spans="1:5">
      <c r="A454" s="124">
        <f t="shared" si="16"/>
        <v>11</v>
      </c>
      <c r="B454" s="124">
        <v>23</v>
      </c>
      <c r="C454" s="139" t="str">
        <f t="shared" ca="1" si="17"/>
        <v/>
      </c>
      <c r="D454" s="124" t="str">
        <f ca="1">IF(C454="","",IF(COUNTIF($C$2:C454,C454)&gt;1,"",1))</f>
        <v/>
      </c>
      <c r="E454" s="124" t="str">
        <f ca="1">IF(D454="","",SUM($D$2:D454))</f>
        <v/>
      </c>
    </row>
    <row r="455" spans="1:5">
      <c r="A455" s="124">
        <f t="shared" si="16"/>
        <v>11</v>
      </c>
      <c r="B455" s="124">
        <v>24</v>
      </c>
      <c r="C455" s="139" t="str">
        <f t="shared" ca="1" si="17"/>
        <v/>
      </c>
      <c r="D455" s="124" t="str">
        <f ca="1">IF(C455="","",IF(COUNTIF($C$2:C455,C455)&gt;1,"",1))</f>
        <v/>
      </c>
      <c r="E455" s="124" t="str">
        <f ca="1">IF(D455="","",SUM($D$2:D455))</f>
        <v/>
      </c>
    </row>
    <row r="456" spans="1:5">
      <c r="A456" s="124">
        <f t="shared" si="16"/>
        <v>11</v>
      </c>
      <c r="B456" s="124">
        <v>25</v>
      </c>
      <c r="C456" s="139" t="str">
        <f t="shared" ca="1" si="17"/>
        <v/>
      </c>
      <c r="D456" s="124" t="str">
        <f ca="1">IF(C456="","",IF(COUNTIF($C$2:C456,C456)&gt;1,"",1))</f>
        <v/>
      </c>
      <c r="E456" s="124" t="str">
        <f ca="1">IF(D456="","",SUM($D$2:D456))</f>
        <v/>
      </c>
    </row>
    <row r="457" spans="1:5">
      <c r="A457" s="124">
        <f t="shared" si="16"/>
        <v>11</v>
      </c>
      <c r="B457" s="124">
        <v>26</v>
      </c>
      <c r="C457" s="139" t="str">
        <f t="shared" ca="1" si="17"/>
        <v/>
      </c>
      <c r="D457" s="124" t="str">
        <f ca="1">IF(C457="","",IF(COUNTIF($C$2:C457,C457)&gt;1,"",1))</f>
        <v/>
      </c>
      <c r="E457" s="124" t="str">
        <f ca="1">IF(D457="","",SUM($D$2:D457))</f>
        <v/>
      </c>
    </row>
    <row r="458" spans="1:5">
      <c r="A458" s="124">
        <f t="shared" si="16"/>
        <v>11</v>
      </c>
      <c r="B458" s="124">
        <v>27</v>
      </c>
      <c r="C458" s="139" t="str">
        <f t="shared" ca="1" si="17"/>
        <v/>
      </c>
      <c r="D458" s="124" t="str">
        <f ca="1">IF(C458="","",IF(COUNTIF($C$2:C458,C458)&gt;1,"",1))</f>
        <v/>
      </c>
      <c r="E458" s="124" t="str">
        <f ca="1">IF(D458="","",SUM($D$2:D458))</f>
        <v/>
      </c>
    </row>
    <row r="459" spans="1:5">
      <c r="A459" s="124">
        <f t="shared" si="16"/>
        <v>11</v>
      </c>
      <c r="B459" s="124">
        <v>28</v>
      </c>
      <c r="C459" s="139" t="str">
        <f t="shared" ca="1" si="17"/>
        <v/>
      </c>
      <c r="D459" s="124" t="str">
        <f ca="1">IF(C459="","",IF(COUNTIF($C$2:C459,C459)&gt;1,"",1))</f>
        <v/>
      </c>
      <c r="E459" s="124" t="str">
        <f ca="1">IF(D459="","",SUM($D$2:D459))</f>
        <v/>
      </c>
    </row>
    <row r="460" spans="1:5">
      <c r="A460" s="124">
        <f t="shared" si="16"/>
        <v>11</v>
      </c>
      <c r="B460" s="124">
        <v>29</v>
      </c>
      <c r="C460" s="139" t="str">
        <f t="shared" ca="1" si="17"/>
        <v/>
      </c>
      <c r="D460" s="124" t="str">
        <f ca="1">IF(C460="","",IF(COUNTIF($C$2:C460,C460)&gt;1,"",1))</f>
        <v/>
      </c>
      <c r="E460" s="124" t="str">
        <f ca="1">IF(D460="","",SUM($D$2:D460))</f>
        <v/>
      </c>
    </row>
    <row r="461" spans="1:5">
      <c r="A461" s="124">
        <f t="shared" si="16"/>
        <v>11</v>
      </c>
      <c r="B461" s="124">
        <v>30</v>
      </c>
      <c r="C461" s="139" t="str">
        <f t="shared" ca="1" si="17"/>
        <v/>
      </c>
      <c r="D461" s="124" t="str">
        <f ca="1">IF(C461="","",IF(COUNTIF($C$2:C461,C461)&gt;1,"",1))</f>
        <v/>
      </c>
      <c r="E461" s="124" t="str">
        <f ca="1">IF(D461="","",SUM($D$2:D461))</f>
        <v/>
      </c>
    </row>
    <row r="462" spans="1:5">
      <c r="A462" s="124">
        <f t="shared" si="16"/>
        <v>11</v>
      </c>
      <c r="B462" s="124">
        <v>31</v>
      </c>
      <c r="C462" s="139" t="str">
        <f t="shared" ca="1" si="17"/>
        <v/>
      </c>
      <c r="D462" s="124" t="str">
        <f ca="1">IF(C462="","",IF(COUNTIF($C$2:C462,C462)&gt;1,"",1))</f>
        <v/>
      </c>
      <c r="E462" s="124" t="str">
        <f ca="1">IF(D462="","",SUM($D$2:D462))</f>
        <v/>
      </c>
    </row>
    <row r="463" spans="1:5">
      <c r="A463" s="124">
        <f t="shared" si="16"/>
        <v>11</v>
      </c>
      <c r="B463" s="124">
        <v>32</v>
      </c>
      <c r="C463" s="139" t="str">
        <f t="shared" ca="1" si="17"/>
        <v/>
      </c>
      <c r="D463" s="124" t="str">
        <f ca="1">IF(C463="","",IF(COUNTIF($C$2:C463,C463)&gt;1,"",1))</f>
        <v/>
      </c>
      <c r="E463" s="124" t="str">
        <f ca="1">IF(D463="","",SUM($D$2:D463))</f>
        <v/>
      </c>
    </row>
    <row r="464" spans="1:5">
      <c r="A464" s="124">
        <f t="shared" si="16"/>
        <v>11</v>
      </c>
      <c r="B464" s="124">
        <v>33</v>
      </c>
      <c r="C464" s="139" t="str">
        <f t="shared" ca="1" si="17"/>
        <v/>
      </c>
      <c r="D464" s="124" t="str">
        <f ca="1">IF(C464="","",IF(COUNTIF($C$2:C464,C464)&gt;1,"",1))</f>
        <v/>
      </c>
      <c r="E464" s="124" t="str">
        <f ca="1">IF(D464="","",SUM($D$2:D464))</f>
        <v/>
      </c>
    </row>
    <row r="465" spans="1:5">
      <c r="A465" s="124">
        <f t="shared" si="16"/>
        <v>11</v>
      </c>
      <c r="B465" s="124">
        <v>34</v>
      </c>
      <c r="C465" s="139" t="str">
        <f t="shared" ca="1" si="17"/>
        <v/>
      </c>
      <c r="D465" s="124" t="str">
        <f ca="1">IF(C465="","",IF(COUNTIF($C$2:C465,C465)&gt;1,"",1))</f>
        <v/>
      </c>
      <c r="E465" s="124" t="str">
        <f ca="1">IF(D465="","",SUM($D$2:D465))</f>
        <v/>
      </c>
    </row>
    <row r="466" spans="1:5">
      <c r="A466" s="124">
        <f t="shared" si="16"/>
        <v>11</v>
      </c>
      <c r="B466" s="124">
        <v>35</v>
      </c>
      <c r="C466" s="139" t="str">
        <f t="shared" ca="1" si="17"/>
        <v/>
      </c>
      <c r="D466" s="124" t="str">
        <f ca="1">IF(C466="","",IF(COUNTIF($C$2:C466,C466)&gt;1,"",1))</f>
        <v/>
      </c>
      <c r="E466" s="124" t="str">
        <f ca="1">IF(D466="","",SUM($D$2:D466))</f>
        <v/>
      </c>
    </row>
    <row r="467" spans="1:5">
      <c r="A467" s="124">
        <f t="shared" si="16"/>
        <v>11</v>
      </c>
      <c r="B467" s="124">
        <v>36</v>
      </c>
      <c r="C467" s="139" t="str">
        <f t="shared" ca="1" si="17"/>
        <v/>
      </c>
      <c r="D467" s="124" t="str">
        <f ca="1">IF(C467="","",IF(COUNTIF($C$2:C467,C467)&gt;1,"",1))</f>
        <v/>
      </c>
      <c r="E467" s="124" t="str">
        <f ca="1">IF(D467="","",SUM($D$2:D467))</f>
        <v/>
      </c>
    </row>
    <row r="468" spans="1:5">
      <c r="A468" s="124">
        <f t="shared" si="16"/>
        <v>11</v>
      </c>
      <c r="B468" s="124">
        <v>37</v>
      </c>
      <c r="C468" s="139" t="str">
        <f t="shared" ca="1" si="17"/>
        <v/>
      </c>
      <c r="D468" s="124" t="str">
        <f ca="1">IF(C468="","",IF(COUNTIF($C$2:C468,C468)&gt;1,"",1))</f>
        <v/>
      </c>
      <c r="E468" s="124" t="str">
        <f ca="1">IF(D468="","",SUM($D$2:D468))</f>
        <v/>
      </c>
    </row>
    <row r="469" spans="1:5">
      <c r="A469" s="124">
        <f t="shared" si="16"/>
        <v>11</v>
      </c>
      <c r="B469" s="124">
        <v>38</v>
      </c>
      <c r="C469" s="139" t="str">
        <f t="shared" ca="1" si="17"/>
        <v/>
      </c>
      <c r="D469" s="124" t="str">
        <f ca="1">IF(C469="","",IF(COUNTIF($C$2:C469,C469)&gt;1,"",1))</f>
        <v/>
      </c>
      <c r="E469" s="124" t="str">
        <f ca="1">IF(D469="","",SUM($D$2:D469))</f>
        <v/>
      </c>
    </row>
    <row r="470" spans="1:5">
      <c r="A470" s="124">
        <f t="shared" si="16"/>
        <v>11</v>
      </c>
      <c r="B470" s="124">
        <v>39</v>
      </c>
      <c r="C470" s="139" t="str">
        <f t="shared" ca="1" si="17"/>
        <v/>
      </c>
      <c r="D470" s="124" t="str">
        <f ca="1">IF(C470="","",IF(COUNTIF($C$2:C470,C470)&gt;1,"",1))</f>
        <v/>
      </c>
      <c r="E470" s="124" t="str">
        <f ca="1">IF(D470="","",SUM($D$2:D470))</f>
        <v/>
      </c>
    </row>
    <row r="471" spans="1:5">
      <c r="A471" s="124">
        <f t="shared" si="16"/>
        <v>11</v>
      </c>
      <c r="B471" s="124">
        <v>40</v>
      </c>
      <c r="C471" s="139" t="str">
        <f t="shared" ca="1" si="17"/>
        <v/>
      </c>
      <c r="D471" s="124" t="str">
        <f ca="1">IF(C471="","",IF(COUNTIF($C$2:C471,C471)&gt;1,"",1))</f>
        <v/>
      </c>
      <c r="E471" s="124" t="str">
        <f ca="1">IF(D471="","",SUM($D$2:D471))</f>
        <v/>
      </c>
    </row>
    <row r="472" spans="1:5">
      <c r="A472" s="124">
        <f t="shared" si="16"/>
        <v>11</v>
      </c>
      <c r="B472" s="124">
        <v>41</v>
      </c>
      <c r="C472" s="139" t="str">
        <f t="shared" ca="1" si="17"/>
        <v/>
      </c>
      <c r="D472" s="124" t="str">
        <f ca="1">IF(C472="","",IF(COUNTIF($C$2:C472,C472)&gt;1,"",1))</f>
        <v/>
      </c>
      <c r="E472" s="124" t="str">
        <f ca="1">IF(D472="","",SUM($D$2:D472))</f>
        <v/>
      </c>
    </row>
    <row r="473" spans="1:5">
      <c r="A473" s="124">
        <f t="shared" si="16"/>
        <v>11</v>
      </c>
      <c r="B473" s="124">
        <v>42</v>
      </c>
      <c r="C473" s="139" t="str">
        <f t="shared" ca="1" si="17"/>
        <v/>
      </c>
      <c r="D473" s="124" t="str">
        <f ca="1">IF(C473="","",IF(COUNTIF($C$2:C473,C473)&gt;1,"",1))</f>
        <v/>
      </c>
      <c r="E473" s="124" t="str">
        <f ca="1">IF(D473="","",SUM($D$2:D473))</f>
        <v/>
      </c>
    </row>
    <row r="474" spans="1:5">
      <c r="A474" s="124">
        <f t="shared" si="16"/>
        <v>11</v>
      </c>
      <c r="B474" s="124">
        <v>43</v>
      </c>
      <c r="C474" s="140" t="str">
        <f t="shared" ca="1" si="17"/>
        <v/>
      </c>
      <c r="D474" s="124" t="str">
        <f ca="1">IF(C474="","",IF(COUNTIF($C$2:C474,C474)&gt;1,"",1))</f>
        <v/>
      </c>
      <c r="E474" s="124" t="str">
        <f ca="1">IF(D474="","",SUM($D$2:D474))</f>
        <v/>
      </c>
    </row>
    <row r="475" spans="1:5">
      <c r="A475" s="124">
        <f>+A474+1</f>
        <v>12</v>
      </c>
      <c r="B475" s="124">
        <v>1</v>
      </c>
      <c r="C475" s="139" t="str">
        <f t="shared" ca="1" si="17"/>
        <v>妹尾優</v>
      </c>
      <c r="D475" s="124" t="str">
        <f ca="1">IF(C475="","",IF(COUNTIF($C$2:C475,C475)&gt;1,"",1))</f>
        <v/>
      </c>
      <c r="E475" s="124" t="str">
        <f ca="1">IF(D475="","",SUM($D$2:D475))</f>
        <v/>
      </c>
    </row>
    <row r="476" spans="1:5">
      <c r="A476" s="124">
        <f>+A475</f>
        <v>12</v>
      </c>
      <c r="B476" s="124">
        <v>2</v>
      </c>
      <c r="C476" s="139" t="str">
        <f t="shared" ca="1" si="17"/>
        <v>清水直人</v>
      </c>
      <c r="D476" s="124" t="str">
        <f ca="1">IF(C476="","",IF(COUNTIF($C$2:C476,C476)&gt;1,"",1))</f>
        <v/>
      </c>
      <c r="E476" s="124" t="str">
        <f ca="1">IF(D476="","",SUM($D$2:D476))</f>
        <v/>
      </c>
    </row>
    <row r="477" spans="1:5">
      <c r="A477" s="124">
        <f t="shared" ref="A477:A517" si="18">+A476</f>
        <v>12</v>
      </c>
      <c r="B477" s="124">
        <v>3</v>
      </c>
      <c r="C477" s="139" t="str">
        <f t="shared" ca="1" si="17"/>
        <v>田村勝行</v>
      </c>
      <c r="D477" s="124" t="str">
        <f ca="1">IF(C477="","",IF(COUNTIF($C$2:C477,C477)&gt;1,"",1))</f>
        <v/>
      </c>
      <c r="E477" s="124" t="str">
        <f ca="1">IF(D477="","",SUM($D$2:D477))</f>
        <v/>
      </c>
    </row>
    <row r="478" spans="1:5">
      <c r="A478" s="124">
        <f t="shared" si="18"/>
        <v>12</v>
      </c>
      <c r="B478" s="124">
        <v>4</v>
      </c>
      <c r="C478" s="139" t="str">
        <f t="shared" ca="1" si="17"/>
        <v>長岡順一</v>
      </c>
      <c r="D478" s="124" t="str">
        <f ca="1">IF(C478="","",IF(COUNTIF($C$2:C478,C478)&gt;1,"",1))</f>
        <v/>
      </c>
      <c r="E478" s="124" t="str">
        <f ca="1">IF(D478="","",SUM($D$2:D478))</f>
        <v/>
      </c>
    </row>
    <row r="479" spans="1:5">
      <c r="A479" s="124">
        <f t="shared" si="18"/>
        <v>12</v>
      </c>
      <c r="B479" s="124">
        <v>5</v>
      </c>
      <c r="C479" s="139" t="str">
        <f t="shared" ca="1" si="17"/>
        <v>鈴木孝</v>
      </c>
      <c r="D479" s="124" t="str">
        <f ca="1">IF(C479="","",IF(COUNTIF($C$2:C479,C479)&gt;1,"",1))</f>
        <v/>
      </c>
      <c r="E479" s="124" t="str">
        <f ca="1">IF(D479="","",SUM($D$2:D479))</f>
        <v/>
      </c>
    </row>
    <row r="480" spans="1:5">
      <c r="A480" s="124">
        <f t="shared" si="18"/>
        <v>12</v>
      </c>
      <c r="B480" s="124">
        <v>6</v>
      </c>
      <c r="C480" s="139" t="str">
        <f t="shared" ca="1" si="17"/>
        <v>髙橋勝彦</v>
      </c>
      <c r="D480" s="124" t="str">
        <f ca="1">IF(C480="","",IF(COUNTIF($C$2:C480,C480)&gt;1,"",1))</f>
        <v/>
      </c>
      <c r="E480" s="124" t="str">
        <f ca="1">IF(D480="","",SUM($D$2:D480))</f>
        <v/>
      </c>
    </row>
    <row r="481" spans="1:5">
      <c r="A481" s="124">
        <f t="shared" si="18"/>
        <v>12</v>
      </c>
      <c r="B481" s="124">
        <v>7</v>
      </c>
      <c r="C481" s="139" t="str">
        <f t="shared" ca="1" si="17"/>
        <v>萩原光彦</v>
      </c>
      <c r="D481" s="124" t="str">
        <f ca="1">IF(C481="","",IF(COUNTIF($C$2:C481,C481)&gt;1,"",1))</f>
        <v/>
      </c>
      <c r="E481" s="124" t="str">
        <f ca="1">IF(D481="","",SUM($D$2:D481))</f>
        <v/>
      </c>
    </row>
    <row r="482" spans="1:5">
      <c r="A482" s="124">
        <f t="shared" si="18"/>
        <v>12</v>
      </c>
      <c r="B482" s="124">
        <v>8</v>
      </c>
      <c r="C482" s="139" t="str">
        <f t="shared" ca="1" si="17"/>
        <v>田村諭</v>
      </c>
      <c r="D482" s="124" t="str">
        <f ca="1">IF(C482="","",IF(COUNTIF($C$2:C482,C482)&gt;1,"",1))</f>
        <v/>
      </c>
      <c r="E482" s="124" t="str">
        <f ca="1">IF(D482="","",SUM($D$2:D482))</f>
        <v/>
      </c>
    </row>
    <row r="483" spans="1:5">
      <c r="A483" s="124">
        <f t="shared" si="18"/>
        <v>12</v>
      </c>
      <c r="B483" s="124">
        <v>9</v>
      </c>
      <c r="C483" s="139" t="str">
        <f t="shared" ca="1" si="17"/>
        <v/>
      </c>
      <c r="D483" s="124" t="str">
        <f ca="1">IF(C483="","",IF(COUNTIF($C$2:C483,C483)&gt;1,"",1))</f>
        <v/>
      </c>
      <c r="E483" s="124" t="str">
        <f ca="1">IF(D483="","",SUM($D$2:D483))</f>
        <v/>
      </c>
    </row>
    <row r="484" spans="1:5">
      <c r="A484" s="124">
        <f t="shared" si="18"/>
        <v>12</v>
      </c>
      <c r="B484" s="124">
        <v>10</v>
      </c>
      <c r="C484" s="139" t="str">
        <f t="shared" ca="1" si="17"/>
        <v/>
      </c>
      <c r="D484" s="124" t="str">
        <f ca="1">IF(C484="","",IF(COUNTIF($C$2:C484,C484)&gt;1,"",1))</f>
        <v/>
      </c>
      <c r="E484" s="124" t="str">
        <f ca="1">IF(D484="","",SUM($D$2:D484))</f>
        <v/>
      </c>
    </row>
    <row r="485" spans="1:5">
      <c r="A485" s="124">
        <f t="shared" si="18"/>
        <v>12</v>
      </c>
      <c r="B485" s="124">
        <v>11</v>
      </c>
      <c r="C485" s="139" t="str">
        <f t="shared" ca="1" si="17"/>
        <v/>
      </c>
      <c r="D485" s="124" t="str">
        <f ca="1">IF(C485="","",IF(COUNTIF($C$2:C485,C485)&gt;1,"",1))</f>
        <v/>
      </c>
      <c r="E485" s="124" t="str">
        <f ca="1">IF(D485="","",SUM($D$2:D485))</f>
        <v/>
      </c>
    </row>
    <row r="486" spans="1:5">
      <c r="A486" s="124">
        <f t="shared" si="18"/>
        <v>12</v>
      </c>
      <c r="B486" s="124">
        <v>12</v>
      </c>
      <c r="C486" s="139" t="str">
        <f t="shared" ca="1" si="17"/>
        <v/>
      </c>
      <c r="D486" s="124" t="str">
        <f ca="1">IF(C486="","",IF(COUNTIF($C$2:C486,C486)&gt;1,"",1))</f>
        <v/>
      </c>
      <c r="E486" s="124" t="str">
        <f ca="1">IF(D486="","",SUM($D$2:D486))</f>
        <v/>
      </c>
    </row>
    <row r="487" spans="1:5">
      <c r="A487" s="124">
        <f t="shared" si="18"/>
        <v>12</v>
      </c>
      <c r="B487" s="124">
        <v>13</v>
      </c>
      <c r="C487" s="139" t="str">
        <f t="shared" ca="1" si="17"/>
        <v/>
      </c>
      <c r="D487" s="124" t="str">
        <f ca="1">IF(C487="","",IF(COUNTIF($C$2:C487,C487)&gt;1,"",1))</f>
        <v/>
      </c>
      <c r="E487" s="124" t="str">
        <f ca="1">IF(D487="","",SUM($D$2:D487))</f>
        <v/>
      </c>
    </row>
    <row r="488" spans="1:5">
      <c r="A488" s="124">
        <f t="shared" si="18"/>
        <v>12</v>
      </c>
      <c r="B488" s="124">
        <v>14</v>
      </c>
      <c r="C488" s="139" t="str">
        <f t="shared" ca="1" si="17"/>
        <v/>
      </c>
      <c r="D488" s="124" t="str">
        <f ca="1">IF(C488="","",IF(COUNTIF($C$2:C488,C488)&gt;1,"",1))</f>
        <v/>
      </c>
      <c r="E488" s="124" t="str">
        <f ca="1">IF(D488="","",SUM($D$2:D488))</f>
        <v/>
      </c>
    </row>
    <row r="489" spans="1:5">
      <c r="A489" s="124">
        <f t="shared" si="18"/>
        <v>12</v>
      </c>
      <c r="B489" s="124">
        <v>15</v>
      </c>
      <c r="C489" s="139" t="str">
        <f t="shared" ca="1" si="17"/>
        <v/>
      </c>
      <c r="D489" s="124" t="str">
        <f ca="1">IF(C489="","",IF(COUNTIF($C$2:C489,C489)&gt;1,"",1))</f>
        <v/>
      </c>
      <c r="E489" s="124" t="str">
        <f ca="1">IF(D489="","",SUM($D$2:D489))</f>
        <v/>
      </c>
    </row>
    <row r="490" spans="1:5">
      <c r="A490" s="124">
        <f t="shared" si="18"/>
        <v>12</v>
      </c>
      <c r="B490" s="124">
        <v>16</v>
      </c>
      <c r="C490" s="139" t="str">
        <f t="shared" ca="1" si="17"/>
        <v/>
      </c>
      <c r="D490" s="124" t="str">
        <f ca="1">IF(C490="","",IF(COUNTIF($C$2:C490,C490)&gt;1,"",1))</f>
        <v/>
      </c>
      <c r="E490" s="124" t="str">
        <f ca="1">IF(D490="","",SUM($D$2:D490))</f>
        <v/>
      </c>
    </row>
    <row r="491" spans="1:5">
      <c r="A491" s="124">
        <f t="shared" si="18"/>
        <v>12</v>
      </c>
      <c r="B491" s="124">
        <v>17</v>
      </c>
      <c r="C491" s="139" t="str">
        <f t="shared" ca="1" si="17"/>
        <v/>
      </c>
      <c r="D491" s="124" t="str">
        <f ca="1">IF(C491="","",IF(COUNTIF($C$2:C491,C491)&gt;1,"",1))</f>
        <v/>
      </c>
      <c r="E491" s="124" t="str">
        <f ca="1">IF(D491="","",SUM($D$2:D491))</f>
        <v/>
      </c>
    </row>
    <row r="492" spans="1:5">
      <c r="A492" s="124">
        <f t="shared" si="18"/>
        <v>12</v>
      </c>
      <c r="B492" s="124">
        <v>18</v>
      </c>
      <c r="C492" s="139" t="str">
        <f t="shared" ca="1" si="17"/>
        <v/>
      </c>
      <c r="D492" s="124" t="str">
        <f ca="1">IF(C492="","",IF(COUNTIF($C$2:C492,C492)&gt;1,"",1))</f>
        <v/>
      </c>
      <c r="E492" s="124" t="str">
        <f ca="1">IF(D492="","",SUM($D$2:D492))</f>
        <v/>
      </c>
    </row>
    <row r="493" spans="1:5">
      <c r="A493" s="124">
        <f t="shared" si="18"/>
        <v>12</v>
      </c>
      <c r="B493" s="124">
        <v>19</v>
      </c>
      <c r="C493" s="139" t="str">
        <f t="shared" ca="1" si="17"/>
        <v/>
      </c>
      <c r="D493" s="124" t="str">
        <f ca="1">IF(C493="","",IF(COUNTIF($C$2:C493,C493)&gt;1,"",1))</f>
        <v/>
      </c>
      <c r="E493" s="124" t="str">
        <f ca="1">IF(D493="","",SUM($D$2:D493))</f>
        <v/>
      </c>
    </row>
    <row r="494" spans="1:5">
      <c r="A494" s="124">
        <f t="shared" si="18"/>
        <v>12</v>
      </c>
      <c r="B494" s="124">
        <v>20</v>
      </c>
      <c r="C494" s="139" t="str">
        <f t="shared" ca="1" si="17"/>
        <v/>
      </c>
      <c r="D494" s="124" t="str">
        <f ca="1">IF(C494="","",IF(COUNTIF($C$2:C494,C494)&gt;1,"",1))</f>
        <v/>
      </c>
      <c r="E494" s="124" t="str">
        <f ca="1">IF(D494="","",SUM($D$2:D494))</f>
        <v/>
      </c>
    </row>
    <row r="495" spans="1:5">
      <c r="A495" s="124">
        <f t="shared" si="18"/>
        <v>12</v>
      </c>
      <c r="B495" s="124">
        <v>21</v>
      </c>
      <c r="C495" s="139" t="str">
        <f t="shared" ca="1" si="17"/>
        <v/>
      </c>
      <c r="D495" s="124" t="str">
        <f ca="1">IF(C495="","",IF(COUNTIF($C$2:C495,C495)&gt;1,"",1))</f>
        <v/>
      </c>
      <c r="E495" s="124" t="str">
        <f ca="1">IF(D495="","",SUM($D$2:D495))</f>
        <v/>
      </c>
    </row>
    <row r="496" spans="1:5">
      <c r="A496" s="124">
        <f t="shared" si="18"/>
        <v>12</v>
      </c>
      <c r="B496" s="124">
        <v>22</v>
      </c>
      <c r="C496" s="139" t="str">
        <f t="shared" ca="1" si="17"/>
        <v/>
      </c>
      <c r="D496" s="124" t="str">
        <f ca="1">IF(C496="","",IF(COUNTIF($C$2:C496,C496)&gt;1,"",1))</f>
        <v/>
      </c>
      <c r="E496" s="124" t="str">
        <f ca="1">IF(D496="","",SUM($D$2:D496))</f>
        <v/>
      </c>
    </row>
    <row r="497" spans="1:5">
      <c r="A497" s="124">
        <f t="shared" si="18"/>
        <v>12</v>
      </c>
      <c r="B497" s="124">
        <v>23</v>
      </c>
      <c r="C497" s="139" t="str">
        <f t="shared" ca="1" si="17"/>
        <v/>
      </c>
      <c r="D497" s="124" t="str">
        <f ca="1">IF(C497="","",IF(COUNTIF($C$2:C497,C497)&gt;1,"",1))</f>
        <v/>
      </c>
      <c r="E497" s="124" t="str">
        <f ca="1">IF(D497="","",SUM($D$2:D497))</f>
        <v/>
      </c>
    </row>
    <row r="498" spans="1:5">
      <c r="A498" s="124">
        <f t="shared" si="18"/>
        <v>12</v>
      </c>
      <c r="B498" s="124">
        <v>24</v>
      </c>
      <c r="C498" s="139" t="str">
        <f t="shared" ca="1" si="17"/>
        <v/>
      </c>
      <c r="D498" s="124" t="str">
        <f ca="1">IF(C498="","",IF(COUNTIF($C$2:C498,C498)&gt;1,"",1))</f>
        <v/>
      </c>
      <c r="E498" s="124" t="str">
        <f ca="1">IF(D498="","",SUM($D$2:D498))</f>
        <v/>
      </c>
    </row>
    <row r="499" spans="1:5">
      <c r="A499" s="124">
        <f t="shared" si="18"/>
        <v>12</v>
      </c>
      <c r="B499" s="124">
        <v>25</v>
      </c>
      <c r="C499" s="139" t="str">
        <f t="shared" ca="1" si="17"/>
        <v/>
      </c>
      <c r="D499" s="124" t="str">
        <f ca="1">IF(C499="","",IF(COUNTIF($C$2:C499,C499)&gt;1,"",1))</f>
        <v/>
      </c>
      <c r="E499" s="124" t="str">
        <f ca="1">IF(D499="","",SUM($D$2:D499))</f>
        <v/>
      </c>
    </row>
    <row r="500" spans="1:5">
      <c r="A500" s="124">
        <f t="shared" si="18"/>
        <v>12</v>
      </c>
      <c r="B500" s="124">
        <v>26</v>
      </c>
      <c r="C500" s="139" t="str">
        <f t="shared" ca="1" si="17"/>
        <v/>
      </c>
      <c r="D500" s="124" t="str">
        <f ca="1">IF(C500="","",IF(COUNTIF($C$2:C500,C500)&gt;1,"",1))</f>
        <v/>
      </c>
      <c r="E500" s="124" t="str">
        <f ca="1">IF(D500="","",SUM($D$2:D500))</f>
        <v/>
      </c>
    </row>
    <row r="501" spans="1:5">
      <c r="A501" s="124">
        <f t="shared" si="18"/>
        <v>12</v>
      </c>
      <c r="B501" s="124">
        <v>27</v>
      </c>
      <c r="C501" s="139" t="str">
        <f t="shared" ca="1" si="17"/>
        <v/>
      </c>
      <c r="D501" s="124" t="str">
        <f ca="1">IF(C501="","",IF(COUNTIF($C$2:C501,C501)&gt;1,"",1))</f>
        <v/>
      </c>
      <c r="E501" s="124" t="str">
        <f ca="1">IF(D501="","",SUM($D$2:D501))</f>
        <v/>
      </c>
    </row>
    <row r="502" spans="1:5">
      <c r="A502" s="124">
        <f t="shared" si="18"/>
        <v>12</v>
      </c>
      <c r="B502" s="124">
        <v>28</v>
      </c>
      <c r="C502" s="139" t="str">
        <f t="shared" ca="1" si="17"/>
        <v/>
      </c>
      <c r="D502" s="124" t="str">
        <f ca="1">IF(C502="","",IF(COUNTIF($C$2:C502,C502)&gt;1,"",1))</f>
        <v/>
      </c>
      <c r="E502" s="124" t="str">
        <f ca="1">IF(D502="","",SUM($D$2:D502))</f>
        <v/>
      </c>
    </row>
    <row r="503" spans="1:5">
      <c r="A503" s="124">
        <f t="shared" si="18"/>
        <v>12</v>
      </c>
      <c r="B503" s="124">
        <v>29</v>
      </c>
      <c r="C503" s="139" t="str">
        <f t="shared" ca="1" si="17"/>
        <v/>
      </c>
      <c r="D503" s="124" t="str">
        <f ca="1">IF(C503="","",IF(COUNTIF($C$2:C503,C503)&gt;1,"",1))</f>
        <v/>
      </c>
      <c r="E503" s="124" t="str">
        <f ca="1">IF(D503="","",SUM($D$2:D503))</f>
        <v/>
      </c>
    </row>
    <row r="504" spans="1:5">
      <c r="A504" s="124">
        <f t="shared" si="18"/>
        <v>12</v>
      </c>
      <c r="B504" s="124">
        <v>30</v>
      </c>
      <c r="C504" s="139" t="str">
        <f t="shared" ca="1" si="17"/>
        <v/>
      </c>
      <c r="D504" s="124" t="str">
        <f ca="1">IF(C504="","",IF(COUNTIF($C$2:C504,C504)&gt;1,"",1))</f>
        <v/>
      </c>
      <c r="E504" s="124" t="str">
        <f ca="1">IF(D504="","",SUM($D$2:D504))</f>
        <v/>
      </c>
    </row>
    <row r="505" spans="1:5">
      <c r="A505" s="124">
        <f t="shared" si="18"/>
        <v>12</v>
      </c>
      <c r="B505" s="124">
        <v>31</v>
      </c>
      <c r="C505" s="139" t="str">
        <f t="shared" ca="1" si="17"/>
        <v/>
      </c>
      <c r="D505" s="124" t="str">
        <f ca="1">IF(C505="","",IF(COUNTIF($C$2:C505,C505)&gt;1,"",1))</f>
        <v/>
      </c>
      <c r="E505" s="124" t="str">
        <f ca="1">IF(D505="","",SUM($D$2:D505))</f>
        <v/>
      </c>
    </row>
    <row r="506" spans="1:5">
      <c r="A506" s="124">
        <f t="shared" si="18"/>
        <v>12</v>
      </c>
      <c r="B506" s="124">
        <v>32</v>
      </c>
      <c r="C506" s="139" t="str">
        <f t="shared" ca="1" si="17"/>
        <v/>
      </c>
      <c r="D506" s="124" t="str">
        <f ca="1">IF(C506="","",IF(COUNTIF($C$2:C506,C506)&gt;1,"",1))</f>
        <v/>
      </c>
      <c r="E506" s="124" t="str">
        <f ca="1">IF(D506="","",SUM($D$2:D506))</f>
        <v/>
      </c>
    </row>
    <row r="507" spans="1:5">
      <c r="A507" s="124">
        <f t="shared" si="18"/>
        <v>12</v>
      </c>
      <c r="B507" s="124">
        <v>33</v>
      </c>
      <c r="C507" s="139" t="str">
        <f t="shared" ca="1" si="17"/>
        <v/>
      </c>
      <c r="D507" s="124" t="str">
        <f ca="1">IF(C507="","",IF(COUNTIF($C$2:C507,C507)&gt;1,"",1))</f>
        <v/>
      </c>
      <c r="E507" s="124" t="str">
        <f ca="1">IF(D507="","",SUM($D$2:D507))</f>
        <v/>
      </c>
    </row>
    <row r="508" spans="1:5">
      <c r="A508" s="124">
        <f t="shared" si="18"/>
        <v>12</v>
      </c>
      <c r="B508" s="124">
        <v>34</v>
      </c>
      <c r="C508" s="139" t="str">
        <f t="shared" ca="1" si="17"/>
        <v/>
      </c>
      <c r="D508" s="124" t="str">
        <f ca="1">IF(C508="","",IF(COUNTIF($C$2:C508,C508)&gt;1,"",1))</f>
        <v/>
      </c>
      <c r="E508" s="124" t="str">
        <f ca="1">IF(D508="","",SUM($D$2:D508))</f>
        <v/>
      </c>
    </row>
    <row r="509" spans="1:5">
      <c r="A509" s="124">
        <f t="shared" si="18"/>
        <v>12</v>
      </c>
      <c r="B509" s="124">
        <v>35</v>
      </c>
      <c r="C509" s="139" t="str">
        <f t="shared" ca="1" si="17"/>
        <v/>
      </c>
      <c r="D509" s="124" t="str">
        <f ca="1">IF(C509="","",IF(COUNTIF($C$2:C509,C509)&gt;1,"",1))</f>
        <v/>
      </c>
      <c r="E509" s="124" t="str">
        <f ca="1">IF(D509="","",SUM($D$2:D509))</f>
        <v/>
      </c>
    </row>
    <row r="510" spans="1:5">
      <c r="A510" s="124">
        <f t="shared" si="18"/>
        <v>12</v>
      </c>
      <c r="B510" s="124">
        <v>36</v>
      </c>
      <c r="C510" s="139" t="str">
        <f t="shared" ca="1" si="17"/>
        <v/>
      </c>
      <c r="D510" s="124" t="str">
        <f ca="1">IF(C510="","",IF(COUNTIF($C$2:C510,C510)&gt;1,"",1))</f>
        <v/>
      </c>
      <c r="E510" s="124" t="str">
        <f ca="1">IF(D510="","",SUM($D$2:D510))</f>
        <v/>
      </c>
    </row>
    <row r="511" spans="1:5">
      <c r="A511" s="124">
        <f t="shared" si="18"/>
        <v>12</v>
      </c>
      <c r="B511" s="124">
        <v>37</v>
      </c>
      <c r="C511" s="139" t="str">
        <f t="shared" ca="1" si="17"/>
        <v/>
      </c>
      <c r="D511" s="124" t="str">
        <f ca="1">IF(C511="","",IF(COUNTIF($C$2:C511,C511)&gt;1,"",1))</f>
        <v/>
      </c>
      <c r="E511" s="124" t="str">
        <f ca="1">IF(D511="","",SUM($D$2:D511))</f>
        <v/>
      </c>
    </row>
    <row r="512" spans="1:5">
      <c r="A512" s="124">
        <f t="shared" si="18"/>
        <v>12</v>
      </c>
      <c r="B512" s="124">
        <v>38</v>
      </c>
      <c r="C512" s="139" t="str">
        <f t="shared" ca="1" si="17"/>
        <v/>
      </c>
      <c r="D512" s="124" t="str">
        <f ca="1">IF(C512="","",IF(COUNTIF($C$2:C512,C512)&gt;1,"",1))</f>
        <v/>
      </c>
      <c r="E512" s="124" t="str">
        <f ca="1">IF(D512="","",SUM($D$2:D512))</f>
        <v/>
      </c>
    </row>
    <row r="513" spans="1:5">
      <c r="A513" s="124">
        <f t="shared" si="18"/>
        <v>12</v>
      </c>
      <c r="B513" s="124">
        <v>39</v>
      </c>
      <c r="C513" s="139" t="str">
        <f t="shared" ca="1" si="17"/>
        <v/>
      </c>
      <c r="D513" s="124" t="str">
        <f ca="1">IF(C513="","",IF(COUNTIF($C$2:C513,C513)&gt;1,"",1))</f>
        <v/>
      </c>
      <c r="E513" s="124" t="str">
        <f ca="1">IF(D513="","",SUM($D$2:D513))</f>
        <v/>
      </c>
    </row>
    <row r="514" spans="1:5">
      <c r="A514" s="124">
        <f t="shared" si="18"/>
        <v>12</v>
      </c>
      <c r="B514" s="124">
        <v>40</v>
      </c>
      <c r="C514" s="139" t="str">
        <f t="shared" ca="1" si="17"/>
        <v/>
      </c>
      <c r="D514" s="124" t="str">
        <f ca="1">IF(C514="","",IF(COUNTIF($C$2:C514,C514)&gt;1,"",1))</f>
        <v/>
      </c>
      <c r="E514" s="124" t="str">
        <f ca="1">IF(D514="","",SUM($D$2:D514))</f>
        <v/>
      </c>
    </row>
    <row r="515" spans="1:5">
      <c r="A515" s="124">
        <f t="shared" si="18"/>
        <v>12</v>
      </c>
      <c r="B515" s="124">
        <v>41</v>
      </c>
      <c r="C515" s="139" t="str">
        <f t="shared" ref="C515:C578" ca="1" si="19">INDIRECT("'"&amp;A515&amp;"'!B"&amp;B515+6)</f>
        <v/>
      </c>
      <c r="D515" s="124" t="str">
        <f ca="1">IF(C515="","",IF(COUNTIF($C$2:C515,C515)&gt;1,"",1))</f>
        <v/>
      </c>
      <c r="E515" s="124" t="str">
        <f ca="1">IF(D515="","",SUM($D$2:D515))</f>
        <v/>
      </c>
    </row>
    <row r="516" spans="1:5">
      <c r="A516" s="124">
        <f t="shared" si="18"/>
        <v>12</v>
      </c>
      <c r="B516" s="124">
        <v>42</v>
      </c>
      <c r="C516" s="139" t="str">
        <f t="shared" ca="1" si="19"/>
        <v/>
      </c>
      <c r="D516" s="124" t="str">
        <f ca="1">IF(C516="","",IF(COUNTIF($C$2:C516,C516)&gt;1,"",1))</f>
        <v/>
      </c>
      <c r="E516" s="124" t="str">
        <f ca="1">IF(D516="","",SUM($D$2:D516))</f>
        <v/>
      </c>
    </row>
    <row r="517" spans="1:5">
      <c r="A517" s="124">
        <f t="shared" si="18"/>
        <v>12</v>
      </c>
      <c r="B517" s="124">
        <v>43</v>
      </c>
      <c r="C517" s="140" t="str">
        <f t="shared" ca="1" si="19"/>
        <v/>
      </c>
      <c r="D517" s="124" t="str">
        <f ca="1">IF(C517="","",IF(COUNTIF($C$2:C517,C517)&gt;1,"",1))</f>
        <v/>
      </c>
      <c r="E517" s="124" t="str">
        <f ca="1">IF(D517="","",SUM($D$2:D517))</f>
        <v/>
      </c>
    </row>
    <row r="518" spans="1:5">
      <c r="A518" s="124">
        <f>+A517+1</f>
        <v>13</v>
      </c>
      <c r="B518" s="124">
        <v>1</v>
      </c>
      <c r="C518" s="139" t="str">
        <f t="shared" ca="1" si="19"/>
        <v>長瀬賢太郎</v>
      </c>
      <c r="D518" s="124" t="str">
        <f ca="1">IF(C518="","",IF(COUNTIF($C$2:C518,C518)&gt;1,"",1))</f>
        <v/>
      </c>
      <c r="E518" s="124" t="str">
        <f ca="1">IF(D518="","",SUM($D$2:D518))</f>
        <v/>
      </c>
    </row>
    <row r="519" spans="1:5">
      <c r="A519" s="124">
        <f>+A518</f>
        <v>13</v>
      </c>
      <c r="B519" s="124">
        <v>2</v>
      </c>
      <c r="C519" s="139" t="str">
        <f t="shared" ca="1" si="19"/>
        <v>長岡順一</v>
      </c>
      <c r="D519" s="124" t="str">
        <f ca="1">IF(C519="","",IF(COUNTIF($C$2:C519,C519)&gt;1,"",1))</f>
        <v/>
      </c>
      <c r="E519" s="124" t="str">
        <f ca="1">IF(D519="","",SUM($D$2:D519))</f>
        <v/>
      </c>
    </row>
    <row r="520" spans="1:5">
      <c r="A520" s="124">
        <f t="shared" ref="A520:A560" si="20">+A519</f>
        <v>13</v>
      </c>
      <c r="B520" s="124">
        <v>3</v>
      </c>
      <c r="C520" s="139" t="str">
        <f t="shared" ca="1" si="19"/>
        <v>幕内秀夫</v>
      </c>
      <c r="D520" s="124" t="str">
        <f ca="1">IF(C520="","",IF(COUNTIF($C$2:C520,C520)&gt;1,"",1))</f>
        <v/>
      </c>
      <c r="E520" s="124" t="str">
        <f ca="1">IF(D520="","",SUM($D$2:D520))</f>
        <v/>
      </c>
    </row>
    <row r="521" spans="1:5">
      <c r="A521" s="124">
        <f t="shared" si="20"/>
        <v>13</v>
      </c>
      <c r="B521" s="124">
        <v>4</v>
      </c>
      <c r="C521" s="139" t="str">
        <f t="shared" ca="1" si="19"/>
        <v>山田保</v>
      </c>
      <c r="D521" s="124" t="str">
        <f ca="1">IF(C521="","",IF(COUNTIF($C$2:C521,C521)&gt;1,"",1))</f>
        <v/>
      </c>
      <c r="E521" s="124" t="str">
        <f ca="1">IF(D521="","",SUM($D$2:D521))</f>
        <v/>
      </c>
    </row>
    <row r="522" spans="1:5">
      <c r="A522" s="124">
        <f t="shared" si="20"/>
        <v>13</v>
      </c>
      <c r="B522" s="124">
        <v>5</v>
      </c>
      <c r="C522" s="139" t="str">
        <f t="shared" ca="1" si="19"/>
        <v>森口忠</v>
      </c>
      <c r="D522" s="124" t="str">
        <f ca="1">IF(C522="","",IF(COUNTIF($C$2:C522,C522)&gt;1,"",1))</f>
        <v/>
      </c>
      <c r="E522" s="124" t="str">
        <f ca="1">IF(D522="","",SUM($D$2:D522))</f>
        <v/>
      </c>
    </row>
    <row r="523" spans="1:5">
      <c r="A523" s="124">
        <f t="shared" si="20"/>
        <v>13</v>
      </c>
      <c r="B523" s="124">
        <v>6</v>
      </c>
      <c r="C523" s="139" t="str">
        <f t="shared" ca="1" si="19"/>
        <v>志村登志雄</v>
      </c>
      <c r="D523" s="124" t="str">
        <f ca="1">IF(C523="","",IF(COUNTIF($C$2:C523,C523)&gt;1,"",1))</f>
        <v/>
      </c>
      <c r="E523" s="124" t="str">
        <f ca="1">IF(D523="","",SUM($D$2:D523))</f>
        <v/>
      </c>
    </row>
    <row r="524" spans="1:5">
      <c r="A524" s="124">
        <f t="shared" si="20"/>
        <v>13</v>
      </c>
      <c r="B524" s="124">
        <v>7</v>
      </c>
      <c r="C524" s="139" t="str">
        <f t="shared" ca="1" si="19"/>
        <v>若月章浩</v>
      </c>
      <c r="D524" s="124" t="str">
        <f ca="1">IF(C524="","",IF(COUNTIF($C$2:C524,C524)&gt;1,"",1))</f>
        <v/>
      </c>
      <c r="E524" s="124" t="str">
        <f ca="1">IF(D524="","",SUM($D$2:D524))</f>
        <v/>
      </c>
    </row>
    <row r="525" spans="1:5">
      <c r="A525" s="124">
        <f t="shared" si="20"/>
        <v>13</v>
      </c>
      <c r="B525" s="124">
        <v>8</v>
      </c>
      <c r="C525" s="139" t="str">
        <f t="shared" ca="1" si="19"/>
        <v>大野弘</v>
      </c>
      <c r="D525" s="124">
        <f ca="1">IF(C525="","",IF(COUNTIF($C$2:C525,C525)&gt;1,"",1))</f>
        <v>1</v>
      </c>
      <c r="E525" s="124">
        <f ca="1">IF(D525="","",SUM($D$2:D525))</f>
        <v>48</v>
      </c>
    </row>
    <row r="526" spans="1:5">
      <c r="A526" s="124">
        <f t="shared" si="20"/>
        <v>13</v>
      </c>
      <c r="B526" s="124">
        <v>9</v>
      </c>
      <c r="C526" s="139" t="str">
        <f t="shared" ca="1" si="19"/>
        <v>土谷準一</v>
      </c>
      <c r="D526" s="124">
        <f ca="1">IF(C526="","",IF(COUNTIF($C$2:C526,C526)&gt;1,"",1))</f>
        <v>1</v>
      </c>
      <c r="E526" s="124">
        <f ca="1">IF(D526="","",SUM($D$2:D526))</f>
        <v>49</v>
      </c>
    </row>
    <row r="527" spans="1:5">
      <c r="A527" s="124">
        <f t="shared" si="20"/>
        <v>13</v>
      </c>
      <c r="B527" s="124">
        <v>10</v>
      </c>
      <c r="C527" s="139" t="str">
        <f t="shared" ca="1" si="19"/>
        <v>土井龍文</v>
      </c>
      <c r="D527" s="124">
        <f ca="1">IF(C527="","",IF(COUNTIF($C$2:C527,C527)&gt;1,"",1))</f>
        <v>1</v>
      </c>
      <c r="E527" s="124">
        <f ca="1">IF(D527="","",SUM($D$2:D527))</f>
        <v>50</v>
      </c>
    </row>
    <row r="528" spans="1:5">
      <c r="A528" s="124">
        <f t="shared" si="20"/>
        <v>13</v>
      </c>
      <c r="B528" s="124">
        <v>11</v>
      </c>
      <c r="C528" s="139" t="str">
        <f t="shared" ca="1" si="19"/>
        <v>ラクシャン</v>
      </c>
      <c r="D528" s="124">
        <f ca="1">IF(C528="","",IF(COUNTIF($C$2:C528,C528)&gt;1,"",1))</f>
        <v>1</v>
      </c>
      <c r="E528" s="124">
        <f ca="1">IF(D528="","",SUM($D$2:D528))</f>
        <v>51</v>
      </c>
    </row>
    <row r="529" spans="1:5">
      <c r="A529" s="124">
        <f t="shared" si="20"/>
        <v>13</v>
      </c>
      <c r="B529" s="124">
        <v>12</v>
      </c>
      <c r="C529" s="139" t="str">
        <f t="shared" ca="1" si="19"/>
        <v>モハン</v>
      </c>
      <c r="D529" s="124">
        <f ca="1">IF(C529="","",IF(COUNTIF($C$2:C529,C529)&gt;1,"",1))</f>
        <v>1</v>
      </c>
      <c r="E529" s="124">
        <f ca="1">IF(D529="","",SUM($D$2:D529))</f>
        <v>52</v>
      </c>
    </row>
    <row r="530" spans="1:5">
      <c r="A530" s="124">
        <f t="shared" si="20"/>
        <v>13</v>
      </c>
      <c r="B530" s="124">
        <v>13</v>
      </c>
      <c r="C530" s="139" t="str">
        <f t="shared" ca="1" si="19"/>
        <v>フェルナンド</v>
      </c>
      <c r="D530" s="124" t="str">
        <f ca="1">IF(C530="","",IF(COUNTIF($C$2:C530,C530)&gt;1,"",1))</f>
        <v/>
      </c>
      <c r="E530" s="124" t="str">
        <f ca="1">IF(D530="","",SUM($D$2:D530))</f>
        <v/>
      </c>
    </row>
    <row r="531" spans="1:5">
      <c r="A531" s="124">
        <f t="shared" si="20"/>
        <v>13</v>
      </c>
      <c r="B531" s="124">
        <v>14</v>
      </c>
      <c r="C531" s="139" t="str">
        <f t="shared" ca="1" si="19"/>
        <v>田村勝行</v>
      </c>
      <c r="D531" s="124" t="str">
        <f ca="1">IF(C531="","",IF(COUNTIF($C$2:C531,C531)&gt;1,"",1))</f>
        <v/>
      </c>
      <c r="E531" s="124" t="str">
        <f ca="1">IF(D531="","",SUM($D$2:D531))</f>
        <v/>
      </c>
    </row>
    <row r="532" spans="1:5">
      <c r="A532" s="124">
        <f t="shared" si="20"/>
        <v>13</v>
      </c>
      <c r="B532" s="124">
        <v>15</v>
      </c>
      <c r="C532" s="139" t="str">
        <f t="shared" ca="1" si="19"/>
        <v>松本豊</v>
      </c>
      <c r="D532" s="124" t="str">
        <f ca="1">IF(C532="","",IF(COUNTIF($C$2:C532,C532)&gt;1,"",1))</f>
        <v/>
      </c>
      <c r="E532" s="124" t="str">
        <f ca="1">IF(D532="","",SUM($D$2:D532))</f>
        <v/>
      </c>
    </row>
    <row r="533" spans="1:5">
      <c r="A533" s="124">
        <f t="shared" si="20"/>
        <v>13</v>
      </c>
      <c r="B533" s="124">
        <v>16</v>
      </c>
      <c r="C533" s="139" t="str">
        <f t="shared" ca="1" si="19"/>
        <v>望月英明</v>
      </c>
      <c r="D533" s="124" t="str">
        <f ca="1">IF(C533="","",IF(COUNTIF($C$2:C533,C533)&gt;1,"",1))</f>
        <v/>
      </c>
      <c r="E533" s="124" t="str">
        <f ca="1">IF(D533="","",SUM($D$2:D533))</f>
        <v/>
      </c>
    </row>
    <row r="534" spans="1:5">
      <c r="A534" s="124">
        <f t="shared" si="20"/>
        <v>13</v>
      </c>
      <c r="B534" s="124">
        <v>17</v>
      </c>
      <c r="C534" s="139" t="str">
        <f t="shared" ca="1" si="19"/>
        <v>石井秀幸</v>
      </c>
      <c r="D534" s="124" t="str">
        <f ca="1">IF(C534="","",IF(COUNTIF($C$2:C534,C534)&gt;1,"",1))</f>
        <v/>
      </c>
      <c r="E534" s="124" t="str">
        <f ca="1">IF(D534="","",SUM($D$2:D534))</f>
        <v/>
      </c>
    </row>
    <row r="535" spans="1:5">
      <c r="A535" s="124">
        <f t="shared" si="20"/>
        <v>13</v>
      </c>
      <c r="B535" s="124">
        <v>18</v>
      </c>
      <c r="C535" s="139" t="str">
        <f t="shared" ca="1" si="19"/>
        <v/>
      </c>
      <c r="D535" s="124" t="str">
        <f ca="1">IF(C535="","",IF(COUNTIF($C$2:C535,C535)&gt;1,"",1))</f>
        <v/>
      </c>
      <c r="E535" s="124" t="str">
        <f ca="1">IF(D535="","",SUM($D$2:D535))</f>
        <v/>
      </c>
    </row>
    <row r="536" spans="1:5">
      <c r="A536" s="124">
        <f t="shared" si="20"/>
        <v>13</v>
      </c>
      <c r="B536" s="124">
        <v>19</v>
      </c>
      <c r="C536" s="139" t="str">
        <f t="shared" ca="1" si="19"/>
        <v/>
      </c>
      <c r="D536" s="124" t="str">
        <f ca="1">IF(C536="","",IF(COUNTIF($C$2:C536,C536)&gt;1,"",1))</f>
        <v/>
      </c>
      <c r="E536" s="124" t="str">
        <f ca="1">IF(D536="","",SUM($D$2:D536))</f>
        <v/>
      </c>
    </row>
    <row r="537" spans="1:5">
      <c r="A537" s="124">
        <f t="shared" si="20"/>
        <v>13</v>
      </c>
      <c r="B537" s="124">
        <v>20</v>
      </c>
      <c r="C537" s="139" t="str">
        <f t="shared" ca="1" si="19"/>
        <v/>
      </c>
      <c r="D537" s="124" t="str">
        <f ca="1">IF(C537="","",IF(COUNTIF($C$2:C537,C537)&gt;1,"",1))</f>
        <v/>
      </c>
      <c r="E537" s="124" t="str">
        <f ca="1">IF(D537="","",SUM($D$2:D537))</f>
        <v/>
      </c>
    </row>
    <row r="538" spans="1:5">
      <c r="A538" s="124">
        <f t="shared" si="20"/>
        <v>13</v>
      </c>
      <c r="B538" s="124">
        <v>21</v>
      </c>
      <c r="C538" s="139" t="str">
        <f t="shared" ca="1" si="19"/>
        <v/>
      </c>
      <c r="D538" s="124" t="str">
        <f ca="1">IF(C538="","",IF(COUNTIF($C$2:C538,C538)&gt;1,"",1))</f>
        <v/>
      </c>
      <c r="E538" s="124" t="str">
        <f ca="1">IF(D538="","",SUM($D$2:D538))</f>
        <v/>
      </c>
    </row>
    <row r="539" spans="1:5">
      <c r="A539" s="124">
        <f t="shared" si="20"/>
        <v>13</v>
      </c>
      <c r="B539" s="124">
        <v>22</v>
      </c>
      <c r="C539" s="139" t="str">
        <f t="shared" ca="1" si="19"/>
        <v/>
      </c>
      <c r="D539" s="124" t="str">
        <f ca="1">IF(C539="","",IF(COUNTIF($C$2:C539,C539)&gt;1,"",1))</f>
        <v/>
      </c>
      <c r="E539" s="124" t="str">
        <f ca="1">IF(D539="","",SUM($D$2:D539))</f>
        <v/>
      </c>
    </row>
    <row r="540" spans="1:5">
      <c r="A540" s="124">
        <f t="shared" si="20"/>
        <v>13</v>
      </c>
      <c r="B540" s="124">
        <v>23</v>
      </c>
      <c r="C540" s="139" t="str">
        <f t="shared" ca="1" si="19"/>
        <v/>
      </c>
      <c r="D540" s="124" t="str">
        <f ca="1">IF(C540="","",IF(COUNTIF($C$2:C540,C540)&gt;1,"",1))</f>
        <v/>
      </c>
      <c r="E540" s="124" t="str">
        <f ca="1">IF(D540="","",SUM($D$2:D540))</f>
        <v/>
      </c>
    </row>
    <row r="541" spans="1:5">
      <c r="A541" s="124">
        <f t="shared" si="20"/>
        <v>13</v>
      </c>
      <c r="B541" s="124">
        <v>24</v>
      </c>
      <c r="C541" s="139" t="str">
        <f t="shared" ca="1" si="19"/>
        <v/>
      </c>
      <c r="D541" s="124" t="str">
        <f ca="1">IF(C541="","",IF(COUNTIF($C$2:C541,C541)&gt;1,"",1))</f>
        <v/>
      </c>
      <c r="E541" s="124" t="str">
        <f ca="1">IF(D541="","",SUM($D$2:D541))</f>
        <v/>
      </c>
    </row>
    <row r="542" spans="1:5">
      <c r="A542" s="124">
        <f t="shared" si="20"/>
        <v>13</v>
      </c>
      <c r="B542" s="124">
        <v>25</v>
      </c>
      <c r="C542" s="139" t="str">
        <f t="shared" ca="1" si="19"/>
        <v/>
      </c>
      <c r="D542" s="124" t="str">
        <f ca="1">IF(C542="","",IF(COUNTIF($C$2:C542,C542)&gt;1,"",1))</f>
        <v/>
      </c>
      <c r="E542" s="124" t="str">
        <f ca="1">IF(D542="","",SUM($D$2:D542))</f>
        <v/>
      </c>
    </row>
    <row r="543" spans="1:5">
      <c r="A543" s="124">
        <f t="shared" si="20"/>
        <v>13</v>
      </c>
      <c r="B543" s="124">
        <v>26</v>
      </c>
      <c r="C543" s="139" t="str">
        <f t="shared" ca="1" si="19"/>
        <v/>
      </c>
      <c r="D543" s="124" t="str">
        <f ca="1">IF(C543="","",IF(COUNTIF($C$2:C543,C543)&gt;1,"",1))</f>
        <v/>
      </c>
      <c r="E543" s="124" t="str">
        <f ca="1">IF(D543="","",SUM($D$2:D543))</f>
        <v/>
      </c>
    </row>
    <row r="544" spans="1:5">
      <c r="A544" s="124">
        <f t="shared" si="20"/>
        <v>13</v>
      </c>
      <c r="B544" s="124">
        <v>27</v>
      </c>
      <c r="C544" s="139" t="str">
        <f t="shared" ca="1" si="19"/>
        <v/>
      </c>
      <c r="D544" s="124" t="str">
        <f ca="1">IF(C544="","",IF(COUNTIF($C$2:C544,C544)&gt;1,"",1))</f>
        <v/>
      </c>
      <c r="E544" s="124" t="str">
        <f ca="1">IF(D544="","",SUM($D$2:D544))</f>
        <v/>
      </c>
    </row>
    <row r="545" spans="1:5">
      <c r="A545" s="124">
        <f t="shared" si="20"/>
        <v>13</v>
      </c>
      <c r="B545" s="124">
        <v>28</v>
      </c>
      <c r="C545" s="139" t="str">
        <f t="shared" ca="1" si="19"/>
        <v/>
      </c>
      <c r="D545" s="124" t="str">
        <f ca="1">IF(C545="","",IF(COUNTIF($C$2:C545,C545)&gt;1,"",1))</f>
        <v/>
      </c>
      <c r="E545" s="124" t="str">
        <f ca="1">IF(D545="","",SUM($D$2:D545))</f>
        <v/>
      </c>
    </row>
    <row r="546" spans="1:5">
      <c r="A546" s="124">
        <f t="shared" si="20"/>
        <v>13</v>
      </c>
      <c r="B546" s="124">
        <v>29</v>
      </c>
      <c r="C546" s="139" t="str">
        <f t="shared" ca="1" si="19"/>
        <v/>
      </c>
      <c r="D546" s="124" t="str">
        <f ca="1">IF(C546="","",IF(COUNTIF($C$2:C546,C546)&gt;1,"",1))</f>
        <v/>
      </c>
      <c r="E546" s="124" t="str">
        <f ca="1">IF(D546="","",SUM($D$2:D546))</f>
        <v/>
      </c>
    </row>
    <row r="547" spans="1:5">
      <c r="A547" s="124">
        <f t="shared" si="20"/>
        <v>13</v>
      </c>
      <c r="B547" s="124">
        <v>30</v>
      </c>
      <c r="C547" s="139" t="str">
        <f t="shared" ca="1" si="19"/>
        <v/>
      </c>
      <c r="D547" s="124" t="str">
        <f ca="1">IF(C547="","",IF(COUNTIF($C$2:C547,C547)&gt;1,"",1))</f>
        <v/>
      </c>
      <c r="E547" s="124" t="str">
        <f ca="1">IF(D547="","",SUM($D$2:D547))</f>
        <v/>
      </c>
    </row>
    <row r="548" spans="1:5">
      <c r="A548" s="124">
        <f t="shared" si="20"/>
        <v>13</v>
      </c>
      <c r="B548" s="124">
        <v>31</v>
      </c>
      <c r="C548" s="139" t="str">
        <f t="shared" ca="1" si="19"/>
        <v/>
      </c>
      <c r="D548" s="124" t="str">
        <f ca="1">IF(C548="","",IF(COUNTIF($C$2:C548,C548)&gt;1,"",1))</f>
        <v/>
      </c>
      <c r="E548" s="124" t="str">
        <f ca="1">IF(D548="","",SUM($D$2:D548))</f>
        <v/>
      </c>
    </row>
    <row r="549" spans="1:5">
      <c r="A549" s="124">
        <f t="shared" si="20"/>
        <v>13</v>
      </c>
      <c r="B549" s="124">
        <v>32</v>
      </c>
      <c r="C549" s="139" t="str">
        <f t="shared" ca="1" si="19"/>
        <v/>
      </c>
      <c r="D549" s="124" t="str">
        <f ca="1">IF(C549="","",IF(COUNTIF($C$2:C549,C549)&gt;1,"",1))</f>
        <v/>
      </c>
      <c r="E549" s="124" t="str">
        <f ca="1">IF(D549="","",SUM($D$2:D549))</f>
        <v/>
      </c>
    </row>
    <row r="550" spans="1:5">
      <c r="A550" s="124">
        <f t="shared" si="20"/>
        <v>13</v>
      </c>
      <c r="B550" s="124">
        <v>33</v>
      </c>
      <c r="C550" s="139" t="str">
        <f t="shared" ca="1" si="19"/>
        <v/>
      </c>
      <c r="D550" s="124" t="str">
        <f ca="1">IF(C550="","",IF(COUNTIF($C$2:C550,C550)&gt;1,"",1))</f>
        <v/>
      </c>
      <c r="E550" s="124" t="str">
        <f ca="1">IF(D550="","",SUM($D$2:D550))</f>
        <v/>
      </c>
    </row>
    <row r="551" spans="1:5">
      <c r="A551" s="124">
        <f t="shared" si="20"/>
        <v>13</v>
      </c>
      <c r="B551" s="124">
        <v>34</v>
      </c>
      <c r="C551" s="139" t="str">
        <f t="shared" ca="1" si="19"/>
        <v/>
      </c>
      <c r="D551" s="124" t="str">
        <f ca="1">IF(C551="","",IF(COUNTIF($C$2:C551,C551)&gt;1,"",1))</f>
        <v/>
      </c>
      <c r="E551" s="124" t="str">
        <f ca="1">IF(D551="","",SUM($D$2:D551))</f>
        <v/>
      </c>
    </row>
    <row r="552" spans="1:5">
      <c r="A552" s="124">
        <f t="shared" si="20"/>
        <v>13</v>
      </c>
      <c r="B552" s="124">
        <v>35</v>
      </c>
      <c r="C552" s="139" t="str">
        <f t="shared" ca="1" si="19"/>
        <v/>
      </c>
      <c r="D552" s="124" t="str">
        <f ca="1">IF(C552="","",IF(COUNTIF($C$2:C552,C552)&gt;1,"",1))</f>
        <v/>
      </c>
      <c r="E552" s="124" t="str">
        <f ca="1">IF(D552="","",SUM($D$2:D552))</f>
        <v/>
      </c>
    </row>
    <row r="553" spans="1:5">
      <c r="A553" s="124">
        <f t="shared" si="20"/>
        <v>13</v>
      </c>
      <c r="B553" s="124">
        <v>36</v>
      </c>
      <c r="C553" s="139" t="str">
        <f t="shared" ca="1" si="19"/>
        <v/>
      </c>
      <c r="D553" s="124" t="str">
        <f ca="1">IF(C553="","",IF(COUNTIF($C$2:C553,C553)&gt;1,"",1))</f>
        <v/>
      </c>
      <c r="E553" s="124" t="str">
        <f ca="1">IF(D553="","",SUM($D$2:D553))</f>
        <v/>
      </c>
    </row>
    <row r="554" spans="1:5">
      <c r="A554" s="124">
        <f t="shared" si="20"/>
        <v>13</v>
      </c>
      <c r="B554" s="124">
        <v>37</v>
      </c>
      <c r="C554" s="139" t="str">
        <f t="shared" ca="1" si="19"/>
        <v/>
      </c>
      <c r="D554" s="124" t="str">
        <f ca="1">IF(C554="","",IF(COUNTIF($C$2:C554,C554)&gt;1,"",1))</f>
        <v/>
      </c>
      <c r="E554" s="124" t="str">
        <f ca="1">IF(D554="","",SUM($D$2:D554))</f>
        <v/>
      </c>
    </row>
    <row r="555" spans="1:5">
      <c r="A555" s="124">
        <f t="shared" si="20"/>
        <v>13</v>
      </c>
      <c r="B555" s="124">
        <v>38</v>
      </c>
      <c r="C555" s="139" t="str">
        <f t="shared" ca="1" si="19"/>
        <v/>
      </c>
      <c r="D555" s="124" t="str">
        <f ca="1">IF(C555="","",IF(COUNTIF($C$2:C555,C555)&gt;1,"",1))</f>
        <v/>
      </c>
      <c r="E555" s="124" t="str">
        <f ca="1">IF(D555="","",SUM($D$2:D555))</f>
        <v/>
      </c>
    </row>
    <row r="556" spans="1:5">
      <c r="A556" s="124">
        <f t="shared" si="20"/>
        <v>13</v>
      </c>
      <c r="B556" s="124">
        <v>39</v>
      </c>
      <c r="C556" s="139" t="str">
        <f t="shared" ca="1" si="19"/>
        <v/>
      </c>
      <c r="D556" s="124" t="str">
        <f ca="1">IF(C556="","",IF(COUNTIF($C$2:C556,C556)&gt;1,"",1))</f>
        <v/>
      </c>
      <c r="E556" s="124" t="str">
        <f ca="1">IF(D556="","",SUM($D$2:D556))</f>
        <v/>
      </c>
    </row>
    <row r="557" spans="1:5">
      <c r="A557" s="124">
        <f t="shared" si="20"/>
        <v>13</v>
      </c>
      <c r="B557" s="124">
        <v>40</v>
      </c>
      <c r="C557" s="139" t="str">
        <f t="shared" ca="1" si="19"/>
        <v/>
      </c>
      <c r="D557" s="124" t="str">
        <f ca="1">IF(C557="","",IF(COUNTIF($C$2:C557,C557)&gt;1,"",1))</f>
        <v/>
      </c>
      <c r="E557" s="124" t="str">
        <f ca="1">IF(D557="","",SUM($D$2:D557))</f>
        <v/>
      </c>
    </row>
    <row r="558" spans="1:5">
      <c r="A558" s="124">
        <f t="shared" si="20"/>
        <v>13</v>
      </c>
      <c r="B558" s="124">
        <v>41</v>
      </c>
      <c r="C558" s="139" t="str">
        <f t="shared" ca="1" si="19"/>
        <v/>
      </c>
      <c r="D558" s="124" t="str">
        <f ca="1">IF(C558="","",IF(COUNTIF($C$2:C558,C558)&gt;1,"",1))</f>
        <v/>
      </c>
      <c r="E558" s="124" t="str">
        <f ca="1">IF(D558="","",SUM($D$2:D558))</f>
        <v/>
      </c>
    </row>
    <row r="559" spans="1:5">
      <c r="A559" s="124">
        <f t="shared" si="20"/>
        <v>13</v>
      </c>
      <c r="B559" s="124">
        <v>42</v>
      </c>
      <c r="C559" s="139" t="str">
        <f t="shared" ca="1" si="19"/>
        <v/>
      </c>
      <c r="D559" s="124" t="str">
        <f ca="1">IF(C559="","",IF(COUNTIF($C$2:C559,C559)&gt;1,"",1))</f>
        <v/>
      </c>
      <c r="E559" s="124" t="str">
        <f ca="1">IF(D559="","",SUM($D$2:D559))</f>
        <v/>
      </c>
    </row>
    <row r="560" spans="1:5">
      <c r="A560" s="124">
        <f t="shared" si="20"/>
        <v>13</v>
      </c>
      <c r="B560" s="124">
        <v>43</v>
      </c>
      <c r="C560" s="140" t="str">
        <f t="shared" ca="1" si="19"/>
        <v/>
      </c>
      <c r="D560" s="124" t="str">
        <f ca="1">IF(C560="","",IF(COUNTIF($C$2:C560,C560)&gt;1,"",1))</f>
        <v/>
      </c>
      <c r="E560" s="124" t="str">
        <f ca="1">IF(D560="","",SUM($D$2:D560))</f>
        <v/>
      </c>
    </row>
    <row r="561" spans="1:5">
      <c r="A561" s="124">
        <f>+A560+1</f>
        <v>14</v>
      </c>
      <c r="B561" s="124">
        <v>1</v>
      </c>
      <c r="C561" s="139" t="str">
        <f t="shared" ca="1" si="19"/>
        <v>長瀬賢太郎</v>
      </c>
      <c r="D561" s="124" t="str">
        <f ca="1">IF(C561="","",IF(COUNTIF($C$2:C561,C561)&gt;1,"",1))</f>
        <v/>
      </c>
      <c r="E561" s="124" t="str">
        <f ca="1">IF(D561="","",SUM($D$2:D561))</f>
        <v/>
      </c>
    </row>
    <row r="562" spans="1:5">
      <c r="A562" s="124">
        <f>+A561</f>
        <v>14</v>
      </c>
      <c r="B562" s="124">
        <v>2</v>
      </c>
      <c r="C562" s="139" t="str">
        <f t="shared" ca="1" si="19"/>
        <v>清水直人</v>
      </c>
      <c r="D562" s="124" t="str">
        <f ca="1">IF(C562="","",IF(COUNTIF($C$2:C562,C562)&gt;1,"",1))</f>
        <v/>
      </c>
      <c r="E562" s="124" t="str">
        <f ca="1">IF(D562="","",SUM($D$2:D562))</f>
        <v/>
      </c>
    </row>
    <row r="563" spans="1:5">
      <c r="A563" s="124">
        <f t="shared" ref="A563:A603" si="21">+A562</f>
        <v>14</v>
      </c>
      <c r="B563" s="124">
        <v>3</v>
      </c>
      <c r="C563" s="139" t="str">
        <f t="shared" ca="1" si="19"/>
        <v>長岡順一</v>
      </c>
      <c r="D563" s="124" t="str">
        <f ca="1">IF(C563="","",IF(COUNTIF($C$2:C563,C563)&gt;1,"",1))</f>
        <v/>
      </c>
      <c r="E563" s="124" t="str">
        <f ca="1">IF(D563="","",SUM($D$2:D563))</f>
        <v/>
      </c>
    </row>
    <row r="564" spans="1:5">
      <c r="A564" s="124">
        <f t="shared" si="21"/>
        <v>14</v>
      </c>
      <c r="B564" s="124">
        <v>4</v>
      </c>
      <c r="C564" s="139" t="str">
        <f t="shared" ca="1" si="19"/>
        <v>萩原光彦</v>
      </c>
      <c r="D564" s="124" t="str">
        <f ca="1">IF(C564="","",IF(COUNTIF($C$2:C564,C564)&gt;1,"",1))</f>
        <v/>
      </c>
      <c r="E564" s="124" t="str">
        <f ca="1">IF(D564="","",SUM($D$2:D564))</f>
        <v/>
      </c>
    </row>
    <row r="565" spans="1:5">
      <c r="A565" s="124">
        <f t="shared" si="21"/>
        <v>14</v>
      </c>
      <c r="B565" s="124">
        <v>5</v>
      </c>
      <c r="C565" s="139" t="str">
        <f t="shared" ca="1" si="19"/>
        <v>山田保</v>
      </c>
      <c r="D565" s="124" t="str">
        <f ca="1">IF(C565="","",IF(COUNTIF($C$2:C565,C565)&gt;1,"",1))</f>
        <v/>
      </c>
      <c r="E565" s="124" t="str">
        <f ca="1">IF(D565="","",SUM($D$2:D565))</f>
        <v/>
      </c>
    </row>
    <row r="566" spans="1:5">
      <c r="A566" s="124">
        <f t="shared" si="21"/>
        <v>14</v>
      </c>
      <c r="B566" s="124">
        <v>6</v>
      </c>
      <c r="C566" s="139" t="str">
        <f t="shared" ca="1" si="19"/>
        <v>横尾一義</v>
      </c>
      <c r="D566" s="124" t="str">
        <f ca="1">IF(C566="","",IF(COUNTIF($C$2:C566,C566)&gt;1,"",1))</f>
        <v/>
      </c>
      <c r="E566" s="124" t="str">
        <f ca="1">IF(D566="","",SUM($D$2:D566))</f>
        <v/>
      </c>
    </row>
    <row r="567" spans="1:5">
      <c r="A567" s="124">
        <f t="shared" si="21"/>
        <v>14</v>
      </c>
      <c r="B567" s="124">
        <v>7</v>
      </c>
      <c r="C567" s="139" t="str">
        <f t="shared" ca="1" si="19"/>
        <v>志村登志雄</v>
      </c>
      <c r="D567" s="124" t="str">
        <f ca="1">IF(C567="","",IF(COUNTIF($C$2:C567,C567)&gt;1,"",1))</f>
        <v/>
      </c>
      <c r="E567" s="124" t="str">
        <f ca="1">IF(D567="","",SUM($D$2:D567))</f>
        <v/>
      </c>
    </row>
    <row r="568" spans="1:5">
      <c r="A568" s="124">
        <f t="shared" si="21"/>
        <v>14</v>
      </c>
      <c r="B568" s="124">
        <v>8</v>
      </c>
      <c r="C568" s="139" t="str">
        <f t="shared" ca="1" si="19"/>
        <v>二ムサラ</v>
      </c>
      <c r="D568" s="124">
        <f ca="1">IF(C568="","",IF(COUNTIF($C$2:C568,C568)&gt;1,"",1))</f>
        <v>1</v>
      </c>
      <c r="E568" s="124">
        <f ca="1">IF(D568="","",SUM($D$2:D568))</f>
        <v>53</v>
      </c>
    </row>
    <row r="569" spans="1:5">
      <c r="A569" s="124">
        <f t="shared" si="21"/>
        <v>14</v>
      </c>
      <c r="B569" s="124">
        <v>9</v>
      </c>
      <c r="C569" s="139" t="str">
        <f t="shared" ca="1" si="19"/>
        <v>サマディット</v>
      </c>
      <c r="D569" s="124">
        <f ca="1">IF(C569="","",IF(COUNTIF($C$2:C569,C569)&gt;1,"",1))</f>
        <v>1</v>
      </c>
      <c r="E569" s="124">
        <f ca="1">IF(D569="","",SUM($D$2:D569))</f>
        <v>54</v>
      </c>
    </row>
    <row r="570" spans="1:5">
      <c r="A570" s="124">
        <f t="shared" si="21"/>
        <v>14</v>
      </c>
      <c r="B570" s="124">
        <v>10</v>
      </c>
      <c r="C570" s="139" t="str">
        <f t="shared" ca="1" si="19"/>
        <v>シルバ</v>
      </c>
      <c r="D570" s="124">
        <f ca="1">IF(C570="","",IF(COUNTIF($C$2:C570,C570)&gt;1,"",1))</f>
        <v>1</v>
      </c>
      <c r="E570" s="124">
        <f ca="1">IF(D570="","",SUM($D$2:D570))</f>
        <v>55</v>
      </c>
    </row>
    <row r="571" spans="1:5">
      <c r="A571" s="124">
        <f t="shared" si="21"/>
        <v>14</v>
      </c>
      <c r="B571" s="124">
        <v>11</v>
      </c>
      <c r="C571" s="139" t="str">
        <f t="shared" ca="1" si="19"/>
        <v>モハン</v>
      </c>
      <c r="D571" s="124" t="str">
        <f ca="1">IF(C571="","",IF(COUNTIF($C$2:C571,C571)&gt;1,"",1))</f>
        <v/>
      </c>
      <c r="E571" s="124" t="str">
        <f ca="1">IF(D571="","",SUM($D$2:D571))</f>
        <v/>
      </c>
    </row>
    <row r="572" spans="1:5">
      <c r="A572" s="124">
        <f t="shared" si="21"/>
        <v>14</v>
      </c>
      <c r="B572" s="124">
        <v>12</v>
      </c>
      <c r="C572" s="139" t="str">
        <f t="shared" ca="1" si="19"/>
        <v>ニメーシャ</v>
      </c>
      <c r="D572" s="124">
        <f ca="1">IF(C572="","",IF(COUNTIF($C$2:C572,C572)&gt;1,"",1))</f>
        <v>1</v>
      </c>
      <c r="E572" s="124">
        <f ca="1">IF(D572="","",SUM($D$2:D572))</f>
        <v>56</v>
      </c>
    </row>
    <row r="573" spans="1:5">
      <c r="A573" s="124">
        <f t="shared" si="21"/>
        <v>14</v>
      </c>
      <c r="B573" s="124">
        <v>13</v>
      </c>
      <c r="C573" s="139" t="str">
        <f t="shared" ca="1" si="19"/>
        <v>コオレ</v>
      </c>
      <c r="D573" s="124" t="str">
        <f ca="1">IF(C573="","",IF(COUNTIF($C$2:C573,C573)&gt;1,"",1))</f>
        <v/>
      </c>
      <c r="E573" s="124" t="str">
        <f ca="1">IF(D573="","",SUM($D$2:D573))</f>
        <v/>
      </c>
    </row>
    <row r="574" spans="1:5">
      <c r="A574" s="124">
        <f t="shared" si="21"/>
        <v>14</v>
      </c>
      <c r="B574" s="124">
        <v>14</v>
      </c>
      <c r="C574" s="139" t="str">
        <f t="shared" ca="1" si="19"/>
        <v>ブトミニ</v>
      </c>
      <c r="D574" s="124">
        <f ca="1">IF(C574="","",IF(COUNTIF($C$2:C574,C574)&gt;1,"",1))</f>
        <v>1</v>
      </c>
      <c r="E574" s="124">
        <f ca="1">IF(D574="","",SUM($D$2:D574))</f>
        <v>57</v>
      </c>
    </row>
    <row r="575" spans="1:5">
      <c r="A575" s="124">
        <f t="shared" si="21"/>
        <v>14</v>
      </c>
      <c r="B575" s="124">
        <v>15</v>
      </c>
      <c r="C575" s="139" t="str">
        <f t="shared" ca="1" si="19"/>
        <v>フェルナンド</v>
      </c>
      <c r="D575" s="124" t="str">
        <f ca="1">IF(C575="","",IF(COUNTIF($C$2:C575,C575)&gt;1,"",1))</f>
        <v/>
      </c>
      <c r="E575" s="124" t="str">
        <f ca="1">IF(D575="","",SUM($D$2:D575))</f>
        <v/>
      </c>
    </row>
    <row r="576" spans="1:5">
      <c r="A576" s="124">
        <f t="shared" si="21"/>
        <v>14</v>
      </c>
      <c r="B576" s="124">
        <v>16</v>
      </c>
      <c r="C576" s="139" t="str">
        <f t="shared" ca="1" si="19"/>
        <v>鈴木嘉雄</v>
      </c>
      <c r="D576" s="124" t="str">
        <f ca="1">IF(C576="","",IF(COUNTIF($C$2:C576,C576)&gt;1,"",1))</f>
        <v/>
      </c>
      <c r="E576" s="124" t="str">
        <f ca="1">IF(D576="","",SUM($D$2:D576))</f>
        <v/>
      </c>
    </row>
    <row r="577" spans="1:5">
      <c r="A577" s="124">
        <f t="shared" si="21"/>
        <v>14</v>
      </c>
      <c r="B577" s="124">
        <v>17</v>
      </c>
      <c r="C577" s="139" t="str">
        <f t="shared" ca="1" si="19"/>
        <v>田村諭</v>
      </c>
      <c r="D577" s="124" t="str">
        <f ca="1">IF(C577="","",IF(COUNTIF($C$2:C577,C577)&gt;1,"",1))</f>
        <v/>
      </c>
      <c r="E577" s="124" t="str">
        <f ca="1">IF(D577="","",SUM($D$2:D577))</f>
        <v/>
      </c>
    </row>
    <row r="578" spans="1:5">
      <c r="A578" s="124">
        <f t="shared" si="21"/>
        <v>14</v>
      </c>
      <c r="B578" s="124">
        <v>18</v>
      </c>
      <c r="C578" s="139" t="str">
        <f t="shared" ca="1" si="19"/>
        <v>松本豊</v>
      </c>
      <c r="D578" s="124" t="str">
        <f ca="1">IF(C578="","",IF(COUNTIF($C$2:C578,C578)&gt;1,"",1))</f>
        <v/>
      </c>
      <c r="E578" s="124" t="str">
        <f ca="1">IF(D578="","",SUM($D$2:D578))</f>
        <v/>
      </c>
    </row>
    <row r="579" spans="1:5">
      <c r="A579" s="124">
        <f t="shared" si="21"/>
        <v>14</v>
      </c>
      <c r="B579" s="124">
        <v>19</v>
      </c>
      <c r="C579" s="139" t="str">
        <f t="shared" ref="C579:C642" ca="1" si="22">INDIRECT("'"&amp;A579&amp;"'!B"&amp;B579+6)</f>
        <v>望月英明</v>
      </c>
      <c r="D579" s="124" t="str">
        <f ca="1">IF(C579="","",IF(COUNTIF($C$2:C579,C579)&gt;1,"",1))</f>
        <v/>
      </c>
      <c r="E579" s="124" t="str">
        <f ca="1">IF(D579="","",SUM($D$2:D579))</f>
        <v/>
      </c>
    </row>
    <row r="580" spans="1:5">
      <c r="A580" s="124">
        <f t="shared" si="21"/>
        <v>14</v>
      </c>
      <c r="B580" s="124">
        <v>20</v>
      </c>
      <c r="C580" s="139" t="str">
        <f t="shared" ca="1" si="22"/>
        <v>妹尾優</v>
      </c>
      <c r="D580" s="124" t="str">
        <f ca="1">IF(C580="","",IF(COUNTIF($C$2:C580,C580)&gt;1,"",1))</f>
        <v/>
      </c>
      <c r="E580" s="124" t="str">
        <f ca="1">IF(D580="","",SUM($D$2:D580))</f>
        <v/>
      </c>
    </row>
    <row r="581" spans="1:5">
      <c r="A581" s="124">
        <f t="shared" si="21"/>
        <v>14</v>
      </c>
      <c r="B581" s="124">
        <v>21</v>
      </c>
      <c r="C581" s="139" t="str">
        <f t="shared" ca="1" si="22"/>
        <v>若月章浩</v>
      </c>
      <c r="D581" s="124" t="str">
        <f ca="1">IF(C581="","",IF(COUNTIF($C$2:C581,C581)&gt;1,"",1))</f>
        <v/>
      </c>
      <c r="E581" s="124" t="str">
        <f ca="1">IF(D581="","",SUM($D$2:D581))</f>
        <v/>
      </c>
    </row>
    <row r="582" spans="1:5">
      <c r="A582" s="124">
        <f t="shared" si="21"/>
        <v>14</v>
      </c>
      <c r="B582" s="124">
        <v>22</v>
      </c>
      <c r="C582" s="139" t="str">
        <f t="shared" ca="1" si="22"/>
        <v>田島芽衣</v>
      </c>
      <c r="D582" s="124">
        <f ca="1">IF(C582="","",IF(COUNTIF($C$2:C582,C582)&gt;1,"",1))</f>
        <v>1</v>
      </c>
      <c r="E582" s="124">
        <f ca="1">IF(D582="","",SUM($D$2:D582))</f>
        <v>58</v>
      </c>
    </row>
    <row r="583" spans="1:5">
      <c r="A583" s="124">
        <f t="shared" si="21"/>
        <v>14</v>
      </c>
      <c r="B583" s="124">
        <v>23</v>
      </c>
      <c r="C583" s="139" t="str">
        <f t="shared" ca="1" si="22"/>
        <v>江面優</v>
      </c>
      <c r="D583" s="124">
        <f ca="1">IF(C583="","",IF(COUNTIF($C$2:C583,C583)&gt;1,"",1))</f>
        <v>1</v>
      </c>
      <c r="E583" s="124">
        <f ca="1">IF(D583="","",SUM($D$2:D583))</f>
        <v>59</v>
      </c>
    </row>
    <row r="584" spans="1:5">
      <c r="A584" s="124">
        <f t="shared" si="21"/>
        <v>14</v>
      </c>
      <c r="B584" s="124">
        <v>24</v>
      </c>
      <c r="C584" s="139" t="str">
        <f t="shared" ca="1" si="22"/>
        <v>藤井尚善</v>
      </c>
      <c r="D584" s="124" t="str">
        <f ca="1">IF(C584="","",IF(COUNTIF($C$2:C584,C584)&gt;1,"",1))</f>
        <v/>
      </c>
      <c r="E584" s="124" t="str">
        <f ca="1">IF(D584="","",SUM($D$2:D584))</f>
        <v/>
      </c>
    </row>
    <row r="585" spans="1:5">
      <c r="A585" s="124">
        <f t="shared" si="21"/>
        <v>14</v>
      </c>
      <c r="B585" s="124">
        <v>25</v>
      </c>
      <c r="C585" s="139" t="str">
        <f t="shared" ca="1" si="22"/>
        <v>片桐賢司</v>
      </c>
      <c r="D585" s="124" t="str">
        <f ca="1">IF(C585="","",IF(COUNTIF($C$2:C585,C585)&gt;1,"",1))</f>
        <v/>
      </c>
      <c r="E585" s="124" t="str">
        <f ca="1">IF(D585="","",SUM($D$2:D585))</f>
        <v/>
      </c>
    </row>
    <row r="586" spans="1:5">
      <c r="A586" s="124">
        <f t="shared" si="21"/>
        <v>14</v>
      </c>
      <c r="B586" s="124">
        <v>26</v>
      </c>
      <c r="C586" s="139" t="str">
        <f t="shared" ca="1" si="22"/>
        <v>平野稔</v>
      </c>
      <c r="D586" s="124" t="str">
        <f ca="1">IF(C586="","",IF(COUNTIF($C$2:C586,C586)&gt;1,"",1))</f>
        <v/>
      </c>
      <c r="E586" s="124" t="str">
        <f ca="1">IF(D586="","",SUM($D$2:D586))</f>
        <v/>
      </c>
    </row>
    <row r="587" spans="1:5">
      <c r="A587" s="124">
        <f t="shared" si="21"/>
        <v>14</v>
      </c>
      <c r="B587" s="124">
        <v>27</v>
      </c>
      <c r="C587" s="139" t="str">
        <f t="shared" ca="1" si="22"/>
        <v>津倉侑和</v>
      </c>
      <c r="D587" s="124" t="str">
        <f ca="1">IF(C587="","",IF(COUNTIF($C$2:C587,C587)&gt;1,"",1))</f>
        <v/>
      </c>
      <c r="E587" s="124" t="str">
        <f ca="1">IF(D587="","",SUM($D$2:D587))</f>
        <v/>
      </c>
    </row>
    <row r="588" spans="1:5">
      <c r="A588" s="124">
        <f t="shared" si="21"/>
        <v>14</v>
      </c>
      <c r="B588" s="124">
        <v>28</v>
      </c>
      <c r="C588" s="139" t="str">
        <f t="shared" ca="1" si="22"/>
        <v>鈴木竜太</v>
      </c>
      <c r="D588" s="124" t="str">
        <f ca="1">IF(C588="","",IF(COUNTIF($C$2:C588,C588)&gt;1,"",1))</f>
        <v/>
      </c>
      <c r="E588" s="124" t="str">
        <f ca="1">IF(D588="","",SUM($D$2:D588))</f>
        <v/>
      </c>
    </row>
    <row r="589" spans="1:5">
      <c r="A589" s="124">
        <f t="shared" si="21"/>
        <v>14</v>
      </c>
      <c r="B589" s="124">
        <v>29</v>
      </c>
      <c r="C589" s="139" t="str">
        <f t="shared" ca="1" si="22"/>
        <v>島岡真理子</v>
      </c>
      <c r="D589" s="124" t="str">
        <f ca="1">IF(C589="","",IF(COUNTIF($C$2:C589,C589)&gt;1,"",1))</f>
        <v/>
      </c>
      <c r="E589" s="124" t="str">
        <f ca="1">IF(D589="","",SUM($D$2:D589))</f>
        <v/>
      </c>
    </row>
    <row r="590" spans="1:5">
      <c r="A590" s="124">
        <f t="shared" si="21"/>
        <v>14</v>
      </c>
      <c r="B590" s="124">
        <v>30</v>
      </c>
      <c r="C590" s="139" t="str">
        <f t="shared" ca="1" si="22"/>
        <v>小林一隆</v>
      </c>
      <c r="D590" s="124" t="str">
        <f ca="1">IF(C590="","",IF(COUNTIF($C$2:C590,C590)&gt;1,"",1))</f>
        <v/>
      </c>
      <c r="E590" s="124" t="str">
        <f ca="1">IF(D590="","",SUM($D$2:D590))</f>
        <v/>
      </c>
    </row>
    <row r="591" spans="1:5">
      <c r="A591" s="124">
        <f t="shared" si="21"/>
        <v>14</v>
      </c>
      <c r="B591" s="124">
        <v>31</v>
      </c>
      <c r="C591" s="139" t="str">
        <f t="shared" ca="1" si="22"/>
        <v>松田康宏</v>
      </c>
      <c r="D591" s="124">
        <f ca="1">IF(C591="","",IF(COUNTIF($C$2:C591,C591)&gt;1,"",1))</f>
        <v>1</v>
      </c>
      <c r="E591" s="124">
        <f ca="1">IF(D591="","",SUM($D$2:D591))</f>
        <v>60</v>
      </c>
    </row>
    <row r="592" spans="1:5">
      <c r="A592" s="124">
        <f t="shared" si="21"/>
        <v>14</v>
      </c>
      <c r="B592" s="124">
        <v>32</v>
      </c>
      <c r="C592" s="139" t="str">
        <f t="shared" ca="1" si="22"/>
        <v>馬場清豪</v>
      </c>
      <c r="D592" s="124" t="str">
        <f ca="1">IF(C592="","",IF(COUNTIF($C$2:C592,C592)&gt;1,"",1))</f>
        <v/>
      </c>
      <c r="E592" s="124" t="str">
        <f ca="1">IF(D592="","",SUM($D$2:D592))</f>
        <v/>
      </c>
    </row>
    <row r="593" spans="1:5">
      <c r="A593" s="124">
        <f t="shared" si="21"/>
        <v>14</v>
      </c>
      <c r="B593" s="124">
        <v>33</v>
      </c>
      <c r="C593" s="139" t="str">
        <f t="shared" ca="1" si="22"/>
        <v>榎本和也</v>
      </c>
      <c r="D593" s="124">
        <f ca="1">IF(C593="","",IF(COUNTIF($C$2:C593,C593)&gt;1,"",1))</f>
        <v>1</v>
      </c>
      <c r="E593" s="124">
        <f ca="1">IF(D593="","",SUM($D$2:D593))</f>
        <v>61</v>
      </c>
    </row>
    <row r="594" spans="1:5">
      <c r="A594" s="124">
        <f t="shared" si="21"/>
        <v>14</v>
      </c>
      <c r="B594" s="124">
        <v>34</v>
      </c>
      <c r="C594" s="139" t="str">
        <f t="shared" ca="1" si="22"/>
        <v>岸田次郎</v>
      </c>
      <c r="D594" s="124">
        <f ca="1">IF(C594="","",IF(COUNTIF($C$2:C594,C594)&gt;1,"",1))</f>
        <v>1</v>
      </c>
      <c r="E594" s="124">
        <f ca="1">IF(D594="","",SUM($D$2:D594))</f>
        <v>62</v>
      </c>
    </row>
    <row r="595" spans="1:5">
      <c r="A595" s="124">
        <f t="shared" si="21"/>
        <v>14</v>
      </c>
      <c r="B595" s="124">
        <v>35</v>
      </c>
      <c r="C595" s="139" t="str">
        <f t="shared" ca="1" si="22"/>
        <v>丸田悠稀</v>
      </c>
      <c r="D595" s="124">
        <f ca="1">IF(C595="","",IF(COUNTIF($C$2:C595,C595)&gt;1,"",1))</f>
        <v>1</v>
      </c>
      <c r="E595" s="124">
        <f ca="1">IF(D595="","",SUM($D$2:D595))</f>
        <v>63</v>
      </c>
    </row>
    <row r="596" spans="1:5">
      <c r="A596" s="124">
        <f t="shared" si="21"/>
        <v>14</v>
      </c>
      <c r="B596" s="124">
        <v>36</v>
      </c>
      <c r="C596" s="139" t="str">
        <f t="shared" ca="1" si="22"/>
        <v>坂本秀秋</v>
      </c>
      <c r="D596" s="124">
        <f ca="1">IF(C596="","",IF(COUNTIF($C$2:C596,C596)&gt;1,"",1))</f>
        <v>1</v>
      </c>
      <c r="E596" s="124">
        <f ca="1">IF(D596="","",SUM($D$2:D596))</f>
        <v>64</v>
      </c>
    </row>
    <row r="597" spans="1:5">
      <c r="A597" s="124">
        <f t="shared" si="21"/>
        <v>14</v>
      </c>
      <c r="B597" s="124">
        <v>37</v>
      </c>
      <c r="C597" s="139" t="str">
        <f t="shared" ca="1" si="22"/>
        <v>勅使河原幹太</v>
      </c>
      <c r="D597" s="124" t="str">
        <f ca="1">IF(C597="","",IF(COUNTIF($C$2:C597,C597)&gt;1,"",1))</f>
        <v/>
      </c>
      <c r="E597" s="124" t="str">
        <f ca="1">IF(D597="","",SUM($D$2:D597))</f>
        <v/>
      </c>
    </row>
    <row r="598" spans="1:5">
      <c r="A598" s="124">
        <f t="shared" si="21"/>
        <v>14</v>
      </c>
      <c r="B598" s="124">
        <v>38</v>
      </c>
      <c r="C598" s="139" t="str">
        <f t="shared" ca="1" si="22"/>
        <v/>
      </c>
      <c r="D598" s="124" t="str">
        <f ca="1">IF(C598="","",IF(COUNTIF($C$2:C598,C598)&gt;1,"",1))</f>
        <v/>
      </c>
      <c r="E598" s="124" t="str">
        <f ca="1">IF(D598="","",SUM($D$2:D598))</f>
        <v/>
      </c>
    </row>
    <row r="599" spans="1:5">
      <c r="A599" s="124">
        <f t="shared" si="21"/>
        <v>14</v>
      </c>
      <c r="B599" s="124">
        <v>39</v>
      </c>
      <c r="C599" s="139" t="str">
        <f t="shared" ca="1" si="22"/>
        <v/>
      </c>
      <c r="D599" s="124" t="str">
        <f ca="1">IF(C599="","",IF(COUNTIF($C$2:C599,C599)&gt;1,"",1))</f>
        <v/>
      </c>
      <c r="E599" s="124" t="str">
        <f ca="1">IF(D599="","",SUM($D$2:D599))</f>
        <v/>
      </c>
    </row>
    <row r="600" spans="1:5">
      <c r="A600" s="124">
        <f t="shared" si="21"/>
        <v>14</v>
      </c>
      <c r="B600" s="124">
        <v>40</v>
      </c>
      <c r="C600" s="139" t="str">
        <f t="shared" ca="1" si="22"/>
        <v/>
      </c>
      <c r="D600" s="124" t="str">
        <f ca="1">IF(C600="","",IF(COUNTIF($C$2:C600,C600)&gt;1,"",1))</f>
        <v/>
      </c>
      <c r="E600" s="124" t="str">
        <f ca="1">IF(D600="","",SUM($D$2:D600))</f>
        <v/>
      </c>
    </row>
    <row r="601" spans="1:5">
      <c r="A601" s="124">
        <f t="shared" si="21"/>
        <v>14</v>
      </c>
      <c r="B601" s="124">
        <v>41</v>
      </c>
      <c r="C601" s="139" t="str">
        <f t="shared" ca="1" si="22"/>
        <v/>
      </c>
      <c r="D601" s="124" t="str">
        <f ca="1">IF(C601="","",IF(COUNTIF($C$2:C601,C601)&gt;1,"",1))</f>
        <v/>
      </c>
      <c r="E601" s="124" t="str">
        <f ca="1">IF(D601="","",SUM($D$2:D601))</f>
        <v/>
      </c>
    </row>
    <row r="602" spans="1:5">
      <c r="A602" s="124">
        <f t="shared" si="21"/>
        <v>14</v>
      </c>
      <c r="B602" s="124">
        <v>42</v>
      </c>
      <c r="C602" s="139" t="str">
        <f t="shared" ca="1" si="22"/>
        <v/>
      </c>
      <c r="D602" s="124" t="str">
        <f ca="1">IF(C602="","",IF(COUNTIF($C$2:C602,C602)&gt;1,"",1))</f>
        <v/>
      </c>
      <c r="E602" s="124" t="str">
        <f ca="1">IF(D602="","",SUM($D$2:D602))</f>
        <v/>
      </c>
    </row>
    <row r="603" spans="1:5">
      <c r="A603" s="124">
        <f t="shared" si="21"/>
        <v>14</v>
      </c>
      <c r="B603" s="124">
        <v>43</v>
      </c>
      <c r="C603" s="140" t="str">
        <f t="shared" ca="1" si="22"/>
        <v/>
      </c>
      <c r="D603" s="124" t="str">
        <f ca="1">IF(C603="","",IF(COUNTIF($C$2:C603,C603)&gt;1,"",1))</f>
        <v/>
      </c>
      <c r="E603" s="124" t="str">
        <f ca="1">IF(D603="","",SUM($D$2:D603))</f>
        <v/>
      </c>
    </row>
    <row r="604" spans="1:5">
      <c r="A604" s="124">
        <f>+A603+1</f>
        <v>15</v>
      </c>
      <c r="B604" s="124">
        <v>1</v>
      </c>
      <c r="C604" s="139" t="str">
        <f t="shared" ca="1" si="22"/>
        <v>長瀬賢太郎</v>
      </c>
      <c r="D604" s="124" t="str">
        <f ca="1">IF(C604="","",IF(COUNTIF($C$2:C604,C604)&gt;1,"",1))</f>
        <v/>
      </c>
      <c r="E604" s="124" t="str">
        <f ca="1">IF(D604="","",SUM($D$2:D604))</f>
        <v/>
      </c>
    </row>
    <row r="605" spans="1:5">
      <c r="A605" s="124">
        <f>+A604</f>
        <v>15</v>
      </c>
      <c r="B605" s="124">
        <v>2</v>
      </c>
      <c r="C605" s="139" t="str">
        <f t="shared" ca="1" si="22"/>
        <v>清水直人</v>
      </c>
      <c r="D605" s="124" t="str">
        <f ca="1">IF(C605="","",IF(COUNTIF($C$2:C605,C605)&gt;1,"",1))</f>
        <v/>
      </c>
      <c r="E605" s="124" t="str">
        <f ca="1">IF(D605="","",SUM($D$2:D605))</f>
        <v/>
      </c>
    </row>
    <row r="606" spans="1:5">
      <c r="A606" s="124">
        <f t="shared" ref="A606:A646" si="23">+A605</f>
        <v>15</v>
      </c>
      <c r="B606" s="124">
        <v>3</v>
      </c>
      <c r="C606" s="139" t="str">
        <f t="shared" ca="1" si="22"/>
        <v>萩原光彦</v>
      </c>
      <c r="D606" s="124" t="str">
        <f ca="1">IF(C606="","",IF(COUNTIF($C$2:C606,C606)&gt;1,"",1))</f>
        <v/>
      </c>
      <c r="E606" s="124" t="str">
        <f ca="1">IF(D606="","",SUM($D$2:D606))</f>
        <v/>
      </c>
    </row>
    <row r="607" spans="1:5">
      <c r="A607" s="124">
        <f t="shared" si="23"/>
        <v>15</v>
      </c>
      <c r="B607" s="124">
        <v>4</v>
      </c>
      <c r="C607" s="139" t="str">
        <f t="shared" ca="1" si="22"/>
        <v>福田敦</v>
      </c>
      <c r="D607" s="124" t="str">
        <f ca="1">IF(C607="","",IF(COUNTIF($C$2:C607,C607)&gt;1,"",1))</f>
        <v/>
      </c>
      <c r="E607" s="124" t="str">
        <f ca="1">IF(D607="","",SUM($D$2:D607))</f>
        <v/>
      </c>
    </row>
    <row r="608" spans="1:5">
      <c r="A608" s="124">
        <f t="shared" si="23"/>
        <v>15</v>
      </c>
      <c r="B608" s="124">
        <v>5</v>
      </c>
      <c r="C608" s="139" t="str">
        <f t="shared" ca="1" si="22"/>
        <v>鈴木孝</v>
      </c>
      <c r="D608" s="124" t="str">
        <f ca="1">IF(C608="","",IF(COUNTIF($C$2:C608,C608)&gt;1,"",1))</f>
        <v/>
      </c>
      <c r="E608" s="124" t="str">
        <f ca="1">IF(D608="","",SUM($D$2:D608))</f>
        <v/>
      </c>
    </row>
    <row r="609" spans="1:5">
      <c r="A609" s="124">
        <f t="shared" si="23"/>
        <v>15</v>
      </c>
      <c r="B609" s="124">
        <v>6</v>
      </c>
      <c r="C609" s="139" t="str">
        <f t="shared" ca="1" si="22"/>
        <v>髙橋勝彦</v>
      </c>
      <c r="D609" s="124" t="str">
        <f ca="1">IF(C609="","",IF(COUNTIF($C$2:C609,C609)&gt;1,"",1))</f>
        <v/>
      </c>
      <c r="E609" s="124" t="str">
        <f ca="1">IF(D609="","",SUM($D$2:D609))</f>
        <v/>
      </c>
    </row>
    <row r="610" spans="1:5">
      <c r="A610" s="124">
        <f t="shared" si="23"/>
        <v>15</v>
      </c>
      <c r="B610" s="124">
        <v>7</v>
      </c>
      <c r="C610" s="139" t="str">
        <f t="shared" ca="1" si="22"/>
        <v>幕内秀夫</v>
      </c>
      <c r="D610" s="124" t="str">
        <f ca="1">IF(C610="","",IF(COUNTIF($C$2:C610,C610)&gt;1,"",1))</f>
        <v/>
      </c>
      <c r="E610" s="124" t="str">
        <f ca="1">IF(D610="","",SUM($D$2:D610))</f>
        <v/>
      </c>
    </row>
    <row r="611" spans="1:5">
      <c r="A611" s="124">
        <f t="shared" si="23"/>
        <v>15</v>
      </c>
      <c r="B611" s="124">
        <v>8</v>
      </c>
      <c r="C611" s="139" t="str">
        <f t="shared" ca="1" si="22"/>
        <v>望月英明</v>
      </c>
      <c r="D611" s="124" t="str">
        <f ca="1">IF(C611="","",IF(COUNTIF($C$2:C611,C611)&gt;1,"",1))</f>
        <v/>
      </c>
      <c r="E611" s="124" t="str">
        <f ca="1">IF(D611="","",SUM($D$2:D611))</f>
        <v/>
      </c>
    </row>
    <row r="612" spans="1:5">
      <c r="A612" s="124">
        <f t="shared" si="23"/>
        <v>15</v>
      </c>
      <c r="B612" s="124">
        <v>9</v>
      </c>
      <c r="C612" s="139" t="str">
        <f t="shared" ca="1" si="22"/>
        <v/>
      </c>
      <c r="D612" s="124" t="str">
        <f ca="1">IF(C612="","",IF(COUNTIF($C$2:C612,C612)&gt;1,"",1))</f>
        <v/>
      </c>
      <c r="E612" s="124" t="str">
        <f ca="1">IF(D612="","",SUM($D$2:D612))</f>
        <v/>
      </c>
    </row>
    <row r="613" spans="1:5">
      <c r="A613" s="124">
        <f t="shared" si="23"/>
        <v>15</v>
      </c>
      <c r="B613" s="124">
        <v>10</v>
      </c>
      <c r="C613" s="139" t="str">
        <f t="shared" ca="1" si="22"/>
        <v/>
      </c>
      <c r="D613" s="124" t="str">
        <f ca="1">IF(C613="","",IF(COUNTIF($C$2:C613,C613)&gt;1,"",1))</f>
        <v/>
      </c>
      <c r="E613" s="124" t="str">
        <f ca="1">IF(D613="","",SUM($D$2:D613))</f>
        <v/>
      </c>
    </row>
    <row r="614" spans="1:5">
      <c r="A614" s="124">
        <f t="shared" si="23"/>
        <v>15</v>
      </c>
      <c r="B614" s="124">
        <v>11</v>
      </c>
      <c r="C614" s="139" t="str">
        <f t="shared" ca="1" si="22"/>
        <v/>
      </c>
      <c r="D614" s="124" t="str">
        <f ca="1">IF(C614="","",IF(COUNTIF($C$2:C614,C614)&gt;1,"",1))</f>
        <v/>
      </c>
      <c r="E614" s="124" t="str">
        <f ca="1">IF(D614="","",SUM($D$2:D614))</f>
        <v/>
      </c>
    </row>
    <row r="615" spans="1:5">
      <c r="A615" s="124">
        <f t="shared" si="23"/>
        <v>15</v>
      </c>
      <c r="B615" s="124">
        <v>12</v>
      </c>
      <c r="C615" s="139" t="str">
        <f t="shared" ca="1" si="22"/>
        <v/>
      </c>
      <c r="D615" s="124" t="str">
        <f ca="1">IF(C615="","",IF(COUNTIF($C$2:C615,C615)&gt;1,"",1))</f>
        <v/>
      </c>
      <c r="E615" s="124" t="str">
        <f ca="1">IF(D615="","",SUM($D$2:D615))</f>
        <v/>
      </c>
    </row>
    <row r="616" spans="1:5">
      <c r="A616" s="124">
        <f t="shared" si="23"/>
        <v>15</v>
      </c>
      <c r="B616" s="124">
        <v>13</v>
      </c>
      <c r="C616" s="139" t="str">
        <f t="shared" ca="1" si="22"/>
        <v/>
      </c>
      <c r="D616" s="124" t="str">
        <f ca="1">IF(C616="","",IF(COUNTIF($C$2:C616,C616)&gt;1,"",1))</f>
        <v/>
      </c>
      <c r="E616" s="124" t="str">
        <f ca="1">IF(D616="","",SUM($D$2:D616))</f>
        <v/>
      </c>
    </row>
    <row r="617" spans="1:5">
      <c r="A617" s="124">
        <f t="shared" si="23"/>
        <v>15</v>
      </c>
      <c r="B617" s="124">
        <v>14</v>
      </c>
      <c r="C617" s="139" t="str">
        <f t="shared" ca="1" si="22"/>
        <v/>
      </c>
      <c r="D617" s="124" t="str">
        <f ca="1">IF(C617="","",IF(COUNTIF($C$2:C617,C617)&gt;1,"",1))</f>
        <v/>
      </c>
      <c r="E617" s="124" t="str">
        <f ca="1">IF(D617="","",SUM($D$2:D617))</f>
        <v/>
      </c>
    </row>
    <row r="618" spans="1:5">
      <c r="A618" s="124">
        <f t="shared" si="23"/>
        <v>15</v>
      </c>
      <c r="B618" s="124">
        <v>15</v>
      </c>
      <c r="C618" s="139" t="str">
        <f t="shared" ca="1" si="22"/>
        <v/>
      </c>
      <c r="D618" s="124" t="str">
        <f ca="1">IF(C618="","",IF(COUNTIF($C$2:C618,C618)&gt;1,"",1))</f>
        <v/>
      </c>
      <c r="E618" s="124" t="str">
        <f ca="1">IF(D618="","",SUM($D$2:D618))</f>
        <v/>
      </c>
    </row>
    <row r="619" spans="1:5">
      <c r="A619" s="124">
        <f t="shared" si="23"/>
        <v>15</v>
      </c>
      <c r="B619" s="124">
        <v>16</v>
      </c>
      <c r="C619" s="139" t="str">
        <f t="shared" ca="1" si="22"/>
        <v/>
      </c>
      <c r="D619" s="124" t="str">
        <f ca="1">IF(C619="","",IF(COUNTIF($C$2:C619,C619)&gt;1,"",1))</f>
        <v/>
      </c>
      <c r="E619" s="124" t="str">
        <f ca="1">IF(D619="","",SUM($D$2:D619))</f>
        <v/>
      </c>
    </row>
    <row r="620" spans="1:5">
      <c r="A620" s="124">
        <f t="shared" si="23"/>
        <v>15</v>
      </c>
      <c r="B620" s="124">
        <v>17</v>
      </c>
      <c r="C620" s="139" t="str">
        <f t="shared" ca="1" si="22"/>
        <v/>
      </c>
      <c r="D620" s="124" t="str">
        <f ca="1">IF(C620="","",IF(COUNTIF($C$2:C620,C620)&gt;1,"",1))</f>
        <v/>
      </c>
      <c r="E620" s="124" t="str">
        <f ca="1">IF(D620="","",SUM($D$2:D620))</f>
        <v/>
      </c>
    </row>
    <row r="621" spans="1:5">
      <c r="A621" s="124">
        <f t="shared" si="23"/>
        <v>15</v>
      </c>
      <c r="B621" s="124">
        <v>18</v>
      </c>
      <c r="C621" s="139" t="str">
        <f t="shared" ca="1" si="22"/>
        <v/>
      </c>
      <c r="D621" s="124" t="str">
        <f ca="1">IF(C621="","",IF(COUNTIF($C$2:C621,C621)&gt;1,"",1))</f>
        <v/>
      </c>
      <c r="E621" s="124" t="str">
        <f ca="1">IF(D621="","",SUM($D$2:D621))</f>
        <v/>
      </c>
    </row>
    <row r="622" spans="1:5">
      <c r="A622" s="124">
        <f t="shared" si="23"/>
        <v>15</v>
      </c>
      <c r="B622" s="124">
        <v>19</v>
      </c>
      <c r="C622" s="139" t="str">
        <f t="shared" ca="1" si="22"/>
        <v/>
      </c>
      <c r="D622" s="124" t="str">
        <f ca="1">IF(C622="","",IF(COUNTIF($C$2:C622,C622)&gt;1,"",1))</f>
        <v/>
      </c>
      <c r="E622" s="124" t="str">
        <f ca="1">IF(D622="","",SUM($D$2:D622))</f>
        <v/>
      </c>
    </row>
    <row r="623" spans="1:5">
      <c r="A623" s="124">
        <f t="shared" si="23"/>
        <v>15</v>
      </c>
      <c r="B623" s="124">
        <v>20</v>
      </c>
      <c r="C623" s="139" t="str">
        <f t="shared" ca="1" si="22"/>
        <v/>
      </c>
      <c r="D623" s="124" t="str">
        <f ca="1">IF(C623="","",IF(COUNTIF($C$2:C623,C623)&gt;1,"",1))</f>
        <v/>
      </c>
      <c r="E623" s="124" t="str">
        <f ca="1">IF(D623="","",SUM($D$2:D623))</f>
        <v/>
      </c>
    </row>
    <row r="624" spans="1:5">
      <c r="A624" s="124">
        <f t="shared" si="23"/>
        <v>15</v>
      </c>
      <c r="B624" s="124">
        <v>21</v>
      </c>
      <c r="C624" s="139" t="str">
        <f t="shared" ca="1" si="22"/>
        <v/>
      </c>
      <c r="D624" s="124" t="str">
        <f ca="1">IF(C624="","",IF(COUNTIF($C$2:C624,C624)&gt;1,"",1))</f>
        <v/>
      </c>
      <c r="E624" s="124" t="str">
        <f ca="1">IF(D624="","",SUM($D$2:D624))</f>
        <v/>
      </c>
    </row>
    <row r="625" spans="1:5">
      <c r="A625" s="124">
        <f t="shared" si="23"/>
        <v>15</v>
      </c>
      <c r="B625" s="124">
        <v>22</v>
      </c>
      <c r="C625" s="139" t="str">
        <f t="shared" ca="1" si="22"/>
        <v/>
      </c>
      <c r="D625" s="124" t="str">
        <f ca="1">IF(C625="","",IF(COUNTIF($C$2:C625,C625)&gt;1,"",1))</f>
        <v/>
      </c>
      <c r="E625" s="124" t="str">
        <f ca="1">IF(D625="","",SUM($D$2:D625))</f>
        <v/>
      </c>
    </row>
    <row r="626" spans="1:5">
      <c r="A626" s="124">
        <f t="shared" si="23"/>
        <v>15</v>
      </c>
      <c r="B626" s="124">
        <v>23</v>
      </c>
      <c r="C626" s="139" t="str">
        <f t="shared" ca="1" si="22"/>
        <v/>
      </c>
      <c r="D626" s="124" t="str">
        <f ca="1">IF(C626="","",IF(COUNTIF($C$2:C626,C626)&gt;1,"",1))</f>
        <v/>
      </c>
      <c r="E626" s="124" t="str">
        <f ca="1">IF(D626="","",SUM($D$2:D626))</f>
        <v/>
      </c>
    </row>
    <row r="627" spans="1:5">
      <c r="A627" s="124">
        <f t="shared" si="23"/>
        <v>15</v>
      </c>
      <c r="B627" s="124">
        <v>24</v>
      </c>
      <c r="C627" s="139" t="str">
        <f t="shared" ca="1" si="22"/>
        <v/>
      </c>
      <c r="D627" s="124" t="str">
        <f ca="1">IF(C627="","",IF(COUNTIF($C$2:C627,C627)&gt;1,"",1))</f>
        <v/>
      </c>
      <c r="E627" s="124" t="str">
        <f ca="1">IF(D627="","",SUM($D$2:D627))</f>
        <v/>
      </c>
    </row>
    <row r="628" spans="1:5">
      <c r="A628" s="124">
        <f t="shared" si="23"/>
        <v>15</v>
      </c>
      <c r="B628" s="124">
        <v>25</v>
      </c>
      <c r="C628" s="139" t="str">
        <f t="shared" ca="1" si="22"/>
        <v/>
      </c>
      <c r="D628" s="124" t="str">
        <f ca="1">IF(C628="","",IF(COUNTIF($C$2:C628,C628)&gt;1,"",1))</f>
        <v/>
      </c>
      <c r="E628" s="124" t="str">
        <f ca="1">IF(D628="","",SUM($D$2:D628))</f>
        <v/>
      </c>
    </row>
    <row r="629" spans="1:5">
      <c r="A629" s="124">
        <f t="shared" si="23"/>
        <v>15</v>
      </c>
      <c r="B629" s="124">
        <v>26</v>
      </c>
      <c r="C629" s="139" t="str">
        <f t="shared" ca="1" si="22"/>
        <v/>
      </c>
      <c r="D629" s="124" t="str">
        <f ca="1">IF(C629="","",IF(COUNTIF($C$2:C629,C629)&gt;1,"",1))</f>
        <v/>
      </c>
      <c r="E629" s="124" t="str">
        <f ca="1">IF(D629="","",SUM($D$2:D629))</f>
        <v/>
      </c>
    </row>
    <row r="630" spans="1:5">
      <c r="A630" s="124">
        <f t="shared" si="23"/>
        <v>15</v>
      </c>
      <c r="B630" s="124">
        <v>27</v>
      </c>
      <c r="C630" s="139" t="str">
        <f t="shared" ca="1" si="22"/>
        <v/>
      </c>
      <c r="D630" s="124" t="str">
        <f ca="1">IF(C630="","",IF(COUNTIF($C$2:C630,C630)&gt;1,"",1))</f>
        <v/>
      </c>
      <c r="E630" s="124" t="str">
        <f ca="1">IF(D630="","",SUM($D$2:D630))</f>
        <v/>
      </c>
    </row>
    <row r="631" spans="1:5">
      <c r="A631" s="124">
        <f t="shared" si="23"/>
        <v>15</v>
      </c>
      <c r="B631" s="124">
        <v>28</v>
      </c>
      <c r="C631" s="139" t="str">
        <f t="shared" ca="1" si="22"/>
        <v/>
      </c>
      <c r="D631" s="124" t="str">
        <f ca="1">IF(C631="","",IF(COUNTIF($C$2:C631,C631)&gt;1,"",1))</f>
        <v/>
      </c>
      <c r="E631" s="124" t="str">
        <f ca="1">IF(D631="","",SUM($D$2:D631))</f>
        <v/>
      </c>
    </row>
    <row r="632" spans="1:5">
      <c r="A632" s="124">
        <f t="shared" si="23"/>
        <v>15</v>
      </c>
      <c r="B632" s="124">
        <v>29</v>
      </c>
      <c r="C632" s="139" t="str">
        <f t="shared" ca="1" si="22"/>
        <v/>
      </c>
      <c r="D632" s="124" t="str">
        <f ca="1">IF(C632="","",IF(COUNTIF($C$2:C632,C632)&gt;1,"",1))</f>
        <v/>
      </c>
      <c r="E632" s="124" t="str">
        <f ca="1">IF(D632="","",SUM($D$2:D632))</f>
        <v/>
      </c>
    </row>
    <row r="633" spans="1:5">
      <c r="A633" s="124">
        <f t="shared" si="23"/>
        <v>15</v>
      </c>
      <c r="B633" s="124">
        <v>30</v>
      </c>
      <c r="C633" s="139" t="str">
        <f t="shared" ca="1" si="22"/>
        <v/>
      </c>
      <c r="D633" s="124" t="str">
        <f ca="1">IF(C633="","",IF(COUNTIF($C$2:C633,C633)&gt;1,"",1))</f>
        <v/>
      </c>
      <c r="E633" s="124" t="str">
        <f ca="1">IF(D633="","",SUM($D$2:D633))</f>
        <v/>
      </c>
    </row>
    <row r="634" spans="1:5">
      <c r="A634" s="124">
        <f t="shared" si="23"/>
        <v>15</v>
      </c>
      <c r="B634" s="124">
        <v>31</v>
      </c>
      <c r="C634" s="139" t="str">
        <f t="shared" ca="1" si="22"/>
        <v/>
      </c>
      <c r="D634" s="124" t="str">
        <f ca="1">IF(C634="","",IF(COUNTIF($C$2:C634,C634)&gt;1,"",1))</f>
        <v/>
      </c>
      <c r="E634" s="124" t="str">
        <f ca="1">IF(D634="","",SUM($D$2:D634))</f>
        <v/>
      </c>
    </row>
    <row r="635" spans="1:5">
      <c r="A635" s="124">
        <f t="shared" si="23"/>
        <v>15</v>
      </c>
      <c r="B635" s="124">
        <v>32</v>
      </c>
      <c r="C635" s="139" t="str">
        <f t="shared" ca="1" si="22"/>
        <v/>
      </c>
      <c r="D635" s="124" t="str">
        <f ca="1">IF(C635="","",IF(COUNTIF($C$2:C635,C635)&gt;1,"",1))</f>
        <v/>
      </c>
      <c r="E635" s="124" t="str">
        <f ca="1">IF(D635="","",SUM($D$2:D635))</f>
        <v/>
      </c>
    </row>
    <row r="636" spans="1:5">
      <c r="A636" s="124">
        <f t="shared" si="23"/>
        <v>15</v>
      </c>
      <c r="B636" s="124">
        <v>33</v>
      </c>
      <c r="C636" s="139" t="str">
        <f t="shared" ca="1" si="22"/>
        <v/>
      </c>
      <c r="D636" s="124" t="str">
        <f ca="1">IF(C636="","",IF(COUNTIF($C$2:C636,C636)&gt;1,"",1))</f>
        <v/>
      </c>
      <c r="E636" s="124" t="str">
        <f ca="1">IF(D636="","",SUM($D$2:D636))</f>
        <v/>
      </c>
    </row>
    <row r="637" spans="1:5">
      <c r="A637" s="124">
        <f t="shared" si="23"/>
        <v>15</v>
      </c>
      <c r="B637" s="124">
        <v>34</v>
      </c>
      <c r="C637" s="139" t="str">
        <f t="shared" ca="1" si="22"/>
        <v/>
      </c>
      <c r="D637" s="124" t="str">
        <f ca="1">IF(C637="","",IF(COUNTIF($C$2:C637,C637)&gt;1,"",1))</f>
        <v/>
      </c>
      <c r="E637" s="124" t="str">
        <f ca="1">IF(D637="","",SUM($D$2:D637))</f>
        <v/>
      </c>
    </row>
    <row r="638" spans="1:5">
      <c r="A638" s="124">
        <f t="shared" si="23"/>
        <v>15</v>
      </c>
      <c r="B638" s="124">
        <v>35</v>
      </c>
      <c r="C638" s="139" t="str">
        <f t="shared" ca="1" si="22"/>
        <v/>
      </c>
      <c r="D638" s="124" t="str">
        <f ca="1">IF(C638="","",IF(COUNTIF($C$2:C638,C638)&gt;1,"",1))</f>
        <v/>
      </c>
      <c r="E638" s="124" t="str">
        <f ca="1">IF(D638="","",SUM($D$2:D638))</f>
        <v/>
      </c>
    </row>
    <row r="639" spans="1:5">
      <c r="A639" s="124">
        <f t="shared" si="23"/>
        <v>15</v>
      </c>
      <c r="B639" s="124">
        <v>36</v>
      </c>
      <c r="C639" s="139" t="str">
        <f t="shared" ca="1" si="22"/>
        <v/>
      </c>
      <c r="D639" s="124" t="str">
        <f ca="1">IF(C639="","",IF(COUNTIF($C$2:C639,C639)&gt;1,"",1))</f>
        <v/>
      </c>
      <c r="E639" s="124" t="str">
        <f ca="1">IF(D639="","",SUM($D$2:D639))</f>
        <v/>
      </c>
    </row>
    <row r="640" spans="1:5">
      <c r="A640" s="124">
        <f t="shared" si="23"/>
        <v>15</v>
      </c>
      <c r="B640" s="124">
        <v>37</v>
      </c>
      <c r="C640" s="139" t="str">
        <f t="shared" ca="1" si="22"/>
        <v/>
      </c>
      <c r="D640" s="124" t="str">
        <f ca="1">IF(C640="","",IF(COUNTIF($C$2:C640,C640)&gt;1,"",1))</f>
        <v/>
      </c>
      <c r="E640" s="124" t="str">
        <f ca="1">IF(D640="","",SUM($D$2:D640))</f>
        <v/>
      </c>
    </row>
    <row r="641" spans="1:5">
      <c r="A641" s="124">
        <f t="shared" si="23"/>
        <v>15</v>
      </c>
      <c r="B641" s="124">
        <v>38</v>
      </c>
      <c r="C641" s="139" t="str">
        <f t="shared" ca="1" si="22"/>
        <v/>
      </c>
      <c r="D641" s="124" t="str">
        <f ca="1">IF(C641="","",IF(COUNTIF($C$2:C641,C641)&gt;1,"",1))</f>
        <v/>
      </c>
      <c r="E641" s="124" t="str">
        <f ca="1">IF(D641="","",SUM($D$2:D641))</f>
        <v/>
      </c>
    </row>
    <row r="642" spans="1:5">
      <c r="A642" s="124">
        <f t="shared" si="23"/>
        <v>15</v>
      </c>
      <c r="B642" s="124">
        <v>39</v>
      </c>
      <c r="C642" s="139" t="str">
        <f t="shared" ca="1" si="22"/>
        <v/>
      </c>
      <c r="D642" s="124" t="str">
        <f ca="1">IF(C642="","",IF(COUNTIF($C$2:C642,C642)&gt;1,"",1))</f>
        <v/>
      </c>
      <c r="E642" s="124" t="str">
        <f ca="1">IF(D642="","",SUM($D$2:D642))</f>
        <v/>
      </c>
    </row>
    <row r="643" spans="1:5">
      <c r="A643" s="124">
        <f t="shared" si="23"/>
        <v>15</v>
      </c>
      <c r="B643" s="124">
        <v>40</v>
      </c>
      <c r="C643" s="139" t="str">
        <f t="shared" ref="C643:C706" ca="1" si="24">INDIRECT("'"&amp;A643&amp;"'!B"&amp;B643+6)</f>
        <v/>
      </c>
      <c r="D643" s="124" t="str">
        <f ca="1">IF(C643="","",IF(COUNTIF($C$2:C643,C643)&gt;1,"",1))</f>
        <v/>
      </c>
      <c r="E643" s="124" t="str">
        <f ca="1">IF(D643="","",SUM($D$2:D643))</f>
        <v/>
      </c>
    </row>
    <row r="644" spans="1:5">
      <c r="A644" s="124">
        <f t="shared" si="23"/>
        <v>15</v>
      </c>
      <c r="B644" s="124">
        <v>41</v>
      </c>
      <c r="C644" s="139" t="str">
        <f t="shared" ca="1" si="24"/>
        <v/>
      </c>
      <c r="D644" s="124" t="str">
        <f ca="1">IF(C644="","",IF(COUNTIF($C$2:C644,C644)&gt;1,"",1))</f>
        <v/>
      </c>
      <c r="E644" s="124" t="str">
        <f ca="1">IF(D644="","",SUM($D$2:D644))</f>
        <v/>
      </c>
    </row>
    <row r="645" spans="1:5">
      <c r="A645" s="124">
        <f t="shared" si="23"/>
        <v>15</v>
      </c>
      <c r="B645" s="124">
        <v>42</v>
      </c>
      <c r="C645" s="139" t="str">
        <f t="shared" ca="1" si="24"/>
        <v/>
      </c>
      <c r="D645" s="124" t="str">
        <f ca="1">IF(C645="","",IF(COUNTIF($C$2:C645,C645)&gt;1,"",1))</f>
        <v/>
      </c>
      <c r="E645" s="124" t="str">
        <f ca="1">IF(D645="","",SUM($D$2:D645))</f>
        <v/>
      </c>
    </row>
    <row r="646" spans="1:5">
      <c r="A646" s="124">
        <f t="shared" si="23"/>
        <v>15</v>
      </c>
      <c r="B646" s="124">
        <v>43</v>
      </c>
      <c r="C646" s="140" t="str">
        <f t="shared" ca="1" si="24"/>
        <v/>
      </c>
      <c r="D646" s="124" t="str">
        <f ca="1">IF(C646="","",IF(COUNTIF($C$2:C646,C646)&gt;1,"",1))</f>
        <v/>
      </c>
      <c r="E646" s="124" t="str">
        <f ca="1">IF(D646="","",SUM($D$2:D646))</f>
        <v/>
      </c>
    </row>
    <row r="647" spans="1:5">
      <c r="A647" s="124">
        <f>+A646+1</f>
        <v>16</v>
      </c>
      <c r="B647" s="124">
        <v>1</v>
      </c>
      <c r="C647" s="139" t="str">
        <f t="shared" ca="1" si="24"/>
        <v>長瀬賢太郎</v>
      </c>
      <c r="D647" s="124" t="str">
        <f ca="1">IF(C647="","",IF(COUNTIF($C$2:C647,C647)&gt;1,"",1))</f>
        <v/>
      </c>
      <c r="E647" s="124" t="str">
        <f ca="1">IF(D647="","",SUM($D$2:D647))</f>
        <v/>
      </c>
    </row>
    <row r="648" spans="1:5">
      <c r="A648" s="124">
        <f>+A647</f>
        <v>16</v>
      </c>
      <c r="B648" s="124">
        <v>2</v>
      </c>
      <c r="C648" s="139" t="str">
        <f t="shared" ca="1" si="24"/>
        <v>田村勝行</v>
      </c>
      <c r="D648" s="124" t="str">
        <f ca="1">IF(C648="","",IF(COUNTIF($C$2:C648,C648)&gt;1,"",1))</f>
        <v/>
      </c>
      <c r="E648" s="124" t="str">
        <f ca="1">IF(D648="","",SUM($D$2:D648))</f>
        <v/>
      </c>
    </row>
    <row r="649" spans="1:5">
      <c r="A649" s="124">
        <f t="shared" ref="A649:A689" si="25">+A648</f>
        <v>16</v>
      </c>
      <c r="B649" s="124">
        <v>3</v>
      </c>
      <c r="C649" s="139" t="str">
        <f t="shared" ca="1" si="24"/>
        <v>福田敦</v>
      </c>
      <c r="D649" s="124" t="str">
        <f ca="1">IF(C649="","",IF(COUNTIF($C$2:C649,C649)&gt;1,"",1))</f>
        <v/>
      </c>
      <c r="E649" s="124" t="str">
        <f ca="1">IF(D649="","",SUM($D$2:D649))</f>
        <v/>
      </c>
    </row>
    <row r="650" spans="1:5">
      <c r="A650" s="124">
        <f t="shared" si="25"/>
        <v>16</v>
      </c>
      <c r="B650" s="124">
        <v>4</v>
      </c>
      <c r="C650" s="139" t="str">
        <f t="shared" ca="1" si="24"/>
        <v>山田保</v>
      </c>
      <c r="D650" s="124" t="str">
        <f ca="1">IF(C650="","",IF(COUNTIF($C$2:C650,C650)&gt;1,"",1))</f>
        <v/>
      </c>
      <c r="E650" s="124" t="str">
        <f ca="1">IF(D650="","",SUM($D$2:D650))</f>
        <v/>
      </c>
    </row>
    <row r="651" spans="1:5">
      <c r="A651" s="124">
        <f t="shared" si="25"/>
        <v>16</v>
      </c>
      <c r="B651" s="124">
        <v>5</v>
      </c>
      <c r="C651" s="139" t="str">
        <f t="shared" ca="1" si="24"/>
        <v>鈴木孝</v>
      </c>
      <c r="D651" s="124" t="str">
        <f ca="1">IF(C651="","",IF(COUNTIF($C$2:C651,C651)&gt;1,"",1))</f>
        <v/>
      </c>
      <c r="E651" s="124" t="str">
        <f ca="1">IF(D651="","",SUM($D$2:D651))</f>
        <v/>
      </c>
    </row>
    <row r="652" spans="1:5">
      <c r="A652" s="124">
        <f t="shared" si="25"/>
        <v>16</v>
      </c>
      <c r="B652" s="124">
        <v>6</v>
      </c>
      <c r="C652" s="139" t="str">
        <f t="shared" ca="1" si="24"/>
        <v>幕内秀夫</v>
      </c>
      <c r="D652" s="124" t="str">
        <f ca="1">IF(C652="","",IF(COUNTIF($C$2:C652,C652)&gt;1,"",1))</f>
        <v/>
      </c>
      <c r="E652" s="124" t="str">
        <f ca="1">IF(D652="","",SUM($D$2:D652))</f>
        <v/>
      </c>
    </row>
    <row r="653" spans="1:5">
      <c r="A653" s="124">
        <f t="shared" si="25"/>
        <v>16</v>
      </c>
      <c r="B653" s="124">
        <v>7</v>
      </c>
      <c r="C653" s="139" t="str">
        <f t="shared" ca="1" si="24"/>
        <v>若月章浩</v>
      </c>
      <c r="D653" s="124" t="str">
        <f ca="1">IF(C653="","",IF(COUNTIF($C$2:C653,C653)&gt;1,"",1))</f>
        <v/>
      </c>
      <c r="E653" s="124" t="str">
        <f ca="1">IF(D653="","",SUM($D$2:D653))</f>
        <v/>
      </c>
    </row>
    <row r="654" spans="1:5">
      <c r="A654" s="124">
        <f t="shared" si="25"/>
        <v>16</v>
      </c>
      <c r="B654" s="124">
        <v>8</v>
      </c>
      <c r="C654" s="139" t="str">
        <f t="shared" ca="1" si="24"/>
        <v>望月英明</v>
      </c>
      <c r="D654" s="124" t="str">
        <f ca="1">IF(C654="","",IF(COUNTIF($C$2:C654,C654)&gt;1,"",1))</f>
        <v/>
      </c>
      <c r="E654" s="124" t="str">
        <f ca="1">IF(D654="","",SUM($D$2:D654))</f>
        <v/>
      </c>
    </row>
    <row r="655" spans="1:5">
      <c r="A655" s="124">
        <f t="shared" si="25"/>
        <v>16</v>
      </c>
      <c r="B655" s="124">
        <v>9</v>
      </c>
      <c r="C655" s="139" t="str">
        <f t="shared" ca="1" si="24"/>
        <v>妹尾優</v>
      </c>
      <c r="D655" s="124" t="str">
        <f ca="1">IF(C655="","",IF(COUNTIF($C$2:C655,C655)&gt;1,"",1))</f>
        <v/>
      </c>
      <c r="E655" s="124" t="str">
        <f ca="1">IF(D655="","",SUM($D$2:D655))</f>
        <v/>
      </c>
    </row>
    <row r="656" spans="1:5">
      <c r="A656" s="124">
        <f t="shared" si="25"/>
        <v>16</v>
      </c>
      <c r="B656" s="124">
        <v>10</v>
      </c>
      <c r="C656" s="139" t="str">
        <f t="shared" ca="1" si="24"/>
        <v/>
      </c>
      <c r="D656" s="124" t="str">
        <f ca="1">IF(C656="","",IF(COUNTIF($C$2:C656,C656)&gt;1,"",1))</f>
        <v/>
      </c>
      <c r="E656" s="124" t="str">
        <f ca="1">IF(D656="","",SUM($D$2:D656))</f>
        <v/>
      </c>
    </row>
    <row r="657" spans="1:5">
      <c r="A657" s="124">
        <f t="shared" si="25"/>
        <v>16</v>
      </c>
      <c r="B657" s="124">
        <v>11</v>
      </c>
      <c r="C657" s="139" t="str">
        <f t="shared" ca="1" si="24"/>
        <v/>
      </c>
      <c r="D657" s="124" t="str">
        <f ca="1">IF(C657="","",IF(COUNTIF($C$2:C657,C657)&gt;1,"",1))</f>
        <v/>
      </c>
      <c r="E657" s="124" t="str">
        <f ca="1">IF(D657="","",SUM($D$2:D657))</f>
        <v/>
      </c>
    </row>
    <row r="658" spans="1:5">
      <c r="A658" s="124">
        <f t="shared" si="25"/>
        <v>16</v>
      </c>
      <c r="B658" s="124">
        <v>12</v>
      </c>
      <c r="C658" s="139" t="str">
        <f t="shared" ca="1" si="24"/>
        <v/>
      </c>
      <c r="D658" s="124" t="str">
        <f ca="1">IF(C658="","",IF(COUNTIF($C$2:C658,C658)&gt;1,"",1))</f>
        <v/>
      </c>
      <c r="E658" s="124" t="str">
        <f ca="1">IF(D658="","",SUM($D$2:D658))</f>
        <v/>
      </c>
    </row>
    <row r="659" spans="1:5">
      <c r="A659" s="124">
        <f t="shared" si="25"/>
        <v>16</v>
      </c>
      <c r="B659" s="124">
        <v>13</v>
      </c>
      <c r="C659" s="139" t="str">
        <f t="shared" ca="1" si="24"/>
        <v/>
      </c>
      <c r="D659" s="124" t="str">
        <f ca="1">IF(C659="","",IF(COUNTIF($C$2:C659,C659)&gt;1,"",1))</f>
        <v/>
      </c>
      <c r="E659" s="124" t="str">
        <f ca="1">IF(D659="","",SUM($D$2:D659))</f>
        <v/>
      </c>
    </row>
    <row r="660" spans="1:5">
      <c r="A660" s="124">
        <f t="shared" si="25"/>
        <v>16</v>
      </c>
      <c r="B660" s="124">
        <v>14</v>
      </c>
      <c r="C660" s="139" t="str">
        <f t="shared" ca="1" si="24"/>
        <v/>
      </c>
      <c r="D660" s="124" t="str">
        <f ca="1">IF(C660="","",IF(COUNTIF($C$2:C660,C660)&gt;1,"",1))</f>
        <v/>
      </c>
      <c r="E660" s="124" t="str">
        <f ca="1">IF(D660="","",SUM($D$2:D660))</f>
        <v/>
      </c>
    </row>
    <row r="661" spans="1:5">
      <c r="A661" s="124">
        <f t="shared" si="25"/>
        <v>16</v>
      </c>
      <c r="B661" s="124">
        <v>15</v>
      </c>
      <c r="C661" s="139" t="str">
        <f t="shared" ca="1" si="24"/>
        <v/>
      </c>
      <c r="D661" s="124" t="str">
        <f ca="1">IF(C661="","",IF(COUNTIF($C$2:C661,C661)&gt;1,"",1))</f>
        <v/>
      </c>
      <c r="E661" s="124" t="str">
        <f ca="1">IF(D661="","",SUM($D$2:D661))</f>
        <v/>
      </c>
    </row>
    <row r="662" spans="1:5">
      <c r="A662" s="124">
        <f t="shared" si="25"/>
        <v>16</v>
      </c>
      <c r="B662" s="124">
        <v>16</v>
      </c>
      <c r="C662" s="139" t="str">
        <f t="shared" ca="1" si="24"/>
        <v/>
      </c>
      <c r="D662" s="124" t="str">
        <f ca="1">IF(C662="","",IF(COUNTIF($C$2:C662,C662)&gt;1,"",1))</f>
        <v/>
      </c>
      <c r="E662" s="124" t="str">
        <f ca="1">IF(D662="","",SUM($D$2:D662))</f>
        <v/>
      </c>
    </row>
    <row r="663" spans="1:5">
      <c r="A663" s="124">
        <f t="shared" si="25"/>
        <v>16</v>
      </c>
      <c r="B663" s="124">
        <v>17</v>
      </c>
      <c r="C663" s="139" t="str">
        <f t="shared" ca="1" si="24"/>
        <v/>
      </c>
      <c r="D663" s="124" t="str">
        <f ca="1">IF(C663="","",IF(COUNTIF($C$2:C663,C663)&gt;1,"",1))</f>
        <v/>
      </c>
      <c r="E663" s="124" t="str">
        <f ca="1">IF(D663="","",SUM($D$2:D663))</f>
        <v/>
      </c>
    </row>
    <row r="664" spans="1:5">
      <c r="A664" s="124">
        <f t="shared" si="25"/>
        <v>16</v>
      </c>
      <c r="B664" s="124">
        <v>18</v>
      </c>
      <c r="C664" s="139" t="str">
        <f t="shared" ca="1" si="24"/>
        <v/>
      </c>
      <c r="D664" s="124" t="str">
        <f ca="1">IF(C664="","",IF(COUNTIF($C$2:C664,C664)&gt;1,"",1))</f>
        <v/>
      </c>
      <c r="E664" s="124" t="str">
        <f ca="1">IF(D664="","",SUM($D$2:D664))</f>
        <v/>
      </c>
    </row>
    <row r="665" spans="1:5">
      <c r="A665" s="124">
        <f t="shared" si="25"/>
        <v>16</v>
      </c>
      <c r="B665" s="124">
        <v>19</v>
      </c>
      <c r="C665" s="139" t="str">
        <f t="shared" ca="1" si="24"/>
        <v/>
      </c>
      <c r="D665" s="124" t="str">
        <f ca="1">IF(C665="","",IF(COUNTIF($C$2:C665,C665)&gt;1,"",1))</f>
        <v/>
      </c>
      <c r="E665" s="124" t="str">
        <f ca="1">IF(D665="","",SUM($D$2:D665))</f>
        <v/>
      </c>
    </row>
    <row r="666" spans="1:5">
      <c r="A666" s="124">
        <f t="shared" si="25"/>
        <v>16</v>
      </c>
      <c r="B666" s="124">
        <v>20</v>
      </c>
      <c r="C666" s="139" t="str">
        <f t="shared" ca="1" si="24"/>
        <v/>
      </c>
      <c r="D666" s="124" t="str">
        <f ca="1">IF(C666="","",IF(COUNTIF($C$2:C666,C666)&gt;1,"",1))</f>
        <v/>
      </c>
      <c r="E666" s="124" t="str">
        <f ca="1">IF(D666="","",SUM($D$2:D666))</f>
        <v/>
      </c>
    </row>
    <row r="667" spans="1:5">
      <c r="A667" s="124">
        <f t="shared" si="25"/>
        <v>16</v>
      </c>
      <c r="B667" s="124">
        <v>21</v>
      </c>
      <c r="C667" s="139" t="str">
        <f t="shared" ca="1" si="24"/>
        <v/>
      </c>
      <c r="D667" s="124" t="str">
        <f ca="1">IF(C667="","",IF(COUNTIF($C$2:C667,C667)&gt;1,"",1))</f>
        <v/>
      </c>
      <c r="E667" s="124" t="str">
        <f ca="1">IF(D667="","",SUM($D$2:D667))</f>
        <v/>
      </c>
    </row>
    <row r="668" spans="1:5">
      <c r="A668" s="124">
        <f t="shared" si="25"/>
        <v>16</v>
      </c>
      <c r="B668" s="124">
        <v>22</v>
      </c>
      <c r="C668" s="139" t="str">
        <f t="shared" ca="1" si="24"/>
        <v/>
      </c>
      <c r="D668" s="124" t="str">
        <f ca="1">IF(C668="","",IF(COUNTIF($C$2:C668,C668)&gt;1,"",1))</f>
        <v/>
      </c>
      <c r="E668" s="124" t="str">
        <f ca="1">IF(D668="","",SUM($D$2:D668))</f>
        <v/>
      </c>
    </row>
    <row r="669" spans="1:5">
      <c r="A669" s="124">
        <f t="shared" si="25"/>
        <v>16</v>
      </c>
      <c r="B669" s="124">
        <v>23</v>
      </c>
      <c r="C669" s="139" t="str">
        <f t="shared" ca="1" si="24"/>
        <v/>
      </c>
      <c r="D669" s="124" t="str">
        <f ca="1">IF(C669="","",IF(COUNTIF($C$2:C669,C669)&gt;1,"",1))</f>
        <v/>
      </c>
      <c r="E669" s="124" t="str">
        <f ca="1">IF(D669="","",SUM($D$2:D669))</f>
        <v/>
      </c>
    </row>
    <row r="670" spans="1:5">
      <c r="A670" s="124">
        <f t="shared" si="25"/>
        <v>16</v>
      </c>
      <c r="B670" s="124">
        <v>24</v>
      </c>
      <c r="C670" s="139" t="str">
        <f t="shared" ca="1" si="24"/>
        <v/>
      </c>
      <c r="D670" s="124" t="str">
        <f ca="1">IF(C670="","",IF(COUNTIF($C$2:C670,C670)&gt;1,"",1))</f>
        <v/>
      </c>
      <c r="E670" s="124" t="str">
        <f ca="1">IF(D670="","",SUM($D$2:D670))</f>
        <v/>
      </c>
    </row>
    <row r="671" spans="1:5">
      <c r="A671" s="124">
        <f t="shared" si="25"/>
        <v>16</v>
      </c>
      <c r="B671" s="124">
        <v>25</v>
      </c>
      <c r="C671" s="139" t="str">
        <f t="shared" ca="1" si="24"/>
        <v/>
      </c>
      <c r="D671" s="124" t="str">
        <f ca="1">IF(C671="","",IF(COUNTIF($C$2:C671,C671)&gt;1,"",1))</f>
        <v/>
      </c>
      <c r="E671" s="124" t="str">
        <f ca="1">IF(D671="","",SUM($D$2:D671))</f>
        <v/>
      </c>
    </row>
    <row r="672" spans="1:5">
      <c r="A672" s="124">
        <f t="shared" si="25"/>
        <v>16</v>
      </c>
      <c r="B672" s="124">
        <v>26</v>
      </c>
      <c r="C672" s="139" t="str">
        <f t="shared" ca="1" si="24"/>
        <v/>
      </c>
      <c r="D672" s="124" t="str">
        <f ca="1">IF(C672="","",IF(COUNTIF($C$2:C672,C672)&gt;1,"",1))</f>
        <v/>
      </c>
      <c r="E672" s="124" t="str">
        <f ca="1">IF(D672="","",SUM($D$2:D672))</f>
        <v/>
      </c>
    </row>
    <row r="673" spans="1:5">
      <c r="A673" s="124">
        <f t="shared" si="25"/>
        <v>16</v>
      </c>
      <c r="B673" s="124">
        <v>27</v>
      </c>
      <c r="C673" s="139" t="str">
        <f t="shared" ca="1" si="24"/>
        <v/>
      </c>
      <c r="D673" s="124" t="str">
        <f ca="1">IF(C673="","",IF(COUNTIF($C$2:C673,C673)&gt;1,"",1))</f>
        <v/>
      </c>
      <c r="E673" s="124" t="str">
        <f ca="1">IF(D673="","",SUM($D$2:D673))</f>
        <v/>
      </c>
    </row>
    <row r="674" spans="1:5">
      <c r="A674" s="124">
        <f t="shared" si="25"/>
        <v>16</v>
      </c>
      <c r="B674" s="124">
        <v>28</v>
      </c>
      <c r="C674" s="139" t="str">
        <f t="shared" ca="1" si="24"/>
        <v/>
      </c>
      <c r="D674" s="124" t="str">
        <f ca="1">IF(C674="","",IF(COUNTIF($C$2:C674,C674)&gt;1,"",1))</f>
        <v/>
      </c>
      <c r="E674" s="124" t="str">
        <f ca="1">IF(D674="","",SUM($D$2:D674))</f>
        <v/>
      </c>
    </row>
    <row r="675" spans="1:5">
      <c r="A675" s="124">
        <f t="shared" si="25"/>
        <v>16</v>
      </c>
      <c r="B675" s="124">
        <v>29</v>
      </c>
      <c r="C675" s="139" t="str">
        <f t="shared" ca="1" si="24"/>
        <v/>
      </c>
      <c r="D675" s="124" t="str">
        <f ca="1">IF(C675="","",IF(COUNTIF($C$2:C675,C675)&gt;1,"",1))</f>
        <v/>
      </c>
      <c r="E675" s="124" t="str">
        <f ca="1">IF(D675="","",SUM($D$2:D675))</f>
        <v/>
      </c>
    </row>
    <row r="676" spans="1:5">
      <c r="A676" s="124">
        <f t="shared" si="25"/>
        <v>16</v>
      </c>
      <c r="B676" s="124">
        <v>30</v>
      </c>
      <c r="C676" s="139" t="str">
        <f t="shared" ca="1" si="24"/>
        <v/>
      </c>
      <c r="D676" s="124" t="str">
        <f ca="1">IF(C676="","",IF(COUNTIF($C$2:C676,C676)&gt;1,"",1))</f>
        <v/>
      </c>
      <c r="E676" s="124" t="str">
        <f ca="1">IF(D676="","",SUM($D$2:D676))</f>
        <v/>
      </c>
    </row>
    <row r="677" spans="1:5">
      <c r="A677" s="124">
        <f t="shared" si="25"/>
        <v>16</v>
      </c>
      <c r="B677" s="124">
        <v>31</v>
      </c>
      <c r="C677" s="139" t="str">
        <f t="shared" ca="1" si="24"/>
        <v/>
      </c>
      <c r="D677" s="124" t="str">
        <f ca="1">IF(C677="","",IF(COUNTIF($C$2:C677,C677)&gt;1,"",1))</f>
        <v/>
      </c>
      <c r="E677" s="124" t="str">
        <f ca="1">IF(D677="","",SUM($D$2:D677))</f>
        <v/>
      </c>
    </row>
    <row r="678" spans="1:5">
      <c r="A678" s="124">
        <f t="shared" si="25"/>
        <v>16</v>
      </c>
      <c r="B678" s="124">
        <v>32</v>
      </c>
      <c r="C678" s="139" t="str">
        <f t="shared" ca="1" si="24"/>
        <v/>
      </c>
      <c r="D678" s="124" t="str">
        <f ca="1">IF(C678="","",IF(COUNTIF($C$2:C678,C678)&gt;1,"",1))</f>
        <v/>
      </c>
      <c r="E678" s="124" t="str">
        <f ca="1">IF(D678="","",SUM($D$2:D678))</f>
        <v/>
      </c>
    </row>
    <row r="679" spans="1:5">
      <c r="A679" s="124">
        <f t="shared" si="25"/>
        <v>16</v>
      </c>
      <c r="B679" s="124">
        <v>33</v>
      </c>
      <c r="C679" s="139" t="str">
        <f t="shared" ca="1" si="24"/>
        <v/>
      </c>
      <c r="D679" s="124" t="str">
        <f ca="1">IF(C679="","",IF(COUNTIF($C$2:C679,C679)&gt;1,"",1))</f>
        <v/>
      </c>
      <c r="E679" s="124" t="str">
        <f ca="1">IF(D679="","",SUM($D$2:D679))</f>
        <v/>
      </c>
    </row>
    <row r="680" spans="1:5">
      <c r="A680" s="124">
        <f t="shared" si="25"/>
        <v>16</v>
      </c>
      <c r="B680" s="124">
        <v>34</v>
      </c>
      <c r="C680" s="139" t="str">
        <f t="shared" ca="1" si="24"/>
        <v/>
      </c>
      <c r="D680" s="124" t="str">
        <f ca="1">IF(C680="","",IF(COUNTIF($C$2:C680,C680)&gt;1,"",1))</f>
        <v/>
      </c>
      <c r="E680" s="124" t="str">
        <f ca="1">IF(D680="","",SUM($D$2:D680))</f>
        <v/>
      </c>
    </row>
    <row r="681" spans="1:5">
      <c r="A681" s="124">
        <f t="shared" si="25"/>
        <v>16</v>
      </c>
      <c r="B681" s="124">
        <v>35</v>
      </c>
      <c r="C681" s="139" t="str">
        <f t="shared" ca="1" si="24"/>
        <v/>
      </c>
      <c r="D681" s="124" t="str">
        <f ca="1">IF(C681="","",IF(COUNTIF($C$2:C681,C681)&gt;1,"",1))</f>
        <v/>
      </c>
      <c r="E681" s="124" t="str">
        <f ca="1">IF(D681="","",SUM($D$2:D681))</f>
        <v/>
      </c>
    </row>
    <row r="682" spans="1:5">
      <c r="A682" s="124">
        <f t="shared" si="25"/>
        <v>16</v>
      </c>
      <c r="B682" s="124">
        <v>36</v>
      </c>
      <c r="C682" s="139" t="str">
        <f t="shared" ca="1" si="24"/>
        <v/>
      </c>
      <c r="D682" s="124" t="str">
        <f ca="1">IF(C682="","",IF(COUNTIF($C$2:C682,C682)&gt;1,"",1))</f>
        <v/>
      </c>
      <c r="E682" s="124" t="str">
        <f ca="1">IF(D682="","",SUM($D$2:D682))</f>
        <v/>
      </c>
    </row>
    <row r="683" spans="1:5">
      <c r="A683" s="124">
        <f t="shared" si="25"/>
        <v>16</v>
      </c>
      <c r="B683" s="124">
        <v>37</v>
      </c>
      <c r="C683" s="139" t="str">
        <f t="shared" ca="1" si="24"/>
        <v/>
      </c>
      <c r="D683" s="124" t="str">
        <f ca="1">IF(C683="","",IF(COUNTIF($C$2:C683,C683)&gt;1,"",1))</f>
        <v/>
      </c>
      <c r="E683" s="124" t="str">
        <f ca="1">IF(D683="","",SUM($D$2:D683))</f>
        <v/>
      </c>
    </row>
    <row r="684" spans="1:5">
      <c r="A684" s="124">
        <f t="shared" si="25"/>
        <v>16</v>
      </c>
      <c r="B684" s="124">
        <v>38</v>
      </c>
      <c r="C684" s="139" t="str">
        <f t="shared" ca="1" si="24"/>
        <v/>
      </c>
      <c r="D684" s="124" t="str">
        <f ca="1">IF(C684="","",IF(COUNTIF($C$2:C684,C684)&gt;1,"",1))</f>
        <v/>
      </c>
      <c r="E684" s="124" t="str">
        <f ca="1">IF(D684="","",SUM($D$2:D684))</f>
        <v/>
      </c>
    </row>
    <row r="685" spans="1:5">
      <c r="A685" s="124">
        <f t="shared" si="25"/>
        <v>16</v>
      </c>
      <c r="B685" s="124">
        <v>39</v>
      </c>
      <c r="C685" s="139" t="str">
        <f t="shared" ca="1" si="24"/>
        <v/>
      </c>
      <c r="D685" s="124" t="str">
        <f ca="1">IF(C685="","",IF(COUNTIF($C$2:C685,C685)&gt;1,"",1))</f>
        <v/>
      </c>
      <c r="E685" s="124" t="str">
        <f ca="1">IF(D685="","",SUM($D$2:D685))</f>
        <v/>
      </c>
    </row>
    <row r="686" spans="1:5">
      <c r="A686" s="124">
        <f t="shared" si="25"/>
        <v>16</v>
      </c>
      <c r="B686" s="124">
        <v>40</v>
      </c>
      <c r="C686" s="139" t="str">
        <f t="shared" ca="1" si="24"/>
        <v/>
      </c>
      <c r="D686" s="124" t="str">
        <f ca="1">IF(C686="","",IF(COUNTIF($C$2:C686,C686)&gt;1,"",1))</f>
        <v/>
      </c>
      <c r="E686" s="124" t="str">
        <f ca="1">IF(D686="","",SUM($D$2:D686))</f>
        <v/>
      </c>
    </row>
    <row r="687" spans="1:5">
      <c r="A687" s="124">
        <f t="shared" si="25"/>
        <v>16</v>
      </c>
      <c r="B687" s="124">
        <v>41</v>
      </c>
      <c r="C687" s="139" t="str">
        <f t="shared" ca="1" si="24"/>
        <v/>
      </c>
      <c r="D687" s="124" t="str">
        <f ca="1">IF(C687="","",IF(COUNTIF($C$2:C687,C687)&gt;1,"",1))</f>
        <v/>
      </c>
      <c r="E687" s="124" t="str">
        <f ca="1">IF(D687="","",SUM($D$2:D687))</f>
        <v/>
      </c>
    </row>
    <row r="688" spans="1:5">
      <c r="A688" s="124">
        <f t="shared" si="25"/>
        <v>16</v>
      </c>
      <c r="B688" s="124">
        <v>42</v>
      </c>
      <c r="C688" s="139" t="str">
        <f t="shared" ca="1" si="24"/>
        <v/>
      </c>
      <c r="D688" s="124" t="str">
        <f ca="1">IF(C688="","",IF(COUNTIF($C$2:C688,C688)&gt;1,"",1))</f>
        <v/>
      </c>
      <c r="E688" s="124" t="str">
        <f ca="1">IF(D688="","",SUM($D$2:D688))</f>
        <v/>
      </c>
    </row>
    <row r="689" spans="1:5">
      <c r="A689" s="124">
        <f t="shared" si="25"/>
        <v>16</v>
      </c>
      <c r="B689" s="124">
        <v>43</v>
      </c>
      <c r="C689" s="140" t="str">
        <f t="shared" ca="1" si="24"/>
        <v/>
      </c>
      <c r="D689" s="124" t="str">
        <f ca="1">IF(C689="","",IF(COUNTIF($C$2:C689,C689)&gt;1,"",1))</f>
        <v/>
      </c>
      <c r="E689" s="124" t="str">
        <f ca="1">IF(D689="","",SUM($D$2:D689))</f>
        <v/>
      </c>
    </row>
    <row r="690" spans="1:5">
      <c r="A690" s="124">
        <f>+A689+1</f>
        <v>17</v>
      </c>
      <c r="B690" s="124">
        <v>1</v>
      </c>
      <c r="C690" s="139" t="str">
        <f t="shared" ca="1" si="24"/>
        <v>妹尾優</v>
      </c>
      <c r="D690" s="124" t="str">
        <f ca="1">IF(C690="","",IF(COUNTIF($C$2:C690,C690)&gt;1,"",1))</f>
        <v/>
      </c>
      <c r="E690" s="124" t="str">
        <f ca="1">IF(D690="","",SUM($D$2:D690))</f>
        <v/>
      </c>
    </row>
    <row r="691" spans="1:5">
      <c r="A691" s="124">
        <f>+A690</f>
        <v>17</v>
      </c>
      <c r="B691" s="124">
        <v>2</v>
      </c>
      <c r="C691" s="139" t="str">
        <f t="shared" ca="1" si="24"/>
        <v>髙橋勝彦</v>
      </c>
      <c r="D691" s="124" t="str">
        <f ca="1">IF(C691="","",IF(COUNTIF($C$2:C691,C691)&gt;1,"",1))</f>
        <v/>
      </c>
      <c r="E691" s="124" t="str">
        <f ca="1">IF(D691="","",SUM($D$2:D691))</f>
        <v/>
      </c>
    </row>
    <row r="692" spans="1:5">
      <c r="A692" s="124">
        <f t="shared" ref="A692:A732" si="26">+A691</f>
        <v>17</v>
      </c>
      <c r="B692" s="124">
        <v>3</v>
      </c>
      <c r="C692" s="139" t="str">
        <f t="shared" ca="1" si="24"/>
        <v>田村勝行</v>
      </c>
      <c r="D692" s="124" t="str">
        <f ca="1">IF(C692="","",IF(COUNTIF($C$2:C692,C692)&gt;1,"",1))</f>
        <v/>
      </c>
      <c r="E692" s="124" t="str">
        <f ca="1">IF(D692="","",SUM($D$2:D692))</f>
        <v/>
      </c>
    </row>
    <row r="693" spans="1:5">
      <c r="A693" s="124">
        <f t="shared" si="26"/>
        <v>17</v>
      </c>
      <c r="B693" s="124">
        <v>4</v>
      </c>
      <c r="C693" s="139" t="str">
        <f t="shared" ca="1" si="24"/>
        <v>萩原光彦</v>
      </c>
      <c r="D693" s="124" t="str">
        <f ca="1">IF(C693="","",IF(COUNTIF($C$2:C693,C693)&gt;1,"",1))</f>
        <v/>
      </c>
      <c r="E693" s="124" t="str">
        <f ca="1">IF(D693="","",SUM($D$2:D693))</f>
        <v/>
      </c>
    </row>
    <row r="694" spans="1:5">
      <c r="A694" s="124">
        <f t="shared" si="26"/>
        <v>17</v>
      </c>
      <c r="B694" s="124">
        <v>5</v>
      </c>
      <c r="C694" s="139" t="str">
        <f t="shared" ca="1" si="24"/>
        <v>田村諭</v>
      </c>
      <c r="D694" s="124" t="str">
        <f ca="1">IF(C694="","",IF(COUNTIF($C$2:C694,C694)&gt;1,"",1))</f>
        <v/>
      </c>
      <c r="E694" s="124" t="str">
        <f ca="1">IF(D694="","",SUM($D$2:D694))</f>
        <v/>
      </c>
    </row>
    <row r="695" spans="1:5">
      <c r="A695" s="124">
        <f t="shared" si="26"/>
        <v>17</v>
      </c>
      <c r="B695" s="124">
        <v>6</v>
      </c>
      <c r="C695" s="139" t="str">
        <f t="shared" ca="1" si="24"/>
        <v>松本豊</v>
      </c>
      <c r="D695" s="124" t="str">
        <f ca="1">IF(C695="","",IF(COUNTIF($C$2:C695,C695)&gt;1,"",1))</f>
        <v/>
      </c>
      <c r="E695" s="124" t="str">
        <f ca="1">IF(D695="","",SUM($D$2:D695))</f>
        <v/>
      </c>
    </row>
    <row r="696" spans="1:5">
      <c r="A696" s="124">
        <f t="shared" si="26"/>
        <v>17</v>
      </c>
      <c r="B696" s="124">
        <v>7</v>
      </c>
      <c r="C696" s="139" t="str">
        <f t="shared" ca="1" si="24"/>
        <v>山田保</v>
      </c>
      <c r="D696" s="124" t="str">
        <f ca="1">IF(C696="","",IF(COUNTIF($C$2:C696,C696)&gt;1,"",1))</f>
        <v/>
      </c>
      <c r="E696" s="124" t="str">
        <f ca="1">IF(D696="","",SUM($D$2:D696))</f>
        <v/>
      </c>
    </row>
    <row r="697" spans="1:5">
      <c r="A697" s="124">
        <f t="shared" si="26"/>
        <v>17</v>
      </c>
      <c r="B697" s="124">
        <v>8</v>
      </c>
      <c r="C697" s="139" t="str">
        <f t="shared" ca="1" si="24"/>
        <v>望月英明</v>
      </c>
      <c r="D697" s="124" t="str">
        <f ca="1">IF(C697="","",IF(COUNTIF($C$2:C697,C697)&gt;1,"",1))</f>
        <v/>
      </c>
      <c r="E697" s="124" t="str">
        <f ca="1">IF(D697="","",SUM($D$2:D697))</f>
        <v/>
      </c>
    </row>
    <row r="698" spans="1:5">
      <c r="A698" s="124">
        <f t="shared" si="26"/>
        <v>17</v>
      </c>
      <c r="B698" s="124">
        <v>9</v>
      </c>
      <c r="C698" s="139" t="str">
        <f t="shared" ca="1" si="24"/>
        <v>長瀬賢太郎</v>
      </c>
      <c r="D698" s="124" t="str">
        <f ca="1">IF(C698="","",IF(COUNTIF($C$2:C698,C698)&gt;1,"",1))</f>
        <v/>
      </c>
      <c r="E698" s="124" t="str">
        <f ca="1">IF(D698="","",SUM($D$2:D698))</f>
        <v/>
      </c>
    </row>
    <row r="699" spans="1:5">
      <c r="A699" s="124">
        <f t="shared" si="26"/>
        <v>17</v>
      </c>
      <c r="B699" s="124">
        <v>10</v>
      </c>
      <c r="C699" s="139" t="str">
        <f t="shared" ca="1" si="24"/>
        <v/>
      </c>
      <c r="D699" s="124" t="str">
        <f ca="1">IF(C699="","",IF(COUNTIF($C$2:C699,C699)&gt;1,"",1))</f>
        <v/>
      </c>
      <c r="E699" s="124" t="str">
        <f ca="1">IF(D699="","",SUM($D$2:D699))</f>
        <v/>
      </c>
    </row>
    <row r="700" spans="1:5">
      <c r="A700" s="124">
        <f t="shared" si="26"/>
        <v>17</v>
      </c>
      <c r="B700" s="124">
        <v>11</v>
      </c>
      <c r="C700" s="139" t="str">
        <f t="shared" ca="1" si="24"/>
        <v/>
      </c>
      <c r="D700" s="124" t="str">
        <f ca="1">IF(C700="","",IF(COUNTIF($C$2:C700,C700)&gt;1,"",1))</f>
        <v/>
      </c>
      <c r="E700" s="124" t="str">
        <f ca="1">IF(D700="","",SUM($D$2:D700))</f>
        <v/>
      </c>
    </row>
    <row r="701" spans="1:5">
      <c r="A701" s="124">
        <f t="shared" si="26"/>
        <v>17</v>
      </c>
      <c r="B701" s="124">
        <v>12</v>
      </c>
      <c r="C701" s="139" t="str">
        <f t="shared" ca="1" si="24"/>
        <v/>
      </c>
      <c r="D701" s="124" t="str">
        <f ca="1">IF(C701="","",IF(COUNTIF($C$2:C701,C701)&gt;1,"",1))</f>
        <v/>
      </c>
      <c r="E701" s="124" t="str">
        <f ca="1">IF(D701="","",SUM($D$2:D701))</f>
        <v/>
      </c>
    </row>
    <row r="702" spans="1:5">
      <c r="A702" s="124">
        <f t="shared" si="26"/>
        <v>17</v>
      </c>
      <c r="B702" s="124">
        <v>13</v>
      </c>
      <c r="C702" s="139" t="str">
        <f t="shared" ca="1" si="24"/>
        <v/>
      </c>
      <c r="D702" s="124" t="str">
        <f ca="1">IF(C702="","",IF(COUNTIF($C$2:C702,C702)&gt;1,"",1))</f>
        <v/>
      </c>
      <c r="E702" s="124" t="str">
        <f ca="1">IF(D702="","",SUM($D$2:D702))</f>
        <v/>
      </c>
    </row>
    <row r="703" spans="1:5">
      <c r="A703" s="124">
        <f t="shared" si="26"/>
        <v>17</v>
      </c>
      <c r="B703" s="124">
        <v>14</v>
      </c>
      <c r="C703" s="139" t="str">
        <f t="shared" ca="1" si="24"/>
        <v/>
      </c>
      <c r="D703" s="124" t="str">
        <f ca="1">IF(C703="","",IF(COUNTIF($C$2:C703,C703)&gt;1,"",1))</f>
        <v/>
      </c>
      <c r="E703" s="124" t="str">
        <f ca="1">IF(D703="","",SUM($D$2:D703))</f>
        <v/>
      </c>
    </row>
    <row r="704" spans="1:5">
      <c r="A704" s="124">
        <f t="shared" si="26"/>
        <v>17</v>
      </c>
      <c r="B704" s="124">
        <v>15</v>
      </c>
      <c r="C704" s="139" t="str">
        <f t="shared" ca="1" si="24"/>
        <v/>
      </c>
      <c r="D704" s="124" t="str">
        <f ca="1">IF(C704="","",IF(COUNTIF($C$2:C704,C704)&gt;1,"",1))</f>
        <v/>
      </c>
      <c r="E704" s="124" t="str">
        <f ca="1">IF(D704="","",SUM($D$2:D704))</f>
        <v/>
      </c>
    </row>
    <row r="705" spans="1:5">
      <c r="A705" s="124">
        <f t="shared" si="26"/>
        <v>17</v>
      </c>
      <c r="B705" s="124">
        <v>16</v>
      </c>
      <c r="C705" s="139" t="str">
        <f t="shared" ca="1" si="24"/>
        <v/>
      </c>
      <c r="D705" s="124" t="str">
        <f ca="1">IF(C705="","",IF(COUNTIF($C$2:C705,C705)&gt;1,"",1))</f>
        <v/>
      </c>
      <c r="E705" s="124" t="str">
        <f ca="1">IF(D705="","",SUM($D$2:D705))</f>
        <v/>
      </c>
    </row>
    <row r="706" spans="1:5">
      <c r="A706" s="124">
        <f t="shared" si="26"/>
        <v>17</v>
      </c>
      <c r="B706" s="124">
        <v>17</v>
      </c>
      <c r="C706" s="139" t="str">
        <f t="shared" ca="1" si="24"/>
        <v/>
      </c>
      <c r="D706" s="124" t="str">
        <f ca="1">IF(C706="","",IF(COUNTIF($C$2:C706,C706)&gt;1,"",1))</f>
        <v/>
      </c>
      <c r="E706" s="124" t="str">
        <f ca="1">IF(D706="","",SUM($D$2:D706))</f>
        <v/>
      </c>
    </row>
    <row r="707" spans="1:5">
      <c r="A707" s="124">
        <f t="shared" si="26"/>
        <v>17</v>
      </c>
      <c r="B707" s="124">
        <v>18</v>
      </c>
      <c r="C707" s="139" t="str">
        <f t="shared" ref="C707:C770" ca="1" si="27">INDIRECT("'"&amp;A707&amp;"'!B"&amp;B707+6)</f>
        <v/>
      </c>
      <c r="D707" s="124" t="str">
        <f ca="1">IF(C707="","",IF(COUNTIF($C$2:C707,C707)&gt;1,"",1))</f>
        <v/>
      </c>
      <c r="E707" s="124" t="str">
        <f ca="1">IF(D707="","",SUM($D$2:D707))</f>
        <v/>
      </c>
    </row>
    <row r="708" spans="1:5">
      <c r="A708" s="124">
        <f t="shared" si="26"/>
        <v>17</v>
      </c>
      <c r="B708" s="124">
        <v>19</v>
      </c>
      <c r="C708" s="139" t="str">
        <f t="shared" ca="1" si="27"/>
        <v/>
      </c>
      <c r="D708" s="124" t="str">
        <f ca="1">IF(C708="","",IF(COUNTIF($C$2:C708,C708)&gt;1,"",1))</f>
        <v/>
      </c>
      <c r="E708" s="124" t="str">
        <f ca="1">IF(D708="","",SUM($D$2:D708))</f>
        <v/>
      </c>
    </row>
    <row r="709" spans="1:5">
      <c r="A709" s="124">
        <f t="shared" si="26"/>
        <v>17</v>
      </c>
      <c r="B709" s="124">
        <v>20</v>
      </c>
      <c r="C709" s="139" t="str">
        <f t="shared" ca="1" si="27"/>
        <v/>
      </c>
      <c r="D709" s="124" t="str">
        <f ca="1">IF(C709="","",IF(COUNTIF($C$2:C709,C709)&gt;1,"",1))</f>
        <v/>
      </c>
      <c r="E709" s="124" t="str">
        <f ca="1">IF(D709="","",SUM($D$2:D709))</f>
        <v/>
      </c>
    </row>
    <row r="710" spans="1:5">
      <c r="A710" s="124">
        <f t="shared" si="26"/>
        <v>17</v>
      </c>
      <c r="B710" s="124">
        <v>21</v>
      </c>
      <c r="C710" s="139" t="str">
        <f t="shared" ca="1" si="27"/>
        <v/>
      </c>
      <c r="D710" s="124" t="str">
        <f ca="1">IF(C710="","",IF(COUNTIF($C$2:C710,C710)&gt;1,"",1))</f>
        <v/>
      </c>
      <c r="E710" s="124" t="str">
        <f ca="1">IF(D710="","",SUM($D$2:D710))</f>
        <v/>
      </c>
    </row>
    <row r="711" spans="1:5">
      <c r="A711" s="124">
        <f t="shared" si="26"/>
        <v>17</v>
      </c>
      <c r="B711" s="124">
        <v>22</v>
      </c>
      <c r="C711" s="139" t="str">
        <f t="shared" ca="1" si="27"/>
        <v/>
      </c>
      <c r="D711" s="124" t="str">
        <f ca="1">IF(C711="","",IF(COUNTIF($C$2:C711,C711)&gt;1,"",1))</f>
        <v/>
      </c>
      <c r="E711" s="124" t="str">
        <f ca="1">IF(D711="","",SUM($D$2:D711))</f>
        <v/>
      </c>
    </row>
    <row r="712" spans="1:5">
      <c r="A712" s="124">
        <f t="shared" si="26"/>
        <v>17</v>
      </c>
      <c r="B712" s="124">
        <v>23</v>
      </c>
      <c r="C712" s="139" t="str">
        <f t="shared" ca="1" si="27"/>
        <v/>
      </c>
      <c r="D712" s="124" t="str">
        <f ca="1">IF(C712="","",IF(COUNTIF($C$2:C712,C712)&gt;1,"",1))</f>
        <v/>
      </c>
      <c r="E712" s="124" t="str">
        <f ca="1">IF(D712="","",SUM($D$2:D712))</f>
        <v/>
      </c>
    </row>
    <row r="713" spans="1:5">
      <c r="A713" s="124">
        <f t="shared" si="26"/>
        <v>17</v>
      </c>
      <c r="B713" s="124">
        <v>24</v>
      </c>
      <c r="C713" s="139" t="str">
        <f t="shared" ca="1" si="27"/>
        <v/>
      </c>
      <c r="D713" s="124" t="str">
        <f ca="1">IF(C713="","",IF(COUNTIF($C$2:C713,C713)&gt;1,"",1))</f>
        <v/>
      </c>
      <c r="E713" s="124" t="str">
        <f ca="1">IF(D713="","",SUM($D$2:D713))</f>
        <v/>
      </c>
    </row>
    <row r="714" spans="1:5">
      <c r="A714" s="124">
        <f t="shared" si="26"/>
        <v>17</v>
      </c>
      <c r="B714" s="124">
        <v>25</v>
      </c>
      <c r="C714" s="139" t="str">
        <f t="shared" ca="1" si="27"/>
        <v/>
      </c>
      <c r="D714" s="124" t="str">
        <f ca="1">IF(C714="","",IF(COUNTIF($C$2:C714,C714)&gt;1,"",1))</f>
        <v/>
      </c>
      <c r="E714" s="124" t="str">
        <f ca="1">IF(D714="","",SUM($D$2:D714))</f>
        <v/>
      </c>
    </row>
    <row r="715" spans="1:5">
      <c r="A715" s="124">
        <f t="shared" si="26"/>
        <v>17</v>
      </c>
      <c r="B715" s="124">
        <v>26</v>
      </c>
      <c r="C715" s="139" t="str">
        <f t="shared" ca="1" si="27"/>
        <v/>
      </c>
      <c r="D715" s="124" t="str">
        <f ca="1">IF(C715="","",IF(COUNTIF($C$2:C715,C715)&gt;1,"",1))</f>
        <v/>
      </c>
      <c r="E715" s="124" t="str">
        <f ca="1">IF(D715="","",SUM($D$2:D715))</f>
        <v/>
      </c>
    </row>
    <row r="716" spans="1:5">
      <c r="A716" s="124">
        <f t="shared" si="26"/>
        <v>17</v>
      </c>
      <c r="B716" s="124">
        <v>27</v>
      </c>
      <c r="C716" s="139" t="str">
        <f t="shared" ca="1" si="27"/>
        <v/>
      </c>
      <c r="D716" s="124" t="str">
        <f ca="1">IF(C716="","",IF(COUNTIF($C$2:C716,C716)&gt;1,"",1))</f>
        <v/>
      </c>
      <c r="E716" s="124" t="str">
        <f ca="1">IF(D716="","",SUM($D$2:D716))</f>
        <v/>
      </c>
    </row>
    <row r="717" spans="1:5">
      <c r="A717" s="124">
        <f t="shared" si="26"/>
        <v>17</v>
      </c>
      <c r="B717" s="124">
        <v>28</v>
      </c>
      <c r="C717" s="139" t="str">
        <f t="shared" ca="1" si="27"/>
        <v/>
      </c>
      <c r="D717" s="124" t="str">
        <f ca="1">IF(C717="","",IF(COUNTIF($C$2:C717,C717)&gt;1,"",1))</f>
        <v/>
      </c>
      <c r="E717" s="124" t="str">
        <f ca="1">IF(D717="","",SUM($D$2:D717))</f>
        <v/>
      </c>
    </row>
    <row r="718" spans="1:5">
      <c r="A718" s="124">
        <f t="shared" si="26"/>
        <v>17</v>
      </c>
      <c r="B718" s="124">
        <v>29</v>
      </c>
      <c r="C718" s="139" t="str">
        <f t="shared" ca="1" si="27"/>
        <v/>
      </c>
      <c r="D718" s="124" t="str">
        <f ca="1">IF(C718="","",IF(COUNTIF($C$2:C718,C718)&gt;1,"",1))</f>
        <v/>
      </c>
      <c r="E718" s="124" t="str">
        <f ca="1">IF(D718="","",SUM($D$2:D718))</f>
        <v/>
      </c>
    </row>
    <row r="719" spans="1:5">
      <c r="A719" s="124">
        <f t="shared" si="26"/>
        <v>17</v>
      </c>
      <c r="B719" s="124">
        <v>30</v>
      </c>
      <c r="C719" s="139" t="str">
        <f t="shared" ca="1" si="27"/>
        <v/>
      </c>
      <c r="D719" s="124" t="str">
        <f ca="1">IF(C719="","",IF(COUNTIF($C$2:C719,C719)&gt;1,"",1))</f>
        <v/>
      </c>
      <c r="E719" s="124" t="str">
        <f ca="1">IF(D719="","",SUM($D$2:D719))</f>
        <v/>
      </c>
    </row>
    <row r="720" spans="1:5">
      <c r="A720" s="124">
        <f t="shared" si="26"/>
        <v>17</v>
      </c>
      <c r="B720" s="124">
        <v>31</v>
      </c>
      <c r="C720" s="139" t="str">
        <f t="shared" ca="1" si="27"/>
        <v/>
      </c>
      <c r="D720" s="124" t="str">
        <f ca="1">IF(C720="","",IF(COUNTIF($C$2:C720,C720)&gt;1,"",1))</f>
        <v/>
      </c>
      <c r="E720" s="124" t="str">
        <f ca="1">IF(D720="","",SUM($D$2:D720))</f>
        <v/>
      </c>
    </row>
    <row r="721" spans="1:5">
      <c r="A721" s="124">
        <f t="shared" si="26"/>
        <v>17</v>
      </c>
      <c r="B721" s="124">
        <v>32</v>
      </c>
      <c r="C721" s="139" t="str">
        <f t="shared" ca="1" si="27"/>
        <v/>
      </c>
      <c r="D721" s="124" t="str">
        <f ca="1">IF(C721="","",IF(COUNTIF($C$2:C721,C721)&gt;1,"",1))</f>
        <v/>
      </c>
      <c r="E721" s="124" t="str">
        <f ca="1">IF(D721="","",SUM($D$2:D721))</f>
        <v/>
      </c>
    </row>
    <row r="722" spans="1:5">
      <c r="A722" s="124">
        <f t="shared" si="26"/>
        <v>17</v>
      </c>
      <c r="B722" s="124">
        <v>33</v>
      </c>
      <c r="C722" s="139" t="str">
        <f t="shared" ca="1" si="27"/>
        <v/>
      </c>
      <c r="D722" s="124" t="str">
        <f ca="1">IF(C722="","",IF(COUNTIF($C$2:C722,C722)&gt;1,"",1))</f>
        <v/>
      </c>
      <c r="E722" s="124" t="str">
        <f ca="1">IF(D722="","",SUM($D$2:D722))</f>
        <v/>
      </c>
    </row>
    <row r="723" spans="1:5">
      <c r="A723" s="124">
        <f t="shared" si="26"/>
        <v>17</v>
      </c>
      <c r="B723" s="124">
        <v>34</v>
      </c>
      <c r="C723" s="139" t="str">
        <f t="shared" ca="1" si="27"/>
        <v/>
      </c>
      <c r="D723" s="124" t="str">
        <f ca="1">IF(C723="","",IF(COUNTIF($C$2:C723,C723)&gt;1,"",1))</f>
        <v/>
      </c>
      <c r="E723" s="124" t="str">
        <f ca="1">IF(D723="","",SUM($D$2:D723))</f>
        <v/>
      </c>
    </row>
    <row r="724" spans="1:5">
      <c r="A724" s="124">
        <f t="shared" si="26"/>
        <v>17</v>
      </c>
      <c r="B724" s="124">
        <v>35</v>
      </c>
      <c r="C724" s="139" t="str">
        <f t="shared" ca="1" si="27"/>
        <v/>
      </c>
      <c r="D724" s="124" t="str">
        <f ca="1">IF(C724="","",IF(COUNTIF($C$2:C724,C724)&gt;1,"",1))</f>
        <v/>
      </c>
      <c r="E724" s="124" t="str">
        <f ca="1">IF(D724="","",SUM($D$2:D724))</f>
        <v/>
      </c>
    </row>
    <row r="725" spans="1:5">
      <c r="A725" s="124">
        <f t="shared" si="26"/>
        <v>17</v>
      </c>
      <c r="B725" s="124">
        <v>36</v>
      </c>
      <c r="C725" s="139" t="str">
        <f t="shared" ca="1" si="27"/>
        <v/>
      </c>
      <c r="D725" s="124" t="str">
        <f ca="1">IF(C725="","",IF(COUNTIF($C$2:C725,C725)&gt;1,"",1))</f>
        <v/>
      </c>
      <c r="E725" s="124" t="str">
        <f ca="1">IF(D725="","",SUM($D$2:D725))</f>
        <v/>
      </c>
    </row>
    <row r="726" spans="1:5">
      <c r="A726" s="124">
        <f t="shared" si="26"/>
        <v>17</v>
      </c>
      <c r="B726" s="124">
        <v>37</v>
      </c>
      <c r="C726" s="139" t="str">
        <f t="shared" ca="1" si="27"/>
        <v/>
      </c>
      <c r="D726" s="124" t="str">
        <f ca="1">IF(C726="","",IF(COUNTIF($C$2:C726,C726)&gt;1,"",1))</f>
        <v/>
      </c>
      <c r="E726" s="124" t="str">
        <f ca="1">IF(D726="","",SUM($D$2:D726))</f>
        <v/>
      </c>
    </row>
    <row r="727" spans="1:5">
      <c r="A727" s="124">
        <f t="shared" si="26"/>
        <v>17</v>
      </c>
      <c r="B727" s="124">
        <v>38</v>
      </c>
      <c r="C727" s="139" t="str">
        <f t="shared" ca="1" si="27"/>
        <v/>
      </c>
      <c r="D727" s="124" t="str">
        <f ca="1">IF(C727="","",IF(COUNTIF($C$2:C727,C727)&gt;1,"",1))</f>
        <v/>
      </c>
      <c r="E727" s="124" t="str">
        <f ca="1">IF(D727="","",SUM($D$2:D727))</f>
        <v/>
      </c>
    </row>
    <row r="728" spans="1:5">
      <c r="A728" s="124">
        <f t="shared" si="26"/>
        <v>17</v>
      </c>
      <c r="B728" s="124">
        <v>39</v>
      </c>
      <c r="C728" s="139" t="str">
        <f t="shared" ca="1" si="27"/>
        <v/>
      </c>
      <c r="D728" s="124" t="str">
        <f ca="1">IF(C728="","",IF(COUNTIF($C$2:C728,C728)&gt;1,"",1))</f>
        <v/>
      </c>
      <c r="E728" s="124" t="str">
        <f ca="1">IF(D728="","",SUM($D$2:D728))</f>
        <v/>
      </c>
    </row>
    <row r="729" spans="1:5">
      <c r="A729" s="124">
        <f t="shared" si="26"/>
        <v>17</v>
      </c>
      <c r="B729" s="124">
        <v>40</v>
      </c>
      <c r="C729" s="139" t="str">
        <f t="shared" ca="1" si="27"/>
        <v/>
      </c>
      <c r="D729" s="124" t="str">
        <f ca="1">IF(C729="","",IF(COUNTIF($C$2:C729,C729)&gt;1,"",1))</f>
        <v/>
      </c>
      <c r="E729" s="124" t="str">
        <f ca="1">IF(D729="","",SUM($D$2:D729))</f>
        <v/>
      </c>
    </row>
    <row r="730" spans="1:5">
      <c r="A730" s="124">
        <f t="shared" si="26"/>
        <v>17</v>
      </c>
      <c r="B730" s="124">
        <v>41</v>
      </c>
      <c r="C730" s="139" t="str">
        <f t="shared" ca="1" si="27"/>
        <v/>
      </c>
      <c r="D730" s="124" t="str">
        <f ca="1">IF(C730="","",IF(COUNTIF($C$2:C730,C730)&gt;1,"",1))</f>
        <v/>
      </c>
      <c r="E730" s="124" t="str">
        <f ca="1">IF(D730="","",SUM($D$2:D730))</f>
        <v/>
      </c>
    </row>
    <row r="731" spans="1:5">
      <c r="A731" s="124">
        <f t="shared" si="26"/>
        <v>17</v>
      </c>
      <c r="B731" s="124">
        <v>42</v>
      </c>
      <c r="C731" s="139" t="str">
        <f t="shared" ca="1" si="27"/>
        <v/>
      </c>
      <c r="D731" s="124" t="str">
        <f ca="1">IF(C731="","",IF(COUNTIF($C$2:C731,C731)&gt;1,"",1))</f>
        <v/>
      </c>
      <c r="E731" s="124" t="str">
        <f ca="1">IF(D731="","",SUM($D$2:D731))</f>
        <v/>
      </c>
    </row>
    <row r="732" spans="1:5">
      <c r="A732" s="124">
        <f t="shared" si="26"/>
        <v>17</v>
      </c>
      <c r="B732" s="124">
        <v>43</v>
      </c>
      <c r="C732" s="140" t="str">
        <f t="shared" ca="1" si="27"/>
        <v/>
      </c>
      <c r="D732" s="124" t="str">
        <f ca="1">IF(C732="","",IF(COUNTIF($C$2:C732,C732)&gt;1,"",1))</f>
        <v/>
      </c>
      <c r="E732" s="124" t="str">
        <f ca="1">IF(D732="","",SUM($D$2:D732))</f>
        <v/>
      </c>
    </row>
    <row r="733" spans="1:5">
      <c r="A733" s="124">
        <f>+A732+1</f>
        <v>18</v>
      </c>
      <c r="B733" s="124">
        <v>1</v>
      </c>
      <c r="C733" s="139" t="str">
        <f t="shared" ca="1" si="27"/>
        <v>長瀬賢太郎</v>
      </c>
      <c r="D733" s="124" t="str">
        <f ca="1">IF(C733="","",IF(COUNTIF($C$2:C733,C733)&gt;1,"",1))</f>
        <v/>
      </c>
      <c r="E733" s="124" t="str">
        <f ca="1">IF(D733="","",SUM($D$2:D733))</f>
        <v/>
      </c>
    </row>
    <row r="734" spans="1:5">
      <c r="A734" s="124">
        <f>+A733</f>
        <v>18</v>
      </c>
      <c r="B734" s="124">
        <v>2</v>
      </c>
      <c r="C734" s="139" t="str">
        <f t="shared" ca="1" si="27"/>
        <v>萩原光彦</v>
      </c>
      <c r="D734" s="124" t="str">
        <f ca="1">IF(C734="","",IF(COUNTIF($C$2:C734,C734)&gt;1,"",1))</f>
        <v/>
      </c>
      <c r="E734" s="124" t="str">
        <f ca="1">IF(D734="","",SUM($D$2:D734))</f>
        <v/>
      </c>
    </row>
    <row r="735" spans="1:5">
      <c r="A735" s="124">
        <f t="shared" ref="A735:A775" si="28">+A734</f>
        <v>18</v>
      </c>
      <c r="B735" s="124">
        <v>3</v>
      </c>
      <c r="C735" s="139" t="str">
        <f t="shared" ca="1" si="27"/>
        <v>幕内秀夫</v>
      </c>
      <c r="D735" s="124" t="str">
        <f ca="1">IF(C735="","",IF(COUNTIF($C$2:C735,C735)&gt;1,"",1))</f>
        <v/>
      </c>
      <c r="E735" s="124" t="str">
        <f ca="1">IF(D735="","",SUM($D$2:D735))</f>
        <v/>
      </c>
    </row>
    <row r="736" spans="1:5">
      <c r="A736" s="124">
        <f t="shared" si="28"/>
        <v>18</v>
      </c>
      <c r="B736" s="124">
        <v>4</v>
      </c>
      <c r="C736" s="139" t="str">
        <f t="shared" ca="1" si="27"/>
        <v>山田保</v>
      </c>
      <c r="D736" s="124" t="str">
        <f ca="1">IF(C736="","",IF(COUNTIF($C$2:C736,C736)&gt;1,"",1))</f>
        <v/>
      </c>
      <c r="E736" s="124" t="str">
        <f ca="1">IF(D736="","",SUM($D$2:D736))</f>
        <v/>
      </c>
    </row>
    <row r="737" spans="1:5">
      <c r="A737" s="124">
        <f t="shared" si="28"/>
        <v>18</v>
      </c>
      <c r="B737" s="124">
        <v>5</v>
      </c>
      <c r="C737" s="139" t="str">
        <f t="shared" ca="1" si="27"/>
        <v>田村諭</v>
      </c>
      <c r="D737" s="124" t="str">
        <f ca="1">IF(C737="","",IF(COUNTIF($C$2:C737,C737)&gt;1,"",1))</f>
        <v/>
      </c>
      <c r="E737" s="124" t="str">
        <f ca="1">IF(D737="","",SUM($D$2:D737))</f>
        <v/>
      </c>
    </row>
    <row r="738" spans="1:5">
      <c r="A738" s="124">
        <f t="shared" si="28"/>
        <v>18</v>
      </c>
      <c r="B738" s="124">
        <v>6</v>
      </c>
      <c r="C738" s="139" t="str">
        <f t="shared" ca="1" si="27"/>
        <v>松本豊</v>
      </c>
      <c r="D738" s="124" t="str">
        <f ca="1">IF(C738="","",IF(COUNTIF($C$2:C738,C738)&gt;1,"",1))</f>
        <v/>
      </c>
      <c r="E738" s="124" t="str">
        <f ca="1">IF(D738="","",SUM($D$2:D738))</f>
        <v/>
      </c>
    </row>
    <row r="739" spans="1:5">
      <c r="A739" s="124">
        <f t="shared" si="28"/>
        <v>18</v>
      </c>
      <c r="B739" s="124">
        <v>7</v>
      </c>
      <c r="C739" s="139" t="str">
        <f t="shared" ca="1" si="27"/>
        <v>若月章浩</v>
      </c>
      <c r="D739" s="124" t="str">
        <f ca="1">IF(C739="","",IF(COUNTIF($C$2:C739,C739)&gt;1,"",1))</f>
        <v/>
      </c>
      <c r="E739" s="124" t="str">
        <f ca="1">IF(D739="","",SUM($D$2:D739))</f>
        <v/>
      </c>
    </row>
    <row r="740" spans="1:5">
      <c r="A740" s="124">
        <f t="shared" si="28"/>
        <v>18</v>
      </c>
      <c r="B740" s="124">
        <v>8</v>
      </c>
      <c r="C740" s="139" t="str">
        <f t="shared" ca="1" si="27"/>
        <v>森口忠</v>
      </c>
      <c r="D740" s="124" t="str">
        <f ca="1">IF(C740="","",IF(COUNTIF($C$2:C740,C740)&gt;1,"",1))</f>
        <v/>
      </c>
      <c r="E740" s="124" t="str">
        <f ca="1">IF(D740="","",SUM($D$2:D740))</f>
        <v/>
      </c>
    </row>
    <row r="741" spans="1:5">
      <c r="A741" s="124">
        <f t="shared" si="28"/>
        <v>18</v>
      </c>
      <c r="B741" s="124">
        <v>9</v>
      </c>
      <c r="C741" s="139" t="str">
        <f t="shared" ca="1" si="27"/>
        <v/>
      </c>
      <c r="D741" s="124" t="str">
        <f ca="1">IF(C741="","",IF(COUNTIF($C$2:C741,C741)&gt;1,"",1))</f>
        <v/>
      </c>
      <c r="E741" s="124" t="str">
        <f ca="1">IF(D741="","",SUM($D$2:D741))</f>
        <v/>
      </c>
    </row>
    <row r="742" spans="1:5">
      <c r="A742" s="124">
        <f t="shared" si="28"/>
        <v>18</v>
      </c>
      <c r="B742" s="124">
        <v>10</v>
      </c>
      <c r="C742" s="139" t="str">
        <f t="shared" ca="1" si="27"/>
        <v/>
      </c>
      <c r="D742" s="124" t="str">
        <f ca="1">IF(C742="","",IF(COUNTIF($C$2:C742,C742)&gt;1,"",1))</f>
        <v/>
      </c>
      <c r="E742" s="124" t="str">
        <f ca="1">IF(D742="","",SUM($D$2:D742))</f>
        <v/>
      </c>
    </row>
    <row r="743" spans="1:5">
      <c r="A743" s="124">
        <f t="shared" si="28"/>
        <v>18</v>
      </c>
      <c r="B743" s="124">
        <v>11</v>
      </c>
      <c r="C743" s="139" t="str">
        <f t="shared" ca="1" si="27"/>
        <v/>
      </c>
      <c r="D743" s="124" t="str">
        <f ca="1">IF(C743="","",IF(COUNTIF($C$2:C743,C743)&gt;1,"",1))</f>
        <v/>
      </c>
      <c r="E743" s="124" t="str">
        <f ca="1">IF(D743="","",SUM($D$2:D743))</f>
        <v/>
      </c>
    </row>
    <row r="744" spans="1:5">
      <c r="A744" s="124">
        <f t="shared" si="28"/>
        <v>18</v>
      </c>
      <c r="B744" s="124">
        <v>12</v>
      </c>
      <c r="C744" s="139" t="str">
        <f t="shared" ca="1" si="27"/>
        <v/>
      </c>
      <c r="D744" s="124" t="str">
        <f ca="1">IF(C744="","",IF(COUNTIF($C$2:C744,C744)&gt;1,"",1))</f>
        <v/>
      </c>
      <c r="E744" s="124" t="str">
        <f ca="1">IF(D744="","",SUM($D$2:D744))</f>
        <v/>
      </c>
    </row>
    <row r="745" spans="1:5">
      <c r="A745" s="124">
        <f t="shared" si="28"/>
        <v>18</v>
      </c>
      <c r="B745" s="124">
        <v>13</v>
      </c>
      <c r="C745" s="139" t="str">
        <f t="shared" ca="1" si="27"/>
        <v/>
      </c>
      <c r="D745" s="124" t="str">
        <f ca="1">IF(C745="","",IF(COUNTIF($C$2:C745,C745)&gt;1,"",1))</f>
        <v/>
      </c>
      <c r="E745" s="124" t="str">
        <f ca="1">IF(D745="","",SUM($D$2:D745))</f>
        <v/>
      </c>
    </row>
    <row r="746" spans="1:5">
      <c r="A746" s="124">
        <f t="shared" si="28"/>
        <v>18</v>
      </c>
      <c r="B746" s="124">
        <v>14</v>
      </c>
      <c r="C746" s="139" t="str">
        <f t="shared" ca="1" si="27"/>
        <v/>
      </c>
      <c r="D746" s="124" t="str">
        <f ca="1">IF(C746="","",IF(COUNTIF($C$2:C746,C746)&gt;1,"",1))</f>
        <v/>
      </c>
      <c r="E746" s="124" t="str">
        <f ca="1">IF(D746="","",SUM($D$2:D746))</f>
        <v/>
      </c>
    </row>
    <row r="747" spans="1:5">
      <c r="A747" s="124">
        <f t="shared" si="28"/>
        <v>18</v>
      </c>
      <c r="B747" s="124">
        <v>15</v>
      </c>
      <c r="C747" s="139" t="str">
        <f t="shared" ca="1" si="27"/>
        <v/>
      </c>
      <c r="D747" s="124" t="str">
        <f ca="1">IF(C747="","",IF(COUNTIF($C$2:C747,C747)&gt;1,"",1))</f>
        <v/>
      </c>
      <c r="E747" s="124" t="str">
        <f ca="1">IF(D747="","",SUM($D$2:D747))</f>
        <v/>
      </c>
    </row>
    <row r="748" spans="1:5">
      <c r="A748" s="124">
        <f t="shared" si="28"/>
        <v>18</v>
      </c>
      <c r="B748" s="124">
        <v>16</v>
      </c>
      <c r="C748" s="139" t="str">
        <f t="shared" ca="1" si="27"/>
        <v/>
      </c>
      <c r="D748" s="124" t="str">
        <f ca="1">IF(C748="","",IF(COUNTIF($C$2:C748,C748)&gt;1,"",1))</f>
        <v/>
      </c>
      <c r="E748" s="124" t="str">
        <f ca="1">IF(D748="","",SUM($D$2:D748))</f>
        <v/>
      </c>
    </row>
    <row r="749" spans="1:5">
      <c r="A749" s="124">
        <f t="shared" si="28"/>
        <v>18</v>
      </c>
      <c r="B749" s="124">
        <v>17</v>
      </c>
      <c r="C749" s="139" t="str">
        <f t="shared" ca="1" si="27"/>
        <v/>
      </c>
      <c r="D749" s="124" t="str">
        <f ca="1">IF(C749="","",IF(COUNTIF($C$2:C749,C749)&gt;1,"",1))</f>
        <v/>
      </c>
      <c r="E749" s="124" t="str">
        <f ca="1">IF(D749="","",SUM($D$2:D749))</f>
        <v/>
      </c>
    </row>
    <row r="750" spans="1:5">
      <c r="A750" s="124">
        <f t="shared" si="28"/>
        <v>18</v>
      </c>
      <c r="B750" s="124">
        <v>18</v>
      </c>
      <c r="C750" s="139" t="str">
        <f t="shared" ca="1" si="27"/>
        <v/>
      </c>
      <c r="D750" s="124" t="str">
        <f ca="1">IF(C750="","",IF(COUNTIF($C$2:C750,C750)&gt;1,"",1))</f>
        <v/>
      </c>
      <c r="E750" s="124" t="str">
        <f ca="1">IF(D750="","",SUM($D$2:D750))</f>
        <v/>
      </c>
    </row>
    <row r="751" spans="1:5">
      <c r="A751" s="124">
        <f t="shared" si="28"/>
        <v>18</v>
      </c>
      <c r="B751" s="124">
        <v>19</v>
      </c>
      <c r="C751" s="139" t="str">
        <f t="shared" ca="1" si="27"/>
        <v/>
      </c>
      <c r="D751" s="124" t="str">
        <f ca="1">IF(C751="","",IF(COUNTIF($C$2:C751,C751)&gt;1,"",1))</f>
        <v/>
      </c>
      <c r="E751" s="124" t="str">
        <f ca="1">IF(D751="","",SUM($D$2:D751))</f>
        <v/>
      </c>
    </row>
    <row r="752" spans="1:5">
      <c r="A752" s="124">
        <f t="shared" si="28"/>
        <v>18</v>
      </c>
      <c r="B752" s="124">
        <v>20</v>
      </c>
      <c r="C752" s="139" t="str">
        <f t="shared" ca="1" si="27"/>
        <v/>
      </c>
      <c r="D752" s="124" t="str">
        <f ca="1">IF(C752="","",IF(COUNTIF($C$2:C752,C752)&gt;1,"",1))</f>
        <v/>
      </c>
      <c r="E752" s="124" t="str">
        <f ca="1">IF(D752="","",SUM($D$2:D752))</f>
        <v/>
      </c>
    </row>
    <row r="753" spans="1:5">
      <c r="A753" s="124">
        <f t="shared" si="28"/>
        <v>18</v>
      </c>
      <c r="B753" s="124">
        <v>21</v>
      </c>
      <c r="C753" s="139" t="str">
        <f t="shared" ca="1" si="27"/>
        <v/>
      </c>
      <c r="D753" s="124" t="str">
        <f ca="1">IF(C753="","",IF(COUNTIF($C$2:C753,C753)&gt;1,"",1))</f>
        <v/>
      </c>
      <c r="E753" s="124" t="str">
        <f ca="1">IF(D753="","",SUM($D$2:D753))</f>
        <v/>
      </c>
    </row>
    <row r="754" spans="1:5">
      <c r="A754" s="124">
        <f t="shared" si="28"/>
        <v>18</v>
      </c>
      <c r="B754" s="124">
        <v>22</v>
      </c>
      <c r="C754" s="139" t="str">
        <f t="shared" ca="1" si="27"/>
        <v/>
      </c>
      <c r="D754" s="124" t="str">
        <f ca="1">IF(C754="","",IF(COUNTIF($C$2:C754,C754)&gt;1,"",1))</f>
        <v/>
      </c>
      <c r="E754" s="124" t="str">
        <f ca="1">IF(D754="","",SUM($D$2:D754))</f>
        <v/>
      </c>
    </row>
    <row r="755" spans="1:5">
      <c r="A755" s="124">
        <f t="shared" si="28"/>
        <v>18</v>
      </c>
      <c r="B755" s="124">
        <v>23</v>
      </c>
      <c r="C755" s="139" t="str">
        <f t="shared" ca="1" si="27"/>
        <v/>
      </c>
      <c r="D755" s="124" t="str">
        <f ca="1">IF(C755="","",IF(COUNTIF($C$2:C755,C755)&gt;1,"",1))</f>
        <v/>
      </c>
      <c r="E755" s="124" t="str">
        <f ca="1">IF(D755="","",SUM($D$2:D755))</f>
        <v/>
      </c>
    </row>
    <row r="756" spans="1:5">
      <c r="A756" s="124">
        <f t="shared" si="28"/>
        <v>18</v>
      </c>
      <c r="B756" s="124">
        <v>24</v>
      </c>
      <c r="C756" s="139" t="str">
        <f t="shared" ca="1" si="27"/>
        <v/>
      </c>
      <c r="D756" s="124" t="str">
        <f ca="1">IF(C756="","",IF(COUNTIF($C$2:C756,C756)&gt;1,"",1))</f>
        <v/>
      </c>
      <c r="E756" s="124" t="str">
        <f ca="1">IF(D756="","",SUM($D$2:D756))</f>
        <v/>
      </c>
    </row>
    <row r="757" spans="1:5">
      <c r="A757" s="124">
        <f t="shared" si="28"/>
        <v>18</v>
      </c>
      <c r="B757" s="124">
        <v>25</v>
      </c>
      <c r="C757" s="139" t="str">
        <f t="shared" ca="1" si="27"/>
        <v/>
      </c>
      <c r="D757" s="124" t="str">
        <f ca="1">IF(C757="","",IF(COUNTIF($C$2:C757,C757)&gt;1,"",1))</f>
        <v/>
      </c>
      <c r="E757" s="124" t="str">
        <f ca="1">IF(D757="","",SUM($D$2:D757))</f>
        <v/>
      </c>
    </row>
    <row r="758" spans="1:5">
      <c r="A758" s="124">
        <f t="shared" si="28"/>
        <v>18</v>
      </c>
      <c r="B758" s="124">
        <v>26</v>
      </c>
      <c r="C758" s="139" t="str">
        <f t="shared" ca="1" si="27"/>
        <v/>
      </c>
      <c r="D758" s="124" t="str">
        <f ca="1">IF(C758="","",IF(COUNTIF($C$2:C758,C758)&gt;1,"",1))</f>
        <v/>
      </c>
      <c r="E758" s="124" t="str">
        <f ca="1">IF(D758="","",SUM($D$2:D758))</f>
        <v/>
      </c>
    </row>
    <row r="759" spans="1:5">
      <c r="A759" s="124">
        <f t="shared" si="28"/>
        <v>18</v>
      </c>
      <c r="B759" s="124">
        <v>27</v>
      </c>
      <c r="C759" s="139" t="str">
        <f t="shared" ca="1" si="27"/>
        <v/>
      </c>
      <c r="D759" s="124" t="str">
        <f ca="1">IF(C759="","",IF(COUNTIF($C$2:C759,C759)&gt;1,"",1))</f>
        <v/>
      </c>
      <c r="E759" s="124" t="str">
        <f ca="1">IF(D759="","",SUM($D$2:D759))</f>
        <v/>
      </c>
    </row>
    <row r="760" spans="1:5">
      <c r="A760" s="124">
        <f t="shared" si="28"/>
        <v>18</v>
      </c>
      <c r="B760" s="124">
        <v>28</v>
      </c>
      <c r="C760" s="139" t="str">
        <f t="shared" ca="1" si="27"/>
        <v/>
      </c>
      <c r="D760" s="124" t="str">
        <f ca="1">IF(C760="","",IF(COUNTIF($C$2:C760,C760)&gt;1,"",1))</f>
        <v/>
      </c>
      <c r="E760" s="124" t="str">
        <f ca="1">IF(D760="","",SUM($D$2:D760))</f>
        <v/>
      </c>
    </row>
    <row r="761" spans="1:5">
      <c r="A761" s="124">
        <f t="shared" si="28"/>
        <v>18</v>
      </c>
      <c r="B761" s="124">
        <v>29</v>
      </c>
      <c r="C761" s="139" t="str">
        <f t="shared" ca="1" si="27"/>
        <v/>
      </c>
      <c r="D761" s="124" t="str">
        <f ca="1">IF(C761="","",IF(COUNTIF($C$2:C761,C761)&gt;1,"",1))</f>
        <v/>
      </c>
      <c r="E761" s="124" t="str">
        <f ca="1">IF(D761="","",SUM($D$2:D761))</f>
        <v/>
      </c>
    </row>
    <row r="762" spans="1:5">
      <c r="A762" s="124">
        <f t="shared" si="28"/>
        <v>18</v>
      </c>
      <c r="B762" s="124">
        <v>30</v>
      </c>
      <c r="C762" s="139" t="str">
        <f t="shared" ca="1" si="27"/>
        <v/>
      </c>
      <c r="D762" s="124" t="str">
        <f ca="1">IF(C762="","",IF(COUNTIF($C$2:C762,C762)&gt;1,"",1))</f>
        <v/>
      </c>
      <c r="E762" s="124" t="str">
        <f ca="1">IF(D762="","",SUM($D$2:D762))</f>
        <v/>
      </c>
    </row>
    <row r="763" spans="1:5">
      <c r="A763" s="124">
        <f t="shared" si="28"/>
        <v>18</v>
      </c>
      <c r="B763" s="124">
        <v>31</v>
      </c>
      <c r="C763" s="139" t="str">
        <f t="shared" ca="1" si="27"/>
        <v/>
      </c>
      <c r="D763" s="124" t="str">
        <f ca="1">IF(C763="","",IF(COUNTIF($C$2:C763,C763)&gt;1,"",1))</f>
        <v/>
      </c>
      <c r="E763" s="124" t="str">
        <f ca="1">IF(D763="","",SUM($D$2:D763))</f>
        <v/>
      </c>
    </row>
    <row r="764" spans="1:5">
      <c r="A764" s="124">
        <f t="shared" si="28"/>
        <v>18</v>
      </c>
      <c r="B764" s="124">
        <v>32</v>
      </c>
      <c r="C764" s="139" t="str">
        <f t="shared" ca="1" si="27"/>
        <v/>
      </c>
      <c r="D764" s="124" t="str">
        <f ca="1">IF(C764="","",IF(COUNTIF($C$2:C764,C764)&gt;1,"",1))</f>
        <v/>
      </c>
      <c r="E764" s="124" t="str">
        <f ca="1">IF(D764="","",SUM($D$2:D764))</f>
        <v/>
      </c>
    </row>
    <row r="765" spans="1:5">
      <c r="A765" s="124">
        <f t="shared" si="28"/>
        <v>18</v>
      </c>
      <c r="B765" s="124">
        <v>33</v>
      </c>
      <c r="C765" s="139" t="str">
        <f t="shared" ca="1" si="27"/>
        <v/>
      </c>
      <c r="D765" s="124" t="str">
        <f ca="1">IF(C765="","",IF(COUNTIF($C$2:C765,C765)&gt;1,"",1))</f>
        <v/>
      </c>
      <c r="E765" s="124" t="str">
        <f ca="1">IF(D765="","",SUM($D$2:D765))</f>
        <v/>
      </c>
    </row>
    <row r="766" spans="1:5">
      <c r="A766" s="124">
        <f t="shared" si="28"/>
        <v>18</v>
      </c>
      <c r="B766" s="124">
        <v>34</v>
      </c>
      <c r="C766" s="139" t="str">
        <f t="shared" ca="1" si="27"/>
        <v/>
      </c>
      <c r="D766" s="124" t="str">
        <f ca="1">IF(C766="","",IF(COUNTIF($C$2:C766,C766)&gt;1,"",1))</f>
        <v/>
      </c>
      <c r="E766" s="124" t="str">
        <f ca="1">IF(D766="","",SUM($D$2:D766))</f>
        <v/>
      </c>
    </row>
    <row r="767" spans="1:5">
      <c r="A767" s="124">
        <f t="shared" si="28"/>
        <v>18</v>
      </c>
      <c r="B767" s="124">
        <v>35</v>
      </c>
      <c r="C767" s="139" t="str">
        <f t="shared" ca="1" si="27"/>
        <v/>
      </c>
      <c r="D767" s="124" t="str">
        <f ca="1">IF(C767="","",IF(COUNTIF($C$2:C767,C767)&gt;1,"",1))</f>
        <v/>
      </c>
      <c r="E767" s="124" t="str">
        <f ca="1">IF(D767="","",SUM($D$2:D767))</f>
        <v/>
      </c>
    </row>
    <row r="768" spans="1:5">
      <c r="A768" s="124">
        <f t="shared" si="28"/>
        <v>18</v>
      </c>
      <c r="B768" s="124">
        <v>36</v>
      </c>
      <c r="C768" s="139" t="str">
        <f t="shared" ca="1" si="27"/>
        <v/>
      </c>
      <c r="D768" s="124" t="str">
        <f ca="1">IF(C768="","",IF(COUNTIF($C$2:C768,C768)&gt;1,"",1))</f>
        <v/>
      </c>
      <c r="E768" s="124" t="str">
        <f ca="1">IF(D768="","",SUM($D$2:D768))</f>
        <v/>
      </c>
    </row>
    <row r="769" spans="1:5">
      <c r="A769" s="124">
        <f t="shared" si="28"/>
        <v>18</v>
      </c>
      <c r="B769" s="124">
        <v>37</v>
      </c>
      <c r="C769" s="139" t="str">
        <f t="shared" ca="1" si="27"/>
        <v/>
      </c>
      <c r="D769" s="124" t="str">
        <f ca="1">IF(C769="","",IF(COUNTIF($C$2:C769,C769)&gt;1,"",1))</f>
        <v/>
      </c>
      <c r="E769" s="124" t="str">
        <f ca="1">IF(D769="","",SUM($D$2:D769))</f>
        <v/>
      </c>
    </row>
    <row r="770" spans="1:5">
      <c r="A770" s="124">
        <f t="shared" si="28"/>
        <v>18</v>
      </c>
      <c r="B770" s="124">
        <v>38</v>
      </c>
      <c r="C770" s="139" t="str">
        <f t="shared" ca="1" si="27"/>
        <v/>
      </c>
      <c r="D770" s="124" t="str">
        <f ca="1">IF(C770="","",IF(COUNTIF($C$2:C770,C770)&gt;1,"",1))</f>
        <v/>
      </c>
      <c r="E770" s="124" t="str">
        <f ca="1">IF(D770="","",SUM($D$2:D770))</f>
        <v/>
      </c>
    </row>
    <row r="771" spans="1:5">
      <c r="A771" s="124">
        <f t="shared" si="28"/>
        <v>18</v>
      </c>
      <c r="B771" s="124">
        <v>39</v>
      </c>
      <c r="C771" s="139" t="str">
        <f t="shared" ref="C771:C834" ca="1" si="29">INDIRECT("'"&amp;A771&amp;"'!B"&amp;B771+6)</f>
        <v/>
      </c>
      <c r="D771" s="124" t="str">
        <f ca="1">IF(C771="","",IF(COUNTIF($C$2:C771,C771)&gt;1,"",1))</f>
        <v/>
      </c>
      <c r="E771" s="124" t="str">
        <f ca="1">IF(D771="","",SUM($D$2:D771))</f>
        <v/>
      </c>
    </row>
    <row r="772" spans="1:5">
      <c r="A772" s="124">
        <f t="shared" si="28"/>
        <v>18</v>
      </c>
      <c r="B772" s="124">
        <v>40</v>
      </c>
      <c r="C772" s="139" t="str">
        <f t="shared" ca="1" si="29"/>
        <v/>
      </c>
      <c r="D772" s="124" t="str">
        <f ca="1">IF(C772="","",IF(COUNTIF($C$2:C772,C772)&gt;1,"",1))</f>
        <v/>
      </c>
      <c r="E772" s="124" t="str">
        <f ca="1">IF(D772="","",SUM($D$2:D772))</f>
        <v/>
      </c>
    </row>
    <row r="773" spans="1:5">
      <c r="A773" s="124">
        <f t="shared" si="28"/>
        <v>18</v>
      </c>
      <c r="B773" s="124">
        <v>41</v>
      </c>
      <c r="C773" s="139" t="str">
        <f t="shared" ca="1" si="29"/>
        <v/>
      </c>
      <c r="D773" s="124" t="str">
        <f ca="1">IF(C773="","",IF(COUNTIF($C$2:C773,C773)&gt;1,"",1))</f>
        <v/>
      </c>
      <c r="E773" s="124" t="str">
        <f ca="1">IF(D773="","",SUM($D$2:D773))</f>
        <v/>
      </c>
    </row>
    <row r="774" spans="1:5">
      <c r="A774" s="124">
        <f t="shared" si="28"/>
        <v>18</v>
      </c>
      <c r="B774" s="124">
        <v>42</v>
      </c>
      <c r="C774" s="139" t="str">
        <f t="shared" ca="1" si="29"/>
        <v/>
      </c>
      <c r="D774" s="124" t="str">
        <f ca="1">IF(C774="","",IF(COUNTIF($C$2:C774,C774)&gt;1,"",1))</f>
        <v/>
      </c>
      <c r="E774" s="124" t="str">
        <f ca="1">IF(D774="","",SUM($D$2:D774))</f>
        <v/>
      </c>
    </row>
    <row r="775" spans="1:5">
      <c r="A775" s="124">
        <f t="shared" si="28"/>
        <v>18</v>
      </c>
      <c r="B775" s="124">
        <v>43</v>
      </c>
      <c r="C775" s="140" t="str">
        <f t="shared" ca="1" si="29"/>
        <v/>
      </c>
      <c r="D775" s="124" t="str">
        <f ca="1">IF(C775="","",IF(COUNTIF($C$2:C775,C775)&gt;1,"",1))</f>
        <v/>
      </c>
      <c r="E775" s="124" t="str">
        <f ca="1">IF(D775="","",SUM($D$2:D775))</f>
        <v/>
      </c>
    </row>
    <row r="776" spans="1:5">
      <c r="A776" s="124">
        <f>+A775+1</f>
        <v>19</v>
      </c>
      <c r="B776" s="124">
        <v>1</v>
      </c>
      <c r="C776" s="139" t="str">
        <f t="shared" ca="1" si="29"/>
        <v>妹尾優</v>
      </c>
      <c r="D776" s="124" t="str">
        <f ca="1">IF(C776="","",IF(COUNTIF($C$2:C776,C776)&gt;1,"",1))</f>
        <v/>
      </c>
      <c r="E776" s="124" t="str">
        <f ca="1">IF(D776="","",SUM($D$2:D776))</f>
        <v/>
      </c>
    </row>
    <row r="777" spans="1:5">
      <c r="A777" s="124">
        <f>+A776</f>
        <v>19</v>
      </c>
      <c r="B777" s="124">
        <v>2</v>
      </c>
      <c r="C777" s="139" t="str">
        <f t="shared" ca="1" si="29"/>
        <v>清水直人</v>
      </c>
      <c r="D777" s="124" t="str">
        <f ca="1">IF(C777="","",IF(COUNTIF($C$2:C777,C777)&gt;1,"",1))</f>
        <v/>
      </c>
      <c r="E777" s="124" t="str">
        <f ca="1">IF(D777="","",SUM($D$2:D777))</f>
        <v/>
      </c>
    </row>
    <row r="778" spans="1:5">
      <c r="A778" s="124">
        <f t="shared" ref="A778:A818" si="30">+A777</f>
        <v>19</v>
      </c>
      <c r="B778" s="124">
        <v>3</v>
      </c>
      <c r="C778" s="139" t="str">
        <f t="shared" ca="1" si="29"/>
        <v>田村勝行</v>
      </c>
      <c r="D778" s="124" t="str">
        <f ca="1">IF(C778="","",IF(COUNTIF($C$2:C778,C778)&gt;1,"",1))</f>
        <v/>
      </c>
      <c r="E778" s="124" t="str">
        <f ca="1">IF(D778="","",SUM($D$2:D778))</f>
        <v/>
      </c>
    </row>
    <row r="779" spans="1:5">
      <c r="A779" s="124">
        <f t="shared" si="30"/>
        <v>19</v>
      </c>
      <c r="B779" s="124">
        <v>4</v>
      </c>
      <c r="C779" s="139" t="str">
        <f t="shared" ca="1" si="29"/>
        <v>長岡順一</v>
      </c>
      <c r="D779" s="124" t="str">
        <f ca="1">IF(C779="","",IF(COUNTIF($C$2:C779,C779)&gt;1,"",1))</f>
        <v/>
      </c>
      <c r="E779" s="124" t="str">
        <f ca="1">IF(D779="","",SUM($D$2:D779))</f>
        <v/>
      </c>
    </row>
    <row r="780" spans="1:5">
      <c r="A780" s="124">
        <f t="shared" si="30"/>
        <v>19</v>
      </c>
      <c r="B780" s="124">
        <v>5</v>
      </c>
      <c r="C780" s="139" t="str">
        <f t="shared" ca="1" si="29"/>
        <v>鈴木孝</v>
      </c>
      <c r="D780" s="124" t="str">
        <f ca="1">IF(C780="","",IF(COUNTIF($C$2:C780,C780)&gt;1,"",1))</f>
        <v/>
      </c>
      <c r="E780" s="124" t="str">
        <f ca="1">IF(D780="","",SUM($D$2:D780))</f>
        <v/>
      </c>
    </row>
    <row r="781" spans="1:5">
      <c r="A781" s="124">
        <f t="shared" si="30"/>
        <v>19</v>
      </c>
      <c r="B781" s="124">
        <v>6</v>
      </c>
      <c r="C781" s="139" t="str">
        <f t="shared" ca="1" si="29"/>
        <v>髙橋勝彦</v>
      </c>
      <c r="D781" s="124" t="str">
        <f ca="1">IF(C781="","",IF(COUNTIF($C$2:C781,C781)&gt;1,"",1))</f>
        <v/>
      </c>
      <c r="E781" s="124" t="str">
        <f ca="1">IF(D781="","",SUM($D$2:D781))</f>
        <v/>
      </c>
    </row>
    <row r="782" spans="1:5">
      <c r="A782" s="124">
        <f t="shared" si="30"/>
        <v>19</v>
      </c>
      <c r="B782" s="124">
        <v>7</v>
      </c>
      <c r="C782" s="139" t="str">
        <f t="shared" ca="1" si="29"/>
        <v>萩原光彦</v>
      </c>
      <c r="D782" s="124" t="str">
        <f ca="1">IF(C782="","",IF(COUNTIF($C$2:C782,C782)&gt;1,"",1))</f>
        <v/>
      </c>
      <c r="E782" s="124" t="str">
        <f ca="1">IF(D782="","",SUM($D$2:D782))</f>
        <v/>
      </c>
    </row>
    <row r="783" spans="1:5">
      <c r="A783" s="124">
        <f t="shared" si="30"/>
        <v>19</v>
      </c>
      <c r="B783" s="124">
        <v>8</v>
      </c>
      <c r="C783" s="139" t="str">
        <f t="shared" ca="1" si="29"/>
        <v>松本豊</v>
      </c>
      <c r="D783" s="124" t="str">
        <f ca="1">IF(C783="","",IF(COUNTIF($C$2:C783,C783)&gt;1,"",1))</f>
        <v/>
      </c>
      <c r="E783" s="124" t="str">
        <f ca="1">IF(D783="","",SUM($D$2:D783))</f>
        <v/>
      </c>
    </row>
    <row r="784" spans="1:5">
      <c r="A784" s="124">
        <f t="shared" si="30"/>
        <v>19</v>
      </c>
      <c r="B784" s="124">
        <v>9</v>
      </c>
      <c r="C784" s="139" t="str">
        <f t="shared" ca="1" si="29"/>
        <v/>
      </c>
      <c r="D784" s="124" t="str">
        <f ca="1">IF(C784="","",IF(COUNTIF($C$2:C784,C784)&gt;1,"",1))</f>
        <v/>
      </c>
      <c r="E784" s="124" t="str">
        <f ca="1">IF(D784="","",SUM($D$2:D784))</f>
        <v/>
      </c>
    </row>
    <row r="785" spans="1:5">
      <c r="A785" s="124">
        <f t="shared" si="30"/>
        <v>19</v>
      </c>
      <c r="B785" s="124">
        <v>10</v>
      </c>
      <c r="C785" s="139" t="str">
        <f t="shared" ca="1" si="29"/>
        <v/>
      </c>
      <c r="D785" s="124" t="str">
        <f ca="1">IF(C785="","",IF(COUNTIF($C$2:C785,C785)&gt;1,"",1))</f>
        <v/>
      </c>
      <c r="E785" s="124" t="str">
        <f ca="1">IF(D785="","",SUM($D$2:D785))</f>
        <v/>
      </c>
    </row>
    <row r="786" spans="1:5">
      <c r="A786" s="124">
        <f t="shared" si="30"/>
        <v>19</v>
      </c>
      <c r="B786" s="124">
        <v>11</v>
      </c>
      <c r="C786" s="139" t="str">
        <f t="shared" ca="1" si="29"/>
        <v/>
      </c>
      <c r="D786" s="124" t="str">
        <f ca="1">IF(C786="","",IF(COUNTIF($C$2:C786,C786)&gt;1,"",1))</f>
        <v/>
      </c>
      <c r="E786" s="124" t="str">
        <f ca="1">IF(D786="","",SUM($D$2:D786))</f>
        <v/>
      </c>
    </row>
    <row r="787" spans="1:5">
      <c r="A787" s="124">
        <f t="shared" si="30"/>
        <v>19</v>
      </c>
      <c r="B787" s="124">
        <v>12</v>
      </c>
      <c r="C787" s="139" t="str">
        <f t="shared" ca="1" si="29"/>
        <v/>
      </c>
      <c r="D787" s="124" t="str">
        <f ca="1">IF(C787="","",IF(COUNTIF($C$2:C787,C787)&gt;1,"",1))</f>
        <v/>
      </c>
      <c r="E787" s="124" t="str">
        <f ca="1">IF(D787="","",SUM($D$2:D787))</f>
        <v/>
      </c>
    </row>
    <row r="788" spans="1:5">
      <c r="A788" s="124">
        <f t="shared" si="30"/>
        <v>19</v>
      </c>
      <c r="B788" s="124">
        <v>13</v>
      </c>
      <c r="C788" s="139" t="str">
        <f t="shared" ca="1" si="29"/>
        <v/>
      </c>
      <c r="D788" s="124" t="str">
        <f ca="1">IF(C788="","",IF(COUNTIF($C$2:C788,C788)&gt;1,"",1))</f>
        <v/>
      </c>
      <c r="E788" s="124" t="str">
        <f ca="1">IF(D788="","",SUM($D$2:D788))</f>
        <v/>
      </c>
    </row>
    <row r="789" spans="1:5">
      <c r="A789" s="124">
        <f t="shared" si="30"/>
        <v>19</v>
      </c>
      <c r="B789" s="124">
        <v>14</v>
      </c>
      <c r="C789" s="139" t="str">
        <f t="shared" ca="1" si="29"/>
        <v/>
      </c>
      <c r="D789" s="124" t="str">
        <f ca="1">IF(C789="","",IF(COUNTIF($C$2:C789,C789)&gt;1,"",1))</f>
        <v/>
      </c>
      <c r="E789" s="124" t="str">
        <f ca="1">IF(D789="","",SUM($D$2:D789))</f>
        <v/>
      </c>
    </row>
    <row r="790" spans="1:5">
      <c r="A790" s="124">
        <f t="shared" si="30"/>
        <v>19</v>
      </c>
      <c r="B790" s="124">
        <v>15</v>
      </c>
      <c r="C790" s="139" t="str">
        <f t="shared" ca="1" si="29"/>
        <v/>
      </c>
      <c r="D790" s="124" t="str">
        <f ca="1">IF(C790="","",IF(COUNTIF($C$2:C790,C790)&gt;1,"",1))</f>
        <v/>
      </c>
      <c r="E790" s="124" t="str">
        <f ca="1">IF(D790="","",SUM($D$2:D790))</f>
        <v/>
      </c>
    </row>
    <row r="791" spans="1:5">
      <c r="A791" s="124">
        <f t="shared" si="30"/>
        <v>19</v>
      </c>
      <c r="B791" s="124">
        <v>16</v>
      </c>
      <c r="C791" s="139" t="str">
        <f t="shared" ca="1" si="29"/>
        <v/>
      </c>
      <c r="D791" s="124" t="str">
        <f ca="1">IF(C791="","",IF(COUNTIF($C$2:C791,C791)&gt;1,"",1))</f>
        <v/>
      </c>
      <c r="E791" s="124" t="str">
        <f ca="1">IF(D791="","",SUM($D$2:D791))</f>
        <v/>
      </c>
    </row>
    <row r="792" spans="1:5">
      <c r="A792" s="124">
        <f t="shared" si="30"/>
        <v>19</v>
      </c>
      <c r="B792" s="124">
        <v>17</v>
      </c>
      <c r="C792" s="139" t="str">
        <f t="shared" ca="1" si="29"/>
        <v/>
      </c>
      <c r="D792" s="124" t="str">
        <f ca="1">IF(C792="","",IF(COUNTIF($C$2:C792,C792)&gt;1,"",1))</f>
        <v/>
      </c>
      <c r="E792" s="124" t="str">
        <f ca="1">IF(D792="","",SUM($D$2:D792))</f>
        <v/>
      </c>
    </row>
    <row r="793" spans="1:5">
      <c r="A793" s="124">
        <f t="shared" si="30"/>
        <v>19</v>
      </c>
      <c r="B793" s="124">
        <v>18</v>
      </c>
      <c r="C793" s="139" t="str">
        <f t="shared" ca="1" si="29"/>
        <v/>
      </c>
      <c r="D793" s="124" t="str">
        <f ca="1">IF(C793="","",IF(COUNTIF($C$2:C793,C793)&gt;1,"",1))</f>
        <v/>
      </c>
      <c r="E793" s="124" t="str">
        <f ca="1">IF(D793="","",SUM($D$2:D793))</f>
        <v/>
      </c>
    </row>
    <row r="794" spans="1:5">
      <c r="A794" s="124">
        <f t="shared" si="30"/>
        <v>19</v>
      </c>
      <c r="B794" s="124">
        <v>19</v>
      </c>
      <c r="C794" s="139" t="str">
        <f t="shared" ca="1" si="29"/>
        <v/>
      </c>
      <c r="D794" s="124" t="str">
        <f ca="1">IF(C794="","",IF(COUNTIF($C$2:C794,C794)&gt;1,"",1))</f>
        <v/>
      </c>
      <c r="E794" s="124" t="str">
        <f ca="1">IF(D794="","",SUM($D$2:D794))</f>
        <v/>
      </c>
    </row>
    <row r="795" spans="1:5">
      <c r="A795" s="124">
        <f t="shared" si="30"/>
        <v>19</v>
      </c>
      <c r="B795" s="124">
        <v>20</v>
      </c>
      <c r="C795" s="139" t="str">
        <f t="shared" ca="1" si="29"/>
        <v/>
      </c>
      <c r="D795" s="124" t="str">
        <f ca="1">IF(C795="","",IF(COUNTIF($C$2:C795,C795)&gt;1,"",1))</f>
        <v/>
      </c>
      <c r="E795" s="124" t="str">
        <f ca="1">IF(D795="","",SUM($D$2:D795))</f>
        <v/>
      </c>
    </row>
    <row r="796" spans="1:5">
      <c r="A796" s="124">
        <f t="shared" si="30"/>
        <v>19</v>
      </c>
      <c r="B796" s="124">
        <v>21</v>
      </c>
      <c r="C796" s="139" t="str">
        <f t="shared" ca="1" si="29"/>
        <v/>
      </c>
      <c r="D796" s="124" t="str">
        <f ca="1">IF(C796="","",IF(COUNTIF($C$2:C796,C796)&gt;1,"",1))</f>
        <v/>
      </c>
      <c r="E796" s="124" t="str">
        <f ca="1">IF(D796="","",SUM($D$2:D796))</f>
        <v/>
      </c>
    </row>
    <row r="797" spans="1:5">
      <c r="A797" s="124">
        <f t="shared" si="30"/>
        <v>19</v>
      </c>
      <c r="B797" s="124">
        <v>22</v>
      </c>
      <c r="C797" s="139" t="str">
        <f t="shared" ca="1" si="29"/>
        <v/>
      </c>
      <c r="D797" s="124" t="str">
        <f ca="1">IF(C797="","",IF(COUNTIF($C$2:C797,C797)&gt;1,"",1))</f>
        <v/>
      </c>
      <c r="E797" s="124" t="str">
        <f ca="1">IF(D797="","",SUM($D$2:D797))</f>
        <v/>
      </c>
    </row>
    <row r="798" spans="1:5">
      <c r="A798" s="124">
        <f t="shared" si="30"/>
        <v>19</v>
      </c>
      <c r="B798" s="124">
        <v>23</v>
      </c>
      <c r="C798" s="139" t="str">
        <f t="shared" ca="1" si="29"/>
        <v/>
      </c>
      <c r="D798" s="124" t="str">
        <f ca="1">IF(C798="","",IF(COUNTIF($C$2:C798,C798)&gt;1,"",1))</f>
        <v/>
      </c>
      <c r="E798" s="124" t="str">
        <f ca="1">IF(D798="","",SUM($D$2:D798))</f>
        <v/>
      </c>
    </row>
    <row r="799" spans="1:5">
      <c r="A799" s="124">
        <f t="shared" si="30"/>
        <v>19</v>
      </c>
      <c r="B799" s="124">
        <v>24</v>
      </c>
      <c r="C799" s="139" t="str">
        <f t="shared" ca="1" si="29"/>
        <v/>
      </c>
      <c r="D799" s="124" t="str">
        <f ca="1">IF(C799="","",IF(COUNTIF($C$2:C799,C799)&gt;1,"",1))</f>
        <v/>
      </c>
      <c r="E799" s="124" t="str">
        <f ca="1">IF(D799="","",SUM($D$2:D799))</f>
        <v/>
      </c>
    </row>
    <row r="800" spans="1:5">
      <c r="A800" s="124">
        <f t="shared" si="30"/>
        <v>19</v>
      </c>
      <c r="B800" s="124">
        <v>25</v>
      </c>
      <c r="C800" s="139" t="str">
        <f t="shared" ca="1" si="29"/>
        <v/>
      </c>
      <c r="D800" s="124" t="str">
        <f ca="1">IF(C800="","",IF(COUNTIF($C$2:C800,C800)&gt;1,"",1))</f>
        <v/>
      </c>
      <c r="E800" s="124" t="str">
        <f ca="1">IF(D800="","",SUM($D$2:D800))</f>
        <v/>
      </c>
    </row>
    <row r="801" spans="1:5">
      <c r="A801" s="124">
        <f t="shared" si="30"/>
        <v>19</v>
      </c>
      <c r="B801" s="124">
        <v>26</v>
      </c>
      <c r="C801" s="139" t="str">
        <f t="shared" ca="1" si="29"/>
        <v/>
      </c>
      <c r="D801" s="124" t="str">
        <f ca="1">IF(C801="","",IF(COUNTIF($C$2:C801,C801)&gt;1,"",1))</f>
        <v/>
      </c>
      <c r="E801" s="124" t="str">
        <f ca="1">IF(D801="","",SUM($D$2:D801))</f>
        <v/>
      </c>
    </row>
    <row r="802" spans="1:5">
      <c r="A802" s="124">
        <f t="shared" si="30"/>
        <v>19</v>
      </c>
      <c r="B802" s="124">
        <v>27</v>
      </c>
      <c r="C802" s="139" t="str">
        <f t="shared" ca="1" si="29"/>
        <v/>
      </c>
      <c r="D802" s="124" t="str">
        <f ca="1">IF(C802="","",IF(COUNTIF($C$2:C802,C802)&gt;1,"",1))</f>
        <v/>
      </c>
      <c r="E802" s="124" t="str">
        <f ca="1">IF(D802="","",SUM($D$2:D802))</f>
        <v/>
      </c>
    </row>
    <row r="803" spans="1:5">
      <c r="A803" s="124">
        <f t="shared" si="30"/>
        <v>19</v>
      </c>
      <c r="B803" s="124">
        <v>28</v>
      </c>
      <c r="C803" s="139" t="str">
        <f t="shared" ca="1" si="29"/>
        <v/>
      </c>
      <c r="D803" s="124" t="str">
        <f ca="1">IF(C803="","",IF(COUNTIF($C$2:C803,C803)&gt;1,"",1))</f>
        <v/>
      </c>
      <c r="E803" s="124" t="str">
        <f ca="1">IF(D803="","",SUM($D$2:D803))</f>
        <v/>
      </c>
    </row>
    <row r="804" spans="1:5">
      <c r="A804" s="124">
        <f t="shared" si="30"/>
        <v>19</v>
      </c>
      <c r="B804" s="124">
        <v>29</v>
      </c>
      <c r="C804" s="139" t="str">
        <f t="shared" ca="1" si="29"/>
        <v/>
      </c>
      <c r="D804" s="124" t="str">
        <f ca="1">IF(C804="","",IF(COUNTIF($C$2:C804,C804)&gt;1,"",1))</f>
        <v/>
      </c>
      <c r="E804" s="124" t="str">
        <f ca="1">IF(D804="","",SUM($D$2:D804))</f>
        <v/>
      </c>
    </row>
    <row r="805" spans="1:5">
      <c r="A805" s="124">
        <f t="shared" si="30"/>
        <v>19</v>
      </c>
      <c r="B805" s="124">
        <v>30</v>
      </c>
      <c r="C805" s="139" t="str">
        <f t="shared" ca="1" si="29"/>
        <v/>
      </c>
      <c r="D805" s="124" t="str">
        <f ca="1">IF(C805="","",IF(COUNTIF($C$2:C805,C805)&gt;1,"",1))</f>
        <v/>
      </c>
      <c r="E805" s="124" t="str">
        <f ca="1">IF(D805="","",SUM($D$2:D805))</f>
        <v/>
      </c>
    </row>
    <row r="806" spans="1:5">
      <c r="A806" s="124">
        <f t="shared" si="30"/>
        <v>19</v>
      </c>
      <c r="B806" s="124">
        <v>31</v>
      </c>
      <c r="C806" s="139" t="str">
        <f t="shared" ca="1" si="29"/>
        <v/>
      </c>
      <c r="D806" s="124" t="str">
        <f ca="1">IF(C806="","",IF(COUNTIF($C$2:C806,C806)&gt;1,"",1))</f>
        <v/>
      </c>
      <c r="E806" s="124" t="str">
        <f ca="1">IF(D806="","",SUM($D$2:D806))</f>
        <v/>
      </c>
    </row>
    <row r="807" spans="1:5">
      <c r="A807" s="124">
        <f t="shared" si="30"/>
        <v>19</v>
      </c>
      <c r="B807" s="124">
        <v>32</v>
      </c>
      <c r="C807" s="139" t="str">
        <f t="shared" ca="1" si="29"/>
        <v/>
      </c>
      <c r="D807" s="124" t="str">
        <f ca="1">IF(C807="","",IF(COUNTIF($C$2:C807,C807)&gt;1,"",1))</f>
        <v/>
      </c>
      <c r="E807" s="124" t="str">
        <f ca="1">IF(D807="","",SUM($D$2:D807))</f>
        <v/>
      </c>
    </row>
    <row r="808" spans="1:5">
      <c r="A808" s="124">
        <f t="shared" si="30"/>
        <v>19</v>
      </c>
      <c r="B808" s="124">
        <v>33</v>
      </c>
      <c r="C808" s="139" t="str">
        <f t="shared" ca="1" si="29"/>
        <v/>
      </c>
      <c r="D808" s="124" t="str">
        <f ca="1">IF(C808="","",IF(COUNTIF($C$2:C808,C808)&gt;1,"",1))</f>
        <v/>
      </c>
      <c r="E808" s="124" t="str">
        <f ca="1">IF(D808="","",SUM($D$2:D808))</f>
        <v/>
      </c>
    </row>
    <row r="809" spans="1:5">
      <c r="A809" s="124">
        <f t="shared" si="30"/>
        <v>19</v>
      </c>
      <c r="B809" s="124">
        <v>34</v>
      </c>
      <c r="C809" s="139" t="str">
        <f t="shared" ca="1" si="29"/>
        <v/>
      </c>
      <c r="D809" s="124" t="str">
        <f ca="1">IF(C809="","",IF(COUNTIF($C$2:C809,C809)&gt;1,"",1))</f>
        <v/>
      </c>
      <c r="E809" s="124" t="str">
        <f ca="1">IF(D809="","",SUM($D$2:D809))</f>
        <v/>
      </c>
    </row>
    <row r="810" spans="1:5">
      <c r="A810" s="124">
        <f t="shared" si="30"/>
        <v>19</v>
      </c>
      <c r="B810" s="124">
        <v>35</v>
      </c>
      <c r="C810" s="139" t="str">
        <f t="shared" ca="1" si="29"/>
        <v/>
      </c>
      <c r="D810" s="124" t="str">
        <f ca="1">IF(C810="","",IF(COUNTIF($C$2:C810,C810)&gt;1,"",1))</f>
        <v/>
      </c>
      <c r="E810" s="124" t="str">
        <f ca="1">IF(D810="","",SUM($D$2:D810))</f>
        <v/>
      </c>
    </row>
    <row r="811" spans="1:5">
      <c r="A811" s="124">
        <f t="shared" si="30"/>
        <v>19</v>
      </c>
      <c r="B811" s="124">
        <v>36</v>
      </c>
      <c r="C811" s="139" t="str">
        <f t="shared" ca="1" si="29"/>
        <v/>
      </c>
      <c r="D811" s="124" t="str">
        <f ca="1">IF(C811="","",IF(COUNTIF($C$2:C811,C811)&gt;1,"",1))</f>
        <v/>
      </c>
      <c r="E811" s="124" t="str">
        <f ca="1">IF(D811="","",SUM($D$2:D811))</f>
        <v/>
      </c>
    </row>
    <row r="812" spans="1:5">
      <c r="A812" s="124">
        <f t="shared" si="30"/>
        <v>19</v>
      </c>
      <c r="B812" s="124">
        <v>37</v>
      </c>
      <c r="C812" s="139" t="str">
        <f t="shared" ca="1" si="29"/>
        <v/>
      </c>
      <c r="D812" s="124" t="str">
        <f ca="1">IF(C812="","",IF(COUNTIF($C$2:C812,C812)&gt;1,"",1))</f>
        <v/>
      </c>
      <c r="E812" s="124" t="str">
        <f ca="1">IF(D812="","",SUM($D$2:D812))</f>
        <v/>
      </c>
    </row>
    <row r="813" spans="1:5">
      <c r="A813" s="124">
        <f t="shared" si="30"/>
        <v>19</v>
      </c>
      <c r="B813" s="124">
        <v>38</v>
      </c>
      <c r="C813" s="139" t="str">
        <f t="shared" ca="1" si="29"/>
        <v/>
      </c>
      <c r="D813" s="124" t="str">
        <f ca="1">IF(C813="","",IF(COUNTIF($C$2:C813,C813)&gt;1,"",1))</f>
        <v/>
      </c>
      <c r="E813" s="124" t="str">
        <f ca="1">IF(D813="","",SUM($D$2:D813))</f>
        <v/>
      </c>
    </row>
    <row r="814" spans="1:5">
      <c r="A814" s="124">
        <f t="shared" si="30"/>
        <v>19</v>
      </c>
      <c r="B814" s="124">
        <v>39</v>
      </c>
      <c r="C814" s="139" t="str">
        <f t="shared" ca="1" si="29"/>
        <v/>
      </c>
      <c r="D814" s="124" t="str">
        <f ca="1">IF(C814="","",IF(COUNTIF($C$2:C814,C814)&gt;1,"",1))</f>
        <v/>
      </c>
      <c r="E814" s="124" t="str">
        <f ca="1">IF(D814="","",SUM($D$2:D814))</f>
        <v/>
      </c>
    </row>
    <row r="815" spans="1:5">
      <c r="A815" s="124">
        <f t="shared" si="30"/>
        <v>19</v>
      </c>
      <c r="B815" s="124">
        <v>40</v>
      </c>
      <c r="C815" s="139" t="str">
        <f t="shared" ca="1" si="29"/>
        <v/>
      </c>
      <c r="D815" s="124" t="str">
        <f ca="1">IF(C815="","",IF(COUNTIF($C$2:C815,C815)&gt;1,"",1))</f>
        <v/>
      </c>
      <c r="E815" s="124" t="str">
        <f ca="1">IF(D815="","",SUM($D$2:D815))</f>
        <v/>
      </c>
    </row>
    <row r="816" spans="1:5">
      <c r="A816" s="124">
        <f t="shared" si="30"/>
        <v>19</v>
      </c>
      <c r="B816" s="124">
        <v>41</v>
      </c>
      <c r="C816" s="139" t="str">
        <f t="shared" ca="1" si="29"/>
        <v/>
      </c>
      <c r="D816" s="124" t="str">
        <f ca="1">IF(C816="","",IF(COUNTIF($C$2:C816,C816)&gt;1,"",1))</f>
        <v/>
      </c>
      <c r="E816" s="124" t="str">
        <f ca="1">IF(D816="","",SUM($D$2:D816))</f>
        <v/>
      </c>
    </row>
    <row r="817" spans="1:5">
      <c r="A817" s="124">
        <f t="shared" si="30"/>
        <v>19</v>
      </c>
      <c r="B817" s="124">
        <v>42</v>
      </c>
      <c r="C817" s="139" t="str">
        <f t="shared" ca="1" si="29"/>
        <v/>
      </c>
      <c r="D817" s="124" t="str">
        <f ca="1">IF(C817="","",IF(COUNTIF($C$2:C817,C817)&gt;1,"",1))</f>
        <v/>
      </c>
      <c r="E817" s="124" t="str">
        <f ca="1">IF(D817="","",SUM($D$2:D817))</f>
        <v/>
      </c>
    </row>
    <row r="818" spans="1:5">
      <c r="A818" s="124">
        <f t="shared" si="30"/>
        <v>19</v>
      </c>
      <c r="B818" s="124">
        <v>43</v>
      </c>
      <c r="C818" s="140" t="str">
        <f t="shared" ca="1" si="29"/>
        <v/>
      </c>
      <c r="D818" s="124" t="str">
        <f ca="1">IF(C818="","",IF(COUNTIF($C$2:C818,C818)&gt;1,"",1))</f>
        <v/>
      </c>
      <c r="E818" s="124" t="str">
        <f ca="1">IF(D818="","",SUM($D$2:D818))</f>
        <v/>
      </c>
    </row>
    <row r="819" spans="1:5">
      <c r="A819" s="124">
        <f>+A818+1</f>
        <v>20</v>
      </c>
      <c r="B819" s="124">
        <v>1</v>
      </c>
      <c r="C819" s="139" t="str">
        <f t="shared" ca="1" si="29"/>
        <v>長瀬賢太郎</v>
      </c>
      <c r="D819" s="124" t="str">
        <f ca="1">IF(C819="","",IF(COUNTIF($C$2:C819,C819)&gt;1,"",1))</f>
        <v/>
      </c>
      <c r="E819" s="124" t="str">
        <f ca="1">IF(D819="","",SUM($D$2:D819))</f>
        <v/>
      </c>
    </row>
    <row r="820" spans="1:5">
      <c r="A820" s="124">
        <f>+A819</f>
        <v>20</v>
      </c>
      <c r="B820" s="124">
        <v>2</v>
      </c>
      <c r="C820" s="139" t="str">
        <f t="shared" ca="1" si="29"/>
        <v>長岡順一</v>
      </c>
      <c r="D820" s="124" t="str">
        <f ca="1">IF(C820="","",IF(COUNTIF($C$2:C820,C820)&gt;1,"",1))</f>
        <v/>
      </c>
      <c r="E820" s="124" t="str">
        <f ca="1">IF(D820="","",SUM($D$2:D820))</f>
        <v/>
      </c>
    </row>
    <row r="821" spans="1:5">
      <c r="A821" s="124">
        <f t="shared" ref="A821:A861" si="31">+A820</f>
        <v>20</v>
      </c>
      <c r="B821" s="124">
        <v>3</v>
      </c>
      <c r="C821" s="139" t="str">
        <f t="shared" ca="1" si="29"/>
        <v>福田敦</v>
      </c>
      <c r="D821" s="124" t="str">
        <f ca="1">IF(C821="","",IF(COUNTIF($C$2:C821,C821)&gt;1,"",1))</f>
        <v/>
      </c>
      <c r="E821" s="124" t="str">
        <f ca="1">IF(D821="","",SUM($D$2:D821))</f>
        <v/>
      </c>
    </row>
    <row r="822" spans="1:5">
      <c r="A822" s="124">
        <f t="shared" si="31"/>
        <v>20</v>
      </c>
      <c r="B822" s="124">
        <v>4</v>
      </c>
      <c r="C822" s="139" t="str">
        <f t="shared" ca="1" si="29"/>
        <v>幕内秀夫</v>
      </c>
      <c r="D822" s="124" t="str">
        <f ca="1">IF(C822="","",IF(COUNTIF($C$2:C822,C822)&gt;1,"",1))</f>
        <v/>
      </c>
      <c r="E822" s="124" t="str">
        <f ca="1">IF(D822="","",SUM($D$2:D822))</f>
        <v/>
      </c>
    </row>
    <row r="823" spans="1:5">
      <c r="A823" s="124">
        <f t="shared" si="31"/>
        <v>20</v>
      </c>
      <c r="B823" s="124">
        <v>5</v>
      </c>
      <c r="C823" s="139" t="str">
        <f t="shared" ca="1" si="29"/>
        <v>田村諭</v>
      </c>
      <c r="D823" s="124" t="str">
        <f ca="1">IF(C823="","",IF(COUNTIF($C$2:C823,C823)&gt;1,"",1))</f>
        <v/>
      </c>
      <c r="E823" s="124" t="str">
        <f ca="1">IF(D823="","",SUM($D$2:D823))</f>
        <v/>
      </c>
    </row>
    <row r="824" spans="1:5">
      <c r="A824" s="124">
        <f t="shared" si="31"/>
        <v>20</v>
      </c>
      <c r="B824" s="124">
        <v>6</v>
      </c>
      <c r="C824" s="139" t="str">
        <f t="shared" ca="1" si="29"/>
        <v>志村登志雄</v>
      </c>
      <c r="D824" s="124" t="str">
        <f ca="1">IF(C824="","",IF(COUNTIF($C$2:C824,C824)&gt;1,"",1))</f>
        <v/>
      </c>
      <c r="E824" s="124" t="str">
        <f ca="1">IF(D824="","",SUM($D$2:D824))</f>
        <v/>
      </c>
    </row>
    <row r="825" spans="1:5">
      <c r="A825" s="124">
        <f t="shared" si="31"/>
        <v>20</v>
      </c>
      <c r="B825" s="124">
        <v>7</v>
      </c>
      <c r="C825" s="139" t="str">
        <f t="shared" ca="1" si="29"/>
        <v>若月章浩</v>
      </c>
      <c r="D825" s="124" t="str">
        <f ca="1">IF(C825="","",IF(COUNTIF($C$2:C825,C825)&gt;1,"",1))</f>
        <v/>
      </c>
      <c r="E825" s="124" t="str">
        <f ca="1">IF(D825="","",SUM($D$2:D825))</f>
        <v/>
      </c>
    </row>
    <row r="826" spans="1:5">
      <c r="A826" s="124">
        <f t="shared" si="31"/>
        <v>20</v>
      </c>
      <c r="B826" s="124">
        <v>8</v>
      </c>
      <c r="C826" s="139" t="str">
        <f t="shared" ca="1" si="29"/>
        <v>宮野慶一郎</v>
      </c>
      <c r="D826" s="124">
        <f ca="1">IF(C826="","",IF(COUNTIF($C$2:C826,C826)&gt;1,"",1))</f>
        <v>1</v>
      </c>
      <c r="E826" s="124">
        <f ca="1">IF(D826="","",SUM($D$2:D826))</f>
        <v>65</v>
      </c>
    </row>
    <row r="827" spans="1:5">
      <c r="A827" s="124">
        <f t="shared" si="31"/>
        <v>20</v>
      </c>
      <c r="B827" s="124">
        <v>9</v>
      </c>
      <c r="C827" s="139" t="str">
        <f t="shared" ca="1" si="29"/>
        <v>樽井達彦</v>
      </c>
      <c r="D827" s="124">
        <f ca="1">IF(C827="","",IF(COUNTIF($C$2:C827,C827)&gt;1,"",1))</f>
        <v>1</v>
      </c>
      <c r="E827" s="124">
        <f ca="1">IF(D827="","",SUM($D$2:D827))</f>
        <v>66</v>
      </c>
    </row>
    <row r="828" spans="1:5">
      <c r="A828" s="124">
        <f t="shared" si="31"/>
        <v>20</v>
      </c>
      <c r="B828" s="124">
        <v>10</v>
      </c>
      <c r="C828" s="139" t="str">
        <f t="shared" ca="1" si="29"/>
        <v>小野寺裕</v>
      </c>
      <c r="D828" s="124">
        <f ca="1">IF(C828="","",IF(COUNTIF($C$2:C828,C828)&gt;1,"",1))</f>
        <v>1</v>
      </c>
      <c r="E828" s="124">
        <f ca="1">IF(D828="","",SUM($D$2:D828))</f>
        <v>67</v>
      </c>
    </row>
    <row r="829" spans="1:5">
      <c r="A829" s="124">
        <f t="shared" si="31"/>
        <v>20</v>
      </c>
      <c r="B829" s="124">
        <v>11</v>
      </c>
      <c r="C829" s="139" t="str">
        <f t="shared" ca="1" si="29"/>
        <v>ニメーシャ</v>
      </c>
      <c r="D829" s="124" t="str">
        <f ca="1">IF(C829="","",IF(COUNTIF($C$2:C829,C829)&gt;1,"",1))</f>
        <v/>
      </c>
      <c r="E829" s="124" t="str">
        <f ca="1">IF(D829="","",SUM($D$2:D829))</f>
        <v/>
      </c>
    </row>
    <row r="830" spans="1:5">
      <c r="A830" s="124">
        <f t="shared" si="31"/>
        <v>20</v>
      </c>
      <c r="B830" s="124">
        <v>12</v>
      </c>
      <c r="C830" s="139" t="str">
        <f t="shared" ca="1" si="29"/>
        <v>フェルナンド</v>
      </c>
      <c r="D830" s="124" t="str">
        <f ca="1">IF(C830="","",IF(COUNTIF($C$2:C830,C830)&gt;1,"",1))</f>
        <v/>
      </c>
      <c r="E830" s="124" t="str">
        <f ca="1">IF(D830="","",SUM($D$2:D830))</f>
        <v/>
      </c>
    </row>
    <row r="831" spans="1:5">
      <c r="A831" s="124">
        <f t="shared" si="31"/>
        <v>20</v>
      </c>
      <c r="B831" s="124">
        <v>13</v>
      </c>
      <c r="C831" s="139" t="str">
        <f t="shared" ca="1" si="29"/>
        <v>チャモド</v>
      </c>
      <c r="D831" s="124">
        <f ca="1">IF(C831="","",IF(COUNTIF($C$2:C831,C831)&gt;1,"",1))</f>
        <v>1</v>
      </c>
      <c r="E831" s="124">
        <f ca="1">IF(D831="","",SUM($D$2:D831))</f>
        <v>68</v>
      </c>
    </row>
    <row r="832" spans="1:5">
      <c r="A832" s="124">
        <f t="shared" si="31"/>
        <v>20</v>
      </c>
      <c r="B832" s="124">
        <v>14</v>
      </c>
      <c r="C832" s="139" t="str">
        <f t="shared" ca="1" si="29"/>
        <v>鈴木孝</v>
      </c>
      <c r="D832" s="124" t="str">
        <f ca="1">IF(C832="","",IF(COUNTIF($C$2:C832,C832)&gt;1,"",1))</f>
        <v/>
      </c>
      <c r="E832" s="124" t="str">
        <f ca="1">IF(D832="","",SUM($D$2:D832))</f>
        <v/>
      </c>
    </row>
    <row r="833" spans="1:5">
      <c r="A833" s="124">
        <f t="shared" si="31"/>
        <v>20</v>
      </c>
      <c r="B833" s="124">
        <v>15</v>
      </c>
      <c r="C833" s="139" t="str">
        <f t="shared" ca="1" si="29"/>
        <v>田村勝行</v>
      </c>
      <c r="D833" s="124" t="str">
        <f ca="1">IF(C833="","",IF(COUNTIF($C$2:C833,C833)&gt;1,"",1))</f>
        <v/>
      </c>
      <c r="E833" s="124" t="str">
        <f ca="1">IF(D833="","",SUM($D$2:D833))</f>
        <v/>
      </c>
    </row>
    <row r="834" spans="1:5">
      <c r="A834" s="124">
        <f t="shared" si="31"/>
        <v>20</v>
      </c>
      <c r="B834" s="124">
        <v>16</v>
      </c>
      <c r="C834" s="139" t="str">
        <f t="shared" ca="1" si="29"/>
        <v>松本豊</v>
      </c>
      <c r="D834" s="124" t="str">
        <f ca="1">IF(C834="","",IF(COUNTIF($C$2:C834,C834)&gt;1,"",1))</f>
        <v/>
      </c>
      <c r="E834" s="124" t="str">
        <f ca="1">IF(D834="","",SUM($D$2:D834))</f>
        <v/>
      </c>
    </row>
    <row r="835" spans="1:5">
      <c r="A835" s="124">
        <f t="shared" si="31"/>
        <v>20</v>
      </c>
      <c r="B835" s="124">
        <v>17</v>
      </c>
      <c r="C835" s="139" t="str">
        <f t="shared" ref="C835:C898" ca="1" si="32">INDIRECT("'"&amp;A835&amp;"'!B"&amp;B835+6)</f>
        <v>妹尾優</v>
      </c>
      <c r="D835" s="124" t="str">
        <f ca="1">IF(C835="","",IF(COUNTIF($C$2:C835,C835)&gt;1,"",1))</f>
        <v/>
      </c>
      <c r="E835" s="124" t="str">
        <f ca="1">IF(D835="","",SUM($D$2:D835))</f>
        <v/>
      </c>
    </row>
    <row r="836" spans="1:5">
      <c r="A836" s="124">
        <f t="shared" si="31"/>
        <v>20</v>
      </c>
      <c r="B836" s="124">
        <v>18</v>
      </c>
      <c r="C836" s="139" t="str">
        <f t="shared" ca="1" si="32"/>
        <v>山田保</v>
      </c>
      <c r="D836" s="124" t="str">
        <f ca="1">IF(C836="","",IF(COUNTIF($C$2:C836,C836)&gt;1,"",1))</f>
        <v/>
      </c>
      <c r="E836" s="124" t="str">
        <f ca="1">IF(D836="","",SUM($D$2:D836))</f>
        <v/>
      </c>
    </row>
    <row r="837" spans="1:5">
      <c r="A837" s="124">
        <f t="shared" si="31"/>
        <v>20</v>
      </c>
      <c r="B837" s="124">
        <v>19</v>
      </c>
      <c r="C837" s="139" t="str">
        <f t="shared" ca="1" si="32"/>
        <v/>
      </c>
      <c r="D837" s="124" t="str">
        <f ca="1">IF(C837="","",IF(COUNTIF($C$2:C837,C837)&gt;1,"",1))</f>
        <v/>
      </c>
      <c r="E837" s="124" t="str">
        <f ca="1">IF(D837="","",SUM($D$2:D837))</f>
        <v/>
      </c>
    </row>
    <row r="838" spans="1:5">
      <c r="A838" s="124">
        <f t="shared" si="31"/>
        <v>20</v>
      </c>
      <c r="B838" s="124">
        <v>20</v>
      </c>
      <c r="C838" s="139" t="str">
        <f t="shared" ca="1" si="32"/>
        <v/>
      </c>
      <c r="D838" s="124" t="str">
        <f ca="1">IF(C838="","",IF(COUNTIF($C$2:C838,C838)&gt;1,"",1))</f>
        <v/>
      </c>
      <c r="E838" s="124" t="str">
        <f ca="1">IF(D838="","",SUM($D$2:D838))</f>
        <v/>
      </c>
    </row>
    <row r="839" spans="1:5">
      <c r="A839" s="124">
        <f t="shared" si="31"/>
        <v>20</v>
      </c>
      <c r="B839" s="124">
        <v>21</v>
      </c>
      <c r="C839" s="139" t="str">
        <f t="shared" ca="1" si="32"/>
        <v/>
      </c>
      <c r="D839" s="124" t="str">
        <f ca="1">IF(C839="","",IF(COUNTIF($C$2:C839,C839)&gt;1,"",1))</f>
        <v/>
      </c>
      <c r="E839" s="124" t="str">
        <f ca="1">IF(D839="","",SUM($D$2:D839))</f>
        <v/>
      </c>
    </row>
    <row r="840" spans="1:5">
      <c r="A840" s="124">
        <f t="shared" si="31"/>
        <v>20</v>
      </c>
      <c r="B840" s="124">
        <v>22</v>
      </c>
      <c r="C840" s="139" t="str">
        <f t="shared" ca="1" si="32"/>
        <v/>
      </c>
      <c r="D840" s="124" t="str">
        <f ca="1">IF(C840="","",IF(COUNTIF($C$2:C840,C840)&gt;1,"",1))</f>
        <v/>
      </c>
      <c r="E840" s="124" t="str">
        <f ca="1">IF(D840="","",SUM($D$2:D840))</f>
        <v/>
      </c>
    </row>
    <row r="841" spans="1:5">
      <c r="A841" s="124">
        <f t="shared" si="31"/>
        <v>20</v>
      </c>
      <c r="B841" s="124">
        <v>23</v>
      </c>
      <c r="C841" s="139" t="str">
        <f t="shared" ca="1" si="32"/>
        <v/>
      </c>
      <c r="D841" s="124" t="str">
        <f ca="1">IF(C841="","",IF(COUNTIF($C$2:C841,C841)&gt;1,"",1))</f>
        <v/>
      </c>
      <c r="E841" s="124" t="str">
        <f ca="1">IF(D841="","",SUM($D$2:D841))</f>
        <v/>
      </c>
    </row>
    <row r="842" spans="1:5">
      <c r="A842" s="124">
        <f t="shared" si="31"/>
        <v>20</v>
      </c>
      <c r="B842" s="124">
        <v>24</v>
      </c>
      <c r="C842" s="139" t="str">
        <f t="shared" ca="1" si="32"/>
        <v/>
      </c>
      <c r="D842" s="124" t="str">
        <f ca="1">IF(C842="","",IF(COUNTIF($C$2:C842,C842)&gt;1,"",1))</f>
        <v/>
      </c>
      <c r="E842" s="124" t="str">
        <f ca="1">IF(D842="","",SUM($D$2:D842))</f>
        <v/>
      </c>
    </row>
    <row r="843" spans="1:5">
      <c r="A843" s="124">
        <f t="shared" si="31"/>
        <v>20</v>
      </c>
      <c r="B843" s="124">
        <v>25</v>
      </c>
      <c r="C843" s="139" t="str">
        <f t="shared" ca="1" si="32"/>
        <v/>
      </c>
      <c r="D843" s="124" t="str">
        <f ca="1">IF(C843="","",IF(COUNTIF($C$2:C843,C843)&gt;1,"",1))</f>
        <v/>
      </c>
      <c r="E843" s="124" t="str">
        <f ca="1">IF(D843="","",SUM($D$2:D843))</f>
        <v/>
      </c>
    </row>
    <row r="844" spans="1:5">
      <c r="A844" s="124">
        <f t="shared" si="31"/>
        <v>20</v>
      </c>
      <c r="B844" s="124">
        <v>26</v>
      </c>
      <c r="C844" s="139" t="str">
        <f t="shared" ca="1" si="32"/>
        <v/>
      </c>
      <c r="D844" s="124" t="str">
        <f ca="1">IF(C844="","",IF(COUNTIF($C$2:C844,C844)&gt;1,"",1))</f>
        <v/>
      </c>
      <c r="E844" s="124" t="str">
        <f ca="1">IF(D844="","",SUM($D$2:D844))</f>
        <v/>
      </c>
    </row>
    <row r="845" spans="1:5">
      <c r="A845" s="124">
        <f t="shared" si="31"/>
        <v>20</v>
      </c>
      <c r="B845" s="124">
        <v>27</v>
      </c>
      <c r="C845" s="139" t="str">
        <f t="shared" ca="1" si="32"/>
        <v/>
      </c>
      <c r="D845" s="124" t="str">
        <f ca="1">IF(C845="","",IF(COUNTIF($C$2:C845,C845)&gt;1,"",1))</f>
        <v/>
      </c>
      <c r="E845" s="124" t="str">
        <f ca="1">IF(D845="","",SUM($D$2:D845))</f>
        <v/>
      </c>
    </row>
    <row r="846" spans="1:5">
      <c r="A846" s="124">
        <f t="shared" si="31"/>
        <v>20</v>
      </c>
      <c r="B846" s="124">
        <v>28</v>
      </c>
      <c r="C846" s="139" t="str">
        <f t="shared" ca="1" si="32"/>
        <v/>
      </c>
      <c r="D846" s="124" t="str">
        <f ca="1">IF(C846="","",IF(COUNTIF($C$2:C846,C846)&gt;1,"",1))</f>
        <v/>
      </c>
      <c r="E846" s="124" t="str">
        <f ca="1">IF(D846="","",SUM($D$2:D846))</f>
        <v/>
      </c>
    </row>
    <row r="847" spans="1:5">
      <c r="A847" s="124">
        <f t="shared" si="31"/>
        <v>20</v>
      </c>
      <c r="B847" s="124">
        <v>29</v>
      </c>
      <c r="C847" s="139" t="str">
        <f t="shared" ca="1" si="32"/>
        <v/>
      </c>
      <c r="D847" s="124" t="str">
        <f ca="1">IF(C847="","",IF(COUNTIF($C$2:C847,C847)&gt;1,"",1))</f>
        <v/>
      </c>
      <c r="E847" s="124" t="str">
        <f ca="1">IF(D847="","",SUM($D$2:D847))</f>
        <v/>
      </c>
    </row>
    <row r="848" spans="1:5">
      <c r="A848" s="124">
        <f t="shared" si="31"/>
        <v>20</v>
      </c>
      <c r="B848" s="124">
        <v>30</v>
      </c>
      <c r="C848" s="139" t="str">
        <f t="shared" ca="1" si="32"/>
        <v/>
      </c>
      <c r="D848" s="124" t="str">
        <f ca="1">IF(C848="","",IF(COUNTIF($C$2:C848,C848)&gt;1,"",1))</f>
        <v/>
      </c>
      <c r="E848" s="124" t="str">
        <f ca="1">IF(D848="","",SUM($D$2:D848))</f>
        <v/>
      </c>
    </row>
    <row r="849" spans="1:5">
      <c r="A849" s="124">
        <f t="shared" si="31"/>
        <v>20</v>
      </c>
      <c r="B849" s="124">
        <v>31</v>
      </c>
      <c r="C849" s="139" t="str">
        <f t="shared" ca="1" si="32"/>
        <v/>
      </c>
      <c r="D849" s="124" t="str">
        <f ca="1">IF(C849="","",IF(COUNTIF($C$2:C849,C849)&gt;1,"",1))</f>
        <v/>
      </c>
      <c r="E849" s="124" t="str">
        <f ca="1">IF(D849="","",SUM($D$2:D849))</f>
        <v/>
      </c>
    </row>
    <row r="850" spans="1:5">
      <c r="A850" s="124">
        <f t="shared" si="31"/>
        <v>20</v>
      </c>
      <c r="B850" s="124">
        <v>32</v>
      </c>
      <c r="C850" s="139" t="str">
        <f t="shared" ca="1" si="32"/>
        <v/>
      </c>
      <c r="D850" s="124" t="str">
        <f ca="1">IF(C850="","",IF(COUNTIF($C$2:C850,C850)&gt;1,"",1))</f>
        <v/>
      </c>
      <c r="E850" s="124" t="str">
        <f ca="1">IF(D850="","",SUM($D$2:D850))</f>
        <v/>
      </c>
    </row>
    <row r="851" spans="1:5">
      <c r="A851" s="124">
        <f t="shared" si="31"/>
        <v>20</v>
      </c>
      <c r="B851" s="124">
        <v>33</v>
      </c>
      <c r="C851" s="139" t="str">
        <f t="shared" ca="1" si="32"/>
        <v/>
      </c>
      <c r="D851" s="124" t="str">
        <f ca="1">IF(C851="","",IF(COUNTIF($C$2:C851,C851)&gt;1,"",1))</f>
        <v/>
      </c>
      <c r="E851" s="124" t="str">
        <f ca="1">IF(D851="","",SUM($D$2:D851))</f>
        <v/>
      </c>
    </row>
    <row r="852" spans="1:5">
      <c r="A852" s="124">
        <f t="shared" si="31"/>
        <v>20</v>
      </c>
      <c r="B852" s="124">
        <v>34</v>
      </c>
      <c r="C852" s="139" t="str">
        <f t="shared" ca="1" si="32"/>
        <v/>
      </c>
      <c r="D852" s="124" t="str">
        <f ca="1">IF(C852="","",IF(COUNTIF($C$2:C852,C852)&gt;1,"",1))</f>
        <v/>
      </c>
      <c r="E852" s="124" t="str">
        <f ca="1">IF(D852="","",SUM($D$2:D852))</f>
        <v/>
      </c>
    </row>
    <row r="853" spans="1:5">
      <c r="A853" s="124">
        <f t="shared" si="31"/>
        <v>20</v>
      </c>
      <c r="B853" s="124">
        <v>35</v>
      </c>
      <c r="C853" s="139" t="str">
        <f t="shared" ca="1" si="32"/>
        <v/>
      </c>
      <c r="D853" s="124" t="str">
        <f ca="1">IF(C853="","",IF(COUNTIF($C$2:C853,C853)&gt;1,"",1))</f>
        <v/>
      </c>
      <c r="E853" s="124" t="str">
        <f ca="1">IF(D853="","",SUM($D$2:D853))</f>
        <v/>
      </c>
    </row>
    <row r="854" spans="1:5">
      <c r="A854" s="124">
        <f t="shared" si="31"/>
        <v>20</v>
      </c>
      <c r="B854" s="124">
        <v>36</v>
      </c>
      <c r="C854" s="139" t="str">
        <f t="shared" ca="1" si="32"/>
        <v/>
      </c>
      <c r="D854" s="124" t="str">
        <f ca="1">IF(C854="","",IF(COUNTIF($C$2:C854,C854)&gt;1,"",1))</f>
        <v/>
      </c>
      <c r="E854" s="124" t="str">
        <f ca="1">IF(D854="","",SUM($D$2:D854))</f>
        <v/>
      </c>
    </row>
    <row r="855" spans="1:5">
      <c r="A855" s="124">
        <f t="shared" si="31"/>
        <v>20</v>
      </c>
      <c r="B855" s="124">
        <v>37</v>
      </c>
      <c r="C855" s="139" t="str">
        <f t="shared" ca="1" si="32"/>
        <v/>
      </c>
      <c r="D855" s="124" t="str">
        <f ca="1">IF(C855="","",IF(COUNTIF($C$2:C855,C855)&gt;1,"",1))</f>
        <v/>
      </c>
      <c r="E855" s="124" t="str">
        <f ca="1">IF(D855="","",SUM($D$2:D855))</f>
        <v/>
      </c>
    </row>
    <row r="856" spans="1:5">
      <c r="A856" s="124">
        <f t="shared" si="31"/>
        <v>20</v>
      </c>
      <c r="B856" s="124">
        <v>38</v>
      </c>
      <c r="C856" s="139" t="str">
        <f t="shared" ca="1" si="32"/>
        <v/>
      </c>
      <c r="D856" s="124" t="str">
        <f ca="1">IF(C856="","",IF(COUNTIF($C$2:C856,C856)&gt;1,"",1))</f>
        <v/>
      </c>
      <c r="E856" s="124" t="str">
        <f ca="1">IF(D856="","",SUM($D$2:D856))</f>
        <v/>
      </c>
    </row>
    <row r="857" spans="1:5">
      <c r="A857" s="124">
        <f t="shared" si="31"/>
        <v>20</v>
      </c>
      <c r="B857" s="124">
        <v>39</v>
      </c>
      <c r="C857" s="139" t="str">
        <f t="shared" ca="1" si="32"/>
        <v/>
      </c>
      <c r="D857" s="124" t="str">
        <f ca="1">IF(C857="","",IF(COUNTIF($C$2:C857,C857)&gt;1,"",1))</f>
        <v/>
      </c>
      <c r="E857" s="124" t="str">
        <f ca="1">IF(D857="","",SUM($D$2:D857))</f>
        <v/>
      </c>
    </row>
    <row r="858" spans="1:5">
      <c r="A858" s="124">
        <f t="shared" si="31"/>
        <v>20</v>
      </c>
      <c r="B858" s="124">
        <v>40</v>
      </c>
      <c r="C858" s="139" t="str">
        <f t="shared" ca="1" si="32"/>
        <v/>
      </c>
      <c r="D858" s="124" t="str">
        <f ca="1">IF(C858="","",IF(COUNTIF($C$2:C858,C858)&gt;1,"",1))</f>
        <v/>
      </c>
      <c r="E858" s="124" t="str">
        <f ca="1">IF(D858="","",SUM($D$2:D858))</f>
        <v/>
      </c>
    </row>
    <row r="859" spans="1:5">
      <c r="A859" s="124">
        <f t="shared" si="31"/>
        <v>20</v>
      </c>
      <c r="B859" s="124">
        <v>41</v>
      </c>
      <c r="C859" s="139" t="str">
        <f t="shared" ca="1" si="32"/>
        <v/>
      </c>
      <c r="D859" s="124" t="str">
        <f ca="1">IF(C859="","",IF(COUNTIF($C$2:C859,C859)&gt;1,"",1))</f>
        <v/>
      </c>
      <c r="E859" s="124" t="str">
        <f ca="1">IF(D859="","",SUM($D$2:D859))</f>
        <v/>
      </c>
    </row>
    <row r="860" spans="1:5">
      <c r="A860" s="124">
        <f t="shared" si="31"/>
        <v>20</v>
      </c>
      <c r="B860" s="124">
        <v>42</v>
      </c>
      <c r="C860" s="139" t="str">
        <f t="shared" ca="1" si="32"/>
        <v/>
      </c>
      <c r="D860" s="124" t="str">
        <f ca="1">IF(C860="","",IF(COUNTIF($C$2:C860,C860)&gt;1,"",1))</f>
        <v/>
      </c>
      <c r="E860" s="124" t="str">
        <f ca="1">IF(D860="","",SUM($D$2:D860))</f>
        <v/>
      </c>
    </row>
    <row r="861" spans="1:5">
      <c r="A861" s="124">
        <f t="shared" si="31"/>
        <v>20</v>
      </c>
      <c r="B861" s="124">
        <v>43</v>
      </c>
      <c r="C861" s="140" t="str">
        <f t="shared" ca="1" si="32"/>
        <v/>
      </c>
      <c r="D861" s="124" t="str">
        <f ca="1">IF(C861="","",IF(COUNTIF($C$2:C861,C861)&gt;1,"",1))</f>
        <v/>
      </c>
      <c r="E861" s="124" t="str">
        <f ca="1">IF(D861="","",SUM($D$2:D861))</f>
        <v/>
      </c>
    </row>
    <row r="862" spans="1:5">
      <c r="A862" s="124">
        <f>+A861+1</f>
        <v>21</v>
      </c>
      <c r="B862" s="124">
        <v>1</v>
      </c>
      <c r="C862" s="139" t="str">
        <f t="shared" ca="1" si="32"/>
        <v>長瀬賢太郎</v>
      </c>
      <c r="D862" s="124" t="str">
        <f ca="1">IF(C862="","",IF(COUNTIF($C$2:C862,C862)&gt;1,"",1))</f>
        <v/>
      </c>
      <c r="E862" s="124" t="str">
        <f ca="1">IF(D862="","",SUM($D$2:D862))</f>
        <v/>
      </c>
    </row>
    <row r="863" spans="1:5">
      <c r="A863" s="124">
        <f>+A862</f>
        <v>21</v>
      </c>
      <c r="B863" s="124">
        <v>2</v>
      </c>
      <c r="C863" s="139" t="str">
        <f t="shared" ca="1" si="32"/>
        <v>清水直人</v>
      </c>
      <c r="D863" s="124" t="str">
        <f ca="1">IF(C863="","",IF(COUNTIF($C$2:C863,C863)&gt;1,"",1))</f>
        <v/>
      </c>
      <c r="E863" s="124" t="str">
        <f ca="1">IF(D863="","",SUM($D$2:D863))</f>
        <v/>
      </c>
    </row>
    <row r="864" spans="1:5">
      <c r="A864" s="124">
        <f t="shared" ref="A864:A904" si="33">+A863</f>
        <v>21</v>
      </c>
      <c r="B864" s="124">
        <v>3</v>
      </c>
      <c r="C864" s="139" t="str">
        <f t="shared" ca="1" si="32"/>
        <v>長岡順一</v>
      </c>
      <c r="D864" s="124" t="str">
        <f ca="1">IF(C864="","",IF(COUNTIF($C$2:C864,C864)&gt;1,"",1))</f>
        <v/>
      </c>
      <c r="E864" s="124" t="str">
        <f ca="1">IF(D864="","",SUM($D$2:D864))</f>
        <v/>
      </c>
    </row>
    <row r="865" spans="1:5">
      <c r="A865" s="124">
        <f t="shared" si="33"/>
        <v>21</v>
      </c>
      <c r="B865" s="124">
        <v>4</v>
      </c>
      <c r="C865" s="139" t="str">
        <f t="shared" ca="1" si="32"/>
        <v>福田敦</v>
      </c>
      <c r="D865" s="124" t="str">
        <f ca="1">IF(C865="","",IF(COUNTIF($C$2:C865,C865)&gt;1,"",1))</f>
        <v/>
      </c>
      <c r="E865" s="124" t="str">
        <f ca="1">IF(D865="","",SUM($D$2:D865))</f>
        <v/>
      </c>
    </row>
    <row r="866" spans="1:5">
      <c r="A866" s="124">
        <f t="shared" si="33"/>
        <v>21</v>
      </c>
      <c r="B866" s="124">
        <v>5</v>
      </c>
      <c r="C866" s="139" t="str">
        <f t="shared" ca="1" si="32"/>
        <v>山田保</v>
      </c>
      <c r="D866" s="124" t="str">
        <f ca="1">IF(C866="","",IF(COUNTIF($C$2:C866,C866)&gt;1,"",1))</f>
        <v/>
      </c>
      <c r="E866" s="124" t="str">
        <f ca="1">IF(D866="","",SUM($D$2:D866))</f>
        <v/>
      </c>
    </row>
    <row r="867" spans="1:5">
      <c r="A867" s="124">
        <f t="shared" si="33"/>
        <v>21</v>
      </c>
      <c r="B867" s="124">
        <v>6</v>
      </c>
      <c r="C867" s="139" t="str">
        <f t="shared" ca="1" si="32"/>
        <v>横尾一義</v>
      </c>
      <c r="D867" s="124" t="str">
        <f ca="1">IF(C867="","",IF(COUNTIF($C$2:C867,C867)&gt;1,"",1))</f>
        <v/>
      </c>
      <c r="E867" s="124" t="str">
        <f ca="1">IF(D867="","",SUM($D$2:D867))</f>
        <v/>
      </c>
    </row>
    <row r="868" spans="1:5">
      <c r="A868" s="124">
        <f t="shared" si="33"/>
        <v>21</v>
      </c>
      <c r="B868" s="124">
        <v>7</v>
      </c>
      <c r="C868" s="139" t="str">
        <f t="shared" ca="1" si="32"/>
        <v>志村登志雄</v>
      </c>
      <c r="D868" s="124" t="str">
        <f ca="1">IF(C868="","",IF(COUNTIF($C$2:C868,C868)&gt;1,"",1))</f>
        <v/>
      </c>
      <c r="E868" s="124" t="str">
        <f ca="1">IF(D868="","",SUM($D$2:D868))</f>
        <v/>
      </c>
    </row>
    <row r="869" spans="1:5">
      <c r="A869" s="124">
        <f t="shared" si="33"/>
        <v>21</v>
      </c>
      <c r="B869" s="124">
        <v>8</v>
      </c>
      <c r="C869" s="139" t="str">
        <f t="shared" ca="1" si="32"/>
        <v>二ムサラ</v>
      </c>
      <c r="D869" s="124" t="str">
        <f ca="1">IF(C869="","",IF(COUNTIF($C$2:C869,C869)&gt;1,"",1))</f>
        <v/>
      </c>
      <c r="E869" s="124" t="str">
        <f ca="1">IF(D869="","",SUM($D$2:D869))</f>
        <v/>
      </c>
    </row>
    <row r="870" spans="1:5">
      <c r="A870" s="124">
        <f t="shared" si="33"/>
        <v>21</v>
      </c>
      <c r="B870" s="124">
        <v>9</v>
      </c>
      <c r="C870" s="139" t="str">
        <f t="shared" ca="1" si="32"/>
        <v>クリシャディ</v>
      </c>
      <c r="D870" s="124" t="str">
        <f ca="1">IF(C870="","",IF(COUNTIF($C$2:C870,C870)&gt;1,"",1))</f>
        <v/>
      </c>
      <c r="E870" s="124" t="str">
        <f ca="1">IF(D870="","",SUM($D$2:D870))</f>
        <v/>
      </c>
    </row>
    <row r="871" spans="1:5">
      <c r="A871" s="124">
        <f t="shared" si="33"/>
        <v>21</v>
      </c>
      <c r="B871" s="124">
        <v>10</v>
      </c>
      <c r="C871" s="139" t="str">
        <f t="shared" ca="1" si="32"/>
        <v>サマディット</v>
      </c>
      <c r="D871" s="124" t="str">
        <f ca="1">IF(C871="","",IF(COUNTIF($C$2:C871,C871)&gt;1,"",1))</f>
        <v/>
      </c>
      <c r="E871" s="124" t="str">
        <f ca="1">IF(D871="","",SUM($D$2:D871))</f>
        <v/>
      </c>
    </row>
    <row r="872" spans="1:5">
      <c r="A872" s="124">
        <f t="shared" si="33"/>
        <v>21</v>
      </c>
      <c r="B872" s="124">
        <v>11</v>
      </c>
      <c r="C872" s="139" t="str">
        <f t="shared" ca="1" si="32"/>
        <v>ローシャン</v>
      </c>
      <c r="D872" s="124">
        <f ca="1">IF(C872="","",IF(COUNTIF($C$2:C872,C872)&gt;1,"",1))</f>
        <v>1</v>
      </c>
      <c r="E872" s="124">
        <f ca="1">IF(D872="","",SUM($D$2:D872))</f>
        <v>69</v>
      </c>
    </row>
    <row r="873" spans="1:5">
      <c r="A873" s="124">
        <f t="shared" si="33"/>
        <v>21</v>
      </c>
      <c r="B873" s="124">
        <v>12</v>
      </c>
      <c r="C873" s="139" t="str">
        <f t="shared" ca="1" si="32"/>
        <v>サンダルワン</v>
      </c>
      <c r="D873" s="124">
        <f ca="1">IF(C873="","",IF(COUNTIF($C$2:C873,C873)&gt;1,"",1))</f>
        <v>1</v>
      </c>
      <c r="E873" s="124">
        <f ca="1">IF(D873="","",SUM($D$2:D873))</f>
        <v>70</v>
      </c>
    </row>
    <row r="874" spans="1:5">
      <c r="A874" s="124">
        <f t="shared" si="33"/>
        <v>21</v>
      </c>
      <c r="B874" s="124">
        <v>13</v>
      </c>
      <c r="C874" s="139" t="str">
        <f t="shared" ca="1" si="32"/>
        <v>小野寺裕</v>
      </c>
      <c r="D874" s="124" t="str">
        <f ca="1">IF(C874="","",IF(COUNTIF($C$2:C874,C874)&gt;1,"",1))</f>
        <v/>
      </c>
      <c r="E874" s="124" t="str">
        <f ca="1">IF(D874="","",SUM($D$2:D874))</f>
        <v/>
      </c>
    </row>
    <row r="875" spans="1:5">
      <c r="A875" s="124">
        <f t="shared" si="33"/>
        <v>21</v>
      </c>
      <c r="B875" s="124">
        <v>14</v>
      </c>
      <c r="C875" s="139" t="str">
        <f t="shared" ca="1" si="32"/>
        <v>ブトミニ</v>
      </c>
      <c r="D875" s="124" t="str">
        <f ca="1">IF(C875="","",IF(COUNTIF($C$2:C875,C875)&gt;1,"",1))</f>
        <v/>
      </c>
      <c r="E875" s="124" t="str">
        <f ca="1">IF(D875="","",SUM($D$2:D875))</f>
        <v/>
      </c>
    </row>
    <row r="876" spans="1:5">
      <c r="A876" s="124">
        <f t="shared" si="33"/>
        <v>21</v>
      </c>
      <c r="B876" s="124">
        <v>15</v>
      </c>
      <c r="C876" s="139" t="str">
        <f t="shared" ca="1" si="32"/>
        <v>コオレ</v>
      </c>
      <c r="D876" s="124" t="str">
        <f ca="1">IF(C876="","",IF(COUNTIF($C$2:C876,C876)&gt;1,"",1))</f>
        <v/>
      </c>
      <c r="E876" s="124" t="str">
        <f ca="1">IF(D876="","",SUM($D$2:D876))</f>
        <v/>
      </c>
    </row>
    <row r="877" spans="1:5">
      <c r="A877" s="124">
        <f t="shared" si="33"/>
        <v>21</v>
      </c>
      <c r="B877" s="124">
        <v>16</v>
      </c>
      <c r="C877" s="139" t="str">
        <f t="shared" ca="1" si="32"/>
        <v>チャモド</v>
      </c>
      <c r="D877" s="124" t="str">
        <f ca="1">IF(C877="","",IF(COUNTIF($C$2:C877,C877)&gt;1,"",1))</f>
        <v/>
      </c>
      <c r="E877" s="124" t="str">
        <f ca="1">IF(D877="","",SUM($D$2:D877))</f>
        <v/>
      </c>
    </row>
    <row r="878" spans="1:5">
      <c r="A878" s="124">
        <f t="shared" si="33"/>
        <v>21</v>
      </c>
      <c r="B878" s="124">
        <v>17</v>
      </c>
      <c r="C878" s="139" t="str">
        <f t="shared" ca="1" si="32"/>
        <v>田村勝行</v>
      </c>
      <c r="D878" s="124" t="str">
        <f ca="1">IF(C878="","",IF(COUNTIF($C$2:C878,C878)&gt;1,"",1))</f>
        <v/>
      </c>
      <c r="E878" s="124" t="str">
        <f ca="1">IF(D878="","",SUM($D$2:D878))</f>
        <v/>
      </c>
    </row>
    <row r="879" spans="1:5">
      <c r="A879" s="124">
        <f t="shared" si="33"/>
        <v>21</v>
      </c>
      <c r="B879" s="124">
        <v>18</v>
      </c>
      <c r="C879" s="139" t="str">
        <f t="shared" ca="1" si="32"/>
        <v>田村諭</v>
      </c>
      <c r="D879" s="124" t="str">
        <f ca="1">IF(C879="","",IF(COUNTIF($C$2:C879,C879)&gt;1,"",1))</f>
        <v/>
      </c>
      <c r="E879" s="124" t="str">
        <f ca="1">IF(D879="","",SUM($D$2:D879))</f>
        <v/>
      </c>
    </row>
    <row r="880" spans="1:5">
      <c r="A880" s="124">
        <f t="shared" si="33"/>
        <v>21</v>
      </c>
      <c r="B880" s="124">
        <v>19</v>
      </c>
      <c r="C880" s="139" t="str">
        <f t="shared" ca="1" si="32"/>
        <v>望月英明</v>
      </c>
      <c r="D880" s="124" t="str">
        <f ca="1">IF(C880="","",IF(COUNTIF($C$2:C880,C880)&gt;1,"",1))</f>
        <v/>
      </c>
      <c r="E880" s="124" t="str">
        <f ca="1">IF(D880="","",SUM($D$2:D880))</f>
        <v/>
      </c>
    </row>
    <row r="881" spans="1:5">
      <c r="A881" s="124">
        <f t="shared" si="33"/>
        <v>21</v>
      </c>
      <c r="B881" s="124">
        <v>20</v>
      </c>
      <c r="C881" s="139" t="str">
        <f t="shared" ca="1" si="32"/>
        <v>萩原光彦</v>
      </c>
      <c r="D881" s="124" t="str">
        <f ca="1">IF(C881="","",IF(COUNTIF($C$2:C881,C881)&gt;1,"",1))</f>
        <v/>
      </c>
      <c r="E881" s="124" t="str">
        <f ca="1">IF(D881="","",SUM($D$2:D881))</f>
        <v/>
      </c>
    </row>
    <row r="882" spans="1:5">
      <c r="A882" s="124">
        <f t="shared" si="33"/>
        <v>21</v>
      </c>
      <c r="B882" s="124">
        <v>21</v>
      </c>
      <c r="C882" s="139" t="str">
        <f t="shared" ca="1" si="32"/>
        <v>若月章浩</v>
      </c>
      <c r="D882" s="124" t="str">
        <f ca="1">IF(C882="","",IF(COUNTIF($C$2:C882,C882)&gt;1,"",1))</f>
        <v/>
      </c>
      <c r="E882" s="124" t="str">
        <f ca="1">IF(D882="","",SUM($D$2:D882))</f>
        <v/>
      </c>
    </row>
    <row r="883" spans="1:5">
      <c r="A883" s="124">
        <f t="shared" si="33"/>
        <v>21</v>
      </c>
      <c r="B883" s="124">
        <v>22</v>
      </c>
      <c r="C883" s="139" t="str">
        <f t="shared" ca="1" si="32"/>
        <v>妹尾優</v>
      </c>
      <c r="D883" s="124" t="str">
        <f ca="1">IF(C883="","",IF(COUNTIF($C$2:C883,C883)&gt;1,"",1))</f>
        <v/>
      </c>
      <c r="E883" s="124" t="str">
        <f ca="1">IF(D883="","",SUM($D$2:D883))</f>
        <v/>
      </c>
    </row>
    <row r="884" spans="1:5">
      <c r="A884" s="124">
        <f t="shared" si="33"/>
        <v>21</v>
      </c>
      <c r="B884" s="124">
        <v>23</v>
      </c>
      <c r="C884" s="139" t="str">
        <f t="shared" ca="1" si="32"/>
        <v>坂本秀秋</v>
      </c>
      <c r="D884" s="124" t="str">
        <f ca="1">IF(C884="","",IF(COUNTIF($C$2:C884,C884)&gt;1,"",1))</f>
        <v/>
      </c>
      <c r="E884" s="124" t="str">
        <f ca="1">IF(D884="","",SUM($D$2:D884))</f>
        <v/>
      </c>
    </row>
    <row r="885" spans="1:5">
      <c r="A885" s="124">
        <f t="shared" si="33"/>
        <v>21</v>
      </c>
      <c r="B885" s="124">
        <v>24</v>
      </c>
      <c r="C885" s="139" t="str">
        <f t="shared" ca="1" si="32"/>
        <v>勅使河原幹太</v>
      </c>
      <c r="D885" s="124" t="str">
        <f ca="1">IF(C885="","",IF(COUNTIF($C$2:C885,C885)&gt;1,"",1))</f>
        <v/>
      </c>
      <c r="E885" s="124" t="str">
        <f ca="1">IF(D885="","",SUM($D$2:D885))</f>
        <v/>
      </c>
    </row>
    <row r="886" spans="1:5">
      <c r="A886" s="124">
        <f t="shared" si="33"/>
        <v>21</v>
      </c>
      <c r="B886" s="124">
        <v>25</v>
      </c>
      <c r="C886" s="139" t="str">
        <f t="shared" ca="1" si="32"/>
        <v>渡邊わか葉</v>
      </c>
      <c r="D886" s="124" t="str">
        <f ca="1">IF(C886="","",IF(COUNTIF($C$2:C886,C886)&gt;1,"",1))</f>
        <v/>
      </c>
      <c r="E886" s="124" t="str">
        <f ca="1">IF(D886="","",SUM($D$2:D886))</f>
        <v/>
      </c>
    </row>
    <row r="887" spans="1:5">
      <c r="A887" s="124">
        <f t="shared" si="33"/>
        <v>21</v>
      </c>
      <c r="B887" s="124">
        <v>26</v>
      </c>
      <c r="C887" s="139" t="str">
        <f t="shared" ca="1" si="32"/>
        <v>藤井尚善</v>
      </c>
      <c r="D887" s="124" t="str">
        <f ca="1">IF(C887="","",IF(COUNTIF($C$2:C887,C887)&gt;1,"",1))</f>
        <v/>
      </c>
      <c r="E887" s="124" t="str">
        <f ca="1">IF(D887="","",SUM($D$2:D887))</f>
        <v/>
      </c>
    </row>
    <row r="888" spans="1:5">
      <c r="A888" s="124">
        <f t="shared" si="33"/>
        <v>21</v>
      </c>
      <c r="B888" s="124">
        <v>27</v>
      </c>
      <c r="C888" s="139" t="str">
        <f t="shared" ca="1" si="32"/>
        <v>山蔭卓志</v>
      </c>
      <c r="D888" s="124" t="str">
        <f ca="1">IF(C888="","",IF(COUNTIF($C$2:C888,C888)&gt;1,"",1))</f>
        <v/>
      </c>
      <c r="E888" s="124" t="str">
        <f ca="1">IF(D888="","",SUM($D$2:D888))</f>
        <v/>
      </c>
    </row>
    <row r="889" spans="1:5">
      <c r="A889" s="124">
        <f t="shared" si="33"/>
        <v>21</v>
      </c>
      <c r="B889" s="124">
        <v>28</v>
      </c>
      <c r="C889" s="139" t="str">
        <f t="shared" ca="1" si="32"/>
        <v>片桐賢司</v>
      </c>
      <c r="D889" s="124" t="str">
        <f ca="1">IF(C889="","",IF(COUNTIF($C$2:C889,C889)&gt;1,"",1))</f>
        <v/>
      </c>
      <c r="E889" s="124" t="str">
        <f ca="1">IF(D889="","",SUM($D$2:D889))</f>
        <v/>
      </c>
    </row>
    <row r="890" spans="1:5">
      <c r="A890" s="124">
        <f t="shared" si="33"/>
        <v>21</v>
      </c>
      <c r="B890" s="124">
        <v>29</v>
      </c>
      <c r="C890" s="139" t="str">
        <f t="shared" ca="1" si="32"/>
        <v>篠田京子</v>
      </c>
      <c r="D890" s="124">
        <f ca="1">IF(C890="","",IF(COUNTIF($C$2:C890,C890)&gt;1,"",1))</f>
        <v>1</v>
      </c>
      <c r="E890" s="124">
        <f ca="1">IF(D890="","",SUM($D$2:D890))</f>
        <v>71</v>
      </c>
    </row>
    <row r="891" spans="1:5">
      <c r="A891" s="124">
        <f t="shared" si="33"/>
        <v>21</v>
      </c>
      <c r="B891" s="124">
        <v>30</v>
      </c>
      <c r="C891" s="139" t="str">
        <f t="shared" ca="1" si="32"/>
        <v>榎本和也</v>
      </c>
      <c r="D891" s="124" t="str">
        <f ca="1">IF(C891="","",IF(COUNTIF($C$2:C891,C891)&gt;1,"",1))</f>
        <v/>
      </c>
      <c r="E891" s="124" t="str">
        <f ca="1">IF(D891="","",SUM($D$2:D891))</f>
        <v/>
      </c>
    </row>
    <row r="892" spans="1:5">
      <c r="A892" s="124">
        <f t="shared" si="33"/>
        <v>21</v>
      </c>
      <c r="B892" s="124">
        <v>31</v>
      </c>
      <c r="C892" s="139" t="str">
        <f t="shared" ca="1" si="32"/>
        <v>鈴木竜太</v>
      </c>
      <c r="D892" s="124" t="str">
        <f ca="1">IF(C892="","",IF(COUNTIF($C$2:C892,C892)&gt;1,"",1))</f>
        <v/>
      </c>
      <c r="E892" s="124" t="str">
        <f ca="1">IF(D892="","",SUM($D$2:D892))</f>
        <v/>
      </c>
    </row>
    <row r="893" spans="1:5">
      <c r="A893" s="124">
        <f t="shared" si="33"/>
        <v>21</v>
      </c>
      <c r="B893" s="124">
        <v>32</v>
      </c>
      <c r="C893" s="139" t="str">
        <f t="shared" ca="1" si="32"/>
        <v>馬場清豪</v>
      </c>
      <c r="D893" s="124" t="str">
        <f ca="1">IF(C893="","",IF(COUNTIF($C$2:C893,C893)&gt;1,"",1))</f>
        <v/>
      </c>
      <c r="E893" s="124" t="str">
        <f ca="1">IF(D893="","",SUM($D$2:D893))</f>
        <v/>
      </c>
    </row>
    <row r="894" spans="1:5">
      <c r="A894" s="124">
        <f t="shared" si="33"/>
        <v>21</v>
      </c>
      <c r="B894" s="124">
        <v>33</v>
      </c>
      <c r="C894" s="139" t="str">
        <f t="shared" ca="1" si="32"/>
        <v>小林一隆</v>
      </c>
      <c r="D894" s="124" t="str">
        <f ca="1">IF(C894="","",IF(COUNTIF($C$2:C894,C894)&gt;1,"",1))</f>
        <v/>
      </c>
      <c r="E894" s="124" t="str">
        <f ca="1">IF(D894="","",SUM($D$2:D894))</f>
        <v/>
      </c>
    </row>
    <row r="895" spans="1:5">
      <c r="A895" s="124">
        <f t="shared" si="33"/>
        <v>21</v>
      </c>
      <c r="B895" s="124">
        <v>34</v>
      </c>
      <c r="C895" s="139" t="str">
        <f t="shared" ca="1" si="32"/>
        <v>松田康宏</v>
      </c>
      <c r="D895" s="124" t="str">
        <f ca="1">IF(C895="","",IF(COUNTIF($C$2:C895,C895)&gt;1,"",1))</f>
        <v/>
      </c>
      <c r="E895" s="124" t="str">
        <f ca="1">IF(D895="","",SUM($D$2:D895))</f>
        <v/>
      </c>
    </row>
    <row r="896" spans="1:5">
      <c r="A896" s="124">
        <f t="shared" si="33"/>
        <v>21</v>
      </c>
      <c r="B896" s="124">
        <v>35</v>
      </c>
      <c r="C896" s="139" t="str">
        <f t="shared" ca="1" si="32"/>
        <v>岸田次郎</v>
      </c>
      <c r="D896" s="124" t="str">
        <f ca="1">IF(C896="","",IF(COUNTIF($C$2:C896,C896)&gt;1,"",1))</f>
        <v/>
      </c>
      <c r="E896" s="124" t="str">
        <f ca="1">IF(D896="","",SUM($D$2:D896))</f>
        <v/>
      </c>
    </row>
    <row r="897" spans="1:5">
      <c r="A897" s="124">
        <f t="shared" si="33"/>
        <v>21</v>
      </c>
      <c r="B897" s="124">
        <v>36</v>
      </c>
      <c r="C897" s="139" t="str">
        <f t="shared" ca="1" si="32"/>
        <v>昆健一</v>
      </c>
      <c r="D897" s="124">
        <f ca="1">IF(C897="","",IF(COUNTIF($C$2:C897,C897)&gt;1,"",1))</f>
        <v>1</v>
      </c>
      <c r="E897" s="124">
        <f ca="1">IF(D897="","",SUM($D$2:D897))</f>
        <v>72</v>
      </c>
    </row>
    <row r="898" spans="1:5">
      <c r="A898" s="124">
        <f t="shared" si="33"/>
        <v>21</v>
      </c>
      <c r="B898" s="124">
        <v>37</v>
      </c>
      <c r="C898" s="139" t="str">
        <f t="shared" ca="1" si="32"/>
        <v>宮尾裕一</v>
      </c>
      <c r="D898" s="124">
        <f ca="1">IF(C898="","",IF(COUNTIF($C$2:C898,C898)&gt;1,"",1))</f>
        <v>1</v>
      </c>
      <c r="E898" s="124">
        <f ca="1">IF(D898="","",SUM($D$2:D898))</f>
        <v>73</v>
      </c>
    </row>
    <row r="899" spans="1:5">
      <c r="A899" s="124">
        <f t="shared" si="33"/>
        <v>21</v>
      </c>
      <c r="B899" s="124">
        <v>38</v>
      </c>
      <c r="C899" s="139" t="str">
        <f t="shared" ref="C899:C962" ca="1" si="34">INDIRECT("'"&amp;A899&amp;"'!B"&amp;B899+6)</f>
        <v>鈴木孝</v>
      </c>
      <c r="D899" s="124" t="str">
        <f ca="1">IF(C899="","",IF(COUNTIF($C$2:C899,C899)&gt;1,"",1))</f>
        <v/>
      </c>
      <c r="E899" s="124" t="str">
        <f ca="1">IF(D899="","",SUM($D$2:D899))</f>
        <v/>
      </c>
    </row>
    <row r="900" spans="1:5">
      <c r="A900" s="124">
        <f t="shared" si="33"/>
        <v>21</v>
      </c>
      <c r="B900" s="124">
        <v>39</v>
      </c>
      <c r="C900" s="139" t="str">
        <f t="shared" ca="1" si="34"/>
        <v/>
      </c>
      <c r="D900" s="124" t="str">
        <f ca="1">IF(C900="","",IF(COUNTIF($C$2:C900,C900)&gt;1,"",1))</f>
        <v/>
      </c>
      <c r="E900" s="124" t="str">
        <f ca="1">IF(D900="","",SUM($D$2:D900))</f>
        <v/>
      </c>
    </row>
    <row r="901" spans="1:5">
      <c r="A901" s="124">
        <f t="shared" si="33"/>
        <v>21</v>
      </c>
      <c r="B901" s="124">
        <v>40</v>
      </c>
      <c r="C901" s="139" t="str">
        <f t="shared" ca="1" si="34"/>
        <v/>
      </c>
      <c r="D901" s="124" t="str">
        <f ca="1">IF(C901="","",IF(COUNTIF($C$2:C901,C901)&gt;1,"",1))</f>
        <v/>
      </c>
      <c r="E901" s="124" t="str">
        <f ca="1">IF(D901="","",SUM($D$2:D901))</f>
        <v/>
      </c>
    </row>
    <row r="902" spans="1:5">
      <c r="A902" s="124">
        <f t="shared" si="33"/>
        <v>21</v>
      </c>
      <c r="B902" s="124">
        <v>41</v>
      </c>
      <c r="C902" s="139" t="str">
        <f t="shared" ca="1" si="34"/>
        <v/>
      </c>
      <c r="D902" s="124" t="str">
        <f ca="1">IF(C902="","",IF(COUNTIF($C$2:C902,C902)&gt;1,"",1))</f>
        <v/>
      </c>
      <c r="E902" s="124" t="str">
        <f ca="1">IF(D902="","",SUM($D$2:D902))</f>
        <v/>
      </c>
    </row>
    <row r="903" spans="1:5">
      <c r="A903" s="124">
        <f t="shared" si="33"/>
        <v>21</v>
      </c>
      <c r="B903" s="124">
        <v>42</v>
      </c>
      <c r="C903" s="139" t="str">
        <f t="shared" ca="1" si="34"/>
        <v/>
      </c>
      <c r="D903" s="124" t="str">
        <f ca="1">IF(C903="","",IF(COUNTIF($C$2:C903,C903)&gt;1,"",1))</f>
        <v/>
      </c>
      <c r="E903" s="124" t="str">
        <f ca="1">IF(D903="","",SUM($D$2:D903))</f>
        <v/>
      </c>
    </row>
    <row r="904" spans="1:5">
      <c r="A904" s="124">
        <f t="shared" si="33"/>
        <v>21</v>
      </c>
      <c r="B904" s="124">
        <v>43</v>
      </c>
      <c r="C904" s="140" t="str">
        <f t="shared" ca="1" si="34"/>
        <v/>
      </c>
      <c r="D904" s="124" t="str">
        <f ca="1">IF(C904="","",IF(COUNTIF($C$2:C904,C904)&gt;1,"",1))</f>
        <v/>
      </c>
      <c r="E904" s="124" t="str">
        <f ca="1">IF(D904="","",SUM($D$2:D904))</f>
        <v/>
      </c>
    </row>
    <row r="905" spans="1:5">
      <c r="A905" s="124">
        <f>+A904+1</f>
        <v>22</v>
      </c>
      <c r="B905" s="124">
        <v>1</v>
      </c>
      <c r="C905" s="139" t="str">
        <f t="shared" ca="1" si="34"/>
        <v>長瀬賢太郎</v>
      </c>
      <c r="D905" s="124" t="str">
        <f ca="1">IF(C905="","",IF(COUNTIF($C$2:C905,C905)&gt;1,"",1))</f>
        <v/>
      </c>
      <c r="E905" s="124" t="str">
        <f ca="1">IF(D905="","",SUM($D$2:D905))</f>
        <v/>
      </c>
    </row>
    <row r="906" spans="1:5">
      <c r="A906" s="124">
        <f>+A905</f>
        <v>22</v>
      </c>
      <c r="B906" s="124">
        <v>2</v>
      </c>
      <c r="C906" s="139" t="str">
        <f t="shared" ca="1" si="34"/>
        <v>髙橋勝彦</v>
      </c>
      <c r="D906" s="124" t="str">
        <f ca="1">IF(C906="","",IF(COUNTIF($C$2:C906,C906)&gt;1,"",1))</f>
        <v/>
      </c>
      <c r="E906" s="124" t="str">
        <f ca="1">IF(D906="","",SUM($D$2:D906))</f>
        <v/>
      </c>
    </row>
    <row r="907" spans="1:5">
      <c r="A907" s="124">
        <f t="shared" ref="A907:A947" si="35">+A906</f>
        <v>22</v>
      </c>
      <c r="B907" s="124">
        <v>3</v>
      </c>
      <c r="C907" s="139" t="str">
        <f t="shared" ca="1" si="34"/>
        <v>萩原光彦</v>
      </c>
      <c r="D907" s="124" t="str">
        <f ca="1">IF(C907="","",IF(COUNTIF($C$2:C907,C907)&gt;1,"",1))</f>
        <v/>
      </c>
      <c r="E907" s="124" t="str">
        <f ca="1">IF(D907="","",SUM($D$2:D907))</f>
        <v/>
      </c>
    </row>
    <row r="908" spans="1:5">
      <c r="A908" s="124">
        <f t="shared" si="35"/>
        <v>22</v>
      </c>
      <c r="B908" s="124">
        <v>4</v>
      </c>
      <c r="C908" s="139" t="str">
        <f t="shared" ca="1" si="34"/>
        <v>福田敦</v>
      </c>
      <c r="D908" s="124" t="str">
        <f ca="1">IF(C908="","",IF(COUNTIF($C$2:C908,C908)&gt;1,"",1))</f>
        <v/>
      </c>
      <c r="E908" s="124" t="str">
        <f ca="1">IF(D908="","",SUM($D$2:D908))</f>
        <v/>
      </c>
    </row>
    <row r="909" spans="1:5">
      <c r="A909" s="124">
        <f t="shared" si="35"/>
        <v>22</v>
      </c>
      <c r="B909" s="124">
        <v>5</v>
      </c>
      <c r="C909" s="139" t="str">
        <f t="shared" ca="1" si="34"/>
        <v>幕内秀夫</v>
      </c>
      <c r="D909" s="124" t="str">
        <f ca="1">IF(C909="","",IF(COUNTIF($C$2:C909,C909)&gt;1,"",1))</f>
        <v/>
      </c>
      <c r="E909" s="124" t="str">
        <f ca="1">IF(D909="","",SUM($D$2:D909))</f>
        <v/>
      </c>
    </row>
    <row r="910" spans="1:5">
      <c r="A910" s="124">
        <f t="shared" si="35"/>
        <v>22</v>
      </c>
      <c r="B910" s="124">
        <v>6</v>
      </c>
      <c r="C910" s="139" t="str">
        <f t="shared" ca="1" si="34"/>
        <v>山田保</v>
      </c>
      <c r="D910" s="124" t="str">
        <f ca="1">IF(C910="","",IF(COUNTIF($C$2:C910,C910)&gt;1,"",1))</f>
        <v/>
      </c>
      <c r="E910" s="124" t="str">
        <f ca="1">IF(D910="","",SUM($D$2:D910))</f>
        <v/>
      </c>
    </row>
    <row r="911" spans="1:5">
      <c r="A911" s="124">
        <f t="shared" si="35"/>
        <v>22</v>
      </c>
      <c r="B911" s="124">
        <v>7</v>
      </c>
      <c r="C911" s="139" t="str">
        <f t="shared" ca="1" si="34"/>
        <v>若月章浩</v>
      </c>
      <c r="D911" s="124" t="str">
        <f ca="1">IF(C911="","",IF(COUNTIF($C$2:C911,C911)&gt;1,"",1))</f>
        <v/>
      </c>
      <c r="E911" s="124" t="str">
        <f ca="1">IF(D911="","",SUM($D$2:D911))</f>
        <v/>
      </c>
    </row>
    <row r="912" spans="1:5">
      <c r="A912" s="124">
        <f t="shared" si="35"/>
        <v>22</v>
      </c>
      <c r="B912" s="124">
        <v>8</v>
      </c>
      <c r="C912" s="139" t="str">
        <f t="shared" ca="1" si="34"/>
        <v>松本豊</v>
      </c>
      <c r="D912" s="124" t="str">
        <f ca="1">IF(C912="","",IF(COUNTIF($C$2:C912,C912)&gt;1,"",1))</f>
        <v/>
      </c>
      <c r="E912" s="124" t="str">
        <f ca="1">IF(D912="","",SUM($D$2:D912))</f>
        <v/>
      </c>
    </row>
    <row r="913" spans="1:5">
      <c r="A913" s="124">
        <f t="shared" si="35"/>
        <v>22</v>
      </c>
      <c r="B913" s="124">
        <v>9</v>
      </c>
      <c r="C913" s="139" t="str">
        <f t="shared" ca="1" si="34"/>
        <v/>
      </c>
      <c r="D913" s="124" t="str">
        <f ca="1">IF(C913="","",IF(COUNTIF($C$2:C913,C913)&gt;1,"",1))</f>
        <v/>
      </c>
      <c r="E913" s="124" t="str">
        <f ca="1">IF(D913="","",SUM($D$2:D913))</f>
        <v/>
      </c>
    </row>
    <row r="914" spans="1:5">
      <c r="A914" s="124">
        <f t="shared" si="35"/>
        <v>22</v>
      </c>
      <c r="B914" s="124">
        <v>10</v>
      </c>
      <c r="C914" s="139" t="str">
        <f t="shared" ca="1" si="34"/>
        <v/>
      </c>
      <c r="D914" s="124" t="str">
        <f ca="1">IF(C914="","",IF(COUNTIF($C$2:C914,C914)&gt;1,"",1))</f>
        <v/>
      </c>
      <c r="E914" s="124" t="str">
        <f ca="1">IF(D914="","",SUM($D$2:D914))</f>
        <v/>
      </c>
    </row>
    <row r="915" spans="1:5">
      <c r="A915" s="124">
        <f t="shared" si="35"/>
        <v>22</v>
      </c>
      <c r="B915" s="124">
        <v>11</v>
      </c>
      <c r="C915" s="139" t="str">
        <f t="shared" ca="1" si="34"/>
        <v/>
      </c>
      <c r="D915" s="124" t="str">
        <f ca="1">IF(C915="","",IF(COUNTIF($C$2:C915,C915)&gt;1,"",1))</f>
        <v/>
      </c>
      <c r="E915" s="124" t="str">
        <f ca="1">IF(D915="","",SUM($D$2:D915))</f>
        <v/>
      </c>
    </row>
    <row r="916" spans="1:5">
      <c r="A916" s="124">
        <f t="shared" si="35"/>
        <v>22</v>
      </c>
      <c r="B916" s="124">
        <v>12</v>
      </c>
      <c r="C916" s="139" t="str">
        <f t="shared" ca="1" si="34"/>
        <v/>
      </c>
      <c r="D916" s="124" t="str">
        <f ca="1">IF(C916="","",IF(COUNTIF($C$2:C916,C916)&gt;1,"",1))</f>
        <v/>
      </c>
      <c r="E916" s="124" t="str">
        <f ca="1">IF(D916="","",SUM($D$2:D916))</f>
        <v/>
      </c>
    </row>
    <row r="917" spans="1:5">
      <c r="A917" s="124">
        <f t="shared" si="35"/>
        <v>22</v>
      </c>
      <c r="B917" s="124">
        <v>13</v>
      </c>
      <c r="C917" s="139" t="str">
        <f t="shared" ca="1" si="34"/>
        <v/>
      </c>
      <c r="D917" s="124" t="str">
        <f ca="1">IF(C917="","",IF(COUNTIF($C$2:C917,C917)&gt;1,"",1))</f>
        <v/>
      </c>
      <c r="E917" s="124" t="str">
        <f ca="1">IF(D917="","",SUM($D$2:D917))</f>
        <v/>
      </c>
    </row>
    <row r="918" spans="1:5">
      <c r="A918" s="124">
        <f t="shared" si="35"/>
        <v>22</v>
      </c>
      <c r="B918" s="124">
        <v>14</v>
      </c>
      <c r="C918" s="139" t="str">
        <f t="shared" ca="1" si="34"/>
        <v/>
      </c>
      <c r="D918" s="124" t="str">
        <f ca="1">IF(C918="","",IF(COUNTIF($C$2:C918,C918)&gt;1,"",1))</f>
        <v/>
      </c>
      <c r="E918" s="124" t="str">
        <f ca="1">IF(D918="","",SUM($D$2:D918))</f>
        <v/>
      </c>
    </row>
    <row r="919" spans="1:5">
      <c r="A919" s="124">
        <f t="shared" si="35"/>
        <v>22</v>
      </c>
      <c r="B919" s="124">
        <v>15</v>
      </c>
      <c r="C919" s="139" t="str">
        <f t="shared" ca="1" si="34"/>
        <v/>
      </c>
      <c r="D919" s="124" t="str">
        <f ca="1">IF(C919="","",IF(COUNTIF($C$2:C919,C919)&gt;1,"",1))</f>
        <v/>
      </c>
      <c r="E919" s="124" t="str">
        <f ca="1">IF(D919="","",SUM($D$2:D919))</f>
        <v/>
      </c>
    </row>
    <row r="920" spans="1:5">
      <c r="A920" s="124">
        <f t="shared" si="35"/>
        <v>22</v>
      </c>
      <c r="B920" s="124">
        <v>16</v>
      </c>
      <c r="C920" s="139" t="str">
        <f t="shared" ca="1" si="34"/>
        <v/>
      </c>
      <c r="D920" s="124" t="str">
        <f ca="1">IF(C920="","",IF(COUNTIF($C$2:C920,C920)&gt;1,"",1))</f>
        <v/>
      </c>
      <c r="E920" s="124" t="str">
        <f ca="1">IF(D920="","",SUM($D$2:D920))</f>
        <v/>
      </c>
    </row>
    <row r="921" spans="1:5">
      <c r="A921" s="124">
        <f t="shared" si="35"/>
        <v>22</v>
      </c>
      <c r="B921" s="124">
        <v>17</v>
      </c>
      <c r="C921" s="139" t="str">
        <f t="shared" ca="1" si="34"/>
        <v/>
      </c>
      <c r="D921" s="124" t="str">
        <f ca="1">IF(C921="","",IF(COUNTIF($C$2:C921,C921)&gt;1,"",1))</f>
        <v/>
      </c>
      <c r="E921" s="124" t="str">
        <f ca="1">IF(D921="","",SUM($D$2:D921))</f>
        <v/>
      </c>
    </row>
    <row r="922" spans="1:5">
      <c r="A922" s="124">
        <f t="shared" si="35"/>
        <v>22</v>
      </c>
      <c r="B922" s="124">
        <v>18</v>
      </c>
      <c r="C922" s="139" t="str">
        <f t="shared" ca="1" si="34"/>
        <v/>
      </c>
      <c r="D922" s="124" t="str">
        <f ca="1">IF(C922="","",IF(COUNTIF($C$2:C922,C922)&gt;1,"",1))</f>
        <v/>
      </c>
      <c r="E922" s="124" t="str">
        <f ca="1">IF(D922="","",SUM($D$2:D922))</f>
        <v/>
      </c>
    </row>
    <row r="923" spans="1:5">
      <c r="A923" s="124">
        <f t="shared" si="35"/>
        <v>22</v>
      </c>
      <c r="B923" s="124">
        <v>19</v>
      </c>
      <c r="C923" s="139" t="str">
        <f t="shared" ca="1" si="34"/>
        <v/>
      </c>
      <c r="D923" s="124" t="str">
        <f ca="1">IF(C923="","",IF(COUNTIF($C$2:C923,C923)&gt;1,"",1))</f>
        <v/>
      </c>
      <c r="E923" s="124" t="str">
        <f ca="1">IF(D923="","",SUM($D$2:D923))</f>
        <v/>
      </c>
    </row>
    <row r="924" spans="1:5">
      <c r="A924" s="124">
        <f t="shared" si="35"/>
        <v>22</v>
      </c>
      <c r="B924" s="124">
        <v>20</v>
      </c>
      <c r="C924" s="139" t="str">
        <f t="shared" ca="1" si="34"/>
        <v/>
      </c>
      <c r="D924" s="124" t="str">
        <f ca="1">IF(C924="","",IF(COUNTIF($C$2:C924,C924)&gt;1,"",1))</f>
        <v/>
      </c>
      <c r="E924" s="124" t="str">
        <f ca="1">IF(D924="","",SUM($D$2:D924))</f>
        <v/>
      </c>
    </row>
    <row r="925" spans="1:5">
      <c r="A925" s="124">
        <f t="shared" si="35"/>
        <v>22</v>
      </c>
      <c r="B925" s="124">
        <v>21</v>
      </c>
      <c r="C925" s="139" t="str">
        <f t="shared" ca="1" si="34"/>
        <v/>
      </c>
      <c r="D925" s="124" t="str">
        <f ca="1">IF(C925="","",IF(COUNTIF($C$2:C925,C925)&gt;1,"",1))</f>
        <v/>
      </c>
      <c r="E925" s="124" t="str">
        <f ca="1">IF(D925="","",SUM($D$2:D925))</f>
        <v/>
      </c>
    </row>
    <row r="926" spans="1:5">
      <c r="A926" s="124">
        <f t="shared" si="35"/>
        <v>22</v>
      </c>
      <c r="B926" s="124">
        <v>22</v>
      </c>
      <c r="C926" s="139" t="str">
        <f t="shared" ca="1" si="34"/>
        <v/>
      </c>
      <c r="D926" s="124" t="str">
        <f ca="1">IF(C926="","",IF(COUNTIF($C$2:C926,C926)&gt;1,"",1))</f>
        <v/>
      </c>
      <c r="E926" s="124" t="str">
        <f ca="1">IF(D926="","",SUM($D$2:D926))</f>
        <v/>
      </c>
    </row>
    <row r="927" spans="1:5">
      <c r="A927" s="124">
        <f t="shared" si="35"/>
        <v>22</v>
      </c>
      <c r="B927" s="124">
        <v>23</v>
      </c>
      <c r="C927" s="139" t="str">
        <f t="shared" ca="1" si="34"/>
        <v/>
      </c>
      <c r="D927" s="124" t="str">
        <f ca="1">IF(C927="","",IF(COUNTIF($C$2:C927,C927)&gt;1,"",1))</f>
        <v/>
      </c>
      <c r="E927" s="124" t="str">
        <f ca="1">IF(D927="","",SUM($D$2:D927))</f>
        <v/>
      </c>
    </row>
    <row r="928" spans="1:5">
      <c r="A928" s="124">
        <f t="shared" si="35"/>
        <v>22</v>
      </c>
      <c r="B928" s="124">
        <v>24</v>
      </c>
      <c r="C928" s="139" t="str">
        <f t="shared" ca="1" si="34"/>
        <v/>
      </c>
      <c r="D928" s="124" t="str">
        <f ca="1">IF(C928="","",IF(COUNTIF($C$2:C928,C928)&gt;1,"",1))</f>
        <v/>
      </c>
      <c r="E928" s="124" t="str">
        <f ca="1">IF(D928="","",SUM($D$2:D928))</f>
        <v/>
      </c>
    </row>
    <row r="929" spans="1:5">
      <c r="A929" s="124">
        <f t="shared" si="35"/>
        <v>22</v>
      </c>
      <c r="B929" s="124">
        <v>25</v>
      </c>
      <c r="C929" s="139" t="str">
        <f t="shared" ca="1" si="34"/>
        <v/>
      </c>
      <c r="D929" s="124" t="str">
        <f ca="1">IF(C929="","",IF(COUNTIF($C$2:C929,C929)&gt;1,"",1))</f>
        <v/>
      </c>
      <c r="E929" s="124" t="str">
        <f ca="1">IF(D929="","",SUM($D$2:D929))</f>
        <v/>
      </c>
    </row>
    <row r="930" spans="1:5">
      <c r="A930" s="124">
        <f t="shared" si="35"/>
        <v>22</v>
      </c>
      <c r="B930" s="124">
        <v>26</v>
      </c>
      <c r="C930" s="139" t="str">
        <f t="shared" ca="1" si="34"/>
        <v/>
      </c>
      <c r="D930" s="124" t="str">
        <f ca="1">IF(C930="","",IF(COUNTIF($C$2:C930,C930)&gt;1,"",1))</f>
        <v/>
      </c>
      <c r="E930" s="124" t="str">
        <f ca="1">IF(D930="","",SUM($D$2:D930))</f>
        <v/>
      </c>
    </row>
    <row r="931" spans="1:5">
      <c r="A931" s="124">
        <f t="shared" si="35"/>
        <v>22</v>
      </c>
      <c r="B931" s="124">
        <v>27</v>
      </c>
      <c r="C931" s="139" t="str">
        <f t="shared" ca="1" si="34"/>
        <v/>
      </c>
      <c r="D931" s="124" t="str">
        <f ca="1">IF(C931="","",IF(COUNTIF($C$2:C931,C931)&gt;1,"",1))</f>
        <v/>
      </c>
      <c r="E931" s="124" t="str">
        <f ca="1">IF(D931="","",SUM($D$2:D931))</f>
        <v/>
      </c>
    </row>
    <row r="932" spans="1:5">
      <c r="A932" s="124">
        <f t="shared" si="35"/>
        <v>22</v>
      </c>
      <c r="B932" s="124">
        <v>28</v>
      </c>
      <c r="C932" s="139" t="str">
        <f t="shared" ca="1" si="34"/>
        <v/>
      </c>
      <c r="D932" s="124" t="str">
        <f ca="1">IF(C932="","",IF(COUNTIF($C$2:C932,C932)&gt;1,"",1))</f>
        <v/>
      </c>
      <c r="E932" s="124" t="str">
        <f ca="1">IF(D932="","",SUM($D$2:D932))</f>
        <v/>
      </c>
    </row>
    <row r="933" spans="1:5">
      <c r="A933" s="124">
        <f t="shared" si="35"/>
        <v>22</v>
      </c>
      <c r="B933" s="124">
        <v>29</v>
      </c>
      <c r="C933" s="139" t="str">
        <f t="shared" ca="1" si="34"/>
        <v/>
      </c>
      <c r="D933" s="124" t="str">
        <f ca="1">IF(C933="","",IF(COUNTIF($C$2:C933,C933)&gt;1,"",1))</f>
        <v/>
      </c>
      <c r="E933" s="124" t="str">
        <f ca="1">IF(D933="","",SUM($D$2:D933))</f>
        <v/>
      </c>
    </row>
    <row r="934" spans="1:5">
      <c r="A934" s="124">
        <f t="shared" si="35"/>
        <v>22</v>
      </c>
      <c r="B934" s="124">
        <v>30</v>
      </c>
      <c r="C934" s="139" t="str">
        <f t="shared" ca="1" si="34"/>
        <v/>
      </c>
      <c r="D934" s="124" t="str">
        <f ca="1">IF(C934="","",IF(COUNTIF($C$2:C934,C934)&gt;1,"",1))</f>
        <v/>
      </c>
      <c r="E934" s="124" t="str">
        <f ca="1">IF(D934="","",SUM($D$2:D934))</f>
        <v/>
      </c>
    </row>
    <row r="935" spans="1:5">
      <c r="A935" s="124">
        <f t="shared" si="35"/>
        <v>22</v>
      </c>
      <c r="B935" s="124">
        <v>31</v>
      </c>
      <c r="C935" s="139" t="str">
        <f t="shared" ca="1" si="34"/>
        <v/>
      </c>
      <c r="D935" s="124" t="str">
        <f ca="1">IF(C935="","",IF(COUNTIF($C$2:C935,C935)&gt;1,"",1))</f>
        <v/>
      </c>
      <c r="E935" s="124" t="str">
        <f ca="1">IF(D935="","",SUM($D$2:D935))</f>
        <v/>
      </c>
    </row>
    <row r="936" spans="1:5">
      <c r="A936" s="124">
        <f t="shared" si="35"/>
        <v>22</v>
      </c>
      <c r="B936" s="124">
        <v>32</v>
      </c>
      <c r="C936" s="139" t="str">
        <f t="shared" ca="1" si="34"/>
        <v/>
      </c>
      <c r="D936" s="124" t="str">
        <f ca="1">IF(C936="","",IF(COUNTIF($C$2:C936,C936)&gt;1,"",1))</f>
        <v/>
      </c>
      <c r="E936" s="124" t="str">
        <f ca="1">IF(D936="","",SUM($D$2:D936))</f>
        <v/>
      </c>
    </row>
    <row r="937" spans="1:5">
      <c r="A937" s="124">
        <f t="shared" si="35"/>
        <v>22</v>
      </c>
      <c r="B937" s="124">
        <v>33</v>
      </c>
      <c r="C937" s="139" t="str">
        <f t="shared" ca="1" si="34"/>
        <v/>
      </c>
      <c r="D937" s="124" t="str">
        <f ca="1">IF(C937="","",IF(COUNTIF($C$2:C937,C937)&gt;1,"",1))</f>
        <v/>
      </c>
      <c r="E937" s="124" t="str">
        <f ca="1">IF(D937="","",SUM($D$2:D937))</f>
        <v/>
      </c>
    </row>
    <row r="938" spans="1:5">
      <c r="A938" s="124">
        <f t="shared" si="35"/>
        <v>22</v>
      </c>
      <c r="B938" s="124">
        <v>34</v>
      </c>
      <c r="C938" s="139" t="str">
        <f t="shared" ca="1" si="34"/>
        <v/>
      </c>
      <c r="D938" s="124" t="str">
        <f ca="1">IF(C938="","",IF(COUNTIF($C$2:C938,C938)&gt;1,"",1))</f>
        <v/>
      </c>
      <c r="E938" s="124" t="str">
        <f ca="1">IF(D938="","",SUM($D$2:D938))</f>
        <v/>
      </c>
    </row>
    <row r="939" spans="1:5">
      <c r="A939" s="124">
        <f t="shared" si="35"/>
        <v>22</v>
      </c>
      <c r="B939" s="124">
        <v>35</v>
      </c>
      <c r="C939" s="139" t="str">
        <f t="shared" ca="1" si="34"/>
        <v/>
      </c>
      <c r="D939" s="124" t="str">
        <f ca="1">IF(C939="","",IF(COUNTIF($C$2:C939,C939)&gt;1,"",1))</f>
        <v/>
      </c>
      <c r="E939" s="124" t="str">
        <f ca="1">IF(D939="","",SUM($D$2:D939))</f>
        <v/>
      </c>
    </row>
    <row r="940" spans="1:5">
      <c r="A940" s="124">
        <f t="shared" si="35"/>
        <v>22</v>
      </c>
      <c r="B940" s="124">
        <v>36</v>
      </c>
      <c r="C940" s="139" t="str">
        <f t="shared" ca="1" si="34"/>
        <v/>
      </c>
      <c r="D940" s="124" t="str">
        <f ca="1">IF(C940="","",IF(COUNTIF($C$2:C940,C940)&gt;1,"",1))</f>
        <v/>
      </c>
      <c r="E940" s="124" t="str">
        <f ca="1">IF(D940="","",SUM($D$2:D940))</f>
        <v/>
      </c>
    </row>
    <row r="941" spans="1:5">
      <c r="A941" s="124">
        <f t="shared" si="35"/>
        <v>22</v>
      </c>
      <c r="B941" s="124">
        <v>37</v>
      </c>
      <c r="C941" s="139" t="str">
        <f t="shared" ca="1" si="34"/>
        <v/>
      </c>
      <c r="D941" s="124" t="str">
        <f ca="1">IF(C941="","",IF(COUNTIF($C$2:C941,C941)&gt;1,"",1))</f>
        <v/>
      </c>
      <c r="E941" s="124" t="str">
        <f ca="1">IF(D941="","",SUM($D$2:D941))</f>
        <v/>
      </c>
    </row>
    <row r="942" spans="1:5">
      <c r="A942" s="124">
        <f t="shared" si="35"/>
        <v>22</v>
      </c>
      <c r="B942" s="124">
        <v>38</v>
      </c>
      <c r="C942" s="139" t="str">
        <f t="shared" ca="1" si="34"/>
        <v/>
      </c>
      <c r="D942" s="124" t="str">
        <f ca="1">IF(C942="","",IF(COUNTIF($C$2:C942,C942)&gt;1,"",1))</f>
        <v/>
      </c>
      <c r="E942" s="124" t="str">
        <f ca="1">IF(D942="","",SUM($D$2:D942))</f>
        <v/>
      </c>
    </row>
    <row r="943" spans="1:5">
      <c r="A943" s="124">
        <f t="shared" si="35"/>
        <v>22</v>
      </c>
      <c r="B943" s="124">
        <v>39</v>
      </c>
      <c r="C943" s="139" t="str">
        <f t="shared" ca="1" si="34"/>
        <v/>
      </c>
      <c r="D943" s="124" t="str">
        <f ca="1">IF(C943="","",IF(COUNTIF($C$2:C943,C943)&gt;1,"",1))</f>
        <v/>
      </c>
      <c r="E943" s="124" t="str">
        <f ca="1">IF(D943="","",SUM($D$2:D943))</f>
        <v/>
      </c>
    </row>
    <row r="944" spans="1:5">
      <c r="A944" s="124">
        <f t="shared" si="35"/>
        <v>22</v>
      </c>
      <c r="B944" s="124">
        <v>40</v>
      </c>
      <c r="C944" s="139" t="str">
        <f t="shared" ca="1" si="34"/>
        <v/>
      </c>
      <c r="D944" s="124" t="str">
        <f ca="1">IF(C944="","",IF(COUNTIF($C$2:C944,C944)&gt;1,"",1))</f>
        <v/>
      </c>
      <c r="E944" s="124" t="str">
        <f ca="1">IF(D944="","",SUM($D$2:D944))</f>
        <v/>
      </c>
    </row>
    <row r="945" spans="1:5">
      <c r="A945" s="124">
        <f t="shared" si="35"/>
        <v>22</v>
      </c>
      <c r="B945" s="124">
        <v>41</v>
      </c>
      <c r="C945" s="139" t="str">
        <f t="shared" ca="1" si="34"/>
        <v/>
      </c>
      <c r="D945" s="124" t="str">
        <f ca="1">IF(C945="","",IF(COUNTIF($C$2:C945,C945)&gt;1,"",1))</f>
        <v/>
      </c>
      <c r="E945" s="124" t="str">
        <f ca="1">IF(D945="","",SUM($D$2:D945))</f>
        <v/>
      </c>
    </row>
    <row r="946" spans="1:5">
      <c r="A946" s="124">
        <f t="shared" si="35"/>
        <v>22</v>
      </c>
      <c r="B946" s="124">
        <v>42</v>
      </c>
      <c r="C946" s="139" t="str">
        <f t="shared" ca="1" si="34"/>
        <v/>
      </c>
      <c r="D946" s="124" t="str">
        <f ca="1">IF(C946="","",IF(COUNTIF($C$2:C946,C946)&gt;1,"",1))</f>
        <v/>
      </c>
      <c r="E946" s="124" t="str">
        <f ca="1">IF(D946="","",SUM($D$2:D946))</f>
        <v/>
      </c>
    </row>
    <row r="947" spans="1:5">
      <c r="A947" s="124">
        <f t="shared" si="35"/>
        <v>22</v>
      </c>
      <c r="B947" s="124">
        <v>43</v>
      </c>
      <c r="C947" s="140" t="str">
        <f t="shared" ca="1" si="34"/>
        <v/>
      </c>
      <c r="D947" s="124" t="str">
        <f ca="1">IF(C947="","",IF(COUNTIF($C$2:C947,C947)&gt;1,"",1))</f>
        <v/>
      </c>
      <c r="E947" s="124" t="str">
        <f ca="1">IF(D947="","",SUM($D$2:D947))</f>
        <v/>
      </c>
    </row>
    <row r="948" spans="1:5">
      <c r="A948" s="124">
        <f>+A947+1</f>
        <v>23</v>
      </c>
      <c r="B948" s="124">
        <v>1</v>
      </c>
      <c r="C948" s="139" t="str">
        <f t="shared" ca="1" si="34"/>
        <v>妹尾優</v>
      </c>
      <c r="D948" s="124" t="str">
        <f ca="1">IF(C948="","",IF(COUNTIF($C$2:C948,C948)&gt;1,"",1))</f>
        <v/>
      </c>
      <c r="E948" s="124" t="str">
        <f ca="1">IF(D948="","",SUM($D$2:D948))</f>
        <v/>
      </c>
    </row>
    <row r="949" spans="1:5">
      <c r="A949" s="124">
        <f>+A948</f>
        <v>23</v>
      </c>
      <c r="B949" s="124">
        <v>2</v>
      </c>
      <c r="C949" s="139" t="str">
        <f t="shared" ca="1" si="34"/>
        <v>田村勝行</v>
      </c>
      <c r="D949" s="124" t="str">
        <f ca="1">IF(C949="","",IF(COUNTIF($C$2:C949,C949)&gt;1,"",1))</f>
        <v/>
      </c>
      <c r="E949" s="124" t="str">
        <f ca="1">IF(D949="","",SUM($D$2:D949))</f>
        <v/>
      </c>
    </row>
    <row r="950" spans="1:5">
      <c r="A950" s="124">
        <f t="shared" ref="A950:A990" si="36">+A949</f>
        <v>23</v>
      </c>
      <c r="B950" s="124">
        <v>3</v>
      </c>
      <c r="C950" s="139" t="str">
        <f t="shared" ca="1" si="34"/>
        <v>田村諭</v>
      </c>
      <c r="D950" s="124" t="str">
        <f ca="1">IF(C950="","",IF(COUNTIF($C$2:C950,C950)&gt;1,"",1))</f>
        <v/>
      </c>
      <c r="E950" s="124" t="str">
        <f ca="1">IF(D950="","",SUM($D$2:D950))</f>
        <v/>
      </c>
    </row>
    <row r="951" spans="1:5">
      <c r="A951" s="124">
        <f t="shared" si="36"/>
        <v>23</v>
      </c>
      <c r="B951" s="124">
        <v>4</v>
      </c>
      <c r="C951" s="139" t="str">
        <f t="shared" ca="1" si="34"/>
        <v>福田敦</v>
      </c>
      <c r="D951" s="124" t="str">
        <f ca="1">IF(C951="","",IF(COUNTIF($C$2:C951,C951)&gt;1,"",1))</f>
        <v/>
      </c>
      <c r="E951" s="124" t="str">
        <f ca="1">IF(D951="","",SUM($D$2:D951))</f>
        <v/>
      </c>
    </row>
    <row r="952" spans="1:5">
      <c r="A952" s="124">
        <f t="shared" si="36"/>
        <v>23</v>
      </c>
      <c r="B952" s="124">
        <v>5</v>
      </c>
      <c r="C952" s="139" t="str">
        <f t="shared" ca="1" si="34"/>
        <v>鈴木孝</v>
      </c>
      <c r="D952" s="124" t="str">
        <f ca="1">IF(C952="","",IF(COUNTIF($C$2:C952,C952)&gt;1,"",1))</f>
        <v/>
      </c>
      <c r="E952" s="124" t="str">
        <f ca="1">IF(D952="","",SUM($D$2:D952))</f>
        <v/>
      </c>
    </row>
    <row r="953" spans="1:5">
      <c r="A953" s="124">
        <f t="shared" si="36"/>
        <v>23</v>
      </c>
      <c r="B953" s="124">
        <v>6</v>
      </c>
      <c r="C953" s="139" t="str">
        <f t="shared" ca="1" si="34"/>
        <v>望月英明</v>
      </c>
      <c r="D953" s="124" t="str">
        <f ca="1">IF(C953="","",IF(COUNTIF($C$2:C953,C953)&gt;1,"",1))</f>
        <v/>
      </c>
      <c r="E953" s="124" t="str">
        <f ca="1">IF(D953="","",SUM($D$2:D953))</f>
        <v/>
      </c>
    </row>
    <row r="954" spans="1:5">
      <c r="A954" s="124">
        <f t="shared" si="36"/>
        <v>23</v>
      </c>
      <c r="B954" s="124">
        <v>7</v>
      </c>
      <c r="C954" s="139" t="str">
        <f t="shared" ca="1" si="34"/>
        <v>山田保</v>
      </c>
      <c r="D954" s="124" t="str">
        <f ca="1">IF(C954="","",IF(COUNTIF($C$2:C954,C954)&gt;1,"",1))</f>
        <v/>
      </c>
      <c r="E954" s="124" t="str">
        <f ca="1">IF(D954="","",SUM($D$2:D954))</f>
        <v/>
      </c>
    </row>
    <row r="955" spans="1:5">
      <c r="A955" s="124">
        <f t="shared" si="36"/>
        <v>23</v>
      </c>
      <c r="B955" s="124">
        <v>8</v>
      </c>
      <c r="C955" s="139" t="str">
        <f t="shared" ca="1" si="34"/>
        <v>森口忠</v>
      </c>
      <c r="D955" s="124" t="str">
        <f ca="1">IF(C955="","",IF(COUNTIF($C$2:C955,C955)&gt;1,"",1))</f>
        <v/>
      </c>
      <c r="E955" s="124" t="str">
        <f ca="1">IF(D955="","",SUM($D$2:D955))</f>
        <v/>
      </c>
    </row>
    <row r="956" spans="1:5">
      <c r="A956" s="124">
        <f t="shared" si="36"/>
        <v>23</v>
      </c>
      <c r="B956" s="124">
        <v>9</v>
      </c>
      <c r="C956" s="139" t="str">
        <f t="shared" ca="1" si="34"/>
        <v/>
      </c>
      <c r="D956" s="124" t="str">
        <f ca="1">IF(C956="","",IF(COUNTIF($C$2:C956,C956)&gt;1,"",1))</f>
        <v/>
      </c>
      <c r="E956" s="124" t="str">
        <f ca="1">IF(D956="","",SUM($D$2:D956))</f>
        <v/>
      </c>
    </row>
    <row r="957" spans="1:5">
      <c r="A957" s="124">
        <f t="shared" si="36"/>
        <v>23</v>
      </c>
      <c r="B957" s="124">
        <v>10</v>
      </c>
      <c r="C957" s="139" t="str">
        <f t="shared" ca="1" si="34"/>
        <v/>
      </c>
      <c r="D957" s="124" t="str">
        <f ca="1">IF(C957="","",IF(COUNTIF($C$2:C957,C957)&gt;1,"",1))</f>
        <v/>
      </c>
      <c r="E957" s="124" t="str">
        <f ca="1">IF(D957="","",SUM($D$2:D957))</f>
        <v/>
      </c>
    </row>
    <row r="958" spans="1:5">
      <c r="A958" s="124">
        <f t="shared" si="36"/>
        <v>23</v>
      </c>
      <c r="B958" s="124">
        <v>11</v>
      </c>
      <c r="C958" s="139" t="str">
        <f t="shared" ca="1" si="34"/>
        <v/>
      </c>
      <c r="D958" s="124" t="str">
        <f ca="1">IF(C958="","",IF(COUNTIF($C$2:C958,C958)&gt;1,"",1))</f>
        <v/>
      </c>
      <c r="E958" s="124" t="str">
        <f ca="1">IF(D958="","",SUM($D$2:D958))</f>
        <v/>
      </c>
    </row>
    <row r="959" spans="1:5">
      <c r="A959" s="124">
        <f t="shared" si="36"/>
        <v>23</v>
      </c>
      <c r="B959" s="124">
        <v>12</v>
      </c>
      <c r="C959" s="139" t="str">
        <f t="shared" ca="1" si="34"/>
        <v/>
      </c>
      <c r="D959" s="124" t="str">
        <f ca="1">IF(C959="","",IF(COUNTIF($C$2:C959,C959)&gt;1,"",1))</f>
        <v/>
      </c>
      <c r="E959" s="124" t="str">
        <f ca="1">IF(D959="","",SUM($D$2:D959))</f>
        <v/>
      </c>
    </row>
    <row r="960" spans="1:5">
      <c r="A960" s="124">
        <f t="shared" si="36"/>
        <v>23</v>
      </c>
      <c r="B960" s="124">
        <v>13</v>
      </c>
      <c r="C960" s="139" t="str">
        <f t="shared" ca="1" si="34"/>
        <v/>
      </c>
      <c r="D960" s="124" t="str">
        <f ca="1">IF(C960="","",IF(COUNTIF($C$2:C960,C960)&gt;1,"",1))</f>
        <v/>
      </c>
      <c r="E960" s="124" t="str">
        <f ca="1">IF(D960="","",SUM($D$2:D960))</f>
        <v/>
      </c>
    </row>
    <row r="961" spans="1:5">
      <c r="A961" s="124">
        <f t="shared" si="36"/>
        <v>23</v>
      </c>
      <c r="B961" s="124">
        <v>14</v>
      </c>
      <c r="C961" s="139" t="str">
        <f t="shared" ca="1" si="34"/>
        <v/>
      </c>
      <c r="D961" s="124" t="str">
        <f ca="1">IF(C961="","",IF(COUNTIF($C$2:C961,C961)&gt;1,"",1))</f>
        <v/>
      </c>
      <c r="E961" s="124" t="str">
        <f ca="1">IF(D961="","",SUM($D$2:D961))</f>
        <v/>
      </c>
    </row>
    <row r="962" spans="1:5">
      <c r="A962" s="124">
        <f t="shared" si="36"/>
        <v>23</v>
      </c>
      <c r="B962" s="124">
        <v>15</v>
      </c>
      <c r="C962" s="139" t="str">
        <f t="shared" ca="1" si="34"/>
        <v/>
      </c>
      <c r="D962" s="124" t="str">
        <f ca="1">IF(C962="","",IF(COUNTIF($C$2:C962,C962)&gt;1,"",1))</f>
        <v/>
      </c>
      <c r="E962" s="124" t="str">
        <f ca="1">IF(D962="","",SUM($D$2:D962))</f>
        <v/>
      </c>
    </row>
    <row r="963" spans="1:5">
      <c r="A963" s="124">
        <f t="shared" si="36"/>
        <v>23</v>
      </c>
      <c r="B963" s="124">
        <v>16</v>
      </c>
      <c r="C963" s="139" t="str">
        <f t="shared" ref="C963:C1026" ca="1" si="37">INDIRECT("'"&amp;A963&amp;"'!B"&amp;B963+6)</f>
        <v/>
      </c>
      <c r="D963" s="124" t="str">
        <f ca="1">IF(C963="","",IF(COUNTIF($C$2:C963,C963)&gt;1,"",1))</f>
        <v/>
      </c>
      <c r="E963" s="124" t="str">
        <f ca="1">IF(D963="","",SUM($D$2:D963))</f>
        <v/>
      </c>
    </row>
    <row r="964" spans="1:5">
      <c r="A964" s="124">
        <f t="shared" si="36"/>
        <v>23</v>
      </c>
      <c r="B964" s="124">
        <v>17</v>
      </c>
      <c r="C964" s="139" t="str">
        <f t="shared" ca="1" si="37"/>
        <v/>
      </c>
      <c r="D964" s="124" t="str">
        <f ca="1">IF(C964="","",IF(COUNTIF($C$2:C964,C964)&gt;1,"",1))</f>
        <v/>
      </c>
      <c r="E964" s="124" t="str">
        <f ca="1">IF(D964="","",SUM($D$2:D964))</f>
        <v/>
      </c>
    </row>
    <row r="965" spans="1:5">
      <c r="A965" s="124">
        <f t="shared" si="36"/>
        <v>23</v>
      </c>
      <c r="B965" s="124">
        <v>18</v>
      </c>
      <c r="C965" s="139" t="str">
        <f t="shared" ca="1" si="37"/>
        <v/>
      </c>
      <c r="D965" s="124" t="str">
        <f ca="1">IF(C965="","",IF(COUNTIF($C$2:C965,C965)&gt;1,"",1))</f>
        <v/>
      </c>
      <c r="E965" s="124" t="str">
        <f ca="1">IF(D965="","",SUM($D$2:D965))</f>
        <v/>
      </c>
    </row>
    <row r="966" spans="1:5">
      <c r="A966" s="124">
        <f t="shared" si="36"/>
        <v>23</v>
      </c>
      <c r="B966" s="124">
        <v>19</v>
      </c>
      <c r="C966" s="139" t="str">
        <f t="shared" ca="1" si="37"/>
        <v/>
      </c>
      <c r="D966" s="124" t="str">
        <f ca="1">IF(C966="","",IF(COUNTIF($C$2:C966,C966)&gt;1,"",1))</f>
        <v/>
      </c>
      <c r="E966" s="124" t="str">
        <f ca="1">IF(D966="","",SUM($D$2:D966))</f>
        <v/>
      </c>
    </row>
    <row r="967" spans="1:5">
      <c r="A967" s="124">
        <f t="shared" si="36"/>
        <v>23</v>
      </c>
      <c r="B967" s="124">
        <v>20</v>
      </c>
      <c r="C967" s="139" t="str">
        <f t="shared" ca="1" si="37"/>
        <v/>
      </c>
      <c r="D967" s="124" t="str">
        <f ca="1">IF(C967="","",IF(COUNTIF($C$2:C967,C967)&gt;1,"",1))</f>
        <v/>
      </c>
      <c r="E967" s="124" t="str">
        <f ca="1">IF(D967="","",SUM($D$2:D967))</f>
        <v/>
      </c>
    </row>
    <row r="968" spans="1:5">
      <c r="A968" s="124">
        <f t="shared" si="36"/>
        <v>23</v>
      </c>
      <c r="B968" s="124">
        <v>21</v>
      </c>
      <c r="C968" s="139" t="str">
        <f t="shared" ca="1" si="37"/>
        <v/>
      </c>
      <c r="D968" s="124" t="str">
        <f ca="1">IF(C968="","",IF(COUNTIF($C$2:C968,C968)&gt;1,"",1))</f>
        <v/>
      </c>
      <c r="E968" s="124" t="str">
        <f ca="1">IF(D968="","",SUM($D$2:D968))</f>
        <v/>
      </c>
    </row>
    <row r="969" spans="1:5">
      <c r="A969" s="124">
        <f t="shared" si="36"/>
        <v>23</v>
      </c>
      <c r="B969" s="124">
        <v>22</v>
      </c>
      <c r="C969" s="139" t="str">
        <f t="shared" ca="1" si="37"/>
        <v/>
      </c>
      <c r="D969" s="124" t="str">
        <f ca="1">IF(C969="","",IF(COUNTIF($C$2:C969,C969)&gt;1,"",1))</f>
        <v/>
      </c>
      <c r="E969" s="124" t="str">
        <f ca="1">IF(D969="","",SUM($D$2:D969))</f>
        <v/>
      </c>
    </row>
    <row r="970" spans="1:5">
      <c r="A970" s="124">
        <f t="shared" si="36"/>
        <v>23</v>
      </c>
      <c r="B970" s="124">
        <v>23</v>
      </c>
      <c r="C970" s="139" t="str">
        <f t="shared" ca="1" si="37"/>
        <v/>
      </c>
      <c r="D970" s="124" t="str">
        <f ca="1">IF(C970="","",IF(COUNTIF($C$2:C970,C970)&gt;1,"",1))</f>
        <v/>
      </c>
      <c r="E970" s="124" t="str">
        <f ca="1">IF(D970="","",SUM($D$2:D970))</f>
        <v/>
      </c>
    </row>
    <row r="971" spans="1:5">
      <c r="A971" s="124">
        <f t="shared" si="36"/>
        <v>23</v>
      </c>
      <c r="B971" s="124">
        <v>24</v>
      </c>
      <c r="C971" s="139" t="str">
        <f t="shared" ca="1" si="37"/>
        <v/>
      </c>
      <c r="D971" s="124" t="str">
        <f ca="1">IF(C971="","",IF(COUNTIF($C$2:C971,C971)&gt;1,"",1))</f>
        <v/>
      </c>
      <c r="E971" s="124" t="str">
        <f ca="1">IF(D971="","",SUM($D$2:D971))</f>
        <v/>
      </c>
    </row>
    <row r="972" spans="1:5">
      <c r="A972" s="124">
        <f t="shared" si="36"/>
        <v>23</v>
      </c>
      <c r="B972" s="124">
        <v>25</v>
      </c>
      <c r="C972" s="139" t="str">
        <f t="shared" ca="1" si="37"/>
        <v/>
      </c>
      <c r="D972" s="124" t="str">
        <f ca="1">IF(C972="","",IF(COUNTIF($C$2:C972,C972)&gt;1,"",1))</f>
        <v/>
      </c>
      <c r="E972" s="124" t="str">
        <f ca="1">IF(D972="","",SUM($D$2:D972))</f>
        <v/>
      </c>
    </row>
    <row r="973" spans="1:5">
      <c r="A973" s="124">
        <f t="shared" si="36"/>
        <v>23</v>
      </c>
      <c r="B973" s="124">
        <v>26</v>
      </c>
      <c r="C973" s="139" t="str">
        <f t="shared" ca="1" si="37"/>
        <v/>
      </c>
      <c r="D973" s="124" t="str">
        <f ca="1">IF(C973="","",IF(COUNTIF($C$2:C973,C973)&gt;1,"",1))</f>
        <v/>
      </c>
      <c r="E973" s="124" t="str">
        <f ca="1">IF(D973="","",SUM($D$2:D973))</f>
        <v/>
      </c>
    </row>
    <row r="974" spans="1:5">
      <c r="A974" s="124">
        <f t="shared" si="36"/>
        <v>23</v>
      </c>
      <c r="B974" s="124">
        <v>27</v>
      </c>
      <c r="C974" s="139" t="str">
        <f t="shared" ca="1" si="37"/>
        <v/>
      </c>
      <c r="D974" s="124" t="str">
        <f ca="1">IF(C974="","",IF(COUNTIF($C$2:C974,C974)&gt;1,"",1))</f>
        <v/>
      </c>
      <c r="E974" s="124" t="str">
        <f ca="1">IF(D974="","",SUM($D$2:D974))</f>
        <v/>
      </c>
    </row>
    <row r="975" spans="1:5">
      <c r="A975" s="124">
        <f t="shared" si="36"/>
        <v>23</v>
      </c>
      <c r="B975" s="124">
        <v>28</v>
      </c>
      <c r="C975" s="139" t="str">
        <f t="shared" ca="1" si="37"/>
        <v/>
      </c>
      <c r="D975" s="124" t="str">
        <f ca="1">IF(C975="","",IF(COUNTIF($C$2:C975,C975)&gt;1,"",1))</f>
        <v/>
      </c>
      <c r="E975" s="124" t="str">
        <f ca="1">IF(D975="","",SUM($D$2:D975))</f>
        <v/>
      </c>
    </row>
    <row r="976" spans="1:5">
      <c r="A976" s="124">
        <f t="shared" si="36"/>
        <v>23</v>
      </c>
      <c r="B976" s="124">
        <v>29</v>
      </c>
      <c r="C976" s="139" t="str">
        <f t="shared" ca="1" si="37"/>
        <v/>
      </c>
      <c r="D976" s="124" t="str">
        <f ca="1">IF(C976="","",IF(COUNTIF($C$2:C976,C976)&gt;1,"",1))</f>
        <v/>
      </c>
      <c r="E976" s="124" t="str">
        <f ca="1">IF(D976="","",SUM($D$2:D976))</f>
        <v/>
      </c>
    </row>
    <row r="977" spans="1:5">
      <c r="A977" s="124">
        <f t="shared" si="36"/>
        <v>23</v>
      </c>
      <c r="B977" s="124">
        <v>30</v>
      </c>
      <c r="C977" s="139" t="str">
        <f t="shared" ca="1" si="37"/>
        <v/>
      </c>
      <c r="D977" s="124" t="str">
        <f ca="1">IF(C977="","",IF(COUNTIF($C$2:C977,C977)&gt;1,"",1))</f>
        <v/>
      </c>
      <c r="E977" s="124" t="str">
        <f ca="1">IF(D977="","",SUM($D$2:D977))</f>
        <v/>
      </c>
    </row>
    <row r="978" spans="1:5">
      <c r="A978" s="124">
        <f t="shared" si="36"/>
        <v>23</v>
      </c>
      <c r="B978" s="124">
        <v>31</v>
      </c>
      <c r="C978" s="139" t="str">
        <f t="shared" ca="1" si="37"/>
        <v/>
      </c>
      <c r="D978" s="124" t="str">
        <f ca="1">IF(C978="","",IF(COUNTIF($C$2:C978,C978)&gt;1,"",1))</f>
        <v/>
      </c>
      <c r="E978" s="124" t="str">
        <f ca="1">IF(D978="","",SUM($D$2:D978))</f>
        <v/>
      </c>
    </row>
    <row r="979" spans="1:5">
      <c r="A979" s="124">
        <f t="shared" si="36"/>
        <v>23</v>
      </c>
      <c r="B979" s="124">
        <v>32</v>
      </c>
      <c r="C979" s="139" t="str">
        <f t="shared" ca="1" si="37"/>
        <v/>
      </c>
      <c r="D979" s="124" t="str">
        <f ca="1">IF(C979="","",IF(COUNTIF($C$2:C979,C979)&gt;1,"",1))</f>
        <v/>
      </c>
      <c r="E979" s="124" t="str">
        <f ca="1">IF(D979="","",SUM($D$2:D979))</f>
        <v/>
      </c>
    </row>
    <row r="980" spans="1:5">
      <c r="A980" s="124">
        <f t="shared" si="36"/>
        <v>23</v>
      </c>
      <c r="B980" s="124">
        <v>33</v>
      </c>
      <c r="C980" s="139" t="str">
        <f t="shared" ca="1" si="37"/>
        <v/>
      </c>
      <c r="D980" s="124" t="str">
        <f ca="1">IF(C980="","",IF(COUNTIF($C$2:C980,C980)&gt;1,"",1))</f>
        <v/>
      </c>
      <c r="E980" s="124" t="str">
        <f ca="1">IF(D980="","",SUM($D$2:D980))</f>
        <v/>
      </c>
    </row>
    <row r="981" spans="1:5">
      <c r="A981" s="124">
        <f t="shared" si="36"/>
        <v>23</v>
      </c>
      <c r="B981" s="124">
        <v>34</v>
      </c>
      <c r="C981" s="139" t="str">
        <f t="shared" ca="1" si="37"/>
        <v/>
      </c>
      <c r="D981" s="124" t="str">
        <f ca="1">IF(C981="","",IF(COUNTIF($C$2:C981,C981)&gt;1,"",1))</f>
        <v/>
      </c>
      <c r="E981" s="124" t="str">
        <f ca="1">IF(D981="","",SUM($D$2:D981))</f>
        <v/>
      </c>
    </row>
    <row r="982" spans="1:5">
      <c r="A982" s="124">
        <f t="shared" si="36"/>
        <v>23</v>
      </c>
      <c r="B982" s="124">
        <v>35</v>
      </c>
      <c r="C982" s="139" t="str">
        <f t="shared" ca="1" si="37"/>
        <v/>
      </c>
      <c r="D982" s="124" t="str">
        <f ca="1">IF(C982="","",IF(COUNTIF($C$2:C982,C982)&gt;1,"",1))</f>
        <v/>
      </c>
      <c r="E982" s="124" t="str">
        <f ca="1">IF(D982="","",SUM($D$2:D982))</f>
        <v/>
      </c>
    </row>
    <row r="983" spans="1:5">
      <c r="A983" s="124">
        <f t="shared" si="36"/>
        <v>23</v>
      </c>
      <c r="B983" s="124">
        <v>36</v>
      </c>
      <c r="C983" s="139" t="str">
        <f t="shared" ca="1" si="37"/>
        <v/>
      </c>
      <c r="D983" s="124" t="str">
        <f ca="1">IF(C983="","",IF(COUNTIF($C$2:C983,C983)&gt;1,"",1))</f>
        <v/>
      </c>
      <c r="E983" s="124" t="str">
        <f ca="1">IF(D983="","",SUM($D$2:D983))</f>
        <v/>
      </c>
    </row>
    <row r="984" spans="1:5">
      <c r="A984" s="124">
        <f t="shared" si="36"/>
        <v>23</v>
      </c>
      <c r="B984" s="124">
        <v>37</v>
      </c>
      <c r="C984" s="139" t="str">
        <f t="shared" ca="1" si="37"/>
        <v/>
      </c>
      <c r="D984" s="124" t="str">
        <f ca="1">IF(C984="","",IF(COUNTIF($C$2:C984,C984)&gt;1,"",1))</f>
        <v/>
      </c>
      <c r="E984" s="124" t="str">
        <f ca="1">IF(D984="","",SUM($D$2:D984))</f>
        <v/>
      </c>
    </row>
    <row r="985" spans="1:5">
      <c r="A985" s="124">
        <f t="shared" si="36"/>
        <v>23</v>
      </c>
      <c r="B985" s="124">
        <v>38</v>
      </c>
      <c r="C985" s="139" t="str">
        <f t="shared" ca="1" si="37"/>
        <v/>
      </c>
      <c r="D985" s="124" t="str">
        <f ca="1">IF(C985="","",IF(COUNTIF($C$2:C985,C985)&gt;1,"",1))</f>
        <v/>
      </c>
      <c r="E985" s="124" t="str">
        <f ca="1">IF(D985="","",SUM($D$2:D985))</f>
        <v/>
      </c>
    </row>
    <row r="986" spans="1:5">
      <c r="A986" s="124">
        <f t="shared" si="36"/>
        <v>23</v>
      </c>
      <c r="B986" s="124">
        <v>39</v>
      </c>
      <c r="C986" s="139" t="str">
        <f t="shared" ca="1" si="37"/>
        <v/>
      </c>
      <c r="D986" s="124" t="str">
        <f ca="1">IF(C986="","",IF(COUNTIF($C$2:C986,C986)&gt;1,"",1))</f>
        <v/>
      </c>
      <c r="E986" s="124" t="str">
        <f ca="1">IF(D986="","",SUM($D$2:D986))</f>
        <v/>
      </c>
    </row>
    <row r="987" spans="1:5">
      <c r="A987" s="124">
        <f t="shared" si="36"/>
        <v>23</v>
      </c>
      <c r="B987" s="124">
        <v>40</v>
      </c>
      <c r="C987" s="139" t="str">
        <f t="shared" ca="1" si="37"/>
        <v/>
      </c>
      <c r="D987" s="124" t="str">
        <f ca="1">IF(C987="","",IF(COUNTIF($C$2:C987,C987)&gt;1,"",1))</f>
        <v/>
      </c>
      <c r="E987" s="124" t="str">
        <f ca="1">IF(D987="","",SUM($D$2:D987))</f>
        <v/>
      </c>
    </row>
    <row r="988" spans="1:5">
      <c r="A988" s="124">
        <f t="shared" si="36"/>
        <v>23</v>
      </c>
      <c r="B988" s="124">
        <v>41</v>
      </c>
      <c r="C988" s="139" t="str">
        <f t="shared" ca="1" si="37"/>
        <v/>
      </c>
      <c r="D988" s="124" t="str">
        <f ca="1">IF(C988="","",IF(COUNTIF($C$2:C988,C988)&gt;1,"",1))</f>
        <v/>
      </c>
      <c r="E988" s="124" t="str">
        <f ca="1">IF(D988="","",SUM($D$2:D988))</f>
        <v/>
      </c>
    </row>
    <row r="989" spans="1:5">
      <c r="A989" s="124">
        <f t="shared" si="36"/>
        <v>23</v>
      </c>
      <c r="B989" s="124">
        <v>42</v>
      </c>
      <c r="C989" s="139" t="str">
        <f t="shared" ca="1" si="37"/>
        <v/>
      </c>
      <c r="D989" s="124" t="str">
        <f ca="1">IF(C989="","",IF(COUNTIF($C$2:C989,C989)&gt;1,"",1))</f>
        <v/>
      </c>
      <c r="E989" s="124" t="str">
        <f ca="1">IF(D989="","",SUM($D$2:D989))</f>
        <v/>
      </c>
    </row>
    <row r="990" spans="1:5">
      <c r="A990" s="124">
        <f t="shared" si="36"/>
        <v>23</v>
      </c>
      <c r="B990" s="124">
        <v>43</v>
      </c>
      <c r="C990" s="140" t="str">
        <f t="shared" ca="1" si="37"/>
        <v/>
      </c>
      <c r="D990" s="124" t="str">
        <f ca="1">IF(C990="","",IF(COUNTIF($C$2:C990,C990)&gt;1,"",1))</f>
        <v/>
      </c>
      <c r="E990" s="124" t="str">
        <f ca="1">IF(D990="","",SUM($D$2:D990))</f>
        <v/>
      </c>
    </row>
    <row r="991" spans="1:5">
      <c r="A991" s="124">
        <f>+A990+1</f>
        <v>24</v>
      </c>
      <c r="B991" s="124">
        <v>1</v>
      </c>
      <c r="C991" s="139" t="str">
        <f t="shared" ca="1" si="37"/>
        <v>妹尾優</v>
      </c>
      <c r="D991" s="124" t="str">
        <f ca="1">IF(C991="","",IF(COUNTIF($C$2:C991,C991)&gt;1,"",1))</f>
        <v/>
      </c>
      <c r="E991" s="124" t="str">
        <f ca="1">IF(D991="","",SUM($D$2:D991))</f>
        <v/>
      </c>
    </row>
    <row r="992" spans="1:5">
      <c r="A992" s="124">
        <f>+A991</f>
        <v>24</v>
      </c>
      <c r="B992" s="124">
        <v>2</v>
      </c>
      <c r="C992" s="139" t="str">
        <f t="shared" ca="1" si="37"/>
        <v>髙橋勝彦</v>
      </c>
      <c r="D992" s="124" t="str">
        <f ca="1">IF(C992="","",IF(COUNTIF($C$2:C992,C992)&gt;1,"",1))</f>
        <v/>
      </c>
      <c r="E992" s="124" t="str">
        <f ca="1">IF(D992="","",SUM($D$2:D992))</f>
        <v/>
      </c>
    </row>
    <row r="993" spans="1:5">
      <c r="A993" s="124">
        <f t="shared" ref="A993:A1033" si="38">+A992</f>
        <v>24</v>
      </c>
      <c r="B993" s="124">
        <v>3</v>
      </c>
      <c r="C993" s="139" t="str">
        <f t="shared" ca="1" si="37"/>
        <v>田村勝行</v>
      </c>
      <c r="D993" s="124" t="str">
        <f ca="1">IF(C993="","",IF(COUNTIF($C$2:C993,C993)&gt;1,"",1))</f>
        <v/>
      </c>
      <c r="E993" s="124" t="str">
        <f ca="1">IF(D993="","",SUM($D$2:D993))</f>
        <v/>
      </c>
    </row>
    <row r="994" spans="1:5">
      <c r="A994" s="124">
        <f t="shared" si="38"/>
        <v>24</v>
      </c>
      <c r="B994" s="124">
        <v>4</v>
      </c>
      <c r="C994" s="139" t="str">
        <f t="shared" ca="1" si="37"/>
        <v>萩原光彦</v>
      </c>
      <c r="D994" s="124" t="str">
        <f ca="1">IF(C994="","",IF(COUNTIF($C$2:C994,C994)&gt;1,"",1))</f>
        <v/>
      </c>
      <c r="E994" s="124" t="str">
        <f ca="1">IF(D994="","",SUM($D$2:D994))</f>
        <v/>
      </c>
    </row>
    <row r="995" spans="1:5">
      <c r="A995" s="124">
        <f t="shared" si="38"/>
        <v>24</v>
      </c>
      <c r="B995" s="124">
        <v>5</v>
      </c>
      <c r="C995" s="139" t="str">
        <f t="shared" ca="1" si="37"/>
        <v>幕内秀夫</v>
      </c>
      <c r="D995" s="124" t="str">
        <f ca="1">IF(C995="","",IF(COUNTIF($C$2:C995,C995)&gt;1,"",1))</f>
        <v/>
      </c>
      <c r="E995" s="124" t="str">
        <f ca="1">IF(D995="","",SUM($D$2:D995))</f>
        <v/>
      </c>
    </row>
    <row r="996" spans="1:5">
      <c r="A996" s="124">
        <f t="shared" si="38"/>
        <v>24</v>
      </c>
      <c r="B996" s="124">
        <v>6</v>
      </c>
      <c r="C996" s="139" t="str">
        <f t="shared" ca="1" si="37"/>
        <v>山田保</v>
      </c>
      <c r="D996" s="124" t="str">
        <f ca="1">IF(C996="","",IF(COUNTIF($C$2:C996,C996)&gt;1,"",1))</f>
        <v/>
      </c>
      <c r="E996" s="124" t="str">
        <f ca="1">IF(D996="","",SUM($D$2:D996))</f>
        <v/>
      </c>
    </row>
    <row r="997" spans="1:5">
      <c r="A997" s="124">
        <f t="shared" si="38"/>
        <v>24</v>
      </c>
      <c r="B997" s="124">
        <v>7</v>
      </c>
      <c r="C997" s="139" t="str">
        <f t="shared" ca="1" si="37"/>
        <v>若月章浩</v>
      </c>
      <c r="D997" s="124" t="str">
        <f ca="1">IF(C997="","",IF(COUNTIF($C$2:C997,C997)&gt;1,"",1))</f>
        <v/>
      </c>
      <c r="E997" s="124" t="str">
        <f ca="1">IF(D997="","",SUM($D$2:D997))</f>
        <v/>
      </c>
    </row>
    <row r="998" spans="1:5">
      <c r="A998" s="124">
        <f t="shared" si="38"/>
        <v>24</v>
      </c>
      <c r="B998" s="124">
        <v>8</v>
      </c>
      <c r="C998" s="139" t="str">
        <f t="shared" ca="1" si="37"/>
        <v>田村諭</v>
      </c>
      <c r="D998" s="124" t="str">
        <f ca="1">IF(C998="","",IF(COUNTIF($C$2:C998,C998)&gt;1,"",1))</f>
        <v/>
      </c>
      <c r="E998" s="124" t="str">
        <f ca="1">IF(D998="","",SUM($D$2:D998))</f>
        <v/>
      </c>
    </row>
    <row r="999" spans="1:5">
      <c r="A999" s="124">
        <f t="shared" si="38"/>
        <v>24</v>
      </c>
      <c r="B999" s="124">
        <v>9</v>
      </c>
      <c r="C999" s="139" t="str">
        <f t="shared" ca="1" si="37"/>
        <v/>
      </c>
      <c r="D999" s="124" t="str">
        <f ca="1">IF(C999="","",IF(COUNTIF($C$2:C999,C999)&gt;1,"",1))</f>
        <v/>
      </c>
      <c r="E999" s="124" t="str">
        <f ca="1">IF(D999="","",SUM($D$2:D999))</f>
        <v/>
      </c>
    </row>
    <row r="1000" spans="1:5">
      <c r="A1000" s="124">
        <f t="shared" si="38"/>
        <v>24</v>
      </c>
      <c r="B1000" s="124">
        <v>10</v>
      </c>
      <c r="C1000" s="139" t="str">
        <f t="shared" ca="1" si="37"/>
        <v/>
      </c>
      <c r="D1000" s="124" t="str">
        <f ca="1">IF(C1000="","",IF(COUNTIF($C$2:C1000,C1000)&gt;1,"",1))</f>
        <v/>
      </c>
      <c r="E1000" s="124" t="str">
        <f ca="1">IF(D1000="","",SUM($D$2:D1000))</f>
        <v/>
      </c>
    </row>
    <row r="1001" spans="1:5">
      <c r="A1001" s="124">
        <f t="shared" si="38"/>
        <v>24</v>
      </c>
      <c r="B1001" s="124">
        <v>11</v>
      </c>
      <c r="C1001" s="139" t="str">
        <f t="shared" ca="1" si="37"/>
        <v/>
      </c>
      <c r="D1001" s="124" t="str">
        <f ca="1">IF(C1001="","",IF(COUNTIF($C$2:C1001,C1001)&gt;1,"",1))</f>
        <v/>
      </c>
      <c r="E1001" s="124" t="str">
        <f ca="1">IF(D1001="","",SUM($D$2:D1001))</f>
        <v/>
      </c>
    </row>
    <row r="1002" spans="1:5">
      <c r="A1002" s="124">
        <f t="shared" si="38"/>
        <v>24</v>
      </c>
      <c r="B1002" s="124">
        <v>12</v>
      </c>
      <c r="C1002" s="139" t="str">
        <f t="shared" ca="1" si="37"/>
        <v/>
      </c>
      <c r="D1002" s="124" t="str">
        <f ca="1">IF(C1002="","",IF(COUNTIF($C$2:C1002,C1002)&gt;1,"",1))</f>
        <v/>
      </c>
      <c r="E1002" s="124" t="str">
        <f ca="1">IF(D1002="","",SUM($D$2:D1002))</f>
        <v/>
      </c>
    </row>
    <row r="1003" spans="1:5">
      <c r="A1003" s="124">
        <f t="shared" si="38"/>
        <v>24</v>
      </c>
      <c r="B1003" s="124">
        <v>13</v>
      </c>
      <c r="C1003" s="139" t="str">
        <f t="shared" ca="1" si="37"/>
        <v/>
      </c>
      <c r="D1003" s="124" t="str">
        <f ca="1">IF(C1003="","",IF(COUNTIF($C$2:C1003,C1003)&gt;1,"",1))</f>
        <v/>
      </c>
      <c r="E1003" s="124" t="str">
        <f ca="1">IF(D1003="","",SUM($D$2:D1003))</f>
        <v/>
      </c>
    </row>
    <row r="1004" spans="1:5">
      <c r="A1004" s="124">
        <f t="shared" si="38"/>
        <v>24</v>
      </c>
      <c r="B1004" s="124">
        <v>14</v>
      </c>
      <c r="C1004" s="139" t="str">
        <f t="shared" ca="1" si="37"/>
        <v/>
      </c>
      <c r="D1004" s="124" t="str">
        <f ca="1">IF(C1004="","",IF(COUNTIF($C$2:C1004,C1004)&gt;1,"",1))</f>
        <v/>
      </c>
      <c r="E1004" s="124" t="str">
        <f ca="1">IF(D1004="","",SUM($D$2:D1004))</f>
        <v/>
      </c>
    </row>
    <row r="1005" spans="1:5">
      <c r="A1005" s="124">
        <f t="shared" si="38"/>
        <v>24</v>
      </c>
      <c r="B1005" s="124">
        <v>15</v>
      </c>
      <c r="C1005" s="139" t="str">
        <f t="shared" ca="1" si="37"/>
        <v/>
      </c>
      <c r="D1005" s="124" t="str">
        <f ca="1">IF(C1005="","",IF(COUNTIF($C$2:C1005,C1005)&gt;1,"",1))</f>
        <v/>
      </c>
      <c r="E1005" s="124" t="str">
        <f ca="1">IF(D1005="","",SUM($D$2:D1005))</f>
        <v/>
      </c>
    </row>
    <row r="1006" spans="1:5">
      <c r="A1006" s="124">
        <f t="shared" si="38"/>
        <v>24</v>
      </c>
      <c r="B1006" s="124">
        <v>16</v>
      </c>
      <c r="C1006" s="139" t="str">
        <f t="shared" ca="1" si="37"/>
        <v/>
      </c>
      <c r="D1006" s="124" t="str">
        <f ca="1">IF(C1006="","",IF(COUNTIF($C$2:C1006,C1006)&gt;1,"",1))</f>
        <v/>
      </c>
      <c r="E1006" s="124" t="str">
        <f ca="1">IF(D1006="","",SUM($D$2:D1006))</f>
        <v/>
      </c>
    </row>
    <row r="1007" spans="1:5">
      <c r="A1007" s="124">
        <f t="shared" si="38"/>
        <v>24</v>
      </c>
      <c r="B1007" s="124">
        <v>17</v>
      </c>
      <c r="C1007" s="139" t="str">
        <f t="shared" ca="1" si="37"/>
        <v/>
      </c>
      <c r="D1007" s="124" t="str">
        <f ca="1">IF(C1007="","",IF(COUNTIF($C$2:C1007,C1007)&gt;1,"",1))</f>
        <v/>
      </c>
      <c r="E1007" s="124" t="str">
        <f ca="1">IF(D1007="","",SUM($D$2:D1007))</f>
        <v/>
      </c>
    </row>
    <row r="1008" spans="1:5">
      <c r="A1008" s="124">
        <f t="shared" si="38"/>
        <v>24</v>
      </c>
      <c r="B1008" s="124">
        <v>18</v>
      </c>
      <c r="C1008" s="139" t="str">
        <f t="shared" ca="1" si="37"/>
        <v/>
      </c>
      <c r="D1008" s="124" t="str">
        <f ca="1">IF(C1008="","",IF(COUNTIF($C$2:C1008,C1008)&gt;1,"",1))</f>
        <v/>
      </c>
      <c r="E1008" s="124" t="str">
        <f ca="1">IF(D1008="","",SUM($D$2:D1008))</f>
        <v/>
      </c>
    </row>
    <row r="1009" spans="1:5">
      <c r="A1009" s="124">
        <f t="shared" si="38"/>
        <v>24</v>
      </c>
      <c r="B1009" s="124">
        <v>19</v>
      </c>
      <c r="C1009" s="139" t="str">
        <f t="shared" ca="1" si="37"/>
        <v/>
      </c>
      <c r="D1009" s="124" t="str">
        <f ca="1">IF(C1009="","",IF(COUNTIF($C$2:C1009,C1009)&gt;1,"",1))</f>
        <v/>
      </c>
      <c r="E1009" s="124" t="str">
        <f ca="1">IF(D1009="","",SUM($D$2:D1009))</f>
        <v/>
      </c>
    </row>
    <row r="1010" spans="1:5">
      <c r="A1010" s="124">
        <f t="shared" si="38"/>
        <v>24</v>
      </c>
      <c r="B1010" s="124">
        <v>20</v>
      </c>
      <c r="C1010" s="139" t="str">
        <f t="shared" ca="1" si="37"/>
        <v/>
      </c>
      <c r="D1010" s="124" t="str">
        <f ca="1">IF(C1010="","",IF(COUNTIF($C$2:C1010,C1010)&gt;1,"",1))</f>
        <v/>
      </c>
      <c r="E1010" s="124" t="str">
        <f ca="1">IF(D1010="","",SUM($D$2:D1010))</f>
        <v/>
      </c>
    </row>
    <row r="1011" spans="1:5">
      <c r="A1011" s="124">
        <f t="shared" si="38"/>
        <v>24</v>
      </c>
      <c r="B1011" s="124">
        <v>21</v>
      </c>
      <c r="C1011" s="139" t="str">
        <f t="shared" ca="1" si="37"/>
        <v/>
      </c>
      <c r="D1011" s="124" t="str">
        <f ca="1">IF(C1011="","",IF(COUNTIF($C$2:C1011,C1011)&gt;1,"",1))</f>
        <v/>
      </c>
      <c r="E1011" s="124" t="str">
        <f ca="1">IF(D1011="","",SUM($D$2:D1011))</f>
        <v/>
      </c>
    </row>
    <row r="1012" spans="1:5">
      <c r="A1012" s="124">
        <f t="shared" si="38"/>
        <v>24</v>
      </c>
      <c r="B1012" s="124">
        <v>22</v>
      </c>
      <c r="C1012" s="139" t="str">
        <f t="shared" ca="1" si="37"/>
        <v/>
      </c>
      <c r="D1012" s="124" t="str">
        <f ca="1">IF(C1012="","",IF(COUNTIF($C$2:C1012,C1012)&gt;1,"",1))</f>
        <v/>
      </c>
      <c r="E1012" s="124" t="str">
        <f ca="1">IF(D1012="","",SUM($D$2:D1012))</f>
        <v/>
      </c>
    </row>
    <row r="1013" spans="1:5">
      <c r="A1013" s="124">
        <f t="shared" si="38"/>
        <v>24</v>
      </c>
      <c r="B1013" s="124">
        <v>23</v>
      </c>
      <c r="C1013" s="139" t="str">
        <f t="shared" ca="1" si="37"/>
        <v/>
      </c>
      <c r="D1013" s="124" t="str">
        <f ca="1">IF(C1013="","",IF(COUNTIF($C$2:C1013,C1013)&gt;1,"",1))</f>
        <v/>
      </c>
      <c r="E1013" s="124" t="str">
        <f ca="1">IF(D1013="","",SUM($D$2:D1013))</f>
        <v/>
      </c>
    </row>
    <row r="1014" spans="1:5">
      <c r="A1014" s="124">
        <f t="shared" si="38"/>
        <v>24</v>
      </c>
      <c r="B1014" s="124">
        <v>24</v>
      </c>
      <c r="C1014" s="139" t="str">
        <f t="shared" ca="1" si="37"/>
        <v/>
      </c>
      <c r="D1014" s="124" t="str">
        <f ca="1">IF(C1014="","",IF(COUNTIF($C$2:C1014,C1014)&gt;1,"",1))</f>
        <v/>
      </c>
      <c r="E1014" s="124" t="str">
        <f ca="1">IF(D1014="","",SUM($D$2:D1014))</f>
        <v/>
      </c>
    </row>
    <row r="1015" spans="1:5">
      <c r="A1015" s="124">
        <f t="shared" si="38"/>
        <v>24</v>
      </c>
      <c r="B1015" s="124">
        <v>25</v>
      </c>
      <c r="C1015" s="139" t="str">
        <f t="shared" ca="1" si="37"/>
        <v/>
      </c>
      <c r="D1015" s="124" t="str">
        <f ca="1">IF(C1015="","",IF(COUNTIF($C$2:C1015,C1015)&gt;1,"",1))</f>
        <v/>
      </c>
      <c r="E1015" s="124" t="str">
        <f ca="1">IF(D1015="","",SUM($D$2:D1015))</f>
        <v/>
      </c>
    </row>
    <row r="1016" spans="1:5">
      <c r="A1016" s="124">
        <f t="shared" si="38"/>
        <v>24</v>
      </c>
      <c r="B1016" s="124">
        <v>26</v>
      </c>
      <c r="C1016" s="139" t="str">
        <f t="shared" ca="1" si="37"/>
        <v/>
      </c>
      <c r="D1016" s="124" t="str">
        <f ca="1">IF(C1016="","",IF(COUNTIF($C$2:C1016,C1016)&gt;1,"",1))</f>
        <v/>
      </c>
      <c r="E1016" s="124" t="str">
        <f ca="1">IF(D1016="","",SUM($D$2:D1016))</f>
        <v/>
      </c>
    </row>
    <row r="1017" spans="1:5">
      <c r="A1017" s="124">
        <f t="shared" si="38"/>
        <v>24</v>
      </c>
      <c r="B1017" s="124">
        <v>27</v>
      </c>
      <c r="C1017" s="139" t="str">
        <f t="shared" ca="1" si="37"/>
        <v/>
      </c>
      <c r="D1017" s="124" t="str">
        <f ca="1">IF(C1017="","",IF(COUNTIF($C$2:C1017,C1017)&gt;1,"",1))</f>
        <v/>
      </c>
      <c r="E1017" s="124" t="str">
        <f ca="1">IF(D1017="","",SUM($D$2:D1017))</f>
        <v/>
      </c>
    </row>
    <row r="1018" spans="1:5">
      <c r="A1018" s="124">
        <f t="shared" si="38"/>
        <v>24</v>
      </c>
      <c r="B1018" s="124">
        <v>28</v>
      </c>
      <c r="C1018" s="139" t="str">
        <f t="shared" ca="1" si="37"/>
        <v/>
      </c>
      <c r="D1018" s="124" t="str">
        <f ca="1">IF(C1018="","",IF(COUNTIF($C$2:C1018,C1018)&gt;1,"",1))</f>
        <v/>
      </c>
      <c r="E1018" s="124" t="str">
        <f ca="1">IF(D1018="","",SUM($D$2:D1018))</f>
        <v/>
      </c>
    </row>
    <row r="1019" spans="1:5">
      <c r="A1019" s="124">
        <f t="shared" si="38"/>
        <v>24</v>
      </c>
      <c r="B1019" s="124">
        <v>29</v>
      </c>
      <c r="C1019" s="139" t="str">
        <f t="shared" ca="1" si="37"/>
        <v/>
      </c>
      <c r="D1019" s="124" t="str">
        <f ca="1">IF(C1019="","",IF(COUNTIF($C$2:C1019,C1019)&gt;1,"",1))</f>
        <v/>
      </c>
      <c r="E1019" s="124" t="str">
        <f ca="1">IF(D1019="","",SUM($D$2:D1019))</f>
        <v/>
      </c>
    </row>
    <row r="1020" spans="1:5">
      <c r="A1020" s="124">
        <f t="shared" si="38"/>
        <v>24</v>
      </c>
      <c r="B1020" s="124">
        <v>30</v>
      </c>
      <c r="C1020" s="139" t="str">
        <f t="shared" ca="1" si="37"/>
        <v/>
      </c>
      <c r="D1020" s="124" t="str">
        <f ca="1">IF(C1020="","",IF(COUNTIF($C$2:C1020,C1020)&gt;1,"",1))</f>
        <v/>
      </c>
      <c r="E1020" s="124" t="str">
        <f ca="1">IF(D1020="","",SUM($D$2:D1020))</f>
        <v/>
      </c>
    </row>
    <row r="1021" spans="1:5">
      <c r="A1021" s="124">
        <f t="shared" si="38"/>
        <v>24</v>
      </c>
      <c r="B1021" s="124">
        <v>31</v>
      </c>
      <c r="C1021" s="139" t="str">
        <f t="shared" ca="1" si="37"/>
        <v/>
      </c>
      <c r="D1021" s="124" t="str">
        <f ca="1">IF(C1021="","",IF(COUNTIF($C$2:C1021,C1021)&gt;1,"",1))</f>
        <v/>
      </c>
      <c r="E1021" s="124" t="str">
        <f ca="1">IF(D1021="","",SUM($D$2:D1021))</f>
        <v/>
      </c>
    </row>
    <row r="1022" spans="1:5">
      <c r="A1022" s="124">
        <f t="shared" si="38"/>
        <v>24</v>
      </c>
      <c r="B1022" s="124">
        <v>32</v>
      </c>
      <c r="C1022" s="139" t="str">
        <f t="shared" ca="1" si="37"/>
        <v/>
      </c>
      <c r="D1022" s="124" t="str">
        <f ca="1">IF(C1022="","",IF(COUNTIF($C$2:C1022,C1022)&gt;1,"",1))</f>
        <v/>
      </c>
      <c r="E1022" s="124" t="str">
        <f ca="1">IF(D1022="","",SUM($D$2:D1022))</f>
        <v/>
      </c>
    </row>
    <row r="1023" spans="1:5">
      <c r="A1023" s="124">
        <f t="shared" si="38"/>
        <v>24</v>
      </c>
      <c r="B1023" s="124">
        <v>33</v>
      </c>
      <c r="C1023" s="139" t="str">
        <f t="shared" ca="1" si="37"/>
        <v/>
      </c>
      <c r="D1023" s="124" t="str">
        <f ca="1">IF(C1023="","",IF(COUNTIF($C$2:C1023,C1023)&gt;1,"",1))</f>
        <v/>
      </c>
      <c r="E1023" s="124" t="str">
        <f ca="1">IF(D1023="","",SUM($D$2:D1023))</f>
        <v/>
      </c>
    </row>
    <row r="1024" spans="1:5">
      <c r="A1024" s="124">
        <f t="shared" si="38"/>
        <v>24</v>
      </c>
      <c r="B1024" s="124">
        <v>34</v>
      </c>
      <c r="C1024" s="139">
        <f t="shared" ca="1" si="37"/>
        <v>0</v>
      </c>
      <c r="D1024" s="124">
        <f ca="1">IF(C1024="","",IF(COUNTIF($C$2:C1024,C1024)&gt;1,"",1))</f>
        <v>1</v>
      </c>
      <c r="E1024" s="124">
        <f ca="1">IF(D1024="","",SUM($D$2:D1024))</f>
        <v>74</v>
      </c>
    </row>
    <row r="1025" spans="1:5">
      <c r="A1025" s="124">
        <f t="shared" si="38"/>
        <v>24</v>
      </c>
      <c r="B1025" s="124">
        <v>35</v>
      </c>
      <c r="C1025" s="139">
        <f t="shared" ca="1" si="37"/>
        <v>0</v>
      </c>
      <c r="D1025" s="124" t="str">
        <f ca="1">IF(C1025="","",IF(COUNTIF($C$2:C1025,C1025)&gt;1,"",1))</f>
        <v/>
      </c>
      <c r="E1025" s="124" t="str">
        <f ca="1">IF(D1025="","",SUM($D$2:D1025))</f>
        <v/>
      </c>
    </row>
    <row r="1026" spans="1:5">
      <c r="A1026" s="124">
        <f t="shared" si="38"/>
        <v>24</v>
      </c>
      <c r="B1026" s="124">
        <v>36</v>
      </c>
      <c r="C1026" s="139">
        <f t="shared" ca="1" si="37"/>
        <v>0</v>
      </c>
      <c r="D1026" s="124" t="str">
        <f ca="1">IF(C1026="","",IF(COUNTIF($C$2:C1026,C1026)&gt;1,"",1))</f>
        <v/>
      </c>
      <c r="E1026" s="124" t="str">
        <f ca="1">IF(D1026="","",SUM($D$2:D1026))</f>
        <v/>
      </c>
    </row>
    <row r="1027" spans="1:5">
      <c r="A1027" s="124">
        <f t="shared" si="38"/>
        <v>24</v>
      </c>
      <c r="B1027" s="124">
        <v>37</v>
      </c>
      <c r="C1027" s="139">
        <f t="shared" ref="C1027:C1090" ca="1" si="39">INDIRECT("'"&amp;A1027&amp;"'!B"&amp;B1027+6)</f>
        <v>0</v>
      </c>
      <c r="D1027" s="124" t="str">
        <f ca="1">IF(C1027="","",IF(COUNTIF($C$2:C1027,C1027)&gt;1,"",1))</f>
        <v/>
      </c>
      <c r="E1027" s="124" t="str">
        <f ca="1">IF(D1027="","",SUM($D$2:D1027))</f>
        <v/>
      </c>
    </row>
    <row r="1028" spans="1:5">
      <c r="A1028" s="124">
        <f t="shared" si="38"/>
        <v>24</v>
      </c>
      <c r="B1028" s="124">
        <v>38</v>
      </c>
      <c r="C1028" s="139">
        <f t="shared" ca="1" si="39"/>
        <v>0</v>
      </c>
      <c r="D1028" s="124" t="str">
        <f ca="1">IF(C1028="","",IF(COUNTIF($C$2:C1028,C1028)&gt;1,"",1))</f>
        <v/>
      </c>
      <c r="E1028" s="124" t="str">
        <f ca="1">IF(D1028="","",SUM($D$2:D1028))</f>
        <v/>
      </c>
    </row>
    <row r="1029" spans="1:5">
      <c r="A1029" s="124">
        <f t="shared" si="38"/>
        <v>24</v>
      </c>
      <c r="B1029" s="124">
        <v>39</v>
      </c>
      <c r="C1029" s="139">
        <f t="shared" ca="1" si="39"/>
        <v>0</v>
      </c>
      <c r="D1029" s="124" t="str">
        <f ca="1">IF(C1029="","",IF(COUNTIF($C$2:C1029,C1029)&gt;1,"",1))</f>
        <v/>
      </c>
      <c r="E1029" s="124" t="str">
        <f ca="1">IF(D1029="","",SUM($D$2:D1029))</f>
        <v/>
      </c>
    </row>
    <row r="1030" spans="1:5">
      <c r="A1030" s="124">
        <f t="shared" si="38"/>
        <v>24</v>
      </c>
      <c r="B1030" s="124">
        <v>40</v>
      </c>
      <c r="C1030" s="139">
        <f t="shared" ca="1" si="39"/>
        <v>0</v>
      </c>
      <c r="D1030" s="124" t="str">
        <f ca="1">IF(C1030="","",IF(COUNTIF($C$2:C1030,C1030)&gt;1,"",1))</f>
        <v/>
      </c>
      <c r="E1030" s="124" t="str">
        <f ca="1">IF(D1030="","",SUM($D$2:D1030))</f>
        <v/>
      </c>
    </row>
    <row r="1031" spans="1:5">
      <c r="A1031" s="124">
        <f t="shared" si="38"/>
        <v>24</v>
      </c>
      <c r="B1031" s="124">
        <v>41</v>
      </c>
      <c r="C1031" s="139">
        <f t="shared" ca="1" si="39"/>
        <v>0</v>
      </c>
      <c r="D1031" s="124" t="str">
        <f ca="1">IF(C1031="","",IF(COUNTIF($C$2:C1031,C1031)&gt;1,"",1))</f>
        <v/>
      </c>
      <c r="E1031" s="124" t="str">
        <f ca="1">IF(D1031="","",SUM($D$2:D1031))</f>
        <v/>
      </c>
    </row>
    <row r="1032" spans="1:5">
      <c r="A1032" s="124">
        <f t="shared" si="38"/>
        <v>24</v>
      </c>
      <c r="B1032" s="124">
        <v>42</v>
      </c>
      <c r="C1032" s="139">
        <f t="shared" ca="1" si="39"/>
        <v>0</v>
      </c>
      <c r="D1032" s="124" t="str">
        <f ca="1">IF(C1032="","",IF(COUNTIF($C$2:C1032,C1032)&gt;1,"",1))</f>
        <v/>
      </c>
      <c r="E1032" s="124" t="str">
        <f ca="1">IF(D1032="","",SUM($D$2:D1032))</f>
        <v/>
      </c>
    </row>
    <row r="1033" spans="1:5">
      <c r="A1033" s="124">
        <f t="shared" si="38"/>
        <v>24</v>
      </c>
      <c r="B1033" s="124">
        <v>43</v>
      </c>
      <c r="C1033" s="140">
        <f t="shared" ca="1" si="39"/>
        <v>0</v>
      </c>
      <c r="D1033" s="124" t="str">
        <f ca="1">IF(C1033="","",IF(COUNTIF($C$2:C1033,C1033)&gt;1,"",1))</f>
        <v/>
      </c>
      <c r="E1033" s="124" t="str">
        <f ca="1">IF(D1033="","",SUM($D$2:D1033))</f>
        <v/>
      </c>
    </row>
    <row r="1034" spans="1:5">
      <c r="A1034" s="124">
        <f>+A1033+1</f>
        <v>25</v>
      </c>
      <c r="B1034" s="124">
        <v>1</v>
      </c>
      <c r="C1034" s="139" t="str">
        <f t="shared" ca="1" si="39"/>
        <v>長瀬賢太郎</v>
      </c>
      <c r="D1034" s="124" t="str">
        <f ca="1">IF(C1034="","",IF(COUNTIF($C$2:C1034,C1034)&gt;1,"",1))</f>
        <v/>
      </c>
      <c r="E1034" s="124" t="str">
        <f ca="1">IF(D1034="","",SUM($D$2:D1034))</f>
        <v/>
      </c>
    </row>
    <row r="1035" spans="1:5">
      <c r="A1035" s="124">
        <f>+A1034</f>
        <v>25</v>
      </c>
      <c r="B1035" s="124">
        <v>2</v>
      </c>
      <c r="C1035" s="139" t="str">
        <f t="shared" ca="1" si="39"/>
        <v>萩原光彦</v>
      </c>
      <c r="D1035" s="124" t="str">
        <f ca="1">IF(C1035="","",IF(COUNTIF($C$2:C1035,C1035)&gt;1,"",1))</f>
        <v/>
      </c>
      <c r="E1035" s="124" t="str">
        <f ca="1">IF(D1035="","",SUM($D$2:D1035))</f>
        <v/>
      </c>
    </row>
    <row r="1036" spans="1:5">
      <c r="A1036" s="124">
        <f t="shared" ref="A1036:A1076" si="40">+A1035</f>
        <v>25</v>
      </c>
      <c r="B1036" s="124">
        <v>3</v>
      </c>
      <c r="C1036" s="139" t="str">
        <f t="shared" ca="1" si="39"/>
        <v>松本豊</v>
      </c>
      <c r="D1036" s="124" t="str">
        <f ca="1">IF(C1036="","",IF(COUNTIF($C$2:C1036,C1036)&gt;1,"",1))</f>
        <v/>
      </c>
      <c r="E1036" s="124" t="str">
        <f ca="1">IF(D1036="","",SUM($D$2:D1036))</f>
        <v/>
      </c>
    </row>
    <row r="1037" spans="1:5">
      <c r="A1037" s="124">
        <f t="shared" si="40"/>
        <v>25</v>
      </c>
      <c r="B1037" s="124">
        <v>4</v>
      </c>
      <c r="C1037" s="139" t="str">
        <f t="shared" ca="1" si="39"/>
        <v>山田保</v>
      </c>
      <c r="D1037" s="124" t="str">
        <f ca="1">IF(C1037="","",IF(COUNTIF($C$2:C1037,C1037)&gt;1,"",1))</f>
        <v/>
      </c>
      <c r="E1037" s="124" t="str">
        <f ca="1">IF(D1037="","",SUM($D$2:D1037))</f>
        <v/>
      </c>
    </row>
    <row r="1038" spans="1:5">
      <c r="A1038" s="124">
        <f t="shared" si="40"/>
        <v>25</v>
      </c>
      <c r="B1038" s="124">
        <v>5</v>
      </c>
      <c r="C1038" s="139" t="str">
        <f t="shared" ca="1" si="39"/>
        <v>幕内秀夫</v>
      </c>
      <c r="D1038" s="124" t="str">
        <f ca="1">IF(C1038="","",IF(COUNTIF($C$2:C1038,C1038)&gt;1,"",1))</f>
        <v/>
      </c>
      <c r="E1038" s="124" t="str">
        <f ca="1">IF(D1038="","",SUM($D$2:D1038))</f>
        <v/>
      </c>
    </row>
    <row r="1039" spans="1:5">
      <c r="A1039" s="124">
        <f t="shared" si="40"/>
        <v>25</v>
      </c>
      <c r="B1039" s="124">
        <v>6</v>
      </c>
      <c r="C1039" s="139" t="str">
        <f t="shared" ca="1" si="39"/>
        <v>横尾一義</v>
      </c>
      <c r="D1039" s="124" t="str">
        <f ca="1">IF(C1039="","",IF(COUNTIF($C$2:C1039,C1039)&gt;1,"",1))</f>
        <v/>
      </c>
      <c r="E1039" s="124" t="str">
        <f ca="1">IF(D1039="","",SUM($D$2:D1039))</f>
        <v/>
      </c>
    </row>
    <row r="1040" spans="1:5">
      <c r="A1040" s="124">
        <f t="shared" si="40"/>
        <v>25</v>
      </c>
      <c r="B1040" s="124">
        <v>7</v>
      </c>
      <c r="C1040" s="139" t="str">
        <f t="shared" ca="1" si="39"/>
        <v>若月章浩</v>
      </c>
      <c r="D1040" s="124" t="str">
        <f ca="1">IF(C1040="","",IF(COUNTIF($C$2:C1040,C1040)&gt;1,"",1))</f>
        <v/>
      </c>
      <c r="E1040" s="124" t="str">
        <f ca="1">IF(D1040="","",SUM($D$2:D1040))</f>
        <v/>
      </c>
    </row>
    <row r="1041" spans="1:5">
      <c r="A1041" s="124">
        <f t="shared" si="40"/>
        <v>25</v>
      </c>
      <c r="B1041" s="124">
        <v>8</v>
      </c>
      <c r="C1041" s="139" t="str">
        <f t="shared" ca="1" si="39"/>
        <v>望月英明</v>
      </c>
      <c r="D1041" s="124" t="str">
        <f ca="1">IF(C1041="","",IF(COUNTIF($C$2:C1041,C1041)&gt;1,"",1))</f>
        <v/>
      </c>
      <c r="E1041" s="124" t="str">
        <f ca="1">IF(D1041="","",SUM($D$2:D1041))</f>
        <v/>
      </c>
    </row>
    <row r="1042" spans="1:5">
      <c r="A1042" s="124">
        <f t="shared" si="40"/>
        <v>25</v>
      </c>
      <c r="B1042" s="124">
        <v>9</v>
      </c>
      <c r="C1042" s="139" t="str">
        <f t="shared" ca="1" si="39"/>
        <v/>
      </c>
      <c r="D1042" s="124" t="str">
        <f ca="1">IF(C1042="","",IF(COUNTIF($C$2:C1042,C1042)&gt;1,"",1))</f>
        <v/>
      </c>
      <c r="E1042" s="124" t="str">
        <f ca="1">IF(D1042="","",SUM($D$2:D1042))</f>
        <v/>
      </c>
    </row>
    <row r="1043" spans="1:5">
      <c r="A1043" s="124">
        <f t="shared" si="40"/>
        <v>25</v>
      </c>
      <c r="B1043" s="124">
        <v>10</v>
      </c>
      <c r="C1043" s="139" t="str">
        <f t="shared" ca="1" si="39"/>
        <v/>
      </c>
      <c r="D1043" s="124" t="str">
        <f ca="1">IF(C1043="","",IF(COUNTIF($C$2:C1043,C1043)&gt;1,"",1))</f>
        <v/>
      </c>
      <c r="E1043" s="124" t="str">
        <f ca="1">IF(D1043="","",SUM($D$2:D1043))</f>
        <v/>
      </c>
    </row>
    <row r="1044" spans="1:5">
      <c r="A1044" s="124">
        <f t="shared" si="40"/>
        <v>25</v>
      </c>
      <c r="B1044" s="124">
        <v>11</v>
      </c>
      <c r="C1044" s="139" t="str">
        <f t="shared" ca="1" si="39"/>
        <v/>
      </c>
      <c r="D1044" s="124" t="str">
        <f ca="1">IF(C1044="","",IF(COUNTIF($C$2:C1044,C1044)&gt;1,"",1))</f>
        <v/>
      </c>
      <c r="E1044" s="124" t="str">
        <f ca="1">IF(D1044="","",SUM($D$2:D1044))</f>
        <v/>
      </c>
    </row>
    <row r="1045" spans="1:5">
      <c r="A1045" s="124">
        <f t="shared" si="40"/>
        <v>25</v>
      </c>
      <c r="B1045" s="124">
        <v>12</v>
      </c>
      <c r="C1045" s="139" t="str">
        <f t="shared" ca="1" si="39"/>
        <v/>
      </c>
      <c r="D1045" s="124" t="str">
        <f ca="1">IF(C1045="","",IF(COUNTIF($C$2:C1045,C1045)&gt;1,"",1))</f>
        <v/>
      </c>
      <c r="E1045" s="124" t="str">
        <f ca="1">IF(D1045="","",SUM($D$2:D1045))</f>
        <v/>
      </c>
    </row>
    <row r="1046" spans="1:5">
      <c r="A1046" s="124">
        <f t="shared" si="40"/>
        <v>25</v>
      </c>
      <c r="B1046" s="124">
        <v>13</v>
      </c>
      <c r="C1046" s="139" t="str">
        <f t="shared" ca="1" si="39"/>
        <v/>
      </c>
      <c r="D1046" s="124" t="str">
        <f ca="1">IF(C1046="","",IF(COUNTIF($C$2:C1046,C1046)&gt;1,"",1))</f>
        <v/>
      </c>
      <c r="E1046" s="124" t="str">
        <f ca="1">IF(D1046="","",SUM($D$2:D1046))</f>
        <v/>
      </c>
    </row>
    <row r="1047" spans="1:5">
      <c r="A1047" s="124">
        <f t="shared" si="40"/>
        <v>25</v>
      </c>
      <c r="B1047" s="124">
        <v>14</v>
      </c>
      <c r="C1047" s="139" t="str">
        <f t="shared" ca="1" si="39"/>
        <v/>
      </c>
      <c r="D1047" s="124" t="str">
        <f ca="1">IF(C1047="","",IF(COUNTIF($C$2:C1047,C1047)&gt;1,"",1))</f>
        <v/>
      </c>
      <c r="E1047" s="124" t="str">
        <f ca="1">IF(D1047="","",SUM($D$2:D1047))</f>
        <v/>
      </c>
    </row>
    <row r="1048" spans="1:5">
      <c r="A1048" s="124">
        <f t="shared" si="40"/>
        <v>25</v>
      </c>
      <c r="B1048" s="124">
        <v>15</v>
      </c>
      <c r="C1048" s="139" t="str">
        <f t="shared" ca="1" si="39"/>
        <v/>
      </c>
      <c r="D1048" s="124" t="str">
        <f ca="1">IF(C1048="","",IF(COUNTIF($C$2:C1048,C1048)&gt;1,"",1))</f>
        <v/>
      </c>
      <c r="E1048" s="124" t="str">
        <f ca="1">IF(D1048="","",SUM($D$2:D1048))</f>
        <v/>
      </c>
    </row>
    <row r="1049" spans="1:5">
      <c r="A1049" s="124">
        <f t="shared" si="40"/>
        <v>25</v>
      </c>
      <c r="B1049" s="124">
        <v>16</v>
      </c>
      <c r="C1049" s="139" t="str">
        <f t="shared" ca="1" si="39"/>
        <v/>
      </c>
      <c r="D1049" s="124" t="str">
        <f ca="1">IF(C1049="","",IF(COUNTIF($C$2:C1049,C1049)&gt;1,"",1))</f>
        <v/>
      </c>
      <c r="E1049" s="124" t="str">
        <f ca="1">IF(D1049="","",SUM($D$2:D1049))</f>
        <v/>
      </c>
    </row>
    <row r="1050" spans="1:5">
      <c r="A1050" s="124">
        <f t="shared" si="40"/>
        <v>25</v>
      </c>
      <c r="B1050" s="124">
        <v>17</v>
      </c>
      <c r="C1050" s="139" t="str">
        <f t="shared" ca="1" si="39"/>
        <v/>
      </c>
      <c r="D1050" s="124" t="str">
        <f ca="1">IF(C1050="","",IF(COUNTIF($C$2:C1050,C1050)&gt;1,"",1))</f>
        <v/>
      </c>
      <c r="E1050" s="124" t="str">
        <f ca="1">IF(D1050="","",SUM($D$2:D1050))</f>
        <v/>
      </c>
    </row>
    <row r="1051" spans="1:5">
      <c r="A1051" s="124">
        <f t="shared" si="40"/>
        <v>25</v>
      </c>
      <c r="B1051" s="124">
        <v>18</v>
      </c>
      <c r="C1051" s="139" t="str">
        <f t="shared" ca="1" si="39"/>
        <v/>
      </c>
      <c r="D1051" s="124" t="str">
        <f ca="1">IF(C1051="","",IF(COUNTIF($C$2:C1051,C1051)&gt;1,"",1))</f>
        <v/>
      </c>
      <c r="E1051" s="124" t="str">
        <f ca="1">IF(D1051="","",SUM($D$2:D1051))</f>
        <v/>
      </c>
    </row>
    <row r="1052" spans="1:5">
      <c r="A1052" s="124">
        <f t="shared" si="40"/>
        <v>25</v>
      </c>
      <c r="B1052" s="124">
        <v>19</v>
      </c>
      <c r="C1052" s="139" t="str">
        <f t="shared" ca="1" si="39"/>
        <v/>
      </c>
      <c r="D1052" s="124" t="str">
        <f ca="1">IF(C1052="","",IF(COUNTIF($C$2:C1052,C1052)&gt;1,"",1))</f>
        <v/>
      </c>
      <c r="E1052" s="124" t="str">
        <f ca="1">IF(D1052="","",SUM($D$2:D1052))</f>
        <v/>
      </c>
    </row>
    <row r="1053" spans="1:5">
      <c r="A1053" s="124">
        <f t="shared" si="40"/>
        <v>25</v>
      </c>
      <c r="B1053" s="124">
        <v>20</v>
      </c>
      <c r="C1053" s="139" t="str">
        <f t="shared" ca="1" si="39"/>
        <v/>
      </c>
      <c r="D1053" s="124" t="str">
        <f ca="1">IF(C1053="","",IF(COUNTIF($C$2:C1053,C1053)&gt;1,"",1))</f>
        <v/>
      </c>
      <c r="E1053" s="124" t="str">
        <f ca="1">IF(D1053="","",SUM($D$2:D1053))</f>
        <v/>
      </c>
    </row>
    <row r="1054" spans="1:5">
      <c r="A1054" s="124">
        <f t="shared" si="40"/>
        <v>25</v>
      </c>
      <c r="B1054" s="124">
        <v>21</v>
      </c>
      <c r="C1054" s="139" t="str">
        <f t="shared" ca="1" si="39"/>
        <v/>
      </c>
      <c r="D1054" s="124" t="str">
        <f ca="1">IF(C1054="","",IF(COUNTIF($C$2:C1054,C1054)&gt;1,"",1))</f>
        <v/>
      </c>
      <c r="E1054" s="124" t="str">
        <f ca="1">IF(D1054="","",SUM($D$2:D1054))</f>
        <v/>
      </c>
    </row>
    <row r="1055" spans="1:5">
      <c r="A1055" s="124">
        <f t="shared" si="40"/>
        <v>25</v>
      </c>
      <c r="B1055" s="124">
        <v>22</v>
      </c>
      <c r="C1055" s="139" t="str">
        <f t="shared" ca="1" si="39"/>
        <v/>
      </c>
      <c r="D1055" s="124" t="str">
        <f ca="1">IF(C1055="","",IF(COUNTIF($C$2:C1055,C1055)&gt;1,"",1))</f>
        <v/>
      </c>
      <c r="E1055" s="124" t="str">
        <f ca="1">IF(D1055="","",SUM($D$2:D1055))</f>
        <v/>
      </c>
    </row>
    <row r="1056" spans="1:5">
      <c r="A1056" s="124">
        <f t="shared" si="40"/>
        <v>25</v>
      </c>
      <c r="B1056" s="124">
        <v>23</v>
      </c>
      <c r="C1056" s="139" t="str">
        <f t="shared" ca="1" si="39"/>
        <v/>
      </c>
      <c r="D1056" s="124" t="str">
        <f ca="1">IF(C1056="","",IF(COUNTIF($C$2:C1056,C1056)&gt;1,"",1))</f>
        <v/>
      </c>
      <c r="E1056" s="124" t="str">
        <f ca="1">IF(D1056="","",SUM($D$2:D1056))</f>
        <v/>
      </c>
    </row>
    <row r="1057" spans="1:5">
      <c r="A1057" s="124">
        <f t="shared" si="40"/>
        <v>25</v>
      </c>
      <c r="B1057" s="124">
        <v>24</v>
      </c>
      <c r="C1057" s="139" t="str">
        <f t="shared" ca="1" si="39"/>
        <v/>
      </c>
      <c r="D1057" s="124" t="str">
        <f ca="1">IF(C1057="","",IF(COUNTIF($C$2:C1057,C1057)&gt;1,"",1))</f>
        <v/>
      </c>
      <c r="E1057" s="124" t="str">
        <f ca="1">IF(D1057="","",SUM($D$2:D1057))</f>
        <v/>
      </c>
    </row>
    <row r="1058" spans="1:5">
      <c r="A1058" s="124">
        <f t="shared" si="40"/>
        <v>25</v>
      </c>
      <c r="B1058" s="124">
        <v>25</v>
      </c>
      <c r="C1058" s="139" t="str">
        <f t="shared" ca="1" si="39"/>
        <v/>
      </c>
      <c r="D1058" s="124" t="str">
        <f ca="1">IF(C1058="","",IF(COUNTIF($C$2:C1058,C1058)&gt;1,"",1))</f>
        <v/>
      </c>
      <c r="E1058" s="124" t="str">
        <f ca="1">IF(D1058="","",SUM($D$2:D1058))</f>
        <v/>
      </c>
    </row>
    <row r="1059" spans="1:5">
      <c r="A1059" s="124">
        <f t="shared" si="40"/>
        <v>25</v>
      </c>
      <c r="B1059" s="124">
        <v>26</v>
      </c>
      <c r="C1059" s="139" t="str">
        <f t="shared" ca="1" si="39"/>
        <v/>
      </c>
      <c r="D1059" s="124" t="str">
        <f ca="1">IF(C1059="","",IF(COUNTIF($C$2:C1059,C1059)&gt;1,"",1))</f>
        <v/>
      </c>
      <c r="E1059" s="124" t="str">
        <f ca="1">IF(D1059="","",SUM($D$2:D1059))</f>
        <v/>
      </c>
    </row>
    <row r="1060" spans="1:5">
      <c r="A1060" s="124">
        <f t="shared" si="40"/>
        <v>25</v>
      </c>
      <c r="B1060" s="124">
        <v>27</v>
      </c>
      <c r="C1060" s="139" t="str">
        <f t="shared" ca="1" si="39"/>
        <v/>
      </c>
      <c r="D1060" s="124" t="str">
        <f ca="1">IF(C1060="","",IF(COUNTIF($C$2:C1060,C1060)&gt;1,"",1))</f>
        <v/>
      </c>
      <c r="E1060" s="124" t="str">
        <f ca="1">IF(D1060="","",SUM($D$2:D1060))</f>
        <v/>
      </c>
    </row>
    <row r="1061" spans="1:5">
      <c r="A1061" s="124">
        <f t="shared" si="40"/>
        <v>25</v>
      </c>
      <c r="B1061" s="124">
        <v>28</v>
      </c>
      <c r="C1061" s="139" t="str">
        <f t="shared" ca="1" si="39"/>
        <v/>
      </c>
      <c r="D1061" s="124" t="str">
        <f ca="1">IF(C1061="","",IF(COUNTIF($C$2:C1061,C1061)&gt;1,"",1))</f>
        <v/>
      </c>
      <c r="E1061" s="124" t="str">
        <f ca="1">IF(D1061="","",SUM($D$2:D1061))</f>
        <v/>
      </c>
    </row>
    <row r="1062" spans="1:5">
      <c r="A1062" s="124">
        <f t="shared" si="40"/>
        <v>25</v>
      </c>
      <c r="B1062" s="124">
        <v>29</v>
      </c>
      <c r="C1062" s="139" t="str">
        <f t="shared" ca="1" si="39"/>
        <v/>
      </c>
      <c r="D1062" s="124" t="str">
        <f ca="1">IF(C1062="","",IF(COUNTIF($C$2:C1062,C1062)&gt;1,"",1))</f>
        <v/>
      </c>
      <c r="E1062" s="124" t="str">
        <f ca="1">IF(D1062="","",SUM($D$2:D1062))</f>
        <v/>
      </c>
    </row>
    <row r="1063" spans="1:5">
      <c r="A1063" s="124">
        <f t="shared" si="40"/>
        <v>25</v>
      </c>
      <c r="B1063" s="124">
        <v>30</v>
      </c>
      <c r="C1063" s="139" t="str">
        <f t="shared" ca="1" si="39"/>
        <v/>
      </c>
      <c r="D1063" s="124" t="str">
        <f ca="1">IF(C1063="","",IF(COUNTIF($C$2:C1063,C1063)&gt;1,"",1))</f>
        <v/>
      </c>
      <c r="E1063" s="124" t="str">
        <f ca="1">IF(D1063="","",SUM($D$2:D1063))</f>
        <v/>
      </c>
    </row>
    <row r="1064" spans="1:5">
      <c r="A1064" s="124">
        <f t="shared" si="40"/>
        <v>25</v>
      </c>
      <c r="B1064" s="124">
        <v>31</v>
      </c>
      <c r="C1064" s="139" t="str">
        <f t="shared" ca="1" si="39"/>
        <v/>
      </c>
      <c r="D1064" s="124" t="str">
        <f ca="1">IF(C1064="","",IF(COUNTIF($C$2:C1064,C1064)&gt;1,"",1))</f>
        <v/>
      </c>
      <c r="E1064" s="124" t="str">
        <f ca="1">IF(D1064="","",SUM($D$2:D1064))</f>
        <v/>
      </c>
    </row>
    <row r="1065" spans="1:5">
      <c r="A1065" s="124">
        <f t="shared" si="40"/>
        <v>25</v>
      </c>
      <c r="B1065" s="124">
        <v>32</v>
      </c>
      <c r="C1065" s="139" t="str">
        <f t="shared" ca="1" si="39"/>
        <v/>
      </c>
      <c r="D1065" s="124" t="str">
        <f ca="1">IF(C1065="","",IF(COUNTIF($C$2:C1065,C1065)&gt;1,"",1))</f>
        <v/>
      </c>
      <c r="E1065" s="124" t="str">
        <f ca="1">IF(D1065="","",SUM($D$2:D1065))</f>
        <v/>
      </c>
    </row>
    <row r="1066" spans="1:5">
      <c r="A1066" s="124">
        <f t="shared" si="40"/>
        <v>25</v>
      </c>
      <c r="B1066" s="124">
        <v>33</v>
      </c>
      <c r="C1066" s="139" t="str">
        <f t="shared" ca="1" si="39"/>
        <v/>
      </c>
      <c r="D1066" s="124" t="str">
        <f ca="1">IF(C1066="","",IF(COUNTIF($C$2:C1066,C1066)&gt;1,"",1))</f>
        <v/>
      </c>
      <c r="E1066" s="124" t="str">
        <f ca="1">IF(D1066="","",SUM($D$2:D1066))</f>
        <v/>
      </c>
    </row>
    <row r="1067" spans="1:5">
      <c r="A1067" s="124">
        <f t="shared" si="40"/>
        <v>25</v>
      </c>
      <c r="B1067" s="124">
        <v>34</v>
      </c>
      <c r="C1067" s="139">
        <f t="shared" ca="1" si="39"/>
        <v>0</v>
      </c>
      <c r="D1067" s="124" t="str">
        <f ca="1">IF(C1067="","",IF(COUNTIF($C$2:C1067,C1067)&gt;1,"",1))</f>
        <v/>
      </c>
      <c r="E1067" s="124" t="str">
        <f ca="1">IF(D1067="","",SUM($D$2:D1067))</f>
        <v/>
      </c>
    </row>
    <row r="1068" spans="1:5">
      <c r="A1068" s="124">
        <f t="shared" si="40"/>
        <v>25</v>
      </c>
      <c r="B1068" s="124">
        <v>35</v>
      </c>
      <c r="C1068" s="139">
        <f t="shared" ca="1" si="39"/>
        <v>0</v>
      </c>
      <c r="D1068" s="124" t="str">
        <f ca="1">IF(C1068="","",IF(COUNTIF($C$2:C1068,C1068)&gt;1,"",1))</f>
        <v/>
      </c>
      <c r="E1068" s="124" t="str">
        <f ca="1">IF(D1068="","",SUM($D$2:D1068))</f>
        <v/>
      </c>
    </row>
    <row r="1069" spans="1:5">
      <c r="A1069" s="124">
        <f t="shared" si="40"/>
        <v>25</v>
      </c>
      <c r="B1069" s="124">
        <v>36</v>
      </c>
      <c r="C1069" s="139">
        <f t="shared" ca="1" si="39"/>
        <v>0</v>
      </c>
      <c r="D1069" s="124" t="str">
        <f ca="1">IF(C1069="","",IF(COUNTIF($C$2:C1069,C1069)&gt;1,"",1))</f>
        <v/>
      </c>
      <c r="E1069" s="124" t="str">
        <f ca="1">IF(D1069="","",SUM($D$2:D1069))</f>
        <v/>
      </c>
    </row>
    <row r="1070" spans="1:5">
      <c r="A1070" s="124">
        <f t="shared" si="40"/>
        <v>25</v>
      </c>
      <c r="B1070" s="124">
        <v>37</v>
      </c>
      <c r="C1070" s="139">
        <f t="shared" ca="1" si="39"/>
        <v>0</v>
      </c>
      <c r="D1070" s="124" t="str">
        <f ca="1">IF(C1070="","",IF(COUNTIF($C$2:C1070,C1070)&gt;1,"",1))</f>
        <v/>
      </c>
      <c r="E1070" s="124" t="str">
        <f ca="1">IF(D1070="","",SUM($D$2:D1070))</f>
        <v/>
      </c>
    </row>
    <row r="1071" spans="1:5">
      <c r="A1071" s="124">
        <f t="shared" si="40"/>
        <v>25</v>
      </c>
      <c r="B1071" s="124">
        <v>38</v>
      </c>
      <c r="C1071" s="139">
        <f t="shared" ca="1" si="39"/>
        <v>0</v>
      </c>
      <c r="D1071" s="124" t="str">
        <f ca="1">IF(C1071="","",IF(COUNTIF($C$2:C1071,C1071)&gt;1,"",1))</f>
        <v/>
      </c>
      <c r="E1071" s="124" t="str">
        <f ca="1">IF(D1071="","",SUM($D$2:D1071))</f>
        <v/>
      </c>
    </row>
    <row r="1072" spans="1:5">
      <c r="A1072" s="124">
        <f t="shared" si="40"/>
        <v>25</v>
      </c>
      <c r="B1072" s="124">
        <v>39</v>
      </c>
      <c r="C1072" s="139">
        <f t="shared" ca="1" si="39"/>
        <v>0</v>
      </c>
      <c r="D1072" s="124" t="str">
        <f ca="1">IF(C1072="","",IF(COUNTIF($C$2:C1072,C1072)&gt;1,"",1))</f>
        <v/>
      </c>
      <c r="E1072" s="124" t="str">
        <f ca="1">IF(D1072="","",SUM($D$2:D1072))</f>
        <v/>
      </c>
    </row>
    <row r="1073" spans="1:5">
      <c r="A1073" s="124">
        <f t="shared" si="40"/>
        <v>25</v>
      </c>
      <c r="B1073" s="124">
        <v>40</v>
      </c>
      <c r="C1073" s="139">
        <f t="shared" ca="1" si="39"/>
        <v>0</v>
      </c>
      <c r="D1073" s="124" t="str">
        <f ca="1">IF(C1073="","",IF(COUNTIF($C$2:C1073,C1073)&gt;1,"",1))</f>
        <v/>
      </c>
      <c r="E1073" s="124" t="str">
        <f ca="1">IF(D1073="","",SUM($D$2:D1073))</f>
        <v/>
      </c>
    </row>
    <row r="1074" spans="1:5">
      <c r="A1074" s="124">
        <f t="shared" si="40"/>
        <v>25</v>
      </c>
      <c r="B1074" s="124">
        <v>41</v>
      </c>
      <c r="C1074" s="139">
        <f t="shared" ca="1" si="39"/>
        <v>0</v>
      </c>
      <c r="D1074" s="124" t="str">
        <f ca="1">IF(C1074="","",IF(COUNTIF($C$2:C1074,C1074)&gt;1,"",1))</f>
        <v/>
      </c>
      <c r="E1074" s="124" t="str">
        <f ca="1">IF(D1074="","",SUM($D$2:D1074))</f>
        <v/>
      </c>
    </row>
    <row r="1075" spans="1:5">
      <c r="A1075" s="124">
        <f t="shared" si="40"/>
        <v>25</v>
      </c>
      <c r="B1075" s="124">
        <v>42</v>
      </c>
      <c r="C1075" s="139">
        <f t="shared" ca="1" si="39"/>
        <v>0</v>
      </c>
      <c r="D1075" s="124" t="str">
        <f ca="1">IF(C1075="","",IF(COUNTIF($C$2:C1075,C1075)&gt;1,"",1))</f>
        <v/>
      </c>
      <c r="E1075" s="124" t="str">
        <f ca="1">IF(D1075="","",SUM($D$2:D1075))</f>
        <v/>
      </c>
    </row>
    <row r="1076" spans="1:5">
      <c r="A1076" s="124">
        <f t="shared" si="40"/>
        <v>25</v>
      </c>
      <c r="B1076" s="124">
        <v>43</v>
      </c>
      <c r="C1076" s="140">
        <f t="shared" ca="1" si="39"/>
        <v>0</v>
      </c>
      <c r="D1076" s="124" t="str">
        <f ca="1">IF(C1076="","",IF(COUNTIF($C$2:C1076,C1076)&gt;1,"",1))</f>
        <v/>
      </c>
      <c r="E1076" s="124" t="str">
        <f ca="1">IF(D1076="","",SUM($D$2:D1076))</f>
        <v/>
      </c>
    </row>
    <row r="1077" spans="1:5">
      <c r="A1077" s="124">
        <f>+A1076+1</f>
        <v>26</v>
      </c>
      <c r="B1077" s="124">
        <v>1</v>
      </c>
      <c r="C1077" s="139" t="str">
        <f t="shared" ca="1" si="39"/>
        <v>妹尾優</v>
      </c>
      <c r="D1077" s="124" t="str">
        <f ca="1">IF(C1077="","",IF(COUNTIF($C$2:C1077,C1077)&gt;1,"",1))</f>
        <v/>
      </c>
      <c r="E1077" s="124" t="str">
        <f ca="1">IF(D1077="","",SUM($D$2:D1077))</f>
        <v/>
      </c>
    </row>
    <row r="1078" spans="1:5">
      <c r="A1078" s="124">
        <f>+A1077</f>
        <v>26</v>
      </c>
      <c r="B1078" s="124">
        <v>2</v>
      </c>
      <c r="C1078" s="139" t="str">
        <f t="shared" ca="1" si="39"/>
        <v>清水直人</v>
      </c>
      <c r="D1078" s="124" t="str">
        <f ca="1">IF(C1078="","",IF(COUNTIF($C$2:C1078,C1078)&gt;1,"",1))</f>
        <v/>
      </c>
      <c r="E1078" s="124" t="str">
        <f ca="1">IF(D1078="","",SUM($D$2:D1078))</f>
        <v/>
      </c>
    </row>
    <row r="1079" spans="1:5">
      <c r="A1079" s="124">
        <f t="shared" ref="A1079:A1119" si="41">+A1078</f>
        <v>26</v>
      </c>
      <c r="B1079" s="124">
        <v>3</v>
      </c>
      <c r="C1079" s="139" t="str">
        <f t="shared" ca="1" si="39"/>
        <v>田村勝行</v>
      </c>
      <c r="D1079" s="124" t="str">
        <f ca="1">IF(C1079="","",IF(COUNTIF($C$2:C1079,C1079)&gt;1,"",1))</f>
        <v/>
      </c>
      <c r="E1079" s="124" t="str">
        <f ca="1">IF(D1079="","",SUM($D$2:D1079))</f>
        <v/>
      </c>
    </row>
    <row r="1080" spans="1:5">
      <c r="A1080" s="124">
        <f t="shared" si="41"/>
        <v>26</v>
      </c>
      <c r="B1080" s="124">
        <v>4</v>
      </c>
      <c r="C1080" s="139" t="str">
        <f t="shared" ca="1" si="39"/>
        <v>長岡順一</v>
      </c>
      <c r="D1080" s="124" t="str">
        <f ca="1">IF(C1080="","",IF(COUNTIF($C$2:C1080,C1080)&gt;1,"",1))</f>
        <v/>
      </c>
      <c r="E1080" s="124" t="str">
        <f ca="1">IF(D1080="","",SUM($D$2:D1080))</f>
        <v/>
      </c>
    </row>
    <row r="1081" spans="1:5">
      <c r="A1081" s="124">
        <f t="shared" si="41"/>
        <v>26</v>
      </c>
      <c r="B1081" s="124">
        <v>5</v>
      </c>
      <c r="C1081" s="139" t="str">
        <f t="shared" ca="1" si="39"/>
        <v>鈴木孝</v>
      </c>
      <c r="D1081" s="124" t="str">
        <f ca="1">IF(C1081="","",IF(COUNTIF($C$2:C1081,C1081)&gt;1,"",1))</f>
        <v/>
      </c>
      <c r="E1081" s="124" t="str">
        <f ca="1">IF(D1081="","",SUM($D$2:D1081))</f>
        <v/>
      </c>
    </row>
    <row r="1082" spans="1:5">
      <c r="A1082" s="124">
        <f t="shared" si="41"/>
        <v>26</v>
      </c>
      <c r="B1082" s="124">
        <v>6</v>
      </c>
      <c r="C1082" s="139" t="str">
        <f t="shared" ca="1" si="39"/>
        <v>髙橋勝彦</v>
      </c>
      <c r="D1082" s="124" t="str">
        <f ca="1">IF(C1082="","",IF(COUNTIF($C$2:C1082,C1082)&gt;1,"",1))</f>
        <v/>
      </c>
      <c r="E1082" s="124" t="str">
        <f ca="1">IF(D1082="","",SUM($D$2:D1082))</f>
        <v/>
      </c>
    </row>
    <row r="1083" spans="1:5">
      <c r="A1083" s="124">
        <f t="shared" si="41"/>
        <v>26</v>
      </c>
      <c r="B1083" s="124">
        <v>7</v>
      </c>
      <c r="C1083" s="139" t="str">
        <f t="shared" ca="1" si="39"/>
        <v>萩原光彦</v>
      </c>
      <c r="D1083" s="124" t="str">
        <f ca="1">IF(C1083="","",IF(COUNTIF($C$2:C1083,C1083)&gt;1,"",1))</f>
        <v/>
      </c>
      <c r="E1083" s="124" t="str">
        <f ca="1">IF(D1083="","",SUM($D$2:D1083))</f>
        <v/>
      </c>
    </row>
    <row r="1084" spans="1:5">
      <c r="A1084" s="124">
        <f t="shared" si="41"/>
        <v>26</v>
      </c>
      <c r="B1084" s="124">
        <v>8</v>
      </c>
      <c r="C1084" s="139" t="str">
        <f t="shared" ca="1" si="39"/>
        <v>望月英明</v>
      </c>
      <c r="D1084" s="124" t="str">
        <f ca="1">IF(C1084="","",IF(COUNTIF($C$2:C1084,C1084)&gt;1,"",1))</f>
        <v/>
      </c>
      <c r="E1084" s="124" t="str">
        <f ca="1">IF(D1084="","",SUM($D$2:D1084))</f>
        <v/>
      </c>
    </row>
    <row r="1085" spans="1:5">
      <c r="A1085" s="124">
        <f t="shared" si="41"/>
        <v>26</v>
      </c>
      <c r="B1085" s="124">
        <v>9</v>
      </c>
      <c r="C1085" s="139" t="str">
        <f t="shared" ca="1" si="39"/>
        <v/>
      </c>
      <c r="D1085" s="124" t="str">
        <f ca="1">IF(C1085="","",IF(COUNTIF($C$2:C1085,C1085)&gt;1,"",1))</f>
        <v/>
      </c>
      <c r="E1085" s="124" t="str">
        <f ca="1">IF(D1085="","",SUM($D$2:D1085))</f>
        <v/>
      </c>
    </row>
    <row r="1086" spans="1:5">
      <c r="A1086" s="124">
        <f t="shared" si="41"/>
        <v>26</v>
      </c>
      <c r="B1086" s="124">
        <v>10</v>
      </c>
      <c r="C1086" s="139" t="str">
        <f t="shared" ca="1" si="39"/>
        <v/>
      </c>
      <c r="D1086" s="124" t="str">
        <f ca="1">IF(C1086="","",IF(COUNTIF($C$2:C1086,C1086)&gt;1,"",1))</f>
        <v/>
      </c>
      <c r="E1086" s="124" t="str">
        <f ca="1">IF(D1086="","",SUM($D$2:D1086))</f>
        <v/>
      </c>
    </row>
    <row r="1087" spans="1:5">
      <c r="A1087" s="124">
        <f t="shared" si="41"/>
        <v>26</v>
      </c>
      <c r="B1087" s="124">
        <v>11</v>
      </c>
      <c r="C1087" s="139" t="str">
        <f t="shared" ca="1" si="39"/>
        <v/>
      </c>
      <c r="D1087" s="124" t="str">
        <f ca="1">IF(C1087="","",IF(COUNTIF($C$2:C1087,C1087)&gt;1,"",1))</f>
        <v/>
      </c>
      <c r="E1087" s="124" t="str">
        <f ca="1">IF(D1087="","",SUM($D$2:D1087))</f>
        <v/>
      </c>
    </row>
    <row r="1088" spans="1:5">
      <c r="A1088" s="124">
        <f t="shared" si="41"/>
        <v>26</v>
      </c>
      <c r="B1088" s="124">
        <v>12</v>
      </c>
      <c r="C1088" s="139" t="str">
        <f t="shared" ca="1" si="39"/>
        <v/>
      </c>
      <c r="D1088" s="124" t="str">
        <f ca="1">IF(C1088="","",IF(COUNTIF($C$2:C1088,C1088)&gt;1,"",1))</f>
        <v/>
      </c>
      <c r="E1088" s="124" t="str">
        <f ca="1">IF(D1088="","",SUM($D$2:D1088))</f>
        <v/>
      </c>
    </row>
    <row r="1089" spans="1:5">
      <c r="A1089" s="124">
        <f t="shared" si="41"/>
        <v>26</v>
      </c>
      <c r="B1089" s="124">
        <v>13</v>
      </c>
      <c r="C1089" s="139" t="str">
        <f t="shared" ca="1" si="39"/>
        <v/>
      </c>
      <c r="D1089" s="124" t="str">
        <f ca="1">IF(C1089="","",IF(COUNTIF($C$2:C1089,C1089)&gt;1,"",1))</f>
        <v/>
      </c>
      <c r="E1089" s="124" t="str">
        <f ca="1">IF(D1089="","",SUM($D$2:D1089))</f>
        <v/>
      </c>
    </row>
    <row r="1090" spans="1:5">
      <c r="A1090" s="124">
        <f t="shared" si="41"/>
        <v>26</v>
      </c>
      <c r="B1090" s="124">
        <v>14</v>
      </c>
      <c r="C1090" s="139" t="str">
        <f t="shared" ca="1" si="39"/>
        <v/>
      </c>
      <c r="D1090" s="124" t="str">
        <f ca="1">IF(C1090="","",IF(COUNTIF($C$2:C1090,C1090)&gt;1,"",1))</f>
        <v/>
      </c>
      <c r="E1090" s="124" t="str">
        <f ca="1">IF(D1090="","",SUM($D$2:D1090))</f>
        <v/>
      </c>
    </row>
    <row r="1091" spans="1:5">
      <c r="A1091" s="124">
        <f t="shared" si="41"/>
        <v>26</v>
      </c>
      <c r="B1091" s="124">
        <v>15</v>
      </c>
      <c r="C1091" s="139" t="str">
        <f t="shared" ref="C1091:C1154" ca="1" si="42">INDIRECT("'"&amp;A1091&amp;"'!B"&amp;B1091+6)</f>
        <v/>
      </c>
      <c r="D1091" s="124" t="str">
        <f ca="1">IF(C1091="","",IF(COUNTIF($C$2:C1091,C1091)&gt;1,"",1))</f>
        <v/>
      </c>
      <c r="E1091" s="124" t="str">
        <f ca="1">IF(D1091="","",SUM($D$2:D1091))</f>
        <v/>
      </c>
    </row>
    <row r="1092" spans="1:5">
      <c r="A1092" s="124">
        <f t="shared" si="41"/>
        <v>26</v>
      </c>
      <c r="B1092" s="124">
        <v>16</v>
      </c>
      <c r="C1092" s="139" t="str">
        <f t="shared" ca="1" si="42"/>
        <v/>
      </c>
      <c r="D1092" s="124" t="str">
        <f ca="1">IF(C1092="","",IF(COUNTIF($C$2:C1092,C1092)&gt;1,"",1))</f>
        <v/>
      </c>
      <c r="E1092" s="124" t="str">
        <f ca="1">IF(D1092="","",SUM($D$2:D1092))</f>
        <v/>
      </c>
    </row>
    <row r="1093" spans="1:5">
      <c r="A1093" s="124">
        <f t="shared" si="41"/>
        <v>26</v>
      </c>
      <c r="B1093" s="124">
        <v>17</v>
      </c>
      <c r="C1093" s="139" t="str">
        <f t="shared" ca="1" si="42"/>
        <v/>
      </c>
      <c r="D1093" s="124" t="str">
        <f ca="1">IF(C1093="","",IF(COUNTIF($C$2:C1093,C1093)&gt;1,"",1))</f>
        <v/>
      </c>
      <c r="E1093" s="124" t="str">
        <f ca="1">IF(D1093="","",SUM($D$2:D1093))</f>
        <v/>
      </c>
    </row>
    <row r="1094" spans="1:5">
      <c r="A1094" s="124">
        <f t="shared" si="41"/>
        <v>26</v>
      </c>
      <c r="B1094" s="124">
        <v>18</v>
      </c>
      <c r="C1094" s="139" t="str">
        <f t="shared" ca="1" si="42"/>
        <v/>
      </c>
      <c r="D1094" s="124" t="str">
        <f ca="1">IF(C1094="","",IF(COUNTIF($C$2:C1094,C1094)&gt;1,"",1))</f>
        <v/>
      </c>
      <c r="E1094" s="124" t="str">
        <f ca="1">IF(D1094="","",SUM($D$2:D1094))</f>
        <v/>
      </c>
    </row>
    <row r="1095" spans="1:5">
      <c r="A1095" s="124">
        <f t="shared" si="41"/>
        <v>26</v>
      </c>
      <c r="B1095" s="124">
        <v>19</v>
      </c>
      <c r="C1095" s="139" t="str">
        <f t="shared" ca="1" si="42"/>
        <v/>
      </c>
      <c r="D1095" s="124" t="str">
        <f ca="1">IF(C1095="","",IF(COUNTIF($C$2:C1095,C1095)&gt;1,"",1))</f>
        <v/>
      </c>
      <c r="E1095" s="124" t="str">
        <f ca="1">IF(D1095="","",SUM($D$2:D1095))</f>
        <v/>
      </c>
    </row>
    <row r="1096" spans="1:5">
      <c r="A1096" s="124">
        <f t="shared" si="41"/>
        <v>26</v>
      </c>
      <c r="B1096" s="124">
        <v>20</v>
      </c>
      <c r="C1096" s="139" t="str">
        <f t="shared" ca="1" si="42"/>
        <v/>
      </c>
      <c r="D1096" s="124" t="str">
        <f ca="1">IF(C1096="","",IF(COUNTIF($C$2:C1096,C1096)&gt;1,"",1))</f>
        <v/>
      </c>
      <c r="E1096" s="124" t="str">
        <f ca="1">IF(D1096="","",SUM($D$2:D1096))</f>
        <v/>
      </c>
    </row>
    <row r="1097" spans="1:5">
      <c r="A1097" s="124">
        <f t="shared" si="41"/>
        <v>26</v>
      </c>
      <c r="B1097" s="124">
        <v>21</v>
      </c>
      <c r="C1097" s="139" t="str">
        <f t="shared" ca="1" si="42"/>
        <v/>
      </c>
      <c r="D1097" s="124" t="str">
        <f ca="1">IF(C1097="","",IF(COUNTIF($C$2:C1097,C1097)&gt;1,"",1))</f>
        <v/>
      </c>
      <c r="E1097" s="124" t="str">
        <f ca="1">IF(D1097="","",SUM($D$2:D1097))</f>
        <v/>
      </c>
    </row>
    <row r="1098" spans="1:5">
      <c r="A1098" s="124">
        <f t="shared" si="41"/>
        <v>26</v>
      </c>
      <c r="B1098" s="124">
        <v>22</v>
      </c>
      <c r="C1098" s="139" t="str">
        <f t="shared" ca="1" si="42"/>
        <v/>
      </c>
      <c r="D1098" s="124" t="str">
        <f ca="1">IF(C1098="","",IF(COUNTIF($C$2:C1098,C1098)&gt;1,"",1))</f>
        <v/>
      </c>
      <c r="E1098" s="124" t="str">
        <f ca="1">IF(D1098="","",SUM($D$2:D1098))</f>
        <v/>
      </c>
    </row>
    <row r="1099" spans="1:5">
      <c r="A1099" s="124">
        <f t="shared" si="41"/>
        <v>26</v>
      </c>
      <c r="B1099" s="124">
        <v>23</v>
      </c>
      <c r="C1099" s="139" t="str">
        <f t="shared" ca="1" si="42"/>
        <v/>
      </c>
      <c r="D1099" s="124" t="str">
        <f ca="1">IF(C1099="","",IF(COUNTIF($C$2:C1099,C1099)&gt;1,"",1))</f>
        <v/>
      </c>
      <c r="E1099" s="124" t="str">
        <f ca="1">IF(D1099="","",SUM($D$2:D1099))</f>
        <v/>
      </c>
    </row>
    <row r="1100" spans="1:5">
      <c r="A1100" s="124">
        <f t="shared" si="41"/>
        <v>26</v>
      </c>
      <c r="B1100" s="124">
        <v>24</v>
      </c>
      <c r="C1100" s="139" t="str">
        <f t="shared" ca="1" si="42"/>
        <v/>
      </c>
      <c r="D1100" s="124" t="str">
        <f ca="1">IF(C1100="","",IF(COUNTIF($C$2:C1100,C1100)&gt;1,"",1))</f>
        <v/>
      </c>
      <c r="E1100" s="124" t="str">
        <f ca="1">IF(D1100="","",SUM($D$2:D1100))</f>
        <v/>
      </c>
    </row>
    <row r="1101" spans="1:5">
      <c r="A1101" s="124">
        <f t="shared" si="41"/>
        <v>26</v>
      </c>
      <c r="B1101" s="124">
        <v>25</v>
      </c>
      <c r="C1101" s="139" t="str">
        <f t="shared" ca="1" si="42"/>
        <v/>
      </c>
      <c r="D1101" s="124" t="str">
        <f ca="1">IF(C1101="","",IF(COUNTIF($C$2:C1101,C1101)&gt;1,"",1))</f>
        <v/>
      </c>
      <c r="E1101" s="124" t="str">
        <f ca="1">IF(D1101="","",SUM($D$2:D1101))</f>
        <v/>
      </c>
    </row>
    <row r="1102" spans="1:5">
      <c r="A1102" s="124">
        <f t="shared" si="41"/>
        <v>26</v>
      </c>
      <c r="B1102" s="124">
        <v>26</v>
      </c>
      <c r="C1102" s="139" t="str">
        <f t="shared" ca="1" si="42"/>
        <v/>
      </c>
      <c r="D1102" s="124" t="str">
        <f ca="1">IF(C1102="","",IF(COUNTIF($C$2:C1102,C1102)&gt;1,"",1))</f>
        <v/>
      </c>
      <c r="E1102" s="124" t="str">
        <f ca="1">IF(D1102="","",SUM($D$2:D1102))</f>
        <v/>
      </c>
    </row>
    <row r="1103" spans="1:5">
      <c r="A1103" s="124">
        <f t="shared" si="41"/>
        <v>26</v>
      </c>
      <c r="B1103" s="124">
        <v>27</v>
      </c>
      <c r="C1103" s="139" t="str">
        <f t="shared" ca="1" si="42"/>
        <v/>
      </c>
      <c r="D1103" s="124" t="str">
        <f ca="1">IF(C1103="","",IF(COUNTIF($C$2:C1103,C1103)&gt;1,"",1))</f>
        <v/>
      </c>
      <c r="E1103" s="124" t="str">
        <f ca="1">IF(D1103="","",SUM($D$2:D1103))</f>
        <v/>
      </c>
    </row>
    <row r="1104" spans="1:5">
      <c r="A1104" s="124">
        <f t="shared" si="41"/>
        <v>26</v>
      </c>
      <c r="B1104" s="124">
        <v>28</v>
      </c>
      <c r="C1104" s="139" t="str">
        <f t="shared" ca="1" si="42"/>
        <v/>
      </c>
      <c r="D1104" s="124" t="str">
        <f ca="1">IF(C1104="","",IF(COUNTIF($C$2:C1104,C1104)&gt;1,"",1))</f>
        <v/>
      </c>
      <c r="E1104" s="124" t="str">
        <f ca="1">IF(D1104="","",SUM($D$2:D1104))</f>
        <v/>
      </c>
    </row>
    <row r="1105" spans="1:5">
      <c r="A1105" s="124">
        <f t="shared" si="41"/>
        <v>26</v>
      </c>
      <c r="B1105" s="124">
        <v>29</v>
      </c>
      <c r="C1105" s="139" t="str">
        <f t="shared" ca="1" si="42"/>
        <v/>
      </c>
      <c r="D1105" s="124" t="str">
        <f ca="1">IF(C1105="","",IF(COUNTIF($C$2:C1105,C1105)&gt;1,"",1))</f>
        <v/>
      </c>
      <c r="E1105" s="124" t="str">
        <f ca="1">IF(D1105="","",SUM($D$2:D1105))</f>
        <v/>
      </c>
    </row>
    <row r="1106" spans="1:5">
      <c r="A1106" s="124">
        <f t="shared" si="41"/>
        <v>26</v>
      </c>
      <c r="B1106" s="124">
        <v>30</v>
      </c>
      <c r="C1106" s="139" t="str">
        <f t="shared" ca="1" si="42"/>
        <v/>
      </c>
      <c r="D1106" s="124" t="str">
        <f ca="1">IF(C1106="","",IF(COUNTIF($C$2:C1106,C1106)&gt;1,"",1))</f>
        <v/>
      </c>
      <c r="E1106" s="124" t="str">
        <f ca="1">IF(D1106="","",SUM($D$2:D1106))</f>
        <v/>
      </c>
    </row>
    <row r="1107" spans="1:5">
      <c r="A1107" s="124">
        <f t="shared" si="41"/>
        <v>26</v>
      </c>
      <c r="B1107" s="124">
        <v>31</v>
      </c>
      <c r="C1107" s="139" t="str">
        <f t="shared" ca="1" si="42"/>
        <v/>
      </c>
      <c r="D1107" s="124" t="str">
        <f ca="1">IF(C1107="","",IF(COUNTIF($C$2:C1107,C1107)&gt;1,"",1))</f>
        <v/>
      </c>
      <c r="E1107" s="124" t="str">
        <f ca="1">IF(D1107="","",SUM($D$2:D1107))</f>
        <v/>
      </c>
    </row>
    <row r="1108" spans="1:5">
      <c r="A1108" s="124">
        <f t="shared" si="41"/>
        <v>26</v>
      </c>
      <c r="B1108" s="124">
        <v>32</v>
      </c>
      <c r="C1108" s="139" t="str">
        <f t="shared" ca="1" si="42"/>
        <v/>
      </c>
      <c r="D1108" s="124" t="str">
        <f ca="1">IF(C1108="","",IF(COUNTIF($C$2:C1108,C1108)&gt;1,"",1))</f>
        <v/>
      </c>
      <c r="E1108" s="124" t="str">
        <f ca="1">IF(D1108="","",SUM($D$2:D1108))</f>
        <v/>
      </c>
    </row>
    <row r="1109" spans="1:5">
      <c r="A1109" s="124">
        <f t="shared" si="41"/>
        <v>26</v>
      </c>
      <c r="B1109" s="124">
        <v>33</v>
      </c>
      <c r="C1109" s="139" t="str">
        <f t="shared" ca="1" si="42"/>
        <v/>
      </c>
      <c r="D1109" s="124" t="str">
        <f ca="1">IF(C1109="","",IF(COUNTIF($C$2:C1109,C1109)&gt;1,"",1))</f>
        <v/>
      </c>
      <c r="E1109" s="124" t="str">
        <f ca="1">IF(D1109="","",SUM($D$2:D1109))</f>
        <v/>
      </c>
    </row>
    <row r="1110" spans="1:5">
      <c r="A1110" s="124">
        <f t="shared" si="41"/>
        <v>26</v>
      </c>
      <c r="B1110" s="124">
        <v>34</v>
      </c>
      <c r="C1110" s="139" t="str">
        <f t="shared" ca="1" si="42"/>
        <v/>
      </c>
      <c r="D1110" s="124" t="str">
        <f ca="1">IF(C1110="","",IF(COUNTIF($C$2:C1110,C1110)&gt;1,"",1))</f>
        <v/>
      </c>
      <c r="E1110" s="124" t="str">
        <f ca="1">IF(D1110="","",SUM($D$2:D1110))</f>
        <v/>
      </c>
    </row>
    <row r="1111" spans="1:5">
      <c r="A1111" s="124">
        <f t="shared" si="41"/>
        <v>26</v>
      </c>
      <c r="B1111" s="124">
        <v>35</v>
      </c>
      <c r="C1111" s="139" t="str">
        <f t="shared" ca="1" si="42"/>
        <v/>
      </c>
      <c r="D1111" s="124" t="str">
        <f ca="1">IF(C1111="","",IF(COUNTIF($C$2:C1111,C1111)&gt;1,"",1))</f>
        <v/>
      </c>
      <c r="E1111" s="124" t="str">
        <f ca="1">IF(D1111="","",SUM($D$2:D1111))</f>
        <v/>
      </c>
    </row>
    <row r="1112" spans="1:5">
      <c r="A1112" s="124">
        <f t="shared" si="41"/>
        <v>26</v>
      </c>
      <c r="B1112" s="124">
        <v>36</v>
      </c>
      <c r="C1112" s="139" t="str">
        <f t="shared" ca="1" si="42"/>
        <v/>
      </c>
      <c r="D1112" s="124" t="str">
        <f ca="1">IF(C1112="","",IF(COUNTIF($C$2:C1112,C1112)&gt;1,"",1))</f>
        <v/>
      </c>
      <c r="E1112" s="124" t="str">
        <f ca="1">IF(D1112="","",SUM($D$2:D1112))</f>
        <v/>
      </c>
    </row>
    <row r="1113" spans="1:5">
      <c r="A1113" s="124">
        <f t="shared" si="41"/>
        <v>26</v>
      </c>
      <c r="B1113" s="124">
        <v>37</v>
      </c>
      <c r="C1113" s="139" t="str">
        <f t="shared" ca="1" si="42"/>
        <v/>
      </c>
      <c r="D1113" s="124" t="str">
        <f ca="1">IF(C1113="","",IF(COUNTIF($C$2:C1113,C1113)&gt;1,"",1))</f>
        <v/>
      </c>
      <c r="E1113" s="124" t="str">
        <f ca="1">IF(D1113="","",SUM($D$2:D1113))</f>
        <v/>
      </c>
    </row>
    <row r="1114" spans="1:5">
      <c r="A1114" s="124">
        <f t="shared" si="41"/>
        <v>26</v>
      </c>
      <c r="B1114" s="124">
        <v>38</v>
      </c>
      <c r="C1114" s="139" t="str">
        <f t="shared" ca="1" si="42"/>
        <v/>
      </c>
      <c r="D1114" s="124" t="str">
        <f ca="1">IF(C1114="","",IF(COUNTIF($C$2:C1114,C1114)&gt;1,"",1))</f>
        <v/>
      </c>
      <c r="E1114" s="124" t="str">
        <f ca="1">IF(D1114="","",SUM($D$2:D1114))</f>
        <v/>
      </c>
    </row>
    <row r="1115" spans="1:5">
      <c r="A1115" s="124">
        <f t="shared" si="41"/>
        <v>26</v>
      </c>
      <c r="B1115" s="124">
        <v>39</v>
      </c>
      <c r="C1115" s="139" t="str">
        <f t="shared" ca="1" si="42"/>
        <v/>
      </c>
      <c r="D1115" s="124" t="str">
        <f ca="1">IF(C1115="","",IF(COUNTIF($C$2:C1115,C1115)&gt;1,"",1))</f>
        <v/>
      </c>
      <c r="E1115" s="124" t="str">
        <f ca="1">IF(D1115="","",SUM($D$2:D1115))</f>
        <v/>
      </c>
    </row>
    <row r="1116" spans="1:5">
      <c r="A1116" s="124">
        <f t="shared" si="41"/>
        <v>26</v>
      </c>
      <c r="B1116" s="124">
        <v>40</v>
      </c>
      <c r="C1116" s="139" t="str">
        <f t="shared" ca="1" si="42"/>
        <v/>
      </c>
      <c r="D1116" s="124" t="str">
        <f ca="1">IF(C1116="","",IF(COUNTIF($C$2:C1116,C1116)&gt;1,"",1))</f>
        <v/>
      </c>
      <c r="E1116" s="124" t="str">
        <f ca="1">IF(D1116="","",SUM($D$2:D1116))</f>
        <v/>
      </c>
    </row>
    <row r="1117" spans="1:5">
      <c r="A1117" s="124">
        <f t="shared" si="41"/>
        <v>26</v>
      </c>
      <c r="B1117" s="124">
        <v>41</v>
      </c>
      <c r="C1117" s="139" t="str">
        <f t="shared" ca="1" si="42"/>
        <v/>
      </c>
      <c r="D1117" s="124" t="str">
        <f ca="1">IF(C1117="","",IF(COUNTIF($C$2:C1117,C1117)&gt;1,"",1))</f>
        <v/>
      </c>
      <c r="E1117" s="124" t="str">
        <f ca="1">IF(D1117="","",SUM($D$2:D1117))</f>
        <v/>
      </c>
    </row>
    <row r="1118" spans="1:5">
      <c r="A1118" s="124">
        <f t="shared" si="41"/>
        <v>26</v>
      </c>
      <c r="B1118" s="124">
        <v>42</v>
      </c>
      <c r="C1118" s="139" t="str">
        <f t="shared" ca="1" si="42"/>
        <v/>
      </c>
      <c r="D1118" s="124" t="str">
        <f ca="1">IF(C1118="","",IF(COUNTIF($C$2:C1118,C1118)&gt;1,"",1))</f>
        <v/>
      </c>
      <c r="E1118" s="124" t="str">
        <f ca="1">IF(D1118="","",SUM($D$2:D1118))</f>
        <v/>
      </c>
    </row>
    <row r="1119" spans="1:5">
      <c r="A1119" s="124">
        <f t="shared" si="41"/>
        <v>26</v>
      </c>
      <c r="B1119" s="124">
        <v>43</v>
      </c>
      <c r="C1119" s="140" t="str">
        <f t="shared" ca="1" si="42"/>
        <v/>
      </c>
      <c r="D1119" s="124" t="str">
        <f ca="1">IF(C1119="","",IF(COUNTIF($C$2:C1119,C1119)&gt;1,"",1))</f>
        <v/>
      </c>
      <c r="E1119" s="124" t="str">
        <f ca="1">IF(D1119="","",SUM($D$2:D1119))</f>
        <v/>
      </c>
    </row>
    <row r="1120" spans="1:5">
      <c r="A1120" s="124">
        <f>+A1119+1</f>
        <v>27</v>
      </c>
      <c r="B1120" s="124">
        <v>1</v>
      </c>
      <c r="C1120" s="139" t="str">
        <f t="shared" ca="1" si="42"/>
        <v>長瀬賢太郎</v>
      </c>
      <c r="D1120" s="124" t="str">
        <f ca="1">IF(C1120="","",IF(COUNTIF($C$2:C1120,C1120)&gt;1,"",1))</f>
        <v/>
      </c>
      <c r="E1120" s="124" t="str">
        <f ca="1">IF(D1120="","",SUM($D$2:D1120))</f>
        <v/>
      </c>
    </row>
    <row r="1121" spans="1:5">
      <c r="A1121" s="124">
        <f>+A1120</f>
        <v>27</v>
      </c>
      <c r="B1121" s="124">
        <v>2</v>
      </c>
      <c r="C1121" s="139" t="str">
        <f t="shared" ca="1" si="42"/>
        <v>長岡順一</v>
      </c>
      <c r="D1121" s="124" t="str">
        <f ca="1">IF(C1121="","",IF(COUNTIF($C$2:C1121,C1121)&gt;1,"",1))</f>
        <v/>
      </c>
      <c r="E1121" s="124" t="str">
        <f ca="1">IF(D1121="","",SUM($D$2:D1121))</f>
        <v/>
      </c>
    </row>
    <row r="1122" spans="1:5">
      <c r="A1122" s="124">
        <f t="shared" ref="A1122:A1162" si="43">+A1121</f>
        <v>27</v>
      </c>
      <c r="B1122" s="124">
        <v>3</v>
      </c>
      <c r="C1122" s="139" t="str">
        <f t="shared" ca="1" si="42"/>
        <v>福田敦</v>
      </c>
      <c r="D1122" s="124" t="str">
        <f ca="1">IF(C1122="","",IF(COUNTIF($C$2:C1122,C1122)&gt;1,"",1))</f>
        <v/>
      </c>
      <c r="E1122" s="124" t="str">
        <f ca="1">IF(D1122="","",SUM($D$2:D1122))</f>
        <v/>
      </c>
    </row>
    <row r="1123" spans="1:5">
      <c r="A1123" s="124">
        <f t="shared" si="43"/>
        <v>27</v>
      </c>
      <c r="B1123" s="124">
        <v>4</v>
      </c>
      <c r="C1123" s="139" t="str">
        <f t="shared" ca="1" si="42"/>
        <v>幕内秀夫</v>
      </c>
      <c r="D1123" s="124" t="str">
        <f ca="1">IF(C1123="","",IF(COUNTIF($C$2:C1123,C1123)&gt;1,"",1))</f>
        <v/>
      </c>
      <c r="E1123" s="124" t="str">
        <f ca="1">IF(D1123="","",SUM($D$2:D1123))</f>
        <v/>
      </c>
    </row>
    <row r="1124" spans="1:5">
      <c r="A1124" s="124">
        <f t="shared" si="43"/>
        <v>27</v>
      </c>
      <c r="B1124" s="124">
        <v>5</v>
      </c>
      <c r="C1124" s="139" t="str">
        <f t="shared" ca="1" si="42"/>
        <v>鈴木孝</v>
      </c>
      <c r="D1124" s="124" t="str">
        <f ca="1">IF(C1124="","",IF(COUNTIF($C$2:C1124,C1124)&gt;1,"",1))</f>
        <v/>
      </c>
      <c r="E1124" s="124" t="str">
        <f ca="1">IF(D1124="","",SUM($D$2:D1124))</f>
        <v/>
      </c>
    </row>
    <row r="1125" spans="1:5">
      <c r="A1125" s="124">
        <f t="shared" si="43"/>
        <v>27</v>
      </c>
      <c r="B1125" s="124">
        <v>6</v>
      </c>
      <c r="C1125" s="139" t="str">
        <f t="shared" ca="1" si="42"/>
        <v>田村諭</v>
      </c>
      <c r="D1125" s="124" t="str">
        <f ca="1">IF(C1125="","",IF(COUNTIF($C$2:C1125,C1125)&gt;1,"",1))</f>
        <v/>
      </c>
      <c r="E1125" s="124" t="str">
        <f ca="1">IF(D1125="","",SUM($D$2:D1125))</f>
        <v/>
      </c>
    </row>
    <row r="1126" spans="1:5">
      <c r="A1126" s="124">
        <f t="shared" si="43"/>
        <v>27</v>
      </c>
      <c r="B1126" s="124">
        <v>7</v>
      </c>
      <c r="C1126" s="139" t="str">
        <f t="shared" ca="1" si="42"/>
        <v>山田保</v>
      </c>
      <c r="D1126" s="124" t="str">
        <f ca="1">IF(C1126="","",IF(COUNTIF($C$2:C1126,C1126)&gt;1,"",1))</f>
        <v/>
      </c>
      <c r="E1126" s="124" t="str">
        <f ca="1">IF(D1126="","",SUM($D$2:D1126))</f>
        <v/>
      </c>
    </row>
    <row r="1127" spans="1:5">
      <c r="A1127" s="124">
        <f t="shared" si="43"/>
        <v>27</v>
      </c>
      <c r="B1127" s="124">
        <v>8</v>
      </c>
      <c r="C1127" s="139" t="str">
        <f t="shared" ca="1" si="42"/>
        <v>プラモド</v>
      </c>
      <c r="D1127" s="124">
        <f ca="1">IF(C1127="","",IF(COUNTIF($C$2:C1127,C1127)&gt;1,"",1))</f>
        <v>1</v>
      </c>
      <c r="E1127" s="124">
        <f ca="1">IF(D1127="","",SUM($D$2:D1127))</f>
        <v>75</v>
      </c>
    </row>
    <row r="1128" spans="1:5">
      <c r="A1128" s="124">
        <f t="shared" si="43"/>
        <v>27</v>
      </c>
      <c r="B1128" s="124">
        <v>9</v>
      </c>
      <c r="C1128" s="139" t="str">
        <f t="shared" ca="1" si="42"/>
        <v>サンダルワン</v>
      </c>
      <c r="D1128" s="124" t="str">
        <f ca="1">IF(C1128="","",IF(COUNTIF($C$2:C1128,C1128)&gt;1,"",1))</f>
        <v/>
      </c>
      <c r="E1128" s="124" t="str">
        <f ca="1">IF(D1128="","",SUM($D$2:D1128))</f>
        <v/>
      </c>
    </row>
    <row r="1129" spans="1:5">
      <c r="A1129" s="124">
        <f t="shared" si="43"/>
        <v>27</v>
      </c>
      <c r="B1129" s="124">
        <v>10</v>
      </c>
      <c r="C1129" s="139" t="str">
        <f t="shared" ca="1" si="42"/>
        <v>土井龍文</v>
      </c>
      <c r="D1129" s="124" t="str">
        <f ca="1">IF(C1129="","",IF(COUNTIF($C$2:C1129,C1129)&gt;1,"",1))</f>
        <v/>
      </c>
      <c r="E1129" s="124" t="str">
        <f ca="1">IF(D1129="","",SUM($D$2:D1129))</f>
        <v/>
      </c>
    </row>
    <row r="1130" spans="1:5">
      <c r="A1130" s="124">
        <f t="shared" si="43"/>
        <v>27</v>
      </c>
      <c r="B1130" s="124">
        <v>11</v>
      </c>
      <c r="C1130" s="139" t="str">
        <f t="shared" ca="1" si="42"/>
        <v>永井眞人</v>
      </c>
      <c r="D1130" s="124">
        <f ca="1">IF(C1130="","",IF(COUNTIF($C$2:C1130,C1130)&gt;1,"",1))</f>
        <v>1</v>
      </c>
      <c r="E1130" s="124">
        <f ca="1">IF(D1130="","",SUM($D$2:D1130))</f>
        <v>76</v>
      </c>
    </row>
    <row r="1131" spans="1:5">
      <c r="A1131" s="124">
        <f t="shared" si="43"/>
        <v>27</v>
      </c>
      <c r="B1131" s="124">
        <v>12</v>
      </c>
      <c r="C1131" s="139" t="str">
        <f t="shared" ca="1" si="42"/>
        <v>神山守</v>
      </c>
      <c r="D1131" s="124">
        <f ca="1">IF(C1131="","",IF(COUNTIF($C$2:C1131,C1131)&gt;1,"",1))</f>
        <v>1</v>
      </c>
      <c r="E1131" s="124">
        <f ca="1">IF(D1131="","",SUM($D$2:D1131))</f>
        <v>77</v>
      </c>
    </row>
    <row r="1132" spans="1:5">
      <c r="A1132" s="124">
        <f t="shared" si="43"/>
        <v>27</v>
      </c>
      <c r="B1132" s="124">
        <v>13</v>
      </c>
      <c r="C1132" s="139" t="str">
        <f t="shared" ca="1" si="42"/>
        <v>小野寺裕</v>
      </c>
      <c r="D1132" s="124" t="str">
        <f ca="1">IF(C1132="","",IF(COUNTIF($C$2:C1132,C1132)&gt;1,"",1))</f>
        <v/>
      </c>
      <c r="E1132" s="124" t="str">
        <f ca="1">IF(D1132="","",SUM($D$2:D1132))</f>
        <v/>
      </c>
    </row>
    <row r="1133" spans="1:5">
      <c r="A1133" s="124">
        <f t="shared" si="43"/>
        <v>27</v>
      </c>
      <c r="B1133" s="124">
        <v>14</v>
      </c>
      <c r="C1133" s="139" t="str">
        <f t="shared" ca="1" si="42"/>
        <v>田村勝行</v>
      </c>
      <c r="D1133" s="124" t="str">
        <f ca="1">IF(C1133="","",IF(COUNTIF($C$2:C1133,C1133)&gt;1,"",1))</f>
        <v/>
      </c>
      <c r="E1133" s="124" t="str">
        <f ca="1">IF(D1133="","",SUM($D$2:D1133))</f>
        <v/>
      </c>
    </row>
    <row r="1134" spans="1:5">
      <c r="A1134" s="124">
        <f t="shared" si="43"/>
        <v>27</v>
      </c>
      <c r="B1134" s="124">
        <v>15</v>
      </c>
      <c r="C1134" s="139" t="str">
        <f t="shared" ca="1" si="42"/>
        <v>松本豊</v>
      </c>
      <c r="D1134" s="124" t="str">
        <f ca="1">IF(C1134="","",IF(COUNTIF($C$2:C1134,C1134)&gt;1,"",1))</f>
        <v/>
      </c>
      <c r="E1134" s="124" t="str">
        <f ca="1">IF(D1134="","",SUM($D$2:D1134))</f>
        <v/>
      </c>
    </row>
    <row r="1135" spans="1:5">
      <c r="A1135" s="124">
        <f t="shared" si="43"/>
        <v>27</v>
      </c>
      <c r="B1135" s="124">
        <v>16</v>
      </c>
      <c r="C1135" s="139" t="str">
        <f t="shared" ca="1" si="42"/>
        <v>望月英明</v>
      </c>
      <c r="D1135" s="124" t="str">
        <f ca="1">IF(C1135="","",IF(COUNTIF($C$2:C1135,C1135)&gt;1,"",1))</f>
        <v/>
      </c>
      <c r="E1135" s="124" t="str">
        <f ca="1">IF(D1135="","",SUM($D$2:D1135))</f>
        <v/>
      </c>
    </row>
    <row r="1136" spans="1:5">
      <c r="A1136" s="124">
        <f t="shared" si="43"/>
        <v>27</v>
      </c>
      <c r="B1136" s="124">
        <v>17</v>
      </c>
      <c r="C1136" s="139" t="str">
        <f t="shared" ca="1" si="42"/>
        <v>妹尾優</v>
      </c>
      <c r="D1136" s="124" t="str">
        <f ca="1">IF(C1136="","",IF(COUNTIF($C$2:C1136,C1136)&gt;1,"",1))</f>
        <v/>
      </c>
      <c r="E1136" s="124" t="str">
        <f ca="1">IF(D1136="","",SUM($D$2:D1136))</f>
        <v/>
      </c>
    </row>
    <row r="1137" spans="1:5">
      <c r="A1137" s="124">
        <f t="shared" si="43"/>
        <v>27</v>
      </c>
      <c r="B1137" s="124">
        <v>18</v>
      </c>
      <c r="C1137" s="139" t="str">
        <f t="shared" ca="1" si="42"/>
        <v>森口忠</v>
      </c>
      <c r="D1137" s="124" t="str">
        <f ca="1">IF(C1137="","",IF(COUNTIF($C$2:C1137,C1137)&gt;1,"",1))</f>
        <v/>
      </c>
      <c r="E1137" s="124" t="str">
        <f ca="1">IF(D1137="","",SUM($D$2:D1137))</f>
        <v/>
      </c>
    </row>
    <row r="1138" spans="1:5">
      <c r="A1138" s="124">
        <f t="shared" si="43"/>
        <v>27</v>
      </c>
      <c r="B1138" s="124">
        <v>19</v>
      </c>
      <c r="C1138" s="139" t="str">
        <f t="shared" ca="1" si="42"/>
        <v>志村登志雄</v>
      </c>
      <c r="D1138" s="124" t="str">
        <f ca="1">IF(C1138="","",IF(COUNTIF($C$2:C1138,C1138)&gt;1,"",1))</f>
        <v/>
      </c>
      <c r="E1138" s="124" t="str">
        <f ca="1">IF(D1138="","",SUM($D$2:D1138))</f>
        <v/>
      </c>
    </row>
    <row r="1139" spans="1:5">
      <c r="A1139" s="124">
        <f t="shared" si="43"/>
        <v>27</v>
      </c>
      <c r="B1139" s="124">
        <v>20</v>
      </c>
      <c r="C1139" s="139" t="str">
        <f t="shared" ca="1" si="42"/>
        <v/>
      </c>
      <c r="D1139" s="124" t="str">
        <f ca="1">IF(C1139="","",IF(COUNTIF($C$2:C1139,C1139)&gt;1,"",1))</f>
        <v/>
      </c>
      <c r="E1139" s="124" t="str">
        <f ca="1">IF(D1139="","",SUM($D$2:D1139))</f>
        <v/>
      </c>
    </row>
    <row r="1140" spans="1:5">
      <c r="A1140" s="124">
        <f t="shared" si="43"/>
        <v>27</v>
      </c>
      <c r="B1140" s="124">
        <v>21</v>
      </c>
      <c r="C1140" s="139" t="str">
        <f t="shared" ca="1" si="42"/>
        <v/>
      </c>
      <c r="D1140" s="124" t="str">
        <f ca="1">IF(C1140="","",IF(COUNTIF($C$2:C1140,C1140)&gt;1,"",1))</f>
        <v/>
      </c>
      <c r="E1140" s="124" t="str">
        <f ca="1">IF(D1140="","",SUM($D$2:D1140))</f>
        <v/>
      </c>
    </row>
    <row r="1141" spans="1:5">
      <c r="A1141" s="124">
        <f t="shared" si="43"/>
        <v>27</v>
      </c>
      <c r="B1141" s="124">
        <v>22</v>
      </c>
      <c r="C1141" s="139" t="str">
        <f t="shared" ca="1" si="42"/>
        <v/>
      </c>
      <c r="D1141" s="124" t="str">
        <f ca="1">IF(C1141="","",IF(COUNTIF($C$2:C1141,C1141)&gt;1,"",1))</f>
        <v/>
      </c>
      <c r="E1141" s="124" t="str">
        <f ca="1">IF(D1141="","",SUM($D$2:D1141))</f>
        <v/>
      </c>
    </row>
    <row r="1142" spans="1:5">
      <c r="A1142" s="124">
        <f t="shared" si="43"/>
        <v>27</v>
      </c>
      <c r="B1142" s="124">
        <v>23</v>
      </c>
      <c r="C1142" s="139" t="str">
        <f t="shared" ca="1" si="42"/>
        <v/>
      </c>
      <c r="D1142" s="124" t="str">
        <f ca="1">IF(C1142="","",IF(COUNTIF($C$2:C1142,C1142)&gt;1,"",1))</f>
        <v/>
      </c>
      <c r="E1142" s="124" t="str">
        <f ca="1">IF(D1142="","",SUM($D$2:D1142))</f>
        <v/>
      </c>
    </row>
    <row r="1143" spans="1:5">
      <c r="A1143" s="124">
        <f t="shared" si="43"/>
        <v>27</v>
      </c>
      <c r="B1143" s="124">
        <v>24</v>
      </c>
      <c r="C1143" s="139" t="str">
        <f t="shared" ca="1" si="42"/>
        <v/>
      </c>
      <c r="D1143" s="124" t="str">
        <f ca="1">IF(C1143="","",IF(COUNTIF($C$2:C1143,C1143)&gt;1,"",1))</f>
        <v/>
      </c>
      <c r="E1143" s="124" t="str">
        <f ca="1">IF(D1143="","",SUM($D$2:D1143))</f>
        <v/>
      </c>
    </row>
    <row r="1144" spans="1:5">
      <c r="A1144" s="124">
        <f t="shared" si="43"/>
        <v>27</v>
      </c>
      <c r="B1144" s="124">
        <v>25</v>
      </c>
      <c r="C1144" s="139" t="str">
        <f t="shared" ca="1" si="42"/>
        <v/>
      </c>
      <c r="D1144" s="124" t="str">
        <f ca="1">IF(C1144="","",IF(COUNTIF($C$2:C1144,C1144)&gt;1,"",1))</f>
        <v/>
      </c>
      <c r="E1144" s="124" t="str">
        <f ca="1">IF(D1144="","",SUM($D$2:D1144))</f>
        <v/>
      </c>
    </row>
    <row r="1145" spans="1:5">
      <c r="A1145" s="124">
        <f t="shared" si="43"/>
        <v>27</v>
      </c>
      <c r="B1145" s="124">
        <v>26</v>
      </c>
      <c r="C1145" s="139" t="str">
        <f t="shared" ca="1" si="42"/>
        <v/>
      </c>
      <c r="D1145" s="124" t="str">
        <f ca="1">IF(C1145="","",IF(COUNTIF($C$2:C1145,C1145)&gt;1,"",1))</f>
        <v/>
      </c>
      <c r="E1145" s="124" t="str">
        <f ca="1">IF(D1145="","",SUM($D$2:D1145))</f>
        <v/>
      </c>
    </row>
    <row r="1146" spans="1:5">
      <c r="A1146" s="124">
        <f t="shared" si="43"/>
        <v>27</v>
      </c>
      <c r="B1146" s="124">
        <v>27</v>
      </c>
      <c r="C1146" s="139" t="str">
        <f t="shared" ca="1" si="42"/>
        <v/>
      </c>
      <c r="D1146" s="124" t="str">
        <f ca="1">IF(C1146="","",IF(COUNTIF($C$2:C1146,C1146)&gt;1,"",1))</f>
        <v/>
      </c>
      <c r="E1146" s="124" t="str">
        <f ca="1">IF(D1146="","",SUM($D$2:D1146))</f>
        <v/>
      </c>
    </row>
    <row r="1147" spans="1:5">
      <c r="A1147" s="124">
        <f t="shared" si="43"/>
        <v>27</v>
      </c>
      <c r="B1147" s="124">
        <v>28</v>
      </c>
      <c r="C1147" s="139" t="str">
        <f t="shared" ca="1" si="42"/>
        <v/>
      </c>
      <c r="D1147" s="124" t="str">
        <f ca="1">IF(C1147="","",IF(COUNTIF($C$2:C1147,C1147)&gt;1,"",1))</f>
        <v/>
      </c>
      <c r="E1147" s="124" t="str">
        <f ca="1">IF(D1147="","",SUM($D$2:D1147))</f>
        <v/>
      </c>
    </row>
    <row r="1148" spans="1:5">
      <c r="A1148" s="124">
        <f t="shared" si="43"/>
        <v>27</v>
      </c>
      <c r="B1148" s="124">
        <v>29</v>
      </c>
      <c r="C1148" s="139" t="str">
        <f t="shared" ca="1" si="42"/>
        <v/>
      </c>
      <c r="D1148" s="124" t="str">
        <f ca="1">IF(C1148="","",IF(COUNTIF($C$2:C1148,C1148)&gt;1,"",1))</f>
        <v/>
      </c>
      <c r="E1148" s="124" t="str">
        <f ca="1">IF(D1148="","",SUM($D$2:D1148))</f>
        <v/>
      </c>
    </row>
    <row r="1149" spans="1:5">
      <c r="A1149" s="124">
        <f t="shared" si="43"/>
        <v>27</v>
      </c>
      <c r="B1149" s="124">
        <v>30</v>
      </c>
      <c r="C1149" s="139" t="str">
        <f t="shared" ca="1" si="42"/>
        <v/>
      </c>
      <c r="D1149" s="124" t="str">
        <f ca="1">IF(C1149="","",IF(COUNTIF($C$2:C1149,C1149)&gt;1,"",1))</f>
        <v/>
      </c>
      <c r="E1149" s="124" t="str">
        <f ca="1">IF(D1149="","",SUM($D$2:D1149))</f>
        <v/>
      </c>
    </row>
    <row r="1150" spans="1:5">
      <c r="A1150" s="124">
        <f t="shared" si="43"/>
        <v>27</v>
      </c>
      <c r="B1150" s="124">
        <v>31</v>
      </c>
      <c r="C1150" s="139" t="str">
        <f t="shared" ca="1" si="42"/>
        <v/>
      </c>
      <c r="D1150" s="124" t="str">
        <f ca="1">IF(C1150="","",IF(COUNTIF($C$2:C1150,C1150)&gt;1,"",1))</f>
        <v/>
      </c>
      <c r="E1150" s="124" t="str">
        <f ca="1">IF(D1150="","",SUM($D$2:D1150))</f>
        <v/>
      </c>
    </row>
    <row r="1151" spans="1:5">
      <c r="A1151" s="124">
        <f t="shared" si="43"/>
        <v>27</v>
      </c>
      <c r="B1151" s="124">
        <v>32</v>
      </c>
      <c r="C1151" s="139" t="str">
        <f t="shared" ca="1" si="42"/>
        <v/>
      </c>
      <c r="D1151" s="124" t="str">
        <f ca="1">IF(C1151="","",IF(COUNTIF($C$2:C1151,C1151)&gt;1,"",1))</f>
        <v/>
      </c>
      <c r="E1151" s="124" t="str">
        <f ca="1">IF(D1151="","",SUM($D$2:D1151))</f>
        <v/>
      </c>
    </row>
    <row r="1152" spans="1:5">
      <c r="A1152" s="124">
        <f t="shared" si="43"/>
        <v>27</v>
      </c>
      <c r="B1152" s="124">
        <v>33</v>
      </c>
      <c r="C1152" s="139" t="str">
        <f t="shared" ca="1" si="42"/>
        <v/>
      </c>
      <c r="D1152" s="124" t="str">
        <f ca="1">IF(C1152="","",IF(COUNTIF($C$2:C1152,C1152)&gt;1,"",1))</f>
        <v/>
      </c>
      <c r="E1152" s="124" t="str">
        <f ca="1">IF(D1152="","",SUM($D$2:D1152))</f>
        <v/>
      </c>
    </row>
    <row r="1153" spans="1:5">
      <c r="A1153" s="124">
        <f t="shared" si="43"/>
        <v>27</v>
      </c>
      <c r="B1153" s="124">
        <v>34</v>
      </c>
      <c r="C1153" s="139" t="str">
        <f t="shared" ca="1" si="42"/>
        <v/>
      </c>
      <c r="D1153" s="124" t="str">
        <f ca="1">IF(C1153="","",IF(COUNTIF($C$2:C1153,C1153)&gt;1,"",1))</f>
        <v/>
      </c>
      <c r="E1153" s="124" t="str">
        <f ca="1">IF(D1153="","",SUM($D$2:D1153))</f>
        <v/>
      </c>
    </row>
    <row r="1154" spans="1:5">
      <c r="A1154" s="124">
        <f t="shared" si="43"/>
        <v>27</v>
      </c>
      <c r="B1154" s="124">
        <v>35</v>
      </c>
      <c r="C1154" s="139" t="str">
        <f t="shared" ca="1" si="42"/>
        <v/>
      </c>
      <c r="D1154" s="124" t="str">
        <f ca="1">IF(C1154="","",IF(COUNTIF($C$2:C1154,C1154)&gt;1,"",1))</f>
        <v/>
      </c>
      <c r="E1154" s="124" t="str">
        <f ca="1">IF(D1154="","",SUM($D$2:D1154))</f>
        <v/>
      </c>
    </row>
    <row r="1155" spans="1:5">
      <c r="A1155" s="124">
        <f t="shared" si="43"/>
        <v>27</v>
      </c>
      <c r="B1155" s="124">
        <v>36</v>
      </c>
      <c r="C1155" s="139" t="str">
        <f t="shared" ref="C1155:C1218" ca="1" si="44">INDIRECT("'"&amp;A1155&amp;"'!B"&amp;B1155+6)</f>
        <v/>
      </c>
      <c r="D1155" s="124" t="str">
        <f ca="1">IF(C1155="","",IF(COUNTIF($C$2:C1155,C1155)&gt;1,"",1))</f>
        <v/>
      </c>
      <c r="E1155" s="124" t="str">
        <f ca="1">IF(D1155="","",SUM($D$2:D1155))</f>
        <v/>
      </c>
    </row>
    <row r="1156" spans="1:5">
      <c r="A1156" s="124">
        <f t="shared" si="43"/>
        <v>27</v>
      </c>
      <c r="B1156" s="124">
        <v>37</v>
      </c>
      <c r="C1156" s="139" t="str">
        <f t="shared" ca="1" si="44"/>
        <v/>
      </c>
      <c r="D1156" s="124" t="str">
        <f ca="1">IF(C1156="","",IF(COUNTIF($C$2:C1156,C1156)&gt;1,"",1))</f>
        <v/>
      </c>
      <c r="E1156" s="124" t="str">
        <f ca="1">IF(D1156="","",SUM($D$2:D1156))</f>
        <v/>
      </c>
    </row>
    <row r="1157" spans="1:5">
      <c r="A1157" s="124">
        <f t="shared" si="43"/>
        <v>27</v>
      </c>
      <c r="B1157" s="124">
        <v>38</v>
      </c>
      <c r="C1157" s="139" t="str">
        <f t="shared" ca="1" si="44"/>
        <v/>
      </c>
      <c r="D1157" s="124" t="str">
        <f ca="1">IF(C1157="","",IF(COUNTIF($C$2:C1157,C1157)&gt;1,"",1))</f>
        <v/>
      </c>
      <c r="E1157" s="124" t="str">
        <f ca="1">IF(D1157="","",SUM($D$2:D1157))</f>
        <v/>
      </c>
    </row>
    <row r="1158" spans="1:5">
      <c r="A1158" s="124">
        <f t="shared" si="43"/>
        <v>27</v>
      </c>
      <c r="B1158" s="124">
        <v>39</v>
      </c>
      <c r="C1158" s="139" t="str">
        <f t="shared" ca="1" si="44"/>
        <v/>
      </c>
      <c r="D1158" s="124" t="str">
        <f ca="1">IF(C1158="","",IF(COUNTIF($C$2:C1158,C1158)&gt;1,"",1))</f>
        <v/>
      </c>
      <c r="E1158" s="124" t="str">
        <f ca="1">IF(D1158="","",SUM($D$2:D1158))</f>
        <v/>
      </c>
    </row>
    <row r="1159" spans="1:5">
      <c r="A1159" s="124">
        <f t="shared" si="43"/>
        <v>27</v>
      </c>
      <c r="B1159" s="124">
        <v>40</v>
      </c>
      <c r="C1159" s="139" t="str">
        <f t="shared" ca="1" si="44"/>
        <v/>
      </c>
      <c r="D1159" s="124" t="str">
        <f ca="1">IF(C1159="","",IF(COUNTIF($C$2:C1159,C1159)&gt;1,"",1))</f>
        <v/>
      </c>
      <c r="E1159" s="124" t="str">
        <f ca="1">IF(D1159="","",SUM($D$2:D1159))</f>
        <v/>
      </c>
    </row>
    <row r="1160" spans="1:5">
      <c r="A1160" s="124">
        <f t="shared" si="43"/>
        <v>27</v>
      </c>
      <c r="B1160" s="124">
        <v>41</v>
      </c>
      <c r="C1160" s="139" t="str">
        <f t="shared" ca="1" si="44"/>
        <v/>
      </c>
      <c r="D1160" s="124" t="str">
        <f ca="1">IF(C1160="","",IF(COUNTIF($C$2:C1160,C1160)&gt;1,"",1))</f>
        <v/>
      </c>
      <c r="E1160" s="124" t="str">
        <f ca="1">IF(D1160="","",SUM($D$2:D1160))</f>
        <v/>
      </c>
    </row>
    <row r="1161" spans="1:5">
      <c r="A1161" s="124">
        <f t="shared" si="43"/>
        <v>27</v>
      </c>
      <c r="B1161" s="124">
        <v>42</v>
      </c>
      <c r="C1161" s="139" t="str">
        <f t="shared" ca="1" si="44"/>
        <v/>
      </c>
      <c r="D1161" s="124" t="str">
        <f ca="1">IF(C1161="","",IF(COUNTIF($C$2:C1161,C1161)&gt;1,"",1))</f>
        <v/>
      </c>
      <c r="E1161" s="124" t="str">
        <f ca="1">IF(D1161="","",SUM($D$2:D1161))</f>
        <v/>
      </c>
    </row>
    <row r="1162" spans="1:5">
      <c r="A1162" s="124">
        <f t="shared" si="43"/>
        <v>27</v>
      </c>
      <c r="B1162" s="124">
        <v>43</v>
      </c>
      <c r="C1162" s="140" t="str">
        <f t="shared" ca="1" si="44"/>
        <v/>
      </c>
      <c r="D1162" s="124" t="str">
        <f ca="1">IF(C1162="","",IF(COUNTIF($C$2:C1162,C1162)&gt;1,"",1))</f>
        <v/>
      </c>
      <c r="E1162" s="124" t="str">
        <f ca="1">IF(D1162="","",SUM($D$2:D1162))</f>
        <v/>
      </c>
    </row>
    <row r="1163" spans="1:5">
      <c r="A1163" s="124">
        <f>+A1162+1</f>
        <v>28</v>
      </c>
      <c r="B1163" s="124">
        <v>1</v>
      </c>
      <c r="C1163" s="139" t="str">
        <f t="shared" ca="1" si="44"/>
        <v>長瀬賢太郎</v>
      </c>
      <c r="D1163" s="124" t="str">
        <f ca="1">IF(C1163="","",IF(COUNTIF($C$2:C1163,C1163)&gt;1,"",1))</f>
        <v/>
      </c>
      <c r="E1163" s="124" t="str">
        <f ca="1">IF(D1163="","",SUM($D$2:D1163))</f>
        <v/>
      </c>
    </row>
    <row r="1164" spans="1:5">
      <c r="A1164" s="124">
        <f>+A1163</f>
        <v>28</v>
      </c>
      <c r="B1164" s="124">
        <v>2</v>
      </c>
      <c r="C1164" s="139" t="str">
        <f t="shared" ca="1" si="44"/>
        <v>長岡順一</v>
      </c>
      <c r="D1164" s="124" t="str">
        <f ca="1">IF(C1164="","",IF(COUNTIF($C$2:C1164,C1164)&gt;1,"",1))</f>
        <v/>
      </c>
      <c r="E1164" s="124" t="str">
        <f ca="1">IF(D1164="","",SUM($D$2:D1164))</f>
        <v/>
      </c>
    </row>
    <row r="1165" spans="1:5">
      <c r="A1165" s="124">
        <f t="shared" ref="A1165:A1205" si="45">+A1164</f>
        <v>28</v>
      </c>
      <c r="B1165" s="124">
        <v>3</v>
      </c>
      <c r="C1165" s="139" t="str">
        <f t="shared" ca="1" si="44"/>
        <v>福田敦</v>
      </c>
      <c r="D1165" s="124" t="str">
        <f ca="1">IF(C1165="","",IF(COUNTIF($C$2:C1165,C1165)&gt;1,"",1))</f>
        <v/>
      </c>
      <c r="E1165" s="124" t="str">
        <f ca="1">IF(D1165="","",SUM($D$2:D1165))</f>
        <v/>
      </c>
    </row>
    <row r="1166" spans="1:5">
      <c r="A1166" s="124">
        <f t="shared" si="45"/>
        <v>28</v>
      </c>
      <c r="B1166" s="124">
        <v>4</v>
      </c>
      <c r="C1166" s="139" t="str">
        <f t="shared" ca="1" si="44"/>
        <v>山田保</v>
      </c>
      <c r="D1166" s="124" t="str">
        <f ca="1">IF(C1166="","",IF(COUNTIF($C$2:C1166,C1166)&gt;1,"",1))</f>
        <v/>
      </c>
      <c r="E1166" s="124" t="str">
        <f ca="1">IF(D1166="","",SUM($D$2:D1166))</f>
        <v/>
      </c>
    </row>
    <row r="1167" spans="1:5">
      <c r="A1167" s="124">
        <f t="shared" si="45"/>
        <v>28</v>
      </c>
      <c r="B1167" s="124">
        <v>5</v>
      </c>
      <c r="C1167" s="139" t="str">
        <f t="shared" ca="1" si="44"/>
        <v>田村諭</v>
      </c>
      <c r="D1167" s="124" t="str">
        <f ca="1">IF(C1167="","",IF(COUNTIF($C$2:C1167,C1167)&gt;1,"",1))</f>
        <v/>
      </c>
      <c r="E1167" s="124" t="str">
        <f ca="1">IF(D1167="","",SUM($D$2:D1167))</f>
        <v/>
      </c>
    </row>
    <row r="1168" spans="1:5">
      <c r="A1168" s="124">
        <f t="shared" si="45"/>
        <v>28</v>
      </c>
      <c r="B1168" s="124">
        <v>6</v>
      </c>
      <c r="C1168" s="139" t="str">
        <f t="shared" ca="1" si="44"/>
        <v>萩原光彦</v>
      </c>
      <c r="D1168" s="124" t="str">
        <f ca="1">IF(C1168="","",IF(COUNTIF($C$2:C1168,C1168)&gt;1,"",1))</f>
        <v/>
      </c>
      <c r="E1168" s="124" t="str">
        <f ca="1">IF(D1168="","",SUM($D$2:D1168))</f>
        <v/>
      </c>
    </row>
    <row r="1169" spans="1:5">
      <c r="A1169" s="124">
        <f t="shared" si="45"/>
        <v>28</v>
      </c>
      <c r="B1169" s="124">
        <v>7</v>
      </c>
      <c r="C1169" s="139" t="str">
        <f t="shared" ca="1" si="44"/>
        <v>若月章浩</v>
      </c>
      <c r="D1169" s="124" t="str">
        <f ca="1">IF(C1169="","",IF(COUNTIF($C$2:C1169,C1169)&gt;1,"",1))</f>
        <v/>
      </c>
      <c r="E1169" s="124" t="str">
        <f ca="1">IF(D1169="","",SUM($D$2:D1169))</f>
        <v/>
      </c>
    </row>
    <row r="1170" spans="1:5">
      <c r="A1170" s="124">
        <f t="shared" si="45"/>
        <v>28</v>
      </c>
      <c r="B1170" s="124">
        <v>8</v>
      </c>
      <c r="C1170" s="139" t="str">
        <f t="shared" ca="1" si="44"/>
        <v>二ムサラ</v>
      </c>
      <c r="D1170" s="124" t="str">
        <f ca="1">IF(C1170="","",IF(COUNTIF($C$2:C1170,C1170)&gt;1,"",1))</f>
        <v/>
      </c>
      <c r="E1170" s="124" t="str">
        <f ca="1">IF(D1170="","",SUM($D$2:D1170))</f>
        <v/>
      </c>
    </row>
    <row r="1171" spans="1:5">
      <c r="A1171" s="124">
        <f t="shared" si="45"/>
        <v>28</v>
      </c>
      <c r="B1171" s="124">
        <v>9</v>
      </c>
      <c r="C1171" s="139" t="str">
        <f t="shared" ca="1" si="44"/>
        <v>サマディット</v>
      </c>
      <c r="D1171" s="124" t="str">
        <f ca="1">IF(C1171="","",IF(COUNTIF($C$2:C1171,C1171)&gt;1,"",1))</f>
        <v/>
      </c>
      <c r="E1171" s="124" t="str">
        <f ca="1">IF(D1171="","",SUM($D$2:D1171))</f>
        <v/>
      </c>
    </row>
    <row r="1172" spans="1:5">
      <c r="A1172" s="124">
        <f t="shared" si="45"/>
        <v>28</v>
      </c>
      <c r="B1172" s="124">
        <v>10</v>
      </c>
      <c r="C1172" s="139" t="str">
        <f t="shared" ca="1" si="44"/>
        <v>コオレ</v>
      </c>
      <c r="D1172" s="124" t="str">
        <f ca="1">IF(C1172="","",IF(COUNTIF($C$2:C1172,C1172)&gt;1,"",1))</f>
        <v/>
      </c>
      <c r="E1172" s="124" t="str">
        <f ca="1">IF(D1172="","",SUM($D$2:D1172))</f>
        <v/>
      </c>
    </row>
    <row r="1173" spans="1:5">
      <c r="A1173" s="124">
        <f t="shared" si="45"/>
        <v>28</v>
      </c>
      <c r="B1173" s="124">
        <v>11</v>
      </c>
      <c r="C1173" s="139" t="str">
        <f t="shared" ca="1" si="44"/>
        <v>シャシカ</v>
      </c>
      <c r="D1173" s="124">
        <f ca="1">IF(C1173="","",IF(COUNTIF($C$2:C1173,C1173)&gt;1,"",1))</f>
        <v>1</v>
      </c>
      <c r="E1173" s="124">
        <f ca="1">IF(D1173="","",SUM($D$2:D1173))</f>
        <v>78</v>
      </c>
    </row>
    <row r="1174" spans="1:5">
      <c r="A1174" s="124">
        <f t="shared" si="45"/>
        <v>28</v>
      </c>
      <c r="B1174" s="124">
        <v>12</v>
      </c>
      <c r="C1174" s="139" t="str">
        <f t="shared" ca="1" si="44"/>
        <v>クリシャディ</v>
      </c>
      <c r="D1174" s="124" t="str">
        <f ca="1">IF(C1174="","",IF(COUNTIF($C$2:C1174,C1174)&gt;1,"",1))</f>
        <v/>
      </c>
      <c r="E1174" s="124" t="str">
        <f ca="1">IF(D1174="","",SUM($D$2:D1174))</f>
        <v/>
      </c>
    </row>
    <row r="1175" spans="1:5">
      <c r="A1175" s="124">
        <f t="shared" si="45"/>
        <v>28</v>
      </c>
      <c r="B1175" s="124">
        <v>13</v>
      </c>
      <c r="C1175" s="139" t="str">
        <f t="shared" ca="1" si="44"/>
        <v>サンダルワン</v>
      </c>
      <c r="D1175" s="124" t="str">
        <f ca="1">IF(C1175="","",IF(COUNTIF($C$2:C1175,C1175)&gt;1,"",1))</f>
        <v/>
      </c>
      <c r="E1175" s="124" t="str">
        <f ca="1">IF(D1175="","",SUM($D$2:D1175))</f>
        <v/>
      </c>
    </row>
    <row r="1176" spans="1:5">
      <c r="A1176" s="124">
        <f t="shared" si="45"/>
        <v>28</v>
      </c>
      <c r="B1176" s="124">
        <v>14</v>
      </c>
      <c r="C1176" s="139" t="str">
        <f t="shared" ca="1" si="44"/>
        <v>モハン</v>
      </c>
      <c r="D1176" s="124" t="str">
        <f ca="1">IF(C1176="","",IF(COUNTIF($C$2:C1176,C1176)&gt;1,"",1))</f>
        <v/>
      </c>
      <c r="E1176" s="124" t="str">
        <f ca="1">IF(D1176="","",SUM($D$2:D1176))</f>
        <v/>
      </c>
    </row>
    <row r="1177" spans="1:5">
      <c r="A1177" s="124">
        <f t="shared" si="45"/>
        <v>28</v>
      </c>
      <c r="B1177" s="124">
        <v>15</v>
      </c>
      <c r="C1177" s="139" t="str">
        <f t="shared" ca="1" si="44"/>
        <v>サマン</v>
      </c>
      <c r="D1177" s="124" t="str">
        <f ca="1">IF(C1177="","",IF(COUNTIF($C$2:C1177,C1177)&gt;1,"",1))</f>
        <v/>
      </c>
      <c r="E1177" s="124" t="str">
        <f ca="1">IF(D1177="","",SUM($D$2:D1177))</f>
        <v/>
      </c>
    </row>
    <row r="1178" spans="1:5">
      <c r="A1178" s="124">
        <f t="shared" si="45"/>
        <v>28</v>
      </c>
      <c r="B1178" s="124">
        <v>16</v>
      </c>
      <c r="C1178" s="139" t="str">
        <f t="shared" ca="1" si="44"/>
        <v>小野寺裕</v>
      </c>
      <c r="D1178" s="124" t="str">
        <f ca="1">IF(C1178="","",IF(COUNTIF($C$2:C1178,C1178)&gt;1,"",1))</f>
        <v/>
      </c>
      <c r="E1178" s="124" t="str">
        <f ca="1">IF(D1178="","",SUM($D$2:D1178))</f>
        <v/>
      </c>
    </row>
    <row r="1179" spans="1:5">
      <c r="A1179" s="124">
        <f t="shared" si="45"/>
        <v>28</v>
      </c>
      <c r="B1179" s="124">
        <v>17</v>
      </c>
      <c r="C1179" s="139" t="str">
        <f t="shared" ca="1" si="44"/>
        <v>田村勝行</v>
      </c>
      <c r="D1179" s="124" t="str">
        <f ca="1">IF(C1179="","",IF(COUNTIF($C$2:C1179,C1179)&gt;1,"",1))</f>
        <v/>
      </c>
      <c r="E1179" s="124" t="str">
        <f ca="1">IF(D1179="","",SUM($D$2:D1179))</f>
        <v/>
      </c>
    </row>
    <row r="1180" spans="1:5">
      <c r="A1180" s="124">
        <f t="shared" si="45"/>
        <v>28</v>
      </c>
      <c r="B1180" s="124">
        <v>18</v>
      </c>
      <c r="C1180" s="139" t="str">
        <f t="shared" ca="1" si="44"/>
        <v>松本豊</v>
      </c>
      <c r="D1180" s="124" t="str">
        <f ca="1">IF(C1180="","",IF(COUNTIF($C$2:C1180,C1180)&gt;1,"",1))</f>
        <v/>
      </c>
      <c r="E1180" s="124" t="str">
        <f ca="1">IF(D1180="","",SUM($D$2:D1180))</f>
        <v/>
      </c>
    </row>
    <row r="1181" spans="1:5">
      <c r="A1181" s="124">
        <f t="shared" si="45"/>
        <v>28</v>
      </c>
      <c r="B1181" s="124">
        <v>19</v>
      </c>
      <c r="C1181" s="139" t="str">
        <f t="shared" ca="1" si="44"/>
        <v>望月英明</v>
      </c>
      <c r="D1181" s="124" t="str">
        <f ca="1">IF(C1181="","",IF(COUNTIF($C$2:C1181,C1181)&gt;1,"",1))</f>
        <v/>
      </c>
      <c r="E1181" s="124" t="str">
        <f ca="1">IF(D1181="","",SUM($D$2:D1181))</f>
        <v/>
      </c>
    </row>
    <row r="1182" spans="1:5">
      <c r="A1182" s="124">
        <f t="shared" si="45"/>
        <v>28</v>
      </c>
      <c r="B1182" s="124">
        <v>20</v>
      </c>
      <c r="C1182" s="139" t="str">
        <f t="shared" ca="1" si="44"/>
        <v>妹尾優</v>
      </c>
      <c r="D1182" s="124" t="str">
        <f ca="1">IF(C1182="","",IF(COUNTIF($C$2:C1182,C1182)&gt;1,"",1))</f>
        <v/>
      </c>
      <c r="E1182" s="124" t="str">
        <f ca="1">IF(D1182="","",SUM($D$2:D1182))</f>
        <v/>
      </c>
    </row>
    <row r="1183" spans="1:5">
      <c r="A1183" s="124">
        <f t="shared" si="45"/>
        <v>28</v>
      </c>
      <c r="B1183" s="124">
        <v>21</v>
      </c>
      <c r="C1183" s="139" t="str">
        <f t="shared" ca="1" si="44"/>
        <v>坂本秀秋</v>
      </c>
      <c r="D1183" s="124" t="str">
        <f ca="1">IF(C1183="","",IF(COUNTIF($C$2:C1183,C1183)&gt;1,"",1))</f>
        <v/>
      </c>
      <c r="E1183" s="124" t="str">
        <f ca="1">IF(D1183="","",SUM($D$2:D1183))</f>
        <v/>
      </c>
    </row>
    <row r="1184" spans="1:5">
      <c r="A1184" s="124">
        <f t="shared" si="45"/>
        <v>28</v>
      </c>
      <c r="B1184" s="124">
        <v>22</v>
      </c>
      <c r="C1184" s="139" t="str">
        <f t="shared" ca="1" si="44"/>
        <v>勅使河原幹太</v>
      </c>
      <c r="D1184" s="124" t="str">
        <f ca="1">IF(C1184="","",IF(COUNTIF($C$2:C1184,C1184)&gt;1,"",1))</f>
        <v/>
      </c>
      <c r="E1184" s="124" t="str">
        <f ca="1">IF(D1184="","",SUM($D$2:D1184))</f>
        <v/>
      </c>
    </row>
    <row r="1185" spans="1:5">
      <c r="A1185" s="124">
        <f t="shared" si="45"/>
        <v>28</v>
      </c>
      <c r="B1185" s="124">
        <v>23</v>
      </c>
      <c r="C1185" s="139" t="str">
        <f t="shared" ca="1" si="44"/>
        <v>渡邊わか葉</v>
      </c>
      <c r="D1185" s="124" t="str">
        <f ca="1">IF(C1185="","",IF(COUNTIF($C$2:C1185,C1185)&gt;1,"",1))</f>
        <v/>
      </c>
      <c r="E1185" s="124" t="str">
        <f ca="1">IF(D1185="","",SUM($D$2:D1185))</f>
        <v/>
      </c>
    </row>
    <row r="1186" spans="1:5">
      <c r="A1186" s="124">
        <f t="shared" si="45"/>
        <v>28</v>
      </c>
      <c r="B1186" s="124">
        <v>24</v>
      </c>
      <c r="C1186" s="139" t="str">
        <f t="shared" ca="1" si="44"/>
        <v>滝本賢一</v>
      </c>
      <c r="D1186" s="124">
        <f ca="1">IF(C1186="","",IF(COUNTIF($C$2:C1186,C1186)&gt;1,"",1))</f>
        <v>1</v>
      </c>
      <c r="E1186" s="124">
        <f ca="1">IF(D1186="","",SUM($D$2:D1186))</f>
        <v>79</v>
      </c>
    </row>
    <row r="1187" spans="1:5">
      <c r="A1187" s="124">
        <f t="shared" si="45"/>
        <v>28</v>
      </c>
      <c r="B1187" s="124">
        <v>25</v>
      </c>
      <c r="C1187" s="139" t="str">
        <f t="shared" ca="1" si="44"/>
        <v>武田秀明</v>
      </c>
      <c r="D1187" s="124">
        <f ca="1">IF(C1187="","",IF(COUNTIF($C$2:C1187,C1187)&gt;1,"",1))</f>
        <v>1</v>
      </c>
      <c r="E1187" s="124">
        <f ca="1">IF(D1187="","",SUM($D$2:D1187))</f>
        <v>80</v>
      </c>
    </row>
    <row r="1188" spans="1:5">
      <c r="A1188" s="124">
        <f t="shared" si="45"/>
        <v>28</v>
      </c>
      <c r="B1188" s="124">
        <v>26</v>
      </c>
      <c r="C1188" s="139" t="str">
        <f t="shared" ca="1" si="44"/>
        <v>保科敬之</v>
      </c>
      <c r="D1188" s="124">
        <f ca="1">IF(C1188="","",IF(COUNTIF($C$2:C1188,C1188)&gt;1,"",1))</f>
        <v>1</v>
      </c>
      <c r="E1188" s="124">
        <f ca="1">IF(D1188="","",SUM($D$2:D1188))</f>
        <v>81</v>
      </c>
    </row>
    <row r="1189" spans="1:5">
      <c r="A1189" s="124">
        <f t="shared" si="45"/>
        <v>28</v>
      </c>
      <c r="B1189" s="124">
        <v>27</v>
      </c>
      <c r="C1189" s="139" t="str">
        <f t="shared" ca="1" si="44"/>
        <v>片桐賢司</v>
      </c>
      <c r="D1189" s="124" t="str">
        <f ca="1">IF(C1189="","",IF(COUNTIF($C$2:C1189,C1189)&gt;1,"",1))</f>
        <v/>
      </c>
      <c r="E1189" s="124" t="str">
        <f ca="1">IF(D1189="","",SUM($D$2:D1189))</f>
        <v/>
      </c>
    </row>
    <row r="1190" spans="1:5">
      <c r="A1190" s="124">
        <f t="shared" si="45"/>
        <v>28</v>
      </c>
      <c r="B1190" s="124">
        <v>28</v>
      </c>
      <c r="C1190" s="139" t="str">
        <f t="shared" ca="1" si="44"/>
        <v>平野稔</v>
      </c>
      <c r="D1190" s="124" t="str">
        <f ca="1">IF(C1190="","",IF(COUNTIF($C$2:C1190,C1190)&gt;1,"",1))</f>
        <v/>
      </c>
      <c r="E1190" s="124" t="str">
        <f ca="1">IF(D1190="","",SUM($D$2:D1190))</f>
        <v/>
      </c>
    </row>
    <row r="1191" spans="1:5">
      <c r="A1191" s="124">
        <f t="shared" si="45"/>
        <v>28</v>
      </c>
      <c r="B1191" s="124">
        <v>29</v>
      </c>
      <c r="C1191" s="139" t="str">
        <f t="shared" ca="1" si="44"/>
        <v>鈴木孝</v>
      </c>
      <c r="D1191" s="124" t="str">
        <f ca="1">IF(C1191="","",IF(COUNTIF($C$2:C1191,C1191)&gt;1,"",1))</f>
        <v/>
      </c>
      <c r="E1191" s="124" t="str">
        <f ca="1">IF(D1191="","",SUM($D$2:D1191))</f>
        <v/>
      </c>
    </row>
    <row r="1192" spans="1:5">
      <c r="A1192" s="124">
        <f t="shared" si="45"/>
        <v>28</v>
      </c>
      <c r="B1192" s="124">
        <v>30</v>
      </c>
      <c r="C1192" s="139" t="str">
        <f t="shared" ca="1" si="44"/>
        <v>志村登志雄</v>
      </c>
      <c r="D1192" s="124" t="str">
        <f ca="1">IF(C1192="","",IF(COUNTIF($C$2:C1192,C1192)&gt;1,"",1))</f>
        <v/>
      </c>
      <c r="E1192" s="124" t="str">
        <f ca="1">IF(D1192="","",SUM($D$2:D1192))</f>
        <v/>
      </c>
    </row>
    <row r="1193" spans="1:5">
      <c r="A1193" s="124">
        <f t="shared" si="45"/>
        <v>28</v>
      </c>
      <c r="B1193" s="124">
        <v>31</v>
      </c>
      <c r="C1193" s="139" t="str">
        <f t="shared" ca="1" si="44"/>
        <v/>
      </c>
      <c r="D1193" s="124" t="str">
        <f ca="1">IF(C1193="","",IF(COUNTIF($C$2:C1193,C1193)&gt;1,"",1))</f>
        <v/>
      </c>
      <c r="E1193" s="124" t="str">
        <f ca="1">IF(D1193="","",SUM($D$2:D1193))</f>
        <v/>
      </c>
    </row>
    <row r="1194" spans="1:5">
      <c r="A1194" s="124">
        <f t="shared" si="45"/>
        <v>28</v>
      </c>
      <c r="B1194" s="124">
        <v>32</v>
      </c>
      <c r="C1194" s="139" t="str">
        <f t="shared" ca="1" si="44"/>
        <v/>
      </c>
      <c r="D1194" s="124" t="str">
        <f ca="1">IF(C1194="","",IF(COUNTIF($C$2:C1194,C1194)&gt;1,"",1))</f>
        <v/>
      </c>
      <c r="E1194" s="124" t="str">
        <f ca="1">IF(D1194="","",SUM($D$2:D1194))</f>
        <v/>
      </c>
    </row>
    <row r="1195" spans="1:5">
      <c r="A1195" s="124">
        <f t="shared" si="45"/>
        <v>28</v>
      </c>
      <c r="B1195" s="124">
        <v>33</v>
      </c>
      <c r="C1195" s="139" t="str">
        <f t="shared" ca="1" si="44"/>
        <v/>
      </c>
      <c r="D1195" s="124" t="str">
        <f ca="1">IF(C1195="","",IF(COUNTIF($C$2:C1195,C1195)&gt;1,"",1))</f>
        <v/>
      </c>
      <c r="E1195" s="124" t="str">
        <f ca="1">IF(D1195="","",SUM($D$2:D1195))</f>
        <v/>
      </c>
    </row>
    <row r="1196" spans="1:5">
      <c r="A1196" s="124">
        <f t="shared" si="45"/>
        <v>28</v>
      </c>
      <c r="B1196" s="124">
        <v>34</v>
      </c>
      <c r="C1196" s="139" t="str">
        <f t="shared" ca="1" si="44"/>
        <v/>
      </c>
      <c r="D1196" s="124" t="str">
        <f ca="1">IF(C1196="","",IF(COUNTIF($C$2:C1196,C1196)&gt;1,"",1))</f>
        <v/>
      </c>
      <c r="E1196" s="124" t="str">
        <f ca="1">IF(D1196="","",SUM($D$2:D1196))</f>
        <v/>
      </c>
    </row>
    <row r="1197" spans="1:5">
      <c r="A1197" s="124">
        <f t="shared" si="45"/>
        <v>28</v>
      </c>
      <c r="B1197" s="124">
        <v>35</v>
      </c>
      <c r="C1197" s="139" t="str">
        <f t="shared" ca="1" si="44"/>
        <v/>
      </c>
      <c r="D1197" s="124" t="str">
        <f ca="1">IF(C1197="","",IF(COUNTIF($C$2:C1197,C1197)&gt;1,"",1))</f>
        <v/>
      </c>
      <c r="E1197" s="124" t="str">
        <f ca="1">IF(D1197="","",SUM($D$2:D1197))</f>
        <v/>
      </c>
    </row>
    <row r="1198" spans="1:5">
      <c r="A1198" s="124">
        <f t="shared" si="45"/>
        <v>28</v>
      </c>
      <c r="B1198" s="124">
        <v>36</v>
      </c>
      <c r="C1198" s="139" t="str">
        <f t="shared" ca="1" si="44"/>
        <v/>
      </c>
      <c r="D1198" s="124" t="str">
        <f ca="1">IF(C1198="","",IF(COUNTIF($C$2:C1198,C1198)&gt;1,"",1))</f>
        <v/>
      </c>
      <c r="E1198" s="124" t="str">
        <f ca="1">IF(D1198="","",SUM($D$2:D1198))</f>
        <v/>
      </c>
    </row>
    <row r="1199" spans="1:5">
      <c r="A1199" s="124">
        <f t="shared" si="45"/>
        <v>28</v>
      </c>
      <c r="B1199" s="124">
        <v>37</v>
      </c>
      <c r="C1199" s="139" t="str">
        <f t="shared" ca="1" si="44"/>
        <v/>
      </c>
      <c r="D1199" s="124" t="str">
        <f ca="1">IF(C1199="","",IF(COUNTIF($C$2:C1199,C1199)&gt;1,"",1))</f>
        <v/>
      </c>
      <c r="E1199" s="124" t="str">
        <f ca="1">IF(D1199="","",SUM($D$2:D1199))</f>
        <v/>
      </c>
    </row>
    <row r="1200" spans="1:5">
      <c r="A1200" s="124">
        <f t="shared" si="45"/>
        <v>28</v>
      </c>
      <c r="B1200" s="124">
        <v>38</v>
      </c>
      <c r="C1200" s="139" t="str">
        <f t="shared" ca="1" si="44"/>
        <v/>
      </c>
      <c r="D1200" s="124" t="str">
        <f ca="1">IF(C1200="","",IF(COUNTIF($C$2:C1200,C1200)&gt;1,"",1))</f>
        <v/>
      </c>
      <c r="E1200" s="124" t="str">
        <f ca="1">IF(D1200="","",SUM($D$2:D1200))</f>
        <v/>
      </c>
    </row>
    <row r="1201" spans="1:5">
      <c r="A1201" s="124">
        <f t="shared" si="45"/>
        <v>28</v>
      </c>
      <c r="B1201" s="124">
        <v>39</v>
      </c>
      <c r="C1201" s="139" t="str">
        <f t="shared" ca="1" si="44"/>
        <v/>
      </c>
      <c r="D1201" s="124" t="str">
        <f ca="1">IF(C1201="","",IF(COUNTIF($C$2:C1201,C1201)&gt;1,"",1))</f>
        <v/>
      </c>
      <c r="E1201" s="124" t="str">
        <f ca="1">IF(D1201="","",SUM($D$2:D1201))</f>
        <v/>
      </c>
    </row>
    <row r="1202" spans="1:5">
      <c r="A1202" s="124">
        <f t="shared" si="45"/>
        <v>28</v>
      </c>
      <c r="B1202" s="124">
        <v>40</v>
      </c>
      <c r="C1202" s="139" t="str">
        <f t="shared" ca="1" si="44"/>
        <v/>
      </c>
      <c r="D1202" s="124" t="str">
        <f ca="1">IF(C1202="","",IF(COUNTIF($C$2:C1202,C1202)&gt;1,"",1))</f>
        <v/>
      </c>
      <c r="E1202" s="124" t="str">
        <f ca="1">IF(D1202="","",SUM($D$2:D1202))</f>
        <v/>
      </c>
    </row>
    <row r="1203" spans="1:5">
      <c r="A1203" s="124">
        <f t="shared" si="45"/>
        <v>28</v>
      </c>
      <c r="B1203" s="124">
        <v>41</v>
      </c>
      <c r="C1203" s="139" t="str">
        <f t="shared" ca="1" si="44"/>
        <v/>
      </c>
      <c r="D1203" s="124" t="str">
        <f ca="1">IF(C1203="","",IF(COUNTIF($C$2:C1203,C1203)&gt;1,"",1))</f>
        <v/>
      </c>
      <c r="E1203" s="124" t="str">
        <f ca="1">IF(D1203="","",SUM($D$2:D1203))</f>
        <v/>
      </c>
    </row>
    <row r="1204" spans="1:5">
      <c r="A1204" s="124">
        <f t="shared" si="45"/>
        <v>28</v>
      </c>
      <c r="B1204" s="124">
        <v>42</v>
      </c>
      <c r="C1204" s="139" t="str">
        <f t="shared" ca="1" si="44"/>
        <v/>
      </c>
      <c r="D1204" s="124" t="str">
        <f ca="1">IF(C1204="","",IF(COUNTIF($C$2:C1204,C1204)&gt;1,"",1))</f>
        <v/>
      </c>
      <c r="E1204" s="124" t="str">
        <f ca="1">IF(D1204="","",SUM($D$2:D1204))</f>
        <v/>
      </c>
    </row>
    <row r="1205" spans="1:5">
      <c r="A1205" s="124">
        <f t="shared" si="45"/>
        <v>28</v>
      </c>
      <c r="B1205" s="124">
        <v>43</v>
      </c>
      <c r="C1205" s="140" t="str">
        <f t="shared" ca="1" si="44"/>
        <v/>
      </c>
      <c r="D1205" s="124" t="str">
        <f ca="1">IF(C1205="","",IF(COUNTIF($C$2:C1205,C1205)&gt;1,"",1))</f>
        <v/>
      </c>
      <c r="E1205" s="124" t="str">
        <f ca="1">IF(D1205="","",SUM($D$2:D1205))</f>
        <v/>
      </c>
    </row>
    <row r="1206" spans="1:5">
      <c r="A1206" s="124">
        <f>+A1205+1</f>
        <v>29</v>
      </c>
      <c r="B1206" s="124">
        <v>1</v>
      </c>
      <c r="C1206" s="139" t="str">
        <f t="shared" ca="1" si="44"/>
        <v>妹尾優</v>
      </c>
      <c r="D1206" s="124" t="str">
        <f ca="1">IF(C1206="","",IF(COUNTIF($C$2:C1206,C1206)&gt;1,"",1))</f>
        <v/>
      </c>
      <c r="E1206" s="124" t="str">
        <f ca="1">IF(D1206="","",SUM($D$2:D1206))</f>
        <v/>
      </c>
    </row>
    <row r="1207" spans="1:5">
      <c r="A1207" s="124">
        <f>+A1206</f>
        <v>29</v>
      </c>
      <c r="B1207" s="124">
        <v>2</v>
      </c>
      <c r="C1207" s="139" t="str">
        <f t="shared" ca="1" si="44"/>
        <v>清水直人</v>
      </c>
      <c r="D1207" s="124" t="str">
        <f ca="1">IF(C1207="","",IF(COUNTIF($C$2:C1207,C1207)&gt;1,"",1))</f>
        <v/>
      </c>
      <c r="E1207" s="124" t="str">
        <f ca="1">IF(D1207="","",SUM($D$2:D1207))</f>
        <v/>
      </c>
    </row>
    <row r="1208" spans="1:5">
      <c r="A1208" s="124">
        <f t="shared" ref="A1208:A1248" si="46">+A1207</f>
        <v>29</v>
      </c>
      <c r="B1208" s="124">
        <v>3</v>
      </c>
      <c r="C1208" s="139" t="str">
        <f t="shared" ca="1" si="44"/>
        <v>長岡順一</v>
      </c>
      <c r="D1208" s="124" t="str">
        <f ca="1">IF(C1208="","",IF(COUNTIF($C$2:C1208,C1208)&gt;1,"",1))</f>
        <v/>
      </c>
      <c r="E1208" s="124" t="str">
        <f ca="1">IF(D1208="","",SUM($D$2:D1208))</f>
        <v/>
      </c>
    </row>
    <row r="1209" spans="1:5">
      <c r="A1209" s="124">
        <f t="shared" si="46"/>
        <v>29</v>
      </c>
      <c r="B1209" s="124">
        <v>4</v>
      </c>
      <c r="C1209" s="139" t="str">
        <f t="shared" ca="1" si="44"/>
        <v>福田敦</v>
      </c>
      <c r="D1209" s="124" t="str">
        <f ca="1">IF(C1209="","",IF(COUNTIF($C$2:C1209,C1209)&gt;1,"",1))</f>
        <v/>
      </c>
      <c r="E1209" s="124" t="str">
        <f ca="1">IF(D1209="","",SUM($D$2:D1209))</f>
        <v/>
      </c>
    </row>
    <row r="1210" spans="1:5">
      <c r="A1210" s="124">
        <f t="shared" si="46"/>
        <v>29</v>
      </c>
      <c r="B1210" s="124">
        <v>5</v>
      </c>
      <c r="C1210" s="139" t="str">
        <f t="shared" ca="1" si="44"/>
        <v>萩原光彦</v>
      </c>
      <c r="D1210" s="124" t="str">
        <f ca="1">IF(C1210="","",IF(COUNTIF($C$2:C1210,C1210)&gt;1,"",1))</f>
        <v/>
      </c>
      <c r="E1210" s="124" t="str">
        <f ca="1">IF(D1210="","",SUM($D$2:D1210))</f>
        <v/>
      </c>
    </row>
    <row r="1211" spans="1:5">
      <c r="A1211" s="124">
        <f t="shared" si="46"/>
        <v>29</v>
      </c>
      <c r="B1211" s="124">
        <v>6</v>
      </c>
      <c r="C1211" s="139" t="str">
        <f t="shared" ca="1" si="44"/>
        <v>幕内秀夫</v>
      </c>
      <c r="D1211" s="124" t="str">
        <f ca="1">IF(C1211="","",IF(COUNTIF($C$2:C1211,C1211)&gt;1,"",1))</f>
        <v/>
      </c>
      <c r="E1211" s="124" t="str">
        <f ca="1">IF(D1211="","",SUM($D$2:D1211))</f>
        <v/>
      </c>
    </row>
    <row r="1212" spans="1:5">
      <c r="A1212" s="124">
        <f t="shared" si="46"/>
        <v>29</v>
      </c>
      <c r="B1212" s="124">
        <v>7</v>
      </c>
      <c r="C1212" s="139" t="str">
        <f t="shared" ca="1" si="44"/>
        <v>若月章浩</v>
      </c>
      <c r="D1212" s="124" t="str">
        <f ca="1">IF(C1212="","",IF(COUNTIF($C$2:C1212,C1212)&gt;1,"",1))</f>
        <v/>
      </c>
      <c r="E1212" s="124" t="str">
        <f ca="1">IF(D1212="","",SUM($D$2:D1212))</f>
        <v/>
      </c>
    </row>
    <row r="1213" spans="1:5">
      <c r="A1213" s="124">
        <f t="shared" si="46"/>
        <v>29</v>
      </c>
      <c r="B1213" s="124">
        <v>8</v>
      </c>
      <c r="C1213" s="139" t="str">
        <f t="shared" ca="1" si="44"/>
        <v>望月英明</v>
      </c>
      <c r="D1213" s="124" t="str">
        <f ca="1">IF(C1213="","",IF(COUNTIF($C$2:C1213,C1213)&gt;1,"",1))</f>
        <v/>
      </c>
      <c r="E1213" s="124" t="str">
        <f ca="1">IF(D1213="","",SUM($D$2:D1213))</f>
        <v/>
      </c>
    </row>
    <row r="1214" spans="1:5">
      <c r="A1214" s="124">
        <f t="shared" si="46"/>
        <v>29</v>
      </c>
      <c r="B1214" s="124">
        <v>9</v>
      </c>
      <c r="C1214" s="139" t="str">
        <f t="shared" ca="1" si="44"/>
        <v/>
      </c>
      <c r="D1214" s="124" t="str">
        <f ca="1">IF(C1214="","",IF(COUNTIF($C$2:C1214,C1214)&gt;1,"",1))</f>
        <v/>
      </c>
      <c r="E1214" s="124" t="str">
        <f ca="1">IF(D1214="","",SUM($D$2:D1214))</f>
        <v/>
      </c>
    </row>
    <row r="1215" spans="1:5">
      <c r="A1215" s="124">
        <f t="shared" si="46"/>
        <v>29</v>
      </c>
      <c r="B1215" s="124">
        <v>10</v>
      </c>
      <c r="C1215" s="139" t="str">
        <f t="shared" ca="1" si="44"/>
        <v/>
      </c>
      <c r="D1215" s="124" t="str">
        <f ca="1">IF(C1215="","",IF(COUNTIF($C$2:C1215,C1215)&gt;1,"",1))</f>
        <v/>
      </c>
      <c r="E1215" s="124" t="str">
        <f ca="1">IF(D1215="","",SUM($D$2:D1215))</f>
        <v/>
      </c>
    </row>
    <row r="1216" spans="1:5">
      <c r="A1216" s="124">
        <f t="shared" si="46"/>
        <v>29</v>
      </c>
      <c r="B1216" s="124">
        <v>11</v>
      </c>
      <c r="C1216" s="139" t="str">
        <f t="shared" ca="1" si="44"/>
        <v/>
      </c>
      <c r="D1216" s="124" t="str">
        <f ca="1">IF(C1216="","",IF(COUNTIF($C$2:C1216,C1216)&gt;1,"",1))</f>
        <v/>
      </c>
      <c r="E1216" s="124" t="str">
        <f ca="1">IF(D1216="","",SUM($D$2:D1216))</f>
        <v/>
      </c>
    </row>
    <row r="1217" spans="1:5">
      <c r="A1217" s="124">
        <f t="shared" si="46"/>
        <v>29</v>
      </c>
      <c r="B1217" s="124">
        <v>12</v>
      </c>
      <c r="C1217" s="139" t="str">
        <f t="shared" ca="1" si="44"/>
        <v/>
      </c>
      <c r="D1217" s="124" t="str">
        <f ca="1">IF(C1217="","",IF(COUNTIF($C$2:C1217,C1217)&gt;1,"",1))</f>
        <v/>
      </c>
      <c r="E1217" s="124" t="str">
        <f ca="1">IF(D1217="","",SUM($D$2:D1217))</f>
        <v/>
      </c>
    </row>
    <row r="1218" spans="1:5">
      <c r="A1218" s="124">
        <f t="shared" si="46"/>
        <v>29</v>
      </c>
      <c r="B1218" s="124">
        <v>13</v>
      </c>
      <c r="C1218" s="139" t="str">
        <f t="shared" ca="1" si="44"/>
        <v/>
      </c>
      <c r="D1218" s="124" t="str">
        <f ca="1">IF(C1218="","",IF(COUNTIF($C$2:C1218,C1218)&gt;1,"",1))</f>
        <v/>
      </c>
      <c r="E1218" s="124" t="str">
        <f ca="1">IF(D1218="","",SUM($D$2:D1218))</f>
        <v/>
      </c>
    </row>
    <row r="1219" spans="1:5">
      <c r="A1219" s="124">
        <f t="shared" si="46"/>
        <v>29</v>
      </c>
      <c r="B1219" s="124">
        <v>14</v>
      </c>
      <c r="C1219" s="139" t="str">
        <f t="shared" ref="C1219:C1282" ca="1" si="47">INDIRECT("'"&amp;A1219&amp;"'!B"&amp;B1219+6)</f>
        <v/>
      </c>
      <c r="D1219" s="124" t="str">
        <f ca="1">IF(C1219="","",IF(COUNTIF($C$2:C1219,C1219)&gt;1,"",1))</f>
        <v/>
      </c>
      <c r="E1219" s="124" t="str">
        <f ca="1">IF(D1219="","",SUM($D$2:D1219))</f>
        <v/>
      </c>
    </row>
    <row r="1220" spans="1:5">
      <c r="A1220" s="124">
        <f t="shared" si="46"/>
        <v>29</v>
      </c>
      <c r="B1220" s="124">
        <v>15</v>
      </c>
      <c r="C1220" s="139" t="str">
        <f t="shared" ca="1" si="47"/>
        <v/>
      </c>
      <c r="D1220" s="124" t="str">
        <f ca="1">IF(C1220="","",IF(COUNTIF($C$2:C1220,C1220)&gt;1,"",1))</f>
        <v/>
      </c>
      <c r="E1220" s="124" t="str">
        <f ca="1">IF(D1220="","",SUM($D$2:D1220))</f>
        <v/>
      </c>
    </row>
    <row r="1221" spans="1:5">
      <c r="A1221" s="124">
        <f t="shared" si="46"/>
        <v>29</v>
      </c>
      <c r="B1221" s="124">
        <v>16</v>
      </c>
      <c r="C1221" s="139" t="str">
        <f t="shared" ca="1" si="47"/>
        <v/>
      </c>
      <c r="D1221" s="124" t="str">
        <f ca="1">IF(C1221="","",IF(COUNTIF($C$2:C1221,C1221)&gt;1,"",1))</f>
        <v/>
      </c>
      <c r="E1221" s="124" t="str">
        <f ca="1">IF(D1221="","",SUM($D$2:D1221))</f>
        <v/>
      </c>
    </row>
    <row r="1222" spans="1:5">
      <c r="A1222" s="124">
        <f t="shared" si="46"/>
        <v>29</v>
      </c>
      <c r="B1222" s="124">
        <v>17</v>
      </c>
      <c r="C1222" s="139" t="str">
        <f t="shared" ca="1" si="47"/>
        <v/>
      </c>
      <c r="D1222" s="124" t="str">
        <f ca="1">IF(C1222="","",IF(COUNTIF($C$2:C1222,C1222)&gt;1,"",1))</f>
        <v/>
      </c>
      <c r="E1222" s="124" t="str">
        <f ca="1">IF(D1222="","",SUM($D$2:D1222))</f>
        <v/>
      </c>
    </row>
    <row r="1223" spans="1:5">
      <c r="A1223" s="124">
        <f t="shared" si="46"/>
        <v>29</v>
      </c>
      <c r="B1223" s="124">
        <v>18</v>
      </c>
      <c r="C1223" s="139" t="str">
        <f t="shared" ca="1" si="47"/>
        <v/>
      </c>
      <c r="D1223" s="124" t="str">
        <f ca="1">IF(C1223="","",IF(COUNTIF($C$2:C1223,C1223)&gt;1,"",1))</f>
        <v/>
      </c>
      <c r="E1223" s="124" t="str">
        <f ca="1">IF(D1223="","",SUM($D$2:D1223))</f>
        <v/>
      </c>
    </row>
    <row r="1224" spans="1:5">
      <c r="A1224" s="124">
        <f t="shared" si="46"/>
        <v>29</v>
      </c>
      <c r="B1224" s="124">
        <v>19</v>
      </c>
      <c r="C1224" s="139" t="str">
        <f t="shared" ca="1" si="47"/>
        <v/>
      </c>
      <c r="D1224" s="124" t="str">
        <f ca="1">IF(C1224="","",IF(COUNTIF($C$2:C1224,C1224)&gt;1,"",1))</f>
        <v/>
      </c>
      <c r="E1224" s="124" t="str">
        <f ca="1">IF(D1224="","",SUM($D$2:D1224))</f>
        <v/>
      </c>
    </row>
    <row r="1225" spans="1:5">
      <c r="A1225" s="124">
        <f t="shared" si="46"/>
        <v>29</v>
      </c>
      <c r="B1225" s="124">
        <v>20</v>
      </c>
      <c r="C1225" s="139" t="str">
        <f t="shared" ca="1" si="47"/>
        <v/>
      </c>
      <c r="D1225" s="124" t="str">
        <f ca="1">IF(C1225="","",IF(COUNTIF($C$2:C1225,C1225)&gt;1,"",1))</f>
        <v/>
      </c>
      <c r="E1225" s="124" t="str">
        <f ca="1">IF(D1225="","",SUM($D$2:D1225))</f>
        <v/>
      </c>
    </row>
    <row r="1226" spans="1:5">
      <c r="A1226" s="124">
        <f t="shared" si="46"/>
        <v>29</v>
      </c>
      <c r="B1226" s="124">
        <v>21</v>
      </c>
      <c r="C1226" s="139" t="str">
        <f t="shared" ca="1" si="47"/>
        <v/>
      </c>
      <c r="D1226" s="124" t="str">
        <f ca="1">IF(C1226="","",IF(COUNTIF($C$2:C1226,C1226)&gt;1,"",1))</f>
        <v/>
      </c>
      <c r="E1226" s="124" t="str">
        <f ca="1">IF(D1226="","",SUM($D$2:D1226))</f>
        <v/>
      </c>
    </row>
    <row r="1227" spans="1:5">
      <c r="A1227" s="124">
        <f t="shared" si="46"/>
        <v>29</v>
      </c>
      <c r="B1227" s="124">
        <v>22</v>
      </c>
      <c r="C1227" s="139" t="str">
        <f t="shared" ca="1" si="47"/>
        <v/>
      </c>
      <c r="D1227" s="124" t="str">
        <f ca="1">IF(C1227="","",IF(COUNTIF($C$2:C1227,C1227)&gt;1,"",1))</f>
        <v/>
      </c>
      <c r="E1227" s="124" t="str">
        <f ca="1">IF(D1227="","",SUM($D$2:D1227))</f>
        <v/>
      </c>
    </row>
    <row r="1228" spans="1:5">
      <c r="A1228" s="124">
        <f t="shared" si="46"/>
        <v>29</v>
      </c>
      <c r="B1228" s="124">
        <v>23</v>
      </c>
      <c r="C1228" s="139" t="str">
        <f t="shared" ca="1" si="47"/>
        <v/>
      </c>
      <c r="D1228" s="124" t="str">
        <f ca="1">IF(C1228="","",IF(COUNTIF($C$2:C1228,C1228)&gt;1,"",1))</f>
        <v/>
      </c>
      <c r="E1228" s="124" t="str">
        <f ca="1">IF(D1228="","",SUM($D$2:D1228))</f>
        <v/>
      </c>
    </row>
    <row r="1229" spans="1:5">
      <c r="A1229" s="124">
        <f t="shared" si="46"/>
        <v>29</v>
      </c>
      <c r="B1229" s="124">
        <v>24</v>
      </c>
      <c r="C1229" s="139" t="str">
        <f t="shared" ca="1" si="47"/>
        <v/>
      </c>
      <c r="D1229" s="124" t="str">
        <f ca="1">IF(C1229="","",IF(COUNTIF($C$2:C1229,C1229)&gt;1,"",1))</f>
        <v/>
      </c>
      <c r="E1229" s="124" t="str">
        <f ca="1">IF(D1229="","",SUM($D$2:D1229))</f>
        <v/>
      </c>
    </row>
    <row r="1230" spans="1:5">
      <c r="A1230" s="124">
        <f t="shared" si="46"/>
        <v>29</v>
      </c>
      <c r="B1230" s="124">
        <v>25</v>
      </c>
      <c r="C1230" s="139" t="str">
        <f t="shared" ca="1" si="47"/>
        <v/>
      </c>
      <c r="D1230" s="124" t="str">
        <f ca="1">IF(C1230="","",IF(COUNTIF($C$2:C1230,C1230)&gt;1,"",1))</f>
        <v/>
      </c>
      <c r="E1230" s="124" t="str">
        <f ca="1">IF(D1230="","",SUM($D$2:D1230))</f>
        <v/>
      </c>
    </row>
    <row r="1231" spans="1:5">
      <c r="A1231" s="124">
        <f t="shared" si="46"/>
        <v>29</v>
      </c>
      <c r="B1231" s="124">
        <v>26</v>
      </c>
      <c r="C1231" s="139" t="str">
        <f t="shared" ca="1" si="47"/>
        <v/>
      </c>
      <c r="D1231" s="124" t="str">
        <f ca="1">IF(C1231="","",IF(COUNTIF($C$2:C1231,C1231)&gt;1,"",1))</f>
        <v/>
      </c>
      <c r="E1231" s="124" t="str">
        <f ca="1">IF(D1231="","",SUM($D$2:D1231))</f>
        <v/>
      </c>
    </row>
    <row r="1232" spans="1:5">
      <c r="A1232" s="124">
        <f t="shared" si="46"/>
        <v>29</v>
      </c>
      <c r="B1232" s="124">
        <v>27</v>
      </c>
      <c r="C1232" s="139" t="str">
        <f t="shared" ca="1" si="47"/>
        <v/>
      </c>
      <c r="D1232" s="124" t="str">
        <f ca="1">IF(C1232="","",IF(COUNTIF($C$2:C1232,C1232)&gt;1,"",1))</f>
        <v/>
      </c>
      <c r="E1232" s="124" t="str">
        <f ca="1">IF(D1232="","",SUM($D$2:D1232))</f>
        <v/>
      </c>
    </row>
    <row r="1233" spans="1:5">
      <c r="A1233" s="124">
        <f t="shared" si="46"/>
        <v>29</v>
      </c>
      <c r="B1233" s="124">
        <v>28</v>
      </c>
      <c r="C1233" s="139" t="str">
        <f t="shared" ca="1" si="47"/>
        <v/>
      </c>
      <c r="D1233" s="124" t="str">
        <f ca="1">IF(C1233="","",IF(COUNTIF($C$2:C1233,C1233)&gt;1,"",1))</f>
        <v/>
      </c>
      <c r="E1233" s="124" t="str">
        <f ca="1">IF(D1233="","",SUM($D$2:D1233))</f>
        <v/>
      </c>
    </row>
    <row r="1234" spans="1:5">
      <c r="A1234" s="124">
        <f t="shared" si="46"/>
        <v>29</v>
      </c>
      <c r="B1234" s="124">
        <v>29</v>
      </c>
      <c r="C1234" s="139" t="str">
        <f t="shared" ca="1" si="47"/>
        <v/>
      </c>
      <c r="D1234" s="124" t="str">
        <f ca="1">IF(C1234="","",IF(COUNTIF($C$2:C1234,C1234)&gt;1,"",1))</f>
        <v/>
      </c>
      <c r="E1234" s="124" t="str">
        <f ca="1">IF(D1234="","",SUM($D$2:D1234))</f>
        <v/>
      </c>
    </row>
    <row r="1235" spans="1:5">
      <c r="A1235" s="124">
        <f t="shared" si="46"/>
        <v>29</v>
      </c>
      <c r="B1235" s="124">
        <v>30</v>
      </c>
      <c r="C1235" s="139" t="str">
        <f t="shared" ca="1" si="47"/>
        <v/>
      </c>
      <c r="D1235" s="124" t="str">
        <f ca="1">IF(C1235="","",IF(COUNTIF($C$2:C1235,C1235)&gt;1,"",1))</f>
        <v/>
      </c>
      <c r="E1235" s="124" t="str">
        <f ca="1">IF(D1235="","",SUM($D$2:D1235))</f>
        <v/>
      </c>
    </row>
    <row r="1236" spans="1:5">
      <c r="A1236" s="124">
        <f t="shared" si="46"/>
        <v>29</v>
      </c>
      <c r="B1236" s="124">
        <v>31</v>
      </c>
      <c r="C1236" s="139" t="str">
        <f t="shared" ca="1" si="47"/>
        <v/>
      </c>
      <c r="D1236" s="124" t="str">
        <f ca="1">IF(C1236="","",IF(COUNTIF($C$2:C1236,C1236)&gt;1,"",1))</f>
        <v/>
      </c>
      <c r="E1236" s="124" t="str">
        <f ca="1">IF(D1236="","",SUM($D$2:D1236))</f>
        <v/>
      </c>
    </row>
    <row r="1237" spans="1:5">
      <c r="A1237" s="124">
        <f t="shared" si="46"/>
        <v>29</v>
      </c>
      <c r="B1237" s="124">
        <v>32</v>
      </c>
      <c r="C1237" s="139" t="str">
        <f t="shared" ca="1" si="47"/>
        <v/>
      </c>
      <c r="D1237" s="124" t="str">
        <f ca="1">IF(C1237="","",IF(COUNTIF($C$2:C1237,C1237)&gt;1,"",1))</f>
        <v/>
      </c>
      <c r="E1237" s="124" t="str">
        <f ca="1">IF(D1237="","",SUM($D$2:D1237))</f>
        <v/>
      </c>
    </row>
    <row r="1238" spans="1:5">
      <c r="A1238" s="124">
        <f t="shared" si="46"/>
        <v>29</v>
      </c>
      <c r="B1238" s="124">
        <v>33</v>
      </c>
      <c r="C1238" s="139" t="str">
        <f t="shared" ca="1" si="47"/>
        <v/>
      </c>
      <c r="D1238" s="124" t="str">
        <f ca="1">IF(C1238="","",IF(COUNTIF($C$2:C1238,C1238)&gt;1,"",1))</f>
        <v/>
      </c>
      <c r="E1238" s="124" t="str">
        <f ca="1">IF(D1238="","",SUM($D$2:D1238))</f>
        <v/>
      </c>
    </row>
    <row r="1239" spans="1:5">
      <c r="A1239" s="124">
        <f t="shared" si="46"/>
        <v>29</v>
      </c>
      <c r="B1239" s="124">
        <v>34</v>
      </c>
      <c r="C1239" s="139" t="str">
        <f t="shared" ca="1" si="47"/>
        <v/>
      </c>
      <c r="D1239" s="124" t="str">
        <f ca="1">IF(C1239="","",IF(COUNTIF($C$2:C1239,C1239)&gt;1,"",1))</f>
        <v/>
      </c>
      <c r="E1239" s="124" t="str">
        <f ca="1">IF(D1239="","",SUM($D$2:D1239))</f>
        <v/>
      </c>
    </row>
    <row r="1240" spans="1:5">
      <c r="A1240" s="124">
        <f t="shared" si="46"/>
        <v>29</v>
      </c>
      <c r="B1240" s="124">
        <v>35</v>
      </c>
      <c r="C1240" s="139" t="str">
        <f t="shared" ca="1" si="47"/>
        <v/>
      </c>
      <c r="D1240" s="124" t="str">
        <f ca="1">IF(C1240="","",IF(COUNTIF($C$2:C1240,C1240)&gt;1,"",1))</f>
        <v/>
      </c>
      <c r="E1240" s="124" t="str">
        <f ca="1">IF(D1240="","",SUM($D$2:D1240))</f>
        <v/>
      </c>
    </row>
    <row r="1241" spans="1:5">
      <c r="A1241" s="124">
        <f t="shared" si="46"/>
        <v>29</v>
      </c>
      <c r="B1241" s="124">
        <v>36</v>
      </c>
      <c r="C1241" s="139" t="str">
        <f t="shared" ca="1" si="47"/>
        <v/>
      </c>
      <c r="D1241" s="124" t="str">
        <f ca="1">IF(C1241="","",IF(COUNTIF($C$2:C1241,C1241)&gt;1,"",1))</f>
        <v/>
      </c>
      <c r="E1241" s="124" t="str">
        <f ca="1">IF(D1241="","",SUM($D$2:D1241))</f>
        <v/>
      </c>
    </row>
    <row r="1242" spans="1:5">
      <c r="A1242" s="124">
        <f t="shared" si="46"/>
        <v>29</v>
      </c>
      <c r="B1242" s="124">
        <v>37</v>
      </c>
      <c r="C1242" s="139" t="str">
        <f t="shared" ca="1" si="47"/>
        <v/>
      </c>
      <c r="D1242" s="124" t="str">
        <f ca="1">IF(C1242="","",IF(COUNTIF($C$2:C1242,C1242)&gt;1,"",1))</f>
        <v/>
      </c>
      <c r="E1242" s="124" t="str">
        <f ca="1">IF(D1242="","",SUM($D$2:D1242))</f>
        <v/>
      </c>
    </row>
    <row r="1243" spans="1:5">
      <c r="A1243" s="124">
        <f t="shared" si="46"/>
        <v>29</v>
      </c>
      <c r="B1243" s="124">
        <v>38</v>
      </c>
      <c r="C1243" s="139" t="str">
        <f t="shared" ca="1" si="47"/>
        <v/>
      </c>
      <c r="D1243" s="124" t="str">
        <f ca="1">IF(C1243="","",IF(COUNTIF($C$2:C1243,C1243)&gt;1,"",1))</f>
        <v/>
      </c>
      <c r="E1243" s="124" t="str">
        <f ca="1">IF(D1243="","",SUM($D$2:D1243))</f>
        <v/>
      </c>
    </row>
    <row r="1244" spans="1:5">
      <c r="A1244" s="124">
        <f t="shared" si="46"/>
        <v>29</v>
      </c>
      <c r="B1244" s="124">
        <v>39</v>
      </c>
      <c r="C1244" s="139" t="str">
        <f t="shared" ca="1" si="47"/>
        <v/>
      </c>
      <c r="D1244" s="124" t="str">
        <f ca="1">IF(C1244="","",IF(COUNTIF($C$2:C1244,C1244)&gt;1,"",1))</f>
        <v/>
      </c>
      <c r="E1244" s="124" t="str">
        <f ca="1">IF(D1244="","",SUM($D$2:D1244))</f>
        <v/>
      </c>
    </row>
    <row r="1245" spans="1:5">
      <c r="A1245" s="124">
        <f t="shared" si="46"/>
        <v>29</v>
      </c>
      <c r="B1245" s="124">
        <v>40</v>
      </c>
      <c r="C1245" s="139" t="str">
        <f t="shared" ca="1" si="47"/>
        <v/>
      </c>
      <c r="D1245" s="124" t="str">
        <f ca="1">IF(C1245="","",IF(COUNTIF($C$2:C1245,C1245)&gt;1,"",1))</f>
        <v/>
      </c>
      <c r="E1245" s="124" t="str">
        <f ca="1">IF(D1245="","",SUM($D$2:D1245))</f>
        <v/>
      </c>
    </row>
    <row r="1246" spans="1:5">
      <c r="A1246" s="124">
        <f t="shared" si="46"/>
        <v>29</v>
      </c>
      <c r="B1246" s="124">
        <v>41</v>
      </c>
      <c r="C1246" s="139" t="str">
        <f t="shared" ca="1" si="47"/>
        <v/>
      </c>
      <c r="D1246" s="124" t="str">
        <f ca="1">IF(C1246="","",IF(COUNTIF($C$2:C1246,C1246)&gt;1,"",1))</f>
        <v/>
      </c>
      <c r="E1246" s="124" t="str">
        <f ca="1">IF(D1246="","",SUM($D$2:D1246))</f>
        <v/>
      </c>
    </row>
    <row r="1247" spans="1:5">
      <c r="A1247" s="124">
        <f t="shared" si="46"/>
        <v>29</v>
      </c>
      <c r="B1247" s="124">
        <v>42</v>
      </c>
      <c r="C1247" s="139" t="str">
        <f t="shared" ca="1" si="47"/>
        <v/>
      </c>
      <c r="D1247" s="124" t="str">
        <f ca="1">IF(C1247="","",IF(COUNTIF($C$2:C1247,C1247)&gt;1,"",1))</f>
        <v/>
      </c>
      <c r="E1247" s="124" t="str">
        <f ca="1">IF(D1247="","",SUM($D$2:D1247))</f>
        <v/>
      </c>
    </row>
    <row r="1248" spans="1:5">
      <c r="A1248" s="124">
        <f t="shared" si="46"/>
        <v>29</v>
      </c>
      <c r="B1248" s="124">
        <v>43</v>
      </c>
      <c r="C1248" s="140" t="str">
        <f t="shared" ca="1" si="47"/>
        <v/>
      </c>
      <c r="D1248" s="124" t="str">
        <f ca="1">IF(C1248="","",IF(COUNTIF($C$2:C1248,C1248)&gt;1,"",1))</f>
        <v/>
      </c>
      <c r="E1248" s="124" t="str">
        <f ca="1">IF(D1248="","",SUM($D$2:D1248))</f>
        <v/>
      </c>
    </row>
    <row r="1249" spans="1:5">
      <c r="A1249" s="124">
        <f>+A1248+1</f>
        <v>30</v>
      </c>
      <c r="B1249" s="124">
        <v>1</v>
      </c>
      <c r="C1249" s="139" t="str">
        <f t="shared" ca="1" si="47"/>
        <v>長瀬賢太郎</v>
      </c>
      <c r="D1249" s="124" t="str">
        <f ca="1">IF(C1249="","",IF(COUNTIF($C$2:C1249,C1249)&gt;1,"",1))</f>
        <v/>
      </c>
      <c r="E1249" s="124" t="str">
        <f ca="1">IF(D1249="","",SUM($D$2:D1249))</f>
        <v/>
      </c>
    </row>
    <row r="1250" spans="1:5">
      <c r="A1250" s="124">
        <f>+A1249</f>
        <v>30</v>
      </c>
      <c r="B1250" s="124">
        <v>2</v>
      </c>
      <c r="C1250" s="139" t="str">
        <f t="shared" ca="1" si="47"/>
        <v>田村勝行</v>
      </c>
      <c r="D1250" s="124" t="str">
        <f ca="1">IF(C1250="","",IF(COUNTIF($C$2:C1250,C1250)&gt;1,"",1))</f>
        <v/>
      </c>
      <c r="E1250" s="124" t="str">
        <f ca="1">IF(D1250="","",SUM($D$2:D1250))</f>
        <v/>
      </c>
    </row>
    <row r="1251" spans="1:5">
      <c r="A1251" s="124">
        <f t="shared" ref="A1251:A1291" si="48">+A1250</f>
        <v>30</v>
      </c>
      <c r="B1251" s="124">
        <v>3</v>
      </c>
      <c r="C1251" s="139" t="str">
        <f t="shared" ca="1" si="47"/>
        <v>長岡順一</v>
      </c>
      <c r="D1251" s="124" t="str">
        <f ca="1">IF(C1251="","",IF(COUNTIF($C$2:C1251,C1251)&gt;1,"",1))</f>
        <v/>
      </c>
      <c r="E1251" s="124" t="str">
        <f ca="1">IF(D1251="","",SUM($D$2:D1251))</f>
        <v/>
      </c>
    </row>
    <row r="1252" spans="1:5">
      <c r="A1252" s="124">
        <f t="shared" si="48"/>
        <v>30</v>
      </c>
      <c r="B1252" s="124">
        <v>4</v>
      </c>
      <c r="C1252" s="139" t="str">
        <f t="shared" ca="1" si="47"/>
        <v>福田敦</v>
      </c>
      <c r="D1252" s="124" t="str">
        <f ca="1">IF(C1252="","",IF(COUNTIF($C$2:C1252,C1252)&gt;1,"",1))</f>
        <v/>
      </c>
      <c r="E1252" s="124" t="str">
        <f ca="1">IF(D1252="","",SUM($D$2:D1252))</f>
        <v/>
      </c>
    </row>
    <row r="1253" spans="1:5">
      <c r="A1253" s="124">
        <f t="shared" si="48"/>
        <v>30</v>
      </c>
      <c r="B1253" s="124">
        <v>5</v>
      </c>
      <c r="C1253" s="139" t="str">
        <f t="shared" ca="1" si="47"/>
        <v>田村諭</v>
      </c>
      <c r="D1253" s="124" t="str">
        <f ca="1">IF(C1253="","",IF(COUNTIF($C$2:C1253,C1253)&gt;1,"",1))</f>
        <v/>
      </c>
      <c r="E1253" s="124" t="str">
        <f ca="1">IF(D1253="","",SUM($D$2:D1253))</f>
        <v/>
      </c>
    </row>
    <row r="1254" spans="1:5">
      <c r="A1254" s="124">
        <f t="shared" si="48"/>
        <v>30</v>
      </c>
      <c r="B1254" s="124">
        <v>6</v>
      </c>
      <c r="C1254" s="139" t="str">
        <f t="shared" ca="1" si="47"/>
        <v>萩原光彦</v>
      </c>
      <c r="D1254" s="124" t="str">
        <f ca="1">IF(C1254="","",IF(COUNTIF($C$2:C1254,C1254)&gt;1,"",1))</f>
        <v/>
      </c>
      <c r="E1254" s="124" t="str">
        <f ca="1">IF(D1254="","",SUM($D$2:D1254))</f>
        <v/>
      </c>
    </row>
    <row r="1255" spans="1:5">
      <c r="A1255" s="124">
        <f t="shared" si="48"/>
        <v>30</v>
      </c>
      <c r="B1255" s="124">
        <v>7</v>
      </c>
      <c r="C1255" s="139" t="str">
        <f t="shared" ca="1" si="47"/>
        <v>若月章浩</v>
      </c>
      <c r="D1255" s="124" t="str">
        <f ca="1">IF(C1255="","",IF(COUNTIF($C$2:C1255,C1255)&gt;1,"",1))</f>
        <v/>
      </c>
      <c r="E1255" s="124" t="str">
        <f ca="1">IF(D1255="","",SUM($D$2:D1255))</f>
        <v/>
      </c>
    </row>
    <row r="1256" spans="1:5">
      <c r="A1256" s="124">
        <f t="shared" si="48"/>
        <v>30</v>
      </c>
      <c r="B1256" s="124">
        <v>8</v>
      </c>
      <c r="C1256" s="139" t="str">
        <f t="shared" ca="1" si="47"/>
        <v>松本豊</v>
      </c>
      <c r="D1256" s="124" t="str">
        <f ca="1">IF(C1256="","",IF(COUNTIF($C$2:C1256,C1256)&gt;1,"",1))</f>
        <v/>
      </c>
      <c r="E1256" s="124" t="str">
        <f ca="1">IF(D1256="","",SUM($D$2:D1256))</f>
        <v/>
      </c>
    </row>
    <row r="1257" spans="1:5">
      <c r="A1257" s="124">
        <f t="shared" si="48"/>
        <v>30</v>
      </c>
      <c r="B1257" s="124">
        <v>9</v>
      </c>
      <c r="C1257" s="139" t="str">
        <f t="shared" ca="1" si="47"/>
        <v>清水直人</v>
      </c>
      <c r="D1257" s="124" t="str">
        <f ca="1">IF(C1257="","",IF(COUNTIF($C$2:C1257,C1257)&gt;1,"",1))</f>
        <v/>
      </c>
      <c r="E1257" s="124" t="str">
        <f ca="1">IF(D1257="","",SUM($D$2:D1257))</f>
        <v/>
      </c>
    </row>
    <row r="1258" spans="1:5">
      <c r="A1258" s="124">
        <f t="shared" si="48"/>
        <v>30</v>
      </c>
      <c r="B1258" s="124">
        <v>10</v>
      </c>
      <c r="C1258" s="139" t="str">
        <f t="shared" ca="1" si="47"/>
        <v>鈴木孝</v>
      </c>
      <c r="D1258" s="124" t="str">
        <f ca="1">IF(C1258="","",IF(COUNTIF($C$2:C1258,C1258)&gt;1,"",1))</f>
        <v/>
      </c>
      <c r="E1258" s="124" t="str">
        <f ca="1">IF(D1258="","",SUM($D$2:D1258))</f>
        <v/>
      </c>
    </row>
    <row r="1259" spans="1:5">
      <c r="A1259" s="124">
        <f t="shared" si="48"/>
        <v>30</v>
      </c>
      <c r="B1259" s="124">
        <v>11</v>
      </c>
      <c r="C1259" s="139" t="str">
        <f t="shared" ca="1" si="47"/>
        <v>山田保</v>
      </c>
      <c r="D1259" s="124" t="str">
        <f ca="1">IF(C1259="","",IF(COUNTIF($C$2:C1259,C1259)&gt;1,"",1))</f>
        <v/>
      </c>
      <c r="E1259" s="124" t="str">
        <f ca="1">IF(D1259="","",SUM($D$2:D1259))</f>
        <v/>
      </c>
    </row>
    <row r="1260" spans="1:5">
      <c r="A1260" s="124">
        <f t="shared" si="48"/>
        <v>30</v>
      </c>
      <c r="B1260" s="124">
        <v>12</v>
      </c>
      <c r="C1260" s="139" t="str">
        <f t="shared" ca="1" si="47"/>
        <v>武田秀明</v>
      </c>
      <c r="D1260" s="124" t="str">
        <f ca="1">IF(C1260="","",IF(COUNTIF($C$2:C1260,C1260)&gt;1,"",1))</f>
        <v/>
      </c>
      <c r="E1260" s="124" t="str">
        <f ca="1">IF(D1260="","",SUM($D$2:D1260))</f>
        <v/>
      </c>
    </row>
    <row r="1261" spans="1:5">
      <c r="A1261" s="124">
        <f t="shared" si="48"/>
        <v>30</v>
      </c>
      <c r="B1261" s="124">
        <v>13</v>
      </c>
      <c r="C1261" s="139" t="str">
        <f t="shared" ca="1" si="47"/>
        <v>石橋博樹</v>
      </c>
      <c r="D1261" s="124">
        <f ca="1">IF(C1261="","",IF(COUNTIF($C$2:C1261,C1261)&gt;1,"",1))</f>
        <v>1</v>
      </c>
      <c r="E1261" s="124">
        <f ca="1">IF(D1261="","",SUM($D$2:D1261))</f>
        <v>82</v>
      </c>
    </row>
    <row r="1262" spans="1:5">
      <c r="A1262" s="124">
        <f t="shared" si="48"/>
        <v>30</v>
      </c>
      <c r="B1262" s="124">
        <v>14</v>
      </c>
      <c r="C1262" s="139" t="str">
        <f t="shared" ca="1" si="47"/>
        <v>鈴木智之</v>
      </c>
      <c r="D1262" s="124">
        <f ca="1">IF(C1262="","",IF(COUNTIF($C$2:C1262,C1262)&gt;1,"",1))</f>
        <v>1</v>
      </c>
      <c r="E1262" s="124">
        <f ca="1">IF(D1262="","",SUM($D$2:D1262))</f>
        <v>83</v>
      </c>
    </row>
    <row r="1263" spans="1:5">
      <c r="A1263" s="124">
        <f t="shared" si="48"/>
        <v>30</v>
      </c>
      <c r="B1263" s="124">
        <v>15</v>
      </c>
      <c r="C1263" s="139" t="str">
        <f t="shared" ca="1" si="47"/>
        <v/>
      </c>
      <c r="D1263" s="124" t="str">
        <f ca="1">IF(C1263="","",IF(COUNTIF($C$2:C1263,C1263)&gt;1,"",1))</f>
        <v/>
      </c>
      <c r="E1263" s="124" t="str">
        <f ca="1">IF(D1263="","",SUM($D$2:D1263))</f>
        <v/>
      </c>
    </row>
    <row r="1264" spans="1:5">
      <c r="A1264" s="124">
        <f t="shared" si="48"/>
        <v>30</v>
      </c>
      <c r="B1264" s="124">
        <v>16</v>
      </c>
      <c r="C1264" s="139" t="str">
        <f t="shared" ca="1" si="47"/>
        <v/>
      </c>
      <c r="D1264" s="124" t="str">
        <f ca="1">IF(C1264="","",IF(COUNTIF($C$2:C1264,C1264)&gt;1,"",1))</f>
        <v/>
      </c>
      <c r="E1264" s="124" t="str">
        <f ca="1">IF(D1264="","",SUM($D$2:D1264))</f>
        <v/>
      </c>
    </row>
    <row r="1265" spans="1:5">
      <c r="A1265" s="124">
        <f t="shared" si="48"/>
        <v>30</v>
      </c>
      <c r="B1265" s="124">
        <v>17</v>
      </c>
      <c r="C1265" s="139" t="str">
        <f t="shared" ca="1" si="47"/>
        <v/>
      </c>
      <c r="D1265" s="124" t="str">
        <f ca="1">IF(C1265="","",IF(COUNTIF($C$2:C1265,C1265)&gt;1,"",1))</f>
        <v/>
      </c>
      <c r="E1265" s="124" t="str">
        <f ca="1">IF(D1265="","",SUM($D$2:D1265))</f>
        <v/>
      </c>
    </row>
    <row r="1266" spans="1:5">
      <c r="A1266" s="124">
        <f t="shared" si="48"/>
        <v>30</v>
      </c>
      <c r="B1266" s="124">
        <v>18</v>
      </c>
      <c r="C1266" s="139" t="str">
        <f t="shared" ca="1" si="47"/>
        <v/>
      </c>
      <c r="D1266" s="124" t="str">
        <f ca="1">IF(C1266="","",IF(COUNTIF($C$2:C1266,C1266)&gt;1,"",1))</f>
        <v/>
      </c>
      <c r="E1266" s="124" t="str">
        <f ca="1">IF(D1266="","",SUM($D$2:D1266))</f>
        <v/>
      </c>
    </row>
    <row r="1267" spans="1:5">
      <c r="A1267" s="124">
        <f t="shared" si="48"/>
        <v>30</v>
      </c>
      <c r="B1267" s="124">
        <v>19</v>
      </c>
      <c r="C1267" s="139" t="str">
        <f t="shared" ca="1" si="47"/>
        <v/>
      </c>
      <c r="D1267" s="124" t="str">
        <f ca="1">IF(C1267="","",IF(COUNTIF($C$2:C1267,C1267)&gt;1,"",1))</f>
        <v/>
      </c>
      <c r="E1267" s="124" t="str">
        <f ca="1">IF(D1267="","",SUM($D$2:D1267))</f>
        <v/>
      </c>
    </row>
    <row r="1268" spans="1:5">
      <c r="A1268" s="124">
        <f t="shared" si="48"/>
        <v>30</v>
      </c>
      <c r="B1268" s="124">
        <v>20</v>
      </c>
      <c r="C1268" s="139" t="str">
        <f t="shared" ca="1" si="47"/>
        <v/>
      </c>
      <c r="D1268" s="124" t="str">
        <f ca="1">IF(C1268="","",IF(COUNTIF($C$2:C1268,C1268)&gt;1,"",1))</f>
        <v/>
      </c>
      <c r="E1268" s="124" t="str">
        <f ca="1">IF(D1268="","",SUM($D$2:D1268))</f>
        <v/>
      </c>
    </row>
    <row r="1269" spans="1:5">
      <c r="A1269" s="124">
        <f t="shared" si="48"/>
        <v>30</v>
      </c>
      <c r="B1269" s="124">
        <v>21</v>
      </c>
      <c r="C1269" s="139" t="str">
        <f t="shared" ca="1" si="47"/>
        <v/>
      </c>
      <c r="D1269" s="124" t="str">
        <f ca="1">IF(C1269="","",IF(COUNTIF($C$2:C1269,C1269)&gt;1,"",1))</f>
        <v/>
      </c>
      <c r="E1269" s="124" t="str">
        <f ca="1">IF(D1269="","",SUM($D$2:D1269))</f>
        <v/>
      </c>
    </row>
    <row r="1270" spans="1:5">
      <c r="A1270" s="124">
        <f t="shared" si="48"/>
        <v>30</v>
      </c>
      <c r="B1270" s="124">
        <v>22</v>
      </c>
      <c r="C1270" s="139" t="str">
        <f t="shared" ca="1" si="47"/>
        <v/>
      </c>
      <c r="D1270" s="124" t="str">
        <f ca="1">IF(C1270="","",IF(COUNTIF($C$2:C1270,C1270)&gt;1,"",1))</f>
        <v/>
      </c>
      <c r="E1270" s="124" t="str">
        <f ca="1">IF(D1270="","",SUM($D$2:D1270))</f>
        <v/>
      </c>
    </row>
    <row r="1271" spans="1:5">
      <c r="A1271" s="124">
        <f t="shared" si="48"/>
        <v>30</v>
      </c>
      <c r="B1271" s="124">
        <v>23</v>
      </c>
      <c r="C1271" s="139" t="str">
        <f t="shared" ca="1" si="47"/>
        <v/>
      </c>
      <c r="D1271" s="124" t="str">
        <f ca="1">IF(C1271="","",IF(COUNTIF($C$2:C1271,C1271)&gt;1,"",1))</f>
        <v/>
      </c>
      <c r="E1271" s="124" t="str">
        <f ca="1">IF(D1271="","",SUM($D$2:D1271))</f>
        <v/>
      </c>
    </row>
    <row r="1272" spans="1:5">
      <c r="A1272" s="124">
        <f t="shared" si="48"/>
        <v>30</v>
      </c>
      <c r="B1272" s="124">
        <v>24</v>
      </c>
      <c r="C1272" s="139" t="str">
        <f t="shared" ca="1" si="47"/>
        <v/>
      </c>
      <c r="D1272" s="124" t="str">
        <f ca="1">IF(C1272="","",IF(COUNTIF($C$2:C1272,C1272)&gt;1,"",1))</f>
        <v/>
      </c>
      <c r="E1272" s="124" t="str">
        <f ca="1">IF(D1272="","",SUM($D$2:D1272))</f>
        <v/>
      </c>
    </row>
    <row r="1273" spans="1:5">
      <c r="A1273" s="124">
        <f t="shared" si="48"/>
        <v>30</v>
      </c>
      <c r="B1273" s="124">
        <v>25</v>
      </c>
      <c r="C1273" s="139" t="str">
        <f t="shared" ca="1" si="47"/>
        <v/>
      </c>
      <c r="D1273" s="124" t="str">
        <f ca="1">IF(C1273="","",IF(COUNTIF($C$2:C1273,C1273)&gt;1,"",1))</f>
        <v/>
      </c>
      <c r="E1273" s="124" t="str">
        <f ca="1">IF(D1273="","",SUM($D$2:D1273))</f>
        <v/>
      </c>
    </row>
    <row r="1274" spans="1:5">
      <c r="A1274" s="124">
        <f t="shared" si="48"/>
        <v>30</v>
      </c>
      <c r="B1274" s="124">
        <v>26</v>
      </c>
      <c r="C1274" s="139" t="str">
        <f t="shared" ca="1" si="47"/>
        <v/>
      </c>
      <c r="D1274" s="124" t="str">
        <f ca="1">IF(C1274="","",IF(COUNTIF($C$2:C1274,C1274)&gt;1,"",1))</f>
        <v/>
      </c>
      <c r="E1274" s="124" t="str">
        <f ca="1">IF(D1274="","",SUM($D$2:D1274))</f>
        <v/>
      </c>
    </row>
    <row r="1275" spans="1:5">
      <c r="A1275" s="124">
        <f t="shared" si="48"/>
        <v>30</v>
      </c>
      <c r="B1275" s="124">
        <v>27</v>
      </c>
      <c r="C1275" s="139" t="str">
        <f t="shared" ca="1" si="47"/>
        <v/>
      </c>
      <c r="D1275" s="124" t="str">
        <f ca="1">IF(C1275="","",IF(COUNTIF($C$2:C1275,C1275)&gt;1,"",1))</f>
        <v/>
      </c>
      <c r="E1275" s="124" t="str">
        <f ca="1">IF(D1275="","",SUM($D$2:D1275))</f>
        <v/>
      </c>
    </row>
    <row r="1276" spans="1:5">
      <c r="A1276" s="124">
        <f t="shared" si="48"/>
        <v>30</v>
      </c>
      <c r="B1276" s="124">
        <v>28</v>
      </c>
      <c r="C1276" s="139" t="str">
        <f t="shared" ca="1" si="47"/>
        <v/>
      </c>
      <c r="D1276" s="124" t="str">
        <f ca="1">IF(C1276="","",IF(COUNTIF($C$2:C1276,C1276)&gt;1,"",1))</f>
        <v/>
      </c>
      <c r="E1276" s="124" t="str">
        <f ca="1">IF(D1276="","",SUM($D$2:D1276))</f>
        <v/>
      </c>
    </row>
    <row r="1277" spans="1:5">
      <c r="A1277" s="124">
        <f t="shared" si="48"/>
        <v>30</v>
      </c>
      <c r="B1277" s="124">
        <v>29</v>
      </c>
      <c r="C1277" s="139" t="str">
        <f t="shared" ca="1" si="47"/>
        <v/>
      </c>
      <c r="D1277" s="124" t="str">
        <f ca="1">IF(C1277="","",IF(COUNTIF($C$2:C1277,C1277)&gt;1,"",1))</f>
        <v/>
      </c>
      <c r="E1277" s="124" t="str">
        <f ca="1">IF(D1277="","",SUM($D$2:D1277))</f>
        <v/>
      </c>
    </row>
    <row r="1278" spans="1:5">
      <c r="A1278" s="124">
        <f t="shared" si="48"/>
        <v>30</v>
      </c>
      <c r="B1278" s="124">
        <v>30</v>
      </c>
      <c r="C1278" s="139" t="str">
        <f t="shared" ca="1" si="47"/>
        <v/>
      </c>
      <c r="D1278" s="124" t="str">
        <f ca="1">IF(C1278="","",IF(COUNTIF($C$2:C1278,C1278)&gt;1,"",1))</f>
        <v/>
      </c>
      <c r="E1278" s="124" t="str">
        <f ca="1">IF(D1278="","",SUM($D$2:D1278))</f>
        <v/>
      </c>
    </row>
    <row r="1279" spans="1:5">
      <c r="A1279" s="124">
        <f t="shared" si="48"/>
        <v>30</v>
      </c>
      <c r="B1279" s="124">
        <v>31</v>
      </c>
      <c r="C1279" s="139" t="str">
        <f t="shared" ca="1" si="47"/>
        <v/>
      </c>
      <c r="D1279" s="124" t="str">
        <f ca="1">IF(C1279="","",IF(COUNTIF($C$2:C1279,C1279)&gt;1,"",1))</f>
        <v/>
      </c>
      <c r="E1279" s="124" t="str">
        <f ca="1">IF(D1279="","",SUM($D$2:D1279))</f>
        <v/>
      </c>
    </row>
    <row r="1280" spans="1:5">
      <c r="A1280" s="124">
        <f t="shared" si="48"/>
        <v>30</v>
      </c>
      <c r="B1280" s="124">
        <v>32</v>
      </c>
      <c r="C1280" s="139" t="str">
        <f t="shared" ca="1" si="47"/>
        <v/>
      </c>
      <c r="D1280" s="124" t="str">
        <f ca="1">IF(C1280="","",IF(COUNTIF($C$2:C1280,C1280)&gt;1,"",1))</f>
        <v/>
      </c>
      <c r="E1280" s="124" t="str">
        <f ca="1">IF(D1280="","",SUM($D$2:D1280))</f>
        <v/>
      </c>
    </row>
    <row r="1281" spans="1:5">
      <c r="A1281" s="124">
        <f t="shared" si="48"/>
        <v>30</v>
      </c>
      <c r="B1281" s="124">
        <v>33</v>
      </c>
      <c r="C1281" s="139" t="str">
        <f t="shared" ca="1" si="47"/>
        <v/>
      </c>
      <c r="D1281" s="124" t="str">
        <f ca="1">IF(C1281="","",IF(COUNTIF($C$2:C1281,C1281)&gt;1,"",1))</f>
        <v/>
      </c>
      <c r="E1281" s="124" t="str">
        <f ca="1">IF(D1281="","",SUM($D$2:D1281))</f>
        <v/>
      </c>
    </row>
    <row r="1282" spans="1:5">
      <c r="A1282" s="124">
        <f t="shared" si="48"/>
        <v>30</v>
      </c>
      <c r="B1282" s="124">
        <v>34</v>
      </c>
      <c r="C1282" s="139" t="str">
        <f t="shared" ca="1" si="47"/>
        <v/>
      </c>
      <c r="D1282" s="124" t="str">
        <f ca="1">IF(C1282="","",IF(COUNTIF($C$2:C1282,C1282)&gt;1,"",1))</f>
        <v/>
      </c>
      <c r="E1282" s="124" t="str">
        <f ca="1">IF(D1282="","",SUM($D$2:D1282))</f>
        <v/>
      </c>
    </row>
    <row r="1283" spans="1:5">
      <c r="A1283" s="124">
        <f t="shared" si="48"/>
        <v>30</v>
      </c>
      <c r="B1283" s="124">
        <v>35</v>
      </c>
      <c r="C1283" s="139" t="str">
        <f t="shared" ref="C1283:C1334" ca="1" si="49">INDIRECT("'"&amp;A1283&amp;"'!B"&amp;B1283+6)</f>
        <v/>
      </c>
      <c r="D1283" s="124" t="str">
        <f ca="1">IF(C1283="","",IF(COUNTIF($C$2:C1283,C1283)&gt;1,"",1))</f>
        <v/>
      </c>
      <c r="E1283" s="124" t="str">
        <f ca="1">IF(D1283="","",SUM($D$2:D1283))</f>
        <v/>
      </c>
    </row>
    <row r="1284" spans="1:5">
      <c r="A1284" s="124">
        <f t="shared" si="48"/>
        <v>30</v>
      </c>
      <c r="B1284" s="124">
        <v>36</v>
      </c>
      <c r="C1284" s="139" t="str">
        <f t="shared" ca="1" si="49"/>
        <v/>
      </c>
      <c r="D1284" s="124" t="str">
        <f ca="1">IF(C1284="","",IF(COUNTIF($C$2:C1284,C1284)&gt;1,"",1))</f>
        <v/>
      </c>
      <c r="E1284" s="124" t="str">
        <f ca="1">IF(D1284="","",SUM($D$2:D1284))</f>
        <v/>
      </c>
    </row>
    <row r="1285" spans="1:5">
      <c r="A1285" s="124">
        <f t="shared" si="48"/>
        <v>30</v>
      </c>
      <c r="B1285" s="124">
        <v>37</v>
      </c>
      <c r="C1285" s="139" t="str">
        <f t="shared" ca="1" si="49"/>
        <v/>
      </c>
      <c r="D1285" s="124" t="str">
        <f ca="1">IF(C1285="","",IF(COUNTIF($C$2:C1285,C1285)&gt;1,"",1))</f>
        <v/>
      </c>
      <c r="E1285" s="124" t="str">
        <f ca="1">IF(D1285="","",SUM($D$2:D1285))</f>
        <v/>
      </c>
    </row>
    <row r="1286" spans="1:5">
      <c r="A1286" s="124">
        <f t="shared" si="48"/>
        <v>30</v>
      </c>
      <c r="B1286" s="124">
        <v>38</v>
      </c>
      <c r="C1286" s="139" t="str">
        <f t="shared" ca="1" si="49"/>
        <v/>
      </c>
      <c r="D1286" s="124" t="str">
        <f ca="1">IF(C1286="","",IF(COUNTIF($C$2:C1286,C1286)&gt;1,"",1))</f>
        <v/>
      </c>
      <c r="E1286" s="124" t="str">
        <f ca="1">IF(D1286="","",SUM($D$2:D1286))</f>
        <v/>
      </c>
    </row>
    <row r="1287" spans="1:5">
      <c r="A1287" s="124">
        <f t="shared" si="48"/>
        <v>30</v>
      </c>
      <c r="B1287" s="124">
        <v>39</v>
      </c>
      <c r="C1287" s="139" t="str">
        <f t="shared" ca="1" si="49"/>
        <v/>
      </c>
      <c r="D1287" s="124" t="str">
        <f ca="1">IF(C1287="","",IF(COUNTIF($C$2:C1287,C1287)&gt;1,"",1))</f>
        <v/>
      </c>
      <c r="E1287" s="124" t="str">
        <f ca="1">IF(D1287="","",SUM($D$2:D1287))</f>
        <v/>
      </c>
    </row>
    <row r="1288" spans="1:5">
      <c r="A1288" s="124">
        <f t="shared" si="48"/>
        <v>30</v>
      </c>
      <c r="B1288" s="124">
        <v>40</v>
      </c>
      <c r="C1288" s="139" t="str">
        <f t="shared" ca="1" si="49"/>
        <v/>
      </c>
      <c r="D1288" s="124" t="str">
        <f ca="1">IF(C1288="","",IF(COUNTIF($C$2:C1288,C1288)&gt;1,"",1))</f>
        <v/>
      </c>
      <c r="E1288" s="124" t="str">
        <f ca="1">IF(D1288="","",SUM($D$2:D1288))</f>
        <v/>
      </c>
    </row>
    <row r="1289" spans="1:5">
      <c r="A1289" s="124">
        <f t="shared" si="48"/>
        <v>30</v>
      </c>
      <c r="B1289" s="124">
        <v>41</v>
      </c>
      <c r="C1289" s="139" t="str">
        <f t="shared" ca="1" si="49"/>
        <v/>
      </c>
      <c r="D1289" s="124" t="str">
        <f ca="1">IF(C1289="","",IF(COUNTIF($C$2:C1289,C1289)&gt;1,"",1))</f>
        <v/>
      </c>
      <c r="E1289" s="124" t="str">
        <f ca="1">IF(D1289="","",SUM($D$2:D1289))</f>
        <v/>
      </c>
    </row>
    <row r="1290" spans="1:5">
      <c r="A1290" s="124">
        <f t="shared" si="48"/>
        <v>30</v>
      </c>
      <c r="B1290" s="124">
        <v>42</v>
      </c>
      <c r="C1290" s="139" t="str">
        <f t="shared" ca="1" si="49"/>
        <v/>
      </c>
      <c r="D1290" s="124" t="str">
        <f ca="1">IF(C1290="","",IF(COUNTIF($C$2:C1290,C1290)&gt;1,"",1))</f>
        <v/>
      </c>
      <c r="E1290" s="124" t="str">
        <f ca="1">IF(D1290="","",SUM($D$2:D1290))</f>
        <v/>
      </c>
    </row>
    <row r="1291" spans="1:5">
      <c r="A1291" s="124">
        <f t="shared" si="48"/>
        <v>30</v>
      </c>
      <c r="B1291" s="124">
        <v>43</v>
      </c>
      <c r="C1291" s="140" t="str">
        <f t="shared" ca="1" si="49"/>
        <v/>
      </c>
      <c r="D1291" s="124" t="str">
        <f ca="1">IF(C1291="","",IF(COUNTIF($C$2:C1291,C1291)&gt;1,"",1))</f>
        <v/>
      </c>
      <c r="E1291" s="124" t="str">
        <f ca="1">IF(D1291="","",SUM($D$2:D1291))</f>
        <v/>
      </c>
    </row>
    <row r="1292" spans="1:5">
      <c r="A1292" s="124">
        <f>+A1291+1</f>
        <v>31</v>
      </c>
      <c r="B1292" s="124">
        <v>1</v>
      </c>
      <c r="C1292" s="139" t="str">
        <f t="shared" ca="1" si="49"/>
        <v>妹尾優</v>
      </c>
      <c r="D1292" s="124" t="str">
        <f ca="1">IF(C1292="","",IF(COUNTIF($C$2:C1292,C1292)&gt;1,"",1))</f>
        <v/>
      </c>
      <c r="E1292" s="124" t="str">
        <f ca="1">IF(D1292="","",SUM($D$2:D1292))</f>
        <v/>
      </c>
    </row>
    <row r="1293" spans="1:5">
      <c r="A1293" s="124">
        <f>+A1292</f>
        <v>31</v>
      </c>
      <c r="B1293" s="124">
        <v>2</v>
      </c>
      <c r="C1293" s="139" t="str">
        <f t="shared" ca="1" si="49"/>
        <v>田村勝行</v>
      </c>
      <c r="D1293" s="124" t="str">
        <f ca="1">IF(C1293="","",IF(COUNTIF($C$2:C1293,C1293)&gt;1,"",1))</f>
        <v/>
      </c>
      <c r="E1293" s="124" t="str">
        <f ca="1">IF(D1293="","",SUM($D$2:D1293))</f>
        <v/>
      </c>
    </row>
    <row r="1294" spans="1:5">
      <c r="A1294" s="124">
        <f t="shared" ref="A1294:A1334" si="50">+A1293</f>
        <v>31</v>
      </c>
      <c r="B1294" s="124">
        <v>3</v>
      </c>
      <c r="C1294" s="139" t="str">
        <f t="shared" ca="1" si="49"/>
        <v>長岡順一</v>
      </c>
      <c r="D1294" s="124" t="str">
        <f ca="1">IF(C1294="","",IF(COUNTIF($C$2:C1294,C1294)&gt;1,"",1))</f>
        <v/>
      </c>
      <c r="E1294" s="124" t="str">
        <f ca="1">IF(D1294="","",SUM($D$2:D1294))</f>
        <v/>
      </c>
    </row>
    <row r="1295" spans="1:5">
      <c r="A1295" s="124">
        <f t="shared" si="50"/>
        <v>31</v>
      </c>
      <c r="B1295" s="124">
        <v>4</v>
      </c>
      <c r="C1295" s="139" t="str">
        <f t="shared" ca="1" si="49"/>
        <v>山田保</v>
      </c>
      <c r="D1295" s="124" t="str">
        <f ca="1">IF(C1295="","",IF(COUNTIF($C$2:C1295,C1295)&gt;1,"",1))</f>
        <v/>
      </c>
      <c r="E1295" s="124" t="str">
        <f ca="1">IF(D1295="","",SUM($D$2:D1295))</f>
        <v/>
      </c>
    </row>
    <row r="1296" spans="1:5">
      <c r="A1296" s="124">
        <f t="shared" si="50"/>
        <v>31</v>
      </c>
      <c r="B1296" s="124">
        <v>5</v>
      </c>
      <c r="C1296" s="139" t="str">
        <f t="shared" ca="1" si="49"/>
        <v>鈴木孝</v>
      </c>
      <c r="D1296" s="124" t="str">
        <f ca="1">IF(C1296="","",IF(COUNTIF($C$2:C1296,C1296)&gt;1,"",1))</f>
        <v/>
      </c>
      <c r="E1296" s="124" t="str">
        <f ca="1">IF(D1296="","",SUM($D$2:D1296))</f>
        <v/>
      </c>
    </row>
    <row r="1297" spans="1:5">
      <c r="A1297" s="124">
        <f t="shared" si="50"/>
        <v>31</v>
      </c>
      <c r="B1297" s="124">
        <v>6</v>
      </c>
      <c r="C1297" s="139" t="str">
        <f t="shared" ca="1" si="49"/>
        <v>幕内秀夫</v>
      </c>
      <c r="D1297" s="124" t="str">
        <f ca="1">IF(C1297="","",IF(COUNTIF($C$2:C1297,C1297)&gt;1,"",1))</f>
        <v/>
      </c>
      <c r="E1297" s="124" t="str">
        <f ca="1">IF(D1297="","",SUM($D$2:D1297))</f>
        <v/>
      </c>
    </row>
    <row r="1298" spans="1:5">
      <c r="A1298" s="124">
        <f t="shared" si="50"/>
        <v>31</v>
      </c>
      <c r="B1298" s="124">
        <v>7</v>
      </c>
      <c r="C1298" s="139" t="str">
        <f t="shared" ca="1" si="49"/>
        <v>志村登志雄</v>
      </c>
      <c r="D1298" s="124" t="str">
        <f ca="1">IF(C1298="","",IF(COUNTIF($C$2:C1298,C1298)&gt;1,"",1))</f>
        <v/>
      </c>
      <c r="E1298" s="124" t="str">
        <f ca="1">IF(D1298="","",SUM($D$2:D1298))</f>
        <v/>
      </c>
    </row>
    <row r="1299" spans="1:5">
      <c r="A1299" s="124">
        <f t="shared" si="50"/>
        <v>31</v>
      </c>
      <c r="B1299" s="124">
        <v>8</v>
      </c>
      <c r="C1299" s="139" t="str">
        <f t="shared" ca="1" si="49"/>
        <v>望月英明</v>
      </c>
      <c r="D1299" s="124" t="str">
        <f ca="1">IF(C1299="","",IF(COUNTIF($C$2:C1299,C1299)&gt;1,"",1))</f>
        <v/>
      </c>
      <c r="E1299" s="124" t="str">
        <f ca="1">IF(D1299="","",SUM($D$2:D1299))</f>
        <v/>
      </c>
    </row>
    <row r="1300" spans="1:5">
      <c r="A1300" s="124">
        <f t="shared" si="50"/>
        <v>31</v>
      </c>
      <c r="B1300" s="124">
        <v>9</v>
      </c>
      <c r="C1300" s="139" t="str">
        <f t="shared" ca="1" si="49"/>
        <v>保科敬之</v>
      </c>
      <c r="D1300" s="124" t="str">
        <f ca="1">IF(C1300="","",IF(COUNTIF($C$2:C1300,C1300)&gt;1,"",1))</f>
        <v/>
      </c>
      <c r="E1300" s="124" t="str">
        <f ca="1">IF(D1300="","",SUM($D$2:D1300))</f>
        <v/>
      </c>
    </row>
    <row r="1301" spans="1:5">
      <c r="A1301" s="124">
        <f t="shared" si="50"/>
        <v>31</v>
      </c>
      <c r="B1301" s="124">
        <v>10</v>
      </c>
      <c r="C1301" s="139" t="str">
        <f t="shared" ca="1" si="49"/>
        <v>石橋博樹</v>
      </c>
      <c r="D1301" s="124" t="str">
        <f ca="1">IF(C1301="","",IF(COUNTIF($C$2:C1301,C1301)&gt;1,"",1))</f>
        <v/>
      </c>
      <c r="E1301" s="124" t="str">
        <f ca="1">IF(D1301="","",SUM($D$2:D1301))</f>
        <v/>
      </c>
    </row>
    <row r="1302" spans="1:5">
      <c r="A1302" s="124">
        <f t="shared" si="50"/>
        <v>31</v>
      </c>
      <c r="B1302" s="124">
        <v>11</v>
      </c>
      <c r="C1302" s="139" t="str">
        <f t="shared" ca="1" si="49"/>
        <v>武田秀明</v>
      </c>
      <c r="D1302" s="124" t="str">
        <f ca="1">IF(C1302="","",IF(COUNTIF($C$2:C1302,C1302)&gt;1,"",1))</f>
        <v/>
      </c>
      <c r="E1302" s="124" t="str">
        <f ca="1">IF(D1302="","",SUM($D$2:D1302))</f>
        <v/>
      </c>
    </row>
    <row r="1303" spans="1:5">
      <c r="A1303" s="124">
        <f t="shared" si="50"/>
        <v>31</v>
      </c>
      <c r="B1303" s="124">
        <v>12</v>
      </c>
      <c r="C1303" s="139" t="str">
        <f t="shared" ca="1" si="49"/>
        <v>片桐賢司</v>
      </c>
      <c r="D1303" s="124" t="str">
        <f ca="1">IF(C1303="","",IF(COUNTIF($C$2:C1303,C1303)&gt;1,"",1))</f>
        <v/>
      </c>
      <c r="E1303" s="124" t="str">
        <f ca="1">IF(D1303="","",SUM($D$2:D1303))</f>
        <v/>
      </c>
    </row>
    <row r="1304" spans="1:5">
      <c r="A1304" s="124">
        <f t="shared" si="50"/>
        <v>31</v>
      </c>
      <c r="B1304" s="124">
        <v>13</v>
      </c>
      <c r="C1304" s="139" t="str">
        <f t="shared" ca="1" si="49"/>
        <v>鈴木竜太</v>
      </c>
      <c r="D1304" s="124" t="str">
        <f ca="1">IF(C1304="","",IF(COUNTIF($C$2:C1304,C1304)&gt;1,"",1))</f>
        <v/>
      </c>
      <c r="E1304" s="124" t="str">
        <f ca="1">IF(D1304="","",SUM($D$2:D1304))</f>
        <v/>
      </c>
    </row>
    <row r="1305" spans="1:5">
      <c r="A1305" s="124">
        <f t="shared" si="50"/>
        <v>31</v>
      </c>
      <c r="B1305" s="124">
        <v>14</v>
      </c>
      <c r="C1305" s="139" t="str">
        <f t="shared" ca="1" si="49"/>
        <v>江坂春菜</v>
      </c>
      <c r="D1305" s="124" t="str">
        <f ca="1">IF(C1305="","",IF(COUNTIF($C$2:C1305,C1305)&gt;1,"",1))</f>
        <v/>
      </c>
      <c r="E1305" s="124" t="str">
        <f ca="1">IF(D1305="","",SUM($D$2:D1305))</f>
        <v/>
      </c>
    </row>
    <row r="1306" spans="1:5">
      <c r="A1306" s="124">
        <f t="shared" si="50"/>
        <v>31</v>
      </c>
      <c r="B1306" s="124">
        <v>15</v>
      </c>
      <c r="C1306" s="139" t="str">
        <f t="shared" ca="1" si="49"/>
        <v/>
      </c>
      <c r="D1306" s="124" t="str">
        <f ca="1">IF(C1306="","",IF(COUNTIF($C$2:C1306,C1306)&gt;1,"",1))</f>
        <v/>
      </c>
      <c r="E1306" s="124" t="str">
        <f ca="1">IF(D1306="","",SUM($D$2:D1306))</f>
        <v/>
      </c>
    </row>
    <row r="1307" spans="1:5">
      <c r="A1307" s="124">
        <f t="shared" si="50"/>
        <v>31</v>
      </c>
      <c r="B1307" s="124">
        <v>16</v>
      </c>
      <c r="C1307" s="139" t="str">
        <f t="shared" ca="1" si="49"/>
        <v/>
      </c>
      <c r="D1307" s="124" t="str">
        <f ca="1">IF(C1307="","",IF(COUNTIF($C$2:C1307,C1307)&gt;1,"",1))</f>
        <v/>
      </c>
      <c r="E1307" s="124" t="str">
        <f ca="1">IF(D1307="","",SUM($D$2:D1307))</f>
        <v/>
      </c>
    </row>
    <row r="1308" spans="1:5">
      <c r="A1308" s="124">
        <f t="shared" si="50"/>
        <v>31</v>
      </c>
      <c r="B1308" s="124">
        <v>17</v>
      </c>
      <c r="C1308" s="139" t="str">
        <f t="shared" ca="1" si="49"/>
        <v/>
      </c>
      <c r="D1308" s="124" t="str">
        <f ca="1">IF(C1308="","",IF(COUNTIF($C$2:C1308,C1308)&gt;1,"",1))</f>
        <v/>
      </c>
      <c r="E1308" s="124" t="str">
        <f ca="1">IF(D1308="","",SUM($D$2:D1308))</f>
        <v/>
      </c>
    </row>
    <row r="1309" spans="1:5">
      <c r="A1309" s="124">
        <f t="shared" si="50"/>
        <v>31</v>
      </c>
      <c r="B1309" s="124">
        <v>18</v>
      </c>
      <c r="C1309" s="139" t="str">
        <f t="shared" ca="1" si="49"/>
        <v/>
      </c>
      <c r="D1309" s="124" t="str">
        <f ca="1">IF(C1309="","",IF(COUNTIF($C$2:C1309,C1309)&gt;1,"",1))</f>
        <v/>
      </c>
      <c r="E1309" s="124" t="str">
        <f ca="1">IF(D1309="","",SUM($D$2:D1309))</f>
        <v/>
      </c>
    </row>
    <row r="1310" spans="1:5">
      <c r="A1310" s="124">
        <f t="shared" si="50"/>
        <v>31</v>
      </c>
      <c r="B1310" s="124">
        <v>19</v>
      </c>
      <c r="C1310" s="139" t="str">
        <f t="shared" ca="1" si="49"/>
        <v/>
      </c>
      <c r="D1310" s="124" t="str">
        <f ca="1">IF(C1310="","",IF(COUNTIF($C$2:C1310,C1310)&gt;1,"",1))</f>
        <v/>
      </c>
      <c r="E1310" s="124" t="str">
        <f ca="1">IF(D1310="","",SUM($D$2:D1310))</f>
        <v/>
      </c>
    </row>
    <row r="1311" spans="1:5">
      <c r="A1311" s="124">
        <f t="shared" si="50"/>
        <v>31</v>
      </c>
      <c r="B1311" s="124">
        <v>20</v>
      </c>
      <c r="C1311" s="139" t="str">
        <f t="shared" ca="1" si="49"/>
        <v/>
      </c>
      <c r="D1311" s="124" t="str">
        <f ca="1">IF(C1311="","",IF(COUNTIF($C$2:C1311,C1311)&gt;1,"",1))</f>
        <v/>
      </c>
      <c r="E1311" s="124" t="str">
        <f ca="1">IF(D1311="","",SUM($D$2:D1311))</f>
        <v/>
      </c>
    </row>
    <row r="1312" spans="1:5">
      <c r="A1312" s="124">
        <f t="shared" si="50"/>
        <v>31</v>
      </c>
      <c r="B1312" s="124">
        <v>21</v>
      </c>
      <c r="C1312" s="139" t="str">
        <f t="shared" ca="1" si="49"/>
        <v/>
      </c>
      <c r="D1312" s="124" t="str">
        <f ca="1">IF(C1312="","",IF(COUNTIF($C$2:C1312,C1312)&gt;1,"",1))</f>
        <v/>
      </c>
      <c r="E1312" s="124" t="str">
        <f ca="1">IF(D1312="","",SUM($D$2:D1312))</f>
        <v/>
      </c>
    </row>
    <row r="1313" spans="1:5">
      <c r="A1313" s="124">
        <f t="shared" si="50"/>
        <v>31</v>
      </c>
      <c r="B1313" s="124">
        <v>22</v>
      </c>
      <c r="C1313" s="139" t="str">
        <f t="shared" ca="1" si="49"/>
        <v/>
      </c>
      <c r="D1313" s="124" t="str">
        <f ca="1">IF(C1313="","",IF(COUNTIF($C$2:C1313,C1313)&gt;1,"",1))</f>
        <v/>
      </c>
      <c r="E1313" s="124" t="str">
        <f ca="1">IF(D1313="","",SUM($D$2:D1313))</f>
        <v/>
      </c>
    </row>
    <row r="1314" spans="1:5">
      <c r="A1314" s="124">
        <f t="shared" si="50"/>
        <v>31</v>
      </c>
      <c r="B1314" s="124">
        <v>23</v>
      </c>
      <c r="C1314" s="139" t="str">
        <f t="shared" ca="1" si="49"/>
        <v/>
      </c>
      <c r="D1314" s="124" t="str">
        <f ca="1">IF(C1314="","",IF(COUNTIF($C$2:C1314,C1314)&gt;1,"",1))</f>
        <v/>
      </c>
      <c r="E1314" s="124" t="str">
        <f ca="1">IF(D1314="","",SUM($D$2:D1314))</f>
        <v/>
      </c>
    </row>
    <row r="1315" spans="1:5">
      <c r="A1315" s="124">
        <f t="shared" si="50"/>
        <v>31</v>
      </c>
      <c r="B1315" s="124">
        <v>24</v>
      </c>
      <c r="C1315" s="139" t="str">
        <f t="shared" ca="1" si="49"/>
        <v/>
      </c>
      <c r="D1315" s="124" t="str">
        <f ca="1">IF(C1315="","",IF(COUNTIF($C$2:C1315,C1315)&gt;1,"",1))</f>
        <v/>
      </c>
      <c r="E1315" s="124" t="str">
        <f ca="1">IF(D1315="","",SUM($D$2:D1315))</f>
        <v/>
      </c>
    </row>
    <row r="1316" spans="1:5">
      <c r="A1316" s="124">
        <f t="shared" si="50"/>
        <v>31</v>
      </c>
      <c r="B1316" s="124">
        <v>25</v>
      </c>
      <c r="C1316" s="139" t="str">
        <f t="shared" ca="1" si="49"/>
        <v/>
      </c>
      <c r="D1316" s="124" t="str">
        <f ca="1">IF(C1316="","",IF(COUNTIF($C$2:C1316,C1316)&gt;1,"",1))</f>
        <v/>
      </c>
      <c r="E1316" s="124" t="str">
        <f ca="1">IF(D1316="","",SUM($D$2:D1316))</f>
        <v/>
      </c>
    </row>
    <row r="1317" spans="1:5">
      <c r="A1317" s="124">
        <f t="shared" si="50"/>
        <v>31</v>
      </c>
      <c r="B1317" s="124">
        <v>26</v>
      </c>
      <c r="C1317" s="139" t="str">
        <f t="shared" ca="1" si="49"/>
        <v/>
      </c>
      <c r="D1317" s="124" t="str">
        <f ca="1">IF(C1317="","",IF(COUNTIF($C$2:C1317,C1317)&gt;1,"",1))</f>
        <v/>
      </c>
      <c r="E1317" s="124" t="str">
        <f ca="1">IF(D1317="","",SUM($D$2:D1317))</f>
        <v/>
      </c>
    </row>
    <row r="1318" spans="1:5">
      <c r="A1318" s="124">
        <f t="shared" si="50"/>
        <v>31</v>
      </c>
      <c r="B1318" s="124">
        <v>27</v>
      </c>
      <c r="C1318" s="139" t="str">
        <f t="shared" ca="1" si="49"/>
        <v/>
      </c>
      <c r="D1318" s="124" t="str">
        <f ca="1">IF(C1318="","",IF(COUNTIF($C$2:C1318,C1318)&gt;1,"",1))</f>
        <v/>
      </c>
      <c r="E1318" s="124" t="str">
        <f ca="1">IF(D1318="","",SUM($D$2:D1318))</f>
        <v/>
      </c>
    </row>
    <row r="1319" spans="1:5">
      <c r="A1319" s="124">
        <f t="shared" si="50"/>
        <v>31</v>
      </c>
      <c r="B1319" s="124">
        <v>28</v>
      </c>
      <c r="C1319" s="139" t="str">
        <f t="shared" ca="1" si="49"/>
        <v/>
      </c>
      <c r="D1319" s="124" t="str">
        <f ca="1">IF(C1319="","",IF(COUNTIF($C$2:C1319,C1319)&gt;1,"",1))</f>
        <v/>
      </c>
      <c r="E1319" s="124" t="str">
        <f ca="1">IF(D1319="","",SUM($D$2:D1319))</f>
        <v/>
      </c>
    </row>
    <row r="1320" spans="1:5">
      <c r="A1320" s="124">
        <f t="shared" si="50"/>
        <v>31</v>
      </c>
      <c r="B1320" s="124">
        <v>29</v>
      </c>
      <c r="C1320" s="139" t="str">
        <f t="shared" ca="1" si="49"/>
        <v/>
      </c>
      <c r="D1320" s="124" t="str">
        <f ca="1">IF(C1320="","",IF(COUNTIF($C$2:C1320,C1320)&gt;1,"",1))</f>
        <v/>
      </c>
      <c r="E1320" s="124" t="str">
        <f ca="1">IF(D1320="","",SUM($D$2:D1320))</f>
        <v/>
      </c>
    </row>
    <row r="1321" spans="1:5">
      <c r="A1321" s="124">
        <f t="shared" si="50"/>
        <v>31</v>
      </c>
      <c r="B1321" s="124">
        <v>30</v>
      </c>
      <c r="C1321" s="139" t="str">
        <f t="shared" ca="1" si="49"/>
        <v/>
      </c>
      <c r="D1321" s="124" t="str">
        <f ca="1">IF(C1321="","",IF(COUNTIF($C$2:C1321,C1321)&gt;1,"",1))</f>
        <v/>
      </c>
      <c r="E1321" s="124" t="str">
        <f ca="1">IF(D1321="","",SUM($D$2:D1321))</f>
        <v/>
      </c>
    </row>
    <row r="1322" spans="1:5">
      <c r="A1322" s="124">
        <f t="shared" si="50"/>
        <v>31</v>
      </c>
      <c r="B1322" s="124">
        <v>31</v>
      </c>
      <c r="C1322" s="139" t="str">
        <f t="shared" ca="1" si="49"/>
        <v/>
      </c>
      <c r="D1322" s="124" t="str">
        <f ca="1">IF(C1322="","",IF(COUNTIF($C$2:C1322,C1322)&gt;1,"",1))</f>
        <v/>
      </c>
      <c r="E1322" s="124" t="str">
        <f ca="1">IF(D1322="","",SUM($D$2:D1322))</f>
        <v/>
      </c>
    </row>
    <row r="1323" spans="1:5">
      <c r="A1323" s="124">
        <f t="shared" si="50"/>
        <v>31</v>
      </c>
      <c r="B1323" s="124">
        <v>32</v>
      </c>
      <c r="C1323" s="139" t="str">
        <f t="shared" ca="1" si="49"/>
        <v/>
      </c>
      <c r="D1323" s="124" t="str">
        <f ca="1">IF(C1323="","",IF(COUNTIF($C$2:C1323,C1323)&gt;1,"",1))</f>
        <v/>
      </c>
      <c r="E1323" s="124" t="str">
        <f ca="1">IF(D1323="","",SUM($D$2:D1323))</f>
        <v/>
      </c>
    </row>
    <row r="1324" spans="1:5">
      <c r="A1324" s="124">
        <f t="shared" si="50"/>
        <v>31</v>
      </c>
      <c r="B1324" s="124">
        <v>33</v>
      </c>
      <c r="C1324" s="139" t="str">
        <f t="shared" ca="1" si="49"/>
        <v/>
      </c>
      <c r="D1324" s="124" t="str">
        <f ca="1">IF(C1324="","",IF(COUNTIF($C$2:C1324,C1324)&gt;1,"",1))</f>
        <v/>
      </c>
      <c r="E1324" s="124" t="str">
        <f ca="1">IF(D1324="","",SUM($D$2:D1324))</f>
        <v/>
      </c>
    </row>
    <row r="1325" spans="1:5">
      <c r="A1325" s="124">
        <f t="shared" si="50"/>
        <v>31</v>
      </c>
      <c r="B1325" s="124">
        <v>34</v>
      </c>
      <c r="C1325" s="139" t="str">
        <f t="shared" ca="1" si="49"/>
        <v/>
      </c>
      <c r="D1325" s="124" t="str">
        <f ca="1">IF(C1325="","",IF(COUNTIF($C$2:C1325,C1325)&gt;1,"",1))</f>
        <v/>
      </c>
      <c r="E1325" s="124" t="str">
        <f ca="1">IF(D1325="","",SUM($D$2:D1325))</f>
        <v/>
      </c>
    </row>
    <row r="1326" spans="1:5">
      <c r="A1326" s="124">
        <f t="shared" si="50"/>
        <v>31</v>
      </c>
      <c r="B1326" s="124">
        <v>35</v>
      </c>
      <c r="C1326" s="139" t="str">
        <f t="shared" ca="1" si="49"/>
        <v/>
      </c>
      <c r="D1326" s="124" t="str">
        <f ca="1">IF(C1326="","",IF(COUNTIF($C$2:C1326,C1326)&gt;1,"",1))</f>
        <v/>
      </c>
      <c r="E1326" s="124" t="str">
        <f ca="1">IF(D1326="","",SUM($D$2:D1326))</f>
        <v/>
      </c>
    </row>
    <row r="1327" spans="1:5">
      <c r="A1327" s="124">
        <f t="shared" si="50"/>
        <v>31</v>
      </c>
      <c r="B1327" s="124">
        <v>36</v>
      </c>
      <c r="C1327" s="139" t="str">
        <f t="shared" ca="1" si="49"/>
        <v/>
      </c>
      <c r="D1327" s="124" t="str">
        <f ca="1">IF(C1327="","",IF(COUNTIF($C$2:C1327,C1327)&gt;1,"",1))</f>
        <v/>
      </c>
      <c r="E1327" s="124" t="str">
        <f ca="1">IF(D1327="","",SUM($D$2:D1327))</f>
        <v/>
      </c>
    </row>
    <row r="1328" spans="1:5">
      <c r="A1328" s="124">
        <f t="shared" si="50"/>
        <v>31</v>
      </c>
      <c r="B1328" s="124">
        <v>37</v>
      </c>
      <c r="C1328" s="139" t="str">
        <f t="shared" ca="1" si="49"/>
        <v/>
      </c>
      <c r="D1328" s="124" t="str">
        <f ca="1">IF(C1328="","",IF(COUNTIF($C$2:C1328,C1328)&gt;1,"",1))</f>
        <v/>
      </c>
      <c r="E1328" s="124" t="str">
        <f ca="1">IF(D1328="","",SUM($D$2:D1328))</f>
        <v/>
      </c>
    </row>
    <row r="1329" spans="1:5">
      <c r="A1329" s="124">
        <f t="shared" si="50"/>
        <v>31</v>
      </c>
      <c r="B1329" s="124">
        <v>38</v>
      </c>
      <c r="C1329" s="139" t="str">
        <f t="shared" ca="1" si="49"/>
        <v/>
      </c>
      <c r="D1329" s="124" t="str">
        <f ca="1">IF(C1329="","",IF(COUNTIF($C$2:C1329,C1329)&gt;1,"",1))</f>
        <v/>
      </c>
      <c r="E1329" s="124" t="str">
        <f ca="1">IF(D1329="","",SUM($D$2:D1329))</f>
        <v/>
      </c>
    </row>
    <row r="1330" spans="1:5">
      <c r="A1330" s="124">
        <f t="shared" si="50"/>
        <v>31</v>
      </c>
      <c r="B1330" s="124">
        <v>39</v>
      </c>
      <c r="C1330" s="139" t="str">
        <f t="shared" ca="1" si="49"/>
        <v/>
      </c>
      <c r="D1330" s="124" t="str">
        <f ca="1">IF(C1330="","",IF(COUNTIF($C$2:C1330,C1330)&gt;1,"",1))</f>
        <v/>
      </c>
      <c r="E1330" s="124" t="str">
        <f ca="1">IF(D1330="","",SUM($D$2:D1330))</f>
        <v/>
      </c>
    </row>
    <row r="1331" spans="1:5">
      <c r="A1331" s="124">
        <f t="shared" si="50"/>
        <v>31</v>
      </c>
      <c r="B1331" s="124">
        <v>40</v>
      </c>
      <c r="C1331" s="139" t="str">
        <f t="shared" ca="1" si="49"/>
        <v/>
      </c>
      <c r="D1331" s="124" t="str">
        <f ca="1">IF(C1331="","",IF(COUNTIF($C$2:C1331,C1331)&gt;1,"",1))</f>
        <v/>
      </c>
      <c r="E1331" s="124" t="str">
        <f ca="1">IF(D1331="","",SUM($D$2:D1331))</f>
        <v/>
      </c>
    </row>
    <row r="1332" spans="1:5">
      <c r="A1332" s="124">
        <f t="shared" si="50"/>
        <v>31</v>
      </c>
      <c r="B1332" s="124">
        <v>41</v>
      </c>
      <c r="C1332" s="139" t="str">
        <f t="shared" ca="1" si="49"/>
        <v/>
      </c>
      <c r="D1332" s="124" t="str">
        <f ca="1">IF(C1332="","",IF(COUNTIF($C$2:C1332,C1332)&gt;1,"",1))</f>
        <v/>
      </c>
      <c r="E1332" s="124" t="str">
        <f ca="1">IF(D1332="","",SUM($D$2:D1332))</f>
        <v/>
      </c>
    </row>
    <row r="1333" spans="1:5">
      <c r="A1333" s="124">
        <f t="shared" si="50"/>
        <v>31</v>
      </c>
      <c r="B1333" s="124">
        <v>42</v>
      </c>
      <c r="C1333" s="139" t="str">
        <f t="shared" ca="1" si="49"/>
        <v/>
      </c>
      <c r="D1333" s="124" t="str">
        <f ca="1">IF(C1333="","",IF(COUNTIF($C$2:C1333,C1333)&gt;1,"",1))</f>
        <v/>
      </c>
      <c r="E1333" s="124" t="str">
        <f ca="1">IF(D1333="","",SUM($D$2:D1333))</f>
        <v/>
      </c>
    </row>
    <row r="1334" spans="1:5">
      <c r="A1334" s="124">
        <f t="shared" si="50"/>
        <v>31</v>
      </c>
      <c r="B1334" s="124">
        <v>43</v>
      </c>
      <c r="C1334" s="140" t="str">
        <f t="shared" ca="1" si="49"/>
        <v/>
      </c>
      <c r="D1334" s="124" t="str">
        <f ca="1">IF(C1334="","",IF(COUNTIF($C$2:C1334,C1334)&gt;1,"",1))</f>
        <v/>
      </c>
      <c r="E1334" s="124" t="str">
        <f ca="1">IF(D1334="","",SUM($D$2:D1334))</f>
        <v/>
      </c>
    </row>
    <row r="1335" spans="1:5">
      <c r="C1335" s="139"/>
      <c r="D1335" s="124" t="str">
        <f ca="1">IF(C1335="","",IF(COUNTIF($C$2:C1335,C1335)&gt;1,"",1))</f>
        <v/>
      </c>
      <c r="E1335" s="124" t="str">
        <f ca="1">IF(D1335="","",SUM($D$2:D1335))</f>
        <v/>
      </c>
    </row>
    <row r="1336" spans="1:5">
      <c r="C1336" s="139"/>
      <c r="D1336" s="124" t="str">
        <f ca="1">IF(C1336="","",IF(COUNTIF($C$2:C1336,C1336)&gt;1,"",1))</f>
        <v/>
      </c>
      <c r="E1336" s="124" t="str">
        <f ca="1">IF(D1336="","",SUM($D$2:D1336))</f>
        <v/>
      </c>
    </row>
    <row r="1337" spans="1:5">
      <c r="C1337" s="139"/>
      <c r="D1337" s="124" t="str">
        <f ca="1">IF(C1337="","",IF(COUNTIF($C$2:C1337,C1337)&gt;1,"",1))</f>
        <v/>
      </c>
      <c r="E1337" s="124" t="str">
        <f ca="1">IF(D1337="","",SUM($D$2:D1337))</f>
        <v/>
      </c>
    </row>
    <row r="1338" spans="1:5">
      <c r="C1338" s="139"/>
      <c r="D1338" s="124" t="str">
        <f ca="1">IF(C1338="","",IF(COUNTIF($C$2:C1338,C1338)&gt;1,"",1))</f>
        <v/>
      </c>
      <c r="E1338" s="124" t="str">
        <f ca="1">IF(D1338="","",SUM($D$2:D1338))</f>
        <v/>
      </c>
    </row>
    <row r="1339" spans="1:5">
      <c r="C1339" s="139"/>
      <c r="D1339" s="124" t="str">
        <f ca="1">IF(C1339="","",IF(COUNTIF($C$2:C1339,C1339)&gt;1,"",1))</f>
        <v/>
      </c>
      <c r="E1339" s="124" t="str">
        <f ca="1">IF(D1339="","",SUM($D$2:D1339))</f>
        <v/>
      </c>
    </row>
    <row r="1340" spans="1:5">
      <c r="C1340" s="139"/>
      <c r="D1340" s="124" t="str">
        <f ca="1">IF(C1340="","",IF(COUNTIF($C$2:C1340,C1340)&gt;1,"",1))</f>
        <v/>
      </c>
      <c r="E1340" s="124" t="str">
        <f ca="1">IF(D1340="","",SUM($D$2:D1340))</f>
        <v/>
      </c>
    </row>
    <row r="1341" spans="1:5">
      <c r="C1341" s="139"/>
      <c r="D1341" s="124" t="str">
        <f ca="1">IF(C1341="","",IF(COUNTIF($C$2:C1341,C1341)&gt;1,"",1))</f>
        <v/>
      </c>
      <c r="E1341" s="124" t="str">
        <f ca="1">IF(D1341="","",SUM($D$2:D1341))</f>
        <v/>
      </c>
    </row>
    <row r="1342" spans="1:5">
      <c r="C1342" s="139"/>
      <c r="D1342" s="124" t="str">
        <f ca="1">IF(C1342="","",IF(COUNTIF($C$2:C1342,C1342)&gt;1,"",1))</f>
        <v/>
      </c>
      <c r="E1342" s="124" t="str">
        <f ca="1">IF(D1342="","",SUM($D$2:D1342))</f>
        <v/>
      </c>
    </row>
    <row r="1343" spans="1:5">
      <c r="C1343" s="139"/>
      <c r="D1343" s="124" t="str">
        <f ca="1">IF(C1343="","",IF(COUNTIF($C$2:C1343,C1343)&gt;1,"",1))</f>
        <v/>
      </c>
      <c r="E1343" s="124" t="str">
        <f ca="1">IF(D1343="","",SUM($D$2:D1343))</f>
        <v/>
      </c>
    </row>
    <row r="1344" spans="1:5">
      <c r="C1344" s="139"/>
      <c r="D1344" s="124" t="str">
        <f ca="1">IF(C1344="","",IF(COUNTIF($C$2:C1344,C1344)&gt;1,"",1))</f>
        <v/>
      </c>
      <c r="E1344" s="124" t="str">
        <f ca="1">IF(D1344="","",SUM($D$2:D1344))</f>
        <v/>
      </c>
    </row>
    <row r="1345" spans="3:5">
      <c r="C1345" s="139"/>
      <c r="D1345" s="124" t="str">
        <f ca="1">IF(C1345="","",IF(COUNTIF($C$2:C1345,C1345)&gt;1,"",1))</f>
        <v/>
      </c>
      <c r="E1345" s="124" t="str">
        <f ca="1">IF(D1345="","",SUM($D$2:D1345))</f>
        <v/>
      </c>
    </row>
    <row r="1346" spans="3:5">
      <c r="C1346" s="139"/>
      <c r="D1346" s="124" t="str">
        <f ca="1">IF(C1346="","",IF(COUNTIF($C$2:C1346,C1346)&gt;1,"",1))</f>
        <v/>
      </c>
      <c r="E1346" s="124" t="str">
        <f ca="1">IF(D1346="","",SUM($D$2:D1346))</f>
        <v/>
      </c>
    </row>
    <row r="1347" spans="3:5">
      <c r="C1347" s="139"/>
      <c r="D1347" s="124" t="str">
        <f ca="1">IF(C1347="","",IF(COUNTIF($C$2:C1347,C1347)&gt;1,"",1))</f>
        <v/>
      </c>
      <c r="E1347" s="124" t="str">
        <f ca="1">IF(D1347="","",SUM($D$2:D1347))</f>
        <v/>
      </c>
    </row>
    <row r="1348" spans="3:5">
      <c r="C1348" s="139"/>
      <c r="D1348" s="124" t="str">
        <f ca="1">IF(C1348="","",IF(COUNTIF($C$2:C1348,C1348)&gt;1,"",1))</f>
        <v/>
      </c>
      <c r="E1348" s="124" t="str">
        <f ca="1">IF(D1348="","",SUM($D$2:D1348))</f>
        <v/>
      </c>
    </row>
    <row r="1349" spans="3:5">
      <c r="C1349" s="139"/>
      <c r="D1349" s="124" t="str">
        <f ca="1">IF(C1349="","",IF(COUNTIF($C$2:C1349,C1349)&gt;1,"",1))</f>
        <v/>
      </c>
      <c r="E1349" s="124" t="str">
        <f ca="1">IF(D1349="","",SUM($D$2:D1349))</f>
        <v/>
      </c>
    </row>
    <row r="1350" spans="3:5">
      <c r="C1350" s="139"/>
      <c r="D1350" s="124" t="str">
        <f ca="1">IF(C1350="","",IF(COUNTIF($C$2:C1350,C1350)&gt;1,"",1))</f>
        <v/>
      </c>
      <c r="E1350" s="124" t="str">
        <f ca="1">IF(D1350="","",SUM($D$2:D1350))</f>
        <v/>
      </c>
    </row>
    <row r="1351" spans="3:5">
      <c r="C1351" s="139"/>
      <c r="D1351" s="124" t="str">
        <f ca="1">IF(C1351="","",IF(COUNTIF($C$2:C1351,C1351)&gt;1,"",1))</f>
        <v/>
      </c>
      <c r="E1351" s="124" t="str">
        <f ca="1">IF(D1351="","",SUM($D$2:D1351))</f>
        <v/>
      </c>
    </row>
    <row r="1352" spans="3:5">
      <c r="C1352" s="139"/>
      <c r="D1352" s="124" t="str">
        <f ca="1">IF(C1352="","",IF(COUNTIF($C$2:C1352,C1352)&gt;1,"",1))</f>
        <v/>
      </c>
      <c r="E1352" s="124" t="str">
        <f ca="1">IF(D1352="","",SUM($D$2:D1352))</f>
        <v/>
      </c>
    </row>
    <row r="1353" spans="3:5">
      <c r="C1353" s="139"/>
      <c r="D1353" s="124" t="str">
        <f ca="1">IF(C1353="","",IF(COUNTIF($C$2:C1353,C1353)&gt;1,"",1))</f>
        <v/>
      </c>
      <c r="E1353" s="124" t="str">
        <f ca="1">IF(D1353="","",SUM($D$2:D1353))</f>
        <v/>
      </c>
    </row>
    <row r="1354" spans="3:5">
      <c r="C1354" s="139"/>
      <c r="D1354" s="124" t="str">
        <f ca="1">IF(C1354="","",IF(COUNTIF($C$2:C1354,C1354)&gt;1,"",1))</f>
        <v/>
      </c>
      <c r="E1354" s="124" t="str">
        <f ca="1">IF(D1354="","",SUM($D$2:D1354))</f>
        <v/>
      </c>
    </row>
    <row r="1355" spans="3:5">
      <c r="C1355" s="139"/>
      <c r="D1355" s="124" t="str">
        <f ca="1">IF(C1355="","",IF(COUNTIF($C$2:C1355,C1355)&gt;1,"",1))</f>
        <v/>
      </c>
      <c r="E1355" s="124" t="str">
        <f ca="1">IF(D1355="","",SUM($D$2:D1355))</f>
        <v/>
      </c>
    </row>
    <row r="1356" spans="3:5">
      <c r="C1356" s="139"/>
      <c r="D1356" s="124" t="str">
        <f ca="1">IF(C1356="","",IF(COUNTIF($C$2:C1356,C1356)&gt;1,"",1))</f>
        <v/>
      </c>
      <c r="E1356" s="124" t="str">
        <f ca="1">IF(D1356="","",SUM($D$2:D1356))</f>
        <v/>
      </c>
    </row>
    <row r="1357" spans="3:5">
      <c r="C1357" s="139"/>
      <c r="D1357" s="124" t="str">
        <f ca="1">IF(C1357="","",IF(COUNTIF($C$2:C1357,C1357)&gt;1,"",1))</f>
        <v/>
      </c>
      <c r="E1357" s="124" t="str">
        <f ca="1">IF(D1357="","",SUM($D$2:D1357))</f>
        <v/>
      </c>
    </row>
    <row r="1358" spans="3:5">
      <c r="C1358" s="139"/>
      <c r="D1358" s="124" t="str">
        <f ca="1">IF(C1358="","",IF(COUNTIF($C$2:C1358,C1358)&gt;1,"",1))</f>
        <v/>
      </c>
      <c r="E1358" s="124" t="str">
        <f ca="1">IF(D1358="","",SUM($D$2:D1358))</f>
        <v/>
      </c>
    </row>
    <row r="1359" spans="3:5">
      <c r="C1359" s="139"/>
      <c r="D1359" s="124" t="str">
        <f ca="1">IF(C1359="","",IF(COUNTIF($C$2:C1359,C1359)&gt;1,"",1))</f>
        <v/>
      </c>
      <c r="E1359" s="124" t="str">
        <f ca="1">IF(D1359="","",SUM($D$2:D1359))</f>
        <v/>
      </c>
    </row>
    <row r="1360" spans="3:5">
      <c r="C1360" s="139"/>
      <c r="D1360" s="124" t="str">
        <f ca="1">IF(C1360="","",IF(COUNTIF($C$2:C1360,C1360)&gt;1,"",1))</f>
        <v/>
      </c>
      <c r="E1360" s="124" t="str">
        <f ca="1">IF(D1360="","",SUM($D$2:D1360))</f>
        <v/>
      </c>
    </row>
    <row r="1361" spans="3:5">
      <c r="C1361" s="139"/>
      <c r="D1361" s="124" t="str">
        <f ca="1">IF(C1361="","",IF(COUNTIF($C$2:C1361,C1361)&gt;1,"",1))</f>
        <v/>
      </c>
      <c r="E1361" s="124" t="str">
        <f ca="1">IF(D1361="","",SUM($D$2:D1361))</f>
        <v/>
      </c>
    </row>
    <row r="1362" spans="3:5">
      <c r="C1362" s="139"/>
      <c r="D1362" s="124" t="str">
        <f ca="1">IF(C1362="","",IF(COUNTIF($C$2:C1362,C1362)&gt;1,"",1))</f>
        <v/>
      </c>
      <c r="E1362" s="124" t="str">
        <f ca="1">IF(D1362="","",SUM($D$2:D1362))</f>
        <v/>
      </c>
    </row>
    <row r="1363" spans="3:5">
      <c r="C1363" s="139"/>
      <c r="D1363" s="124" t="str">
        <f ca="1">IF(C1363="","",IF(COUNTIF($C$2:C1363,C1363)&gt;1,"",1))</f>
        <v/>
      </c>
      <c r="E1363" s="124" t="str">
        <f ca="1">IF(D1363="","",SUM($D$2:D1363))</f>
        <v/>
      </c>
    </row>
    <row r="1364" spans="3:5">
      <c r="C1364" s="139"/>
      <c r="D1364" s="124" t="str">
        <f ca="1">IF(C1364="","",IF(COUNTIF($C$2:C1364,C1364)&gt;1,"",1))</f>
        <v/>
      </c>
      <c r="E1364" s="124" t="str">
        <f ca="1">IF(D1364="","",SUM($D$2:D1364))</f>
        <v/>
      </c>
    </row>
    <row r="1365" spans="3:5">
      <c r="C1365" s="139"/>
      <c r="D1365" s="124" t="str">
        <f ca="1">IF(C1365="","",IF(COUNTIF($C$2:C1365,C1365)&gt;1,"",1))</f>
        <v/>
      </c>
      <c r="E1365" s="124" t="str">
        <f ca="1">IF(D1365="","",SUM($D$2:D1365))</f>
        <v/>
      </c>
    </row>
    <row r="1366" spans="3:5">
      <c r="C1366" s="139"/>
      <c r="D1366" s="124" t="str">
        <f ca="1">IF(C1366="","",IF(COUNTIF($C$2:C1366,C1366)&gt;1,"",1))</f>
        <v/>
      </c>
      <c r="E1366" s="124" t="str">
        <f ca="1">IF(D1366="","",SUM($D$2:D1366))</f>
        <v/>
      </c>
    </row>
    <row r="1367" spans="3:5">
      <c r="C1367" s="139"/>
      <c r="D1367" s="124" t="str">
        <f ca="1">IF(C1367="","",IF(COUNTIF($C$2:C1367,C1367)&gt;1,"",1))</f>
        <v/>
      </c>
      <c r="E1367" s="124" t="str">
        <f ca="1">IF(D1367="","",SUM($D$2:D1367))</f>
        <v/>
      </c>
    </row>
    <row r="1368" spans="3:5">
      <c r="C1368" s="139"/>
      <c r="D1368" s="124" t="str">
        <f ca="1">IF(C1368="","",IF(COUNTIF($C$2:C1368,C1368)&gt;1,"",1))</f>
        <v/>
      </c>
      <c r="E1368" s="124" t="str">
        <f ca="1">IF(D1368="","",SUM($D$2:D1368))</f>
        <v/>
      </c>
    </row>
    <row r="1369" spans="3:5">
      <c r="C1369" s="139"/>
      <c r="D1369" s="124" t="str">
        <f ca="1">IF(C1369="","",IF(COUNTIF($C$2:C1369,C1369)&gt;1,"",1))</f>
        <v/>
      </c>
      <c r="E1369" s="124" t="str">
        <f ca="1">IF(D1369="","",SUM($D$2:D1369))</f>
        <v/>
      </c>
    </row>
    <row r="1370" spans="3:5">
      <c r="C1370" s="139"/>
      <c r="D1370" s="124" t="str">
        <f ca="1">IF(C1370="","",IF(COUNTIF($C$2:C1370,C1370)&gt;1,"",1))</f>
        <v/>
      </c>
      <c r="E1370" s="124" t="str">
        <f ca="1">IF(D1370="","",SUM($D$2:D1370))</f>
        <v/>
      </c>
    </row>
    <row r="1371" spans="3:5">
      <c r="C1371" s="139"/>
      <c r="D1371" s="124" t="str">
        <f ca="1">IF(C1371="","",IF(COUNTIF($C$2:C1371,C1371)&gt;1,"",1))</f>
        <v/>
      </c>
      <c r="E1371" s="124" t="str">
        <f ca="1">IF(D1371="","",SUM($D$2:D1371))</f>
        <v/>
      </c>
    </row>
    <row r="1372" spans="3:5">
      <c r="C1372" s="139"/>
      <c r="D1372" s="124" t="str">
        <f ca="1">IF(C1372="","",IF(COUNTIF($C$2:C1372,C1372)&gt;1,"",1))</f>
        <v/>
      </c>
      <c r="E1372" s="124" t="str">
        <f ca="1">IF(D1372="","",SUM($D$2:D1372))</f>
        <v/>
      </c>
    </row>
    <row r="1373" spans="3:5">
      <c r="C1373" s="139"/>
      <c r="D1373" s="124" t="str">
        <f ca="1">IF(C1373="","",IF(COUNTIF($C$2:C1373,C1373)&gt;1,"",1))</f>
        <v/>
      </c>
      <c r="E1373" s="124" t="str">
        <f ca="1">IF(D1373="","",SUM($D$2:D1373))</f>
        <v/>
      </c>
    </row>
    <row r="1374" spans="3:5">
      <c r="C1374" s="139"/>
      <c r="D1374" s="124" t="str">
        <f ca="1">IF(C1374="","",IF(COUNTIF($C$2:C1374,C1374)&gt;1,"",1))</f>
        <v/>
      </c>
      <c r="E1374" s="124" t="str">
        <f ca="1">IF(D1374="","",SUM($D$2:D1374))</f>
        <v/>
      </c>
    </row>
    <row r="1375" spans="3:5">
      <c r="C1375" s="139"/>
      <c r="D1375" s="124" t="str">
        <f ca="1">IF(C1375="","",IF(COUNTIF($C$2:C1375,C1375)&gt;1,"",1))</f>
        <v/>
      </c>
      <c r="E1375" s="124" t="str">
        <f ca="1">IF(D1375="","",SUM($D$2:D1375))</f>
        <v/>
      </c>
    </row>
    <row r="1376" spans="3:5">
      <c r="C1376" s="139"/>
      <c r="D1376" s="124" t="str">
        <f ca="1">IF(C1376="","",IF(COUNTIF($C$2:C1376,C1376)&gt;1,"",1))</f>
        <v/>
      </c>
      <c r="E1376" s="124" t="str">
        <f ca="1">IF(D1376="","",SUM($D$2:D1376))</f>
        <v/>
      </c>
    </row>
    <row r="1377" spans="3:5">
      <c r="C1377" s="139"/>
      <c r="D1377" s="124" t="str">
        <f ca="1">IF(C1377="","",IF(COUNTIF($C$2:C1377,C1377)&gt;1,"",1))</f>
        <v/>
      </c>
      <c r="E1377" s="124" t="str">
        <f ca="1">IF(D1377="","",SUM($D$2:D1377))</f>
        <v/>
      </c>
    </row>
    <row r="1378" spans="3:5">
      <c r="C1378" s="139"/>
      <c r="D1378" s="124" t="str">
        <f ca="1">IF(C1378="","",IF(COUNTIF($C$2:C1378,C1378)&gt;1,"",1))</f>
        <v/>
      </c>
      <c r="E1378" s="124" t="str">
        <f ca="1">IF(D1378="","",SUM($D$2:D1378))</f>
        <v/>
      </c>
    </row>
    <row r="1379" spans="3:5">
      <c r="C1379" s="139"/>
      <c r="D1379" s="124" t="str">
        <f ca="1">IF(C1379="","",IF(COUNTIF($C$2:C1379,C1379)&gt;1,"",1))</f>
        <v/>
      </c>
      <c r="E1379" s="124" t="str">
        <f ca="1">IF(D1379="","",SUM($D$2:D1379))</f>
        <v/>
      </c>
    </row>
    <row r="1380" spans="3:5">
      <c r="C1380" s="139"/>
      <c r="D1380" s="124" t="str">
        <f ca="1">IF(C1380="","",IF(COUNTIF($C$2:C1380,C1380)&gt;1,"",1))</f>
        <v/>
      </c>
      <c r="E1380" s="124" t="str">
        <f ca="1">IF(D1380="","",SUM($D$2:D1380))</f>
        <v/>
      </c>
    </row>
    <row r="1381" spans="3:5">
      <c r="C1381" s="139"/>
      <c r="D1381" s="124" t="str">
        <f ca="1">IF(C1381="","",IF(COUNTIF($C$2:C1381,C1381)&gt;1,"",1))</f>
        <v/>
      </c>
      <c r="E1381" s="124" t="str">
        <f ca="1">IF(D1381="","",SUM($D$2:D1381))</f>
        <v/>
      </c>
    </row>
    <row r="1382" spans="3:5">
      <c r="C1382" s="139"/>
      <c r="D1382" s="124" t="str">
        <f ca="1">IF(C1382="","",IF(COUNTIF($C$2:C1382,C1382)&gt;1,"",1))</f>
        <v/>
      </c>
      <c r="E1382" s="124" t="str">
        <f ca="1">IF(D1382="","",SUM($D$2:D1382))</f>
        <v/>
      </c>
    </row>
    <row r="1383" spans="3:5">
      <c r="C1383" s="139"/>
      <c r="D1383" s="124" t="str">
        <f ca="1">IF(C1383="","",IF(COUNTIF($C$2:C1383,C1383)&gt;1,"",1))</f>
        <v/>
      </c>
      <c r="E1383" s="124" t="str">
        <f ca="1">IF(D1383="","",SUM($D$2:D1383))</f>
        <v/>
      </c>
    </row>
    <row r="1384" spans="3:5">
      <c r="C1384" s="139"/>
      <c r="D1384" s="124" t="str">
        <f ca="1">IF(C1384="","",IF(COUNTIF($C$2:C1384,C1384)&gt;1,"",1))</f>
        <v/>
      </c>
      <c r="E1384" s="124" t="str">
        <f ca="1">IF(D1384="","",SUM($D$2:D1384))</f>
        <v/>
      </c>
    </row>
    <row r="1385" spans="3:5">
      <c r="C1385" s="139"/>
      <c r="D1385" s="124" t="str">
        <f ca="1">IF(C1385="","",IF(COUNTIF($C$2:C1385,C1385)&gt;1,"",1))</f>
        <v/>
      </c>
      <c r="E1385" s="124" t="str">
        <f ca="1">IF(D1385="","",SUM($D$2:D1385))</f>
        <v/>
      </c>
    </row>
    <row r="1386" spans="3:5">
      <c r="C1386" s="139"/>
      <c r="D1386" s="124" t="str">
        <f ca="1">IF(C1386="","",IF(COUNTIF($C$2:C1386,C1386)&gt;1,"",1))</f>
        <v/>
      </c>
      <c r="E1386" s="124" t="str">
        <f ca="1">IF(D1386="","",SUM($D$2:D1386))</f>
        <v/>
      </c>
    </row>
    <row r="1387" spans="3:5">
      <c r="C1387" s="139"/>
      <c r="D1387" s="124" t="str">
        <f ca="1">IF(C1387="","",IF(COUNTIF($C$2:C1387,C1387)&gt;1,"",1))</f>
        <v/>
      </c>
      <c r="E1387" s="124" t="str">
        <f ca="1">IF(D1387="","",SUM($D$2:D1387))</f>
        <v/>
      </c>
    </row>
    <row r="1388" spans="3:5">
      <c r="C1388" s="139"/>
      <c r="D1388" s="124" t="str">
        <f ca="1">IF(C1388="","",IF(COUNTIF($C$2:C1388,C1388)&gt;1,"",1))</f>
        <v/>
      </c>
      <c r="E1388" s="124" t="str">
        <f ca="1">IF(D1388="","",SUM($D$2:D1388))</f>
        <v/>
      </c>
    </row>
    <row r="1389" spans="3:5">
      <c r="C1389" s="139"/>
      <c r="D1389" s="124" t="str">
        <f ca="1">IF(C1389="","",IF(COUNTIF($C$2:C1389,C1389)&gt;1,"",1))</f>
        <v/>
      </c>
      <c r="E1389" s="124" t="str">
        <f ca="1">IF(D1389="","",SUM($D$2:D1389))</f>
        <v/>
      </c>
    </row>
    <row r="1390" spans="3:5">
      <c r="C1390" s="139"/>
      <c r="D1390" s="124" t="str">
        <f ca="1">IF(C1390="","",IF(COUNTIF($C$2:C1390,C1390)&gt;1,"",1))</f>
        <v/>
      </c>
      <c r="E1390" s="124" t="str">
        <f ca="1">IF(D1390="","",SUM($D$2:D1390))</f>
        <v/>
      </c>
    </row>
    <row r="1391" spans="3:5">
      <c r="C1391" s="139"/>
      <c r="D1391" s="124" t="str">
        <f ca="1">IF(C1391="","",IF(COUNTIF($C$2:C1391,C1391)&gt;1,"",1))</f>
        <v/>
      </c>
      <c r="E1391" s="124" t="str">
        <f ca="1">IF(D1391="","",SUM($D$2:D1391))</f>
        <v/>
      </c>
    </row>
    <row r="1392" spans="3:5">
      <c r="C1392" s="139"/>
      <c r="D1392" s="124" t="str">
        <f ca="1">IF(C1392="","",IF(COUNTIF($C$2:C1392,C1392)&gt;1,"",1))</f>
        <v/>
      </c>
      <c r="E1392" s="124" t="str">
        <f ca="1">IF(D1392="","",SUM($D$2:D1392))</f>
        <v/>
      </c>
    </row>
    <row r="1393" spans="3:5">
      <c r="C1393" s="139"/>
      <c r="D1393" s="124" t="str">
        <f ca="1">IF(C1393="","",IF(COUNTIF($C$2:C1393,C1393)&gt;1,"",1))</f>
        <v/>
      </c>
      <c r="E1393" s="124" t="str">
        <f ca="1">IF(D1393="","",SUM($D$2:D1393))</f>
        <v/>
      </c>
    </row>
    <row r="1394" spans="3:5">
      <c r="C1394" s="139"/>
      <c r="D1394" s="124" t="str">
        <f ca="1">IF(C1394="","",IF(COUNTIF($C$2:C1394,C1394)&gt;1,"",1))</f>
        <v/>
      </c>
      <c r="E1394" s="124" t="str">
        <f ca="1">IF(D1394="","",SUM($D$2:D1394))</f>
        <v/>
      </c>
    </row>
    <row r="1395" spans="3:5">
      <c r="C1395" s="139"/>
      <c r="D1395" s="124" t="str">
        <f ca="1">IF(C1395="","",IF(COUNTIF($C$2:C1395,C1395)&gt;1,"",1))</f>
        <v/>
      </c>
      <c r="E1395" s="124" t="str">
        <f ca="1">IF(D1395="","",SUM($D$2:D1395))</f>
        <v/>
      </c>
    </row>
    <row r="1396" spans="3:5">
      <c r="C1396" s="139"/>
      <c r="D1396" s="124" t="str">
        <f ca="1">IF(C1396="","",IF(COUNTIF($C$2:C1396,C1396)&gt;1,"",1))</f>
        <v/>
      </c>
      <c r="E1396" s="124" t="str">
        <f ca="1">IF(D1396="","",SUM($D$2:D1396))</f>
        <v/>
      </c>
    </row>
    <row r="1397" spans="3:5">
      <c r="C1397" s="139"/>
      <c r="D1397" s="124" t="str">
        <f ca="1">IF(C1397="","",IF(COUNTIF($C$2:C1397,C1397)&gt;1,"",1))</f>
        <v/>
      </c>
      <c r="E1397" s="124" t="str">
        <f ca="1">IF(D1397="","",SUM($D$2:D1397))</f>
        <v/>
      </c>
    </row>
    <row r="1398" spans="3:5">
      <c r="C1398" s="139"/>
      <c r="D1398" s="124" t="str">
        <f ca="1">IF(C1398="","",IF(COUNTIF($C$2:C1398,C1398)&gt;1,"",1))</f>
        <v/>
      </c>
      <c r="E1398" s="124" t="str">
        <f ca="1">IF(D1398="","",SUM($D$2:D1398))</f>
        <v/>
      </c>
    </row>
    <row r="1399" spans="3:5">
      <c r="C1399" s="139"/>
      <c r="D1399" s="124" t="str">
        <f ca="1">IF(C1399="","",IF(COUNTIF($C$2:C1399,C1399)&gt;1,"",1))</f>
        <v/>
      </c>
      <c r="E1399" s="124" t="str">
        <f ca="1">IF(D1399="","",SUM($D$2:D1399))</f>
        <v/>
      </c>
    </row>
    <row r="1400" spans="3:5">
      <c r="C1400" s="139"/>
      <c r="D1400" s="124" t="str">
        <f ca="1">IF(C1400="","",IF(COUNTIF($C$2:C1400,C1400)&gt;1,"",1))</f>
        <v/>
      </c>
      <c r="E1400" s="124" t="str">
        <f ca="1">IF(D1400="","",SUM($D$2:D1400))</f>
        <v/>
      </c>
    </row>
    <row r="1401" spans="3:5">
      <c r="C1401" s="139"/>
      <c r="D1401" s="124" t="str">
        <f ca="1">IF(C1401="","",IF(COUNTIF($C$2:C1401,C1401)&gt;1,"",1))</f>
        <v/>
      </c>
      <c r="E1401" s="124" t="str">
        <f ca="1">IF(D1401="","",SUM($D$2:D1401))</f>
        <v/>
      </c>
    </row>
    <row r="1402" spans="3:5">
      <c r="C1402" s="139"/>
      <c r="D1402" s="124" t="str">
        <f ca="1">IF(C1402="","",IF(COUNTIF($C$2:C1402,C1402)&gt;1,"",1))</f>
        <v/>
      </c>
      <c r="E1402" s="124" t="str">
        <f ca="1">IF(D1402="","",SUM($D$2:D1402))</f>
        <v/>
      </c>
    </row>
    <row r="1403" spans="3:5">
      <c r="C1403" s="139"/>
      <c r="D1403" s="124" t="str">
        <f ca="1">IF(C1403="","",IF(COUNTIF($C$2:C1403,C1403)&gt;1,"",1))</f>
        <v/>
      </c>
      <c r="E1403" s="124" t="str">
        <f ca="1">IF(D1403="","",SUM($D$2:D1403))</f>
        <v/>
      </c>
    </row>
    <row r="1404" spans="3:5">
      <c r="C1404" s="139"/>
      <c r="D1404" s="124" t="str">
        <f ca="1">IF(C1404="","",IF(COUNTIF($C$2:C1404,C1404)&gt;1,"",1))</f>
        <v/>
      </c>
      <c r="E1404" s="124" t="str">
        <f ca="1">IF(D1404="","",SUM($D$2:D1404))</f>
        <v/>
      </c>
    </row>
    <row r="1405" spans="3:5">
      <c r="C1405" s="139"/>
      <c r="D1405" s="124" t="str">
        <f ca="1">IF(C1405="","",IF(COUNTIF($C$2:C1405,C1405)&gt;1,"",1))</f>
        <v/>
      </c>
      <c r="E1405" s="124" t="str">
        <f ca="1">IF(D1405="","",SUM($D$2:D1405))</f>
        <v/>
      </c>
    </row>
    <row r="1406" spans="3:5">
      <c r="C1406" s="139"/>
      <c r="D1406" s="124" t="str">
        <f ca="1">IF(C1406="","",IF(COUNTIF($C$2:C1406,C1406)&gt;1,"",1))</f>
        <v/>
      </c>
      <c r="E1406" s="124" t="str">
        <f ca="1">IF(D1406="","",SUM($D$2:D1406))</f>
        <v/>
      </c>
    </row>
    <row r="1407" spans="3:5">
      <c r="C1407" s="139"/>
      <c r="D1407" s="124" t="str">
        <f ca="1">IF(C1407="","",IF(COUNTIF($C$2:C1407,C1407)&gt;1,"",1))</f>
        <v/>
      </c>
      <c r="E1407" s="124" t="str">
        <f ca="1">IF(D1407="","",SUM($D$2:D1407))</f>
        <v/>
      </c>
    </row>
    <row r="1408" spans="3:5">
      <c r="C1408" s="139"/>
      <c r="D1408" s="124" t="str">
        <f ca="1">IF(C1408="","",IF(COUNTIF($C$2:C1408,C1408)&gt;1,"",1))</f>
        <v/>
      </c>
      <c r="E1408" s="124" t="str">
        <f ca="1">IF(D1408="","",SUM($D$2:D1408))</f>
        <v/>
      </c>
    </row>
    <row r="1409" spans="3:5">
      <c r="C1409" s="139"/>
      <c r="D1409" s="124" t="str">
        <f ca="1">IF(C1409="","",IF(COUNTIF($C$2:C1409,C1409)&gt;1,"",1))</f>
        <v/>
      </c>
      <c r="E1409" s="124" t="str">
        <f ca="1">IF(D1409="","",SUM($D$2:D1409))</f>
        <v/>
      </c>
    </row>
    <row r="1410" spans="3:5">
      <c r="C1410" s="139"/>
      <c r="D1410" s="124" t="str">
        <f ca="1">IF(C1410="","",IF(COUNTIF($C$2:C1410,C1410)&gt;1,"",1))</f>
        <v/>
      </c>
      <c r="E1410" s="124" t="str">
        <f ca="1">IF(D1410="","",SUM($D$2:D1410))</f>
        <v/>
      </c>
    </row>
    <row r="1411" spans="3:5">
      <c r="C1411" s="139"/>
      <c r="D1411" s="124" t="str">
        <f ca="1">IF(C1411="","",IF(COUNTIF($C$2:C1411,C1411)&gt;1,"",1))</f>
        <v/>
      </c>
      <c r="E1411" s="124" t="str">
        <f ca="1">IF(D1411="","",SUM($D$2:D1411))</f>
        <v/>
      </c>
    </row>
    <row r="1412" spans="3:5">
      <c r="C1412" s="139"/>
      <c r="D1412" s="124" t="str">
        <f ca="1">IF(C1412="","",IF(COUNTIF($C$2:C1412,C1412)&gt;1,"",1))</f>
        <v/>
      </c>
      <c r="E1412" s="124" t="str">
        <f ca="1">IF(D1412="","",SUM($D$2:D1412))</f>
        <v/>
      </c>
    </row>
    <row r="1413" spans="3:5">
      <c r="C1413" s="139"/>
      <c r="D1413" s="124" t="str">
        <f ca="1">IF(C1413="","",IF(COUNTIF($C$2:C1413,C1413)&gt;1,"",1))</f>
        <v/>
      </c>
      <c r="E1413" s="124" t="str">
        <f ca="1">IF(D1413="","",SUM($D$2:D1413))</f>
        <v/>
      </c>
    </row>
    <row r="1414" spans="3:5">
      <c r="C1414" s="139"/>
      <c r="D1414" s="124" t="str">
        <f ca="1">IF(C1414="","",IF(COUNTIF($C$2:C1414,C1414)&gt;1,"",1))</f>
        <v/>
      </c>
      <c r="E1414" s="124" t="str">
        <f ca="1">IF(D1414="","",SUM($D$2:D1414))</f>
        <v/>
      </c>
    </row>
    <row r="1415" spans="3:5">
      <c r="C1415" s="139"/>
      <c r="D1415" s="124" t="str">
        <f ca="1">IF(C1415="","",IF(COUNTIF($C$2:C1415,C1415)&gt;1,"",1))</f>
        <v/>
      </c>
      <c r="E1415" s="124" t="str">
        <f ca="1">IF(D1415="","",SUM($D$2:D1415))</f>
        <v/>
      </c>
    </row>
    <row r="1416" spans="3:5">
      <c r="C1416" s="139"/>
      <c r="D1416" s="124" t="str">
        <f ca="1">IF(C1416="","",IF(COUNTIF($C$2:C1416,C1416)&gt;1,"",1))</f>
        <v/>
      </c>
      <c r="E1416" s="124" t="str">
        <f ca="1">IF(D1416="","",SUM($D$2:D1416))</f>
        <v/>
      </c>
    </row>
    <row r="1417" spans="3:5">
      <c r="C1417" s="139"/>
      <c r="D1417" s="124" t="str">
        <f ca="1">IF(C1417="","",IF(COUNTIF($C$2:C1417,C1417)&gt;1,"",1))</f>
        <v/>
      </c>
      <c r="E1417" s="124" t="str">
        <f ca="1">IF(D1417="","",SUM($D$2:D1417))</f>
        <v/>
      </c>
    </row>
    <row r="1418" spans="3:5">
      <c r="C1418" s="139"/>
      <c r="D1418" s="124" t="str">
        <f ca="1">IF(C1418="","",IF(COUNTIF($C$2:C1418,C1418)&gt;1,"",1))</f>
        <v/>
      </c>
      <c r="E1418" s="124" t="str">
        <f ca="1">IF(D1418="","",SUM($D$2:D1418))</f>
        <v/>
      </c>
    </row>
    <row r="1419" spans="3:5">
      <c r="C1419" s="139"/>
      <c r="D1419" s="124" t="str">
        <f ca="1">IF(C1419="","",IF(COUNTIF($C$2:C1419,C1419)&gt;1,"",1))</f>
        <v/>
      </c>
      <c r="E1419" s="124" t="str">
        <f ca="1">IF(D1419="","",SUM($D$2:D1419))</f>
        <v/>
      </c>
    </row>
    <row r="1420" spans="3:5">
      <c r="C1420" s="139"/>
      <c r="D1420" s="124" t="str">
        <f ca="1">IF(C1420="","",IF(COUNTIF($C$2:C1420,C1420)&gt;1,"",1))</f>
        <v/>
      </c>
      <c r="E1420" s="124" t="str">
        <f ca="1">IF(D1420="","",SUM($D$2:D1420))</f>
        <v/>
      </c>
    </row>
    <row r="1421" spans="3:5">
      <c r="C1421" s="139"/>
      <c r="D1421" s="124" t="str">
        <f ca="1">IF(C1421="","",IF(COUNTIF($C$2:C1421,C1421)&gt;1,"",1))</f>
        <v/>
      </c>
      <c r="E1421" s="124" t="str">
        <f ca="1">IF(D1421="","",SUM($D$2:D1421))</f>
        <v/>
      </c>
    </row>
    <row r="1422" spans="3:5">
      <c r="C1422" s="139"/>
      <c r="D1422" s="124" t="str">
        <f ca="1">IF(C1422="","",IF(COUNTIF($C$2:C1422,C1422)&gt;1,"",1))</f>
        <v/>
      </c>
      <c r="E1422" s="124" t="str">
        <f ca="1">IF(D1422="","",SUM($D$2:D1422))</f>
        <v/>
      </c>
    </row>
    <row r="1423" spans="3:5">
      <c r="C1423" s="139"/>
      <c r="D1423" s="124" t="str">
        <f ca="1">IF(C1423="","",IF(COUNTIF($C$2:C1423,C1423)&gt;1,"",1))</f>
        <v/>
      </c>
      <c r="E1423" s="124" t="str">
        <f ca="1">IF(D1423="","",SUM($D$2:D1423))</f>
        <v/>
      </c>
    </row>
    <row r="1424" spans="3:5">
      <c r="C1424" s="139"/>
      <c r="D1424" s="124" t="str">
        <f ca="1">IF(C1424="","",IF(COUNTIF($C$2:C1424,C1424)&gt;1,"",1))</f>
        <v/>
      </c>
      <c r="E1424" s="124" t="str">
        <f ca="1">IF(D1424="","",SUM($D$2:D1424))</f>
        <v/>
      </c>
    </row>
    <row r="1425" spans="3:5">
      <c r="C1425" s="139"/>
      <c r="D1425" s="124" t="str">
        <f ca="1">IF(C1425="","",IF(COUNTIF($C$2:C1425,C1425)&gt;1,"",1))</f>
        <v/>
      </c>
      <c r="E1425" s="124" t="str">
        <f ca="1">IF(D1425="","",SUM($D$2:D1425))</f>
        <v/>
      </c>
    </row>
    <row r="1426" spans="3:5">
      <c r="C1426" s="139"/>
      <c r="D1426" s="124" t="str">
        <f ca="1">IF(C1426="","",IF(COUNTIF($C$2:C1426,C1426)&gt;1,"",1))</f>
        <v/>
      </c>
      <c r="E1426" s="124" t="str">
        <f ca="1">IF(D1426="","",SUM($D$2:D1426))</f>
        <v/>
      </c>
    </row>
    <row r="1427" spans="3:5">
      <c r="C1427" s="139"/>
      <c r="D1427" s="124" t="str">
        <f ca="1">IF(C1427="","",IF(COUNTIF($C$2:C1427,C1427)&gt;1,"",1))</f>
        <v/>
      </c>
      <c r="E1427" s="124" t="str">
        <f ca="1">IF(D1427="","",SUM($D$2:D1427))</f>
        <v/>
      </c>
    </row>
    <row r="1428" spans="3:5">
      <c r="C1428" s="139"/>
      <c r="D1428" s="124" t="str">
        <f ca="1">IF(C1428="","",IF(COUNTIF($C$2:C1428,C1428)&gt;1,"",1))</f>
        <v/>
      </c>
      <c r="E1428" s="124" t="str">
        <f ca="1">IF(D1428="","",SUM($D$2:D1428))</f>
        <v/>
      </c>
    </row>
    <row r="1429" spans="3:5">
      <c r="C1429" s="139"/>
      <c r="D1429" s="124" t="str">
        <f ca="1">IF(C1429="","",IF(COUNTIF($C$2:C1429,C1429)&gt;1,"",1))</f>
        <v/>
      </c>
      <c r="E1429" s="124" t="str">
        <f ca="1">IF(D1429="","",SUM($D$2:D1429))</f>
        <v/>
      </c>
    </row>
    <row r="1430" spans="3:5">
      <c r="C1430" s="139"/>
      <c r="D1430" s="124" t="str">
        <f ca="1">IF(C1430="","",IF(COUNTIF($C$2:C1430,C1430)&gt;1,"",1))</f>
        <v/>
      </c>
      <c r="E1430" s="124" t="str">
        <f ca="1">IF(D1430="","",SUM($D$2:D1430))</f>
        <v/>
      </c>
    </row>
    <row r="1431" spans="3:5">
      <c r="C1431" s="139"/>
      <c r="D1431" s="124" t="str">
        <f ca="1">IF(C1431="","",IF(COUNTIF($C$2:C1431,C1431)&gt;1,"",1))</f>
        <v/>
      </c>
      <c r="E1431" s="124" t="str">
        <f ca="1">IF(D1431="","",SUM($D$2:D1431))</f>
        <v/>
      </c>
    </row>
    <row r="1432" spans="3:5">
      <c r="C1432" s="139"/>
      <c r="D1432" s="124" t="str">
        <f ca="1">IF(C1432="","",IF(COUNTIF($C$2:C1432,C1432)&gt;1,"",1))</f>
        <v/>
      </c>
      <c r="E1432" s="124" t="str">
        <f ca="1">IF(D1432="","",SUM($D$2:D1432))</f>
        <v/>
      </c>
    </row>
    <row r="1433" spans="3:5">
      <c r="C1433" s="139"/>
      <c r="D1433" s="124" t="str">
        <f ca="1">IF(C1433="","",IF(COUNTIF($C$2:C1433,C1433)&gt;1,"",1))</f>
        <v/>
      </c>
      <c r="E1433" s="124" t="str">
        <f ca="1">IF(D1433="","",SUM($D$2:D1433))</f>
        <v/>
      </c>
    </row>
    <row r="1434" spans="3:5">
      <c r="C1434" s="139"/>
      <c r="D1434" s="124" t="str">
        <f ca="1">IF(C1434="","",IF(COUNTIF($C$2:C1434,C1434)&gt;1,"",1))</f>
        <v/>
      </c>
      <c r="E1434" s="124" t="str">
        <f ca="1">IF(D1434="","",SUM($D$2:D1434))</f>
        <v/>
      </c>
    </row>
    <row r="1435" spans="3:5">
      <c r="C1435" s="139"/>
      <c r="D1435" s="124" t="str">
        <f ca="1">IF(C1435="","",IF(COUNTIF($C$2:C1435,C1435)&gt;1,"",1))</f>
        <v/>
      </c>
      <c r="E1435" s="124" t="str">
        <f ca="1">IF(D1435="","",SUM($D$2:D1435))</f>
        <v/>
      </c>
    </row>
    <row r="1436" spans="3:5">
      <c r="C1436" s="139"/>
      <c r="D1436" s="124" t="str">
        <f ca="1">IF(C1436="","",IF(COUNTIF($C$2:C1436,C1436)&gt;1,"",1))</f>
        <v/>
      </c>
      <c r="E1436" s="124" t="str">
        <f ca="1">IF(D1436="","",SUM($D$2:D1436))</f>
        <v/>
      </c>
    </row>
    <row r="1437" spans="3:5">
      <c r="C1437" s="139"/>
      <c r="D1437" s="124" t="str">
        <f ca="1">IF(C1437="","",IF(COUNTIF($C$2:C1437,C1437)&gt;1,"",1))</f>
        <v/>
      </c>
      <c r="E1437" s="124" t="str">
        <f ca="1">IF(D1437="","",SUM($D$2:D1437))</f>
        <v/>
      </c>
    </row>
    <row r="1438" spans="3:5">
      <c r="C1438" s="139"/>
      <c r="D1438" s="124" t="str">
        <f ca="1">IF(C1438="","",IF(COUNTIF($C$2:C1438,C1438)&gt;1,"",1))</f>
        <v/>
      </c>
      <c r="E1438" s="124" t="str">
        <f ca="1">IF(D1438="","",SUM($D$2:D1438))</f>
        <v/>
      </c>
    </row>
    <row r="1439" spans="3:5">
      <c r="C1439" s="139"/>
      <c r="D1439" s="124" t="str">
        <f ca="1">IF(C1439="","",IF(COUNTIF($C$2:C1439,C1439)&gt;1,"",1))</f>
        <v/>
      </c>
      <c r="E1439" s="124" t="str">
        <f ca="1">IF(D1439="","",SUM($D$2:D1439))</f>
        <v/>
      </c>
    </row>
    <row r="1440" spans="3:5">
      <c r="C1440" s="139"/>
      <c r="D1440" s="124" t="str">
        <f ca="1">IF(C1440="","",IF(COUNTIF($C$2:C1440,C1440)&gt;1,"",1))</f>
        <v/>
      </c>
      <c r="E1440" s="124" t="str">
        <f ca="1">IF(D1440="","",SUM($D$2:D1440))</f>
        <v/>
      </c>
    </row>
    <row r="1441" spans="3:5">
      <c r="C1441" s="139"/>
      <c r="D1441" s="124" t="str">
        <f ca="1">IF(C1441="","",IF(COUNTIF($C$2:C1441,C1441)&gt;1,"",1))</f>
        <v/>
      </c>
      <c r="E1441" s="124" t="str">
        <f ca="1">IF(D1441="","",SUM($D$2:D1441))</f>
        <v/>
      </c>
    </row>
    <row r="1442" spans="3:5">
      <c r="C1442" s="139"/>
      <c r="D1442" s="124" t="str">
        <f ca="1">IF(C1442="","",IF(COUNTIF($C$2:C1442,C1442)&gt;1,"",1))</f>
        <v/>
      </c>
      <c r="E1442" s="124" t="str">
        <f ca="1">IF(D1442="","",SUM($D$2:D1442))</f>
        <v/>
      </c>
    </row>
    <row r="1443" spans="3:5">
      <c r="C1443" s="139"/>
      <c r="D1443" s="124" t="str">
        <f ca="1">IF(C1443="","",IF(COUNTIF($C$2:C1443,C1443)&gt;1,"",1))</f>
        <v/>
      </c>
      <c r="E1443" s="124" t="str">
        <f ca="1">IF(D1443="","",SUM($D$2:D1443))</f>
        <v/>
      </c>
    </row>
    <row r="1444" spans="3:5">
      <c r="C1444" s="139"/>
      <c r="D1444" s="124" t="str">
        <f ca="1">IF(C1444="","",IF(COUNTIF($C$2:C1444,C1444)&gt;1,"",1))</f>
        <v/>
      </c>
      <c r="E1444" s="124" t="str">
        <f ca="1">IF(D1444="","",SUM($D$2:D1444))</f>
        <v/>
      </c>
    </row>
    <row r="1445" spans="3:5">
      <c r="C1445" s="139"/>
      <c r="D1445" s="124" t="str">
        <f ca="1">IF(C1445="","",IF(COUNTIF($C$2:C1445,C1445)&gt;1,"",1))</f>
        <v/>
      </c>
      <c r="E1445" s="124" t="str">
        <f ca="1">IF(D1445="","",SUM($D$2:D1445))</f>
        <v/>
      </c>
    </row>
    <row r="1446" spans="3:5">
      <c r="C1446" s="139"/>
      <c r="D1446" s="124" t="str">
        <f ca="1">IF(C1446="","",IF(COUNTIF($C$2:C1446,C1446)&gt;1,"",1))</f>
        <v/>
      </c>
      <c r="E1446" s="124" t="str">
        <f ca="1">IF(D1446="","",SUM($D$2:D1446))</f>
        <v/>
      </c>
    </row>
    <row r="1447" spans="3:5">
      <c r="C1447" s="139"/>
      <c r="D1447" s="124" t="str">
        <f ca="1">IF(C1447="","",IF(COUNTIF($C$2:C1447,C1447)&gt;1,"",1))</f>
        <v/>
      </c>
      <c r="E1447" s="124" t="str">
        <f ca="1">IF(D1447="","",SUM($D$2:D1447))</f>
        <v/>
      </c>
    </row>
    <row r="1448" spans="3:5">
      <c r="C1448" s="139"/>
      <c r="D1448" s="124" t="str">
        <f ca="1">IF(C1448="","",IF(COUNTIF($C$2:C1448,C1448)&gt;1,"",1))</f>
        <v/>
      </c>
      <c r="E1448" s="124" t="str">
        <f ca="1">IF(D1448="","",SUM($D$2:D1448))</f>
        <v/>
      </c>
    </row>
    <row r="1449" spans="3:5">
      <c r="C1449" s="139"/>
      <c r="D1449" s="124" t="str">
        <f ca="1">IF(C1449="","",IF(COUNTIF($C$2:C1449,C1449)&gt;1,"",1))</f>
        <v/>
      </c>
      <c r="E1449" s="124" t="str">
        <f ca="1">IF(D1449="","",SUM($D$2:D1449))</f>
        <v/>
      </c>
    </row>
    <row r="1450" spans="3:5">
      <c r="C1450" s="139"/>
      <c r="D1450" s="124" t="str">
        <f ca="1">IF(C1450="","",IF(COUNTIF($C$2:C1450,C1450)&gt;1,"",1))</f>
        <v/>
      </c>
      <c r="E1450" s="124" t="str">
        <f ca="1">IF(D1450="","",SUM($D$2:D1450))</f>
        <v/>
      </c>
    </row>
    <row r="1451" spans="3:5">
      <c r="C1451" s="139"/>
      <c r="D1451" s="124" t="str">
        <f ca="1">IF(C1451="","",IF(COUNTIF($C$2:C1451,C1451)&gt;1,"",1))</f>
        <v/>
      </c>
      <c r="E1451" s="124" t="str">
        <f ca="1">IF(D1451="","",SUM($D$2:D1451))</f>
        <v/>
      </c>
    </row>
    <row r="1452" spans="3:5">
      <c r="C1452" s="139"/>
      <c r="D1452" s="124" t="str">
        <f ca="1">IF(C1452="","",IF(COUNTIF($C$2:C1452,C1452)&gt;1,"",1))</f>
        <v/>
      </c>
      <c r="E1452" s="124" t="str">
        <f ca="1">IF(D1452="","",SUM($D$2:D1452))</f>
        <v/>
      </c>
    </row>
    <row r="1453" spans="3:5">
      <c r="C1453" s="139"/>
      <c r="D1453" s="124" t="str">
        <f ca="1">IF(C1453="","",IF(COUNTIF($C$2:C1453,C1453)&gt;1,"",1))</f>
        <v/>
      </c>
      <c r="E1453" s="124" t="str">
        <f ca="1">IF(D1453="","",SUM($D$2:D1453))</f>
        <v/>
      </c>
    </row>
    <row r="1454" spans="3:5">
      <c r="C1454" s="139"/>
      <c r="D1454" s="124" t="str">
        <f ca="1">IF(C1454="","",IF(COUNTIF($C$2:C1454,C1454)&gt;1,"",1))</f>
        <v/>
      </c>
      <c r="E1454" s="124" t="str">
        <f ca="1">IF(D1454="","",SUM($D$2:D1454))</f>
        <v/>
      </c>
    </row>
    <row r="1455" spans="3:5">
      <c r="C1455" s="139"/>
      <c r="D1455" s="124" t="str">
        <f ca="1">IF(C1455="","",IF(COUNTIF($C$2:C1455,C1455)&gt;1,"",1))</f>
        <v/>
      </c>
      <c r="E1455" s="124" t="str">
        <f ca="1">IF(D1455="","",SUM($D$2:D1455))</f>
        <v/>
      </c>
    </row>
    <row r="1456" spans="3:5">
      <c r="C1456" s="139"/>
      <c r="D1456" s="124" t="str">
        <f ca="1">IF(C1456="","",IF(COUNTIF($C$2:C1456,C1456)&gt;1,"",1))</f>
        <v/>
      </c>
      <c r="E1456" s="124" t="str">
        <f ca="1">IF(D1456="","",SUM($D$2:D1456))</f>
        <v/>
      </c>
    </row>
    <row r="1457" spans="3:5">
      <c r="C1457" s="139"/>
      <c r="D1457" s="124" t="str">
        <f ca="1">IF(C1457="","",IF(COUNTIF($C$2:C1457,C1457)&gt;1,"",1))</f>
        <v/>
      </c>
      <c r="E1457" s="124" t="str">
        <f ca="1">IF(D1457="","",SUM($D$2:D1457))</f>
        <v/>
      </c>
    </row>
    <row r="1458" spans="3:5">
      <c r="C1458" s="139"/>
      <c r="D1458" s="124" t="str">
        <f ca="1">IF(C1458="","",IF(COUNTIF($C$2:C1458,C1458)&gt;1,"",1))</f>
        <v/>
      </c>
      <c r="E1458" s="124" t="str">
        <f ca="1">IF(D1458="","",SUM($D$2:D1458))</f>
        <v/>
      </c>
    </row>
    <row r="1459" spans="3:5">
      <c r="C1459" s="139"/>
      <c r="D1459" s="124" t="str">
        <f ca="1">IF(C1459="","",IF(COUNTIF($C$2:C1459,C1459)&gt;1,"",1))</f>
        <v/>
      </c>
      <c r="E1459" s="124" t="str">
        <f ca="1">IF(D1459="","",SUM($D$2:D1459))</f>
        <v/>
      </c>
    </row>
    <row r="1460" spans="3:5">
      <c r="C1460" s="139"/>
      <c r="D1460" s="124" t="str">
        <f ca="1">IF(C1460="","",IF(COUNTIF($C$2:C1460,C1460)&gt;1,"",1))</f>
        <v/>
      </c>
      <c r="E1460" s="124" t="str">
        <f ca="1">IF(D1460="","",SUM($D$2:D1460))</f>
        <v/>
      </c>
    </row>
    <row r="1461" spans="3:5">
      <c r="C1461" s="139"/>
      <c r="D1461" s="124" t="str">
        <f ca="1">IF(C1461="","",IF(COUNTIF($C$2:C1461,C1461)&gt;1,"",1))</f>
        <v/>
      </c>
      <c r="E1461" s="124" t="str">
        <f ca="1">IF(D1461="","",SUM($D$2:D1461))</f>
        <v/>
      </c>
    </row>
    <row r="1462" spans="3:5">
      <c r="C1462" s="139"/>
      <c r="D1462" s="124" t="str">
        <f ca="1">IF(C1462="","",IF(COUNTIF($C$2:C1462,C1462)&gt;1,"",1))</f>
        <v/>
      </c>
      <c r="E1462" s="124" t="str">
        <f ca="1">IF(D1462="","",SUM($D$2:D1462))</f>
        <v/>
      </c>
    </row>
    <row r="1463" spans="3:5">
      <c r="C1463" s="139"/>
      <c r="D1463" s="124" t="str">
        <f ca="1">IF(C1463="","",IF(COUNTIF($C$2:C1463,C1463)&gt;1,"",1))</f>
        <v/>
      </c>
      <c r="E1463" s="124" t="str">
        <f ca="1">IF(D1463="","",SUM($D$2:D1463))</f>
        <v/>
      </c>
    </row>
    <row r="1464" spans="3:5">
      <c r="C1464" s="139"/>
      <c r="D1464" s="124" t="str">
        <f ca="1">IF(C1464="","",IF(COUNTIF($C$2:C1464,C1464)&gt;1,"",1))</f>
        <v/>
      </c>
      <c r="E1464" s="124" t="str">
        <f ca="1">IF(D1464="","",SUM($D$2:D1464))</f>
        <v/>
      </c>
    </row>
    <row r="1465" spans="3:5">
      <c r="C1465" s="139"/>
      <c r="D1465" s="124" t="str">
        <f ca="1">IF(C1465="","",IF(COUNTIF($C$2:C1465,C1465)&gt;1,"",1))</f>
        <v/>
      </c>
      <c r="E1465" s="124" t="str">
        <f ca="1">IF(D1465="","",SUM($D$2:D1465))</f>
        <v/>
      </c>
    </row>
    <row r="1466" spans="3:5">
      <c r="C1466" s="139"/>
      <c r="D1466" s="124" t="str">
        <f ca="1">IF(C1466="","",IF(COUNTIF($C$2:C1466,C1466)&gt;1,"",1))</f>
        <v/>
      </c>
      <c r="E1466" s="124" t="str">
        <f ca="1">IF(D1466="","",SUM($D$2:D1466))</f>
        <v/>
      </c>
    </row>
    <row r="1467" spans="3:5">
      <c r="C1467" s="139"/>
      <c r="D1467" s="124" t="str">
        <f ca="1">IF(C1467="","",IF(COUNTIF($C$2:C1467,C1467)&gt;1,"",1))</f>
        <v/>
      </c>
      <c r="E1467" s="124" t="str">
        <f ca="1">IF(D1467="","",SUM($D$2:D1467))</f>
        <v/>
      </c>
    </row>
    <row r="1468" spans="3:5">
      <c r="C1468" s="139"/>
      <c r="D1468" s="124" t="str">
        <f ca="1">IF(C1468="","",IF(COUNTIF($C$2:C1468,C1468)&gt;1,"",1))</f>
        <v/>
      </c>
      <c r="E1468" s="124" t="str">
        <f ca="1">IF(D1468="","",SUM($D$2:D1468))</f>
        <v/>
      </c>
    </row>
    <row r="1469" spans="3:5">
      <c r="C1469" s="139"/>
      <c r="D1469" s="124" t="str">
        <f ca="1">IF(C1469="","",IF(COUNTIF($C$2:C1469,C1469)&gt;1,"",1))</f>
        <v/>
      </c>
      <c r="E1469" s="124" t="str">
        <f ca="1">IF(D1469="","",SUM($D$2:D1469))</f>
        <v/>
      </c>
    </row>
    <row r="1470" spans="3:5">
      <c r="C1470" s="139"/>
      <c r="D1470" s="124" t="str">
        <f ca="1">IF(C1470="","",IF(COUNTIF($C$2:C1470,C1470)&gt;1,"",1))</f>
        <v/>
      </c>
      <c r="E1470" s="124" t="str">
        <f ca="1">IF(D1470="","",SUM($D$2:D1470))</f>
        <v/>
      </c>
    </row>
    <row r="1471" spans="3:5">
      <c r="C1471" s="139"/>
      <c r="D1471" s="124" t="str">
        <f ca="1">IF(C1471="","",IF(COUNTIF($C$2:C1471,C1471)&gt;1,"",1))</f>
        <v/>
      </c>
      <c r="E1471" s="124" t="str">
        <f ca="1">IF(D1471="","",SUM($D$2:D1471))</f>
        <v/>
      </c>
    </row>
    <row r="1472" spans="3:5">
      <c r="C1472" s="139"/>
      <c r="D1472" s="124" t="str">
        <f ca="1">IF(C1472="","",IF(COUNTIF($C$2:C1472,C1472)&gt;1,"",1))</f>
        <v/>
      </c>
      <c r="E1472" s="124" t="str">
        <f ca="1">IF(D1472="","",SUM($D$2:D1472))</f>
        <v/>
      </c>
    </row>
    <row r="1473" spans="3:5">
      <c r="C1473" s="139"/>
      <c r="D1473" s="124" t="str">
        <f ca="1">IF(C1473="","",IF(COUNTIF($C$2:C1473,C1473)&gt;1,"",1))</f>
        <v/>
      </c>
      <c r="E1473" s="124" t="str">
        <f ca="1">IF(D1473="","",SUM($D$2:D1473))</f>
        <v/>
      </c>
    </row>
    <row r="1474" spans="3:5">
      <c r="C1474" s="139"/>
      <c r="D1474" s="124" t="str">
        <f ca="1">IF(C1474="","",IF(COUNTIF($C$2:C1474,C1474)&gt;1,"",1))</f>
        <v/>
      </c>
      <c r="E1474" s="124" t="str">
        <f ca="1">IF(D1474="","",SUM($D$2:D1474))</f>
        <v/>
      </c>
    </row>
    <row r="1475" spans="3:5">
      <c r="C1475" s="139"/>
      <c r="D1475" s="124" t="str">
        <f ca="1">IF(C1475="","",IF(COUNTIF($C$2:C1475,C1475)&gt;1,"",1))</f>
        <v/>
      </c>
      <c r="E1475" s="124" t="str">
        <f ca="1">IF(D1475="","",SUM($D$2:D1475))</f>
        <v/>
      </c>
    </row>
    <row r="1476" spans="3:5">
      <c r="C1476" s="139"/>
      <c r="D1476" s="124" t="str">
        <f ca="1">IF(C1476="","",IF(COUNTIF($C$2:C1476,C1476)&gt;1,"",1))</f>
        <v/>
      </c>
      <c r="E1476" s="124" t="str">
        <f ca="1">IF(D1476="","",SUM($D$2:D1476))</f>
        <v/>
      </c>
    </row>
    <row r="1477" spans="3:5">
      <c r="C1477" s="139"/>
      <c r="D1477" s="124" t="str">
        <f ca="1">IF(C1477="","",IF(COUNTIF($C$2:C1477,C1477)&gt;1,"",1))</f>
        <v/>
      </c>
      <c r="E1477" s="124" t="str">
        <f ca="1">IF(D1477="","",SUM($D$2:D1477))</f>
        <v/>
      </c>
    </row>
    <row r="1478" spans="3:5">
      <c r="C1478" s="139"/>
      <c r="D1478" s="124" t="str">
        <f ca="1">IF(C1478="","",IF(COUNTIF($C$2:C1478,C1478)&gt;1,"",1))</f>
        <v/>
      </c>
      <c r="E1478" s="124" t="str">
        <f ca="1">IF(D1478="","",SUM($D$2:D1478))</f>
        <v/>
      </c>
    </row>
    <row r="1479" spans="3:5">
      <c r="C1479" s="139"/>
      <c r="D1479" s="124" t="str">
        <f ca="1">IF(C1479="","",IF(COUNTIF($C$2:C1479,C1479)&gt;1,"",1))</f>
        <v/>
      </c>
      <c r="E1479" s="124" t="str">
        <f ca="1">IF(D1479="","",SUM($D$2:D1479))</f>
        <v/>
      </c>
    </row>
    <row r="1480" spans="3:5">
      <c r="C1480" s="139"/>
      <c r="D1480" s="124" t="str">
        <f ca="1">IF(C1480="","",IF(COUNTIF($C$2:C1480,C1480)&gt;1,"",1))</f>
        <v/>
      </c>
      <c r="E1480" s="124" t="str">
        <f ca="1">IF(D1480="","",SUM($D$2:D1480))</f>
        <v/>
      </c>
    </row>
    <row r="1481" spans="3:5">
      <c r="C1481" s="139"/>
      <c r="D1481" s="124" t="str">
        <f ca="1">IF(C1481="","",IF(COUNTIF($C$2:C1481,C1481)&gt;1,"",1))</f>
        <v/>
      </c>
      <c r="E1481" s="124" t="str">
        <f ca="1">IF(D1481="","",SUM($D$2:D1481))</f>
        <v/>
      </c>
    </row>
    <row r="1482" spans="3:5">
      <c r="C1482" s="139"/>
      <c r="D1482" s="124" t="str">
        <f ca="1">IF(C1482="","",IF(COUNTIF($C$2:C1482,C1482)&gt;1,"",1))</f>
        <v/>
      </c>
      <c r="E1482" s="124" t="str">
        <f ca="1">IF(D1482="","",SUM($D$2:D1482))</f>
        <v/>
      </c>
    </row>
    <row r="1483" spans="3:5">
      <c r="C1483" s="139"/>
      <c r="D1483" s="124" t="str">
        <f ca="1">IF(C1483="","",IF(COUNTIF($C$2:C1483,C1483)&gt;1,"",1))</f>
        <v/>
      </c>
      <c r="E1483" s="124" t="str">
        <f ca="1">IF(D1483="","",SUM($D$2:D1483))</f>
        <v/>
      </c>
    </row>
    <row r="1484" spans="3:5">
      <c r="C1484" s="139"/>
      <c r="D1484" s="124" t="str">
        <f ca="1">IF(C1484="","",IF(COUNTIF($C$2:C1484,C1484)&gt;1,"",1))</f>
        <v/>
      </c>
      <c r="E1484" s="124" t="str">
        <f ca="1">IF(D1484="","",SUM($D$2:D1484))</f>
        <v/>
      </c>
    </row>
    <row r="1485" spans="3:5">
      <c r="C1485" s="139"/>
      <c r="D1485" s="124" t="str">
        <f ca="1">IF(C1485="","",IF(COUNTIF($C$2:C1485,C1485)&gt;1,"",1))</f>
        <v/>
      </c>
      <c r="E1485" s="124" t="str">
        <f ca="1">IF(D1485="","",SUM($D$2:D1485))</f>
        <v/>
      </c>
    </row>
    <row r="1486" spans="3:5">
      <c r="C1486" s="139"/>
      <c r="D1486" s="124" t="str">
        <f ca="1">IF(C1486="","",IF(COUNTIF($C$2:C1486,C1486)&gt;1,"",1))</f>
        <v/>
      </c>
      <c r="E1486" s="124" t="str">
        <f ca="1">IF(D1486="","",SUM($D$2:D1486))</f>
        <v/>
      </c>
    </row>
    <row r="1487" spans="3:5">
      <c r="C1487" s="139"/>
      <c r="D1487" s="124" t="str">
        <f ca="1">IF(C1487="","",IF(COUNTIF($C$2:C1487,C1487)&gt;1,"",1))</f>
        <v/>
      </c>
      <c r="E1487" s="124" t="str">
        <f ca="1">IF(D1487="","",SUM($D$2:D1487))</f>
        <v/>
      </c>
    </row>
    <row r="1488" spans="3:5">
      <c r="C1488" s="139"/>
      <c r="D1488" s="124" t="str">
        <f ca="1">IF(C1488="","",IF(COUNTIF($C$2:C1488,C1488)&gt;1,"",1))</f>
        <v/>
      </c>
      <c r="E1488" s="124" t="str">
        <f ca="1">IF(D1488="","",SUM($D$2:D1488))</f>
        <v/>
      </c>
    </row>
    <row r="1489" spans="3:5">
      <c r="C1489" s="139"/>
      <c r="D1489" s="124" t="str">
        <f ca="1">IF(C1489="","",IF(COUNTIF($C$2:C1489,C1489)&gt;1,"",1))</f>
        <v/>
      </c>
      <c r="E1489" s="124" t="str">
        <f ca="1">IF(D1489="","",SUM($D$2:D1489))</f>
        <v/>
      </c>
    </row>
    <row r="1490" spans="3:5">
      <c r="C1490" s="139"/>
      <c r="D1490" s="124" t="str">
        <f ca="1">IF(C1490="","",IF(COUNTIF($C$2:C1490,C1490)&gt;1,"",1))</f>
        <v/>
      </c>
      <c r="E1490" s="124" t="str">
        <f ca="1">IF(D1490="","",SUM($D$2:D1490))</f>
        <v/>
      </c>
    </row>
    <row r="1491" spans="3:5">
      <c r="C1491" s="139"/>
      <c r="D1491" s="124" t="str">
        <f ca="1">IF(C1491="","",IF(COUNTIF($C$2:C1491,C1491)&gt;1,"",1))</f>
        <v/>
      </c>
      <c r="E1491" s="124" t="str">
        <f ca="1">IF(D1491="","",SUM($D$2:D1491))</f>
        <v/>
      </c>
    </row>
    <row r="1492" spans="3:5">
      <c r="C1492" s="139"/>
      <c r="D1492" s="124" t="str">
        <f ca="1">IF(C1492="","",IF(COUNTIF($C$2:C1492,C1492)&gt;1,"",1))</f>
        <v/>
      </c>
      <c r="E1492" s="124" t="str">
        <f ca="1">IF(D1492="","",SUM($D$2:D1492))</f>
        <v/>
      </c>
    </row>
    <row r="1493" spans="3:5">
      <c r="C1493" s="139"/>
      <c r="D1493" s="124" t="str">
        <f ca="1">IF(C1493="","",IF(COUNTIF($C$2:C1493,C1493)&gt;1,"",1))</f>
        <v/>
      </c>
      <c r="E1493" s="124" t="str">
        <f ca="1">IF(D1493="","",SUM($D$2:D1493))</f>
        <v/>
      </c>
    </row>
    <row r="1494" spans="3:5">
      <c r="C1494" s="139"/>
      <c r="D1494" s="124" t="str">
        <f ca="1">IF(C1494="","",IF(COUNTIF($C$2:C1494,C1494)&gt;1,"",1))</f>
        <v/>
      </c>
      <c r="E1494" s="124" t="str">
        <f ca="1">IF(D1494="","",SUM($D$2:D1494))</f>
        <v/>
      </c>
    </row>
    <row r="1495" spans="3:5">
      <c r="C1495" s="139"/>
      <c r="D1495" s="124" t="str">
        <f ca="1">IF(C1495="","",IF(COUNTIF($C$2:C1495,C1495)&gt;1,"",1))</f>
        <v/>
      </c>
      <c r="E1495" s="124" t="str">
        <f ca="1">IF(D1495="","",SUM($D$2:D1495))</f>
        <v/>
      </c>
    </row>
    <row r="1496" spans="3:5">
      <c r="C1496" s="139"/>
      <c r="D1496" s="124" t="str">
        <f ca="1">IF(C1496="","",IF(COUNTIF($C$2:C1496,C1496)&gt;1,"",1))</f>
        <v/>
      </c>
      <c r="E1496" s="124" t="str">
        <f ca="1">IF(D1496="","",SUM($D$2:D1496))</f>
        <v/>
      </c>
    </row>
    <row r="1497" spans="3:5">
      <c r="C1497" s="139"/>
      <c r="D1497" s="124" t="str">
        <f ca="1">IF(C1497="","",IF(COUNTIF($C$2:C1497,C1497)&gt;1,"",1))</f>
        <v/>
      </c>
      <c r="E1497" s="124" t="str">
        <f ca="1">IF(D1497="","",SUM($D$2:D1497))</f>
        <v/>
      </c>
    </row>
    <row r="1498" spans="3:5">
      <c r="C1498" s="139"/>
      <c r="D1498" s="124" t="str">
        <f ca="1">IF(C1498="","",IF(COUNTIF($C$2:C1498,C1498)&gt;1,"",1))</f>
        <v/>
      </c>
      <c r="E1498" s="124" t="str">
        <f ca="1">IF(D1498="","",SUM($D$2:D1498))</f>
        <v/>
      </c>
    </row>
    <row r="1499" spans="3:5">
      <c r="C1499" s="139"/>
      <c r="D1499" s="124" t="str">
        <f ca="1">IF(C1499="","",IF(COUNTIF($C$2:C1499,C1499)&gt;1,"",1))</f>
        <v/>
      </c>
      <c r="E1499" s="124" t="str">
        <f ca="1">IF(D1499="","",SUM($D$2:D1499))</f>
        <v/>
      </c>
    </row>
    <row r="1500" spans="3:5">
      <c r="C1500" s="139"/>
      <c r="D1500" s="124" t="str">
        <f ca="1">IF(C1500="","",IF(COUNTIF($C$2:C1500,C1500)&gt;1,"",1))</f>
        <v/>
      </c>
      <c r="E1500" s="124" t="str">
        <f ca="1">IF(D1500="","",SUM($D$2:D1500))</f>
        <v/>
      </c>
    </row>
    <row r="1501" spans="3:5">
      <c r="C1501" s="139"/>
      <c r="D1501" s="124" t="str">
        <f ca="1">IF(C1501="","",IF(COUNTIF($C$2:C1501,C1501)&gt;1,"",1))</f>
        <v/>
      </c>
      <c r="E1501" s="124" t="str">
        <f ca="1">IF(D1501="","",SUM($D$2:D1501))</f>
        <v/>
      </c>
    </row>
    <row r="1502" spans="3:5">
      <c r="C1502" s="139"/>
      <c r="D1502" s="124" t="str">
        <f ca="1">IF(C1502="","",IF(COUNTIF($C$2:C1502,C1502)&gt;1,"",1))</f>
        <v/>
      </c>
      <c r="E1502" s="124" t="str">
        <f ca="1">IF(D1502="","",SUM($D$2:D1502))</f>
        <v/>
      </c>
    </row>
    <row r="1503" spans="3:5">
      <c r="C1503" s="139"/>
      <c r="D1503" s="124" t="str">
        <f ca="1">IF(C1503="","",IF(COUNTIF($C$2:C1503,C1503)&gt;1,"",1))</f>
        <v/>
      </c>
      <c r="E1503" s="124" t="str">
        <f ca="1">IF(D1503="","",SUM($D$2:D1503))</f>
        <v/>
      </c>
    </row>
    <row r="1504" spans="3:5">
      <c r="C1504" s="139"/>
      <c r="D1504" s="124" t="str">
        <f ca="1">IF(C1504="","",IF(COUNTIF($C$2:C1504,C1504)&gt;1,"",1))</f>
        <v/>
      </c>
      <c r="E1504" s="124" t="str">
        <f ca="1">IF(D1504="","",SUM($D$2:D1504))</f>
        <v/>
      </c>
    </row>
    <row r="1505" spans="3:5">
      <c r="C1505" s="139"/>
      <c r="D1505" s="124" t="str">
        <f ca="1">IF(C1505="","",IF(COUNTIF($C$2:C1505,C1505)&gt;1,"",1))</f>
        <v/>
      </c>
      <c r="E1505" s="124" t="str">
        <f ca="1">IF(D1505="","",SUM($D$2:D1505))</f>
        <v/>
      </c>
    </row>
    <row r="1506" spans="3:5">
      <c r="C1506" s="139"/>
      <c r="D1506" s="124" t="str">
        <f ca="1">IF(C1506="","",IF(COUNTIF($C$2:C1506,C1506)&gt;1,"",1))</f>
        <v/>
      </c>
      <c r="E1506" s="124" t="str">
        <f ca="1">IF(D1506="","",SUM($D$2:D1506))</f>
        <v/>
      </c>
    </row>
    <row r="1507" spans="3:5">
      <c r="C1507" s="139"/>
      <c r="D1507" s="124" t="str">
        <f ca="1">IF(C1507="","",IF(COUNTIF($C$2:C1507,C1507)&gt;1,"",1))</f>
        <v/>
      </c>
      <c r="E1507" s="124" t="str">
        <f ca="1">IF(D1507="","",SUM($D$2:D1507))</f>
        <v/>
      </c>
    </row>
    <row r="1508" spans="3:5">
      <c r="C1508" s="139"/>
      <c r="D1508" s="124" t="str">
        <f ca="1">IF(C1508="","",IF(COUNTIF($C$2:C1508,C1508)&gt;1,"",1))</f>
        <v/>
      </c>
      <c r="E1508" s="124" t="str">
        <f ca="1">IF(D1508="","",SUM($D$2:D1508))</f>
        <v/>
      </c>
    </row>
    <row r="1509" spans="3:5">
      <c r="C1509" s="139"/>
      <c r="D1509" s="124" t="str">
        <f ca="1">IF(C1509="","",IF(COUNTIF($C$2:C1509,C1509)&gt;1,"",1))</f>
        <v/>
      </c>
      <c r="E1509" s="124" t="str">
        <f ca="1">IF(D1509="","",SUM($D$2:D1509))</f>
        <v/>
      </c>
    </row>
    <row r="1510" spans="3:5">
      <c r="C1510" s="139"/>
      <c r="D1510" s="124" t="str">
        <f ca="1">IF(C1510="","",IF(COUNTIF($C$2:C1510,C1510)&gt;1,"",1))</f>
        <v/>
      </c>
      <c r="E1510" s="124" t="str">
        <f ca="1">IF(D1510="","",SUM($D$2:D1510))</f>
        <v/>
      </c>
    </row>
    <row r="1511" spans="3:5">
      <c r="C1511" s="139"/>
      <c r="D1511" s="124" t="str">
        <f ca="1">IF(C1511="","",IF(COUNTIF($C$2:C1511,C1511)&gt;1,"",1))</f>
        <v/>
      </c>
      <c r="E1511" s="124" t="str">
        <f ca="1">IF(D1511="","",SUM($D$2:D1511))</f>
        <v/>
      </c>
    </row>
    <row r="1512" spans="3:5">
      <c r="C1512" s="139"/>
      <c r="D1512" s="124" t="str">
        <f ca="1">IF(C1512="","",IF(COUNTIF($C$2:C1512,C1512)&gt;1,"",1))</f>
        <v/>
      </c>
      <c r="E1512" s="124" t="str">
        <f ca="1">IF(D1512="","",SUM($D$2:D1512))</f>
        <v/>
      </c>
    </row>
    <row r="1513" spans="3:5">
      <c r="C1513" s="139"/>
      <c r="D1513" s="124" t="str">
        <f ca="1">IF(C1513="","",IF(COUNTIF($C$2:C1513,C1513)&gt;1,"",1))</f>
        <v/>
      </c>
      <c r="E1513" s="124" t="str">
        <f ca="1">IF(D1513="","",SUM($D$2:D1513))</f>
        <v/>
      </c>
    </row>
    <row r="1514" spans="3:5">
      <c r="C1514" s="139"/>
      <c r="D1514" s="124" t="str">
        <f ca="1">IF(C1514="","",IF(COUNTIF($C$2:C1514,C1514)&gt;1,"",1))</f>
        <v/>
      </c>
      <c r="E1514" s="124" t="str">
        <f ca="1">IF(D1514="","",SUM($D$2:D1514))</f>
        <v/>
      </c>
    </row>
    <row r="1515" spans="3:5">
      <c r="C1515" s="139"/>
      <c r="D1515" s="124" t="str">
        <f ca="1">IF(C1515="","",IF(COUNTIF($C$2:C1515,C1515)&gt;1,"",1))</f>
        <v/>
      </c>
      <c r="E1515" s="124" t="str">
        <f ca="1">IF(D1515="","",SUM($D$2:D1515))</f>
        <v/>
      </c>
    </row>
    <row r="1516" spans="3:5">
      <c r="C1516" s="139"/>
      <c r="D1516" s="124" t="str">
        <f ca="1">IF(C1516="","",IF(COUNTIF($C$2:C1516,C1516)&gt;1,"",1))</f>
        <v/>
      </c>
      <c r="E1516" s="124" t="str">
        <f ca="1">IF(D1516="","",SUM($D$2:D1516))</f>
        <v/>
      </c>
    </row>
    <row r="1517" spans="3:5">
      <c r="C1517" s="139"/>
      <c r="D1517" s="124" t="str">
        <f ca="1">IF(C1517="","",IF(COUNTIF($C$2:C1517,C1517)&gt;1,"",1))</f>
        <v/>
      </c>
      <c r="E1517" s="124" t="str">
        <f ca="1">IF(D1517="","",SUM($D$2:D1517))</f>
        <v/>
      </c>
    </row>
    <row r="1518" spans="3:5">
      <c r="C1518" s="139"/>
      <c r="D1518" s="124" t="str">
        <f ca="1">IF(C1518="","",IF(COUNTIF($C$2:C1518,C1518)&gt;1,"",1))</f>
        <v/>
      </c>
      <c r="E1518" s="124" t="str">
        <f ca="1">IF(D1518="","",SUM($D$2:D1518))</f>
        <v/>
      </c>
    </row>
    <row r="1519" spans="3:5">
      <c r="C1519" s="139"/>
      <c r="D1519" s="124" t="str">
        <f ca="1">IF(C1519="","",IF(COUNTIF($C$2:C1519,C1519)&gt;1,"",1))</f>
        <v/>
      </c>
      <c r="E1519" s="124" t="str">
        <f ca="1">IF(D1519="","",SUM($D$2:D1519))</f>
        <v/>
      </c>
    </row>
    <row r="1520" spans="3:5">
      <c r="C1520" s="139"/>
      <c r="D1520" s="124" t="str">
        <f ca="1">IF(C1520="","",IF(COUNTIF($C$2:C1520,C1520)&gt;1,"",1))</f>
        <v/>
      </c>
      <c r="E1520" s="124" t="str">
        <f ca="1">IF(D1520="","",SUM($D$2:D1520))</f>
        <v/>
      </c>
    </row>
    <row r="1521" spans="3:5">
      <c r="C1521" s="139"/>
      <c r="D1521" s="124" t="str">
        <f ca="1">IF(C1521="","",IF(COUNTIF($C$2:C1521,C1521)&gt;1,"",1))</f>
        <v/>
      </c>
      <c r="E1521" s="124" t="str">
        <f ca="1">IF(D1521="","",SUM($D$2:D1521))</f>
        <v/>
      </c>
    </row>
    <row r="1522" spans="3:5">
      <c r="C1522" s="139"/>
      <c r="D1522" s="124" t="str">
        <f ca="1">IF(C1522="","",IF(COUNTIF($C$2:C1522,C1522)&gt;1,"",1))</f>
        <v/>
      </c>
      <c r="E1522" s="124" t="str">
        <f ca="1">IF(D1522="","",SUM($D$2:D1522))</f>
        <v/>
      </c>
    </row>
    <row r="1523" spans="3:5">
      <c r="C1523" s="139"/>
      <c r="D1523" s="124" t="str">
        <f ca="1">IF(C1523="","",IF(COUNTIF($C$2:C1523,C1523)&gt;1,"",1))</f>
        <v/>
      </c>
      <c r="E1523" s="124" t="str">
        <f ca="1">IF(D1523="","",SUM($D$2:D1523))</f>
        <v/>
      </c>
    </row>
    <row r="1524" spans="3:5">
      <c r="C1524" s="139"/>
      <c r="D1524" s="124" t="str">
        <f ca="1">IF(C1524="","",IF(COUNTIF($C$2:C1524,C1524)&gt;1,"",1))</f>
        <v/>
      </c>
      <c r="E1524" s="124" t="str">
        <f ca="1">IF(D1524="","",SUM($D$2:D1524))</f>
        <v/>
      </c>
    </row>
    <row r="1525" spans="3:5">
      <c r="C1525" s="139"/>
      <c r="D1525" s="124" t="str">
        <f ca="1">IF(C1525="","",IF(COUNTIF($C$2:C1525,C1525)&gt;1,"",1))</f>
        <v/>
      </c>
      <c r="E1525" s="124" t="str">
        <f ca="1">IF(D1525="","",SUM($D$2:D1525))</f>
        <v/>
      </c>
    </row>
    <row r="1526" spans="3:5">
      <c r="C1526" s="139"/>
      <c r="D1526" s="124" t="str">
        <f ca="1">IF(C1526="","",IF(COUNTIF($C$2:C1526,C1526)&gt;1,"",1))</f>
        <v/>
      </c>
      <c r="E1526" s="124" t="str">
        <f ca="1">IF(D1526="","",SUM($D$2:D1526))</f>
        <v/>
      </c>
    </row>
    <row r="1527" spans="3:5">
      <c r="C1527" s="139"/>
      <c r="D1527" s="124" t="str">
        <f ca="1">IF(C1527="","",IF(COUNTIF($C$2:C1527,C1527)&gt;1,"",1))</f>
        <v/>
      </c>
      <c r="E1527" s="124" t="str">
        <f ca="1">IF(D1527="","",SUM($D$2:D1527))</f>
        <v/>
      </c>
    </row>
    <row r="1528" spans="3:5">
      <c r="C1528" s="139"/>
      <c r="D1528" s="124" t="str">
        <f ca="1">IF(C1528="","",IF(COUNTIF($C$2:C1528,C1528)&gt;1,"",1))</f>
        <v/>
      </c>
      <c r="E1528" s="124" t="str">
        <f ca="1">IF(D1528="","",SUM($D$2:D1528))</f>
        <v/>
      </c>
    </row>
    <row r="1529" spans="3:5">
      <c r="C1529" s="139"/>
      <c r="D1529" s="124" t="str">
        <f ca="1">IF(C1529="","",IF(COUNTIF($C$2:C1529,C1529)&gt;1,"",1))</f>
        <v/>
      </c>
      <c r="E1529" s="124" t="str">
        <f ca="1">IF(D1529="","",SUM($D$2:D1529))</f>
        <v/>
      </c>
    </row>
    <row r="1530" spans="3:5">
      <c r="C1530" s="139"/>
      <c r="D1530" s="124" t="str">
        <f ca="1">IF(C1530="","",IF(COUNTIF($C$2:C1530,C1530)&gt;1,"",1))</f>
        <v/>
      </c>
      <c r="E1530" s="124" t="str">
        <f ca="1">IF(D1530="","",SUM($D$2:D1530))</f>
        <v/>
      </c>
    </row>
    <row r="1531" spans="3:5">
      <c r="C1531" s="139"/>
      <c r="D1531" s="124" t="str">
        <f ca="1">IF(C1531="","",IF(COUNTIF($C$2:C1531,C1531)&gt;1,"",1))</f>
        <v/>
      </c>
      <c r="E1531" s="124" t="str">
        <f ca="1">IF(D1531="","",SUM($D$2:D1531))</f>
        <v/>
      </c>
    </row>
    <row r="1532" spans="3:5">
      <c r="C1532" s="139"/>
      <c r="D1532" s="124" t="str">
        <f ca="1">IF(C1532="","",IF(COUNTIF($C$2:C1532,C1532)&gt;1,"",1))</f>
        <v/>
      </c>
      <c r="E1532" s="124" t="str">
        <f ca="1">IF(D1532="","",SUM($D$2:D1532))</f>
        <v/>
      </c>
    </row>
    <row r="1533" spans="3:5">
      <c r="C1533" s="139"/>
      <c r="D1533" s="124" t="str">
        <f ca="1">IF(C1533="","",IF(COUNTIF($C$2:C1533,C1533)&gt;1,"",1))</f>
        <v/>
      </c>
      <c r="E1533" s="124" t="str">
        <f ca="1">IF(D1533="","",SUM($D$2:D1533))</f>
        <v/>
      </c>
    </row>
    <row r="1534" spans="3:5">
      <c r="C1534" s="139"/>
      <c r="D1534" s="124" t="str">
        <f ca="1">IF(C1534="","",IF(COUNTIF($C$2:C1534,C1534)&gt;1,"",1))</f>
        <v/>
      </c>
      <c r="E1534" s="124" t="str">
        <f ca="1">IF(D1534="","",SUM($D$2:D1534))</f>
        <v/>
      </c>
    </row>
    <row r="1535" spans="3:5">
      <c r="C1535" s="139"/>
      <c r="D1535" s="124" t="str">
        <f ca="1">IF(C1535="","",IF(COUNTIF($C$2:C1535,C1535)&gt;1,"",1))</f>
        <v/>
      </c>
      <c r="E1535" s="124" t="str">
        <f ca="1">IF(D1535="","",SUM($D$2:D1535))</f>
        <v/>
      </c>
    </row>
    <row r="1536" spans="3:5">
      <c r="C1536" s="139"/>
      <c r="D1536" s="124" t="str">
        <f ca="1">IF(C1536="","",IF(COUNTIF($C$2:C1536,C1536)&gt;1,"",1))</f>
        <v/>
      </c>
      <c r="E1536" s="124" t="str">
        <f ca="1">IF(D1536="","",SUM($D$2:D1536))</f>
        <v/>
      </c>
    </row>
    <row r="1537" spans="3:5">
      <c r="C1537" s="139"/>
      <c r="D1537" s="124" t="str">
        <f ca="1">IF(C1537="","",IF(COUNTIF($C$2:C1537,C1537)&gt;1,"",1))</f>
        <v/>
      </c>
      <c r="E1537" s="124" t="str">
        <f ca="1">IF(D1537="","",SUM($D$2:D1537))</f>
        <v/>
      </c>
    </row>
    <row r="1538" spans="3:5">
      <c r="C1538" s="139"/>
      <c r="D1538" s="124" t="str">
        <f ca="1">IF(C1538="","",IF(COUNTIF($C$2:C1538,C1538)&gt;1,"",1))</f>
        <v/>
      </c>
      <c r="E1538" s="124" t="str">
        <f ca="1">IF(D1538="","",SUM($D$2:D1538))</f>
        <v/>
      </c>
    </row>
    <row r="1539" spans="3:5">
      <c r="C1539" s="139"/>
      <c r="D1539" s="124" t="str">
        <f ca="1">IF(C1539="","",IF(COUNTIF($C$2:C1539,C1539)&gt;1,"",1))</f>
        <v/>
      </c>
      <c r="E1539" s="124" t="str">
        <f ca="1">IF(D1539="","",SUM($D$2:D1539))</f>
        <v/>
      </c>
    </row>
    <row r="1540" spans="3:5">
      <c r="C1540" s="139"/>
      <c r="D1540" s="124" t="str">
        <f ca="1">IF(C1540="","",IF(COUNTIF($C$2:C1540,C1540)&gt;1,"",1))</f>
        <v/>
      </c>
      <c r="E1540" s="124" t="str">
        <f ca="1">IF(D1540="","",SUM($D$2:D1540))</f>
        <v/>
      </c>
    </row>
    <row r="1541" spans="3:5">
      <c r="C1541" s="139"/>
      <c r="D1541" s="124" t="str">
        <f ca="1">IF(C1541="","",IF(COUNTIF($C$2:C1541,C1541)&gt;1,"",1))</f>
        <v/>
      </c>
      <c r="E1541" s="124" t="str">
        <f ca="1">IF(D1541="","",SUM($D$2:D1541))</f>
        <v/>
      </c>
    </row>
    <row r="1542" spans="3:5">
      <c r="C1542" s="139"/>
      <c r="D1542" s="124" t="str">
        <f ca="1">IF(C1542="","",IF(COUNTIF($C$2:C1542,C1542)&gt;1,"",1))</f>
        <v/>
      </c>
      <c r="E1542" s="124" t="str">
        <f ca="1">IF(D1542="","",SUM($D$2:D1542))</f>
        <v/>
      </c>
    </row>
    <row r="1543" spans="3:5">
      <c r="C1543" s="139"/>
      <c r="D1543" s="124" t="str">
        <f ca="1">IF(C1543="","",IF(COUNTIF($C$2:C1543,C1543)&gt;1,"",1))</f>
        <v/>
      </c>
      <c r="E1543" s="124" t="str">
        <f ca="1">IF(D1543="","",SUM($D$2:D1543))</f>
        <v/>
      </c>
    </row>
    <row r="1544" spans="3:5">
      <c r="C1544" s="139"/>
      <c r="D1544" s="124" t="str">
        <f ca="1">IF(C1544="","",IF(COUNTIF($C$2:C1544,C1544)&gt;1,"",1))</f>
        <v/>
      </c>
      <c r="E1544" s="124" t="str">
        <f ca="1">IF(D1544="","",SUM($D$2:D1544))</f>
        <v/>
      </c>
    </row>
    <row r="1545" spans="3:5">
      <c r="C1545" s="139"/>
      <c r="D1545" s="124" t="str">
        <f ca="1">IF(C1545="","",IF(COUNTIF($C$2:C1545,C1545)&gt;1,"",1))</f>
        <v/>
      </c>
      <c r="E1545" s="124" t="str">
        <f ca="1">IF(D1545="","",SUM($D$2:D1545))</f>
        <v/>
      </c>
    </row>
    <row r="1546" spans="3:5">
      <c r="C1546" s="139"/>
      <c r="D1546" s="124" t="str">
        <f ca="1">IF(C1546="","",IF(COUNTIF($C$2:C1546,C1546)&gt;1,"",1))</f>
        <v/>
      </c>
      <c r="E1546" s="124" t="str">
        <f ca="1">IF(D1546="","",SUM($D$2:D1546))</f>
        <v/>
      </c>
    </row>
    <row r="1547" spans="3:5">
      <c r="C1547" s="139"/>
      <c r="D1547" s="124" t="str">
        <f ca="1">IF(C1547="","",IF(COUNTIF($C$2:C1547,C1547)&gt;1,"",1))</f>
        <v/>
      </c>
      <c r="E1547" s="124" t="str">
        <f ca="1">IF(D1547="","",SUM($D$2:D1547))</f>
        <v/>
      </c>
    </row>
    <row r="1548" spans="3:5">
      <c r="C1548" s="139"/>
      <c r="D1548" s="124" t="str">
        <f ca="1">IF(C1548="","",IF(COUNTIF($C$2:C1548,C1548)&gt;1,"",1))</f>
        <v/>
      </c>
      <c r="E1548" s="124" t="str">
        <f ca="1">IF(D1548="","",SUM($D$2:D1548))</f>
        <v/>
      </c>
    </row>
    <row r="1549" spans="3:5">
      <c r="C1549" s="139"/>
      <c r="D1549" s="124" t="str">
        <f ca="1">IF(C1549="","",IF(COUNTIF($C$2:C1549,C1549)&gt;1,"",1))</f>
        <v/>
      </c>
      <c r="E1549" s="124" t="str">
        <f ca="1">IF(D1549="","",SUM($D$2:D1549))</f>
        <v/>
      </c>
    </row>
    <row r="1550" spans="3:5">
      <c r="C1550" s="139"/>
      <c r="D1550" s="124" t="str">
        <f ca="1">IF(C1550="","",IF(COUNTIF($C$2:C1550,C1550)&gt;1,"",1))</f>
        <v/>
      </c>
      <c r="E1550" s="124" t="str">
        <f ca="1">IF(D1550="","",SUM($D$2:D1550))</f>
        <v/>
      </c>
    </row>
    <row r="1551" spans="3:5">
      <c r="C1551" s="139"/>
      <c r="D1551" s="124" t="str">
        <f ca="1">IF(C1551="","",IF(COUNTIF($C$2:C1551,C1551)&gt;1,"",1))</f>
        <v/>
      </c>
      <c r="E1551" s="124" t="str">
        <f ca="1">IF(D1551="","",SUM($D$2:D1551))</f>
        <v/>
      </c>
    </row>
    <row r="1552" spans="3:5">
      <c r="C1552" s="139"/>
      <c r="D1552" s="124" t="str">
        <f ca="1">IF(C1552="","",IF(COUNTIF($C$2:C1552,C1552)&gt;1,"",1))</f>
        <v/>
      </c>
      <c r="E1552" s="124" t="str">
        <f ca="1">IF(D1552="","",SUM($D$2:D1552))</f>
        <v/>
      </c>
    </row>
    <row r="1553" spans="3:5">
      <c r="C1553" s="139"/>
      <c r="D1553" s="124" t="str">
        <f ca="1">IF(C1553="","",IF(COUNTIF($C$2:C1553,C1553)&gt;1,"",1))</f>
        <v/>
      </c>
      <c r="E1553" s="124" t="str">
        <f ca="1">IF(D1553="","",SUM($D$2:D1553))</f>
        <v/>
      </c>
    </row>
    <row r="1554" spans="3:5">
      <c r="C1554" s="139"/>
      <c r="D1554" s="124" t="str">
        <f ca="1">IF(C1554="","",IF(COUNTIF($C$2:C1554,C1554)&gt;1,"",1))</f>
        <v/>
      </c>
      <c r="E1554" s="124" t="str">
        <f ca="1">IF(D1554="","",SUM($D$2:D1554))</f>
        <v/>
      </c>
    </row>
    <row r="1555" spans="3:5">
      <c r="C1555" s="139"/>
      <c r="D1555" s="124" t="str">
        <f ca="1">IF(C1555="","",IF(COUNTIF($C$2:C1555,C1555)&gt;1,"",1))</f>
        <v/>
      </c>
      <c r="E1555" s="124" t="str">
        <f ca="1">IF(D1555="","",SUM($D$2:D1555))</f>
        <v/>
      </c>
    </row>
    <row r="1556" spans="3:5">
      <c r="C1556" s="139"/>
      <c r="D1556" s="124" t="str">
        <f ca="1">IF(C1556="","",IF(COUNTIF($C$2:C1556,C1556)&gt;1,"",1))</f>
        <v/>
      </c>
      <c r="E1556" s="124" t="str">
        <f ca="1">IF(D1556="","",SUM($D$2:D1556))</f>
        <v/>
      </c>
    </row>
    <row r="1557" spans="3:5">
      <c r="C1557" s="139"/>
      <c r="D1557" s="124" t="str">
        <f ca="1">IF(C1557="","",IF(COUNTIF($C$2:C1557,C1557)&gt;1,"",1))</f>
        <v/>
      </c>
      <c r="E1557" s="124" t="str">
        <f ca="1">IF(D1557="","",SUM($D$2:D1557))</f>
        <v/>
      </c>
    </row>
    <row r="1558" spans="3:5">
      <c r="C1558" s="139"/>
      <c r="D1558" s="124" t="str">
        <f ca="1">IF(C1558="","",IF(COUNTIF($C$2:C1558,C1558)&gt;1,"",1))</f>
        <v/>
      </c>
      <c r="E1558" s="124" t="str">
        <f ca="1">IF(D1558="","",SUM($D$2:D1558))</f>
        <v/>
      </c>
    </row>
    <row r="1559" spans="3:5">
      <c r="C1559" s="139"/>
      <c r="D1559" s="124" t="str">
        <f ca="1">IF(C1559="","",IF(COUNTIF($C$2:C1559,C1559)&gt;1,"",1))</f>
        <v/>
      </c>
      <c r="E1559" s="124" t="str">
        <f ca="1">IF(D1559="","",SUM($D$2:D1559))</f>
        <v/>
      </c>
    </row>
    <row r="1560" spans="3:5">
      <c r="C1560" s="139"/>
      <c r="D1560" s="124" t="str">
        <f ca="1">IF(C1560="","",IF(COUNTIF($C$2:C1560,C1560)&gt;1,"",1))</f>
        <v/>
      </c>
      <c r="E1560" s="124" t="str">
        <f ca="1">IF(D1560="","",SUM($D$2:D1560))</f>
        <v/>
      </c>
    </row>
    <row r="1561" spans="3:5">
      <c r="C1561" s="139"/>
      <c r="D1561" s="124" t="str">
        <f ca="1">IF(C1561="","",IF(COUNTIF($C$2:C1561,C1561)&gt;1,"",1))</f>
        <v/>
      </c>
      <c r="E1561" s="124" t="str">
        <f ca="1">IF(D1561="","",SUM($D$2:D1561))</f>
        <v/>
      </c>
    </row>
    <row r="1562" spans="3:5">
      <c r="C1562" s="139"/>
      <c r="D1562" s="124" t="str">
        <f ca="1">IF(C1562="","",IF(COUNTIF($C$2:C1562,C1562)&gt;1,"",1))</f>
        <v/>
      </c>
      <c r="E1562" s="124" t="str">
        <f ca="1">IF(D1562="","",SUM($D$2:D1562))</f>
        <v/>
      </c>
    </row>
    <row r="1563" spans="3:5">
      <c r="C1563" s="139"/>
      <c r="D1563" s="124" t="str">
        <f ca="1">IF(C1563="","",IF(COUNTIF($C$2:C1563,C1563)&gt;1,"",1))</f>
        <v/>
      </c>
      <c r="E1563" s="124" t="str">
        <f ca="1">IF(D1563="","",SUM($D$2:D1563))</f>
        <v/>
      </c>
    </row>
    <row r="1564" spans="3:5">
      <c r="C1564" s="139"/>
      <c r="D1564" s="124" t="str">
        <f ca="1">IF(C1564="","",IF(COUNTIF($C$2:C1564,C1564)&gt;1,"",1))</f>
        <v/>
      </c>
      <c r="E1564" s="124" t="str">
        <f ca="1">IF(D1564="","",SUM($D$2:D1564))</f>
        <v/>
      </c>
    </row>
    <row r="1565" spans="3:5">
      <c r="C1565" s="139"/>
      <c r="D1565" s="124" t="str">
        <f ca="1">IF(C1565="","",IF(COUNTIF($C$2:C1565,C1565)&gt;1,"",1))</f>
        <v/>
      </c>
      <c r="E1565" s="124" t="str">
        <f ca="1">IF(D1565="","",SUM($D$2:D1565))</f>
        <v/>
      </c>
    </row>
    <row r="1566" spans="3:5">
      <c r="C1566" s="139"/>
      <c r="D1566" s="124" t="str">
        <f ca="1">IF(C1566="","",IF(COUNTIF($C$2:C1566,C1566)&gt;1,"",1))</f>
        <v/>
      </c>
      <c r="E1566" s="124" t="str">
        <f ca="1">IF(D1566="","",SUM($D$2:D1566))</f>
        <v/>
      </c>
    </row>
    <row r="1567" spans="3:5">
      <c r="C1567" s="139"/>
      <c r="D1567" s="124" t="str">
        <f ca="1">IF(C1567="","",IF(COUNTIF($C$2:C1567,C1567)&gt;1,"",1))</f>
        <v/>
      </c>
      <c r="E1567" s="124" t="str">
        <f ca="1">IF(D1567="","",SUM($D$2:D1567))</f>
        <v/>
      </c>
    </row>
    <row r="1568" spans="3:5">
      <c r="C1568" s="139"/>
      <c r="D1568" s="124" t="str">
        <f ca="1">IF(C1568="","",IF(COUNTIF($C$2:C1568,C1568)&gt;1,"",1))</f>
        <v/>
      </c>
      <c r="E1568" s="124" t="str">
        <f ca="1">IF(D1568="","",SUM($D$2:D1568))</f>
        <v/>
      </c>
    </row>
    <row r="1569" spans="3:5">
      <c r="C1569" s="139"/>
      <c r="D1569" s="124" t="str">
        <f ca="1">IF(C1569="","",IF(COUNTIF($C$2:C1569,C1569)&gt;1,"",1))</f>
        <v/>
      </c>
      <c r="E1569" s="124" t="str">
        <f ca="1">IF(D1569="","",SUM($D$2:D1569))</f>
        <v/>
      </c>
    </row>
    <row r="1570" spans="3:5">
      <c r="C1570" s="139"/>
      <c r="D1570" s="124" t="str">
        <f ca="1">IF(C1570="","",IF(COUNTIF($C$2:C1570,C1570)&gt;1,"",1))</f>
        <v/>
      </c>
      <c r="E1570" s="124" t="str">
        <f ca="1">IF(D1570="","",SUM($D$2:D1570))</f>
        <v/>
      </c>
    </row>
    <row r="1571" spans="3:5">
      <c r="C1571" s="139"/>
      <c r="D1571" s="124" t="str">
        <f ca="1">IF(C1571="","",IF(COUNTIF($C$2:C1571,C1571)&gt;1,"",1))</f>
        <v/>
      </c>
      <c r="E1571" s="124" t="str">
        <f ca="1">IF(D1571="","",SUM($D$2:D1571))</f>
        <v/>
      </c>
    </row>
    <row r="1572" spans="3:5">
      <c r="C1572" s="139"/>
      <c r="D1572" s="124" t="str">
        <f ca="1">IF(C1572="","",IF(COUNTIF($C$2:C1572,C1572)&gt;1,"",1))</f>
        <v/>
      </c>
      <c r="E1572" s="124" t="str">
        <f ca="1">IF(D1572="","",SUM($D$2:D1572))</f>
        <v/>
      </c>
    </row>
    <row r="1573" spans="3:5">
      <c r="C1573" s="139"/>
      <c r="D1573" s="124" t="str">
        <f ca="1">IF(C1573="","",IF(COUNTIF($C$2:C1573,C1573)&gt;1,"",1))</f>
        <v/>
      </c>
      <c r="E1573" s="124" t="str">
        <f ca="1">IF(D1573="","",SUM($D$2:D1573))</f>
        <v/>
      </c>
    </row>
    <row r="1574" spans="3:5">
      <c r="C1574" s="139"/>
      <c r="D1574" s="124" t="str">
        <f ca="1">IF(C1574="","",IF(COUNTIF($C$2:C1574,C1574)&gt;1,"",1))</f>
        <v/>
      </c>
      <c r="E1574" s="124" t="str">
        <f ca="1">IF(D1574="","",SUM($D$2:D1574))</f>
        <v/>
      </c>
    </row>
    <row r="1575" spans="3:5">
      <c r="C1575" s="139"/>
      <c r="D1575" s="124" t="str">
        <f ca="1">IF(C1575="","",IF(COUNTIF($C$2:C1575,C1575)&gt;1,"",1))</f>
        <v/>
      </c>
      <c r="E1575" s="124" t="str">
        <f ca="1">IF(D1575="","",SUM($D$2:D1575))</f>
        <v/>
      </c>
    </row>
    <row r="1576" spans="3:5">
      <c r="C1576" s="139"/>
      <c r="D1576" s="124" t="str">
        <f ca="1">IF(C1576="","",IF(COUNTIF($C$2:C1576,C1576)&gt;1,"",1))</f>
        <v/>
      </c>
      <c r="E1576" s="124" t="str">
        <f ca="1">IF(D1576="","",SUM($D$2:D1576))</f>
        <v/>
      </c>
    </row>
    <row r="1577" spans="3:5">
      <c r="C1577" s="139"/>
      <c r="D1577" s="124" t="str">
        <f ca="1">IF(C1577="","",IF(COUNTIF($C$2:C1577,C1577)&gt;1,"",1))</f>
        <v/>
      </c>
      <c r="E1577" s="124" t="str">
        <f ca="1">IF(D1577="","",SUM($D$2:D1577))</f>
        <v/>
      </c>
    </row>
    <row r="1578" spans="3:5">
      <c r="C1578" s="139"/>
      <c r="D1578" s="124" t="str">
        <f ca="1">IF(C1578="","",IF(COUNTIF($C$2:C1578,C1578)&gt;1,"",1))</f>
        <v/>
      </c>
      <c r="E1578" s="124" t="str">
        <f ca="1">IF(D1578="","",SUM($D$2:D1578))</f>
        <v/>
      </c>
    </row>
    <row r="1579" spans="3:5">
      <c r="C1579" s="139"/>
      <c r="D1579" s="124" t="str">
        <f ca="1">IF(C1579="","",IF(COUNTIF($C$2:C1579,C1579)&gt;1,"",1))</f>
        <v/>
      </c>
      <c r="E1579" s="124" t="str">
        <f ca="1">IF(D1579="","",SUM($D$2:D1579))</f>
        <v/>
      </c>
    </row>
    <row r="1580" spans="3:5">
      <c r="C1580" s="139"/>
      <c r="D1580" s="124" t="str">
        <f ca="1">IF(C1580="","",IF(COUNTIF($C$2:C1580,C1580)&gt;1,"",1))</f>
        <v/>
      </c>
      <c r="E1580" s="124" t="str">
        <f ca="1">IF(D1580="","",SUM($D$2:D1580))</f>
        <v/>
      </c>
    </row>
    <row r="1581" spans="3:5">
      <c r="C1581" s="139"/>
      <c r="D1581" s="124" t="str">
        <f ca="1">IF(C1581="","",IF(COUNTIF($C$2:C1581,C1581)&gt;1,"",1))</f>
        <v/>
      </c>
      <c r="E1581" s="124" t="str">
        <f ca="1">IF(D1581="","",SUM($D$2:D1581))</f>
        <v/>
      </c>
    </row>
    <row r="1582" spans="3:5">
      <c r="C1582" s="139"/>
      <c r="D1582" s="124" t="str">
        <f ca="1">IF(C1582="","",IF(COUNTIF($C$2:C1582,C1582)&gt;1,"",1))</f>
        <v/>
      </c>
      <c r="E1582" s="124" t="str">
        <f ca="1">IF(D1582="","",SUM($D$2:D1582))</f>
        <v/>
      </c>
    </row>
    <row r="1583" spans="3:5">
      <c r="C1583" s="139"/>
      <c r="D1583" s="124" t="str">
        <f ca="1">IF(C1583="","",IF(COUNTIF($C$2:C1583,C1583)&gt;1,"",1))</f>
        <v/>
      </c>
      <c r="E1583" s="124" t="str">
        <f ca="1">IF(D1583="","",SUM($D$2:D1583))</f>
        <v/>
      </c>
    </row>
    <row r="1584" spans="3:5">
      <c r="C1584" s="139"/>
      <c r="D1584" s="124" t="str">
        <f ca="1">IF(C1584="","",IF(COUNTIF($C$2:C1584,C1584)&gt;1,"",1))</f>
        <v/>
      </c>
      <c r="E1584" s="124" t="str">
        <f ca="1">IF(D1584="","",SUM($D$2:D1584))</f>
        <v/>
      </c>
    </row>
    <row r="1585" spans="3:5">
      <c r="C1585" s="139"/>
      <c r="D1585" s="124" t="str">
        <f ca="1">IF(C1585="","",IF(COUNTIF($C$2:C1585,C1585)&gt;1,"",1))</f>
        <v/>
      </c>
      <c r="E1585" s="124" t="str">
        <f ca="1">IF(D1585="","",SUM($D$2:D1585))</f>
        <v/>
      </c>
    </row>
    <row r="1586" spans="3:5">
      <c r="C1586" s="139"/>
      <c r="D1586" s="124" t="str">
        <f ca="1">IF(C1586="","",IF(COUNTIF($C$2:C1586,C1586)&gt;1,"",1))</f>
        <v/>
      </c>
      <c r="E1586" s="124" t="str">
        <f ca="1">IF(D1586="","",SUM($D$2:D1586))</f>
        <v/>
      </c>
    </row>
    <row r="1587" spans="3:5">
      <c r="C1587" s="139"/>
      <c r="D1587" s="124" t="str">
        <f ca="1">IF(C1587="","",IF(COUNTIF($C$2:C1587,C1587)&gt;1,"",1))</f>
        <v/>
      </c>
      <c r="E1587" s="124" t="str">
        <f ca="1">IF(D1587="","",SUM($D$2:D1587))</f>
        <v/>
      </c>
    </row>
    <row r="1588" spans="3:5">
      <c r="C1588" s="139"/>
      <c r="D1588" s="124" t="str">
        <f ca="1">IF(C1588="","",IF(COUNTIF($C$2:C1588,C1588)&gt;1,"",1))</f>
        <v/>
      </c>
      <c r="E1588" s="124" t="str">
        <f ca="1">IF(D1588="","",SUM($D$2:D1588))</f>
        <v/>
      </c>
    </row>
    <row r="1589" spans="3:5">
      <c r="C1589" s="139"/>
      <c r="D1589" s="124" t="str">
        <f ca="1">IF(C1589="","",IF(COUNTIF($C$2:C1589,C1589)&gt;1,"",1))</f>
        <v/>
      </c>
      <c r="E1589" s="124" t="str">
        <f ca="1">IF(D1589="","",SUM($D$2:D1589))</f>
        <v/>
      </c>
    </row>
    <row r="1590" spans="3:5">
      <c r="C1590" s="139"/>
      <c r="D1590" s="124" t="str">
        <f ca="1">IF(C1590="","",IF(COUNTIF($C$2:C1590,C1590)&gt;1,"",1))</f>
        <v/>
      </c>
      <c r="E1590" s="124" t="str">
        <f ca="1">IF(D1590="","",SUM($D$2:D1590))</f>
        <v/>
      </c>
    </row>
    <row r="1591" spans="3:5">
      <c r="C1591" s="139"/>
      <c r="D1591" s="124" t="str">
        <f ca="1">IF(C1591="","",IF(COUNTIF($C$2:C1591,C1591)&gt;1,"",1))</f>
        <v/>
      </c>
      <c r="E1591" s="124" t="str">
        <f ca="1">IF(D1591="","",SUM($D$2:D1591))</f>
        <v/>
      </c>
    </row>
    <row r="1592" spans="3:5">
      <c r="C1592" s="139"/>
      <c r="D1592" s="124" t="str">
        <f ca="1">IF(C1592="","",IF(COUNTIF($C$2:C1592,C1592)&gt;1,"",1))</f>
        <v/>
      </c>
      <c r="E1592" s="124" t="str">
        <f ca="1">IF(D1592="","",SUM($D$2:D1592))</f>
        <v/>
      </c>
    </row>
    <row r="1593" spans="3:5">
      <c r="C1593" s="139"/>
      <c r="D1593" s="124" t="str">
        <f ca="1">IF(C1593="","",IF(COUNTIF($C$2:C1593,C1593)&gt;1,"",1))</f>
        <v/>
      </c>
      <c r="E1593" s="124" t="str">
        <f ca="1">IF(D1593="","",SUM($D$2:D1593))</f>
        <v/>
      </c>
    </row>
    <row r="1594" spans="3:5">
      <c r="C1594" s="139"/>
      <c r="D1594" s="124" t="str">
        <f ca="1">IF(C1594="","",IF(COUNTIF($C$2:C1594,C1594)&gt;1,"",1))</f>
        <v/>
      </c>
      <c r="E1594" s="124" t="str">
        <f ca="1">IF(D1594="","",SUM($D$2:D1594))</f>
        <v/>
      </c>
    </row>
    <row r="1595" spans="3:5">
      <c r="C1595" s="139"/>
      <c r="D1595" s="124" t="str">
        <f ca="1">IF(C1595="","",IF(COUNTIF($C$2:C1595,C1595)&gt;1,"",1))</f>
        <v/>
      </c>
      <c r="E1595" s="124" t="str">
        <f ca="1">IF(D1595="","",SUM($D$2:D1595))</f>
        <v/>
      </c>
    </row>
    <row r="1596" spans="3:5">
      <c r="C1596" s="139"/>
      <c r="D1596" s="124" t="str">
        <f ca="1">IF(C1596="","",IF(COUNTIF($C$2:C1596,C1596)&gt;1,"",1))</f>
        <v/>
      </c>
      <c r="E1596" s="124" t="str">
        <f ca="1">IF(D1596="","",SUM($D$2:D1596))</f>
        <v/>
      </c>
    </row>
    <row r="1597" spans="3:5">
      <c r="C1597" s="139"/>
      <c r="D1597" s="124" t="str">
        <f ca="1">IF(C1597="","",IF(COUNTIF($C$2:C1597,C1597)&gt;1,"",1))</f>
        <v/>
      </c>
      <c r="E1597" s="124" t="str">
        <f ca="1">IF(D1597="","",SUM($D$2:D1597))</f>
        <v/>
      </c>
    </row>
    <row r="1598" spans="3:5">
      <c r="C1598" s="139"/>
      <c r="D1598" s="124" t="str">
        <f ca="1">IF(C1598="","",IF(COUNTIF($C$2:C1598,C1598)&gt;1,"",1))</f>
        <v/>
      </c>
      <c r="E1598" s="124" t="str">
        <f ca="1">IF(D1598="","",SUM($D$2:D1598))</f>
        <v/>
      </c>
    </row>
    <row r="1599" spans="3:5">
      <c r="C1599" s="139"/>
      <c r="D1599" s="124" t="str">
        <f ca="1">IF(C1599="","",IF(COUNTIF($C$2:C1599,C1599)&gt;1,"",1))</f>
        <v/>
      </c>
      <c r="E1599" s="124" t="str">
        <f ca="1">IF(D1599="","",SUM($D$2:D1599))</f>
        <v/>
      </c>
    </row>
    <row r="1600" spans="3:5">
      <c r="C1600" s="139"/>
      <c r="D1600" s="124" t="str">
        <f ca="1">IF(C1600="","",IF(COUNTIF($C$2:C1600,C1600)&gt;1,"",1))</f>
        <v/>
      </c>
      <c r="E1600" s="124" t="str">
        <f ca="1">IF(D1600="","",SUM($D$2:D1600))</f>
        <v/>
      </c>
    </row>
    <row r="1601" spans="3:5">
      <c r="C1601" s="139"/>
      <c r="D1601" s="124" t="str">
        <f ca="1">IF(C1601="","",IF(COUNTIF($C$2:C1601,C1601)&gt;1,"",1))</f>
        <v/>
      </c>
      <c r="E1601" s="124" t="str">
        <f ca="1">IF(D1601="","",SUM($D$2:D1601))</f>
        <v/>
      </c>
    </row>
    <row r="1602" spans="3:5">
      <c r="C1602" s="139"/>
      <c r="D1602" s="124" t="str">
        <f ca="1">IF(C1602="","",IF(COUNTIF($C$2:C1602,C1602)&gt;1,"",1))</f>
        <v/>
      </c>
      <c r="E1602" s="124" t="str">
        <f ca="1">IF(D1602="","",SUM($D$2:D1602))</f>
        <v/>
      </c>
    </row>
    <row r="1603" spans="3:5">
      <c r="C1603" s="139"/>
      <c r="D1603" s="124" t="str">
        <f ca="1">IF(C1603="","",IF(COUNTIF($C$2:C1603,C1603)&gt;1,"",1))</f>
        <v/>
      </c>
      <c r="E1603" s="124" t="str">
        <f ca="1">IF(D1603="","",SUM($D$2:D1603))</f>
        <v/>
      </c>
    </row>
    <row r="1604" spans="3:5">
      <c r="C1604" s="139"/>
      <c r="D1604" s="124" t="str">
        <f ca="1">IF(C1604="","",IF(COUNTIF($C$2:C1604,C1604)&gt;1,"",1))</f>
        <v/>
      </c>
      <c r="E1604" s="124" t="str">
        <f ca="1">IF(D1604="","",SUM($D$2:D1604))</f>
        <v/>
      </c>
    </row>
    <row r="1605" spans="3:5">
      <c r="C1605" s="139"/>
      <c r="D1605" s="124" t="str">
        <f ca="1">IF(C1605="","",IF(COUNTIF($C$2:C1605,C1605)&gt;1,"",1))</f>
        <v/>
      </c>
      <c r="E1605" s="124" t="str">
        <f ca="1">IF(D1605="","",SUM($D$2:D1605))</f>
        <v/>
      </c>
    </row>
    <row r="1606" spans="3:5">
      <c r="C1606" s="139"/>
      <c r="D1606" s="124" t="str">
        <f ca="1">IF(C1606="","",IF(COUNTIF($C$2:C1606,C1606)&gt;1,"",1))</f>
        <v/>
      </c>
      <c r="E1606" s="124" t="str">
        <f ca="1">IF(D1606="","",SUM($D$2:D1606))</f>
        <v/>
      </c>
    </row>
    <row r="1607" spans="3:5">
      <c r="C1607" s="139"/>
      <c r="D1607" s="124" t="str">
        <f ca="1">IF(C1607="","",IF(COUNTIF($C$2:C1607,C1607)&gt;1,"",1))</f>
        <v/>
      </c>
      <c r="E1607" s="124" t="str">
        <f ca="1">IF(D1607="","",SUM($D$2:D1607))</f>
        <v/>
      </c>
    </row>
    <row r="1608" spans="3:5">
      <c r="C1608" s="139"/>
      <c r="D1608" s="124" t="str">
        <f ca="1">IF(C1608="","",IF(COUNTIF($C$2:C1608,C1608)&gt;1,"",1))</f>
        <v/>
      </c>
      <c r="E1608" s="124" t="str">
        <f ca="1">IF(D1608="","",SUM($D$2:D1608))</f>
        <v/>
      </c>
    </row>
    <row r="1609" spans="3:5">
      <c r="C1609" s="139"/>
      <c r="D1609" s="124" t="str">
        <f ca="1">IF(C1609="","",IF(COUNTIF($C$2:C1609,C1609)&gt;1,"",1))</f>
        <v/>
      </c>
      <c r="E1609" s="124" t="str">
        <f ca="1">IF(D1609="","",SUM($D$2:D1609))</f>
        <v/>
      </c>
    </row>
    <row r="1610" spans="3:5">
      <c r="C1610" s="139"/>
      <c r="D1610" s="124" t="str">
        <f ca="1">IF(C1610="","",IF(COUNTIF($C$2:C1610,C1610)&gt;1,"",1))</f>
        <v/>
      </c>
      <c r="E1610" s="124" t="str">
        <f ca="1">IF(D1610="","",SUM($D$2:D1610))</f>
        <v/>
      </c>
    </row>
    <row r="1611" spans="3:5">
      <c r="C1611" s="139"/>
      <c r="D1611" s="124" t="str">
        <f ca="1">IF(C1611="","",IF(COUNTIF($C$2:C1611,C1611)&gt;1,"",1))</f>
        <v/>
      </c>
      <c r="E1611" s="124" t="str">
        <f ca="1">IF(D1611="","",SUM($D$2:D1611))</f>
        <v/>
      </c>
    </row>
    <row r="1612" spans="3:5">
      <c r="C1612" s="139"/>
      <c r="D1612" s="124" t="str">
        <f ca="1">IF(C1612="","",IF(COUNTIF($C$2:C1612,C1612)&gt;1,"",1))</f>
        <v/>
      </c>
      <c r="E1612" s="124" t="str">
        <f ca="1">IF(D1612="","",SUM($D$2:D1612))</f>
        <v/>
      </c>
    </row>
    <row r="1613" spans="3:5">
      <c r="C1613" s="139"/>
      <c r="D1613" s="124" t="str">
        <f ca="1">IF(C1613="","",IF(COUNTIF($C$2:C1613,C1613)&gt;1,"",1))</f>
        <v/>
      </c>
      <c r="E1613" s="124" t="str">
        <f ca="1">IF(D1613="","",SUM($D$2:D1613))</f>
        <v/>
      </c>
    </row>
    <row r="1614" spans="3:5">
      <c r="C1614" s="139"/>
      <c r="D1614" s="124" t="str">
        <f ca="1">IF(C1614="","",IF(COUNTIF($C$2:C1614,C1614)&gt;1,"",1))</f>
        <v/>
      </c>
      <c r="E1614" s="124" t="str">
        <f ca="1">IF(D1614="","",SUM($D$2:D1614))</f>
        <v/>
      </c>
    </row>
    <row r="1615" spans="3:5">
      <c r="C1615" s="139"/>
      <c r="D1615" s="124" t="str">
        <f ca="1">IF(C1615="","",IF(COUNTIF($C$2:C1615,C1615)&gt;1,"",1))</f>
        <v/>
      </c>
      <c r="E1615" s="124" t="str">
        <f ca="1">IF(D1615="","",SUM($D$2:D1615))</f>
        <v/>
      </c>
    </row>
    <row r="1616" spans="3:5">
      <c r="C1616" s="139"/>
      <c r="D1616" s="124" t="str">
        <f ca="1">IF(C1616="","",IF(COUNTIF($C$2:C1616,C1616)&gt;1,"",1))</f>
        <v/>
      </c>
      <c r="E1616" s="124" t="str">
        <f ca="1">IF(D1616="","",SUM($D$2:D1616))</f>
        <v/>
      </c>
    </row>
    <row r="1617" spans="3:5">
      <c r="C1617" s="139"/>
      <c r="D1617" s="124" t="str">
        <f ca="1">IF(C1617="","",IF(COUNTIF($C$2:C1617,C1617)&gt;1,"",1))</f>
        <v/>
      </c>
      <c r="E1617" s="124" t="str">
        <f ca="1">IF(D1617="","",SUM($D$2:D1617))</f>
        <v/>
      </c>
    </row>
    <row r="1618" spans="3:5">
      <c r="C1618" s="139"/>
      <c r="D1618" s="124" t="str">
        <f ca="1">IF(C1618="","",IF(COUNTIF($C$2:C1618,C1618)&gt;1,"",1))</f>
        <v/>
      </c>
      <c r="E1618" s="124" t="str">
        <f ca="1">IF(D1618="","",SUM($D$2:D1618))</f>
        <v/>
      </c>
    </row>
    <row r="1619" spans="3:5">
      <c r="C1619" s="139"/>
      <c r="D1619" s="124" t="str">
        <f ca="1">IF(C1619="","",IF(COUNTIF($C$2:C1619,C1619)&gt;1,"",1))</f>
        <v/>
      </c>
      <c r="E1619" s="124" t="str">
        <f ca="1">IF(D1619="","",SUM($D$2:D1619))</f>
        <v/>
      </c>
    </row>
    <row r="1620" spans="3:5">
      <c r="C1620" s="139"/>
      <c r="D1620" s="124" t="str">
        <f ca="1">IF(C1620="","",IF(COUNTIF($C$2:C1620,C1620)&gt;1,"",1))</f>
        <v/>
      </c>
      <c r="E1620" s="124" t="str">
        <f ca="1">IF(D1620="","",SUM($D$2:D1620))</f>
        <v/>
      </c>
    </row>
    <row r="1621" spans="3:5">
      <c r="C1621" s="139"/>
      <c r="D1621" s="124" t="str">
        <f ca="1">IF(C1621="","",IF(COUNTIF($C$2:C1621,C1621)&gt;1,"",1))</f>
        <v/>
      </c>
      <c r="E1621" s="124" t="str">
        <f ca="1">IF(D1621="","",SUM($D$2:D1621))</f>
        <v/>
      </c>
    </row>
    <row r="1622" spans="3:5">
      <c r="C1622" s="139"/>
      <c r="D1622" s="124" t="str">
        <f ca="1">IF(C1622="","",IF(COUNTIF($C$2:C1622,C1622)&gt;1,"",1))</f>
        <v/>
      </c>
      <c r="E1622" s="124" t="str">
        <f ca="1">IF(D1622="","",SUM($D$2:D1622))</f>
        <v/>
      </c>
    </row>
    <row r="1623" spans="3:5">
      <c r="C1623" s="139"/>
      <c r="D1623" s="124" t="str">
        <f ca="1">IF(C1623="","",IF(COUNTIF($C$2:C1623,C1623)&gt;1,"",1))</f>
        <v/>
      </c>
      <c r="E1623" s="124" t="str">
        <f ca="1">IF(D1623="","",SUM($D$2:D1623))</f>
        <v/>
      </c>
    </row>
    <row r="1624" spans="3:5">
      <c r="C1624" s="139"/>
      <c r="D1624" s="124" t="str">
        <f ca="1">IF(C1624="","",IF(COUNTIF($C$2:C1624,C1624)&gt;1,"",1))</f>
        <v/>
      </c>
      <c r="E1624" s="124" t="str">
        <f ca="1">IF(D1624="","",SUM($D$2:D1624))</f>
        <v/>
      </c>
    </row>
    <row r="1625" spans="3:5">
      <c r="C1625" s="139"/>
      <c r="D1625" s="124" t="str">
        <f ca="1">IF(C1625="","",IF(COUNTIF($C$2:C1625,C1625)&gt;1,"",1))</f>
        <v/>
      </c>
      <c r="E1625" s="124" t="str">
        <f ca="1">IF(D1625="","",SUM($D$2:D1625))</f>
        <v/>
      </c>
    </row>
    <row r="1626" spans="3:5">
      <c r="C1626" s="139"/>
      <c r="D1626" s="124" t="str">
        <f ca="1">IF(C1626="","",IF(COUNTIF($C$2:C1626,C1626)&gt;1,"",1))</f>
        <v/>
      </c>
      <c r="E1626" s="124" t="str">
        <f ca="1">IF(D1626="","",SUM($D$2:D1626))</f>
        <v/>
      </c>
    </row>
    <row r="1627" spans="3:5">
      <c r="C1627" s="139"/>
      <c r="D1627" s="124" t="str">
        <f ca="1">IF(C1627="","",IF(COUNTIF($C$2:C1627,C1627)&gt;1,"",1))</f>
        <v/>
      </c>
      <c r="E1627" s="124" t="str">
        <f ca="1">IF(D1627="","",SUM($D$2:D1627))</f>
        <v/>
      </c>
    </row>
    <row r="1628" spans="3:5">
      <c r="C1628" s="139"/>
      <c r="D1628" s="124" t="str">
        <f ca="1">IF(C1628="","",IF(COUNTIF($C$2:C1628,C1628)&gt;1,"",1))</f>
        <v/>
      </c>
      <c r="E1628" s="124" t="str">
        <f ca="1">IF(D1628="","",SUM($D$2:D1628))</f>
        <v/>
      </c>
    </row>
    <row r="1629" spans="3:5">
      <c r="C1629" s="139"/>
      <c r="D1629" s="124" t="str">
        <f ca="1">IF(C1629="","",IF(COUNTIF($C$2:C1629,C1629)&gt;1,"",1))</f>
        <v/>
      </c>
      <c r="E1629" s="124" t="str">
        <f ca="1">IF(D1629="","",SUM($D$2:D1629))</f>
        <v/>
      </c>
    </row>
    <row r="1630" spans="3:5">
      <c r="C1630" s="139"/>
      <c r="D1630" s="124" t="str">
        <f ca="1">IF(C1630="","",IF(COUNTIF($C$2:C1630,C1630)&gt;1,"",1))</f>
        <v/>
      </c>
      <c r="E1630" s="124" t="str">
        <f ca="1">IF(D1630="","",SUM($D$2:D1630))</f>
        <v/>
      </c>
    </row>
    <row r="1631" spans="3:5">
      <c r="C1631" s="139"/>
      <c r="D1631" s="124" t="str">
        <f ca="1">IF(C1631="","",IF(COUNTIF($C$2:C1631,C1631)&gt;1,"",1))</f>
        <v/>
      </c>
      <c r="E1631" s="124" t="str">
        <f ca="1">IF(D1631="","",SUM($D$2:D1631))</f>
        <v/>
      </c>
    </row>
    <row r="1632" spans="3:5">
      <c r="C1632" s="139"/>
      <c r="D1632" s="124" t="str">
        <f ca="1">IF(C1632="","",IF(COUNTIF($C$2:C1632,C1632)&gt;1,"",1))</f>
        <v/>
      </c>
      <c r="E1632" s="124" t="str">
        <f ca="1">IF(D1632="","",SUM($D$2:D1632))</f>
        <v/>
      </c>
    </row>
    <row r="1633" spans="3:5">
      <c r="C1633" s="139"/>
      <c r="D1633" s="124" t="str">
        <f ca="1">IF(C1633="","",IF(COUNTIF($C$2:C1633,C1633)&gt;1,"",1))</f>
        <v/>
      </c>
      <c r="E1633" s="124" t="str">
        <f ca="1">IF(D1633="","",SUM($D$2:D1633))</f>
        <v/>
      </c>
    </row>
    <row r="1634" spans="3:5">
      <c r="C1634" s="139"/>
      <c r="D1634" s="124" t="str">
        <f ca="1">IF(C1634="","",IF(COUNTIF($C$2:C1634,C1634)&gt;1,"",1))</f>
        <v/>
      </c>
      <c r="E1634" s="124" t="str">
        <f ca="1">IF(D1634="","",SUM($D$2:D1634))</f>
        <v/>
      </c>
    </row>
    <row r="1635" spans="3:5">
      <c r="C1635" s="139"/>
      <c r="D1635" s="124" t="str">
        <f ca="1">IF(C1635="","",IF(COUNTIF($C$2:C1635,C1635)&gt;1,"",1))</f>
        <v/>
      </c>
      <c r="E1635" s="124" t="str">
        <f ca="1">IF(D1635="","",SUM($D$2:D1635))</f>
        <v/>
      </c>
    </row>
    <row r="1636" spans="3:5">
      <c r="C1636" s="139"/>
      <c r="D1636" s="124" t="str">
        <f ca="1">IF(C1636="","",IF(COUNTIF($C$2:C1636,C1636)&gt;1,"",1))</f>
        <v/>
      </c>
      <c r="E1636" s="124" t="str">
        <f ca="1">IF(D1636="","",SUM($D$2:D1636))</f>
        <v/>
      </c>
    </row>
    <row r="1637" spans="3:5">
      <c r="C1637" s="139"/>
      <c r="D1637" s="124" t="str">
        <f ca="1">IF(C1637="","",IF(COUNTIF($C$2:C1637,C1637)&gt;1,"",1))</f>
        <v/>
      </c>
      <c r="E1637" s="124" t="str">
        <f ca="1">IF(D1637="","",SUM($D$2:D1637))</f>
        <v/>
      </c>
    </row>
    <row r="1638" spans="3:5">
      <c r="C1638" s="139"/>
      <c r="D1638" s="124" t="str">
        <f ca="1">IF(C1638="","",IF(COUNTIF($C$2:C1638,C1638)&gt;1,"",1))</f>
        <v/>
      </c>
      <c r="E1638" s="124" t="str">
        <f ca="1">IF(D1638="","",SUM($D$2:D1638))</f>
        <v/>
      </c>
    </row>
    <row r="1639" spans="3:5">
      <c r="C1639" s="139"/>
      <c r="D1639" s="124" t="str">
        <f ca="1">IF(C1639="","",IF(COUNTIF($C$2:C1639,C1639)&gt;1,"",1))</f>
        <v/>
      </c>
      <c r="E1639" s="124" t="str">
        <f ca="1">IF(D1639="","",SUM($D$2:D1639))</f>
        <v/>
      </c>
    </row>
    <row r="1640" spans="3:5">
      <c r="C1640" s="139"/>
      <c r="D1640" s="124" t="str">
        <f ca="1">IF(C1640="","",IF(COUNTIF($C$2:C1640,C1640)&gt;1,"",1))</f>
        <v/>
      </c>
      <c r="E1640" s="124" t="str">
        <f ca="1">IF(D1640="","",SUM($D$2:D1640))</f>
        <v/>
      </c>
    </row>
    <row r="1641" spans="3:5">
      <c r="C1641" s="139"/>
      <c r="D1641" s="124" t="str">
        <f ca="1">IF(C1641="","",IF(COUNTIF($C$2:C1641,C1641)&gt;1,"",1))</f>
        <v/>
      </c>
      <c r="E1641" s="124" t="str">
        <f ca="1">IF(D1641="","",SUM($D$2:D1641))</f>
        <v/>
      </c>
    </row>
    <row r="1642" spans="3:5">
      <c r="C1642" s="139"/>
      <c r="D1642" s="124" t="str">
        <f ca="1">IF(C1642="","",IF(COUNTIF($C$2:C1642,C1642)&gt;1,"",1))</f>
        <v/>
      </c>
      <c r="E1642" s="124" t="str">
        <f ca="1">IF(D1642="","",SUM($D$2:D1642))</f>
        <v/>
      </c>
    </row>
    <row r="1643" spans="3:5">
      <c r="C1643" s="139"/>
      <c r="D1643" s="124" t="str">
        <f ca="1">IF(C1643="","",IF(COUNTIF($C$2:C1643,C1643)&gt;1,"",1))</f>
        <v/>
      </c>
      <c r="E1643" s="124" t="str">
        <f ca="1">IF(D1643="","",SUM($D$2:D1643))</f>
        <v/>
      </c>
    </row>
    <row r="1644" spans="3:5">
      <c r="C1644" s="139"/>
      <c r="D1644" s="124" t="str">
        <f ca="1">IF(C1644="","",IF(COUNTIF($C$2:C1644,C1644)&gt;1,"",1))</f>
        <v/>
      </c>
      <c r="E1644" s="124" t="str">
        <f ca="1">IF(D1644="","",SUM($D$2:D1644))</f>
        <v/>
      </c>
    </row>
    <row r="1645" spans="3:5">
      <c r="C1645" s="139"/>
      <c r="D1645" s="124" t="str">
        <f ca="1">IF(C1645="","",IF(COUNTIF($C$2:C1645,C1645)&gt;1,"",1))</f>
        <v/>
      </c>
      <c r="E1645" s="124" t="str">
        <f ca="1">IF(D1645="","",SUM($D$2:D1645))</f>
        <v/>
      </c>
    </row>
    <row r="1646" spans="3:5">
      <c r="C1646" s="139"/>
      <c r="D1646" s="124" t="str">
        <f ca="1">IF(C1646="","",IF(COUNTIF($C$2:C1646,C1646)&gt;1,"",1))</f>
        <v/>
      </c>
      <c r="E1646" s="124" t="str">
        <f ca="1">IF(D1646="","",SUM($D$2:D1646))</f>
        <v/>
      </c>
    </row>
    <row r="1647" spans="3:5">
      <c r="C1647" s="139"/>
      <c r="D1647" s="124" t="str">
        <f ca="1">IF(C1647="","",IF(COUNTIF($C$2:C1647,C1647)&gt;1,"",1))</f>
        <v/>
      </c>
      <c r="E1647" s="124" t="str">
        <f ca="1">IF(D1647="","",SUM($D$2:D1647))</f>
        <v/>
      </c>
    </row>
    <row r="1648" spans="3:5">
      <c r="C1648" s="139"/>
      <c r="D1648" s="124" t="str">
        <f ca="1">IF(C1648="","",IF(COUNTIF($C$2:C1648,C1648)&gt;1,"",1))</f>
        <v/>
      </c>
      <c r="E1648" s="124" t="str">
        <f ca="1">IF(D1648="","",SUM($D$2:D1648))</f>
        <v/>
      </c>
    </row>
    <row r="1649" spans="3:5">
      <c r="C1649" s="139"/>
      <c r="D1649" s="124" t="str">
        <f ca="1">IF(C1649="","",IF(COUNTIF($C$2:C1649,C1649)&gt;1,"",1))</f>
        <v/>
      </c>
      <c r="E1649" s="124" t="str">
        <f ca="1">IF(D1649="","",SUM($D$2:D1649))</f>
        <v/>
      </c>
    </row>
    <row r="1650" spans="3:5">
      <c r="C1650" s="139"/>
      <c r="D1650" s="124" t="str">
        <f ca="1">IF(C1650="","",IF(COUNTIF($C$2:C1650,C1650)&gt;1,"",1))</f>
        <v/>
      </c>
      <c r="E1650" s="124" t="str">
        <f ca="1">IF(D1650="","",SUM($D$2:D1650))</f>
        <v/>
      </c>
    </row>
    <row r="1651" spans="3:5">
      <c r="C1651" s="139"/>
      <c r="D1651" s="124" t="str">
        <f ca="1">IF(C1651="","",IF(COUNTIF($C$2:C1651,C1651)&gt;1,"",1))</f>
        <v/>
      </c>
      <c r="E1651" s="124" t="str">
        <f ca="1">IF(D1651="","",SUM($D$2:D1651))</f>
        <v/>
      </c>
    </row>
    <row r="1652" spans="3:5">
      <c r="C1652" s="139"/>
      <c r="D1652" s="124" t="str">
        <f ca="1">IF(C1652="","",IF(COUNTIF($C$2:C1652,C1652)&gt;1,"",1))</f>
        <v/>
      </c>
      <c r="E1652" s="124" t="str">
        <f ca="1">IF(D1652="","",SUM($D$2:D1652))</f>
        <v/>
      </c>
    </row>
    <row r="1653" spans="3:5">
      <c r="C1653" s="139"/>
      <c r="D1653" s="124" t="str">
        <f ca="1">IF(C1653="","",IF(COUNTIF($C$2:C1653,C1653)&gt;1,"",1))</f>
        <v/>
      </c>
      <c r="E1653" s="124" t="str">
        <f ca="1">IF(D1653="","",SUM($D$2:D1653))</f>
        <v/>
      </c>
    </row>
    <row r="1654" spans="3:5">
      <c r="C1654" s="139"/>
      <c r="D1654" s="124" t="str">
        <f ca="1">IF(C1654="","",IF(COUNTIF($C$2:C1654,C1654)&gt;1,"",1))</f>
        <v/>
      </c>
      <c r="E1654" s="124" t="str">
        <f ca="1">IF(D1654="","",SUM($D$2:D1654))</f>
        <v/>
      </c>
    </row>
    <row r="1655" spans="3:5">
      <c r="C1655" s="139"/>
      <c r="D1655" s="124" t="str">
        <f ca="1">IF(C1655="","",IF(COUNTIF($C$2:C1655,C1655)&gt;1,"",1))</f>
        <v/>
      </c>
      <c r="E1655" s="124" t="str">
        <f ca="1">IF(D1655="","",SUM($D$2:D1655))</f>
        <v/>
      </c>
    </row>
    <row r="1656" spans="3:5">
      <c r="C1656" s="139"/>
      <c r="D1656" s="124" t="str">
        <f ca="1">IF(C1656="","",IF(COUNTIF($C$2:C1656,C1656)&gt;1,"",1))</f>
        <v/>
      </c>
      <c r="E1656" s="124" t="str">
        <f ca="1">IF(D1656="","",SUM($D$2:D1656))</f>
        <v/>
      </c>
    </row>
    <row r="1657" spans="3:5">
      <c r="C1657" s="139"/>
      <c r="D1657" s="124" t="str">
        <f ca="1">IF(C1657="","",IF(COUNTIF($C$2:C1657,C1657)&gt;1,"",1))</f>
        <v/>
      </c>
      <c r="E1657" s="124" t="str">
        <f ca="1">IF(D1657="","",SUM($D$2:D1657))</f>
        <v/>
      </c>
    </row>
    <row r="1658" spans="3:5">
      <c r="C1658" s="139"/>
      <c r="D1658" s="124" t="str">
        <f ca="1">IF(C1658="","",IF(COUNTIF($C$2:C1658,C1658)&gt;1,"",1))</f>
        <v/>
      </c>
      <c r="E1658" s="124" t="str">
        <f ca="1">IF(D1658="","",SUM($D$2:D1658))</f>
        <v/>
      </c>
    </row>
    <row r="1659" spans="3:5">
      <c r="C1659" s="139"/>
      <c r="D1659" s="124" t="str">
        <f ca="1">IF(C1659="","",IF(COUNTIF($C$2:C1659,C1659)&gt;1,"",1))</f>
        <v/>
      </c>
      <c r="E1659" s="124" t="str">
        <f ca="1">IF(D1659="","",SUM($D$2:D1659))</f>
        <v/>
      </c>
    </row>
    <row r="1660" spans="3:5">
      <c r="C1660" s="139"/>
      <c r="D1660" s="124" t="str">
        <f ca="1">IF(C1660="","",IF(COUNTIF($C$2:C1660,C1660)&gt;1,"",1))</f>
        <v/>
      </c>
      <c r="E1660" s="124" t="str">
        <f ca="1">IF(D1660="","",SUM($D$2:D1660))</f>
        <v/>
      </c>
    </row>
    <row r="1661" spans="3:5">
      <c r="C1661" s="139"/>
      <c r="D1661" s="124" t="str">
        <f ca="1">IF(C1661="","",IF(COUNTIF($C$2:C1661,C1661)&gt;1,"",1))</f>
        <v/>
      </c>
      <c r="E1661" s="124" t="str">
        <f ca="1">IF(D1661="","",SUM($D$2:D1661))</f>
        <v/>
      </c>
    </row>
    <row r="1662" spans="3:5">
      <c r="C1662" s="139"/>
      <c r="D1662" s="124" t="str">
        <f ca="1">IF(C1662="","",IF(COUNTIF($C$2:C1662,C1662)&gt;1,"",1))</f>
        <v/>
      </c>
      <c r="E1662" s="124" t="str">
        <f ca="1">IF(D1662="","",SUM($D$2:D1662))</f>
        <v/>
      </c>
    </row>
    <row r="1663" spans="3:5">
      <c r="C1663" s="139"/>
      <c r="D1663" s="124" t="str">
        <f ca="1">IF(C1663="","",IF(COUNTIF($C$2:C1663,C1663)&gt;1,"",1))</f>
        <v/>
      </c>
      <c r="E1663" s="124" t="str">
        <f ca="1">IF(D1663="","",SUM($D$2:D1663))</f>
        <v/>
      </c>
    </row>
    <row r="1664" spans="3:5">
      <c r="C1664" s="139"/>
      <c r="D1664" s="124" t="str">
        <f ca="1">IF(C1664="","",IF(COUNTIF($C$2:C1664,C1664)&gt;1,"",1))</f>
        <v/>
      </c>
      <c r="E1664" s="124" t="str">
        <f ca="1">IF(D1664="","",SUM($D$2:D1664))</f>
        <v/>
      </c>
    </row>
    <row r="1665" spans="3:5">
      <c r="C1665" s="139"/>
      <c r="D1665" s="124" t="str">
        <f ca="1">IF(C1665="","",IF(COUNTIF($C$2:C1665,C1665)&gt;1,"",1))</f>
        <v/>
      </c>
      <c r="E1665" s="124" t="str">
        <f ca="1">IF(D1665="","",SUM($D$2:D1665))</f>
        <v/>
      </c>
    </row>
    <row r="1666" spans="3:5">
      <c r="C1666" s="139"/>
      <c r="D1666" s="124" t="str">
        <f ca="1">IF(C1666="","",IF(COUNTIF($C$2:C1666,C1666)&gt;1,"",1))</f>
        <v/>
      </c>
      <c r="E1666" s="124" t="str">
        <f ca="1">IF(D1666="","",SUM($D$2:D1666))</f>
        <v/>
      </c>
    </row>
    <row r="1667" spans="3:5">
      <c r="C1667" s="139"/>
      <c r="D1667" s="124" t="str">
        <f ca="1">IF(C1667="","",IF(COUNTIF($C$2:C1667,C1667)&gt;1,"",1))</f>
        <v/>
      </c>
      <c r="E1667" s="124" t="str">
        <f ca="1">IF(D1667="","",SUM($D$2:D1667))</f>
        <v/>
      </c>
    </row>
    <row r="1668" spans="3:5">
      <c r="C1668" s="139"/>
      <c r="D1668" s="124" t="str">
        <f ca="1">IF(C1668="","",IF(COUNTIF($C$2:C1668,C1668)&gt;1,"",1))</f>
        <v/>
      </c>
      <c r="E1668" s="124" t="str">
        <f ca="1">IF(D1668="","",SUM($D$2:D1668))</f>
        <v/>
      </c>
    </row>
    <row r="1669" spans="3:5">
      <c r="C1669" s="139"/>
      <c r="D1669" s="124" t="str">
        <f ca="1">IF(C1669="","",IF(COUNTIF($C$2:C1669,C1669)&gt;1,"",1))</f>
        <v/>
      </c>
      <c r="E1669" s="124" t="str">
        <f ca="1">IF(D1669="","",SUM($D$2:D1669))</f>
        <v/>
      </c>
    </row>
    <row r="1670" spans="3:5">
      <c r="C1670" s="139"/>
      <c r="D1670" s="124" t="str">
        <f ca="1">IF(C1670="","",IF(COUNTIF($C$2:C1670,C1670)&gt;1,"",1))</f>
        <v/>
      </c>
      <c r="E1670" s="124" t="str">
        <f ca="1">IF(D1670="","",SUM($D$2:D1670))</f>
        <v/>
      </c>
    </row>
    <row r="1671" spans="3:5">
      <c r="C1671" s="139"/>
      <c r="D1671" s="124" t="str">
        <f ca="1">IF(C1671="","",IF(COUNTIF($C$2:C1671,C1671)&gt;1,"",1))</f>
        <v/>
      </c>
      <c r="E1671" s="124" t="str">
        <f ca="1">IF(D1671="","",SUM($D$2:D1671))</f>
        <v/>
      </c>
    </row>
    <row r="1672" spans="3:5">
      <c r="C1672" s="139"/>
      <c r="D1672" s="124" t="str">
        <f ca="1">IF(C1672="","",IF(COUNTIF($C$2:C1672,C1672)&gt;1,"",1))</f>
        <v/>
      </c>
      <c r="E1672" s="124" t="str">
        <f ca="1">IF(D1672="","",SUM($D$2:D1672))</f>
        <v/>
      </c>
    </row>
    <row r="1673" spans="3:5">
      <c r="C1673" s="139"/>
      <c r="D1673" s="124" t="str">
        <f ca="1">IF(C1673="","",IF(COUNTIF($C$2:C1673,C1673)&gt;1,"",1))</f>
        <v/>
      </c>
      <c r="E1673" s="124" t="str">
        <f ca="1">IF(D1673="","",SUM($D$2:D1673))</f>
        <v/>
      </c>
    </row>
    <row r="1674" spans="3:5">
      <c r="C1674" s="139"/>
      <c r="D1674" s="124" t="str">
        <f ca="1">IF(C1674="","",IF(COUNTIF($C$2:C1674,C1674)&gt;1,"",1))</f>
        <v/>
      </c>
      <c r="E1674" s="124" t="str">
        <f ca="1">IF(D1674="","",SUM($D$2:D1674))</f>
        <v/>
      </c>
    </row>
    <row r="1675" spans="3:5">
      <c r="C1675" s="139"/>
      <c r="D1675" s="124" t="str">
        <f ca="1">IF(C1675="","",IF(COUNTIF($C$2:C1675,C1675)&gt;1,"",1))</f>
        <v/>
      </c>
      <c r="E1675" s="124" t="str">
        <f ca="1">IF(D1675="","",SUM($D$2:D1675))</f>
        <v/>
      </c>
    </row>
    <row r="1676" spans="3:5">
      <c r="C1676" s="139"/>
      <c r="D1676" s="124" t="str">
        <f ca="1">IF(C1676="","",IF(COUNTIF($C$2:C1676,C1676)&gt;1,"",1))</f>
        <v/>
      </c>
      <c r="E1676" s="124" t="str">
        <f ca="1">IF(D1676="","",SUM($D$2:D1676))</f>
        <v/>
      </c>
    </row>
    <row r="1677" spans="3:5">
      <c r="C1677" s="139"/>
      <c r="D1677" s="124" t="str">
        <f ca="1">IF(C1677="","",IF(COUNTIF($C$2:C1677,C1677)&gt;1,"",1))</f>
        <v/>
      </c>
      <c r="E1677" s="124" t="str">
        <f ca="1">IF(D1677="","",SUM($D$2:D1677))</f>
        <v/>
      </c>
    </row>
    <row r="1678" spans="3:5">
      <c r="C1678" s="139"/>
      <c r="D1678" s="124" t="str">
        <f ca="1">IF(C1678="","",IF(COUNTIF($C$2:C1678,C1678)&gt;1,"",1))</f>
        <v/>
      </c>
      <c r="E1678" s="124" t="str">
        <f ca="1">IF(D1678="","",SUM($D$2:D1678))</f>
        <v/>
      </c>
    </row>
    <row r="1679" spans="3:5">
      <c r="C1679" s="139"/>
      <c r="D1679" s="124" t="str">
        <f ca="1">IF(C1679="","",IF(COUNTIF($C$2:C1679,C1679)&gt;1,"",1))</f>
        <v/>
      </c>
      <c r="E1679" s="124" t="str">
        <f ca="1">IF(D1679="","",SUM($D$2:D1679))</f>
        <v/>
      </c>
    </row>
    <row r="1680" spans="3:5">
      <c r="C1680" s="139"/>
      <c r="D1680" s="124" t="str">
        <f ca="1">IF(C1680="","",IF(COUNTIF($C$2:C1680,C1680)&gt;1,"",1))</f>
        <v/>
      </c>
      <c r="E1680" s="124" t="str">
        <f ca="1">IF(D1680="","",SUM($D$2:D1680))</f>
        <v/>
      </c>
    </row>
    <row r="1681" spans="3:5">
      <c r="C1681" s="139"/>
      <c r="D1681" s="124" t="str">
        <f ca="1">IF(C1681="","",IF(COUNTIF($C$2:C1681,C1681)&gt;1,"",1))</f>
        <v/>
      </c>
      <c r="E1681" s="124" t="str">
        <f ca="1">IF(D1681="","",SUM($D$2:D1681))</f>
        <v/>
      </c>
    </row>
    <row r="1682" spans="3:5">
      <c r="C1682" s="139"/>
      <c r="D1682" s="124" t="str">
        <f ca="1">IF(C1682="","",IF(COUNTIF($C$2:C1682,C1682)&gt;1,"",1))</f>
        <v/>
      </c>
      <c r="E1682" s="124" t="str">
        <f ca="1">IF(D1682="","",SUM($D$2:D1682))</f>
        <v/>
      </c>
    </row>
    <row r="1683" spans="3:5">
      <c r="C1683" s="139"/>
      <c r="D1683" s="124" t="str">
        <f ca="1">IF(C1683="","",IF(COUNTIF($C$2:C1683,C1683)&gt;1,"",1))</f>
        <v/>
      </c>
      <c r="E1683" s="124" t="str">
        <f ca="1">IF(D1683="","",SUM($D$2:D1683))</f>
        <v/>
      </c>
    </row>
    <row r="1684" spans="3:5">
      <c r="C1684" s="139"/>
      <c r="D1684" s="124" t="str">
        <f ca="1">IF(C1684="","",IF(COUNTIF($C$2:C1684,C1684)&gt;1,"",1))</f>
        <v/>
      </c>
      <c r="E1684" s="124" t="str">
        <f ca="1">IF(D1684="","",SUM($D$2:D1684))</f>
        <v/>
      </c>
    </row>
    <row r="1685" spans="3:5">
      <c r="C1685" s="139"/>
      <c r="D1685" s="124" t="str">
        <f ca="1">IF(C1685="","",IF(COUNTIF($C$2:C1685,C1685)&gt;1,"",1))</f>
        <v/>
      </c>
      <c r="E1685" s="124" t="str">
        <f ca="1">IF(D1685="","",SUM($D$2:D1685))</f>
        <v/>
      </c>
    </row>
    <row r="1686" spans="3:5">
      <c r="C1686" s="139"/>
      <c r="D1686" s="124" t="str">
        <f ca="1">IF(C1686="","",IF(COUNTIF($C$2:C1686,C1686)&gt;1,"",1))</f>
        <v/>
      </c>
      <c r="E1686" s="124" t="str">
        <f ca="1">IF(D1686="","",SUM($D$2:D1686))</f>
        <v/>
      </c>
    </row>
    <row r="1687" spans="3:5">
      <c r="C1687" s="139"/>
      <c r="D1687" s="124" t="str">
        <f ca="1">IF(C1687="","",IF(COUNTIF($C$2:C1687,C1687)&gt;1,"",1))</f>
        <v/>
      </c>
      <c r="E1687" s="124" t="str">
        <f ca="1">IF(D1687="","",SUM($D$2:D1687))</f>
        <v/>
      </c>
    </row>
    <row r="1688" spans="3:5">
      <c r="C1688" s="139"/>
      <c r="D1688" s="124" t="str">
        <f ca="1">IF(C1688="","",IF(COUNTIF($C$2:C1688,C1688)&gt;1,"",1))</f>
        <v/>
      </c>
      <c r="E1688" s="124" t="str">
        <f ca="1">IF(D1688="","",SUM($D$2:D1688))</f>
        <v/>
      </c>
    </row>
    <row r="1689" spans="3:5">
      <c r="C1689" s="139"/>
      <c r="D1689" s="124" t="str">
        <f ca="1">IF(C1689="","",IF(COUNTIF($C$2:C1689,C1689)&gt;1,"",1))</f>
        <v/>
      </c>
      <c r="E1689" s="124" t="str">
        <f ca="1">IF(D1689="","",SUM($D$2:D1689))</f>
        <v/>
      </c>
    </row>
    <row r="1690" spans="3:5">
      <c r="C1690" s="139"/>
      <c r="D1690" s="124" t="str">
        <f ca="1">IF(C1690="","",IF(COUNTIF($C$2:C1690,C1690)&gt;1,"",1))</f>
        <v/>
      </c>
      <c r="E1690" s="124" t="str">
        <f ca="1">IF(D1690="","",SUM($D$2:D1690))</f>
        <v/>
      </c>
    </row>
    <row r="1691" spans="3:5">
      <c r="C1691" s="139"/>
      <c r="D1691" s="124" t="str">
        <f ca="1">IF(C1691="","",IF(COUNTIF($C$2:C1691,C1691)&gt;1,"",1))</f>
        <v/>
      </c>
      <c r="E1691" s="124" t="str">
        <f ca="1">IF(D1691="","",SUM($D$2:D1691))</f>
        <v/>
      </c>
    </row>
    <row r="1692" spans="3:5">
      <c r="C1692" s="139"/>
      <c r="D1692" s="124" t="str">
        <f ca="1">IF(C1692="","",IF(COUNTIF($C$2:C1692,C1692)&gt;1,"",1))</f>
        <v/>
      </c>
      <c r="E1692" s="124" t="str">
        <f ca="1">IF(D1692="","",SUM($D$2:D1692))</f>
        <v/>
      </c>
    </row>
    <row r="1693" spans="3:5">
      <c r="C1693" s="139"/>
      <c r="D1693" s="124" t="str">
        <f ca="1">IF(C1693="","",IF(COUNTIF($C$2:C1693,C1693)&gt;1,"",1))</f>
        <v/>
      </c>
      <c r="E1693" s="124" t="str">
        <f ca="1">IF(D1693="","",SUM($D$2:D1693))</f>
        <v/>
      </c>
    </row>
    <row r="1694" spans="3:5">
      <c r="C1694" s="139"/>
      <c r="D1694" s="124" t="str">
        <f ca="1">IF(C1694="","",IF(COUNTIF($C$2:C1694,C1694)&gt;1,"",1))</f>
        <v/>
      </c>
      <c r="E1694" s="124" t="str">
        <f ca="1">IF(D1694="","",SUM($D$2:D1694))</f>
        <v/>
      </c>
    </row>
    <row r="1695" spans="3:5">
      <c r="C1695" s="139"/>
      <c r="D1695" s="124" t="str">
        <f ca="1">IF(C1695="","",IF(COUNTIF($C$2:C1695,C1695)&gt;1,"",1))</f>
        <v/>
      </c>
      <c r="E1695" s="124" t="str">
        <f ca="1">IF(D1695="","",SUM($D$2:D1695))</f>
        <v/>
      </c>
    </row>
    <row r="1696" spans="3:5">
      <c r="C1696" s="139"/>
      <c r="D1696" s="124" t="str">
        <f ca="1">IF(C1696="","",IF(COUNTIF($C$2:C1696,C1696)&gt;1,"",1))</f>
        <v/>
      </c>
      <c r="E1696" s="124" t="str">
        <f ca="1">IF(D1696="","",SUM($D$2:D1696))</f>
        <v/>
      </c>
    </row>
    <row r="1697" spans="3:5">
      <c r="C1697" s="139"/>
      <c r="D1697" s="124" t="str">
        <f ca="1">IF(C1697="","",IF(COUNTIF($C$2:C1697,C1697)&gt;1,"",1))</f>
        <v/>
      </c>
      <c r="E1697" s="124" t="str">
        <f ca="1">IF(D1697="","",SUM($D$2:D1697))</f>
        <v/>
      </c>
    </row>
    <row r="1698" spans="3:5">
      <c r="C1698" s="139"/>
      <c r="D1698" s="124" t="str">
        <f ca="1">IF(C1698="","",IF(COUNTIF($C$2:C1698,C1698)&gt;1,"",1))</f>
        <v/>
      </c>
      <c r="E1698" s="124" t="str">
        <f ca="1">IF(D1698="","",SUM($D$2:D1698))</f>
        <v/>
      </c>
    </row>
    <row r="1699" spans="3:5">
      <c r="C1699" s="139"/>
      <c r="D1699" s="124" t="str">
        <f ca="1">IF(C1699="","",IF(COUNTIF($C$2:C1699,C1699)&gt;1,"",1))</f>
        <v/>
      </c>
      <c r="E1699" s="124" t="str">
        <f ca="1">IF(D1699="","",SUM($D$2:D1699))</f>
        <v/>
      </c>
    </row>
    <row r="1700" spans="3:5">
      <c r="C1700" s="139"/>
      <c r="D1700" s="124" t="str">
        <f ca="1">IF(C1700="","",IF(COUNTIF($C$2:C1700,C1700)&gt;1,"",1))</f>
        <v/>
      </c>
      <c r="E1700" s="124" t="str">
        <f ca="1">IF(D1700="","",SUM($D$2:D1700))</f>
        <v/>
      </c>
    </row>
    <row r="1701" spans="3:5">
      <c r="C1701" s="139"/>
      <c r="D1701" s="124" t="str">
        <f ca="1">IF(C1701="","",IF(COUNTIF($C$2:C1701,C1701)&gt;1,"",1))</f>
        <v/>
      </c>
      <c r="E1701" s="124" t="str">
        <f ca="1">IF(D1701="","",SUM($D$2:D1701))</f>
        <v/>
      </c>
    </row>
    <row r="1702" spans="3:5">
      <c r="C1702" s="139"/>
      <c r="D1702" s="124" t="str">
        <f ca="1">IF(C1702="","",IF(COUNTIF($C$2:C1702,C1702)&gt;1,"",1))</f>
        <v/>
      </c>
      <c r="E1702" s="124" t="str">
        <f ca="1">IF(D1702="","",SUM($D$2:D1702))</f>
        <v/>
      </c>
    </row>
    <row r="1703" spans="3:5">
      <c r="C1703" s="139"/>
      <c r="D1703" s="124" t="str">
        <f ca="1">IF(C1703="","",IF(COUNTIF($C$2:C1703,C1703)&gt;1,"",1))</f>
        <v/>
      </c>
      <c r="E1703" s="124" t="str">
        <f ca="1">IF(D1703="","",SUM($D$2:D1703))</f>
        <v/>
      </c>
    </row>
    <row r="1704" spans="3:5">
      <c r="C1704" s="139"/>
      <c r="D1704" s="124" t="str">
        <f ca="1">IF(C1704="","",IF(COUNTIF($C$2:C1704,C1704)&gt;1,"",1))</f>
        <v/>
      </c>
      <c r="E1704" s="124" t="str">
        <f ca="1">IF(D1704="","",SUM($D$2:D1704))</f>
        <v/>
      </c>
    </row>
    <row r="1705" spans="3:5">
      <c r="C1705" s="139"/>
      <c r="D1705" s="124" t="str">
        <f ca="1">IF(C1705="","",IF(COUNTIF($C$2:C1705,C1705)&gt;1,"",1))</f>
        <v/>
      </c>
      <c r="E1705" s="124" t="str">
        <f ca="1">IF(D1705="","",SUM($D$2:D1705))</f>
        <v/>
      </c>
    </row>
    <row r="1706" spans="3:5">
      <c r="C1706" s="139"/>
      <c r="D1706" s="124" t="str">
        <f ca="1">IF(C1706="","",IF(COUNTIF($C$2:C1706,C1706)&gt;1,"",1))</f>
        <v/>
      </c>
      <c r="E1706" s="124" t="str">
        <f ca="1">IF(D1706="","",SUM($D$2:D1706))</f>
        <v/>
      </c>
    </row>
    <row r="1707" spans="3:5">
      <c r="C1707" s="139"/>
      <c r="D1707" s="124" t="str">
        <f ca="1">IF(C1707="","",IF(COUNTIF($C$2:C1707,C1707)&gt;1,"",1))</f>
        <v/>
      </c>
      <c r="E1707" s="124" t="str">
        <f ca="1">IF(D1707="","",SUM($D$2:D1707))</f>
        <v/>
      </c>
    </row>
    <row r="1708" spans="3:5">
      <c r="C1708" s="139"/>
      <c r="D1708" s="124" t="str">
        <f ca="1">IF(C1708="","",IF(COUNTIF($C$2:C1708,C1708)&gt;1,"",1))</f>
        <v/>
      </c>
      <c r="E1708" s="124" t="str">
        <f ca="1">IF(D1708="","",SUM($D$2:D1708))</f>
        <v/>
      </c>
    </row>
    <row r="1709" spans="3:5">
      <c r="C1709" s="139"/>
      <c r="D1709" s="124" t="str">
        <f ca="1">IF(C1709="","",IF(COUNTIF($C$2:C1709,C1709)&gt;1,"",1))</f>
        <v/>
      </c>
      <c r="E1709" s="124" t="str">
        <f ca="1">IF(D1709="","",SUM($D$2:D1709))</f>
        <v/>
      </c>
    </row>
    <row r="1710" spans="3:5">
      <c r="C1710" s="139"/>
      <c r="D1710" s="124" t="str">
        <f ca="1">IF(C1710="","",IF(COUNTIF($C$2:C1710,C1710)&gt;1,"",1))</f>
        <v/>
      </c>
      <c r="E1710" s="124" t="str">
        <f ca="1">IF(D1710="","",SUM($D$2:D1710))</f>
        <v/>
      </c>
    </row>
    <row r="1711" spans="3:5">
      <c r="C1711" s="139"/>
      <c r="D1711" s="124" t="str">
        <f ca="1">IF(C1711="","",IF(COUNTIF($C$2:C1711,C1711)&gt;1,"",1))</f>
        <v/>
      </c>
      <c r="E1711" s="124" t="str">
        <f ca="1">IF(D1711="","",SUM($D$2:D1711))</f>
        <v/>
      </c>
    </row>
    <row r="1712" spans="3:5">
      <c r="C1712" s="139"/>
      <c r="D1712" s="124" t="str">
        <f ca="1">IF(C1712="","",IF(COUNTIF($C$2:C1712,C1712)&gt;1,"",1))</f>
        <v/>
      </c>
      <c r="E1712" s="124" t="str">
        <f ca="1">IF(D1712="","",SUM($D$2:D1712))</f>
        <v/>
      </c>
    </row>
    <row r="1713" spans="3:5">
      <c r="C1713" s="139"/>
      <c r="D1713" s="124" t="str">
        <f ca="1">IF(C1713="","",IF(COUNTIF($C$2:C1713,C1713)&gt;1,"",1))</f>
        <v/>
      </c>
      <c r="E1713" s="124" t="str">
        <f ca="1">IF(D1713="","",SUM($D$2:D1713))</f>
        <v/>
      </c>
    </row>
    <row r="1714" spans="3:5">
      <c r="C1714" s="139"/>
      <c r="D1714" s="124" t="str">
        <f ca="1">IF(C1714="","",IF(COUNTIF($C$2:C1714,C1714)&gt;1,"",1))</f>
        <v/>
      </c>
      <c r="E1714" s="124" t="str">
        <f ca="1">IF(D1714="","",SUM($D$2:D1714))</f>
        <v/>
      </c>
    </row>
    <row r="1715" spans="3:5">
      <c r="C1715" s="139"/>
      <c r="D1715" s="124" t="str">
        <f ca="1">IF(C1715="","",IF(COUNTIF($C$2:C1715,C1715)&gt;1,"",1))</f>
        <v/>
      </c>
      <c r="E1715" s="124" t="str">
        <f ca="1">IF(D1715="","",SUM($D$2:D1715))</f>
        <v/>
      </c>
    </row>
    <row r="1716" spans="3:5">
      <c r="C1716" s="139"/>
      <c r="D1716" s="124" t="str">
        <f ca="1">IF(C1716="","",IF(COUNTIF($C$2:C1716,C1716)&gt;1,"",1))</f>
        <v/>
      </c>
      <c r="E1716" s="124" t="str">
        <f ca="1">IF(D1716="","",SUM($D$2:D1716))</f>
        <v/>
      </c>
    </row>
    <row r="1717" spans="3:5">
      <c r="C1717" s="139"/>
      <c r="D1717" s="124" t="str">
        <f ca="1">IF(C1717="","",IF(COUNTIF($C$2:C1717,C1717)&gt;1,"",1))</f>
        <v/>
      </c>
      <c r="E1717" s="124" t="str">
        <f ca="1">IF(D1717="","",SUM($D$2:D1717))</f>
        <v/>
      </c>
    </row>
    <row r="1718" spans="3:5">
      <c r="C1718" s="139"/>
      <c r="D1718" s="124" t="str">
        <f ca="1">IF(C1718="","",IF(COUNTIF($C$2:C1718,C1718)&gt;1,"",1))</f>
        <v/>
      </c>
      <c r="E1718" s="124" t="str">
        <f ca="1">IF(D1718="","",SUM($D$2:D1718))</f>
        <v/>
      </c>
    </row>
    <row r="1719" spans="3:5">
      <c r="C1719" s="139"/>
      <c r="D1719" s="124" t="str">
        <f ca="1">IF(C1719="","",IF(COUNTIF($C$2:C1719,C1719)&gt;1,"",1))</f>
        <v/>
      </c>
      <c r="E1719" s="124" t="str">
        <f ca="1">IF(D1719="","",SUM($D$2:D1719))</f>
        <v/>
      </c>
    </row>
    <row r="1720" spans="3:5">
      <c r="C1720" s="139"/>
      <c r="D1720" s="124" t="str">
        <f ca="1">IF(C1720="","",IF(COUNTIF($C$2:C1720,C1720)&gt;1,"",1))</f>
        <v/>
      </c>
      <c r="E1720" s="124" t="str">
        <f ca="1">IF(D1720="","",SUM($D$2:D1720))</f>
        <v/>
      </c>
    </row>
    <row r="1721" spans="3:5">
      <c r="C1721" s="139"/>
      <c r="D1721" s="124" t="str">
        <f ca="1">IF(C1721="","",IF(COUNTIF($C$2:C1721,C1721)&gt;1,"",1))</f>
        <v/>
      </c>
      <c r="E1721" s="124" t="str">
        <f ca="1">IF(D1721="","",SUM($D$2:D1721))</f>
        <v/>
      </c>
    </row>
    <row r="1722" spans="3:5">
      <c r="C1722" s="139"/>
      <c r="D1722" s="124" t="str">
        <f ca="1">IF(C1722="","",IF(COUNTIF($C$2:C1722,C1722)&gt;1,"",1))</f>
        <v/>
      </c>
      <c r="E1722" s="124" t="str">
        <f ca="1">IF(D1722="","",SUM($D$2:D1722))</f>
        <v/>
      </c>
    </row>
    <row r="1723" spans="3:5">
      <c r="C1723" s="139"/>
      <c r="D1723" s="124" t="str">
        <f ca="1">IF(C1723="","",IF(COUNTIF($C$2:C1723,C1723)&gt;1,"",1))</f>
        <v/>
      </c>
      <c r="E1723" s="124" t="str">
        <f ca="1">IF(D1723="","",SUM($D$2:D1723))</f>
        <v/>
      </c>
    </row>
    <row r="1724" spans="3:5">
      <c r="C1724" s="139"/>
      <c r="D1724" s="124" t="str">
        <f ca="1">IF(C1724="","",IF(COUNTIF($C$2:C1724,C1724)&gt;1,"",1))</f>
        <v/>
      </c>
      <c r="E1724" s="124" t="str">
        <f ca="1">IF(D1724="","",SUM($D$2:D1724))</f>
        <v/>
      </c>
    </row>
    <row r="1725" spans="3:5">
      <c r="C1725" s="139"/>
      <c r="D1725" s="124" t="str">
        <f ca="1">IF(C1725="","",IF(COUNTIF($C$2:C1725,C1725)&gt;1,"",1))</f>
        <v/>
      </c>
      <c r="E1725" s="124" t="str">
        <f ca="1">IF(D1725="","",SUM($D$2:D1725))</f>
        <v/>
      </c>
    </row>
    <row r="1726" spans="3:5">
      <c r="C1726" s="139"/>
      <c r="D1726" s="124" t="str">
        <f ca="1">IF(C1726="","",IF(COUNTIF($C$2:C1726,C1726)&gt;1,"",1))</f>
        <v/>
      </c>
      <c r="E1726" s="124" t="str">
        <f ca="1">IF(D1726="","",SUM($D$2:D1726))</f>
        <v/>
      </c>
    </row>
    <row r="1727" spans="3:5">
      <c r="C1727" s="139"/>
      <c r="D1727" s="124" t="str">
        <f ca="1">IF(C1727="","",IF(COUNTIF($C$2:C1727,C1727)&gt;1,"",1))</f>
        <v/>
      </c>
      <c r="E1727" s="124" t="str">
        <f ca="1">IF(D1727="","",SUM($D$2:D1727))</f>
        <v/>
      </c>
    </row>
    <row r="1728" spans="3:5">
      <c r="C1728" s="139"/>
      <c r="D1728" s="124" t="str">
        <f ca="1">IF(C1728="","",IF(COUNTIF($C$2:C1728,C1728)&gt;1,"",1))</f>
        <v/>
      </c>
      <c r="E1728" s="124" t="str">
        <f ca="1">IF(D1728="","",SUM($D$2:D1728))</f>
        <v/>
      </c>
    </row>
    <row r="1729" spans="3:5">
      <c r="C1729" s="139"/>
      <c r="D1729" s="124" t="str">
        <f ca="1">IF(C1729="","",IF(COUNTIF($C$2:C1729,C1729)&gt;1,"",1))</f>
        <v/>
      </c>
      <c r="E1729" s="124" t="str">
        <f ca="1">IF(D1729="","",SUM($D$2:D1729))</f>
        <v/>
      </c>
    </row>
    <row r="1730" spans="3:5">
      <c r="C1730" s="139"/>
      <c r="D1730" s="124" t="str">
        <f ca="1">IF(C1730="","",IF(COUNTIF($C$2:C1730,C1730)&gt;1,"",1))</f>
        <v/>
      </c>
      <c r="E1730" s="124" t="str">
        <f ca="1">IF(D1730="","",SUM($D$2:D1730))</f>
        <v/>
      </c>
    </row>
    <row r="1731" spans="3:5">
      <c r="C1731" s="139"/>
      <c r="D1731" s="124" t="str">
        <f ca="1">IF(C1731="","",IF(COUNTIF($C$2:C1731,C1731)&gt;1,"",1))</f>
        <v/>
      </c>
      <c r="E1731" s="124" t="str">
        <f ca="1">IF(D1731="","",SUM($D$2:D1731))</f>
        <v/>
      </c>
    </row>
    <row r="1732" spans="3:5">
      <c r="C1732" s="139"/>
      <c r="D1732" s="124" t="str">
        <f ca="1">IF(C1732="","",IF(COUNTIF($C$2:C1732,C1732)&gt;1,"",1))</f>
        <v/>
      </c>
      <c r="E1732" s="124" t="str">
        <f ca="1">IF(D1732="","",SUM($D$2:D1732))</f>
        <v/>
      </c>
    </row>
    <row r="1733" spans="3:5">
      <c r="C1733" s="139"/>
      <c r="D1733" s="124" t="str">
        <f ca="1">IF(C1733="","",IF(COUNTIF($C$2:C1733,C1733)&gt;1,"",1))</f>
        <v/>
      </c>
      <c r="E1733" s="124" t="str">
        <f ca="1">IF(D1733="","",SUM($D$2:D1733))</f>
        <v/>
      </c>
    </row>
    <row r="1734" spans="3:5">
      <c r="C1734" s="139"/>
      <c r="D1734" s="124" t="str">
        <f ca="1">IF(C1734="","",IF(COUNTIF($C$2:C1734,C1734)&gt;1,"",1))</f>
        <v/>
      </c>
      <c r="E1734" s="124" t="str">
        <f ca="1">IF(D1734="","",SUM($D$2:D1734))</f>
        <v/>
      </c>
    </row>
    <row r="1735" spans="3:5">
      <c r="C1735" s="139"/>
      <c r="D1735" s="124" t="str">
        <f ca="1">IF(C1735="","",IF(COUNTIF($C$2:C1735,C1735)&gt;1,"",1))</f>
        <v/>
      </c>
      <c r="E1735" s="124" t="str">
        <f ca="1">IF(D1735="","",SUM($D$2:D1735))</f>
        <v/>
      </c>
    </row>
    <row r="1736" spans="3:5">
      <c r="C1736" s="139"/>
      <c r="D1736" s="124" t="str">
        <f ca="1">IF(C1736="","",IF(COUNTIF($C$2:C1736,C1736)&gt;1,"",1))</f>
        <v/>
      </c>
      <c r="E1736" s="124" t="str">
        <f ca="1">IF(D1736="","",SUM($D$2:D1736))</f>
        <v/>
      </c>
    </row>
    <row r="1737" spans="3:5">
      <c r="C1737" s="139"/>
      <c r="D1737" s="124" t="str">
        <f ca="1">IF(C1737="","",IF(COUNTIF($C$2:C1737,C1737)&gt;1,"",1))</f>
        <v/>
      </c>
      <c r="E1737" s="124" t="str">
        <f ca="1">IF(D1737="","",SUM($D$2:D1737))</f>
        <v/>
      </c>
    </row>
    <row r="1738" spans="3:5">
      <c r="C1738" s="139"/>
      <c r="D1738" s="124" t="str">
        <f ca="1">IF(C1738="","",IF(COUNTIF($C$2:C1738,C1738)&gt;1,"",1))</f>
        <v/>
      </c>
      <c r="E1738" s="124" t="str">
        <f ca="1">IF(D1738="","",SUM($D$2:D1738))</f>
        <v/>
      </c>
    </row>
    <row r="1739" spans="3:5">
      <c r="C1739" s="139"/>
      <c r="D1739" s="124" t="str">
        <f ca="1">IF(C1739="","",IF(COUNTIF($C$2:C1739,C1739)&gt;1,"",1))</f>
        <v/>
      </c>
      <c r="E1739" s="124" t="str">
        <f ca="1">IF(D1739="","",SUM($D$2:D1739))</f>
        <v/>
      </c>
    </row>
    <row r="1740" spans="3:5">
      <c r="C1740" s="139"/>
      <c r="D1740" s="124" t="str">
        <f ca="1">IF(C1740="","",IF(COUNTIF($C$2:C1740,C1740)&gt;1,"",1))</f>
        <v/>
      </c>
      <c r="E1740" s="124" t="str">
        <f ca="1">IF(D1740="","",SUM($D$2:D1740))</f>
        <v/>
      </c>
    </row>
    <row r="1741" spans="3:5">
      <c r="C1741" s="139"/>
      <c r="D1741" s="124" t="str">
        <f ca="1">IF(C1741="","",IF(COUNTIF($C$2:C1741,C1741)&gt;1,"",1))</f>
        <v/>
      </c>
      <c r="E1741" s="124" t="str">
        <f ca="1">IF(D1741="","",SUM($D$2:D1741))</f>
        <v/>
      </c>
    </row>
    <row r="1742" spans="3:5">
      <c r="C1742" s="139"/>
      <c r="D1742" s="124" t="str">
        <f ca="1">IF(C1742="","",IF(COUNTIF($C$2:C1742,C1742)&gt;1,"",1))</f>
        <v/>
      </c>
      <c r="E1742" s="124" t="str">
        <f ca="1">IF(D1742="","",SUM($D$2:D1742))</f>
        <v/>
      </c>
    </row>
    <row r="1743" spans="3:5">
      <c r="C1743" s="139"/>
      <c r="D1743" s="124" t="str">
        <f ca="1">IF(C1743="","",IF(COUNTIF($C$2:C1743,C1743)&gt;1,"",1))</f>
        <v/>
      </c>
      <c r="E1743" s="124" t="str">
        <f ca="1">IF(D1743="","",SUM($D$2:D1743))</f>
        <v/>
      </c>
    </row>
    <row r="1744" spans="3:5">
      <c r="C1744" s="139"/>
      <c r="D1744" s="124" t="str">
        <f ca="1">IF(C1744="","",IF(COUNTIF($C$2:C1744,C1744)&gt;1,"",1))</f>
        <v/>
      </c>
      <c r="E1744" s="124" t="str">
        <f ca="1">IF(D1744="","",SUM($D$2:D1744))</f>
        <v/>
      </c>
    </row>
    <row r="1745" spans="3:5">
      <c r="C1745" s="139"/>
      <c r="D1745" s="124" t="str">
        <f ca="1">IF(C1745="","",IF(COUNTIF($C$2:C1745,C1745)&gt;1,"",1))</f>
        <v/>
      </c>
      <c r="E1745" s="124" t="str">
        <f ca="1">IF(D1745="","",SUM($D$2:D1745))</f>
        <v/>
      </c>
    </row>
    <row r="1746" spans="3:5">
      <c r="C1746" s="139"/>
      <c r="D1746" s="124" t="str">
        <f ca="1">IF(C1746="","",IF(COUNTIF($C$2:C1746,C1746)&gt;1,"",1))</f>
        <v/>
      </c>
      <c r="E1746" s="124" t="str">
        <f ca="1">IF(D1746="","",SUM($D$2:D1746))</f>
        <v/>
      </c>
    </row>
    <row r="1747" spans="3:5">
      <c r="C1747" s="139"/>
      <c r="D1747" s="124" t="str">
        <f ca="1">IF(C1747="","",IF(COUNTIF($C$2:C1747,C1747)&gt;1,"",1))</f>
        <v/>
      </c>
      <c r="E1747" s="124" t="str">
        <f ca="1">IF(D1747="","",SUM($D$2:D1747))</f>
        <v/>
      </c>
    </row>
    <row r="1748" spans="3:5">
      <c r="C1748" s="139"/>
      <c r="D1748" s="124" t="str">
        <f ca="1">IF(C1748="","",IF(COUNTIF($C$2:C1748,C1748)&gt;1,"",1))</f>
        <v/>
      </c>
      <c r="E1748" s="124" t="str">
        <f ca="1">IF(D1748="","",SUM($D$2:D1748))</f>
        <v/>
      </c>
    </row>
    <row r="1749" spans="3:5">
      <c r="C1749" s="139"/>
      <c r="D1749" s="124" t="str">
        <f ca="1">IF(C1749="","",IF(COUNTIF($C$2:C1749,C1749)&gt;1,"",1))</f>
        <v/>
      </c>
      <c r="E1749" s="124" t="str">
        <f ca="1">IF(D1749="","",SUM($D$2:D1749))</f>
        <v/>
      </c>
    </row>
    <row r="1750" spans="3:5">
      <c r="C1750" s="139"/>
      <c r="D1750" s="124" t="str">
        <f ca="1">IF(C1750="","",IF(COUNTIF($C$2:C1750,C1750)&gt;1,"",1))</f>
        <v/>
      </c>
      <c r="E1750" s="124" t="str">
        <f ca="1">IF(D1750="","",SUM($D$2:D1750))</f>
        <v/>
      </c>
    </row>
    <row r="1751" spans="3:5">
      <c r="C1751" s="139"/>
      <c r="D1751" s="124" t="str">
        <f ca="1">IF(C1751="","",IF(COUNTIF($C$2:C1751,C1751)&gt;1,"",1))</f>
        <v/>
      </c>
      <c r="E1751" s="124" t="str">
        <f ca="1">IF(D1751="","",SUM($D$2:D1751))</f>
        <v/>
      </c>
    </row>
    <row r="1752" spans="3:5">
      <c r="C1752" s="139"/>
      <c r="D1752" s="124" t="str">
        <f ca="1">IF(C1752="","",IF(COUNTIF($C$2:C1752,C1752)&gt;1,"",1))</f>
        <v/>
      </c>
      <c r="E1752" s="124" t="str">
        <f ca="1">IF(D1752="","",SUM($D$2:D1752))</f>
        <v/>
      </c>
    </row>
    <row r="1753" spans="3:5">
      <c r="C1753" s="139"/>
      <c r="D1753" s="124" t="str">
        <f ca="1">IF(C1753="","",IF(COUNTIF($C$2:C1753,C1753)&gt;1,"",1))</f>
        <v/>
      </c>
      <c r="E1753" s="124" t="str">
        <f ca="1">IF(D1753="","",SUM($D$2:D1753))</f>
        <v/>
      </c>
    </row>
    <row r="1754" spans="3:5">
      <c r="C1754" s="139"/>
      <c r="D1754" s="124" t="str">
        <f ca="1">IF(C1754="","",IF(COUNTIF($C$2:C1754,C1754)&gt;1,"",1))</f>
        <v/>
      </c>
      <c r="E1754" s="124" t="str">
        <f ca="1">IF(D1754="","",SUM($D$2:D1754))</f>
        <v/>
      </c>
    </row>
    <row r="1755" spans="3:5">
      <c r="C1755" s="139"/>
      <c r="D1755" s="124" t="str">
        <f ca="1">IF(C1755="","",IF(COUNTIF($C$2:C1755,C1755)&gt;1,"",1))</f>
        <v/>
      </c>
      <c r="E1755" s="124" t="str">
        <f ca="1">IF(D1755="","",SUM($D$2:D1755))</f>
        <v/>
      </c>
    </row>
    <row r="1756" spans="3:5">
      <c r="C1756" s="139"/>
      <c r="D1756" s="124" t="str">
        <f ca="1">IF(C1756="","",IF(COUNTIF($C$2:C1756,C1756)&gt;1,"",1))</f>
        <v/>
      </c>
      <c r="E1756" s="124" t="str">
        <f ca="1">IF(D1756="","",SUM($D$2:D1756))</f>
        <v/>
      </c>
    </row>
    <row r="1757" spans="3:5">
      <c r="C1757" s="139"/>
      <c r="D1757" s="124" t="str">
        <f ca="1">IF(C1757="","",IF(COUNTIF($C$2:C1757,C1757)&gt;1,"",1))</f>
        <v/>
      </c>
      <c r="E1757" s="124" t="str">
        <f ca="1">IF(D1757="","",SUM($D$2:D1757))</f>
        <v/>
      </c>
    </row>
    <row r="1758" spans="3:5">
      <c r="C1758" s="139"/>
      <c r="D1758" s="124" t="str">
        <f ca="1">IF(C1758="","",IF(COUNTIF($C$2:C1758,C1758)&gt;1,"",1))</f>
        <v/>
      </c>
      <c r="E1758" s="124" t="str">
        <f ca="1">IF(D1758="","",SUM($D$2:D1758))</f>
        <v/>
      </c>
    </row>
    <row r="1759" spans="3:5">
      <c r="C1759" s="139"/>
      <c r="D1759" s="124" t="str">
        <f ca="1">IF(C1759="","",IF(COUNTIF($C$2:C1759,C1759)&gt;1,"",1))</f>
        <v/>
      </c>
      <c r="E1759" s="124" t="str">
        <f ca="1">IF(D1759="","",SUM($D$2:D1759))</f>
        <v/>
      </c>
    </row>
    <row r="1760" spans="3:5">
      <c r="C1760" s="139"/>
      <c r="D1760" s="124" t="str">
        <f ca="1">IF(C1760="","",IF(COUNTIF($C$2:C1760,C1760)&gt;1,"",1))</f>
        <v/>
      </c>
      <c r="E1760" s="124" t="str">
        <f ca="1">IF(D1760="","",SUM($D$2:D1760))</f>
        <v/>
      </c>
    </row>
    <row r="1761" spans="3:5">
      <c r="C1761" s="139"/>
      <c r="D1761" s="124" t="str">
        <f ca="1">IF(C1761="","",IF(COUNTIF($C$2:C1761,C1761)&gt;1,"",1))</f>
        <v/>
      </c>
      <c r="E1761" s="124" t="str">
        <f ca="1">IF(D1761="","",SUM($D$2:D1761))</f>
        <v/>
      </c>
    </row>
    <row r="1762" spans="3:5">
      <c r="C1762" s="139"/>
      <c r="D1762" s="124" t="str">
        <f ca="1">IF(C1762="","",IF(COUNTIF($C$2:C1762,C1762)&gt;1,"",1))</f>
        <v/>
      </c>
      <c r="E1762" s="124" t="str">
        <f ca="1">IF(D1762="","",SUM($D$2:D1762))</f>
        <v/>
      </c>
    </row>
    <row r="1763" spans="3:5">
      <c r="C1763" s="139"/>
      <c r="D1763" s="124" t="str">
        <f ca="1">IF(C1763="","",IF(COUNTIF($C$2:C1763,C1763)&gt;1,"",1))</f>
        <v/>
      </c>
      <c r="E1763" s="124" t="str">
        <f ca="1">IF(D1763="","",SUM($D$2:D1763))</f>
        <v/>
      </c>
    </row>
    <row r="1764" spans="3:5">
      <c r="C1764" s="139"/>
      <c r="D1764" s="124" t="str">
        <f ca="1">IF(C1764="","",IF(COUNTIF($C$2:C1764,C1764)&gt;1,"",1))</f>
        <v/>
      </c>
      <c r="E1764" s="124" t="str">
        <f ca="1">IF(D1764="","",SUM($D$2:D1764))</f>
        <v/>
      </c>
    </row>
    <row r="1765" spans="3:5">
      <c r="C1765" s="139"/>
      <c r="D1765" s="124" t="str">
        <f ca="1">IF(C1765="","",IF(COUNTIF($C$2:C1765,C1765)&gt;1,"",1))</f>
        <v/>
      </c>
      <c r="E1765" s="124" t="str">
        <f ca="1">IF(D1765="","",SUM($D$2:D1765))</f>
        <v/>
      </c>
    </row>
    <row r="1766" spans="3:5">
      <c r="C1766" s="139"/>
      <c r="D1766" s="124" t="str">
        <f ca="1">IF(C1766="","",IF(COUNTIF($C$2:C1766,C1766)&gt;1,"",1))</f>
        <v/>
      </c>
      <c r="E1766" s="124" t="str">
        <f ca="1">IF(D1766="","",SUM($D$2:D1766))</f>
        <v/>
      </c>
    </row>
    <row r="1767" spans="3:5">
      <c r="C1767" s="139"/>
      <c r="D1767" s="124" t="str">
        <f ca="1">IF(C1767="","",IF(COUNTIF($C$2:C1767,C1767)&gt;1,"",1))</f>
        <v/>
      </c>
      <c r="E1767" s="124" t="str">
        <f ca="1">IF(D1767="","",SUM($D$2:D1767))</f>
        <v/>
      </c>
    </row>
    <row r="1768" spans="3:5">
      <c r="C1768" s="139"/>
      <c r="D1768" s="124" t="str">
        <f ca="1">IF(C1768="","",IF(COUNTIF($C$2:C1768,C1768)&gt;1,"",1))</f>
        <v/>
      </c>
      <c r="E1768" s="124" t="str">
        <f ca="1">IF(D1768="","",SUM($D$2:D1768))</f>
        <v/>
      </c>
    </row>
    <row r="1769" spans="3:5">
      <c r="C1769" s="139"/>
      <c r="D1769" s="124" t="str">
        <f ca="1">IF(C1769="","",IF(COUNTIF($C$2:C1769,C1769)&gt;1,"",1))</f>
        <v/>
      </c>
      <c r="E1769" s="124" t="str">
        <f ca="1">IF(D1769="","",SUM($D$2:D1769))</f>
        <v/>
      </c>
    </row>
    <row r="1770" spans="3:5">
      <c r="C1770" s="139"/>
      <c r="D1770" s="124" t="str">
        <f ca="1">IF(C1770="","",IF(COUNTIF($C$2:C1770,C1770)&gt;1,"",1))</f>
        <v/>
      </c>
      <c r="E1770" s="124" t="str">
        <f ca="1">IF(D1770="","",SUM($D$2:D1770))</f>
        <v/>
      </c>
    </row>
    <row r="1771" spans="3:5">
      <c r="C1771" s="139"/>
      <c r="D1771" s="124" t="str">
        <f ca="1">IF(C1771="","",IF(COUNTIF($C$2:C1771,C1771)&gt;1,"",1))</f>
        <v/>
      </c>
      <c r="E1771" s="124" t="str">
        <f ca="1">IF(D1771="","",SUM($D$2:D1771))</f>
        <v/>
      </c>
    </row>
    <row r="1772" spans="3:5">
      <c r="C1772" s="139"/>
      <c r="D1772" s="124" t="str">
        <f ca="1">IF(C1772="","",IF(COUNTIF($C$2:C1772,C1772)&gt;1,"",1))</f>
        <v/>
      </c>
      <c r="E1772" s="124" t="str">
        <f ca="1">IF(D1772="","",SUM($D$2:D1772))</f>
        <v/>
      </c>
    </row>
    <row r="1773" spans="3:5">
      <c r="C1773" s="139"/>
      <c r="D1773" s="124" t="str">
        <f ca="1">IF(C1773="","",IF(COUNTIF($C$2:C1773,C1773)&gt;1,"",1))</f>
        <v/>
      </c>
      <c r="E1773" s="124" t="str">
        <f ca="1">IF(D1773="","",SUM($D$2:D1773))</f>
        <v/>
      </c>
    </row>
    <row r="1774" spans="3:5">
      <c r="C1774" s="139"/>
      <c r="D1774" s="124" t="str">
        <f ca="1">IF(C1774="","",IF(COUNTIF($C$2:C1774,C1774)&gt;1,"",1))</f>
        <v/>
      </c>
      <c r="E1774" s="124" t="str">
        <f ca="1">IF(D1774="","",SUM($D$2:D1774))</f>
        <v/>
      </c>
    </row>
    <row r="1775" spans="3:5">
      <c r="C1775" s="139"/>
      <c r="D1775" s="124" t="str">
        <f ca="1">IF(C1775="","",IF(COUNTIF($C$2:C1775,C1775)&gt;1,"",1))</f>
        <v/>
      </c>
      <c r="E1775" s="124" t="str">
        <f ca="1">IF(D1775="","",SUM($D$2:D1775))</f>
        <v/>
      </c>
    </row>
    <row r="1776" spans="3:5">
      <c r="C1776" s="139"/>
      <c r="D1776" s="124" t="str">
        <f ca="1">IF(C1776="","",IF(COUNTIF($C$2:C1776,C1776)&gt;1,"",1))</f>
        <v/>
      </c>
      <c r="E1776" s="124" t="str">
        <f ca="1">IF(D1776="","",SUM($D$2:D1776))</f>
        <v/>
      </c>
    </row>
    <row r="1777" spans="3:5">
      <c r="C1777" s="139"/>
      <c r="D1777" s="124" t="str">
        <f ca="1">IF(C1777="","",IF(COUNTIF($C$2:C1777,C1777)&gt;1,"",1))</f>
        <v/>
      </c>
      <c r="E1777" s="124" t="str">
        <f ca="1">IF(D1777="","",SUM($D$2:D1777))</f>
        <v/>
      </c>
    </row>
    <row r="1778" spans="3:5">
      <c r="C1778" s="139"/>
      <c r="D1778" s="124" t="str">
        <f ca="1">IF(C1778="","",IF(COUNTIF($C$2:C1778,C1778)&gt;1,"",1))</f>
        <v/>
      </c>
      <c r="E1778" s="124" t="str">
        <f ca="1">IF(D1778="","",SUM($D$2:D1778))</f>
        <v/>
      </c>
    </row>
    <row r="1779" spans="3:5">
      <c r="C1779" s="139"/>
      <c r="D1779" s="124" t="str">
        <f ca="1">IF(C1779="","",IF(COUNTIF($C$2:C1779,C1779)&gt;1,"",1))</f>
        <v/>
      </c>
      <c r="E1779" s="124" t="str">
        <f ca="1">IF(D1779="","",SUM($D$2:D1779))</f>
        <v/>
      </c>
    </row>
    <row r="1780" spans="3:5">
      <c r="C1780" s="139"/>
      <c r="D1780" s="124" t="str">
        <f ca="1">IF(C1780="","",IF(COUNTIF($C$2:C1780,C1780)&gt;1,"",1))</f>
        <v/>
      </c>
      <c r="E1780" s="124" t="str">
        <f ca="1">IF(D1780="","",SUM($D$2:D1780))</f>
        <v/>
      </c>
    </row>
    <row r="1781" spans="3:5">
      <c r="C1781" s="139"/>
      <c r="D1781" s="124" t="str">
        <f ca="1">IF(C1781="","",IF(COUNTIF($C$2:C1781,C1781)&gt;1,"",1))</f>
        <v/>
      </c>
      <c r="E1781" s="124" t="str">
        <f ca="1">IF(D1781="","",SUM($D$2:D1781))</f>
        <v/>
      </c>
    </row>
    <row r="1782" spans="3:5">
      <c r="C1782" s="139"/>
      <c r="D1782" s="124" t="str">
        <f ca="1">IF(C1782="","",IF(COUNTIF($C$2:C1782,C1782)&gt;1,"",1))</f>
        <v/>
      </c>
      <c r="E1782" s="124" t="str">
        <f ca="1">IF(D1782="","",SUM($D$2:D1782))</f>
        <v/>
      </c>
    </row>
    <row r="1783" spans="3:5">
      <c r="C1783" s="139"/>
      <c r="D1783" s="124" t="str">
        <f ca="1">IF(C1783="","",IF(COUNTIF($C$2:C1783,C1783)&gt;1,"",1))</f>
        <v/>
      </c>
      <c r="E1783" s="124" t="str">
        <f ca="1">IF(D1783="","",SUM($D$2:D1783))</f>
        <v/>
      </c>
    </row>
    <row r="1784" spans="3:5">
      <c r="C1784" s="139"/>
      <c r="D1784" s="124" t="str">
        <f ca="1">IF(C1784="","",IF(COUNTIF($C$2:C1784,C1784)&gt;1,"",1))</f>
        <v/>
      </c>
      <c r="E1784" s="124" t="str">
        <f ca="1">IF(D1784="","",SUM($D$2:D1784))</f>
        <v/>
      </c>
    </row>
    <row r="1785" spans="3:5">
      <c r="C1785" s="139"/>
      <c r="D1785" s="124" t="str">
        <f ca="1">IF(C1785="","",IF(COUNTIF($C$2:C1785,C1785)&gt;1,"",1))</f>
        <v/>
      </c>
      <c r="E1785" s="124" t="str">
        <f ca="1">IF(D1785="","",SUM($D$2:D1785))</f>
        <v/>
      </c>
    </row>
    <row r="1786" spans="3:5">
      <c r="C1786" s="139"/>
      <c r="D1786" s="124" t="str">
        <f ca="1">IF(C1786="","",IF(COUNTIF($C$2:C1786,C1786)&gt;1,"",1))</f>
        <v/>
      </c>
      <c r="E1786" s="124" t="str">
        <f ca="1">IF(D1786="","",SUM($D$2:D1786))</f>
        <v/>
      </c>
    </row>
    <row r="1787" spans="3:5">
      <c r="C1787" s="139"/>
      <c r="D1787" s="124" t="str">
        <f ca="1">IF(C1787="","",IF(COUNTIF($C$2:C1787,C1787)&gt;1,"",1))</f>
        <v/>
      </c>
      <c r="E1787" s="124" t="str">
        <f ca="1">IF(D1787="","",SUM($D$2:D1787))</f>
        <v/>
      </c>
    </row>
    <row r="1788" spans="3:5">
      <c r="C1788" s="139"/>
      <c r="D1788" s="124" t="str">
        <f ca="1">IF(C1788="","",IF(COUNTIF($C$2:C1788,C1788)&gt;1,"",1))</f>
        <v/>
      </c>
      <c r="E1788" s="124" t="str">
        <f ca="1">IF(D1788="","",SUM($D$2:D1788))</f>
        <v/>
      </c>
    </row>
    <row r="1789" spans="3:5">
      <c r="C1789" s="139"/>
      <c r="D1789" s="124" t="str">
        <f ca="1">IF(C1789="","",IF(COUNTIF($C$2:C1789,C1789)&gt;1,"",1))</f>
        <v/>
      </c>
      <c r="E1789" s="124" t="str">
        <f ca="1">IF(D1789="","",SUM($D$2:D1789))</f>
        <v/>
      </c>
    </row>
    <row r="1790" spans="3:5">
      <c r="C1790" s="139"/>
      <c r="D1790" s="124" t="str">
        <f ca="1">IF(C1790="","",IF(COUNTIF($C$2:C1790,C1790)&gt;1,"",1))</f>
        <v/>
      </c>
      <c r="E1790" s="124" t="str">
        <f ca="1">IF(D1790="","",SUM($D$2:D1790))</f>
        <v/>
      </c>
    </row>
    <row r="1791" spans="3:5">
      <c r="C1791" s="139"/>
      <c r="D1791" s="124" t="str">
        <f ca="1">IF(C1791="","",IF(COUNTIF($C$2:C1791,C1791)&gt;1,"",1))</f>
        <v/>
      </c>
      <c r="E1791" s="124" t="str">
        <f ca="1">IF(D1791="","",SUM($D$2:D1791))</f>
        <v/>
      </c>
    </row>
    <row r="1792" spans="3:5">
      <c r="C1792" s="139"/>
      <c r="D1792" s="124" t="str">
        <f ca="1">IF(C1792="","",IF(COUNTIF($C$2:C1792,C1792)&gt;1,"",1))</f>
        <v/>
      </c>
      <c r="E1792" s="124" t="str">
        <f ca="1">IF(D1792="","",SUM($D$2:D1792))</f>
        <v/>
      </c>
    </row>
    <row r="1793" spans="3:5">
      <c r="C1793" s="139"/>
      <c r="D1793" s="124" t="str">
        <f ca="1">IF(C1793="","",IF(COUNTIF($C$2:C1793,C1793)&gt;1,"",1))</f>
        <v/>
      </c>
      <c r="E1793" s="124" t="str">
        <f ca="1">IF(D1793="","",SUM($D$2:D1793))</f>
        <v/>
      </c>
    </row>
    <row r="1794" spans="3:5">
      <c r="C1794" s="139"/>
      <c r="D1794" s="124" t="str">
        <f ca="1">IF(C1794="","",IF(COUNTIF($C$2:C1794,C1794)&gt;1,"",1))</f>
        <v/>
      </c>
      <c r="E1794" s="124" t="str">
        <f ca="1">IF(D1794="","",SUM($D$2:D1794))</f>
        <v/>
      </c>
    </row>
    <row r="1795" spans="3:5">
      <c r="C1795" s="139"/>
      <c r="D1795" s="124" t="str">
        <f ca="1">IF(C1795="","",IF(COUNTIF($C$2:C1795,C1795)&gt;1,"",1))</f>
        <v/>
      </c>
      <c r="E1795" s="124" t="str">
        <f ca="1">IF(D1795="","",SUM($D$2:D1795))</f>
        <v/>
      </c>
    </row>
    <row r="1796" spans="3:5">
      <c r="C1796" s="139"/>
      <c r="D1796" s="124" t="str">
        <f ca="1">IF(C1796="","",IF(COUNTIF($C$2:C1796,C1796)&gt;1,"",1))</f>
        <v/>
      </c>
      <c r="E1796" s="124" t="str">
        <f ca="1">IF(D1796="","",SUM($D$2:D1796))</f>
        <v/>
      </c>
    </row>
    <row r="1797" spans="3:5">
      <c r="C1797" s="139"/>
      <c r="D1797" s="124" t="str">
        <f ca="1">IF(C1797="","",IF(COUNTIF($C$2:C1797,C1797)&gt;1,"",1))</f>
        <v/>
      </c>
      <c r="E1797" s="124" t="str">
        <f ca="1">IF(D1797="","",SUM($D$2:D1797))</f>
        <v/>
      </c>
    </row>
    <row r="1798" spans="3:5">
      <c r="C1798" s="139"/>
      <c r="D1798" s="124" t="str">
        <f ca="1">IF(C1798="","",IF(COUNTIF($C$2:C1798,C1798)&gt;1,"",1))</f>
        <v/>
      </c>
      <c r="E1798" s="124" t="str">
        <f ca="1">IF(D1798="","",SUM($D$2:D1798))</f>
        <v/>
      </c>
    </row>
    <row r="1799" spans="3:5">
      <c r="C1799" s="139"/>
      <c r="D1799" s="124" t="str">
        <f ca="1">IF(C1799="","",IF(COUNTIF($C$2:C1799,C1799)&gt;1,"",1))</f>
        <v/>
      </c>
      <c r="E1799" s="124" t="str">
        <f ca="1">IF(D1799="","",SUM($D$2:D1799))</f>
        <v/>
      </c>
    </row>
    <row r="1800" spans="3:5">
      <c r="C1800" s="139"/>
      <c r="D1800" s="124" t="str">
        <f ca="1">IF(C1800="","",IF(COUNTIF($C$2:C1800,C1800)&gt;1,"",1))</f>
        <v/>
      </c>
      <c r="E1800" s="124" t="str">
        <f ca="1">IF(D1800="","",SUM($D$2:D1800))</f>
        <v/>
      </c>
    </row>
    <row r="1801" spans="3:5">
      <c r="C1801" s="139"/>
      <c r="D1801" s="124" t="str">
        <f ca="1">IF(C1801="","",IF(COUNTIF($C$2:C1801,C1801)&gt;1,"",1))</f>
        <v/>
      </c>
      <c r="E1801" s="124" t="str">
        <f ca="1">IF(D1801="","",SUM($D$2:D1801))</f>
        <v/>
      </c>
    </row>
    <row r="1802" spans="3:5">
      <c r="C1802" s="139"/>
      <c r="D1802" s="124" t="str">
        <f ca="1">IF(C1802="","",IF(COUNTIF($C$2:C1802,C1802)&gt;1,"",1))</f>
        <v/>
      </c>
      <c r="E1802" s="124" t="str">
        <f ca="1">IF(D1802="","",SUM($D$2:D1802))</f>
        <v/>
      </c>
    </row>
    <row r="1803" spans="3:5">
      <c r="C1803" s="139"/>
      <c r="D1803" s="124" t="str">
        <f ca="1">IF(C1803="","",IF(COUNTIF($C$2:C1803,C1803)&gt;1,"",1))</f>
        <v/>
      </c>
      <c r="E1803" s="124" t="str">
        <f ca="1">IF(D1803="","",SUM($D$2:D1803))</f>
        <v/>
      </c>
    </row>
    <row r="1804" spans="3:5">
      <c r="C1804" s="139"/>
      <c r="D1804" s="124" t="str">
        <f ca="1">IF(C1804="","",IF(COUNTIF($C$2:C1804,C1804)&gt;1,"",1))</f>
        <v/>
      </c>
      <c r="E1804" s="124" t="str">
        <f ca="1">IF(D1804="","",SUM($D$2:D1804))</f>
        <v/>
      </c>
    </row>
    <row r="1805" spans="3:5">
      <c r="C1805" s="139"/>
      <c r="D1805" s="124" t="str">
        <f ca="1">IF(C1805="","",IF(COUNTIF($C$2:C1805,C1805)&gt;1,"",1))</f>
        <v/>
      </c>
      <c r="E1805" s="124" t="str">
        <f ca="1">IF(D1805="","",SUM($D$2:D1805))</f>
        <v/>
      </c>
    </row>
    <row r="1806" spans="3:5">
      <c r="C1806" s="139"/>
      <c r="D1806" s="124" t="str">
        <f ca="1">IF(C1806="","",IF(COUNTIF($C$2:C1806,C1806)&gt;1,"",1))</f>
        <v/>
      </c>
      <c r="E1806" s="124" t="str">
        <f ca="1">IF(D1806="","",SUM($D$2:D1806))</f>
        <v/>
      </c>
    </row>
    <row r="1807" spans="3:5">
      <c r="C1807" s="139"/>
      <c r="D1807" s="124" t="str">
        <f ca="1">IF(C1807="","",IF(COUNTIF($C$2:C1807,C1807)&gt;1,"",1))</f>
        <v/>
      </c>
      <c r="E1807" s="124" t="str">
        <f ca="1">IF(D1807="","",SUM($D$2:D1807))</f>
        <v/>
      </c>
    </row>
    <row r="1808" spans="3:5">
      <c r="C1808" s="139"/>
      <c r="D1808" s="124" t="str">
        <f ca="1">IF(C1808="","",IF(COUNTIF($C$2:C1808,C1808)&gt;1,"",1))</f>
        <v/>
      </c>
      <c r="E1808" s="124" t="str">
        <f ca="1">IF(D1808="","",SUM($D$2:D1808))</f>
        <v/>
      </c>
    </row>
    <row r="1809" spans="3:5">
      <c r="C1809" s="139"/>
      <c r="D1809" s="124" t="str">
        <f ca="1">IF(C1809="","",IF(COUNTIF($C$2:C1809,C1809)&gt;1,"",1))</f>
        <v/>
      </c>
      <c r="E1809" s="124" t="str">
        <f ca="1">IF(D1809="","",SUM($D$2:D1809))</f>
        <v/>
      </c>
    </row>
    <row r="1810" spans="3:5">
      <c r="C1810" s="139"/>
      <c r="D1810" s="124" t="str">
        <f ca="1">IF(C1810="","",IF(COUNTIF($C$2:C1810,C1810)&gt;1,"",1))</f>
        <v/>
      </c>
      <c r="E1810" s="124" t="str">
        <f ca="1">IF(D1810="","",SUM($D$2:D1810))</f>
        <v/>
      </c>
    </row>
    <row r="1811" spans="3:5">
      <c r="C1811" s="139"/>
      <c r="D1811" s="124" t="str">
        <f ca="1">IF(C1811="","",IF(COUNTIF($C$2:C1811,C1811)&gt;1,"",1))</f>
        <v/>
      </c>
      <c r="E1811" s="124" t="str">
        <f ca="1">IF(D1811="","",SUM($D$2:D1811))</f>
        <v/>
      </c>
    </row>
    <row r="1812" spans="3:5">
      <c r="C1812" s="139"/>
      <c r="D1812" s="124" t="str">
        <f ca="1">IF(C1812="","",IF(COUNTIF($C$2:C1812,C1812)&gt;1,"",1))</f>
        <v/>
      </c>
      <c r="E1812" s="124" t="str">
        <f ca="1">IF(D1812="","",SUM($D$2:D1812))</f>
        <v/>
      </c>
    </row>
    <row r="1813" spans="3:5">
      <c r="C1813" s="139"/>
      <c r="D1813" s="124" t="str">
        <f ca="1">IF(C1813="","",IF(COUNTIF($C$2:C1813,C1813)&gt;1,"",1))</f>
        <v/>
      </c>
      <c r="E1813" s="124" t="str">
        <f ca="1">IF(D1813="","",SUM($D$2:D1813))</f>
        <v/>
      </c>
    </row>
    <row r="1814" spans="3:5">
      <c r="C1814" s="139"/>
      <c r="D1814" s="124" t="str">
        <f ca="1">IF(C1814="","",IF(COUNTIF($C$2:C1814,C1814)&gt;1,"",1))</f>
        <v/>
      </c>
      <c r="E1814" s="124" t="str">
        <f ca="1">IF(D1814="","",SUM($D$2:D1814))</f>
        <v/>
      </c>
    </row>
    <row r="1815" spans="3:5">
      <c r="C1815" s="139"/>
      <c r="D1815" s="124" t="str">
        <f ca="1">IF(C1815="","",IF(COUNTIF($C$2:C1815,C1815)&gt;1,"",1))</f>
        <v/>
      </c>
      <c r="E1815" s="124" t="str">
        <f ca="1">IF(D1815="","",SUM($D$2:D1815))</f>
        <v/>
      </c>
    </row>
    <row r="1816" spans="3:5">
      <c r="C1816" s="139"/>
      <c r="D1816" s="124" t="str">
        <f ca="1">IF(C1816="","",IF(COUNTIF($C$2:C1816,C1816)&gt;1,"",1))</f>
        <v/>
      </c>
      <c r="E1816" s="124" t="str">
        <f ca="1">IF(D1816="","",SUM($D$2:D1816))</f>
        <v/>
      </c>
    </row>
    <row r="1817" spans="3:5">
      <c r="C1817" s="139"/>
      <c r="D1817" s="124" t="str">
        <f ca="1">IF(C1817="","",IF(COUNTIF($C$2:C1817,C1817)&gt;1,"",1))</f>
        <v/>
      </c>
      <c r="E1817" s="124" t="str">
        <f ca="1">IF(D1817="","",SUM($D$2:D1817))</f>
        <v/>
      </c>
    </row>
    <row r="1818" spans="3:5">
      <c r="C1818" s="139"/>
      <c r="D1818" s="124" t="str">
        <f ca="1">IF(C1818="","",IF(COUNTIF($C$2:C1818,C1818)&gt;1,"",1))</f>
        <v/>
      </c>
      <c r="E1818" s="124" t="str">
        <f ca="1">IF(D1818="","",SUM($D$2:D1818))</f>
        <v/>
      </c>
    </row>
    <row r="1819" spans="3:5">
      <c r="C1819" s="139"/>
      <c r="D1819" s="124" t="str">
        <f ca="1">IF(C1819="","",IF(COUNTIF($C$2:C1819,C1819)&gt;1,"",1))</f>
        <v/>
      </c>
      <c r="E1819" s="124" t="str">
        <f ca="1">IF(D1819="","",SUM($D$2:D1819))</f>
        <v/>
      </c>
    </row>
    <row r="1820" spans="3:5">
      <c r="C1820" s="139"/>
      <c r="D1820" s="124" t="str">
        <f ca="1">IF(C1820="","",IF(COUNTIF($C$2:C1820,C1820)&gt;1,"",1))</f>
        <v/>
      </c>
      <c r="E1820" s="124" t="str">
        <f ca="1">IF(D1820="","",SUM($D$2:D1820))</f>
        <v/>
      </c>
    </row>
    <row r="1821" spans="3:5">
      <c r="C1821" s="139"/>
      <c r="D1821" s="124" t="str">
        <f ca="1">IF(C1821="","",IF(COUNTIF($C$2:C1821,C1821)&gt;1,"",1))</f>
        <v/>
      </c>
      <c r="E1821" s="124" t="str">
        <f ca="1">IF(D1821="","",SUM($D$2:D1821))</f>
        <v/>
      </c>
    </row>
    <row r="1822" spans="3:5">
      <c r="C1822" s="139"/>
      <c r="D1822" s="124" t="str">
        <f ca="1">IF(C1822="","",IF(COUNTIF($C$2:C1822,C1822)&gt;1,"",1))</f>
        <v/>
      </c>
      <c r="E1822" s="124" t="str">
        <f ca="1">IF(D1822="","",SUM($D$2:D1822))</f>
        <v/>
      </c>
    </row>
    <row r="1823" spans="3:5">
      <c r="C1823" s="139"/>
      <c r="D1823" s="124" t="str">
        <f ca="1">IF(C1823="","",IF(COUNTIF($C$2:C1823,C1823)&gt;1,"",1))</f>
        <v/>
      </c>
      <c r="E1823" s="124" t="str">
        <f ca="1">IF(D1823="","",SUM($D$2:D1823))</f>
        <v/>
      </c>
    </row>
    <row r="1824" spans="3:5">
      <c r="C1824" s="139"/>
      <c r="D1824" s="124" t="str">
        <f ca="1">IF(C1824="","",IF(COUNTIF($C$2:C1824,C1824)&gt;1,"",1))</f>
        <v/>
      </c>
      <c r="E1824" s="124" t="str">
        <f ca="1">IF(D1824="","",SUM($D$2:D1824))</f>
        <v/>
      </c>
    </row>
    <row r="1825" spans="3:5">
      <c r="C1825" s="139"/>
      <c r="D1825" s="124" t="str">
        <f ca="1">IF(C1825="","",IF(COUNTIF($C$2:C1825,C1825)&gt;1,"",1))</f>
        <v/>
      </c>
      <c r="E1825" s="124" t="str">
        <f ca="1">IF(D1825="","",SUM($D$2:D1825))</f>
        <v/>
      </c>
    </row>
    <row r="1826" spans="3:5">
      <c r="C1826" s="139"/>
      <c r="D1826" s="124" t="str">
        <f ca="1">IF(C1826="","",IF(COUNTIF($C$2:C1826,C1826)&gt;1,"",1))</f>
        <v/>
      </c>
      <c r="E1826" s="124" t="str">
        <f ca="1">IF(D1826="","",SUM($D$2:D1826))</f>
        <v/>
      </c>
    </row>
    <row r="1827" spans="3:5">
      <c r="C1827" s="139"/>
      <c r="D1827" s="124" t="str">
        <f ca="1">IF(C1827="","",IF(COUNTIF($C$2:C1827,C1827)&gt;1,"",1))</f>
        <v/>
      </c>
      <c r="E1827" s="124" t="str">
        <f ca="1">IF(D1827="","",SUM($D$2:D1827))</f>
        <v/>
      </c>
    </row>
    <row r="1828" spans="3:5">
      <c r="C1828" s="139"/>
      <c r="D1828" s="124" t="str">
        <f ca="1">IF(C1828="","",IF(COUNTIF($C$2:C1828,C1828)&gt;1,"",1))</f>
        <v/>
      </c>
      <c r="E1828" s="124" t="str">
        <f ca="1">IF(D1828="","",SUM($D$2:D1828))</f>
        <v/>
      </c>
    </row>
    <row r="1829" spans="3:5">
      <c r="C1829" s="139"/>
      <c r="D1829" s="124" t="str">
        <f ca="1">IF(C1829="","",IF(COUNTIF($C$2:C1829,C1829)&gt;1,"",1))</f>
        <v/>
      </c>
      <c r="E1829" s="124" t="str">
        <f ca="1">IF(D1829="","",SUM($D$2:D1829))</f>
        <v/>
      </c>
    </row>
    <row r="1830" spans="3:5">
      <c r="C1830" s="139"/>
      <c r="D1830" s="124" t="str">
        <f ca="1">IF(C1830="","",IF(COUNTIF($C$2:C1830,C1830)&gt;1,"",1))</f>
        <v/>
      </c>
      <c r="E1830" s="124" t="str">
        <f ca="1">IF(D1830="","",SUM($D$2:D1830))</f>
        <v/>
      </c>
    </row>
    <row r="1831" spans="3:5">
      <c r="C1831" s="139"/>
      <c r="D1831" s="124" t="str">
        <f ca="1">IF(C1831="","",IF(COUNTIF($C$2:C1831,C1831)&gt;1,"",1))</f>
        <v/>
      </c>
      <c r="E1831" s="124" t="str">
        <f ca="1">IF(D1831="","",SUM($D$2:D1831))</f>
        <v/>
      </c>
    </row>
    <row r="1832" spans="3:5">
      <c r="C1832" s="139"/>
      <c r="D1832" s="124" t="str">
        <f ca="1">IF(C1832="","",IF(COUNTIF($C$2:C1832,C1832)&gt;1,"",1))</f>
        <v/>
      </c>
      <c r="E1832" s="124" t="str">
        <f ca="1">IF(D1832="","",SUM($D$2:D1832))</f>
        <v/>
      </c>
    </row>
    <row r="1833" spans="3:5">
      <c r="C1833" s="139"/>
      <c r="D1833" s="124" t="str">
        <f ca="1">IF(C1833="","",IF(COUNTIF($C$2:C1833,C1833)&gt;1,"",1))</f>
        <v/>
      </c>
      <c r="E1833" s="124" t="str">
        <f ca="1">IF(D1833="","",SUM($D$2:D1833))</f>
        <v/>
      </c>
    </row>
    <row r="1834" spans="3:5">
      <c r="C1834" s="139"/>
      <c r="D1834" s="124" t="str">
        <f ca="1">IF(C1834="","",IF(COUNTIF($C$2:C1834,C1834)&gt;1,"",1))</f>
        <v/>
      </c>
      <c r="E1834" s="124" t="str">
        <f ca="1">IF(D1834="","",SUM($D$2:D1834))</f>
        <v/>
      </c>
    </row>
    <row r="1835" spans="3:5">
      <c r="C1835" s="139"/>
      <c r="D1835" s="124" t="str">
        <f ca="1">IF(C1835="","",IF(COUNTIF($C$2:C1835,C1835)&gt;1,"",1))</f>
        <v/>
      </c>
      <c r="E1835" s="124" t="str">
        <f ca="1">IF(D1835="","",SUM($D$2:D1835))</f>
        <v/>
      </c>
    </row>
    <row r="1836" spans="3:5">
      <c r="C1836" s="139"/>
      <c r="D1836" s="124" t="str">
        <f ca="1">IF(C1836="","",IF(COUNTIF($C$2:C1836,C1836)&gt;1,"",1))</f>
        <v/>
      </c>
      <c r="E1836" s="124" t="str">
        <f ca="1">IF(D1836="","",SUM($D$2:D1836))</f>
        <v/>
      </c>
    </row>
    <row r="1837" spans="3:5">
      <c r="C1837" s="139"/>
      <c r="D1837" s="124" t="str">
        <f ca="1">IF(C1837="","",IF(COUNTIF($C$2:C1837,C1837)&gt;1,"",1))</f>
        <v/>
      </c>
      <c r="E1837" s="124" t="str">
        <f ca="1">IF(D1837="","",SUM($D$2:D1837))</f>
        <v/>
      </c>
    </row>
    <row r="1838" spans="3:5">
      <c r="C1838" s="139"/>
      <c r="D1838" s="124" t="str">
        <f ca="1">IF(C1838="","",IF(COUNTIF($C$2:C1838,C1838)&gt;1,"",1))</f>
        <v/>
      </c>
      <c r="E1838" s="124" t="str">
        <f ca="1">IF(D1838="","",SUM($D$2:D1838))</f>
        <v/>
      </c>
    </row>
    <row r="1839" spans="3:5">
      <c r="C1839" s="139"/>
      <c r="D1839" s="124" t="str">
        <f ca="1">IF(C1839="","",IF(COUNTIF($C$2:C1839,C1839)&gt;1,"",1))</f>
        <v/>
      </c>
      <c r="E1839" s="124" t="str">
        <f ca="1">IF(D1839="","",SUM($D$2:D1839))</f>
        <v/>
      </c>
    </row>
    <row r="1840" spans="3:5">
      <c r="C1840" s="139"/>
      <c r="D1840" s="124" t="str">
        <f ca="1">IF(C1840="","",IF(COUNTIF($C$2:C1840,C1840)&gt;1,"",1))</f>
        <v/>
      </c>
      <c r="E1840" s="124" t="str">
        <f ca="1">IF(D1840="","",SUM($D$2:D1840))</f>
        <v/>
      </c>
    </row>
    <row r="1841" spans="3:5">
      <c r="C1841" s="139"/>
      <c r="D1841" s="124" t="str">
        <f ca="1">IF(C1841="","",IF(COUNTIF($C$2:C1841,C1841)&gt;1,"",1))</f>
        <v/>
      </c>
      <c r="E1841" s="124" t="str">
        <f ca="1">IF(D1841="","",SUM($D$2:D1841))</f>
        <v/>
      </c>
    </row>
    <row r="1842" spans="3:5">
      <c r="C1842" s="139"/>
      <c r="D1842" s="124" t="str">
        <f ca="1">IF(C1842="","",IF(COUNTIF($C$2:C1842,C1842)&gt;1,"",1))</f>
        <v/>
      </c>
      <c r="E1842" s="124" t="str">
        <f ca="1">IF(D1842="","",SUM($D$2:D1842))</f>
        <v/>
      </c>
    </row>
    <row r="1843" spans="3:5">
      <c r="C1843" s="139"/>
      <c r="D1843" s="124" t="str">
        <f ca="1">IF(C1843="","",IF(COUNTIF($C$2:C1843,C1843)&gt;1,"",1))</f>
        <v/>
      </c>
      <c r="E1843" s="124" t="str">
        <f ca="1">IF(D1843="","",SUM($D$2:D1843))</f>
        <v/>
      </c>
    </row>
    <row r="1844" spans="3:5">
      <c r="C1844" s="139"/>
      <c r="D1844" s="124" t="str">
        <f ca="1">IF(C1844="","",IF(COUNTIF($C$2:C1844,C1844)&gt;1,"",1))</f>
        <v/>
      </c>
      <c r="E1844" s="124" t="str">
        <f ca="1">IF(D1844="","",SUM($D$2:D1844))</f>
        <v/>
      </c>
    </row>
    <row r="1845" spans="3:5">
      <c r="C1845" s="139"/>
      <c r="D1845" s="124" t="str">
        <f ca="1">IF(C1845="","",IF(COUNTIF($C$2:C1845,C1845)&gt;1,"",1))</f>
        <v/>
      </c>
      <c r="E1845" s="124" t="str">
        <f ca="1">IF(D1845="","",SUM($D$2:D1845))</f>
        <v/>
      </c>
    </row>
    <row r="1846" spans="3:5">
      <c r="C1846" s="139"/>
      <c r="D1846" s="124" t="str">
        <f ca="1">IF(C1846="","",IF(COUNTIF($C$2:C1846,C1846)&gt;1,"",1))</f>
        <v/>
      </c>
      <c r="E1846" s="124" t="str">
        <f ca="1">IF(D1846="","",SUM($D$2:D1846))</f>
        <v/>
      </c>
    </row>
    <row r="1847" spans="3:5">
      <c r="C1847" s="139"/>
      <c r="D1847" s="124" t="str">
        <f ca="1">IF(C1847="","",IF(COUNTIF($C$2:C1847,C1847)&gt;1,"",1))</f>
        <v/>
      </c>
      <c r="E1847" s="124" t="str">
        <f ca="1">IF(D1847="","",SUM($D$2:D1847))</f>
        <v/>
      </c>
    </row>
    <row r="1848" spans="3:5">
      <c r="C1848" s="139"/>
      <c r="D1848" s="124" t="str">
        <f ca="1">IF(C1848="","",IF(COUNTIF($C$2:C1848,C1848)&gt;1,"",1))</f>
        <v/>
      </c>
      <c r="E1848" s="124" t="str">
        <f ca="1">IF(D1848="","",SUM($D$2:D1848))</f>
        <v/>
      </c>
    </row>
    <row r="1849" spans="3:5">
      <c r="C1849" s="139"/>
      <c r="D1849" s="124" t="str">
        <f ca="1">IF(C1849="","",IF(COUNTIF($C$2:C1849,C1849)&gt;1,"",1))</f>
        <v/>
      </c>
      <c r="E1849" s="124" t="str">
        <f ca="1">IF(D1849="","",SUM($D$2:D1849))</f>
        <v/>
      </c>
    </row>
    <row r="1850" spans="3:5">
      <c r="C1850" s="139"/>
      <c r="D1850" s="124" t="str">
        <f ca="1">IF(C1850="","",IF(COUNTIF($C$2:C1850,C1850)&gt;1,"",1))</f>
        <v/>
      </c>
      <c r="E1850" s="124" t="str">
        <f ca="1">IF(D1850="","",SUM($D$2:D1850))</f>
        <v/>
      </c>
    </row>
    <row r="1851" spans="3:5">
      <c r="C1851" s="139"/>
      <c r="D1851" s="124" t="str">
        <f ca="1">IF(C1851="","",IF(COUNTIF($C$2:C1851,C1851)&gt;1,"",1))</f>
        <v/>
      </c>
      <c r="E1851" s="124" t="str">
        <f ca="1">IF(D1851="","",SUM($D$2:D1851))</f>
        <v/>
      </c>
    </row>
    <row r="1852" spans="3:5">
      <c r="C1852" s="139"/>
      <c r="D1852" s="124" t="str">
        <f ca="1">IF(C1852="","",IF(COUNTIF($C$2:C1852,C1852)&gt;1,"",1))</f>
        <v/>
      </c>
      <c r="E1852" s="124" t="str">
        <f ca="1">IF(D1852="","",SUM($D$2:D1852))</f>
        <v/>
      </c>
    </row>
    <row r="1853" spans="3:5">
      <c r="C1853" s="139"/>
      <c r="D1853" s="124" t="str">
        <f ca="1">IF(C1853="","",IF(COUNTIF($C$2:C1853,C1853)&gt;1,"",1))</f>
        <v/>
      </c>
      <c r="E1853" s="124" t="str">
        <f ca="1">IF(D1853="","",SUM($D$2:D1853))</f>
        <v/>
      </c>
    </row>
    <row r="1854" spans="3:5">
      <c r="C1854" s="139"/>
      <c r="D1854" s="124" t="str">
        <f ca="1">IF(C1854="","",IF(COUNTIF($C$2:C1854,C1854)&gt;1,"",1))</f>
        <v/>
      </c>
      <c r="E1854" s="124" t="str">
        <f ca="1">IF(D1854="","",SUM($D$2:D1854))</f>
        <v/>
      </c>
    </row>
    <row r="1855" spans="3:5">
      <c r="C1855" s="139"/>
      <c r="D1855" s="124" t="str">
        <f ca="1">IF(C1855="","",IF(COUNTIF($C$2:C1855,C1855)&gt;1,"",1))</f>
        <v/>
      </c>
      <c r="E1855" s="124" t="str">
        <f ca="1">IF(D1855="","",SUM($D$2:D1855))</f>
        <v/>
      </c>
    </row>
    <row r="1856" spans="3:5">
      <c r="C1856" s="139"/>
      <c r="D1856" s="124" t="str">
        <f ca="1">IF(C1856="","",IF(COUNTIF($C$2:C1856,C1856)&gt;1,"",1))</f>
        <v/>
      </c>
      <c r="E1856" s="124" t="str">
        <f ca="1">IF(D1856="","",SUM($D$2:D1856))</f>
        <v/>
      </c>
    </row>
    <row r="1857" spans="3:5">
      <c r="C1857" s="139"/>
      <c r="D1857" s="124" t="str">
        <f ca="1">IF(C1857="","",IF(COUNTIF($C$2:C1857,C1857)&gt;1,"",1))</f>
        <v/>
      </c>
      <c r="E1857" s="124" t="str">
        <f ca="1">IF(D1857="","",SUM($D$2:D1857))</f>
        <v/>
      </c>
    </row>
    <row r="1858" spans="3:5">
      <c r="C1858" s="139"/>
      <c r="D1858" s="124" t="str">
        <f ca="1">IF(C1858="","",IF(COUNTIF($C$2:C1858,C1858)&gt;1,"",1))</f>
        <v/>
      </c>
      <c r="E1858" s="124" t="str">
        <f ca="1">IF(D1858="","",SUM($D$2:D1858))</f>
        <v/>
      </c>
    </row>
    <row r="1859" spans="3:5">
      <c r="C1859" s="139"/>
      <c r="D1859" s="124" t="str">
        <f ca="1">IF(C1859="","",IF(COUNTIF($C$2:C1859,C1859)&gt;1,"",1))</f>
        <v/>
      </c>
      <c r="E1859" s="124" t="str">
        <f ca="1">IF(D1859="","",SUM($D$2:D1859))</f>
        <v/>
      </c>
    </row>
    <row r="1860" spans="3:5">
      <c r="C1860" s="139"/>
      <c r="D1860" s="124" t="str">
        <f ca="1">IF(C1860="","",IF(COUNTIF($C$2:C1860,C1860)&gt;1,"",1))</f>
        <v/>
      </c>
      <c r="E1860" s="124" t="str">
        <f ca="1">IF(D1860="","",SUM($D$2:D1860))</f>
        <v/>
      </c>
    </row>
    <row r="1861" spans="3:5">
      <c r="C1861" s="139"/>
      <c r="D1861" s="124" t="str">
        <f ca="1">IF(C1861="","",IF(COUNTIF($C$2:C1861,C1861)&gt;1,"",1))</f>
        <v/>
      </c>
      <c r="E1861" s="124" t="str">
        <f ca="1">IF(D1861="","",SUM($D$2:D1861))</f>
        <v/>
      </c>
    </row>
    <row r="1862" spans="3:5">
      <c r="C1862" s="139"/>
      <c r="D1862" s="124" t="str">
        <f ca="1">IF(C1862="","",IF(COUNTIF($C$2:C1862,C1862)&gt;1,"",1))</f>
        <v/>
      </c>
      <c r="E1862" s="124" t="str">
        <f ca="1">IF(D1862="","",SUM($D$2:D1862))</f>
        <v/>
      </c>
    </row>
    <row r="1863" spans="3:5">
      <c r="C1863" s="139"/>
      <c r="D1863" s="124" t="str">
        <f ca="1">IF(C1863="","",IF(COUNTIF($C$2:C1863,C1863)&gt;1,"",1))</f>
        <v/>
      </c>
      <c r="E1863" s="124" t="str">
        <f ca="1">IF(D1863="","",SUM($D$2:D1863))</f>
        <v/>
      </c>
    </row>
    <row r="1864" spans="3:5">
      <c r="C1864" s="139"/>
      <c r="D1864" s="124" t="str">
        <f ca="1">IF(C1864="","",IF(COUNTIF($C$2:C1864,C1864)&gt;1,"",1))</f>
        <v/>
      </c>
      <c r="E1864" s="124" t="str">
        <f ca="1">IF(D1864="","",SUM($D$2:D1864))</f>
        <v/>
      </c>
    </row>
    <row r="1865" spans="3:5">
      <c r="C1865" s="139"/>
      <c r="D1865" s="124" t="str">
        <f ca="1">IF(C1865="","",IF(COUNTIF($C$2:C1865,C1865)&gt;1,"",1))</f>
        <v/>
      </c>
      <c r="E1865" s="124" t="str">
        <f ca="1">IF(D1865="","",SUM($D$2:D1865))</f>
        <v/>
      </c>
    </row>
    <row r="1866" spans="3:5">
      <c r="C1866" s="139"/>
      <c r="D1866" s="124" t="str">
        <f ca="1">IF(C1866="","",IF(COUNTIF($C$2:C1866,C1866)&gt;1,"",1))</f>
        <v/>
      </c>
      <c r="E1866" s="124" t="str">
        <f ca="1">IF(D1866="","",SUM($D$2:D1866))</f>
        <v/>
      </c>
    </row>
    <row r="1867" spans="3:5">
      <c r="C1867" s="139"/>
      <c r="D1867" s="124" t="str">
        <f ca="1">IF(C1867="","",IF(COUNTIF($C$2:C1867,C1867)&gt;1,"",1))</f>
        <v/>
      </c>
      <c r="E1867" s="124" t="str">
        <f ca="1">IF(D1867="","",SUM($D$2:D1867))</f>
        <v/>
      </c>
    </row>
    <row r="1868" spans="3:5">
      <c r="C1868" s="139"/>
      <c r="D1868" s="124" t="str">
        <f ca="1">IF(C1868="","",IF(COUNTIF($C$2:C1868,C1868)&gt;1,"",1))</f>
        <v/>
      </c>
      <c r="E1868" s="124" t="str">
        <f ca="1">IF(D1868="","",SUM($D$2:D1868))</f>
        <v/>
      </c>
    </row>
    <row r="1869" spans="3:5">
      <c r="C1869" s="139"/>
      <c r="D1869" s="124" t="str">
        <f ca="1">IF(C1869="","",IF(COUNTIF($C$2:C1869,C1869)&gt;1,"",1))</f>
        <v/>
      </c>
      <c r="E1869" s="124" t="str">
        <f ca="1">IF(D1869="","",SUM($D$2:D1869))</f>
        <v/>
      </c>
    </row>
    <row r="1870" spans="3:5">
      <c r="C1870" s="139"/>
      <c r="D1870" s="124" t="str">
        <f ca="1">IF(C1870="","",IF(COUNTIF($C$2:C1870,C1870)&gt;1,"",1))</f>
        <v/>
      </c>
      <c r="E1870" s="124" t="str">
        <f ca="1">IF(D1870="","",SUM($D$2:D1870))</f>
        <v/>
      </c>
    </row>
    <row r="1871" spans="3:5">
      <c r="C1871" s="139"/>
      <c r="D1871" s="124" t="str">
        <f ca="1">IF(C1871="","",IF(COUNTIF($C$2:C1871,C1871)&gt;1,"",1))</f>
        <v/>
      </c>
      <c r="E1871" s="124" t="str">
        <f ca="1">IF(D1871="","",SUM($D$2:D1871))</f>
        <v/>
      </c>
    </row>
    <row r="1872" spans="3:5">
      <c r="C1872" s="139"/>
      <c r="D1872" s="124" t="str">
        <f ca="1">IF(C1872="","",IF(COUNTIF($C$2:C1872,C1872)&gt;1,"",1))</f>
        <v/>
      </c>
      <c r="E1872" s="124" t="str">
        <f ca="1">IF(D1872="","",SUM($D$2:D1872))</f>
        <v/>
      </c>
    </row>
    <row r="1873" spans="3:5">
      <c r="C1873" s="139"/>
      <c r="D1873" s="124" t="str">
        <f ca="1">IF(C1873="","",IF(COUNTIF($C$2:C1873,C1873)&gt;1,"",1))</f>
        <v/>
      </c>
      <c r="E1873" s="124" t="str">
        <f ca="1">IF(D1873="","",SUM($D$2:D1873))</f>
        <v/>
      </c>
    </row>
    <row r="1874" spans="3:5">
      <c r="C1874" s="139"/>
      <c r="D1874" s="124" t="str">
        <f ca="1">IF(C1874="","",IF(COUNTIF($C$2:C1874,C1874)&gt;1,"",1))</f>
        <v/>
      </c>
      <c r="E1874" s="124" t="str">
        <f ca="1">IF(D1874="","",SUM($D$2:D1874))</f>
        <v/>
      </c>
    </row>
    <row r="1875" spans="3:5">
      <c r="C1875" s="139"/>
      <c r="D1875" s="124" t="str">
        <f ca="1">IF(C1875="","",IF(COUNTIF($C$2:C1875,C1875)&gt;1,"",1))</f>
        <v/>
      </c>
      <c r="E1875" s="124" t="str">
        <f ca="1">IF(D1875="","",SUM($D$2:D1875))</f>
        <v/>
      </c>
    </row>
    <row r="1876" spans="3:5">
      <c r="C1876" s="139"/>
      <c r="D1876" s="124" t="str">
        <f ca="1">IF(C1876="","",IF(COUNTIF($C$2:C1876,C1876)&gt;1,"",1))</f>
        <v/>
      </c>
      <c r="E1876" s="124" t="str">
        <f ca="1">IF(D1876="","",SUM($D$2:D1876))</f>
        <v/>
      </c>
    </row>
    <row r="1877" spans="3:5">
      <c r="C1877" s="139"/>
      <c r="D1877" s="124" t="str">
        <f ca="1">IF(C1877="","",IF(COUNTIF($C$2:C1877,C1877)&gt;1,"",1))</f>
        <v/>
      </c>
      <c r="E1877" s="124" t="str">
        <f ca="1">IF(D1877="","",SUM($D$2:D1877))</f>
        <v/>
      </c>
    </row>
    <row r="1878" spans="3:5">
      <c r="C1878" s="139"/>
      <c r="D1878" s="124" t="str">
        <f ca="1">IF(C1878="","",IF(COUNTIF($C$2:C1878,C1878)&gt;1,"",1))</f>
        <v/>
      </c>
      <c r="E1878" s="124" t="str">
        <f ca="1">IF(D1878="","",SUM($D$2:D1878))</f>
        <v/>
      </c>
    </row>
    <row r="1879" spans="3:5">
      <c r="C1879" s="139"/>
      <c r="D1879" s="124" t="str">
        <f ca="1">IF(C1879="","",IF(COUNTIF($C$2:C1879,C1879)&gt;1,"",1))</f>
        <v/>
      </c>
      <c r="E1879" s="124" t="str">
        <f ca="1">IF(D1879="","",SUM($D$2:D1879))</f>
        <v/>
      </c>
    </row>
    <row r="1880" spans="3:5">
      <c r="C1880" s="139"/>
      <c r="D1880" s="124" t="str">
        <f ca="1">IF(C1880="","",IF(COUNTIF($C$2:C1880,C1880)&gt;1,"",1))</f>
        <v/>
      </c>
      <c r="E1880" s="124" t="str">
        <f ca="1">IF(D1880="","",SUM($D$2:D1880))</f>
        <v/>
      </c>
    </row>
    <row r="1881" spans="3:5">
      <c r="C1881" s="139"/>
      <c r="D1881" s="124" t="str">
        <f ca="1">IF(C1881="","",IF(COUNTIF($C$2:C1881,C1881)&gt;1,"",1))</f>
        <v/>
      </c>
      <c r="E1881" s="124" t="str">
        <f ca="1">IF(D1881="","",SUM($D$2:D1881))</f>
        <v/>
      </c>
    </row>
    <row r="1882" spans="3:5">
      <c r="C1882" s="139"/>
      <c r="D1882" s="124" t="str">
        <f ca="1">IF(C1882="","",IF(COUNTIF($C$2:C1882,C1882)&gt;1,"",1))</f>
        <v/>
      </c>
      <c r="E1882" s="124" t="str">
        <f ca="1">IF(D1882="","",SUM($D$2:D1882))</f>
        <v/>
      </c>
    </row>
    <row r="1883" spans="3:5">
      <c r="C1883" s="139"/>
      <c r="D1883" s="124" t="str">
        <f ca="1">IF(C1883="","",IF(COUNTIF($C$2:C1883,C1883)&gt;1,"",1))</f>
        <v/>
      </c>
      <c r="E1883" s="124" t="str">
        <f ca="1">IF(D1883="","",SUM($D$2:D1883))</f>
        <v/>
      </c>
    </row>
    <row r="1884" spans="3:5">
      <c r="C1884" s="139"/>
      <c r="D1884" s="124" t="str">
        <f ca="1">IF(C1884="","",IF(COUNTIF($C$2:C1884,C1884)&gt;1,"",1))</f>
        <v/>
      </c>
      <c r="E1884" s="124" t="str">
        <f ca="1">IF(D1884="","",SUM($D$2:D1884))</f>
        <v/>
      </c>
    </row>
    <row r="1885" spans="3:5">
      <c r="C1885" s="139"/>
      <c r="D1885" s="124" t="str">
        <f ca="1">IF(C1885="","",IF(COUNTIF($C$2:C1885,C1885)&gt;1,"",1))</f>
        <v/>
      </c>
      <c r="E1885" s="124" t="str">
        <f ca="1">IF(D1885="","",SUM($D$2:D1885))</f>
        <v/>
      </c>
    </row>
    <row r="1886" spans="3:5">
      <c r="C1886" s="139"/>
      <c r="D1886" s="124" t="str">
        <f ca="1">IF(C1886="","",IF(COUNTIF($C$2:C1886,C1886)&gt;1,"",1))</f>
        <v/>
      </c>
      <c r="E1886" s="124" t="str">
        <f ca="1">IF(D1886="","",SUM($D$2:D1886))</f>
        <v/>
      </c>
    </row>
    <row r="1887" spans="3:5">
      <c r="C1887" s="139"/>
      <c r="D1887" s="124" t="str">
        <f ca="1">IF(C1887="","",IF(COUNTIF($C$2:C1887,C1887)&gt;1,"",1))</f>
        <v/>
      </c>
      <c r="E1887" s="124" t="str">
        <f ca="1">IF(D1887="","",SUM($D$2:D1887))</f>
        <v/>
      </c>
    </row>
    <row r="1888" spans="3:5">
      <c r="C1888" s="139"/>
      <c r="D1888" s="124" t="str">
        <f ca="1">IF(C1888="","",IF(COUNTIF($C$2:C1888,C1888)&gt;1,"",1))</f>
        <v/>
      </c>
      <c r="E1888" s="124" t="str">
        <f ca="1">IF(D1888="","",SUM($D$2:D1888))</f>
        <v/>
      </c>
    </row>
    <row r="1889" spans="3:5">
      <c r="C1889" s="139"/>
      <c r="D1889" s="124" t="str">
        <f ca="1">IF(C1889="","",IF(COUNTIF($C$2:C1889,C1889)&gt;1,"",1))</f>
        <v/>
      </c>
      <c r="E1889" s="124" t="str">
        <f ca="1">IF(D1889="","",SUM($D$2:D1889))</f>
        <v/>
      </c>
    </row>
    <row r="1890" spans="3:5">
      <c r="C1890" s="139"/>
      <c r="D1890" s="124" t="str">
        <f ca="1">IF(C1890="","",IF(COUNTIF($C$2:C1890,C1890)&gt;1,"",1))</f>
        <v/>
      </c>
      <c r="E1890" s="124" t="str">
        <f ca="1">IF(D1890="","",SUM($D$2:D1890))</f>
        <v/>
      </c>
    </row>
    <row r="1891" spans="3:5">
      <c r="C1891" s="139"/>
      <c r="D1891" s="124" t="str">
        <f ca="1">IF(C1891="","",IF(COUNTIF($C$2:C1891,C1891)&gt;1,"",1))</f>
        <v/>
      </c>
      <c r="E1891" s="124" t="str">
        <f ca="1">IF(D1891="","",SUM($D$2:D1891))</f>
        <v/>
      </c>
    </row>
    <row r="1892" spans="3:5">
      <c r="C1892" s="139"/>
      <c r="D1892" s="124" t="str">
        <f ca="1">IF(C1892="","",IF(COUNTIF($C$2:C1892,C1892)&gt;1,"",1))</f>
        <v/>
      </c>
      <c r="E1892" s="124" t="str">
        <f ca="1">IF(D1892="","",SUM($D$2:D1892))</f>
        <v/>
      </c>
    </row>
    <row r="1893" spans="3:5">
      <c r="C1893" s="139"/>
      <c r="D1893" s="124" t="str">
        <f ca="1">IF(C1893="","",IF(COUNTIF($C$2:C1893,C1893)&gt;1,"",1))</f>
        <v/>
      </c>
      <c r="E1893" s="124" t="str">
        <f ca="1">IF(D1893="","",SUM($D$2:D1893))</f>
        <v/>
      </c>
    </row>
    <row r="1894" spans="3:5">
      <c r="C1894" s="139"/>
      <c r="D1894" s="124" t="str">
        <f ca="1">IF(C1894="","",IF(COUNTIF($C$2:C1894,C1894)&gt;1,"",1))</f>
        <v/>
      </c>
      <c r="E1894" s="124" t="str">
        <f ca="1">IF(D1894="","",SUM($D$2:D1894))</f>
        <v/>
      </c>
    </row>
    <row r="1895" spans="3:5">
      <c r="C1895" s="139"/>
      <c r="D1895" s="124" t="str">
        <f ca="1">IF(C1895="","",IF(COUNTIF($C$2:C1895,C1895)&gt;1,"",1))</f>
        <v/>
      </c>
      <c r="E1895" s="124" t="str">
        <f ca="1">IF(D1895="","",SUM($D$2:D1895))</f>
        <v/>
      </c>
    </row>
    <row r="1896" spans="3:5">
      <c r="C1896" s="139"/>
      <c r="D1896" s="124" t="str">
        <f ca="1">IF(C1896="","",IF(COUNTIF($C$2:C1896,C1896)&gt;1,"",1))</f>
        <v/>
      </c>
      <c r="E1896" s="124" t="str">
        <f ca="1">IF(D1896="","",SUM($D$2:D1896))</f>
        <v/>
      </c>
    </row>
    <row r="1897" spans="3:5">
      <c r="C1897" s="139"/>
      <c r="D1897" s="124" t="str">
        <f ca="1">IF(C1897="","",IF(COUNTIF($C$2:C1897,C1897)&gt;1,"",1))</f>
        <v/>
      </c>
      <c r="E1897" s="124" t="str">
        <f ca="1">IF(D1897="","",SUM($D$2:D1897))</f>
        <v/>
      </c>
    </row>
    <row r="1898" spans="3:5">
      <c r="C1898" s="139"/>
      <c r="D1898" s="124" t="str">
        <f ca="1">IF(C1898="","",IF(COUNTIF($C$2:C1898,C1898)&gt;1,"",1))</f>
        <v/>
      </c>
      <c r="E1898" s="124" t="str">
        <f ca="1">IF(D1898="","",SUM($D$2:D1898))</f>
        <v/>
      </c>
    </row>
    <row r="1899" spans="3:5">
      <c r="C1899" s="139"/>
      <c r="D1899" s="124" t="str">
        <f ca="1">IF(C1899="","",IF(COUNTIF($C$2:C1899,C1899)&gt;1,"",1))</f>
        <v/>
      </c>
      <c r="E1899" s="124" t="str">
        <f ca="1">IF(D1899="","",SUM($D$2:D1899))</f>
        <v/>
      </c>
    </row>
    <row r="1900" spans="3:5">
      <c r="C1900" s="139"/>
      <c r="D1900" s="124" t="str">
        <f ca="1">IF(C1900="","",IF(COUNTIF($C$2:C1900,C1900)&gt;1,"",1))</f>
        <v/>
      </c>
      <c r="E1900" s="124" t="str">
        <f ca="1">IF(D1900="","",SUM($D$2:D1900))</f>
        <v/>
      </c>
    </row>
    <row r="1901" spans="3:5">
      <c r="C1901" s="139"/>
      <c r="D1901" s="124" t="str">
        <f ca="1">IF(C1901="","",IF(COUNTIF($C$2:C1901,C1901)&gt;1,"",1))</f>
        <v/>
      </c>
      <c r="E1901" s="124" t="str">
        <f ca="1">IF(D1901="","",SUM($D$2:D1901))</f>
        <v/>
      </c>
    </row>
    <row r="1902" spans="3:5">
      <c r="C1902" s="139"/>
      <c r="D1902" s="124" t="str">
        <f ca="1">IF(C1902="","",IF(COUNTIF($C$2:C1902,C1902)&gt;1,"",1))</f>
        <v/>
      </c>
      <c r="E1902" s="124" t="str">
        <f ca="1">IF(D1902="","",SUM($D$2:D1902))</f>
        <v/>
      </c>
    </row>
    <row r="1903" spans="3:5">
      <c r="C1903" s="139"/>
      <c r="D1903" s="124" t="str">
        <f ca="1">IF(C1903="","",IF(COUNTIF($C$2:C1903,C1903)&gt;1,"",1))</f>
        <v/>
      </c>
      <c r="E1903" s="124" t="str">
        <f ca="1">IF(D1903="","",SUM($D$2:D1903))</f>
        <v/>
      </c>
    </row>
    <row r="1904" spans="3:5">
      <c r="C1904" s="139"/>
      <c r="D1904" s="124" t="str">
        <f ca="1">IF(C1904="","",IF(COUNTIF($C$2:C1904,C1904)&gt;1,"",1))</f>
        <v/>
      </c>
      <c r="E1904" s="124" t="str">
        <f ca="1">IF(D1904="","",SUM($D$2:D1904))</f>
        <v/>
      </c>
    </row>
    <row r="1905" spans="3:5">
      <c r="C1905" s="139"/>
      <c r="D1905" s="124" t="str">
        <f ca="1">IF(C1905="","",IF(COUNTIF($C$2:C1905,C1905)&gt;1,"",1))</f>
        <v/>
      </c>
      <c r="E1905" s="124" t="str">
        <f ca="1">IF(D1905="","",SUM($D$2:D1905))</f>
        <v/>
      </c>
    </row>
    <row r="1906" spans="3:5">
      <c r="C1906" s="139"/>
      <c r="D1906" s="124" t="str">
        <f ca="1">IF(C1906="","",IF(COUNTIF($C$2:C1906,C1906)&gt;1,"",1))</f>
        <v/>
      </c>
      <c r="E1906" s="124" t="str">
        <f ca="1">IF(D1906="","",SUM($D$2:D1906))</f>
        <v/>
      </c>
    </row>
    <row r="1907" spans="3:5">
      <c r="C1907" s="139"/>
      <c r="D1907" s="124" t="str">
        <f ca="1">IF(C1907="","",IF(COUNTIF($C$2:C1907,C1907)&gt;1,"",1))</f>
        <v/>
      </c>
      <c r="E1907" s="124" t="str">
        <f ca="1">IF(D1907="","",SUM($D$2:D1907))</f>
        <v/>
      </c>
    </row>
    <row r="1908" spans="3:5">
      <c r="C1908" s="139"/>
      <c r="D1908" s="124" t="str">
        <f ca="1">IF(C1908="","",IF(COUNTIF($C$2:C1908,C1908)&gt;1,"",1))</f>
        <v/>
      </c>
      <c r="E1908" s="124" t="str">
        <f ca="1">IF(D1908="","",SUM($D$2:D1908))</f>
        <v/>
      </c>
    </row>
    <row r="1909" spans="3:5">
      <c r="C1909" s="139"/>
      <c r="D1909" s="124" t="str">
        <f ca="1">IF(C1909="","",IF(COUNTIF($C$2:C1909,C1909)&gt;1,"",1))</f>
        <v/>
      </c>
      <c r="E1909" s="124" t="str">
        <f ca="1">IF(D1909="","",SUM($D$2:D1909))</f>
        <v/>
      </c>
    </row>
    <row r="1910" spans="3:5">
      <c r="C1910" s="139"/>
      <c r="D1910" s="124" t="str">
        <f ca="1">IF(C1910="","",IF(COUNTIF($C$2:C1910,C1910)&gt;1,"",1))</f>
        <v/>
      </c>
      <c r="E1910" s="124" t="str">
        <f ca="1">IF(D1910="","",SUM($D$2:D1910))</f>
        <v/>
      </c>
    </row>
    <row r="1911" spans="3:5">
      <c r="C1911" s="139"/>
      <c r="D1911" s="124" t="str">
        <f ca="1">IF(C1911="","",IF(COUNTIF($C$2:C1911,C1911)&gt;1,"",1))</f>
        <v/>
      </c>
      <c r="E1911" s="124" t="str">
        <f ca="1">IF(D1911="","",SUM($D$2:D1911))</f>
        <v/>
      </c>
    </row>
    <row r="1912" spans="3:5">
      <c r="C1912" s="139"/>
      <c r="D1912" s="124" t="str">
        <f ca="1">IF(C1912="","",IF(COUNTIF($C$2:C1912,C1912)&gt;1,"",1))</f>
        <v/>
      </c>
      <c r="E1912" s="124" t="str">
        <f ca="1">IF(D1912="","",SUM($D$2:D1912))</f>
        <v/>
      </c>
    </row>
    <row r="1913" spans="3:5">
      <c r="C1913" s="139"/>
      <c r="D1913" s="124" t="str">
        <f ca="1">IF(C1913="","",IF(COUNTIF($C$2:C1913,C1913)&gt;1,"",1))</f>
        <v/>
      </c>
      <c r="E1913" s="124" t="str">
        <f ca="1">IF(D1913="","",SUM($D$2:D1913))</f>
        <v/>
      </c>
    </row>
    <row r="1914" spans="3:5">
      <c r="C1914" s="139"/>
      <c r="D1914" s="124" t="str">
        <f ca="1">IF(C1914="","",IF(COUNTIF($C$2:C1914,C1914)&gt;1,"",1))</f>
        <v/>
      </c>
      <c r="E1914" s="124" t="str">
        <f ca="1">IF(D1914="","",SUM($D$2:D1914))</f>
        <v/>
      </c>
    </row>
    <row r="1915" spans="3:5">
      <c r="C1915" s="139"/>
      <c r="D1915" s="124" t="str">
        <f ca="1">IF(C1915="","",IF(COUNTIF($C$2:C1915,C1915)&gt;1,"",1))</f>
        <v/>
      </c>
      <c r="E1915" s="124" t="str">
        <f ca="1">IF(D1915="","",SUM($D$2:D1915))</f>
        <v/>
      </c>
    </row>
    <row r="1916" spans="3:5">
      <c r="C1916" s="139"/>
      <c r="D1916" s="124" t="str">
        <f ca="1">IF(C1916="","",IF(COUNTIF($C$2:C1916,C1916)&gt;1,"",1))</f>
        <v/>
      </c>
      <c r="E1916" s="124" t="str">
        <f ca="1">IF(D1916="","",SUM($D$2:D1916))</f>
        <v/>
      </c>
    </row>
    <row r="1917" spans="3:5">
      <c r="C1917" s="139"/>
      <c r="D1917" s="124" t="str">
        <f ca="1">IF(C1917="","",IF(COUNTIF($C$2:C1917,C1917)&gt;1,"",1))</f>
        <v/>
      </c>
      <c r="E1917" s="124" t="str">
        <f ca="1">IF(D1917="","",SUM($D$2:D1917))</f>
        <v/>
      </c>
    </row>
    <row r="1918" spans="3:5">
      <c r="C1918" s="139"/>
      <c r="D1918" s="124" t="str">
        <f ca="1">IF(C1918="","",IF(COUNTIF($C$2:C1918,C1918)&gt;1,"",1))</f>
        <v/>
      </c>
      <c r="E1918" s="124" t="str">
        <f ca="1">IF(D1918="","",SUM($D$2:D1918))</f>
        <v/>
      </c>
    </row>
    <row r="1919" spans="3:5">
      <c r="C1919" s="139"/>
      <c r="D1919" s="124" t="str">
        <f ca="1">IF(C1919="","",IF(COUNTIF($C$2:C1919,C1919)&gt;1,"",1))</f>
        <v/>
      </c>
      <c r="E1919" s="124" t="str">
        <f ca="1">IF(D1919="","",SUM($D$2:D1919))</f>
        <v/>
      </c>
    </row>
    <row r="1920" spans="3:5">
      <c r="C1920" s="139"/>
      <c r="D1920" s="124" t="str">
        <f ca="1">IF(C1920="","",IF(COUNTIF($C$2:C1920,C1920)&gt;1,"",1))</f>
        <v/>
      </c>
      <c r="E1920" s="124" t="str">
        <f ca="1">IF(D1920="","",SUM($D$2:D1920))</f>
        <v/>
      </c>
    </row>
    <row r="1921" spans="3:5">
      <c r="C1921" s="139"/>
      <c r="D1921" s="124" t="str">
        <f ca="1">IF(C1921="","",IF(COUNTIF($C$2:C1921,C1921)&gt;1,"",1))</f>
        <v/>
      </c>
      <c r="E1921" s="124" t="str">
        <f ca="1">IF(D1921="","",SUM($D$2:D1921))</f>
        <v/>
      </c>
    </row>
    <row r="1922" spans="3:5">
      <c r="C1922" s="139"/>
      <c r="D1922" s="124" t="str">
        <f ca="1">IF(C1922="","",IF(COUNTIF($C$2:C1922,C1922)&gt;1,"",1))</f>
        <v/>
      </c>
      <c r="E1922" s="124" t="str">
        <f ca="1">IF(D1922="","",SUM($D$2:D1922))</f>
        <v/>
      </c>
    </row>
    <row r="1923" spans="3:5">
      <c r="C1923" s="139"/>
      <c r="D1923" s="124" t="str">
        <f ca="1">IF(C1923="","",IF(COUNTIF($C$2:C1923,C1923)&gt;1,"",1))</f>
        <v/>
      </c>
      <c r="E1923" s="124" t="str">
        <f ca="1">IF(D1923="","",SUM($D$2:D1923))</f>
        <v/>
      </c>
    </row>
    <row r="1924" spans="3:5">
      <c r="C1924" s="139"/>
      <c r="D1924" s="124" t="str">
        <f ca="1">IF(C1924="","",IF(COUNTIF($C$2:C1924,C1924)&gt;1,"",1))</f>
        <v/>
      </c>
      <c r="E1924" s="124" t="str">
        <f ca="1">IF(D1924="","",SUM($D$2:D1924))</f>
        <v/>
      </c>
    </row>
    <row r="1925" spans="3:5">
      <c r="C1925" s="139"/>
      <c r="D1925" s="124" t="str">
        <f ca="1">IF(C1925="","",IF(COUNTIF($C$2:C1925,C1925)&gt;1,"",1))</f>
        <v/>
      </c>
      <c r="E1925" s="124" t="str">
        <f ca="1">IF(D1925="","",SUM($D$2:D1925))</f>
        <v/>
      </c>
    </row>
    <row r="1926" spans="3:5">
      <c r="C1926" s="139"/>
      <c r="D1926" s="124" t="str">
        <f ca="1">IF(C1926="","",IF(COUNTIF($C$2:C1926,C1926)&gt;1,"",1))</f>
        <v/>
      </c>
      <c r="E1926" s="124" t="str">
        <f ca="1">IF(D1926="","",SUM($D$2:D1926))</f>
        <v/>
      </c>
    </row>
    <row r="1927" spans="3:5">
      <c r="C1927" s="139"/>
      <c r="D1927" s="124" t="str">
        <f ca="1">IF(C1927="","",IF(COUNTIF($C$2:C1927,C1927)&gt;1,"",1))</f>
        <v/>
      </c>
      <c r="E1927" s="124" t="str">
        <f ca="1">IF(D1927="","",SUM($D$2:D1927))</f>
        <v/>
      </c>
    </row>
    <row r="1928" spans="3:5">
      <c r="C1928" s="139"/>
      <c r="D1928" s="124" t="str">
        <f ca="1">IF(C1928="","",IF(COUNTIF($C$2:C1928,C1928)&gt;1,"",1))</f>
        <v/>
      </c>
      <c r="E1928" s="124" t="str">
        <f ca="1">IF(D1928="","",SUM($D$2:D1928))</f>
        <v/>
      </c>
    </row>
    <row r="1929" spans="3:5">
      <c r="C1929" s="139"/>
      <c r="D1929" s="124" t="str">
        <f ca="1">IF(C1929="","",IF(COUNTIF($C$2:C1929,C1929)&gt;1,"",1))</f>
        <v/>
      </c>
      <c r="E1929" s="124" t="str">
        <f ca="1">IF(D1929="","",SUM($D$2:D1929))</f>
        <v/>
      </c>
    </row>
    <row r="1930" spans="3:5">
      <c r="C1930" s="139"/>
      <c r="D1930" s="124" t="str">
        <f ca="1">IF(C1930="","",IF(COUNTIF($C$2:C1930,C1930)&gt;1,"",1))</f>
        <v/>
      </c>
      <c r="E1930" s="124" t="str">
        <f ca="1">IF(D1930="","",SUM($D$2:D1930))</f>
        <v/>
      </c>
    </row>
    <row r="1931" spans="3:5">
      <c r="C1931" s="139"/>
      <c r="D1931" s="124" t="str">
        <f ca="1">IF(C1931="","",IF(COUNTIF($C$2:C1931,C1931)&gt;1,"",1))</f>
        <v/>
      </c>
      <c r="E1931" s="124" t="str">
        <f ca="1">IF(D1931="","",SUM($D$2:D1931))</f>
        <v/>
      </c>
    </row>
    <row r="1932" spans="3:5">
      <c r="C1932" s="139"/>
      <c r="D1932" s="124" t="str">
        <f ca="1">IF(C1932="","",IF(COUNTIF($C$2:C1932,C1932)&gt;1,"",1))</f>
        <v/>
      </c>
      <c r="E1932" s="124" t="str">
        <f ca="1">IF(D1932="","",SUM($D$2:D1932))</f>
        <v/>
      </c>
    </row>
    <row r="1933" spans="3:5">
      <c r="C1933" s="139"/>
      <c r="D1933" s="124" t="str">
        <f ca="1">IF(C1933="","",IF(COUNTIF($C$2:C1933,C1933)&gt;1,"",1))</f>
        <v/>
      </c>
      <c r="E1933" s="124" t="str">
        <f ca="1">IF(D1933="","",SUM($D$2:D1933))</f>
        <v/>
      </c>
    </row>
    <row r="1934" spans="3:5">
      <c r="C1934" s="139"/>
      <c r="D1934" s="124" t="str">
        <f ca="1">IF(C1934="","",IF(COUNTIF($C$2:C1934,C1934)&gt;1,"",1))</f>
        <v/>
      </c>
      <c r="E1934" s="124" t="str">
        <f ca="1">IF(D1934="","",SUM($D$2:D1934))</f>
        <v/>
      </c>
    </row>
    <row r="1935" spans="3:5">
      <c r="C1935" s="139"/>
      <c r="D1935" s="124" t="str">
        <f ca="1">IF(C1935="","",IF(COUNTIF($C$2:C1935,C1935)&gt;1,"",1))</f>
        <v/>
      </c>
      <c r="E1935" s="124" t="str">
        <f ca="1">IF(D1935="","",SUM($D$2:D1935))</f>
        <v/>
      </c>
    </row>
    <row r="1936" spans="3:5">
      <c r="C1936" s="139"/>
      <c r="D1936" s="124" t="str">
        <f ca="1">IF(C1936="","",IF(COUNTIF($C$2:C1936,C1936)&gt;1,"",1))</f>
        <v/>
      </c>
      <c r="E1936" s="124" t="str">
        <f ca="1">IF(D1936="","",SUM($D$2:D1936))</f>
        <v/>
      </c>
    </row>
    <row r="1937" spans="3:5">
      <c r="C1937" s="139"/>
      <c r="D1937" s="124" t="str">
        <f ca="1">IF(C1937="","",IF(COUNTIF($C$2:C1937,C1937)&gt;1,"",1))</f>
        <v/>
      </c>
      <c r="E1937" s="124" t="str">
        <f ca="1">IF(D1937="","",SUM($D$2:D1937))</f>
        <v/>
      </c>
    </row>
    <row r="1938" spans="3:5">
      <c r="C1938" s="139"/>
      <c r="D1938" s="124" t="str">
        <f ca="1">IF(C1938="","",IF(COUNTIF($C$2:C1938,C1938)&gt;1,"",1))</f>
        <v/>
      </c>
      <c r="E1938" s="124" t="str">
        <f ca="1">IF(D1938="","",SUM($D$2:D1938))</f>
        <v/>
      </c>
    </row>
    <row r="1939" spans="3:5">
      <c r="C1939" s="139"/>
      <c r="D1939" s="124" t="str">
        <f ca="1">IF(C1939="","",IF(COUNTIF($C$2:C1939,C1939)&gt;1,"",1))</f>
        <v/>
      </c>
      <c r="E1939" s="124" t="str">
        <f ca="1">IF(D1939="","",SUM($D$2:D1939))</f>
        <v/>
      </c>
    </row>
    <row r="1940" spans="3:5">
      <c r="C1940" s="139"/>
      <c r="D1940" s="124" t="str">
        <f ca="1">IF(C1940="","",IF(COUNTIF($C$2:C1940,C1940)&gt;1,"",1))</f>
        <v/>
      </c>
      <c r="E1940" s="124" t="str">
        <f ca="1">IF(D1940="","",SUM($D$2:D1940))</f>
        <v/>
      </c>
    </row>
    <row r="1941" spans="3:5">
      <c r="C1941" s="139"/>
      <c r="D1941" s="124" t="str">
        <f ca="1">IF(C1941="","",IF(COUNTIF($C$2:C1941,C1941)&gt;1,"",1))</f>
        <v/>
      </c>
      <c r="E1941" s="124" t="str">
        <f ca="1">IF(D1941="","",SUM($D$2:D1941))</f>
        <v/>
      </c>
    </row>
    <row r="1942" spans="3:5">
      <c r="C1942" s="139"/>
      <c r="D1942" s="124" t="str">
        <f ca="1">IF(C1942="","",IF(COUNTIF($C$2:C1942,C1942)&gt;1,"",1))</f>
        <v/>
      </c>
      <c r="E1942" s="124" t="str">
        <f ca="1">IF(D1942="","",SUM($D$2:D1942))</f>
        <v/>
      </c>
    </row>
    <row r="1943" spans="3:5">
      <c r="C1943" s="139"/>
      <c r="D1943" s="124" t="str">
        <f ca="1">IF(C1943="","",IF(COUNTIF($C$2:C1943,C1943)&gt;1,"",1))</f>
        <v/>
      </c>
      <c r="E1943" s="124" t="str">
        <f ca="1">IF(D1943="","",SUM($D$2:D1943))</f>
        <v/>
      </c>
    </row>
    <row r="1944" spans="3:5">
      <c r="C1944" s="139"/>
      <c r="D1944" s="124" t="str">
        <f ca="1">IF(C1944="","",IF(COUNTIF($C$2:C1944,C1944)&gt;1,"",1))</f>
        <v/>
      </c>
      <c r="E1944" s="124" t="str">
        <f ca="1">IF(D1944="","",SUM($D$2:D1944))</f>
        <v/>
      </c>
    </row>
    <row r="1945" spans="3:5">
      <c r="C1945" s="139"/>
      <c r="D1945" s="124" t="str">
        <f ca="1">IF(C1945="","",IF(COUNTIF($C$2:C1945,C1945)&gt;1,"",1))</f>
        <v/>
      </c>
      <c r="E1945" s="124" t="str">
        <f ca="1">IF(D1945="","",SUM($D$2:D1945))</f>
        <v/>
      </c>
    </row>
    <row r="1946" spans="3:5">
      <c r="C1946" s="139"/>
      <c r="D1946" s="124" t="str">
        <f ca="1">IF(C1946="","",IF(COUNTIF($C$2:C1946,C1946)&gt;1,"",1))</f>
        <v/>
      </c>
      <c r="E1946" s="124" t="str">
        <f ca="1">IF(D1946="","",SUM($D$2:D1946))</f>
        <v/>
      </c>
    </row>
    <row r="1947" spans="3:5">
      <c r="C1947" s="139"/>
      <c r="D1947" s="124" t="str">
        <f ca="1">IF(C1947="","",IF(COUNTIF($C$2:C1947,C1947)&gt;1,"",1))</f>
        <v/>
      </c>
      <c r="E1947" s="124" t="str">
        <f ca="1">IF(D1947="","",SUM($D$2:D1947))</f>
        <v/>
      </c>
    </row>
    <row r="1948" spans="3:5">
      <c r="C1948" s="139"/>
      <c r="D1948" s="124" t="str">
        <f ca="1">IF(C1948="","",IF(COUNTIF($C$2:C1948,C1948)&gt;1,"",1))</f>
        <v/>
      </c>
      <c r="E1948" s="124" t="str">
        <f ca="1">IF(D1948="","",SUM($D$2:D1948))</f>
        <v/>
      </c>
    </row>
    <row r="1949" spans="3:5">
      <c r="C1949" s="139"/>
      <c r="D1949" s="124" t="str">
        <f ca="1">IF(C1949="","",IF(COUNTIF($C$2:C1949,C1949)&gt;1,"",1))</f>
        <v/>
      </c>
      <c r="E1949" s="124" t="str">
        <f ca="1">IF(D1949="","",SUM($D$2:D1949))</f>
        <v/>
      </c>
    </row>
    <row r="1950" spans="3:5">
      <c r="C1950" s="139"/>
      <c r="D1950" s="124" t="str">
        <f ca="1">IF(C1950="","",IF(COUNTIF($C$2:C1950,C1950)&gt;1,"",1))</f>
        <v/>
      </c>
      <c r="E1950" s="124" t="str">
        <f ca="1">IF(D1950="","",SUM($D$2:D1950))</f>
        <v/>
      </c>
    </row>
    <row r="1951" spans="3:5">
      <c r="C1951" s="139"/>
      <c r="D1951" s="124" t="str">
        <f ca="1">IF(C1951="","",IF(COUNTIF($C$2:C1951,C1951)&gt;1,"",1))</f>
        <v/>
      </c>
      <c r="E1951" s="124" t="str">
        <f ca="1">IF(D1951="","",SUM($D$2:D1951))</f>
        <v/>
      </c>
    </row>
    <row r="1952" spans="3:5">
      <c r="C1952" s="139"/>
      <c r="D1952" s="124" t="str">
        <f ca="1">IF(C1952="","",IF(COUNTIF($C$2:C1952,C1952)&gt;1,"",1))</f>
        <v/>
      </c>
      <c r="E1952" s="124" t="str">
        <f ca="1">IF(D1952="","",SUM($D$2:D1952))</f>
        <v/>
      </c>
    </row>
    <row r="1953" spans="3:5">
      <c r="C1953" s="139"/>
      <c r="D1953" s="124" t="str">
        <f ca="1">IF(C1953="","",IF(COUNTIF($C$2:C1953,C1953)&gt;1,"",1))</f>
        <v/>
      </c>
      <c r="E1953" s="124" t="str">
        <f ca="1">IF(D1953="","",SUM($D$2:D1953))</f>
        <v/>
      </c>
    </row>
    <row r="1954" spans="3:5">
      <c r="C1954" s="139"/>
      <c r="D1954" s="124" t="str">
        <f ca="1">IF(C1954="","",IF(COUNTIF($C$2:C1954,C1954)&gt;1,"",1))</f>
        <v/>
      </c>
      <c r="E1954" s="124" t="str">
        <f ca="1">IF(D1954="","",SUM($D$2:D1954))</f>
        <v/>
      </c>
    </row>
    <row r="1955" spans="3:5">
      <c r="C1955" s="139"/>
      <c r="D1955" s="124" t="str">
        <f ca="1">IF(C1955="","",IF(COUNTIF($C$2:C1955,C1955)&gt;1,"",1))</f>
        <v/>
      </c>
      <c r="E1955" s="124" t="str">
        <f ca="1">IF(D1955="","",SUM($D$2:D1955))</f>
        <v/>
      </c>
    </row>
    <row r="1956" spans="3:5">
      <c r="C1956" s="139"/>
      <c r="D1956" s="124" t="str">
        <f ca="1">IF(C1956="","",IF(COUNTIF($C$2:C1956,C1956)&gt;1,"",1))</f>
        <v/>
      </c>
      <c r="E1956" s="124" t="str">
        <f ca="1">IF(D1956="","",SUM($D$2:D1956))</f>
        <v/>
      </c>
    </row>
    <row r="1957" spans="3:5">
      <c r="C1957" s="139"/>
      <c r="D1957" s="124" t="str">
        <f ca="1">IF(C1957="","",IF(COUNTIF($C$2:C1957,C1957)&gt;1,"",1))</f>
        <v/>
      </c>
      <c r="E1957" s="124" t="str">
        <f ca="1">IF(D1957="","",SUM($D$2:D1957))</f>
        <v/>
      </c>
    </row>
    <row r="1958" spans="3:5">
      <c r="C1958" s="139"/>
      <c r="D1958" s="124" t="str">
        <f ca="1">IF(C1958="","",IF(COUNTIF($C$2:C1958,C1958)&gt;1,"",1))</f>
        <v/>
      </c>
      <c r="E1958" s="124" t="str">
        <f ca="1">IF(D1958="","",SUM($D$2:D1958))</f>
        <v/>
      </c>
    </row>
    <row r="1959" spans="3:5">
      <c r="C1959" s="139"/>
      <c r="D1959" s="124" t="str">
        <f ca="1">IF(C1959="","",IF(COUNTIF($C$2:C1959,C1959)&gt;1,"",1))</f>
        <v/>
      </c>
      <c r="E1959" s="124" t="str">
        <f ca="1">IF(D1959="","",SUM($D$2:D1959))</f>
        <v/>
      </c>
    </row>
    <row r="1960" spans="3:5">
      <c r="C1960" s="139"/>
      <c r="D1960" s="124" t="str">
        <f ca="1">IF(C1960="","",IF(COUNTIF($C$2:C1960,C1960)&gt;1,"",1))</f>
        <v/>
      </c>
      <c r="E1960" s="124" t="str">
        <f ca="1">IF(D1960="","",SUM($D$2:D1960))</f>
        <v/>
      </c>
    </row>
    <row r="1961" spans="3:5">
      <c r="C1961" s="139"/>
      <c r="D1961" s="124" t="str">
        <f ca="1">IF(C1961="","",IF(COUNTIF($C$2:C1961,C1961)&gt;1,"",1))</f>
        <v/>
      </c>
      <c r="E1961" s="124" t="str">
        <f ca="1">IF(D1961="","",SUM($D$2:D1961))</f>
        <v/>
      </c>
    </row>
    <row r="1962" spans="3:5">
      <c r="C1962" s="139"/>
      <c r="D1962" s="124" t="str">
        <f ca="1">IF(C1962="","",IF(COUNTIF($C$2:C1962,C1962)&gt;1,"",1))</f>
        <v/>
      </c>
      <c r="E1962" s="124" t="str">
        <f ca="1">IF(D1962="","",SUM($D$2:D1962))</f>
        <v/>
      </c>
    </row>
    <row r="1963" spans="3:5">
      <c r="C1963" s="139"/>
      <c r="D1963" s="124" t="str">
        <f ca="1">IF(C1963="","",IF(COUNTIF($C$2:C1963,C1963)&gt;1,"",1))</f>
        <v/>
      </c>
      <c r="E1963" s="124" t="str">
        <f ca="1">IF(D1963="","",SUM($D$2:D1963))</f>
        <v/>
      </c>
    </row>
    <row r="1964" spans="3:5">
      <c r="C1964" s="139"/>
      <c r="D1964" s="124" t="str">
        <f ca="1">IF(C1964="","",IF(COUNTIF($C$2:C1964,C1964)&gt;1,"",1))</f>
        <v/>
      </c>
      <c r="E1964" s="124" t="str">
        <f ca="1">IF(D1964="","",SUM($D$2:D1964))</f>
        <v/>
      </c>
    </row>
    <row r="1965" spans="3:5">
      <c r="C1965" s="139"/>
      <c r="D1965" s="124" t="str">
        <f ca="1">IF(C1965="","",IF(COUNTIF($C$2:C1965,C1965)&gt;1,"",1))</f>
        <v/>
      </c>
      <c r="E1965" s="124" t="str">
        <f ca="1">IF(D1965="","",SUM($D$2:D1965))</f>
        <v/>
      </c>
    </row>
    <row r="1966" spans="3:5">
      <c r="C1966" s="139"/>
      <c r="D1966" s="124" t="str">
        <f ca="1">IF(C1966="","",IF(COUNTIF($C$2:C1966,C1966)&gt;1,"",1))</f>
        <v/>
      </c>
      <c r="E1966" s="124" t="str">
        <f ca="1">IF(D1966="","",SUM($D$2:D1966))</f>
        <v/>
      </c>
    </row>
    <row r="1967" spans="3:5">
      <c r="C1967" s="139"/>
      <c r="D1967" s="124" t="str">
        <f ca="1">IF(C1967="","",IF(COUNTIF($C$2:C1967,C1967)&gt;1,"",1))</f>
        <v/>
      </c>
      <c r="E1967" s="124" t="str">
        <f ca="1">IF(D1967="","",SUM($D$2:D1967))</f>
        <v/>
      </c>
    </row>
    <row r="1968" spans="3:5">
      <c r="C1968" s="139"/>
      <c r="D1968" s="124" t="str">
        <f ca="1">IF(C1968="","",IF(COUNTIF($C$2:C1968,C1968)&gt;1,"",1))</f>
        <v/>
      </c>
      <c r="E1968" s="124" t="str">
        <f ca="1">IF(D1968="","",SUM($D$2:D1968))</f>
        <v/>
      </c>
    </row>
    <row r="1969" spans="3:5">
      <c r="C1969" s="139"/>
      <c r="D1969" s="124" t="str">
        <f ca="1">IF(C1969="","",IF(COUNTIF($C$2:C1969,C1969)&gt;1,"",1))</f>
        <v/>
      </c>
      <c r="E1969" s="124" t="str">
        <f ca="1">IF(D1969="","",SUM($D$2:D1969))</f>
        <v/>
      </c>
    </row>
    <row r="1970" spans="3:5">
      <c r="C1970" s="139"/>
      <c r="D1970" s="124" t="str">
        <f ca="1">IF(C1970="","",IF(COUNTIF($C$2:C1970,C1970)&gt;1,"",1))</f>
        <v/>
      </c>
      <c r="E1970" s="124" t="str">
        <f ca="1">IF(D1970="","",SUM($D$2:D1970))</f>
        <v/>
      </c>
    </row>
    <row r="1971" spans="3:5">
      <c r="C1971" s="139"/>
      <c r="D1971" s="124" t="str">
        <f ca="1">IF(C1971="","",IF(COUNTIF($C$2:C1971,C1971)&gt;1,"",1))</f>
        <v/>
      </c>
      <c r="E1971" s="124" t="str">
        <f ca="1">IF(D1971="","",SUM($D$2:D1971))</f>
        <v/>
      </c>
    </row>
    <row r="1972" spans="3:5">
      <c r="C1972" s="139"/>
      <c r="D1972" s="124" t="str">
        <f ca="1">IF(C1972="","",IF(COUNTIF($C$2:C1972,C1972)&gt;1,"",1))</f>
        <v/>
      </c>
      <c r="E1972" s="124" t="str">
        <f ca="1">IF(D1972="","",SUM($D$2:D1972))</f>
        <v/>
      </c>
    </row>
    <row r="1973" spans="3:5">
      <c r="C1973" s="139"/>
      <c r="D1973" s="124" t="str">
        <f ca="1">IF(C1973="","",IF(COUNTIF($C$2:C1973,C1973)&gt;1,"",1))</f>
        <v/>
      </c>
      <c r="E1973" s="124" t="str">
        <f ca="1">IF(D1973="","",SUM($D$2:D1973))</f>
        <v/>
      </c>
    </row>
    <row r="1974" spans="3:5">
      <c r="C1974" s="139"/>
      <c r="D1974" s="124" t="str">
        <f ca="1">IF(C1974="","",IF(COUNTIF($C$2:C1974,C1974)&gt;1,"",1))</f>
        <v/>
      </c>
      <c r="E1974" s="124" t="str">
        <f ca="1">IF(D1974="","",SUM($D$2:D1974))</f>
        <v/>
      </c>
    </row>
    <row r="1975" spans="3:5">
      <c r="C1975" s="139"/>
      <c r="D1975" s="124" t="str">
        <f ca="1">IF(C1975="","",IF(COUNTIF($C$2:C1975,C1975)&gt;1,"",1))</f>
        <v/>
      </c>
      <c r="E1975" s="124" t="str">
        <f ca="1">IF(D1975="","",SUM($D$2:D1975))</f>
        <v/>
      </c>
    </row>
    <row r="1976" spans="3:5">
      <c r="C1976" s="139"/>
      <c r="D1976" s="124" t="str">
        <f ca="1">IF(C1976="","",IF(COUNTIF($C$2:C1976,C1976)&gt;1,"",1))</f>
        <v/>
      </c>
      <c r="E1976" s="124" t="str">
        <f ca="1">IF(D1976="","",SUM($D$2:D1976))</f>
        <v/>
      </c>
    </row>
    <row r="1977" spans="3:5">
      <c r="C1977" s="139"/>
      <c r="D1977" s="124" t="str">
        <f ca="1">IF(C1977="","",IF(COUNTIF($C$2:C1977,C1977)&gt;1,"",1))</f>
        <v/>
      </c>
      <c r="E1977" s="124" t="str">
        <f ca="1">IF(D1977="","",SUM($D$2:D1977))</f>
        <v/>
      </c>
    </row>
    <row r="1978" spans="3:5">
      <c r="C1978" s="139"/>
      <c r="D1978" s="124" t="str">
        <f ca="1">IF(C1978="","",IF(COUNTIF($C$2:C1978,C1978)&gt;1,"",1))</f>
        <v/>
      </c>
      <c r="E1978" s="124" t="str">
        <f ca="1">IF(D1978="","",SUM($D$2:D1978))</f>
        <v/>
      </c>
    </row>
    <row r="1979" spans="3:5">
      <c r="C1979" s="139"/>
      <c r="D1979" s="124" t="str">
        <f ca="1">IF(C1979="","",IF(COUNTIF($C$2:C1979,C1979)&gt;1,"",1))</f>
        <v/>
      </c>
      <c r="E1979" s="124" t="str">
        <f ca="1">IF(D1979="","",SUM($D$2:D1979))</f>
        <v/>
      </c>
    </row>
    <row r="1980" spans="3:5">
      <c r="C1980" s="139"/>
      <c r="D1980" s="124" t="str">
        <f ca="1">IF(C1980="","",IF(COUNTIF($C$2:C1980,C1980)&gt;1,"",1))</f>
        <v/>
      </c>
      <c r="E1980" s="124" t="str">
        <f ca="1">IF(D1980="","",SUM($D$2:D1980))</f>
        <v/>
      </c>
    </row>
    <row r="1981" spans="3:5">
      <c r="C1981" s="139"/>
      <c r="D1981" s="124" t="str">
        <f ca="1">IF(C1981="","",IF(COUNTIF($C$2:C1981,C1981)&gt;1,"",1))</f>
        <v/>
      </c>
      <c r="E1981" s="124" t="str">
        <f ca="1">IF(D1981="","",SUM($D$2:D1981))</f>
        <v/>
      </c>
    </row>
    <row r="1982" spans="3:5">
      <c r="C1982" s="139"/>
      <c r="D1982" s="124" t="str">
        <f ca="1">IF(C1982="","",IF(COUNTIF($C$2:C1982,C1982)&gt;1,"",1))</f>
        <v/>
      </c>
      <c r="E1982" s="124" t="str">
        <f ca="1">IF(D1982="","",SUM($D$2:D1982))</f>
        <v/>
      </c>
    </row>
    <row r="1983" spans="3:5">
      <c r="C1983" s="139"/>
      <c r="D1983" s="124" t="str">
        <f ca="1">IF(C1983="","",IF(COUNTIF($C$2:C1983,C1983)&gt;1,"",1))</f>
        <v/>
      </c>
      <c r="E1983" s="124" t="str">
        <f ca="1">IF(D1983="","",SUM($D$2:D1983))</f>
        <v/>
      </c>
    </row>
    <row r="1984" spans="3:5">
      <c r="C1984" s="139"/>
      <c r="D1984" s="124" t="str">
        <f ca="1">IF(C1984="","",IF(COUNTIF($C$2:C1984,C1984)&gt;1,"",1))</f>
        <v/>
      </c>
      <c r="E1984" s="124" t="str">
        <f ca="1">IF(D1984="","",SUM($D$2:D1984))</f>
        <v/>
      </c>
    </row>
    <row r="1985" spans="3:5">
      <c r="C1985" s="139"/>
      <c r="D1985" s="124" t="str">
        <f ca="1">IF(C1985="","",IF(COUNTIF($C$2:C1985,C1985)&gt;1,"",1))</f>
        <v/>
      </c>
      <c r="E1985" s="124" t="str">
        <f ca="1">IF(D1985="","",SUM($D$2:D1985))</f>
        <v/>
      </c>
    </row>
    <row r="1986" spans="3:5">
      <c r="C1986" s="139"/>
      <c r="D1986" s="124" t="str">
        <f ca="1">IF(C1986="","",IF(COUNTIF($C$2:C1986,C1986)&gt;1,"",1))</f>
        <v/>
      </c>
      <c r="E1986" s="124" t="str">
        <f ca="1">IF(D1986="","",SUM($D$2:D1986))</f>
        <v/>
      </c>
    </row>
    <row r="1987" spans="3:5">
      <c r="C1987" s="139"/>
      <c r="D1987" s="124" t="str">
        <f ca="1">IF(C1987="","",IF(COUNTIF($C$2:C1987,C1987)&gt;1,"",1))</f>
        <v/>
      </c>
      <c r="E1987" s="124" t="str">
        <f ca="1">IF(D1987="","",SUM($D$2:D1987))</f>
        <v/>
      </c>
    </row>
    <row r="1988" spans="3:5">
      <c r="C1988" s="139"/>
      <c r="D1988" s="124" t="str">
        <f ca="1">IF(C1988="","",IF(COUNTIF($C$2:C1988,C1988)&gt;1,"",1))</f>
        <v/>
      </c>
      <c r="E1988" s="124" t="str">
        <f ca="1">IF(D1988="","",SUM($D$2:D1988))</f>
        <v/>
      </c>
    </row>
    <row r="1989" spans="3:5">
      <c r="C1989" s="139"/>
      <c r="D1989" s="124" t="str">
        <f ca="1">IF(C1989="","",IF(COUNTIF($C$2:C1989,C1989)&gt;1,"",1))</f>
        <v/>
      </c>
      <c r="E1989" s="124" t="str">
        <f ca="1">IF(D1989="","",SUM($D$2:D1989))</f>
        <v/>
      </c>
    </row>
    <row r="1990" spans="3:5">
      <c r="C1990" s="139"/>
      <c r="D1990" s="124" t="str">
        <f ca="1">IF(C1990="","",IF(COUNTIF($C$2:C1990,C1990)&gt;1,"",1))</f>
        <v/>
      </c>
      <c r="E1990" s="124" t="str">
        <f ca="1">IF(D1990="","",SUM($D$2:D1990))</f>
        <v/>
      </c>
    </row>
    <row r="1991" spans="3:5">
      <c r="C1991" s="139"/>
      <c r="D1991" s="124" t="str">
        <f ca="1">IF(C1991="","",IF(COUNTIF($C$2:C1991,C1991)&gt;1,"",1))</f>
        <v/>
      </c>
      <c r="E1991" s="124" t="str">
        <f ca="1">IF(D1991="","",SUM($D$2:D1991))</f>
        <v/>
      </c>
    </row>
    <row r="1992" spans="3:5">
      <c r="C1992" s="139"/>
      <c r="D1992" s="124" t="str">
        <f ca="1">IF(C1992="","",IF(COUNTIF($C$2:C1992,C1992)&gt;1,"",1))</f>
        <v/>
      </c>
      <c r="E1992" s="124" t="str">
        <f ca="1">IF(D1992="","",SUM($D$2:D1992))</f>
        <v/>
      </c>
    </row>
    <row r="1993" spans="3:5">
      <c r="C1993" s="139"/>
      <c r="D1993" s="124" t="str">
        <f ca="1">IF(C1993="","",IF(COUNTIF($C$2:C1993,C1993)&gt;1,"",1))</f>
        <v/>
      </c>
      <c r="E1993" s="124" t="str">
        <f ca="1">IF(D1993="","",SUM($D$2:D1993))</f>
        <v/>
      </c>
    </row>
    <row r="1994" spans="3:5">
      <c r="C1994" s="139"/>
      <c r="D1994" s="124" t="str">
        <f ca="1">IF(C1994="","",IF(COUNTIF($C$2:C1994,C1994)&gt;1,"",1))</f>
        <v/>
      </c>
      <c r="E1994" s="124" t="str">
        <f ca="1">IF(D1994="","",SUM($D$2:D1994))</f>
        <v/>
      </c>
    </row>
    <row r="1995" spans="3:5">
      <c r="C1995" s="139"/>
      <c r="D1995" s="124" t="str">
        <f ca="1">IF(C1995="","",IF(COUNTIF($C$2:C1995,C1995)&gt;1,"",1))</f>
        <v/>
      </c>
      <c r="E1995" s="124" t="str">
        <f ca="1">IF(D1995="","",SUM($D$2:D1995))</f>
        <v/>
      </c>
    </row>
    <row r="1996" spans="3:5">
      <c r="C1996" s="139"/>
      <c r="D1996" s="124" t="str">
        <f ca="1">IF(C1996="","",IF(COUNTIF($C$2:C1996,C1996)&gt;1,"",1))</f>
        <v/>
      </c>
      <c r="E1996" s="124" t="str">
        <f ca="1">IF(D1996="","",SUM($D$2:D1996))</f>
        <v/>
      </c>
    </row>
    <row r="1997" spans="3:5">
      <c r="C1997" s="139"/>
      <c r="D1997" s="124" t="str">
        <f ca="1">IF(C1997="","",IF(COUNTIF($C$2:C1997,C1997)&gt;1,"",1))</f>
        <v/>
      </c>
      <c r="E1997" s="124" t="str">
        <f ca="1">IF(D1997="","",SUM($D$2:D1997))</f>
        <v/>
      </c>
    </row>
    <row r="1998" spans="3:5">
      <c r="C1998" s="139"/>
      <c r="D1998" s="124" t="str">
        <f ca="1">IF(C1998="","",IF(COUNTIF($C$2:C1998,C1998)&gt;1,"",1))</f>
        <v/>
      </c>
      <c r="E1998" s="124" t="str">
        <f ca="1">IF(D1998="","",SUM($D$2:D1998))</f>
        <v/>
      </c>
    </row>
    <row r="1999" spans="3:5">
      <c r="C1999" s="139"/>
      <c r="D1999" s="124" t="str">
        <f ca="1">IF(C1999="","",IF(COUNTIF($C$2:C1999,C1999)&gt;1,"",1))</f>
        <v/>
      </c>
      <c r="E1999" s="124" t="str">
        <f ca="1">IF(D1999="","",SUM($D$2:D1999))</f>
        <v/>
      </c>
    </row>
    <row r="2000" spans="3:5">
      <c r="C2000" s="139"/>
      <c r="D2000" s="124" t="str">
        <f ca="1">IF(C2000="","",IF(COUNTIF($C$2:C2000,C2000)&gt;1,"",1))</f>
        <v/>
      </c>
      <c r="E2000" s="124" t="str">
        <f ca="1">IF(D2000="","",SUM($D$2:D2000))</f>
        <v/>
      </c>
    </row>
    <row r="2001" spans="3:5">
      <c r="C2001" s="139"/>
      <c r="D2001" s="124" t="str">
        <f ca="1">IF(C2001="","",IF(COUNTIF($C$2:C2001,C2001)&gt;1,"",1))</f>
        <v/>
      </c>
      <c r="E2001" s="124" t="str">
        <f ca="1">IF(D2001="","",SUM($D$2:D2001))</f>
        <v/>
      </c>
    </row>
    <row r="2002" spans="3:5">
      <c r="C2002" s="139"/>
      <c r="D2002" s="124" t="str">
        <f ca="1">IF(C2002="","",IF(COUNTIF($C$2:C2002,C2002)&gt;1,"",1))</f>
        <v/>
      </c>
      <c r="E2002" s="124" t="str">
        <f ca="1">IF(D2002="","",SUM($D$2:D2002))</f>
        <v/>
      </c>
    </row>
    <row r="2003" spans="3:5">
      <c r="C2003" s="139"/>
      <c r="D2003" s="124" t="str">
        <f ca="1">IF(C2003="","",IF(COUNTIF($C$2:C2003,C2003)&gt;1,"",1))</f>
        <v/>
      </c>
      <c r="E2003" s="124" t="str">
        <f ca="1">IF(D2003="","",SUM($D$2:D2003))</f>
        <v/>
      </c>
    </row>
    <row r="2004" spans="3:5">
      <c r="C2004" s="139"/>
      <c r="D2004" s="124" t="str">
        <f ca="1">IF(C2004="","",IF(COUNTIF($C$2:C2004,C2004)&gt;1,"",1))</f>
        <v/>
      </c>
      <c r="E2004" s="124" t="str">
        <f ca="1">IF(D2004="","",SUM($D$2:D2004))</f>
        <v/>
      </c>
    </row>
    <row r="2005" spans="3:5">
      <c r="C2005" s="139"/>
      <c r="D2005" s="124" t="str">
        <f ca="1">IF(C2005="","",IF(COUNTIF($C$2:C2005,C2005)&gt;1,"",1))</f>
        <v/>
      </c>
      <c r="E2005" s="124" t="str">
        <f ca="1">IF(D2005="","",SUM($D$2:D2005))</f>
        <v/>
      </c>
    </row>
    <row r="2006" spans="3:5">
      <c r="C2006" s="139"/>
      <c r="D2006" s="124" t="str">
        <f ca="1">IF(C2006="","",IF(COUNTIF($C$2:C2006,C2006)&gt;1,"",1))</f>
        <v/>
      </c>
      <c r="E2006" s="124" t="str">
        <f ca="1">IF(D2006="","",SUM($D$2:D2006))</f>
        <v/>
      </c>
    </row>
    <row r="2007" spans="3:5">
      <c r="C2007" s="139"/>
      <c r="D2007" s="124" t="str">
        <f ca="1">IF(C2007="","",IF(COUNTIF($C$2:C2007,C2007)&gt;1,"",1))</f>
        <v/>
      </c>
      <c r="E2007" s="124" t="str">
        <f ca="1">IF(D2007="","",SUM($D$2:D2007))</f>
        <v/>
      </c>
    </row>
    <row r="2008" spans="3:5">
      <c r="C2008" s="139"/>
      <c r="D2008" s="124" t="str">
        <f ca="1">IF(C2008="","",IF(COUNTIF($C$2:C2008,C2008)&gt;1,"",1))</f>
        <v/>
      </c>
      <c r="E2008" s="124" t="str">
        <f ca="1">IF(D2008="","",SUM($D$2:D2008))</f>
        <v/>
      </c>
    </row>
    <row r="2009" spans="3:5">
      <c r="C2009" s="139"/>
      <c r="D2009" s="124" t="str">
        <f ca="1">IF(C2009="","",IF(COUNTIF($C$2:C2009,C2009)&gt;1,"",1))</f>
        <v/>
      </c>
      <c r="E2009" s="124" t="str">
        <f ca="1">IF(D2009="","",SUM($D$2:D2009))</f>
        <v/>
      </c>
    </row>
    <row r="2010" spans="3:5">
      <c r="C2010" s="139"/>
      <c r="D2010" s="124" t="str">
        <f ca="1">IF(C2010="","",IF(COUNTIF($C$2:C2010,C2010)&gt;1,"",1))</f>
        <v/>
      </c>
      <c r="E2010" s="124" t="str">
        <f ca="1">IF(D2010="","",SUM($D$2:D2010))</f>
        <v/>
      </c>
    </row>
    <row r="2011" spans="3:5">
      <c r="C2011" s="139"/>
      <c r="D2011" s="124" t="str">
        <f ca="1">IF(C2011="","",IF(COUNTIF($C$2:C2011,C2011)&gt;1,"",1))</f>
        <v/>
      </c>
      <c r="E2011" s="124" t="str">
        <f ca="1">IF(D2011="","",SUM($D$2:D2011))</f>
        <v/>
      </c>
    </row>
    <row r="2012" spans="3:5">
      <c r="C2012" s="139"/>
      <c r="D2012" s="124" t="str">
        <f ca="1">IF(C2012="","",IF(COUNTIF($C$2:C2012,C2012)&gt;1,"",1))</f>
        <v/>
      </c>
      <c r="E2012" s="124" t="str">
        <f ca="1">IF(D2012="","",SUM($D$2:D2012))</f>
        <v/>
      </c>
    </row>
    <row r="2013" spans="3:5">
      <c r="C2013" s="139"/>
      <c r="D2013" s="124" t="str">
        <f ca="1">IF(C2013="","",IF(COUNTIF($C$2:C2013,C2013)&gt;1,"",1))</f>
        <v/>
      </c>
      <c r="E2013" s="124" t="str">
        <f ca="1">IF(D2013="","",SUM($D$2:D2013))</f>
        <v/>
      </c>
    </row>
    <row r="2014" spans="3:5">
      <c r="C2014" s="139"/>
      <c r="D2014" s="124" t="str">
        <f ca="1">IF(C2014="","",IF(COUNTIF($C$2:C2014,C2014)&gt;1,"",1))</f>
        <v/>
      </c>
      <c r="E2014" s="124" t="str">
        <f ca="1">IF(D2014="","",SUM($D$2:D2014))</f>
        <v/>
      </c>
    </row>
    <row r="2015" spans="3:5">
      <c r="C2015" s="139"/>
      <c r="D2015" s="124" t="str">
        <f ca="1">IF(C2015="","",IF(COUNTIF($C$2:C2015,C2015)&gt;1,"",1))</f>
        <v/>
      </c>
      <c r="E2015" s="124" t="str">
        <f ca="1">IF(D2015="","",SUM($D$2:D2015))</f>
        <v/>
      </c>
    </row>
    <row r="2016" spans="3:5">
      <c r="C2016" s="139"/>
      <c r="D2016" s="124" t="str">
        <f ca="1">IF(C2016="","",IF(COUNTIF($C$2:C2016,C2016)&gt;1,"",1))</f>
        <v/>
      </c>
      <c r="E2016" s="124" t="str">
        <f ca="1">IF(D2016="","",SUM($D$2:D2016))</f>
        <v/>
      </c>
    </row>
    <row r="2017" spans="3:5">
      <c r="C2017" s="139"/>
      <c r="D2017" s="124" t="str">
        <f ca="1">IF(C2017="","",IF(COUNTIF($C$2:C2017,C2017)&gt;1,"",1))</f>
        <v/>
      </c>
      <c r="E2017" s="124" t="str">
        <f ca="1">IF(D2017="","",SUM($D$2:D2017))</f>
        <v/>
      </c>
    </row>
    <row r="2018" spans="3:5">
      <c r="C2018" s="139"/>
      <c r="D2018" s="124" t="str">
        <f ca="1">IF(C2018="","",IF(COUNTIF($C$2:C2018,C2018)&gt;1,"",1))</f>
        <v/>
      </c>
      <c r="E2018" s="124" t="str">
        <f ca="1">IF(D2018="","",SUM($D$2:D2018))</f>
        <v/>
      </c>
    </row>
    <row r="2019" spans="3:5">
      <c r="C2019" s="139"/>
      <c r="D2019" s="124" t="str">
        <f ca="1">IF(C2019="","",IF(COUNTIF($C$2:C2019,C2019)&gt;1,"",1))</f>
        <v/>
      </c>
      <c r="E2019" s="124" t="str">
        <f ca="1">IF(D2019="","",SUM($D$2:D2019))</f>
        <v/>
      </c>
    </row>
    <row r="2020" spans="3:5">
      <c r="C2020" s="139"/>
      <c r="D2020" s="124" t="str">
        <f ca="1">IF(C2020="","",IF(COUNTIF($C$2:C2020,C2020)&gt;1,"",1))</f>
        <v/>
      </c>
      <c r="E2020" s="124" t="str">
        <f ca="1">IF(D2020="","",SUM($D$2:D2020))</f>
        <v/>
      </c>
    </row>
    <row r="2021" spans="3:5">
      <c r="C2021" s="139"/>
      <c r="D2021" s="124" t="str">
        <f ca="1">IF(C2021="","",IF(COUNTIF($C$2:C2021,C2021)&gt;1,"",1))</f>
        <v/>
      </c>
      <c r="E2021" s="124" t="str">
        <f ca="1">IF(D2021="","",SUM($D$2:D2021))</f>
        <v/>
      </c>
    </row>
    <row r="2022" spans="3:5">
      <c r="C2022" s="139"/>
      <c r="D2022" s="124" t="str">
        <f ca="1">IF(C2022="","",IF(COUNTIF($C$2:C2022,C2022)&gt;1,"",1))</f>
        <v/>
      </c>
      <c r="E2022" s="124" t="str">
        <f ca="1">IF(D2022="","",SUM($D$2:D2022))</f>
        <v/>
      </c>
    </row>
    <row r="2023" spans="3:5">
      <c r="C2023" s="139"/>
      <c r="D2023" s="124" t="str">
        <f ca="1">IF(C2023="","",IF(COUNTIF($C$2:C2023,C2023)&gt;1,"",1))</f>
        <v/>
      </c>
      <c r="E2023" s="124" t="str">
        <f ca="1">IF(D2023="","",SUM($D$2:D2023))</f>
        <v/>
      </c>
    </row>
    <row r="2024" spans="3:5">
      <c r="C2024" s="139"/>
      <c r="D2024" s="124" t="str">
        <f ca="1">IF(C2024="","",IF(COUNTIF($C$2:C2024,C2024)&gt;1,"",1))</f>
        <v/>
      </c>
      <c r="E2024" s="124" t="str">
        <f ca="1">IF(D2024="","",SUM($D$2:D2024))</f>
        <v/>
      </c>
    </row>
    <row r="2025" spans="3:5">
      <c r="C2025" s="139"/>
      <c r="D2025" s="124" t="str">
        <f ca="1">IF(C2025="","",IF(COUNTIF($C$2:C2025,C2025)&gt;1,"",1))</f>
        <v/>
      </c>
      <c r="E2025" s="124" t="str">
        <f ca="1">IF(D2025="","",SUM($D$2:D2025))</f>
        <v/>
      </c>
    </row>
    <row r="2026" spans="3:5">
      <c r="C2026" s="139"/>
      <c r="D2026" s="124" t="str">
        <f ca="1">IF(C2026="","",IF(COUNTIF($C$2:C2026,C2026)&gt;1,"",1))</f>
        <v/>
      </c>
      <c r="E2026" s="124" t="str">
        <f ca="1">IF(D2026="","",SUM($D$2:D2026))</f>
        <v/>
      </c>
    </row>
    <row r="2027" spans="3:5">
      <c r="C2027" s="139"/>
      <c r="D2027" s="124" t="str">
        <f ca="1">IF(C2027="","",IF(COUNTIF($C$2:C2027,C2027)&gt;1,"",1))</f>
        <v/>
      </c>
      <c r="E2027" s="124" t="str">
        <f ca="1">IF(D2027="","",SUM($D$2:D2027))</f>
        <v/>
      </c>
    </row>
    <row r="2028" spans="3:5">
      <c r="C2028" s="139"/>
      <c r="D2028" s="124" t="str">
        <f ca="1">IF(C2028="","",IF(COUNTIF($C$2:C2028,C2028)&gt;1,"",1))</f>
        <v/>
      </c>
      <c r="E2028" s="124" t="str">
        <f ca="1">IF(D2028="","",SUM($D$2:D2028))</f>
        <v/>
      </c>
    </row>
    <row r="2029" spans="3:5">
      <c r="C2029" s="139"/>
      <c r="D2029" s="124" t="str">
        <f ca="1">IF(C2029="","",IF(COUNTIF($C$2:C2029,C2029)&gt;1,"",1))</f>
        <v/>
      </c>
      <c r="E2029" s="124" t="str">
        <f ca="1">IF(D2029="","",SUM($D$2:D2029))</f>
        <v/>
      </c>
    </row>
    <row r="2030" spans="3:5">
      <c r="C2030" s="139"/>
      <c r="D2030" s="124" t="str">
        <f ca="1">IF(C2030="","",IF(COUNTIF($C$2:C2030,C2030)&gt;1,"",1))</f>
        <v/>
      </c>
      <c r="E2030" s="124" t="str">
        <f ca="1">IF(D2030="","",SUM($D$2:D2030))</f>
        <v/>
      </c>
    </row>
    <row r="2031" spans="3:5">
      <c r="C2031" s="139"/>
      <c r="D2031" s="124" t="str">
        <f ca="1">IF(C2031="","",IF(COUNTIF($C$2:C2031,C2031)&gt;1,"",1))</f>
        <v/>
      </c>
      <c r="E2031" s="124" t="str">
        <f ca="1">IF(D2031="","",SUM($D$2:D2031))</f>
        <v/>
      </c>
    </row>
    <row r="2032" spans="3:5">
      <c r="C2032" s="139"/>
      <c r="D2032" s="124" t="str">
        <f ca="1">IF(C2032="","",IF(COUNTIF($C$2:C2032,C2032)&gt;1,"",1))</f>
        <v/>
      </c>
      <c r="E2032" s="124" t="str">
        <f ca="1">IF(D2032="","",SUM($D$2:D2032))</f>
        <v/>
      </c>
    </row>
    <row r="2033" spans="3:5">
      <c r="C2033" s="139"/>
      <c r="D2033" s="124" t="str">
        <f ca="1">IF(C2033="","",IF(COUNTIF($C$2:C2033,C2033)&gt;1,"",1))</f>
        <v/>
      </c>
      <c r="E2033" s="124" t="str">
        <f ca="1">IF(D2033="","",SUM($D$2:D2033))</f>
        <v/>
      </c>
    </row>
    <row r="2034" spans="3:5">
      <c r="C2034" s="139"/>
      <c r="D2034" s="124" t="str">
        <f ca="1">IF(C2034="","",IF(COUNTIF($C$2:C2034,C2034)&gt;1,"",1))</f>
        <v/>
      </c>
      <c r="E2034" s="124" t="str">
        <f ca="1">IF(D2034="","",SUM($D$2:D2034))</f>
        <v/>
      </c>
    </row>
    <row r="2035" spans="3:5">
      <c r="C2035" s="139"/>
      <c r="D2035" s="124" t="str">
        <f ca="1">IF(C2035="","",IF(COUNTIF($C$2:C2035,C2035)&gt;1,"",1))</f>
        <v/>
      </c>
      <c r="E2035" s="124" t="str">
        <f ca="1">IF(D2035="","",SUM($D$2:D2035))</f>
        <v/>
      </c>
    </row>
    <row r="2036" spans="3:5">
      <c r="C2036" s="139"/>
      <c r="D2036" s="124" t="str">
        <f ca="1">IF(C2036="","",IF(COUNTIF($C$2:C2036,C2036)&gt;1,"",1))</f>
        <v/>
      </c>
      <c r="E2036" s="124" t="str">
        <f ca="1">IF(D2036="","",SUM($D$2:D2036))</f>
        <v/>
      </c>
    </row>
    <row r="2037" spans="3:5">
      <c r="C2037" s="139"/>
      <c r="D2037" s="124" t="str">
        <f ca="1">IF(C2037="","",IF(COUNTIF($C$2:C2037,C2037)&gt;1,"",1))</f>
        <v/>
      </c>
      <c r="E2037" s="124" t="str">
        <f ca="1">IF(D2037="","",SUM($D$2:D2037))</f>
        <v/>
      </c>
    </row>
    <row r="2038" spans="3:5">
      <c r="C2038" s="139"/>
      <c r="D2038" s="124" t="str">
        <f ca="1">IF(C2038="","",IF(COUNTIF($C$2:C2038,C2038)&gt;1,"",1))</f>
        <v/>
      </c>
      <c r="E2038" s="124" t="str">
        <f ca="1">IF(D2038="","",SUM($D$2:D2038))</f>
        <v/>
      </c>
    </row>
    <row r="2039" spans="3:5">
      <c r="C2039" s="139"/>
      <c r="D2039" s="124" t="str">
        <f ca="1">IF(C2039="","",IF(COUNTIF($C$2:C2039,C2039)&gt;1,"",1))</f>
        <v/>
      </c>
      <c r="E2039" s="124" t="str">
        <f ca="1">IF(D2039="","",SUM($D$2:D2039))</f>
        <v/>
      </c>
    </row>
    <row r="2040" spans="3:5">
      <c r="C2040" s="139"/>
      <c r="D2040" s="124" t="str">
        <f ca="1">IF(C2040="","",IF(COUNTIF($C$2:C2040,C2040)&gt;1,"",1))</f>
        <v/>
      </c>
      <c r="E2040" s="124" t="str">
        <f ca="1">IF(D2040="","",SUM($D$2:D2040))</f>
        <v/>
      </c>
    </row>
    <row r="2041" spans="3:5">
      <c r="C2041" s="139"/>
      <c r="D2041" s="124" t="str">
        <f ca="1">IF(C2041="","",IF(COUNTIF($C$2:C2041,C2041)&gt;1,"",1))</f>
        <v/>
      </c>
      <c r="E2041" s="124" t="str">
        <f ca="1">IF(D2041="","",SUM($D$2:D2041))</f>
        <v/>
      </c>
    </row>
    <row r="2042" spans="3:5">
      <c r="C2042" s="139"/>
      <c r="D2042" s="124" t="str">
        <f ca="1">IF(C2042="","",IF(COUNTIF($C$2:C2042,C2042)&gt;1,"",1))</f>
        <v/>
      </c>
      <c r="E2042" s="124" t="str">
        <f ca="1">IF(D2042="","",SUM($D$2:D2042))</f>
        <v/>
      </c>
    </row>
    <row r="2043" spans="3:5">
      <c r="C2043" s="139"/>
      <c r="D2043" s="124" t="str">
        <f ca="1">IF(C2043="","",IF(COUNTIF($C$2:C2043,C2043)&gt;1,"",1))</f>
        <v/>
      </c>
      <c r="E2043" s="124" t="str">
        <f ca="1">IF(D2043="","",SUM($D$2:D2043))</f>
        <v/>
      </c>
    </row>
    <row r="2044" spans="3:5">
      <c r="C2044" s="139"/>
      <c r="D2044" s="124" t="str">
        <f ca="1">IF(C2044="","",IF(COUNTIF($C$2:C2044,C2044)&gt;1,"",1))</f>
        <v/>
      </c>
      <c r="E2044" s="124" t="str">
        <f ca="1">IF(D2044="","",SUM($D$2:D2044))</f>
        <v/>
      </c>
    </row>
    <row r="2045" spans="3:5">
      <c r="C2045" s="139"/>
      <c r="D2045" s="124" t="str">
        <f ca="1">IF(C2045="","",IF(COUNTIF($C$2:C2045,C2045)&gt;1,"",1))</f>
        <v/>
      </c>
      <c r="E2045" s="124" t="str">
        <f ca="1">IF(D2045="","",SUM($D$2:D2045))</f>
        <v/>
      </c>
    </row>
    <row r="2046" spans="3:5">
      <c r="C2046" s="139"/>
      <c r="D2046" s="124" t="str">
        <f ca="1">IF(C2046="","",IF(COUNTIF($C$2:C2046,C2046)&gt;1,"",1))</f>
        <v/>
      </c>
      <c r="E2046" s="124" t="str">
        <f ca="1">IF(D2046="","",SUM($D$2:D2046))</f>
        <v/>
      </c>
    </row>
    <row r="2047" spans="3:5">
      <c r="C2047" s="139"/>
      <c r="D2047" s="124" t="str">
        <f ca="1">IF(C2047="","",IF(COUNTIF($C$2:C2047,C2047)&gt;1,"",1))</f>
        <v/>
      </c>
      <c r="E2047" s="124" t="str">
        <f ca="1">IF(D2047="","",SUM($D$2:D2047))</f>
        <v/>
      </c>
    </row>
    <row r="2048" spans="3:5">
      <c r="C2048" s="139"/>
      <c r="D2048" s="124" t="str">
        <f ca="1">IF(C2048="","",IF(COUNTIF($C$2:C2048,C2048)&gt;1,"",1))</f>
        <v/>
      </c>
      <c r="E2048" s="124" t="str">
        <f ca="1">IF(D2048="","",SUM($D$2:D2048))</f>
        <v/>
      </c>
    </row>
    <row r="2049" spans="3:5">
      <c r="C2049" s="139"/>
      <c r="D2049" s="124" t="str">
        <f ca="1">IF(C2049="","",IF(COUNTIF($C$2:C2049,C2049)&gt;1,"",1))</f>
        <v/>
      </c>
      <c r="E2049" s="124" t="str">
        <f ca="1">IF(D2049="","",SUM($D$2:D2049))</f>
        <v/>
      </c>
    </row>
    <row r="2050" spans="3:5">
      <c r="C2050" s="139"/>
      <c r="D2050" s="124" t="str">
        <f ca="1">IF(C2050="","",IF(COUNTIF($C$2:C2050,C2050)&gt;1,"",1))</f>
        <v/>
      </c>
      <c r="E2050" s="124" t="str">
        <f ca="1">IF(D2050="","",SUM($D$2:D2050))</f>
        <v/>
      </c>
    </row>
    <row r="2051" spans="3:5">
      <c r="C2051" s="139"/>
      <c r="D2051" s="124" t="str">
        <f ca="1">IF(C2051="","",IF(COUNTIF($C$2:C2051,C2051)&gt;1,"",1))</f>
        <v/>
      </c>
      <c r="E2051" s="124" t="str">
        <f ca="1">IF(D2051="","",SUM($D$2:D2051))</f>
        <v/>
      </c>
    </row>
    <row r="2052" spans="3:5">
      <c r="C2052" s="139"/>
      <c r="D2052" s="124" t="str">
        <f ca="1">IF(C2052="","",IF(COUNTIF($C$2:C2052,C2052)&gt;1,"",1))</f>
        <v/>
      </c>
      <c r="E2052" s="124" t="str">
        <f ca="1">IF(D2052="","",SUM($D$2:D2052))</f>
        <v/>
      </c>
    </row>
    <row r="2053" spans="3:5">
      <c r="C2053" s="139"/>
      <c r="D2053" s="124" t="str">
        <f ca="1">IF(C2053="","",IF(COUNTIF($C$2:C2053,C2053)&gt;1,"",1))</f>
        <v/>
      </c>
      <c r="E2053" s="124" t="str">
        <f ca="1">IF(D2053="","",SUM($D$2:D2053))</f>
        <v/>
      </c>
    </row>
    <row r="2054" spans="3:5">
      <c r="C2054" s="139"/>
      <c r="D2054" s="124" t="str">
        <f ca="1">IF(C2054="","",IF(COUNTIF($C$2:C2054,C2054)&gt;1,"",1))</f>
        <v/>
      </c>
      <c r="E2054" s="124" t="str">
        <f ca="1">IF(D2054="","",SUM($D$2:D2054))</f>
        <v/>
      </c>
    </row>
    <row r="2055" spans="3:5">
      <c r="C2055" s="139"/>
      <c r="D2055" s="124" t="str">
        <f ca="1">IF(C2055="","",IF(COUNTIF($C$2:C2055,C2055)&gt;1,"",1))</f>
        <v/>
      </c>
      <c r="E2055" s="124" t="str">
        <f ca="1">IF(D2055="","",SUM($D$2:D2055))</f>
        <v/>
      </c>
    </row>
    <row r="2056" spans="3:5">
      <c r="C2056" s="139"/>
      <c r="D2056" s="124" t="str">
        <f ca="1">IF(C2056="","",IF(COUNTIF($C$2:C2056,C2056)&gt;1,"",1))</f>
        <v/>
      </c>
      <c r="E2056" s="124" t="str">
        <f ca="1">IF(D2056="","",SUM($D$2:D2056))</f>
        <v/>
      </c>
    </row>
    <row r="2057" spans="3:5">
      <c r="C2057" s="139"/>
      <c r="D2057" s="124" t="str">
        <f ca="1">IF(C2057="","",IF(COUNTIF($C$2:C2057,C2057)&gt;1,"",1))</f>
        <v/>
      </c>
      <c r="E2057" s="124" t="str">
        <f ca="1">IF(D2057="","",SUM($D$2:D2057))</f>
        <v/>
      </c>
    </row>
    <row r="2058" spans="3:5">
      <c r="C2058" s="139"/>
      <c r="D2058" s="124" t="str">
        <f ca="1">IF(C2058="","",IF(COUNTIF($C$2:C2058,C2058)&gt;1,"",1))</f>
        <v/>
      </c>
      <c r="E2058" s="124" t="str">
        <f ca="1">IF(D2058="","",SUM($D$2:D2058))</f>
        <v/>
      </c>
    </row>
    <row r="2059" spans="3:5">
      <c r="C2059" s="139"/>
      <c r="D2059" s="124" t="str">
        <f ca="1">IF(C2059="","",IF(COUNTIF($C$2:C2059,C2059)&gt;1,"",1))</f>
        <v/>
      </c>
      <c r="E2059" s="124" t="str">
        <f ca="1">IF(D2059="","",SUM($D$2:D2059))</f>
        <v/>
      </c>
    </row>
    <row r="2060" spans="3:5">
      <c r="C2060" s="139"/>
      <c r="D2060" s="124" t="str">
        <f ca="1">IF(C2060="","",IF(COUNTIF($C$2:C2060,C2060)&gt;1,"",1))</f>
        <v/>
      </c>
      <c r="E2060" s="124" t="str">
        <f ca="1">IF(D2060="","",SUM($D$2:D2060))</f>
        <v/>
      </c>
    </row>
    <row r="2061" spans="3:5">
      <c r="C2061" s="139"/>
      <c r="D2061" s="124" t="str">
        <f ca="1">IF(C2061="","",IF(COUNTIF($C$2:C2061,C2061)&gt;1,"",1))</f>
        <v/>
      </c>
      <c r="E2061" s="124" t="str">
        <f ca="1">IF(D2061="","",SUM($D$2:D2061))</f>
        <v/>
      </c>
    </row>
    <row r="2062" spans="3:5">
      <c r="C2062" s="139"/>
      <c r="D2062" s="124" t="str">
        <f ca="1">IF(C2062="","",IF(COUNTIF($C$2:C2062,C2062)&gt;1,"",1))</f>
        <v/>
      </c>
      <c r="E2062" s="124" t="str">
        <f ca="1">IF(D2062="","",SUM($D$2:D2062))</f>
        <v/>
      </c>
    </row>
    <row r="2063" spans="3:5">
      <c r="C2063" s="139"/>
      <c r="D2063" s="124" t="str">
        <f ca="1">IF(C2063="","",IF(COUNTIF($C$2:C2063,C2063)&gt;1,"",1))</f>
        <v/>
      </c>
      <c r="E2063" s="124" t="str">
        <f ca="1">IF(D2063="","",SUM($D$2:D2063))</f>
        <v/>
      </c>
    </row>
    <row r="2064" spans="3:5">
      <c r="C2064" s="139"/>
      <c r="D2064" s="124" t="str">
        <f ca="1">IF(C2064="","",IF(COUNTIF($C$2:C2064,C2064)&gt;1,"",1))</f>
        <v/>
      </c>
      <c r="E2064" s="124" t="str">
        <f ca="1">IF(D2064="","",SUM($D$2:D2064))</f>
        <v/>
      </c>
    </row>
    <row r="2065" spans="3:5">
      <c r="C2065" s="139"/>
      <c r="D2065" s="124" t="str">
        <f ca="1">IF(C2065="","",IF(COUNTIF($C$2:C2065,C2065)&gt;1,"",1))</f>
        <v/>
      </c>
      <c r="E2065" s="124" t="str">
        <f ca="1">IF(D2065="","",SUM($D$2:D2065))</f>
        <v/>
      </c>
    </row>
    <row r="2066" spans="3:5">
      <c r="C2066" s="139"/>
      <c r="D2066" s="124" t="str">
        <f ca="1">IF(C2066="","",IF(COUNTIF($C$2:C2066,C2066)&gt;1,"",1))</f>
        <v/>
      </c>
      <c r="E2066" s="124" t="str">
        <f ca="1">IF(D2066="","",SUM($D$2:D2066))</f>
        <v/>
      </c>
    </row>
    <row r="2067" spans="3:5">
      <c r="C2067" s="139"/>
      <c r="D2067" s="124" t="str">
        <f ca="1">IF(C2067="","",IF(COUNTIF($C$2:C2067,C2067)&gt;1,"",1))</f>
        <v/>
      </c>
      <c r="E2067" s="124" t="str">
        <f ca="1">IF(D2067="","",SUM($D$2:D2067))</f>
        <v/>
      </c>
    </row>
    <row r="2068" spans="3:5">
      <c r="C2068" s="139"/>
      <c r="D2068" s="124" t="str">
        <f ca="1">IF(C2068="","",IF(COUNTIF($C$2:C2068,C2068)&gt;1,"",1))</f>
        <v/>
      </c>
      <c r="E2068" s="124" t="str">
        <f ca="1">IF(D2068="","",SUM($D$2:D2068))</f>
        <v/>
      </c>
    </row>
    <row r="2069" spans="3:5">
      <c r="C2069" s="139"/>
      <c r="D2069" s="124" t="str">
        <f ca="1">IF(C2069="","",IF(COUNTIF($C$2:C2069,C2069)&gt;1,"",1))</f>
        <v/>
      </c>
      <c r="E2069" s="124" t="str">
        <f ca="1">IF(D2069="","",SUM($D$2:D2069))</f>
        <v/>
      </c>
    </row>
    <row r="2070" spans="3:5">
      <c r="C2070" s="139"/>
      <c r="D2070" s="124" t="str">
        <f ca="1">IF(C2070="","",IF(COUNTIF($C$2:C2070,C2070)&gt;1,"",1))</f>
        <v/>
      </c>
      <c r="E2070" s="124" t="str">
        <f ca="1">IF(D2070="","",SUM($D$2:D2070))</f>
        <v/>
      </c>
    </row>
    <row r="2071" spans="3:5">
      <c r="C2071" s="139"/>
      <c r="D2071" s="124" t="str">
        <f ca="1">IF(C2071="","",IF(COUNTIF($C$2:C2071,C2071)&gt;1,"",1))</f>
        <v/>
      </c>
      <c r="E2071" s="124" t="str">
        <f ca="1">IF(D2071="","",SUM($D$2:D2071))</f>
        <v/>
      </c>
    </row>
    <row r="2072" spans="3:5">
      <c r="C2072" s="139"/>
      <c r="D2072" s="124" t="str">
        <f ca="1">IF(C2072="","",IF(COUNTIF($C$2:C2072,C2072)&gt;1,"",1))</f>
        <v/>
      </c>
      <c r="E2072" s="124" t="str">
        <f ca="1">IF(D2072="","",SUM($D$2:D2072))</f>
        <v/>
      </c>
    </row>
    <row r="2073" spans="3:5">
      <c r="C2073" s="139"/>
      <c r="D2073" s="124" t="str">
        <f ca="1">IF(C2073="","",IF(COUNTIF($C$2:C2073,C2073)&gt;1,"",1))</f>
        <v/>
      </c>
      <c r="E2073" s="124" t="str">
        <f ca="1">IF(D2073="","",SUM($D$2:D2073))</f>
        <v/>
      </c>
    </row>
    <row r="2074" spans="3:5">
      <c r="C2074" s="139"/>
      <c r="D2074" s="124" t="str">
        <f ca="1">IF(C2074="","",IF(COUNTIF($C$2:C2074,C2074)&gt;1,"",1))</f>
        <v/>
      </c>
      <c r="E2074" s="124" t="str">
        <f ca="1">IF(D2074="","",SUM($D$2:D2074))</f>
        <v/>
      </c>
    </row>
    <row r="2075" spans="3:5">
      <c r="C2075" s="139"/>
      <c r="D2075" s="124" t="str">
        <f ca="1">IF(C2075="","",IF(COUNTIF($C$2:C2075,C2075)&gt;1,"",1))</f>
        <v/>
      </c>
      <c r="E2075" s="124" t="str">
        <f ca="1">IF(D2075="","",SUM($D$2:D2075))</f>
        <v/>
      </c>
    </row>
    <row r="2076" spans="3:5">
      <c r="C2076" s="139"/>
      <c r="D2076" s="124" t="str">
        <f ca="1">IF(C2076="","",IF(COUNTIF($C$2:C2076,C2076)&gt;1,"",1))</f>
        <v/>
      </c>
      <c r="E2076" s="124" t="str">
        <f ca="1">IF(D2076="","",SUM($D$2:D2076))</f>
        <v/>
      </c>
    </row>
    <row r="2077" spans="3:5">
      <c r="C2077" s="139"/>
      <c r="D2077" s="124" t="str">
        <f ca="1">IF(C2077="","",IF(COUNTIF($C$2:C2077,C2077)&gt;1,"",1))</f>
        <v/>
      </c>
      <c r="E2077" s="124" t="str">
        <f ca="1">IF(D2077="","",SUM($D$2:D2077))</f>
        <v/>
      </c>
    </row>
    <row r="2078" spans="3:5">
      <c r="C2078" s="139"/>
      <c r="D2078" s="124" t="str">
        <f ca="1">IF(C2078="","",IF(COUNTIF($C$2:C2078,C2078)&gt;1,"",1))</f>
        <v/>
      </c>
      <c r="E2078" s="124" t="str">
        <f ca="1">IF(D2078="","",SUM($D$2:D2078))</f>
        <v/>
      </c>
    </row>
    <row r="2079" spans="3:5">
      <c r="C2079" s="139"/>
      <c r="D2079" s="124" t="str">
        <f ca="1">IF(C2079="","",IF(COUNTIF($C$2:C2079,C2079)&gt;1,"",1))</f>
        <v/>
      </c>
      <c r="E2079" s="124" t="str">
        <f ca="1">IF(D2079="","",SUM($D$2:D2079))</f>
        <v/>
      </c>
    </row>
    <row r="2080" spans="3:5">
      <c r="C2080" s="139"/>
      <c r="D2080" s="124" t="str">
        <f ca="1">IF(C2080="","",IF(COUNTIF($C$2:C2080,C2080)&gt;1,"",1))</f>
        <v/>
      </c>
      <c r="E2080" s="124" t="str">
        <f ca="1">IF(D2080="","",SUM($D$2:D2080))</f>
        <v/>
      </c>
    </row>
    <row r="2081" spans="3:5">
      <c r="C2081" s="139"/>
      <c r="D2081" s="124" t="str">
        <f ca="1">IF(C2081="","",IF(COUNTIF($C$2:C2081,C2081)&gt;1,"",1))</f>
        <v/>
      </c>
      <c r="E2081" s="124" t="str">
        <f ca="1">IF(D2081="","",SUM($D$2:D2081))</f>
        <v/>
      </c>
    </row>
    <row r="2082" spans="3:5">
      <c r="C2082" s="139"/>
      <c r="D2082" s="124" t="str">
        <f ca="1">IF(C2082="","",IF(COUNTIF($C$2:C2082,C2082)&gt;1,"",1))</f>
        <v/>
      </c>
      <c r="E2082" s="124" t="str">
        <f ca="1">IF(D2082="","",SUM($D$2:D2082))</f>
        <v/>
      </c>
    </row>
    <row r="2083" spans="3:5">
      <c r="C2083" s="139"/>
      <c r="D2083" s="124" t="str">
        <f ca="1">IF(C2083="","",IF(COUNTIF($C$2:C2083,C2083)&gt;1,"",1))</f>
        <v/>
      </c>
      <c r="E2083" s="124" t="str">
        <f ca="1">IF(D2083="","",SUM($D$2:D2083))</f>
        <v/>
      </c>
    </row>
    <row r="2084" spans="3:5">
      <c r="C2084" s="139"/>
      <c r="D2084" s="124" t="str">
        <f ca="1">IF(C2084="","",IF(COUNTIF($C$2:C2084,C2084)&gt;1,"",1))</f>
        <v/>
      </c>
      <c r="E2084" s="124" t="str">
        <f ca="1">IF(D2084="","",SUM($D$2:D2084))</f>
        <v/>
      </c>
    </row>
    <row r="2085" spans="3:5">
      <c r="C2085" s="139"/>
      <c r="D2085" s="124" t="str">
        <f ca="1">IF(C2085="","",IF(COUNTIF($C$2:C2085,C2085)&gt;1,"",1))</f>
        <v/>
      </c>
      <c r="E2085" s="124" t="str">
        <f ca="1">IF(D2085="","",SUM($D$2:D2085))</f>
        <v/>
      </c>
    </row>
    <row r="2086" spans="3:5">
      <c r="C2086" s="139"/>
      <c r="D2086" s="124" t="str">
        <f ca="1">IF(C2086="","",IF(COUNTIF($C$2:C2086,C2086)&gt;1,"",1))</f>
        <v/>
      </c>
      <c r="E2086" s="124" t="str">
        <f ca="1">IF(D2086="","",SUM($D$2:D2086))</f>
        <v/>
      </c>
    </row>
    <row r="2087" spans="3:5">
      <c r="C2087" s="139"/>
      <c r="D2087" s="124" t="str">
        <f ca="1">IF(C2087="","",IF(COUNTIF($C$2:C2087,C2087)&gt;1,"",1))</f>
        <v/>
      </c>
      <c r="E2087" s="124" t="str">
        <f ca="1">IF(D2087="","",SUM($D$2:D2087))</f>
        <v/>
      </c>
    </row>
    <row r="2088" spans="3:5">
      <c r="C2088" s="139"/>
      <c r="D2088" s="124" t="str">
        <f ca="1">IF(C2088="","",IF(COUNTIF($C$2:C2088,C2088)&gt;1,"",1))</f>
        <v/>
      </c>
      <c r="E2088" s="124" t="str">
        <f ca="1">IF(D2088="","",SUM($D$2:D2088))</f>
        <v/>
      </c>
    </row>
    <row r="2089" spans="3:5">
      <c r="C2089" s="139"/>
      <c r="D2089" s="124" t="str">
        <f ca="1">IF(C2089="","",IF(COUNTIF($C$2:C2089,C2089)&gt;1,"",1))</f>
        <v/>
      </c>
      <c r="E2089" s="124" t="str">
        <f ca="1">IF(D2089="","",SUM($D$2:D2089))</f>
        <v/>
      </c>
    </row>
    <row r="2090" spans="3:5">
      <c r="C2090" s="139"/>
      <c r="D2090" s="124" t="str">
        <f ca="1">IF(C2090="","",IF(COUNTIF($C$2:C2090,C2090)&gt;1,"",1))</f>
        <v/>
      </c>
      <c r="E2090" s="124" t="str">
        <f ca="1">IF(D2090="","",SUM($D$2:D2090))</f>
        <v/>
      </c>
    </row>
    <row r="2091" spans="3:5">
      <c r="C2091" s="139"/>
      <c r="D2091" s="124" t="str">
        <f ca="1">IF(C2091="","",IF(COUNTIF($C$2:C2091,C2091)&gt;1,"",1))</f>
        <v/>
      </c>
      <c r="E2091" s="124" t="str">
        <f ca="1">IF(D2091="","",SUM($D$2:D2091))</f>
        <v/>
      </c>
    </row>
    <row r="2092" spans="3:5">
      <c r="C2092" s="139"/>
      <c r="D2092" s="124" t="str">
        <f ca="1">IF(C2092="","",IF(COUNTIF($C$2:C2092,C2092)&gt;1,"",1))</f>
        <v/>
      </c>
      <c r="E2092" s="124" t="str">
        <f ca="1">IF(D2092="","",SUM($D$2:D2092))</f>
        <v/>
      </c>
    </row>
    <row r="2093" spans="3:5">
      <c r="C2093" s="139"/>
      <c r="D2093" s="124" t="str">
        <f ca="1">IF(C2093="","",IF(COUNTIF($C$2:C2093,C2093)&gt;1,"",1))</f>
        <v/>
      </c>
      <c r="E2093" s="124" t="str">
        <f ca="1">IF(D2093="","",SUM($D$2:D2093))</f>
        <v/>
      </c>
    </row>
    <row r="2094" spans="3:5">
      <c r="C2094" s="139"/>
      <c r="D2094" s="124" t="str">
        <f ca="1">IF(C2094="","",IF(COUNTIF($C$2:C2094,C2094)&gt;1,"",1))</f>
        <v/>
      </c>
      <c r="E2094" s="124" t="str">
        <f ca="1">IF(D2094="","",SUM($D$2:D2094))</f>
        <v/>
      </c>
    </row>
    <row r="2095" spans="3:5">
      <c r="C2095" s="139"/>
      <c r="D2095" s="124" t="str">
        <f ca="1">IF(C2095="","",IF(COUNTIF($C$2:C2095,C2095)&gt;1,"",1))</f>
        <v/>
      </c>
      <c r="E2095" s="124" t="str">
        <f ca="1">IF(D2095="","",SUM($D$2:D2095))</f>
        <v/>
      </c>
    </row>
    <row r="2096" spans="3:5">
      <c r="C2096" s="139"/>
      <c r="D2096" s="124" t="str">
        <f ca="1">IF(C2096="","",IF(COUNTIF($C$2:C2096,C2096)&gt;1,"",1))</f>
        <v/>
      </c>
      <c r="E2096" s="124" t="str">
        <f ca="1">IF(D2096="","",SUM($D$2:D2096))</f>
        <v/>
      </c>
    </row>
    <row r="2097" spans="3:5">
      <c r="C2097" s="139"/>
      <c r="D2097" s="124" t="str">
        <f ca="1">IF(C2097="","",IF(COUNTIF($C$2:C2097,C2097)&gt;1,"",1))</f>
        <v/>
      </c>
      <c r="E2097" s="124" t="str">
        <f ca="1">IF(D2097="","",SUM($D$2:D2097))</f>
        <v/>
      </c>
    </row>
    <row r="2098" spans="3:5">
      <c r="C2098" s="139"/>
      <c r="D2098" s="124" t="str">
        <f ca="1">IF(C2098="","",IF(COUNTIF($C$2:C2098,C2098)&gt;1,"",1))</f>
        <v/>
      </c>
      <c r="E2098" s="124" t="str">
        <f ca="1">IF(D2098="","",SUM($D$2:D2098))</f>
        <v/>
      </c>
    </row>
    <row r="2099" spans="3:5">
      <c r="C2099" s="139"/>
      <c r="D2099" s="124" t="str">
        <f ca="1">IF(C2099="","",IF(COUNTIF($C$2:C2099,C2099)&gt;1,"",1))</f>
        <v/>
      </c>
      <c r="E2099" s="124" t="str">
        <f ca="1">IF(D2099="","",SUM($D$2:D2099))</f>
        <v/>
      </c>
    </row>
    <row r="2100" spans="3:5">
      <c r="C2100" s="139"/>
      <c r="D2100" s="124" t="str">
        <f ca="1">IF(C2100="","",IF(COUNTIF($C$2:C2100,C2100)&gt;1,"",1))</f>
        <v/>
      </c>
      <c r="E2100" s="124" t="str">
        <f ca="1">IF(D2100="","",SUM($D$2:D2100))</f>
        <v/>
      </c>
    </row>
    <row r="2101" spans="3:5">
      <c r="C2101" s="140"/>
      <c r="D2101" s="124" t="str">
        <f ca="1">IF(C2101="","",IF(COUNTIF($C$2:C2101,C2101)&gt;1,"",1))</f>
        <v/>
      </c>
      <c r="E2101" s="124" t="str">
        <f ca="1">IF(D2101="","",SUM($D$2:D2101))</f>
        <v/>
      </c>
    </row>
  </sheetData>
  <phoneticPr fontId="27"/>
  <pageMargins left="0.7" right="0.7" top="0.75" bottom="0.75" header="0.3" footer="0.3"/>
  <pageSetup paperSize="9"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3"/>
  <dimension ref="A1:H250"/>
  <sheetViews>
    <sheetView workbookViewId="0">
      <selection activeCell="F17" sqref="F17"/>
    </sheetView>
  </sheetViews>
  <sheetFormatPr defaultColWidth="9" defaultRowHeight="13.15"/>
  <cols>
    <col min="1" max="1" width="9" style="124"/>
    <col min="2" max="2" width="11" style="124" bestFit="1" customWidth="1"/>
    <col min="3" max="3" width="22" style="124" bestFit="1" customWidth="1"/>
    <col min="4" max="4" width="9" style="124"/>
    <col min="5" max="5" width="13" style="124" bestFit="1" customWidth="1"/>
    <col min="6" max="16384" width="9" style="124"/>
  </cols>
  <sheetData>
    <row r="1" spans="1:8">
      <c r="A1" s="124" t="s">
        <v>2575</v>
      </c>
      <c r="B1" s="124" t="s">
        <v>2573</v>
      </c>
      <c r="C1" s="124" t="s">
        <v>2576</v>
      </c>
      <c r="D1" s="124" t="s">
        <v>2577</v>
      </c>
      <c r="E1" s="124" t="s">
        <v>2578</v>
      </c>
      <c r="F1" s="124" t="s">
        <v>2579</v>
      </c>
      <c r="G1" s="124" t="s">
        <v>2580</v>
      </c>
      <c r="H1" s="124" t="s">
        <v>2581</v>
      </c>
    </row>
    <row r="2" spans="1:8">
      <c r="A2" s="124">
        <v>1</v>
      </c>
      <c r="B2" s="124" t="str">
        <f t="shared" ref="B2:B65" ca="1" si="0">IFERROR(INDEX(日誌氏名,MATCH(A2,リスト,0)),"")</f>
        <v>妹尾優</v>
      </c>
      <c r="C2" s="124" t="str">
        <f t="shared" ref="C2:C65" ca="1" si="1">IFERROR(INDEX(現場名,MATCH(B2,氏名,0)),"")</f>
        <v>社員</v>
      </c>
      <c r="D2" s="124">
        <f ca="1">IF(COUNTIF($C$2:C2,C2)=1,1,"")</f>
        <v>1</v>
      </c>
      <c r="E2" s="124">
        <f ca="1">IF(D2="","",SUM($D$2:D2))</f>
        <v>1</v>
      </c>
      <c r="F2" s="124">
        <f t="shared" ref="F2:F65" ca="1" si="2">MATCH(C2,配置表並び順,0)-1</f>
        <v>1</v>
      </c>
      <c r="G2" s="124">
        <f ca="1">COUNTIF($C$2:C2,C2)</f>
        <v>1</v>
      </c>
      <c r="H2" s="124">
        <f ca="1">IF(B2="","",F2*100+G2)</f>
        <v>101</v>
      </c>
    </row>
    <row r="3" spans="1:8">
      <c r="A3" s="124">
        <v>2</v>
      </c>
      <c r="B3" s="124" t="str">
        <f t="shared" ca="1" si="0"/>
        <v>清水直人</v>
      </c>
      <c r="C3" s="124" t="str">
        <f t="shared" ca="1" si="1"/>
        <v xml:space="preserve">らら立川立飛（交通） </v>
      </c>
      <c r="D3" s="124">
        <f ca="1">IF(COUNTIF($C$2:C3,C3)=1,1,"")</f>
        <v>1</v>
      </c>
      <c r="E3" s="124">
        <f ca="1">IF(D3="","",SUM($D$2:D3))</f>
        <v>2</v>
      </c>
      <c r="F3" s="124" t="e">
        <f t="shared" ca="1" si="2"/>
        <v>#N/A</v>
      </c>
      <c r="G3" s="124">
        <f ca="1">COUNTIF($C$2:C3,C3)</f>
        <v>1</v>
      </c>
      <c r="H3" s="124" t="e">
        <f t="shared" ref="H3:H66" ca="1" si="3">IF(B3="","",F3*100+G3)</f>
        <v>#N/A</v>
      </c>
    </row>
    <row r="4" spans="1:8">
      <c r="A4" s="124">
        <v>3</v>
      </c>
      <c r="B4" s="124" t="str">
        <f t="shared" ca="1" si="0"/>
        <v>萩原光彦</v>
      </c>
      <c r="C4" s="124" t="str">
        <f t="shared" ca="1" si="1"/>
        <v/>
      </c>
      <c r="D4" s="124">
        <f ca="1">IF(COUNTIF($C$2:C4,C4)=1,1,"")</f>
        <v>1</v>
      </c>
      <c r="E4" s="124">
        <f ca="1">IF(D4="","",SUM($D$2:D4))</f>
        <v>3</v>
      </c>
      <c r="F4" s="124" t="e">
        <f t="shared" ca="1" si="2"/>
        <v>#N/A</v>
      </c>
      <c r="G4" s="124">
        <f ca="1">COUNTIF($C$2:C4,C4)</f>
        <v>1</v>
      </c>
      <c r="H4" s="124" t="e">
        <f t="shared" ca="1" si="3"/>
        <v>#N/A</v>
      </c>
    </row>
    <row r="5" spans="1:8">
      <c r="A5" s="124">
        <v>4</v>
      </c>
      <c r="B5" s="124" t="str">
        <f t="shared" ca="1" si="0"/>
        <v>福田敦</v>
      </c>
      <c r="C5" s="124" t="str">
        <f t="shared" ca="1" si="1"/>
        <v>らら立川立飛（施設）</v>
      </c>
      <c r="D5" s="124">
        <f ca="1">IF(COUNTIF($C$2:C5,C5)=1,1,"")</f>
        <v>1</v>
      </c>
      <c r="E5" s="124">
        <f ca="1">IF(D5="","",SUM($D$2:D5))</f>
        <v>4</v>
      </c>
      <c r="F5" s="124" t="e">
        <f t="shared" ca="1" si="2"/>
        <v>#N/A</v>
      </c>
      <c r="G5" s="124">
        <f ca="1">COUNTIF($C$2:C5,C5)</f>
        <v>1</v>
      </c>
      <c r="H5" s="124" t="e">
        <f t="shared" ca="1" si="3"/>
        <v>#N/A</v>
      </c>
    </row>
    <row r="6" spans="1:8">
      <c r="A6" s="124">
        <v>5</v>
      </c>
      <c r="B6" s="124" t="str">
        <f t="shared" ca="1" si="0"/>
        <v>鈴木孝</v>
      </c>
      <c r="C6" s="124" t="str">
        <f t="shared" ca="1" si="1"/>
        <v/>
      </c>
      <c r="D6" s="124" t="str">
        <f ca="1">IF(COUNTIF($C$2:C6,C6)=1,1,"")</f>
        <v/>
      </c>
      <c r="E6" s="124" t="str">
        <f ca="1">IF(D6="","",SUM($D$2:D6))</f>
        <v/>
      </c>
      <c r="F6" s="124" t="e">
        <f t="shared" ca="1" si="2"/>
        <v>#N/A</v>
      </c>
      <c r="G6" s="124">
        <f ca="1">COUNTIF($C$2:C6,C6)</f>
        <v>2</v>
      </c>
      <c r="H6" s="124" t="e">
        <f t="shared" ca="1" si="3"/>
        <v>#N/A</v>
      </c>
    </row>
    <row r="7" spans="1:8">
      <c r="A7" s="124">
        <v>6</v>
      </c>
      <c r="B7" s="124" t="str">
        <f t="shared" ca="1" si="0"/>
        <v>髙橋勝彦</v>
      </c>
      <c r="C7" s="124" t="str">
        <f t="shared" ca="1" si="1"/>
        <v/>
      </c>
      <c r="D7" s="124" t="str">
        <f ca="1">IF(COUNTIF($C$2:C7,C7)=1,1,"")</f>
        <v/>
      </c>
      <c r="E7" s="124" t="str">
        <f ca="1">IF(D7="","",SUM($D$2:D7))</f>
        <v/>
      </c>
      <c r="F7" s="124" t="e">
        <f t="shared" ca="1" si="2"/>
        <v>#N/A</v>
      </c>
      <c r="G7" s="124">
        <f ca="1">COUNTIF($C$2:C7,C7)</f>
        <v>3</v>
      </c>
      <c r="H7" s="124" t="e">
        <f t="shared" ca="1" si="3"/>
        <v>#N/A</v>
      </c>
    </row>
    <row r="8" spans="1:8">
      <c r="A8" s="124">
        <v>7</v>
      </c>
      <c r="B8" s="124" t="str">
        <f t="shared" ca="1" si="0"/>
        <v>横尾一義</v>
      </c>
      <c r="C8" s="124" t="str">
        <f t="shared" ca="1" si="1"/>
        <v/>
      </c>
      <c r="D8" s="124" t="str">
        <f ca="1">IF(COUNTIF($C$2:C8,C8)=1,1,"")</f>
        <v/>
      </c>
      <c r="E8" s="124" t="str">
        <f ca="1">IF(D8="","",SUM($D$2:D8))</f>
        <v/>
      </c>
      <c r="F8" s="124" t="e">
        <f t="shared" ca="1" si="2"/>
        <v>#N/A</v>
      </c>
      <c r="G8" s="124">
        <f ca="1">COUNTIF($C$2:C8,C8)</f>
        <v>4</v>
      </c>
      <c r="H8" s="124" t="e">
        <f t="shared" ca="1" si="3"/>
        <v>#N/A</v>
      </c>
    </row>
    <row r="9" spans="1:8">
      <c r="A9" s="124">
        <v>8</v>
      </c>
      <c r="B9" s="124" t="str">
        <f t="shared" ca="1" si="0"/>
        <v>松本豊</v>
      </c>
      <c r="C9" s="124" t="str">
        <f t="shared" ca="1" si="1"/>
        <v/>
      </c>
      <c r="D9" s="124" t="str">
        <f ca="1">IF(COUNTIF($C$2:C9,C9)=1,1,"")</f>
        <v/>
      </c>
      <c r="E9" s="124" t="str">
        <f ca="1">IF(D9="","",SUM($D$2:D9))</f>
        <v/>
      </c>
      <c r="F9" s="124" t="e">
        <f t="shared" ca="1" si="2"/>
        <v>#N/A</v>
      </c>
      <c r="G9" s="124">
        <f ca="1">COUNTIF($C$2:C9,C9)</f>
        <v>5</v>
      </c>
      <c r="H9" s="124" t="e">
        <f t="shared" ca="1" si="3"/>
        <v>#N/A</v>
      </c>
    </row>
    <row r="10" spans="1:8">
      <c r="A10" s="124">
        <v>9</v>
      </c>
      <c r="B10" s="124" t="str">
        <f t="shared" ca="1" si="0"/>
        <v>長瀬賢太郎</v>
      </c>
      <c r="C10" s="124" t="str">
        <f t="shared" ca="1" si="1"/>
        <v>社員</v>
      </c>
      <c r="D10" s="124" t="str">
        <f ca="1">IF(COUNTIF($C$2:C10,C10)=1,1,"")</f>
        <v/>
      </c>
      <c r="E10" s="124" t="str">
        <f ca="1">IF(D10="","",SUM($D$2:D10))</f>
        <v/>
      </c>
      <c r="F10" s="124">
        <f t="shared" ca="1" si="2"/>
        <v>1</v>
      </c>
      <c r="G10" s="124">
        <f ca="1">COUNTIF($C$2:C10,C10)</f>
        <v>2</v>
      </c>
      <c r="H10" s="124">
        <f t="shared" ca="1" si="3"/>
        <v>102</v>
      </c>
    </row>
    <row r="11" spans="1:8">
      <c r="A11" s="124">
        <v>10</v>
      </c>
      <c r="B11" s="124" t="str">
        <f t="shared" ca="1" si="0"/>
        <v>田村勝行</v>
      </c>
      <c r="C11" s="124" t="str">
        <f t="shared" ca="1" si="1"/>
        <v/>
      </c>
      <c r="D11" s="124" t="str">
        <f ca="1">IF(COUNTIF($C$2:C11,C11)=1,1,"")</f>
        <v/>
      </c>
      <c r="E11" s="124" t="str">
        <f ca="1">IF(D11="","",SUM($D$2:D11))</f>
        <v/>
      </c>
      <c r="F11" s="124" t="e">
        <f t="shared" ca="1" si="2"/>
        <v>#N/A</v>
      </c>
      <c r="G11" s="124">
        <f ca="1">COUNTIF($C$2:C11,C11)</f>
        <v>6</v>
      </c>
      <c r="H11" s="124" t="e">
        <f t="shared" ca="1" si="3"/>
        <v>#N/A</v>
      </c>
    </row>
    <row r="12" spans="1:8">
      <c r="A12" s="124">
        <v>11</v>
      </c>
      <c r="B12" s="124" t="str">
        <f t="shared" ca="1" si="0"/>
        <v>田村諭</v>
      </c>
      <c r="C12" s="124" t="str">
        <f t="shared" ca="1" si="1"/>
        <v xml:space="preserve">らら立川立飛（交通） </v>
      </c>
      <c r="D12" s="124" t="str">
        <f ca="1">IF(COUNTIF($C$2:C12,C12)=1,1,"")</f>
        <v/>
      </c>
      <c r="E12" s="124" t="str">
        <f ca="1">IF(D12="","",SUM($D$2:D12))</f>
        <v/>
      </c>
      <c r="F12" s="124" t="e">
        <f t="shared" ca="1" si="2"/>
        <v>#N/A</v>
      </c>
      <c r="G12" s="124">
        <f ca="1">COUNTIF($C$2:C12,C12)</f>
        <v>2</v>
      </c>
      <c r="H12" s="124" t="e">
        <f t="shared" ca="1" si="3"/>
        <v>#N/A</v>
      </c>
    </row>
    <row r="13" spans="1:8">
      <c r="A13" s="124">
        <v>12</v>
      </c>
      <c r="B13" s="124" t="str">
        <f t="shared" ca="1" si="0"/>
        <v>幕内秀夫</v>
      </c>
      <c r="C13" s="124" t="str">
        <f t="shared" ca="1" si="1"/>
        <v/>
      </c>
      <c r="D13" s="124" t="str">
        <f ca="1">IF(COUNTIF($C$2:C13,C13)=1,1,"")</f>
        <v/>
      </c>
      <c r="E13" s="124" t="str">
        <f ca="1">IF(D13="","",SUM($D$2:D13))</f>
        <v/>
      </c>
      <c r="F13" s="124" t="e">
        <f t="shared" ca="1" si="2"/>
        <v>#N/A</v>
      </c>
      <c r="G13" s="124">
        <f ca="1">COUNTIF($C$2:C13,C13)</f>
        <v>7</v>
      </c>
      <c r="H13" s="124" t="e">
        <f t="shared" ca="1" si="3"/>
        <v>#N/A</v>
      </c>
    </row>
    <row r="14" spans="1:8">
      <c r="A14" s="124">
        <v>13</v>
      </c>
      <c r="B14" s="124" t="str">
        <f t="shared" ca="1" si="0"/>
        <v>山田保</v>
      </c>
      <c r="C14" s="124" t="str">
        <f t="shared" ca="1" si="1"/>
        <v/>
      </c>
      <c r="D14" s="124" t="str">
        <f ca="1">IF(COUNTIF($C$2:C14,C14)=1,1,"")</f>
        <v/>
      </c>
      <c r="E14" s="124" t="str">
        <f ca="1">IF(D14="","",SUM($D$2:D14))</f>
        <v/>
      </c>
      <c r="F14" s="124" t="e">
        <f t="shared" ca="1" si="2"/>
        <v>#N/A</v>
      </c>
      <c r="G14" s="124">
        <f ca="1">COUNTIF($C$2:C14,C14)</f>
        <v>8</v>
      </c>
      <c r="H14" s="124" t="e">
        <f t="shared" ca="1" si="3"/>
        <v>#N/A</v>
      </c>
    </row>
    <row r="15" spans="1:8">
      <c r="A15" s="124">
        <v>14</v>
      </c>
      <c r="B15" s="124" t="str">
        <f t="shared" ca="1" si="0"/>
        <v>望月英明</v>
      </c>
      <c r="C15" s="124" t="str">
        <f t="shared" ca="1" si="1"/>
        <v/>
      </c>
      <c r="D15" s="124" t="str">
        <f ca="1">IF(COUNTIF($C$2:C15,C15)=1,1,"")</f>
        <v/>
      </c>
      <c r="E15" s="124" t="str">
        <f ca="1">IF(D15="","",SUM($D$2:D15))</f>
        <v/>
      </c>
      <c r="F15" s="124" t="e">
        <f t="shared" ca="1" si="2"/>
        <v>#N/A</v>
      </c>
      <c r="G15" s="124">
        <f ca="1">COUNTIF($C$2:C15,C15)</f>
        <v>9</v>
      </c>
      <c r="H15" s="124" t="e">
        <f t="shared" ca="1" si="3"/>
        <v>#N/A</v>
      </c>
    </row>
    <row r="16" spans="1:8">
      <c r="A16" s="124">
        <v>15</v>
      </c>
      <c r="B16" s="124" t="str">
        <f t="shared" ca="1" si="0"/>
        <v>若月章浩</v>
      </c>
      <c r="C16" s="124" t="str">
        <f t="shared" ca="1" si="1"/>
        <v/>
      </c>
      <c r="D16" s="124" t="str">
        <f ca="1">IF(COUNTIF($C$2:C16,C16)=1,1,"")</f>
        <v/>
      </c>
      <c r="E16" s="124" t="str">
        <f ca="1">IF(D16="","",SUM($D$2:D16))</f>
        <v/>
      </c>
      <c r="F16" s="124" t="e">
        <f t="shared" ca="1" si="2"/>
        <v>#N/A</v>
      </c>
      <c r="G16" s="124">
        <f ca="1">COUNTIF($C$2:C16,C16)</f>
        <v>10</v>
      </c>
      <c r="H16" s="124" t="e">
        <f t="shared" ca="1" si="3"/>
        <v>#N/A</v>
      </c>
    </row>
    <row r="17" spans="1:8">
      <c r="A17" s="124">
        <v>16</v>
      </c>
      <c r="B17" s="124" t="str">
        <f t="shared" ca="1" si="0"/>
        <v>長岡順一</v>
      </c>
      <c r="C17" s="124" t="str">
        <f t="shared" ca="1" si="1"/>
        <v xml:space="preserve">らら立川立飛（交通） </v>
      </c>
      <c r="D17" s="124" t="str">
        <f ca="1">IF(COUNTIF($C$2:C17,C17)=1,1,"")</f>
        <v/>
      </c>
      <c r="E17" s="124" t="str">
        <f ca="1">IF(D17="","",SUM($D$2:D17))</f>
        <v/>
      </c>
      <c r="F17" s="124" t="e">
        <f t="shared" ca="1" si="2"/>
        <v>#N/A</v>
      </c>
      <c r="G17" s="124">
        <f ca="1">COUNTIF($C$2:C17,C17)</f>
        <v>3</v>
      </c>
      <c r="H17" s="124" t="e">
        <f t="shared" ca="1" si="3"/>
        <v>#N/A</v>
      </c>
    </row>
    <row r="18" spans="1:8">
      <c r="A18" s="124">
        <v>17</v>
      </c>
      <c r="B18" s="124" t="str">
        <f t="shared" ca="1" si="0"/>
        <v>森口忠</v>
      </c>
      <c r="C18" s="124" t="str">
        <f t="shared" ca="1" si="1"/>
        <v/>
      </c>
      <c r="D18" s="124" t="str">
        <f ca="1">IF(COUNTIF($C$2:C18,C18)=1,1,"")</f>
        <v/>
      </c>
      <c r="E18" s="124" t="str">
        <f ca="1">IF(D18="","",SUM($D$2:D18))</f>
        <v/>
      </c>
      <c r="F18" s="124" t="e">
        <f t="shared" ca="1" si="2"/>
        <v>#N/A</v>
      </c>
      <c r="G18" s="124">
        <f ca="1">COUNTIF($C$2:C18,C18)</f>
        <v>11</v>
      </c>
      <c r="H18" s="124" t="e">
        <f t="shared" ca="1" si="3"/>
        <v>#N/A</v>
      </c>
    </row>
    <row r="19" spans="1:8">
      <c r="A19" s="124">
        <v>18</v>
      </c>
      <c r="B19" s="124" t="str">
        <f t="shared" ca="1" si="0"/>
        <v>志村登志雄</v>
      </c>
      <c r="C19" s="124" t="str">
        <f t="shared" ca="1" si="1"/>
        <v>臨時葬儀</v>
      </c>
      <c r="D19" s="124">
        <f ca="1">IF(COUNTIF($C$2:C19,C19)=1,1,"")</f>
        <v>1</v>
      </c>
      <c r="E19" s="124">
        <f ca="1">IF(D19="","",SUM($D$2:D19))</f>
        <v>5</v>
      </c>
      <c r="F19" s="124" t="e">
        <f t="shared" ca="1" si="2"/>
        <v>#N/A</v>
      </c>
      <c r="G19" s="124">
        <f ca="1">COUNTIF($C$2:C19,C19)</f>
        <v>1</v>
      </c>
      <c r="H19" s="124" t="e">
        <f t="shared" ca="1" si="3"/>
        <v>#N/A</v>
      </c>
    </row>
    <row r="20" spans="1:8">
      <c r="A20" s="124">
        <v>19</v>
      </c>
      <c r="B20" s="124" t="str">
        <f t="shared" ca="1" si="0"/>
        <v>ヴァニドゥ</v>
      </c>
      <c r="C20" s="124" t="str">
        <f t="shared" ca="1" si="1"/>
        <v/>
      </c>
      <c r="D20" s="124" t="str">
        <f ca="1">IF(COUNTIF($C$2:C20,C20)=1,1,"")</f>
        <v/>
      </c>
      <c r="E20" s="124" t="str">
        <f ca="1">IF(D20="","",SUM($D$2:D20))</f>
        <v/>
      </c>
      <c r="F20" s="124" t="e">
        <f t="shared" ca="1" si="2"/>
        <v>#N/A</v>
      </c>
      <c r="G20" s="124">
        <f ca="1">COUNTIF($C$2:C20,C20)</f>
        <v>12</v>
      </c>
      <c r="H20" s="124" t="e">
        <f t="shared" ca="1" si="3"/>
        <v>#N/A</v>
      </c>
    </row>
    <row r="21" spans="1:8">
      <c r="A21" s="124">
        <v>20</v>
      </c>
      <c r="B21" s="124" t="str">
        <f t="shared" ca="1" si="0"/>
        <v>コオレ</v>
      </c>
      <c r="C21" s="124" t="str">
        <f t="shared" ca="1" si="1"/>
        <v/>
      </c>
      <c r="D21" s="124" t="str">
        <f ca="1">IF(COUNTIF($C$2:C21,C21)=1,1,"")</f>
        <v/>
      </c>
      <c r="E21" s="124" t="str">
        <f ca="1">IF(D21="","",SUM($D$2:D21))</f>
        <v/>
      </c>
      <c r="F21" s="124" t="e">
        <f t="shared" ca="1" si="2"/>
        <v>#N/A</v>
      </c>
      <c r="G21" s="124">
        <f ca="1">COUNTIF($C$2:C21,C21)</f>
        <v>13</v>
      </c>
      <c r="H21" s="124" t="e">
        <f t="shared" ca="1" si="3"/>
        <v>#N/A</v>
      </c>
    </row>
    <row r="22" spans="1:8">
      <c r="A22" s="124">
        <v>21</v>
      </c>
      <c r="B22" s="124" t="str">
        <f t="shared" ca="1" si="0"/>
        <v>任鋭</v>
      </c>
      <c r="C22" s="124" t="str">
        <f t="shared" ca="1" si="1"/>
        <v/>
      </c>
      <c r="D22" s="124" t="str">
        <f ca="1">IF(COUNTIF($C$2:C22,C22)=1,1,"")</f>
        <v/>
      </c>
      <c r="E22" s="124" t="str">
        <f ca="1">IF(D22="","",SUM($D$2:D22))</f>
        <v/>
      </c>
      <c r="F22" s="124" t="e">
        <f t="shared" ca="1" si="2"/>
        <v>#N/A</v>
      </c>
      <c r="G22" s="124">
        <f ca="1">COUNTIF($C$2:C22,C22)</f>
        <v>14</v>
      </c>
      <c r="H22" s="124" t="e">
        <f t="shared" ca="1" si="3"/>
        <v>#N/A</v>
      </c>
    </row>
    <row r="23" spans="1:8">
      <c r="A23" s="124">
        <v>22</v>
      </c>
      <c r="B23" s="124" t="str">
        <f t="shared" ca="1" si="0"/>
        <v>フェルナンド</v>
      </c>
      <c r="C23" s="124" t="str">
        <f t="shared" ca="1" si="1"/>
        <v/>
      </c>
      <c r="D23" s="124" t="str">
        <f ca="1">IF(COUNTIF($C$2:C23,C23)=1,1,"")</f>
        <v/>
      </c>
      <c r="E23" s="124" t="str">
        <f ca="1">IF(D23="","",SUM($D$2:D23))</f>
        <v/>
      </c>
      <c r="F23" s="124" t="e">
        <f t="shared" ca="1" si="2"/>
        <v>#N/A</v>
      </c>
      <c r="G23" s="124">
        <f ca="1">COUNTIF($C$2:C23,C23)</f>
        <v>15</v>
      </c>
      <c r="H23" s="124" t="e">
        <f t="shared" ca="1" si="3"/>
        <v>#N/A</v>
      </c>
    </row>
    <row r="24" spans="1:8">
      <c r="A24" s="124">
        <v>23</v>
      </c>
      <c r="B24" s="124" t="str">
        <f t="shared" ca="1" si="0"/>
        <v>サマン</v>
      </c>
      <c r="C24" s="124" t="str">
        <f t="shared" ca="1" si="1"/>
        <v/>
      </c>
      <c r="D24" s="124" t="str">
        <f ca="1">IF(COUNTIF($C$2:C24,C24)=1,1,"")</f>
        <v/>
      </c>
      <c r="E24" s="124" t="str">
        <f ca="1">IF(D24="","",SUM($D$2:D24))</f>
        <v/>
      </c>
      <c r="F24" s="124" t="e">
        <f t="shared" ca="1" si="2"/>
        <v>#N/A</v>
      </c>
      <c r="G24" s="124">
        <f ca="1">COUNTIF($C$2:C24,C24)</f>
        <v>16</v>
      </c>
      <c r="H24" s="124" t="e">
        <f t="shared" ca="1" si="3"/>
        <v>#N/A</v>
      </c>
    </row>
    <row r="25" spans="1:8">
      <c r="A25" s="124">
        <v>24</v>
      </c>
      <c r="B25" s="124" t="str">
        <f t="shared" ca="1" si="0"/>
        <v>與世山健</v>
      </c>
      <c r="C25" s="124" t="str">
        <f t="shared" ca="1" si="1"/>
        <v/>
      </c>
      <c r="D25" s="124" t="str">
        <f ca="1">IF(COUNTIF($C$2:C25,C25)=1,1,"")</f>
        <v/>
      </c>
      <c r="E25" s="124" t="str">
        <f ca="1">IF(D25="","",SUM($D$2:D25))</f>
        <v/>
      </c>
      <c r="F25" s="124" t="e">
        <f t="shared" ca="1" si="2"/>
        <v>#N/A</v>
      </c>
      <c r="G25" s="124">
        <f ca="1">COUNTIF($C$2:C25,C25)</f>
        <v>17</v>
      </c>
      <c r="H25" s="124" t="e">
        <f t="shared" ca="1" si="3"/>
        <v>#N/A</v>
      </c>
    </row>
    <row r="26" spans="1:8">
      <c r="A26" s="124">
        <v>25</v>
      </c>
      <c r="B26" s="124" t="str">
        <f t="shared" ca="1" si="0"/>
        <v>石井秀幸</v>
      </c>
      <c r="C26" s="124" t="str">
        <f t="shared" ca="1" si="1"/>
        <v>ららぽーと横浜（交通）</v>
      </c>
      <c r="D26" s="124">
        <f ca="1">IF(COUNTIF($C$2:C26,C26)=1,1,"")</f>
        <v>1</v>
      </c>
      <c r="E26" s="124">
        <f ca="1">IF(D26="","",SUM($D$2:D26))</f>
        <v>6</v>
      </c>
      <c r="F26" s="124" t="e">
        <f t="shared" ca="1" si="2"/>
        <v>#N/A</v>
      </c>
      <c r="G26" s="124">
        <f ca="1">COUNTIF($C$2:C26,C26)</f>
        <v>1</v>
      </c>
      <c r="H26" s="124" t="e">
        <f t="shared" ca="1" si="3"/>
        <v>#N/A</v>
      </c>
    </row>
    <row r="27" spans="1:8">
      <c r="A27" s="124">
        <v>26</v>
      </c>
      <c r="B27" s="124" t="str">
        <f t="shared" ca="1" si="0"/>
        <v>ヤサン</v>
      </c>
      <c r="C27" s="124" t="str">
        <f t="shared" ca="1" si="1"/>
        <v/>
      </c>
      <c r="D27" s="124" t="str">
        <f ca="1">IF(COUNTIF($C$2:C27,C27)=1,1,"")</f>
        <v/>
      </c>
      <c r="E27" s="124" t="str">
        <f ca="1">IF(D27="","",SUM($D$2:D27))</f>
        <v/>
      </c>
      <c r="F27" s="124" t="e">
        <f t="shared" ca="1" si="2"/>
        <v>#N/A</v>
      </c>
      <c r="G27" s="124">
        <f ca="1">COUNTIF($C$2:C27,C27)</f>
        <v>18</v>
      </c>
      <c r="H27" s="124" t="e">
        <f t="shared" ca="1" si="3"/>
        <v>#N/A</v>
      </c>
    </row>
    <row r="28" spans="1:8">
      <c r="A28" s="124">
        <v>27</v>
      </c>
      <c r="B28" s="124" t="str">
        <f t="shared" ca="1" si="0"/>
        <v>サザンカ</v>
      </c>
      <c r="C28" s="124" t="str">
        <f t="shared" ca="1" si="1"/>
        <v/>
      </c>
      <c r="D28" s="124" t="str">
        <f ca="1">IF(COUNTIF($C$2:C28,C28)=1,1,"")</f>
        <v/>
      </c>
      <c r="E28" s="124" t="str">
        <f ca="1">IF(D28="","",SUM($D$2:D28))</f>
        <v/>
      </c>
      <c r="F28" s="124" t="e">
        <f t="shared" ca="1" si="2"/>
        <v>#N/A</v>
      </c>
      <c r="G28" s="124">
        <f ca="1">COUNTIF($C$2:C28,C28)</f>
        <v>19</v>
      </c>
      <c r="H28" s="124" t="e">
        <f t="shared" ca="1" si="3"/>
        <v>#N/A</v>
      </c>
    </row>
    <row r="29" spans="1:8">
      <c r="A29" s="124">
        <v>28</v>
      </c>
      <c r="B29" s="124" t="str">
        <f t="shared" ca="1" si="0"/>
        <v>クリシャディ</v>
      </c>
      <c r="C29" s="124" t="str">
        <f t="shared" ca="1" si="1"/>
        <v/>
      </c>
      <c r="D29" s="124" t="str">
        <f ca="1">IF(COUNTIF($C$2:C29,C29)=1,1,"")</f>
        <v/>
      </c>
      <c r="E29" s="124" t="str">
        <f ca="1">IF(D29="","",SUM($D$2:D29))</f>
        <v/>
      </c>
      <c r="F29" s="124" t="e">
        <f t="shared" ca="1" si="2"/>
        <v>#N/A</v>
      </c>
      <c r="G29" s="124">
        <f ca="1">COUNTIF($C$2:C29,C29)</f>
        <v>20</v>
      </c>
      <c r="H29" s="124" t="e">
        <f t="shared" ca="1" si="3"/>
        <v>#N/A</v>
      </c>
    </row>
    <row r="30" spans="1:8">
      <c r="A30" s="124">
        <v>29</v>
      </c>
      <c r="B30" s="124" t="str">
        <f t="shared" ca="1" si="0"/>
        <v>鈴木嘉雄</v>
      </c>
      <c r="C30" s="124" t="str">
        <f t="shared" ca="1" si="1"/>
        <v/>
      </c>
      <c r="D30" s="124" t="str">
        <f ca="1">IF(COUNTIF($C$2:C30,C30)=1,1,"")</f>
        <v/>
      </c>
      <c r="E30" s="124" t="str">
        <f ca="1">IF(D30="","",SUM($D$2:D30))</f>
        <v/>
      </c>
      <c r="F30" s="124" t="e">
        <f t="shared" ca="1" si="2"/>
        <v>#N/A</v>
      </c>
      <c r="G30" s="124">
        <f ca="1">COUNTIF($C$2:C30,C30)</f>
        <v>21</v>
      </c>
      <c r="H30" s="124" t="e">
        <f t="shared" ca="1" si="3"/>
        <v>#N/A</v>
      </c>
    </row>
    <row r="31" spans="1:8">
      <c r="A31" s="124">
        <v>30</v>
      </c>
      <c r="B31" s="124" t="str">
        <f t="shared" ca="1" si="0"/>
        <v>ヌワン</v>
      </c>
      <c r="C31" s="124" t="str">
        <f t="shared" ca="1" si="1"/>
        <v/>
      </c>
      <c r="D31" s="124" t="str">
        <f ca="1">IF(COUNTIF($C$2:C31,C31)=1,1,"")</f>
        <v/>
      </c>
      <c r="E31" s="124" t="str">
        <f ca="1">IF(D31="","",SUM($D$2:D31))</f>
        <v/>
      </c>
      <c r="F31" s="124" t="e">
        <f t="shared" ca="1" si="2"/>
        <v>#N/A</v>
      </c>
      <c r="G31" s="124">
        <f ca="1">COUNTIF($C$2:C31,C31)</f>
        <v>22</v>
      </c>
      <c r="H31" s="124" t="e">
        <f t="shared" ca="1" si="3"/>
        <v>#N/A</v>
      </c>
    </row>
    <row r="32" spans="1:8">
      <c r="A32" s="124">
        <v>31</v>
      </c>
      <c r="B32" s="124" t="str">
        <f t="shared" ca="1" si="0"/>
        <v>カメラ</v>
      </c>
      <c r="C32" s="124" t="str">
        <f t="shared" ca="1" si="1"/>
        <v/>
      </c>
      <c r="D32" s="124" t="str">
        <f ca="1">IF(COUNTIF($C$2:C32,C32)=1,1,"")</f>
        <v/>
      </c>
      <c r="E32" s="124" t="str">
        <f ca="1">IF(D32="","",SUM($D$2:D32))</f>
        <v/>
      </c>
      <c r="F32" s="124" t="e">
        <f t="shared" ca="1" si="2"/>
        <v>#N/A</v>
      </c>
      <c r="G32" s="124">
        <f ca="1">COUNTIF($C$2:C32,C32)</f>
        <v>23</v>
      </c>
      <c r="H32" s="124" t="e">
        <f t="shared" ca="1" si="3"/>
        <v>#N/A</v>
      </c>
    </row>
    <row r="33" spans="1:8">
      <c r="A33" s="124">
        <v>32</v>
      </c>
      <c r="B33" s="124" t="str">
        <f t="shared" ca="1" si="0"/>
        <v>勅使河原幹太</v>
      </c>
      <c r="C33" s="124" t="str">
        <f t="shared" ca="1" si="1"/>
        <v/>
      </c>
      <c r="D33" s="124" t="str">
        <f ca="1">IF(COUNTIF($C$2:C33,C33)=1,1,"")</f>
        <v/>
      </c>
      <c r="E33" s="124" t="str">
        <f ca="1">IF(D33="","",SUM($D$2:D33))</f>
        <v/>
      </c>
      <c r="F33" s="124" t="e">
        <f t="shared" ca="1" si="2"/>
        <v>#N/A</v>
      </c>
      <c r="G33" s="124">
        <f ca="1">COUNTIF($C$2:C33,C33)</f>
        <v>24</v>
      </c>
      <c r="H33" s="124" t="e">
        <f t="shared" ca="1" si="3"/>
        <v>#N/A</v>
      </c>
    </row>
    <row r="34" spans="1:8">
      <c r="A34" s="124">
        <v>33</v>
      </c>
      <c r="B34" s="124" t="str">
        <f t="shared" ca="1" si="0"/>
        <v>山蔭卓志</v>
      </c>
      <c r="C34" s="124" t="str">
        <f t="shared" ca="1" si="1"/>
        <v/>
      </c>
      <c r="D34" s="124" t="str">
        <f ca="1">IF(COUNTIF($C$2:C34,C34)=1,1,"")</f>
        <v/>
      </c>
      <c r="E34" s="124" t="str">
        <f ca="1">IF(D34="","",SUM($D$2:D34))</f>
        <v/>
      </c>
      <c r="F34" s="124" t="e">
        <f t="shared" ca="1" si="2"/>
        <v>#N/A</v>
      </c>
      <c r="G34" s="124">
        <f ca="1">COUNTIF($C$2:C34,C34)</f>
        <v>25</v>
      </c>
      <c r="H34" s="124" t="e">
        <f t="shared" ca="1" si="3"/>
        <v>#N/A</v>
      </c>
    </row>
    <row r="35" spans="1:8">
      <c r="A35" s="124">
        <v>34</v>
      </c>
      <c r="B35" s="124" t="str">
        <f t="shared" ca="1" si="0"/>
        <v>藤井尚善</v>
      </c>
      <c r="C35" s="124" t="str">
        <f t="shared" ca="1" si="1"/>
        <v/>
      </c>
      <c r="D35" s="124" t="str">
        <f ca="1">IF(COUNTIF($C$2:C35,C35)=1,1,"")</f>
        <v/>
      </c>
      <c r="E35" s="124" t="str">
        <f ca="1">IF(D35="","",SUM($D$2:D35))</f>
        <v/>
      </c>
      <c r="F35" s="124" t="e">
        <f t="shared" ca="1" si="2"/>
        <v>#N/A</v>
      </c>
      <c r="G35" s="124">
        <f ca="1">COUNTIF($C$2:C35,C35)</f>
        <v>26</v>
      </c>
      <c r="H35" s="124" t="e">
        <f t="shared" ca="1" si="3"/>
        <v>#N/A</v>
      </c>
    </row>
    <row r="36" spans="1:8">
      <c r="A36" s="124">
        <v>35</v>
      </c>
      <c r="B36" s="124" t="str">
        <f t="shared" ca="1" si="0"/>
        <v>渡邊わか葉</v>
      </c>
      <c r="C36" s="124" t="str">
        <f t="shared" ca="1" si="1"/>
        <v/>
      </c>
      <c r="D36" s="124" t="str">
        <f ca="1">IF(COUNTIF($C$2:C36,C36)=1,1,"")</f>
        <v/>
      </c>
      <c r="E36" s="124" t="str">
        <f ca="1">IF(D36="","",SUM($D$2:D36))</f>
        <v/>
      </c>
      <c r="F36" s="124" t="e">
        <f t="shared" ca="1" si="2"/>
        <v>#N/A</v>
      </c>
      <c r="G36" s="124">
        <f ca="1">COUNTIF($C$2:C36,C36)</f>
        <v>27</v>
      </c>
      <c r="H36" s="124" t="e">
        <f t="shared" ca="1" si="3"/>
        <v>#N/A</v>
      </c>
    </row>
    <row r="37" spans="1:8">
      <c r="A37" s="124">
        <v>36</v>
      </c>
      <c r="B37" s="124" t="str">
        <f t="shared" ca="1" si="0"/>
        <v>片桐賢司</v>
      </c>
      <c r="C37" s="124" t="str">
        <f t="shared" ca="1" si="1"/>
        <v/>
      </c>
      <c r="D37" s="124" t="str">
        <f ca="1">IF(COUNTIF($C$2:C37,C37)=1,1,"")</f>
        <v/>
      </c>
      <c r="E37" s="124" t="str">
        <f ca="1">IF(D37="","",SUM($D$2:D37))</f>
        <v/>
      </c>
      <c r="F37" s="124" t="e">
        <f t="shared" ca="1" si="2"/>
        <v>#N/A</v>
      </c>
      <c r="G37" s="124">
        <f ca="1">COUNTIF($C$2:C37,C37)</f>
        <v>28</v>
      </c>
      <c r="H37" s="124" t="e">
        <f t="shared" ca="1" si="3"/>
        <v>#N/A</v>
      </c>
    </row>
    <row r="38" spans="1:8">
      <c r="A38" s="124">
        <v>37</v>
      </c>
      <c r="B38" s="124" t="str">
        <f t="shared" ca="1" si="0"/>
        <v>平野稔</v>
      </c>
      <c r="C38" s="124" t="str">
        <f t="shared" ca="1" si="1"/>
        <v/>
      </c>
      <c r="D38" s="124" t="str">
        <f ca="1">IF(COUNTIF($C$2:C38,C38)=1,1,"")</f>
        <v/>
      </c>
      <c r="E38" s="124" t="str">
        <f ca="1">IF(D38="","",SUM($D$2:D38))</f>
        <v/>
      </c>
      <c r="F38" s="124" t="e">
        <f t="shared" ca="1" si="2"/>
        <v>#N/A</v>
      </c>
      <c r="G38" s="124">
        <f ca="1">COUNTIF($C$2:C38,C38)</f>
        <v>29</v>
      </c>
      <c r="H38" s="124" t="e">
        <f t="shared" ca="1" si="3"/>
        <v>#N/A</v>
      </c>
    </row>
    <row r="39" spans="1:8">
      <c r="A39" s="124">
        <v>38</v>
      </c>
      <c r="B39" s="124" t="str">
        <f t="shared" ca="1" si="0"/>
        <v>上都真拓</v>
      </c>
      <c r="C39" s="124" t="str">
        <f t="shared" ca="1" si="1"/>
        <v/>
      </c>
      <c r="D39" s="124" t="str">
        <f ca="1">IF(COUNTIF($C$2:C39,C39)=1,1,"")</f>
        <v/>
      </c>
      <c r="E39" s="124" t="str">
        <f ca="1">IF(D39="","",SUM($D$2:D39))</f>
        <v/>
      </c>
      <c r="F39" s="124" t="e">
        <f t="shared" ca="1" si="2"/>
        <v>#N/A</v>
      </c>
      <c r="G39" s="124">
        <f ca="1">COUNTIF($C$2:C39,C39)</f>
        <v>30</v>
      </c>
      <c r="H39" s="124" t="e">
        <f t="shared" ca="1" si="3"/>
        <v>#N/A</v>
      </c>
    </row>
    <row r="40" spans="1:8">
      <c r="A40" s="124">
        <v>39</v>
      </c>
      <c r="B40" s="124" t="str">
        <f t="shared" ca="1" si="0"/>
        <v>鈴木竜太</v>
      </c>
      <c r="C40" s="124" t="str">
        <f t="shared" ca="1" si="1"/>
        <v/>
      </c>
      <c r="D40" s="124" t="str">
        <f ca="1">IF(COUNTIF($C$2:C40,C40)=1,1,"")</f>
        <v/>
      </c>
      <c r="E40" s="124" t="str">
        <f ca="1">IF(D40="","",SUM($D$2:D40))</f>
        <v/>
      </c>
      <c r="F40" s="124" t="e">
        <f t="shared" ca="1" si="2"/>
        <v>#N/A</v>
      </c>
      <c r="G40" s="124">
        <f ca="1">COUNTIF($C$2:C40,C40)</f>
        <v>31</v>
      </c>
      <c r="H40" s="124" t="e">
        <f t="shared" ca="1" si="3"/>
        <v>#N/A</v>
      </c>
    </row>
    <row r="41" spans="1:8">
      <c r="A41" s="124">
        <v>40</v>
      </c>
      <c r="B41" s="124" t="str">
        <f t="shared" ca="1" si="0"/>
        <v>島岡真理子</v>
      </c>
      <c r="C41" s="124" t="str">
        <f t="shared" ca="1" si="1"/>
        <v/>
      </c>
      <c r="D41" s="124" t="str">
        <f ca="1">IF(COUNTIF($C$2:C41,C41)=1,1,"")</f>
        <v/>
      </c>
      <c r="E41" s="124" t="str">
        <f ca="1">IF(D41="","",SUM($D$2:D41))</f>
        <v/>
      </c>
      <c r="F41" s="124" t="e">
        <f t="shared" ca="1" si="2"/>
        <v>#N/A</v>
      </c>
      <c r="G41" s="124">
        <f ca="1">COUNTIF($C$2:C41,C41)</f>
        <v>32</v>
      </c>
      <c r="H41" s="124" t="e">
        <f t="shared" ca="1" si="3"/>
        <v>#N/A</v>
      </c>
    </row>
    <row r="42" spans="1:8">
      <c r="A42" s="124">
        <v>41</v>
      </c>
      <c r="B42" s="124" t="str">
        <f t="shared" ca="1" si="0"/>
        <v>馬場清豪</v>
      </c>
      <c r="C42" s="124" t="s">
        <v>1028</v>
      </c>
      <c r="D42" s="124">
        <f ca="1">IF(COUNTIF($C$2:C42,C42)=1,1,"")</f>
        <v>1</v>
      </c>
      <c r="E42" s="124">
        <f ca="1">IF(D42="","",SUM($D$2:D42))</f>
        <v>7</v>
      </c>
      <c r="F42" s="124" t="e">
        <f t="shared" si="2"/>
        <v>#N/A</v>
      </c>
      <c r="G42" s="124">
        <f ca="1">COUNTIF($C$2:C42,C42)</f>
        <v>1</v>
      </c>
      <c r="H42" s="124" t="e">
        <f t="shared" ca="1" si="3"/>
        <v>#N/A</v>
      </c>
    </row>
    <row r="43" spans="1:8">
      <c r="A43" s="124">
        <v>42</v>
      </c>
      <c r="B43" s="124" t="str">
        <f t="shared" ca="1" si="0"/>
        <v>小林一隆</v>
      </c>
      <c r="C43" s="124" t="str">
        <f t="shared" ca="1" si="1"/>
        <v/>
      </c>
      <c r="D43" s="124" t="str">
        <f ca="1">IF(COUNTIF($C$2:C43,C43)=1,1,"")</f>
        <v/>
      </c>
      <c r="E43" s="124" t="str">
        <f ca="1">IF(D43="","",SUM($D$2:D43))</f>
        <v/>
      </c>
      <c r="F43" s="124" t="e">
        <f t="shared" ca="1" si="2"/>
        <v>#N/A</v>
      </c>
      <c r="G43" s="124">
        <f ca="1">COUNTIF($C$2:C43,C43)</f>
        <v>33</v>
      </c>
      <c r="H43" s="124" t="e">
        <f t="shared" ca="1" si="3"/>
        <v>#N/A</v>
      </c>
    </row>
    <row r="44" spans="1:8">
      <c r="A44" s="124">
        <v>43</v>
      </c>
      <c r="B44" s="124" t="str">
        <f t="shared" ca="1" si="0"/>
        <v>江坂春菜</v>
      </c>
      <c r="C44" s="124" t="str">
        <f t="shared" ca="1" si="1"/>
        <v/>
      </c>
      <c r="D44" s="124" t="str">
        <f ca="1">IF(COUNTIF($C$2:C44,C44)=1,1,"")</f>
        <v/>
      </c>
      <c r="E44" s="124" t="str">
        <f ca="1">IF(D44="","",SUM($D$2:D44))</f>
        <v/>
      </c>
      <c r="F44" s="124" t="e">
        <f t="shared" ca="1" si="2"/>
        <v>#N/A</v>
      </c>
      <c r="G44" s="124">
        <f ca="1">COUNTIF($C$2:C44,C44)</f>
        <v>34</v>
      </c>
      <c r="H44" s="124" t="e">
        <f t="shared" ca="1" si="3"/>
        <v>#N/A</v>
      </c>
    </row>
    <row r="45" spans="1:8">
      <c r="A45" s="124">
        <v>44</v>
      </c>
      <c r="B45" s="124" t="str">
        <f t="shared" ca="1" si="0"/>
        <v>遠藤美穂子</v>
      </c>
      <c r="C45" s="124" t="str">
        <f t="shared" ca="1" si="1"/>
        <v/>
      </c>
      <c r="D45" s="124" t="str">
        <f ca="1">IF(COUNTIF($C$2:C45,C45)=1,1,"")</f>
        <v/>
      </c>
      <c r="E45" s="124" t="str">
        <f ca="1">IF(D45="","",SUM($D$2:D45))</f>
        <v/>
      </c>
      <c r="F45" s="124" t="e">
        <f t="shared" ca="1" si="2"/>
        <v>#N/A</v>
      </c>
      <c r="G45" s="124">
        <f ca="1">COUNTIF($C$2:C45,C45)</f>
        <v>35</v>
      </c>
      <c r="H45" s="124" t="e">
        <f t="shared" ca="1" si="3"/>
        <v>#N/A</v>
      </c>
    </row>
    <row r="46" spans="1:8">
      <c r="A46" s="124">
        <v>45</v>
      </c>
      <c r="B46" s="124" t="str">
        <f t="shared" ca="1" si="0"/>
        <v>鈴木信一郎</v>
      </c>
      <c r="C46" s="124" t="str">
        <f t="shared" ca="1" si="1"/>
        <v/>
      </c>
      <c r="D46" s="124" t="str">
        <f ca="1">IF(COUNTIF($C$2:C46,C46)=1,1,"")</f>
        <v/>
      </c>
      <c r="E46" s="124" t="str">
        <f ca="1">IF(D46="","",SUM($D$2:D46))</f>
        <v/>
      </c>
      <c r="F46" s="124" t="e">
        <f t="shared" ca="1" si="2"/>
        <v>#N/A</v>
      </c>
      <c r="G46" s="124">
        <f ca="1">COUNTIF($C$2:C46,C46)</f>
        <v>36</v>
      </c>
      <c r="H46" s="124" t="e">
        <f t="shared" ca="1" si="3"/>
        <v>#N/A</v>
      </c>
    </row>
    <row r="47" spans="1:8">
      <c r="A47" s="124">
        <v>46</v>
      </c>
      <c r="B47" s="124" t="str">
        <f t="shared" ca="1" si="0"/>
        <v>津倉侑和</v>
      </c>
      <c r="C47" s="124" t="str">
        <f t="shared" ca="1" si="1"/>
        <v/>
      </c>
      <c r="D47" s="124" t="str">
        <f ca="1">IF(COUNTIF($C$2:C47,C47)=1,1,"")</f>
        <v/>
      </c>
      <c r="E47" s="124" t="str">
        <f ca="1">IF(D47="","",SUM($D$2:D47))</f>
        <v/>
      </c>
      <c r="F47" s="124" t="e">
        <f t="shared" ca="1" si="2"/>
        <v>#N/A</v>
      </c>
      <c r="G47" s="124">
        <f ca="1">COUNTIF($C$2:C47,C47)</f>
        <v>37</v>
      </c>
      <c r="H47" s="124" t="e">
        <f t="shared" ca="1" si="3"/>
        <v>#N/A</v>
      </c>
    </row>
    <row r="48" spans="1:8">
      <c r="A48" s="124">
        <v>47</v>
      </c>
      <c r="B48" s="124" t="str">
        <f t="shared" ca="1" si="0"/>
        <v>牛田恵弘</v>
      </c>
      <c r="C48" s="124" t="str">
        <f t="shared" ca="1" si="1"/>
        <v/>
      </c>
      <c r="D48" s="124" t="str">
        <f ca="1">IF(COUNTIF($C$2:C48,C48)=1,1,"")</f>
        <v/>
      </c>
      <c r="E48" s="124" t="str">
        <f ca="1">IF(D48="","",SUM($D$2:D48))</f>
        <v/>
      </c>
      <c r="F48" s="124" t="e">
        <f t="shared" ca="1" si="2"/>
        <v>#N/A</v>
      </c>
      <c r="G48" s="124">
        <f ca="1">COUNTIF($C$2:C48,C48)</f>
        <v>38</v>
      </c>
      <c r="H48" s="124" t="e">
        <f t="shared" ca="1" si="3"/>
        <v>#N/A</v>
      </c>
    </row>
    <row r="49" spans="1:8">
      <c r="A49" s="124">
        <v>48</v>
      </c>
      <c r="B49" s="124" t="str">
        <f t="shared" ca="1" si="0"/>
        <v>大野弘</v>
      </c>
      <c r="C49" s="124" t="str">
        <f t="shared" ca="1" si="1"/>
        <v/>
      </c>
      <c r="D49" s="124" t="str">
        <f ca="1">IF(COUNTIF($C$2:C49,C49)=1,1,"")</f>
        <v/>
      </c>
      <c r="E49" s="124" t="str">
        <f ca="1">IF(D49="","",SUM($D$2:D49))</f>
        <v/>
      </c>
      <c r="F49" s="124" t="e">
        <f t="shared" ca="1" si="2"/>
        <v>#N/A</v>
      </c>
      <c r="G49" s="124">
        <f ca="1">COUNTIF($C$2:C49,C49)</f>
        <v>39</v>
      </c>
      <c r="H49" s="124" t="e">
        <f t="shared" ca="1" si="3"/>
        <v>#N/A</v>
      </c>
    </row>
    <row r="50" spans="1:8">
      <c r="A50" s="124">
        <v>49</v>
      </c>
      <c r="B50" s="124" t="str">
        <f t="shared" ca="1" si="0"/>
        <v>土谷準一</v>
      </c>
      <c r="C50" s="124" t="str">
        <f t="shared" ca="1" si="1"/>
        <v/>
      </c>
      <c r="D50" s="124" t="str">
        <f ca="1">IF(COUNTIF($C$2:C50,C50)=1,1,"")</f>
        <v/>
      </c>
      <c r="E50" s="124" t="str">
        <f ca="1">IF(D50="","",SUM($D$2:D50))</f>
        <v/>
      </c>
      <c r="F50" s="124" t="e">
        <f t="shared" ca="1" si="2"/>
        <v>#N/A</v>
      </c>
      <c r="G50" s="124">
        <f ca="1">COUNTIF($C$2:C50,C50)</f>
        <v>40</v>
      </c>
      <c r="H50" s="124" t="e">
        <f t="shared" ca="1" si="3"/>
        <v>#N/A</v>
      </c>
    </row>
    <row r="51" spans="1:8">
      <c r="A51" s="124">
        <v>50</v>
      </c>
      <c r="B51" s="124" t="str">
        <f t="shared" ca="1" si="0"/>
        <v>土井龍文</v>
      </c>
      <c r="C51" s="228" t="s">
        <v>2582</v>
      </c>
      <c r="D51" s="124">
        <f ca="1">IF(COUNTIF($C$2:C51,C51)=1,1,"")</f>
        <v>1</v>
      </c>
      <c r="E51" s="124">
        <f ca="1">IF(D51="","",SUM($D$2:D51))</f>
        <v>8</v>
      </c>
      <c r="F51" s="124" t="e">
        <f t="shared" si="2"/>
        <v>#N/A</v>
      </c>
      <c r="G51" s="124">
        <f ca="1">COUNTIF($C$2:C51,C51)</f>
        <v>1</v>
      </c>
      <c r="H51" s="124" t="e">
        <f t="shared" ca="1" si="3"/>
        <v>#N/A</v>
      </c>
    </row>
    <row r="52" spans="1:8">
      <c r="A52" s="124">
        <v>51</v>
      </c>
      <c r="B52" s="124" t="str">
        <f t="shared" ca="1" si="0"/>
        <v>ラクシャン</v>
      </c>
      <c r="C52" s="124" t="str">
        <f t="shared" ca="1" si="1"/>
        <v/>
      </c>
      <c r="D52" s="124" t="str">
        <f ca="1">IF(COUNTIF($C$2:C52,C52)=1,1,"")</f>
        <v/>
      </c>
      <c r="E52" s="124" t="str">
        <f ca="1">IF(D52="","",SUM($D$2:D52))</f>
        <v/>
      </c>
      <c r="F52" s="124" t="e">
        <f t="shared" ca="1" si="2"/>
        <v>#N/A</v>
      </c>
      <c r="G52" s="124">
        <f ca="1">COUNTIF($C$2:C52,C52)</f>
        <v>41</v>
      </c>
      <c r="H52" s="124" t="e">
        <f t="shared" ca="1" si="3"/>
        <v>#N/A</v>
      </c>
    </row>
    <row r="53" spans="1:8">
      <c r="A53" s="124">
        <v>52</v>
      </c>
      <c r="B53" s="124" t="str">
        <f t="shared" ca="1" si="0"/>
        <v>モハン</v>
      </c>
      <c r="C53" s="124" t="str">
        <f t="shared" ca="1" si="1"/>
        <v/>
      </c>
      <c r="D53" s="124" t="str">
        <f ca="1">IF(COUNTIF($C$2:C53,C53)=1,1,"")</f>
        <v/>
      </c>
      <c r="E53" s="124" t="str">
        <f ca="1">IF(D53="","",SUM($D$2:D53))</f>
        <v/>
      </c>
      <c r="F53" s="124" t="e">
        <f t="shared" ca="1" si="2"/>
        <v>#N/A</v>
      </c>
      <c r="G53" s="124">
        <f ca="1">COUNTIF($C$2:C53,C53)</f>
        <v>42</v>
      </c>
      <c r="H53" s="124" t="e">
        <f t="shared" ca="1" si="3"/>
        <v>#N/A</v>
      </c>
    </row>
    <row r="54" spans="1:8">
      <c r="A54" s="124">
        <v>53</v>
      </c>
      <c r="B54" s="124" t="str">
        <f t="shared" ca="1" si="0"/>
        <v>二ムサラ</v>
      </c>
      <c r="C54" s="124" t="str">
        <f t="shared" ca="1" si="1"/>
        <v/>
      </c>
      <c r="D54" s="124" t="str">
        <f ca="1">IF(COUNTIF($C$2:C54,C54)=1,1,"")</f>
        <v/>
      </c>
      <c r="E54" s="124" t="str">
        <f ca="1">IF(D54="","",SUM($D$2:D54))</f>
        <v/>
      </c>
      <c r="F54" s="124" t="e">
        <f t="shared" ca="1" si="2"/>
        <v>#N/A</v>
      </c>
      <c r="G54" s="124">
        <f ca="1">COUNTIF($C$2:C54,C54)</f>
        <v>43</v>
      </c>
      <c r="H54" s="124" t="e">
        <f t="shared" ca="1" si="3"/>
        <v>#N/A</v>
      </c>
    </row>
    <row r="55" spans="1:8">
      <c r="A55" s="124">
        <v>54</v>
      </c>
      <c r="B55" s="124" t="str">
        <f t="shared" ca="1" si="0"/>
        <v>サマディット</v>
      </c>
      <c r="C55" s="124" t="str">
        <f t="shared" ca="1" si="1"/>
        <v/>
      </c>
      <c r="D55" s="124" t="str">
        <f ca="1">IF(COUNTIF($C$2:C55,C55)=1,1,"")</f>
        <v/>
      </c>
      <c r="E55" s="124" t="str">
        <f ca="1">IF(D55="","",SUM($D$2:D55))</f>
        <v/>
      </c>
      <c r="F55" s="124" t="e">
        <f t="shared" ca="1" si="2"/>
        <v>#N/A</v>
      </c>
      <c r="G55" s="124">
        <f ca="1">COUNTIF($C$2:C55,C55)</f>
        <v>44</v>
      </c>
      <c r="H55" s="124" t="e">
        <f t="shared" ca="1" si="3"/>
        <v>#N/A</v>
      </c>
    </row>
    <row r="56" spans="1:8">
      <c r="A56" s="124">
        <v>55</v>
      </c>
      <c r="B56" s="124" t="str">
        <f t="shared" ca="1" si="0"/>
        <v>シルバ</v>
      </c>
      <c r="C56" s="124" t="str">
        <f t="shared" ca="1" si="1"/>
        <v/>
      </c>
      <c r="D56" s="124" t="str">
        <f ca="1">IF(COUNTIF($C$2:C56,C56)=1,1,"")</f>
        <v/>
      </c>
      <c r="E56" s="124" t="str">
        <f ca="1">IF(D56="","",SUM($D$2:D56))</f>
        <v/>
      </c>
      <c r="F56" s="124" t="e">
        <f t="shared" ca="1" si="2"/>
        <v>#N/A</v>
      </c>
      <c r="G56" s="124">
        <f ca="1">COUNTIF($C$2:C56,C56)</f>
        <v>45</v>
      </c>
      <c r="H56" s="124" t="e">
        <f t="shared" ca="1" si="3"/>
        <v>#N/A</v>
      </c>
    </row>
    <row r="57" spans="1:8">
      <c r="A57" s="124">
        <v>56</v>
      </c>
      <c r="B57" s="124" t="str">
        <f t="shared" ca="1" si="0"/>
        <v>ニメーシャ</v>
      </c>
      <c r="C57" s="124" t="str">
        <f t="shared" ca="1" si="1"/>
        <v/>
      </c>
      <c r="D57" s="124" t="str">
        <f ca="1">IF(COUNTIF($C$2:C57,C57)=1,1,"")</f>
        <v/>
      </c>
      <c r="E57" s="124" t="str">
        <f ca="1">IF(D57="","",SUM($D$2:D57))</f>
        <v/>
      </c>
      <c r="F57" s="124" t="e">
        <f t="shared" ca="1" si="2"/>
        <v>#N/A</v>
      </c>
      <c r="G57" s="124">
        <f ca="1">COUNTIF($C$2:C57,C57)</f>
        <v>46</v>
      </c>
      <c r="H57" s="124" t="e">
        <f t="shared" ca="1" si="3"/>
        <v>#N/A</v>
      </c>
    </row>
    <row r="58" spans="1:8">
      <c r="A58" s="124">
        <v>57</v>
      </c>
      <c r="B58" s="124" t="str">
        <f t="shared" ca="1" si="0"/>
        <v>ブトミニ</v>
      </c>
      <c r="C58" s="124" t="str">
        <f t="shared" ca="1" si="1"/>
        <v/>
      </c>
      <c r="D58" s="124" t="str">
        <f ca="1">IF(COUNTIF($C$2:C58,C58)=1,1,"")</f>
        <v/>
      </c>
      <c r="E58" s="124" t="str">
        <f ca="1">IF(D58="","",SUM($D$2:D58))</f>
        <v/>
      </c>
      <c r="F58" s="124" t="e">
        <f t="shared" ca="1" si="2"/>
        <v>#N/A</v>
      </c>
      <c r="G58" s="124">
        <f ca="1">COUNTIF($C$2:C58,C58)</f>
        <v>47</v>
      </c>
      <c r="H58" s="124" t="e">
        <f t="shared" ca="1" si="3"/>
        <v>#N/A</v>
      </c>
    </row>
    <row r="59" spans="1:8">
      <c r="A59" s="124">
        <v>58</v>
      </c>
      <c r="B59" s="124" t="str">
        <f t="shared" ca="1" si="0"/>
        <v>田島芽衣</v>
      </c>
      <c r="C59" s="124" t="str">
        <f t="shared" ca="1" si="1"/>
        <v/>
      </c>
      <c r="D59" s="124" t="str">
        <f ca="1">IF(COUNTIF($C$2:C59,C59)=1,1,"")</f>
        <v/>
      </c>
      <c r="E59" s="124" t="str">
        <f ca="1">IF(D59="","",SUM($D$2:D59))</f>
        <v/>
      </c>
      <c r="F59" s="124" t="e">
        <f t="shared" ca="1" si="2"/>
        <v>#N/A</v>
      </c>
      <c r="G59" s="124">
        <f ca="1">COUNTIF($C$2:C59,C59)</f>
        <v>48</v>
      </c>
      <c r="H59" s="124" t="e">
        <f t="shared" ca="1" si="3"/>
        <v>#N/A</v>
      </c>
    </row>
    <row r="60" spans="1:8">
      <c r="A60" s="124">
        <v>59</v>
      </c>
      <c r="B60" s="124" t="str">
        <f t="shared" ca="1" si="0"/>
        <v>江面優</v>
      </c>
      <c r="C60" s="124" t="str">
        <f t="shared" ca="1" si="1"/>
        <v/>
      </c>
      <c r="D60" s="124" t="str">
        <f ca="1">IF(COUNTIF($C$2:C60,C60)=1,1,"")</f>
        <v/>
      </c>
      <c r="E60" s="124" t="str">
        <f ca="1">IF(D60="","",SUM($D$2:D60))</f>
        <v/>
      </c>
      <c r="F60" s="124" t="e">
        <f t="shared" ca="1" si="2"/>
        <v>#N/A</v>
      </c>
      <c r="G60" s="124">
        <f ca="1">COUNTIF($C$2:C60,C60)</f>
        <v>49</v>
      </c>
      <c r="H60" s="124" t="e">
        <f t="shared" ca="1" si="3"/>
        <v>#N/A</v>
      </c>
    </row>
    <row r="61" spans="1:8">
      <c r="A61" s="124">
        <v>60</v>
      </c>
      <c r="B61" s="124" t="str">
        <f t="shared" ca="1" si="0"/>
        <v>松田康宏</v>
      </c>
      <c r="C61" s="124" t="str">
        <f t="shared" ca="1" si="1"/>
        <v/>
      </c>
      <c r="D61" s="124" t="str">
        <f ca="1">IF(COUNTIF($C$2:C61,C61)=1,1,"")</f>
        <v/>
      </c>
      <c r="E61" s="124" t="str">
        <f ca="1">IF(D61="","",SUM($D$2:D61))</f>
        <v/>
      </c>
      <c r="F61" s="124" t="e">
        <f t="shared" ca="1" si="2"/>
        <v>#N/A</v>
      </c>
      <c r="G61" s="124">
        <f ca="1">COUNTIF($C$2:C61,C61)</f>
        <v>50</v>
      </c>
      <c r="H61" s="124" t="e">
        <f t="shared" ca="1" si="3"/>
        <v>#N/A</v>
      </c>
    </row>
    <row r="62" spans="1:8">
      <c r="A62" s="124">
        <v>61</v>
      </c>
      <c r="B62" s="124" t="str">
        <f t="shared" ca="1" si="0"/>
        <v>榎本和也</v>
      </c>
      <c r="C62" s="124" t="str">
        <f t="shared" ca="1" si="1"/>
        <v/>
      </c>
      <c r="D62" s="124" t="str">
        <f ca="1">IF(COUNTIF($C$2:C62,C62)=1,1,"")</f>
        <v/>
      </c>
      <c r="E62" s="124" t="str">
        <f ca="1">IF(D62="","",SUM($D$2:D62))</f>
        <v/>
      </c>
      <c r="F62" s="124" t="e">
        <f t="shared" ca="1" si="2"/>
        <v>#N/A</v>
      </c>
      <c r="G62" s="124">
        <f ca="1">COUNTIF($C$2:C62,C62)</f>
        <v>51</v>
      </c>
      <c r="H62" s="124" t="e">
        <f t="shared" ca="1" si="3"/>
        <v>#N/A</v>
      </c>
    </row>
    <row r="63" spans="1:8">
      <c r="A63" s="124">
        <v>62</v>
      </c>
      <c r="B63" s="124" t="str">
        <f t="shared" ca="1" si="0"/>
        <v>岸田次郎</v>
      </c>
      <c r="C63" s="124" t="str">
        <f t="shared" ca="1" si="1"/>
        <v/>
      </c>
      <c r="D63" s="124" t="str">
        <f ca="1">IF(COUNTIF($C$2:C63,C63)=1,1,"")</f>
        <v/>
      </c>
      <c r="E63" s="124" t="str">
        <f ca="1">IF(D63="","",SUM($D$2:D63))</f>
        <v/>
      </c>
      <c r="F63" s="124" t="e">
        <f t="shared" ca="1" si="2"/>
        <v>#N/A</v>
      </c>
      <c r="G63" s="124">
        <f ca="1">COUNTIF($C$2:C63,C63)</f>
        <v>52</v>
      </c>
      <c r="H63" s="124" t="e">
        <f t="shared" ca="1" si="3"/>
        <v>#N/A</v>
      </c>
    </row>
    <row r="64" spans="1:8">
      <c r="A64" s="124">
        <v>63</v>
      </c>
      <c r="B64" s="124" t="str">
        <f t="shared" ca="1" si="0"/>
        <v>丸田悠稀</v>
      </c>
      <c r="C64" s="124" t="str">
        <f t="shared" ca="1" si="1"/>
        <v/>
      </c>
      <c r="D64" s="124" t="str">
        <f ca="1">IF(COUNTIF($C$2:C64,C64)=1,1,"")</f>
        <v/>
      </c>
      <c r="E64" s="124" t="str">
        <f ca="1">IF(D64="","",SUM($D$2:D64))</f>
        <v/>
      </c>
      <c r="F64" s="124" t="e">
        <f t="shared" ca="1" si="2"/>
        <v>#N/A</v>
      </c>
      <c r="G64" s="124">
        <f ca="1">COUNTIF($C$2:C64,C64)</f>
        <v>53</v>
      </c>
      <c r="H64" s="124" t="e">
        <f t="shared" ca="1" si="3"/>
        <v>#N/A</v>
      </c>
    </row>
    <row r="65" spans="1:8">
      <c r="A65" s="124">
        <v>64</v>
      </c>
      <c r="B65" s="124" t="str">
        <f t="shared" ca="1" si="0"/>
        <v>坂本秀秋</v>
      </c>
      <c r="C65" s="124" t="str">
        <f t="shared" ca="1" si="1"/>
        <v/>
      </c>
      <c r="D65" s="124" t="str">
        <f ca="1">IF(COUNTIF($C$2:C65,C65)=1,1,"")</f>
        <v/>
      </c>
      <c r="E65" s="124" t="str">
        <f ca="1">IF(D65="","",SUM($D$2:D65))</f>
        <v/>
      </c>
      <c r="F65" s="124" t="e">
        <f t="shared" ca="1" si="2"/>
        <v>#N/A</v>
      </c>
      <c r="G65" s="124">
        <f ca="1">COUNTIF($C$2:C65,C65)</f>
        <v>54</v>
      </c>
      <c r="H65" s="124" t="e">
        <f t="shared" ca="1" si="3"/>
        <v>#N/A</v>
      </c>
    </row>
    <row r="66" spans="1:8">
      <c r="A66" s="124">
        <v>65</v>
      </c>
      <c r="B66" s="124" t="str">
        <f t="shared" ref="B66:B129" ca="1" si="4">IFERROR(INDEX(日誌氏名,MATCH(A66,リスト,0)),"")</f>
        <v>宮野慶一郎</v>
      </c>
      <c r="C66" s="124" t="str">
        <f t="shared" ref="C66:C129" ca="1" si="5">IFERROR(INDEX(現場名,MATCH(B66,氏名,0)),"")</f>
        <v/>
      </c>
      <c r="D66" s="124" t="str">
        <f ca="1">IF(COUNTIF($C$2:C66,C66)=1,1,"")</f>
        <v/>
      </c>
      <c r="E66" s="124" t="str">
        <f ca="1">IF(D66="","",SUM($D$2:D66))</f>
        <v/>
      </c>
      <c r="F66" s="124" t="e">
        <f t="shared" ref="F66:F129" ca="1" si="6">MATCH(C66,配置表並び順,0)-1</f>
        <v>#N/A</v>
      </c>
      <c r="G66" s="124">
        <f ca="1">COUNTIF($C$2:C66,C66)</f>
        <v>55</v>
      </c>
      <c r="H66" s="124" t="e">
        <f t="shared" ca="1" si="3"/>
        <v>#N/A</v>
      </c>
    </row>
    <row r="67" spans="1:8">
      <c r="A67" s="124">
        <v>66</v>
      </c>
      <c r="B67" s="124" t="str">
        <f t="shared" ca="1" si="4"/>
        <v>樽井達彦</v>
      </c>
      <c r="C67" s="124" t="str">
        <f t="shared" ca="1" si="5"/>
        <v/>
      </c>
      <c r="D67" s="124" t="str">
        <f ca="1">IF(COUNTIF($C$2:C67,C67)=1,1,"")</f>
        <v/>
      </c>
      <c r="E67" s="124" t="str">
        <f ca="1">IF(D67="","",SUM($D$2:D67))</f>
        <v/>
      </c>
      <c r="F67" s="124" t="e">
        <f t="shared" ca="1" si="6"/>
        <v>#N/A</v>
      </c>
      <c r="G67" s="124">
        <f ca="1">COUNTIF($C$2:C67,C67)</f>
        <v>56</v>
      </c>
      <c r="H67" s="124" t="e">
        <f t="shared" ref="H67:H130" ca="1" si="7">IF(B67="","",F67*100+G67)</f>
        <v>#N/A</v>
      </c>
    </row>
    <row r="68" spans="1:8">
      <c r="A68" s="124">
        <v>67</v>
      </c>
      <c r="B68" s="124" t="str">
        <f t="shared" ca="1" si="4"/>
        <v>小野寺裕</v>
      </c>
      <c r="C68" s="124" t="str">
        <f t="shared" ca="1" si="5"/>
        <v/>
      </c>
      <c r="D68" s="124" t="str">
        <f ca="1">IF(COUNTIF($C$2:C68,C68)=1,1,"")</f>
        <v/>
      </c>
      <c r="E68" s="124" t="str">
        <f ca="1">IF(D68="","",SUM($D$2:D68))</f>
        <v/>
      </c>
      <c r="F68" s="124" t="e">
        <f t="shared" ca="1" si="6"/>
        <v>#N/A</v>
      </c>
      <c r="G68" s="124">
        <f ca="1">COUNTIF($C$2:C68,C68)</f>
        <v>57</v>
      </c>
      <c r="H68" s="124" t="e">
        <f t="shared" ca="1" si="7"/>
        <v>#N/A</v>
      </c>
    </row>
    <row r="69" spans="1:8">
      <c r="A69" s="124">
        <v>68</v>
      </c>
      <c r="B69" s="124" t="str">
        <f t="shared" ca="1" si="4"/>
        <v>チャモド</v>
      </c>
      <c r="C69" s="124" t="str">
        <f t="shared" ca="1" si="5"/>
        <v/>
      </c>
      <c r="D69" s="124" t="str">
        <f ca="1">IF(COUNTIF($C$2:C69,C69)=1,1,"")</f>
        <v/>
      </c>
      <c r="E69" s="124" t="str">
        <f ca="1">IF(D69="","",SUM($D$2:D69))</f>
        <v/>
      </c>
      <c r="F69" s="124" t="e">
        <f t="shared" ca="1" si="6"/>
        <v>#N/A</v>
      </c>
      <c r="G69" s="124">
        <f ca="1">COUNTIF($C$2:C69,C69)</f>
        <v>58</v>
      </c>
      <c r="H69" s="124" t="e">
        <f t="shared" ca="1" si="7"/>
        <v>#N/A</v>
      </c>
    </row>
    <row r="70" spans="1:8">
      <c r="A70" s="124">
        <v>69</v>
      </c>
      <c r="B70" s="124" t="str">
        <f t="shared" ca="1" si="4"/>
        <v>ローシャン</v>
      </c>
      <c r="C70" s="124" t="str">
        <f t="shared" ca="1" si="5"/>
        <v/>
      </c>
      <c r="D70" s="124" t="str">
        <f ca="1">IF(COUNTIF($C$2:C70,C70)=1,1,"")</f>
        <v/>
      </c>
      <c r="E70" s="124" t="str">
        <f ca="1">IF(D70="","",SUM($D$2:D70))</f>
        <v/>
      </c>
      <c r="F70" s="124" t="e">
        <f t="shared" ca="1" si="6"/>
        <v>#N/A</v>
      </c>
      <c r="G70" s="124">
        <f ca="1">COUNTIF($C$2:C70,C70)</f>
        <v>59</v>
      </c>
      <c r="H70" s="124" t="e">
        <f t="shared" ca="1" si="7"/>
        <v>#N/A</v>
      </c>
    </row>
    <row r="71" spans="1:8">
      <c r="A71" s="124">
        <v>70</v>
      </c>
      <c r="B71" s="124" t="str">
        <f t="shared" ca="1" si="4"/>
        <v>サンダルワン</v>
      </c>
      <c r="C71" s="124" t="str">
        <f t="shared" ca="1" si="5"/>
        <v/>
      </c>
      <c r="D71" s="124" t="str">
        <f ca="1">IF(COUNTIF($C$2:C71,C71)=1,1,"")</f>
        <v/>
      </c>
      <c r="E71" s="124" t="str">
        <f ca="1">IF(D71="","",SUM($D$2:D71))</f>
        <v/>
      </c>
      <c r="F71" s="124" t="e">
        <f t="shared" ca="1" si="6"/>
        <v>#N/A</v>
      </c>
      <c r="G71" s="124">
        <f ca="1">COUNTIF($C$2:C71,C71)</f>
        <v>60</v>
      </c>
      <c r="H71" s="124" t="e">
        <f t="shared" ca="1" si="7"/>
        <v>#N/A</v>
      </c>
    </row>
    <row r="72" spans="1:8">
      <c r="A72" s="124">
        <v>71</v>
      </c>
      <c r="B72" s="124" t="str">
        <f t="shared" ca="1" si="4"/>
        <v>篠田京子</v>
      </c>
      <c r="C72" s="124" t="str">
        <f t="shared" ca="1" si="5"/>
        <v/>
      </c>
      <c r="D72" s="124" t="str">
        <f ca="1">IF(COUNTIF($C$2:C72,C72)=1,1,"")</f>
        <v/>
      </c>
      <c r="E72" s="124" t="str">
        <f ca="1">IF(D72="","",SUM($D$2:D72))</f>
        <v/>
      </c>
      <c r="F72" s="124" t="e">
        <f t="shared" ca="1" si="6"/>
        <v>#N/A</v>
      </c>
      <c r="G72" s="124">
        <f ca="1">COUNTIF($C$2:C72,C72)</f>
        <v>61</v>
      </c>
      <c r="H72" s="124" t="e">
        <f t="shared" ca="1" si="7"/>
        <v>#N/A</v>
      </c>
    </row>
    <row r="73" spans="1:8">
      <c r="A73" s="124">
        <v>72</v>
      </c>
      <c r="B73" s="124" t="str">
        <f t="shared" ca="1" si="4"/>
        <v>昆健一</v>
      </c>
      <c r="C73" s="124" t="str">
        <f t="shared" ca="1" si="5"/>
        <v/>
      </c>
      <c r="D73" s="124" t="str">
        <f ca="1">IF(COUNTIF($C$2:C73,C73)=1,1,"")</f>
        <v/>
      </c>
      <c r="E73" s="124" t="str">
        <f ca="1">IF(D73="","",SUM($D$2:D73))</f>
        <v/>
      </c>
      <c r="F73" s="124" t="e">
        <f t="shared" ca="1" si="6"/>
        <v>#N/A</v>
      </c>
      <c r="G73" s="124">
        <f ca="1">COUNTIF($C$2:C73,C73)</f>
        <v>62</v>
      </c>
      <c r="H73" s="124" t="e">
        <f t="shared" ca="1" si="7"/>
        <v>#N/A</v>
      </c>
    </row>
    <row r="74" spans="1:8">
      <c r="A74" s="124">
        <v>73</v>
      </c>
      <c r="B74" s="124" t="str">
        <f t="shared" ca="1" si="4"/>
        <v>宮尾裕一</v>
      </c>
      <c r="C74" s="124" t="str">
        <f t="shared" ca="1" si="5"/>
        <v/>
      </c>
      <c r="D74" s="124" t="str">
        <f ca="1">IF(COUNTIF($C$2:C74,C74)=1,1,"")</f>
        <v/>
      </c>
      <c r="E74" s="124" t="str">
        <f ca="1">IF(D74="","",SUM($D$2:D74))</f>
        <v/>
      </c>
      <c r="F74" s="124" t="e">
        <f t="shared" ca="1" si="6"/>
        <v>#N/A</v>
      </c>
      <c r="G74" s="124">
        <f ca="1">COUNTIF($C$2:C74,C74)</f>
        <v>63</v>
      </c>
      <c r="H74" s="124" t="e">
        <f t="shared" ca="1" si="7"/>
        <v>#N/A</v>
      </c>
    </row>
    <row r="75" spans="1:8">
      <c r="A75" s="124">
        <v>74</v>
      </c>
      <c r="B75" s="124">
        <f t="shared" ca="1" si="4"/>
        <v>0</v>
      </c>
      <c r="C75" s="124" t="str">
        <f t="shared" ca="1" si="5"/>
        <v/>
      </c>
      <c r="D75" s="124" t="str">
        <f ca="1">IF(COUNTIF($C$2:C75,C75)=1,1,"")</f>
        <v/>
      </c>
      <c r="E75" s="124" t="str">
        <f ca="1">IF(D75="","",SUM($D$2:D75))</f>
        <v/>
      </c>
      <c r="F75" s="124" t="e">
        <f t="shared" ca="1" si="6"/>
        <v>#N/A</v>
      </c>
      <c r="G75" s="124">
        <f ca="1">COUNTIF($C$2:C75,C75)</f>
        <v>64</v>
      </c>
      <c r="H75" s="124" t="e">
        <f t="shared" ca="1" si="7"/>
        <v>#N/A</v>
      </c>
    </row>
    <row r="76" spans="1:8">
      <c r="A76" s="124">
        <v>75</v>
      </c>
      <c r="B76" s="124" t="str">
        <f t="shared" ca="1" si="4"/>
        <v>プラモド</v>
      </c>
      <c r="C76" s="124" t="str">
        <f t="shared" ca="1" si="5"/>
        <v/>
      </c>
      <c r="D76" s="124" t="str">
        <f ca="1">IF(COUNTIF($C$2:C76,C76)=1,1,"")</f>
        <v/>
      </c>
      <c r="E76" s="124" t="str">
        <f ca="1">IF(D76="","",SUM($D$2:D76))</f>
        <v/>
      </c>
      <c r="F76" s="124" t="e">
        <f t="shared" ca="1" si="6"/>
        <v>#N/A</v>
      </c>
      <c r="G76" s="124">
        <f ca="1">COUNTIF($C$2:C76,C76)</f>
        <v>65</v>
      </c>
      <c r="H76" s="124" t="e">
        <f t="shared" ca="1" si="7"/>
        <v>#N/A</v>
      </c>
    </row>
    <row r="77" spans="1:8">
      <c r="A77" s="124">
        <v>76</v>
      </c>
      <c r="B77" s="124" t="str">
        <f t="shared" ca="1" si="4"/>
        <v>永井眞人</v>
      </c>
      <c r="C77" s="124" t="str">
        <f t="shared" ca="1" si="5"/>
        <v/>
      </c>
      <c r="D77" s="124" t="str">
        <f ca="1">IF(COUNTIF($C$2:C77,C77)=1,1,"")</f>
        <v/>
      </c>
      <c r="E77" s="124" t="str">
        <f ca="1">IF(D77="","",SUM($D$2:D77))</f>
        <v/>
      </c>
      <c r="F77" s="124" t="e">
        <f t="shared" ca="1" si="6"/>
        <v>#N/A</v>
      </c>
      <c r="G77" s="124">
        <f ca="1">COUNTIF($C$2:C77,C77)</f>
        <v>66</v>
      </c>
      <c r="H77" s="124" t="e">
        <f t="shared" ca="1" si="7"/>
        <v>#N/A</v>
      </c>
    </row>
    <row r="78" spans="1:8">
      <c r="A78" s="124">
        <v>77</v>
      </c>
      <c r="B78" s="124" t="str">
        <f t="shared" ca="1" si="4"/>
        <v>神山守</v>
      </c>
      <c r="C78" s="124" t="str">
        <f t="shared" ca="1" si="5"/>
        <v/>
      </c>
      <c r="D78" s="124" t="str">
        <f ca="1">IF(COUNTIF($C$2:C78,C78)=1,1,"")</f>
        <v/>
      </c>
      <c r="E78" s="124" t="str">
        <f ca="1">IF(D78="","",SUM($D$2:D78))</f>
        <v/>
      </c>
      <c r="F78" s="124" t="e">
        <f t="shared" ca="1" si="6"/>
        <v>#N/A</v>
      </c>
      <c r="G78" s="124">
        <f ca="1">COUNTIF($C$2:C78,C78)</f>
        <v>67</v>
      </c>
      <c r="H78" s="124" t="e">
        <f t="shared" ca="1" si="7"/>
        <v>#N/A</v>
      </c>
    </row>
    <row r="79" spans="1:8">
      <c r="A79" s="124">
        <v>78</v>
      </c>
      <c r="B79" s="124" t="str">
        <f t="shared" ca="1" si="4"/>
        <v>シャシカ</v>
      </c>
      <c r="C79" s="124" t="str">
        <f t="shared" ca="1" si="5"/>
        <v/>
      </c>
      <c r="D79" s="124" t="str">
        <f ca="1">IF(COUNTIF($C$2:C79,C79)=1,1,"")</f>
        <v/>
      </c>
      <c r="E79" s="124" t="str">
        <f ca="1">IF(D79="","",SUM($D$2:D79))</f>
        <v/>
      </c>
      <c r="F79" s="124" t="e">
        <f t="shared" ca="1" si="6"/>
        <v>#N/A</v>
      </c>
      <c r="G79" s="124">
        <f ca="1">COUNTIF($C$2:C79,C79)</f>
        <v>68</v>
      </c>
      <c r="H79" s="124" t="e">
        <f t="shared" ca="1" si="7"/>
        <v>#N/A</v>
      </c>
    </row>
    <row r="80" spans="1:8">
      <c r="A80" s="124">
        <v>79</v>
      </c>
      <c r="B80" s="124" t="str">
        <f t="shared" ca="1" si="4"/>
        <v>滝本賢一</v>
      </c>
      <c r="C80" s="124" t="str">
        <f t="shared" ca="1" si="5"/>
        <v/>
      </c>
      <c r="D80" s="124" t="str">
        <f ca="1">IF(COUNTIF($C$2:C80,C80)=1,1,"")</f>
        <v/>
      </c>
      <c r="E80" s="124" t="str">
        <f ca="1">IF(D80="","",SUM($D$2:D80))</f>
        <v/>
      </c>
      <c r="F80" s="124" t="e">
        <f t="shared" ca="1" si="6"/>
        <v>#N/A</v>
      </c>
      <c r="G80" s="124">
        <f ca="1">COUNTIF($C$2:C80,C80)</f>
        <v>69</v>
      </c>
      <c r="H80" s="124" t="e">
        <f t="shared" ca="1" si="7"/>
        <v>#N/A</v>
      </c>
    </row>
    <row r="81" spans="1:8">
      <c r="A81" s="124">
        <v>80</v>
      </c>
      <c r="B81" s="124" t="str">
        <f t="shared" ca="1" si="4"/>
        <v>武田秀明</v>
      </c>
      <c r="C81" s="124" t="str">
        <f t="shared" ca="1" si="5"/>
        <v/>
      </c>
      <c r="D81" s="124" t="str">
        <f ca="1">IF(COUNTIF($C$2:C81,C81)=1,1,"")</f>
        <v/>
      </c>
      <c r="E81" s="124" t="str">
        <f ca="1">IF(D81="","",SUM($D$2:D81))</f>
        <v/>
      </c>
      <c r="F81" s="124" t="e">
        <f t="shared" ca="1" si="6"/>
        <v>#N/A</v>
      </c>
      <c r="G81" s="124">
        <f ca="1">COUNTIF($C$2:C81,C81)</f>
        <v>70</v>
      </c>
      <c r="H81" s="124" t="e">
        <f t="shared" ca="1" si="7"/>
        <v>#N/A</v>
      </c>
    </row>
    <row r="82" spans="1:8">
      <c r="A82" s="124">
        <v>81</v>
      </c>
      <c r="B82" s="124" t="str">
        <f t="shared" ca="1" si="4"/>
        <v>保科敬之</v>
      </c>
      <c r="C82" s="124" t="str">
        <f t="shared" ca="1" si="5"/>
        <v/>
      </c>
      <c r="D82" s="124" t="str">
        <f ca="1">IF(COUNTIF($C$2:C82,C82)=1,1,"")</f>
        <v/>
      </c>
      <c r="E82" s="124" t="str">
        <f ca="1">IF(D82="","",SUM($D$2:D82))</f>
        <v/>
      </c>
      <c r="F82" s="124" t="e">
        <f t="shared" ca="1" si="6"/>
        <v>#N/A</v>
      </c>
      <c r="G82" s="124">
        <f ca="1">COUNTIF($C$2:C82,C82)</f>
        <v>71</v>
      </c>
      <c r="H82" s="124" t="e">
        <f t="shared" ca="1" si="7"/>
        <v>#N/A</v>
      </c>
    </row>
    <row r="83" spans="1:8">
      <c r="A83" s="124">
        <v>82</v>
      </c>
      <c r="B83" s="124" t="str">
        <f t="shared" ca="1" si="4"/>
        <v>石橋博樹</v>
      </c>
      <c r="C83" s="124" t="str">
        <f t="shared" ca="1" si="5"/>
        <v/>
      </c>
      <c r="D83" s="124" t="str">
        <f ca="1">IF(COUNTIF($C$2:C83,C83)=1,1,"")</f>
        <v/>
      </c>
      <c r="E83" s="124" t="str">
        <f ca="1">IF(D83="","",SUM($D$2:D83))</f>
        <v/>
      </c>
      <c r="F83" s="124" t="e">
        <f t="shared" ca="1" si="6"/>
        <v>#N/A</v>
      </c>
      <c r="G83" s="124">
        <f ca="1">COUNTIF($C$2:C83,C83)</f>
        <v>72</v>
      </c>
      <c r="H83" s="124" t="e">
        <f t="shared" ca="1" si="7"/>
        <v>#N/A</v>
      </c>
    </row>
    <row r="84" spans="1:8">
      <c r="A84" s="124">
        <v>83</v>
      </c>
      <c r="B84" s="124" t="str">
        <f t="shared" ca="1" si="4"/>
        <v>鈴木智之</v>
      </c>
      <c r="C84" s="124" t="str">
        <f t="shared" ca="1" si="5"/>
        <v/>
      </c>
      <c r="D84" s="124" t="str">
        <f ca="1">IF(COUNTIF($C$2:C84,C84)=1,1,"")</f>
        <v/>
      </c>
      <c r="E84" s="124" t="str">
        <f ca="1">IF(D84="","",SUM($D$2:D84))</f>
        <v/>
      </c>
      <c r="F84" s="124" t="e">
        <f t="shared" ca="1" si="6"/>
        <v>#N/A</v>
      </c>
      <c r="G84" s="124">
        <f ca="1">COUNTIF($C$2:C84,C84)</f>
        <v>73</v>
      </c>
      <c r="H84" s="124" t="e">
        <f t="shared" ca="1" si="7"/>
        <v>#N/A</v>
      </c>
    </row>
    <row r="85" spans="1:8">
      <c r="A85" s="124">
        <v>84</v>
      </c>
      <c r="B85" s="124" t="str">
        <f t="shared" ca="1" si="4"/>
        <v/>
      </c>
      <c r="C85" s="124" t="str">
        <f t="shared" ca="1" si="5"/>
        <v/>
      </c>
      <c r="D85" s="124" t="str">
        <f ca="1">IF(COUNTIF($C$2:C85,C85)=1,1,"")</f>
        <v/>
      </c>
      <c r="E85" s="124" t="str">
        <f ca="1">IF(D85="","",SUM($D$2:D85))</f>
        <v/>
      </c>
      <c r="F85" s="124" t="e">
        <f t="shared" ca="1" si="6"/>
        <v>#N/A</v>
      </c>
      <c r="G85" s="124">
        <f ca="1">COUNTIF($C$2:C85,C85)</f>
        <v>74</v>
      </c>
      <c r="H85" s="124" t="str">
        <f t="shared" ca="1" si="7"/>
        <v/>
      </c>
    </row>
    <row r="86" spans="1:8">
      <c r="A86" s="124">
        <v>85</v>
      </c>
      <c r="B86" s="124" t="str">
        <f t="shared" ca="1" si="4"/>
        <v/>
      </c>
      <c r="C86" s="124" t="str">
        <f t="shared" ca="1" si="5"/>
        <v/>
      </c>
      <c r="D86" s="124" t="str">
        <f ca="1">IF(COUNTIF($C$2:C86,C86)=1,1,"")</f>
        <v/>
      </c>
      <c r="E86" s="124" t="str">
        <f ca="1">IF(D86="","",SUM($D$2:D86))</f>
        <v/>
      </c>
      <c r="F86" s="124" t="e">
        <f t="shared" ca="1" si="6"/>
        <v>#N/A</v>
      </c>
      <c r="G86" s="124">
        <f ca="1">COUNTIF($C$2:C86,C86)</f>
        <v>75</v>
      </c>
      <c r="H86" s="124" t="str">
        <f t="shared" ca="1" si="7"/>
        <v/>
      </c>
    </row>
    <row r="87" spans="1:8">
      <c r="A87" s="124">
        <v>86</v>
      </c>
      <c r="B87" s="124" t="str">
        <f t="shared" ca="1" si="4"/>
        <v/>
      </c>
      <c r="C87" s="124" t="str">
        <f t="shared" ca="1" si="5"/>
        <v/>
      </c>
      <c r="D87" s="124" t="str">
        <f ca="1">IF(COUNTIF($C$2:C87,C87)=1,1,"")</f>
        <v/>
      </c>
      <c r="E87" s="124" t="str">
        <f ca="1">IF(D87="","",SUM($D$2:D87))</f>
        <v/>
      </c>
      <c r="F87" s="124" t="e">
        <f t="shared" ca="1" si="6"/>
        <v>#N/A</v>
      </c>
      <c r="G87" s="124">
        <f ca="1">COUNTIF($C$2:C87,C87)</f>
        <v>76</v>
      </c>
      <c r="H87" s="124" t="str">
        <f t="shared" ca="1" si="7"/>
        <v/>
      </c>
    </row>
    <row r="88" spans="1:8">
      <c r="A88" s="124">
        <v>87</v>
      </c>
      <c r="B88" s="124" t="str">
        <f t="shared" ca="1" si="4"/>
        <v/>
      </c>
      <c r="C88" s="124" t="str">
        <f t="shared" ca="1" si="5"/>
        <v/>
      </c>
      <c r="D88" s="124" t="str">
        <f ca="1">IF(COUNTIF($C$2:C88,C88)=1,1,"")</f>
        <v/>
      </c>
      <c r="E88" s="124" t="str">
        <f ca="1">IF(D88="","",SUM($D$2:D88))</f>
        <v/>
      </c>
      <c r="F88" s="124" t="e">
        <f t="shared" ca="1" si="6"/>
        <v>#N/A</v>
      </c>
      <c r="G88" s="124">
        <f ca="1">COUNTIF($C$2:C88,C88)</f>
        <v>77</v>
      </c>
      <c r="H88" s="124" t="str">
        <f t="shared" ca="1" si="7"/>
        <v/>
      </c>
    </row>
    <row r="89" spans="1:8">
      <c r="A89" s="124">
        <v>88</v>
      </c>
      <c r="B89" s="124" t="str">
        <f t="shared" ca="1" si="4"/>
        <v/>
      </c>
      <c r="C89" s="124" t="str">
        <f t="shared" ca="1" si="5"/>
        <v/>
      </c>
      <c r="D89" s="124" t="str">
        <f ca="1">IF(COUNTIF($C$2:C89,C89)=1,1,"")</f>
        <v/>
      </c>
      <c r="E89" s="124" t="str">
        <f ca="1">IF(D89="","",SUM($D$2:D89))</f>
        <v/>
      </c>
      <c r="F89" s="124" t="e">
        <f t="shared" ca="1" si="6"/>
        <v>#N/A</v>
      </c>
      <c r="G89" s="124">
        <f ca="1">COUNTIF($C$2:C89,C89)</f>
        <v>78</v>
      </c>
      <c r="H89" s="124" t="str">
        <f t="shared" ca="1" si="7"/>
        <v/>
      </c>
    </row>
    <row r="90" spans="1:8">
      <c r="A90" s="124">
        <v>89</v>
      </c>
      <c r="B90" s="124" t="str">
        <f t="shared" ca="1" si="4"/>
        <v/>
      </c>
      <c r="C90" s="124" t="str">
        <f t="shared" ca="1" si="5"/>
        <v/>
      </c>
      <c r="D90" s="124" t="str">
        <f ca="1">IF(COUNTIF($C$2:C90,C90)=1,1,"")</f>
        <v/>
      </c>
      <c r="E90" s="124" t="str">
        <f ca="1">IF(D90="","",SUM($D$2:D90))</f>
        <v/>
      </c>
      <c r="F90" s="124" t="e">
        <f t="shared" ca="1" si="6"/>
        <v>#N/A</v>
      </c>
      <c r="G90" s="124">
        <f ca="1">COUNTIF($C$2:C90,C90)</f>
        <v>79</v>
      </c>
      <c r="H90" s="124" t="str">
        <f t="shared" ca="1" si="7"/>
        <v/>
      </c>
    </row>
    <row r="91" spans="1:8">
      <c r="A91" s="124">
        <v>90</v>
      </c>
      <c r="B91" s="124" t="str">
        <f t="shared" ca="1" si="4"/>
        <v/>
      </c>
      <c r="C91" s="124" t="str">
        <f t="shared" ca="1" si="5"/>
        <v/>
      </c>
      <c r="D91" s="124" t="str">
        <f ca="1">IF(COUNTIF($C$2:C91,C91)=1,1,"")</f>
        <v/>
      </c>
      <c r="E91" s="124" t="str">
        <f ca="1">IF(D91="","",SUM($D$2:D91))</f>
        <v/>
      </c>
      <c r="F91" s="124" t="e">
        <f t="shared" ca="1" si="6"/>
        <v>#N/A</v>
      </c>
      <c r="G91" s="124">
        <f ca="1">COUNTIF($C$2:C91,C91)</f>
        <v>80</v>
      </c>
      <c r="H91" s="124" t="str">
        <f t="shared" ca="1" si="7"/>
        <v/>
      </c>
    </row>
    <row r="92" spans="1:8">
      <c r="A92" s="124">
        <v>91</v>
      </c>
      <c r="B92" s="124" t="str">
        <f t="shared" ca="1" si="4"/>
        <v/>
      </c>
      <c r="C92" s="124" t="str">
        <f t="shared" ca="1" si="5"/>
        <v/>
      </c>
      <c r="D92" s="124" t="str">
        <f ca="1">IF(COUNTIF($C$2:C92,C92)=1,1,"")</f>
        <v/>
      </c>
      <c r="E92" s="124" t="str">
        <f ca="1">IF(D92="","",SUM($D$2:D92))</f>
        <v/>
      </c>
      <c r="F92" s="124" t="e">
        <f t="shared" ca="1" si="6"/>
        <v>#N/A</v>
      </c>
      <c r="G92" s="124">
        <f ca="1">COUNTIF($C$2:C92,C92)</f>
        <v>81</v>
      </c>
      <c r="H92" s="124" t="str">
        <f t="shared" ca="1" si="7"/>
        <v/>
      </c>
    </row>
    <row r="93" spans="1:8">
      <c r="A93" s="124">
        <v>92</v>
      </c>
      <c r="B93" s="124" t="str">
        <f t="shared" ca="1" si="4"/>
        <v/>
      </c>
      <c r="C93" s="124" t="str">
        <f t="shared" ca="1" si="5"/>
        <v/>
      </c>
      <c r="D93" s="124" t="str">
        <f ca="1">IF(COUNTIF($C$2:C93,C93)=1,1,"")</f>
        <v/>
      </c>
      <c r="E93" s="124" t="str">
        <f ca="1">IF(D93="","",SUM($D$2:D93))</f>
        <v/>
      </c>
      <c r="F93" s="124" t="e">
        <f t="shared" ca="1" si="6"/>
        <v>#N/A</v>
      </c>
      <c r="G93" s="124">
        <f ca="1">COUNTIF($C$2:C93,C93)</f>
        <v>82</v>
      </c>
      <c r="H93" s="124" t="str">
        <f t="shared" ca="1" si="7"/>
        <v/>
      </c>
    </row>
    <row r="94" spans="1:8">
      <c r="A94" s="124">
        <v>93</v>
      </c>
      <c r="B94" s="124" t="str">
        <f t="shared" ca="1" si="4"/>
        <v/>
      </c>
      <c r="C94" s="124" t="str">
        <f t="shared" ca="1" si="5"/>
        <v/>
      </c>
      <c r="D94" s="124" t="str">
        <f ca="1">IF(COUNTIF($C$2:C94,C94)=1,1,"")</f>
        <v/>
      </c>
      <c r="E94" s="124" t="str">
        <f ca="1">IF(D94="","",SUM($D$2:D94))</f>
        <v/>
      </c>
      <c r="F94" s="124" t="e">
        <f t="shared" ca="1" si="6"/>
        <v>#N/A</v>
      </c>
      <c r="G94" s="124">
        <f ca="1">COUNTIF($C$2:C94,C94)</f>
        <v>83</v>
      </c>
      <c r="H94" s="124" t="str">
        <f t="shared" ca="1" si="7"/>
        <v/>
      </c>
    </row>
    <row r="95" spans="1:8">
      <c r="A95" s="124">
        <v>94</v>
      </c>
      <c r="B95" s="124" t="str">
        <f t="shared" ca="1" si="4"/>
        <v/>
      </c>
      <c r="C95" s="124" t="str">
        <f t="shared" ca="1" si="5"/>
        <v/>
      </c>
      <c r="D95" s="124" t="str">
        <f ca="1">IF(COUNTIF($C$2:C95,C95)=1,1,"")</f>
        <v/>
      </c>
      <c r="E95" s="124" t="str">
        <f ca="1">IF(D95="","",SUM($D$2:D95))</f>
        <v/>
      </c>
      <c r="F95" s="124" t="e">
        <f t="shared" ca="1" si="6"/>
        <v>#N/A</v>
      </c>
      <c r="G95" s="124">
        <f ca="1">COUNTIF($C$2:C95,C95)</f>
        <v>84</v>
      </c>
      <c r="H95" s="124" t="str">
        <f t="shared" ca="1" si="7"/>
        <v/>
      </c>
    </row>
    <row r="96" spans="1:8">
      <c r="A96" s="124">
        <v>95</v>
      </c>
      <c r="B96" s="124" t="str">
        <f t="shared" ca="1" si="4"/>
        <v/>
      </c>
      <c r="C96" s="124" t="str">
        <f t="shared" ca="1" si="5"/>
        <v/>
      </c>
      <c r="D96" s="124" t="str">
        <f ca="1">IF(COUNTIF($C$2:C96,C96)=1,1,"")</f>
        <v/>
      </c>
      <c r="E96" s="124" t="str">
        <f ca="1">IF(D96="","",SUM($D$2:D96))</f>
        <v/>
      </c>
      <c r="F96" s="124" t="e">
        <f t="shared" ca="1" si="6"/>
        <v>#N/A</v>
      </c>
      <c r="G96" s="124">
        <f ca="1">COUNTIF($C$2:C96,C96)</f>
        <v>85</v>
      </c>
      <c r="H96" s="124" t="str">
        <f t="shared" ca="1" si="7"/>
        <v/>
      </c>
    </row>
    <row r="97" spans="1:8">
      <c r="A97" s="124">
        <v>96</v>
      </c>
      <c r="B97" s="124" t="str">
        <f t="shared" ca="1" si="4"/>
        <v/>
      </c>
      <c r="C97" s="124" t="str">
        <f t="shared" ca="1" si="5"/>
        <v/>
      </c>
      <c r="D97" s="124" t="str">
        <f ca="1">IF(COUNTIF($C$2:C97,C97)=1,1,"")</f>
        <v/>
      </c>
      <c r="E97" s="124" t="str">
        <f ca="1">IF(D97="","",SUM($D$2:D97))</f>
        <v/>
      </c>
      <c r="F97" s="124" t="e">
        <f t="shared" ca="1" si="6"/>
        <v>#N/A</v>
      </c>
      <c r="G97" s="124">
        <f ca="1">COUNTIF($C$2:C97,C97)</f>
        <v>86</v>
      </c>
      <c r="H97" s="124" t="str">
        <f t="shared" ca="1" si="7"/>
        <v/>
      </c>
    </row>
    <row r="98" spans="1:8">
      <c r="A98" s="124">
        <v>97</v>
      </c>
      <c r="B98" s="124" t="str">
        <f t="shared" ca="1" si="4"/>
        <v/>
      </c>
      <c r="C98" s="124" t="str">
        <f t="shared" ca="1" si="5"/>
        <v/>
      </c>
      <c r="D98" s="124" t="str">
        <f ca="1">IF(COUNTIF($C$2:C98,C98)=1,1,"")</f>
        <v/>
      </c>
      <c r="E98" s="124" t="str">
        <f ca="1">IF(D98="","",SUM($D$2:D98))</f>
        <v/>
      </c>
      <c r="F98" s="124" t="e">
        <f t="shared" ca="1" si="6"/>
        <v>#N/A</v>
      </c>
      <c r="G98" s="124">
        <f ca="1">COUNTIF($C$2:C98,C98)</f>
        <v>87</v>
      </c>
      <c r="H98" s="124" t="str">
        <f t="shared" ca="1" si="7"/>
        <v/>
      </c>
    </row>
    <row r="99" spans="1:8">
      <c r="A99" s="124">
        <v>98</v>
      </c>
      <c r="B99" s="124" t="str">
        <f t="shared" ca="1" si="4"/>
        <v/>
      </c>
      <c r="C99" s="124" t="str">
        <f t="shared" ca="1" si="5"/>
        <v/>
      </c>
      <c r="D99" s="124" t="str">
        <f ca="1">IF(COUNTIF($C$2:C99,C99)=1,1,"")</f>
        <v/>
      </c>
      <c r="E99" s="124" t="str">
        <f ca="1">IF(D99="","",SUM($D$2:D99))</f>
        <v/>
      </c>
      <c r="F99" s="124" t="e">
        <f t="shared" ca="1" si="6"/>
        <v>#N/A</v>
      </c>
      <c r="G99" s="124">
        <f ca="1">COUNTIF($C$2:C99,C99)</f>
        <v>88</v>
      </c>
      <c r="H99" s="124" t="str">
        <f t="shared" ca="1" si="7"/>
        <v/>
      </c>
    </row>
    <row r="100" spans="1:8">
      <c r="A100" s="124">
        <v>99</v>
      </c>
      <c r="B100" s="124" t="str">
        <f t="shared" ca="1" si="4"/>
        <v/>
      </c>
      <c r="C100" s="124" t="str">
        <f t="shared" ca="1" si="5"/>
        <v/>
      </c>
      <c r="D100" s="124" t="str">
        <f ca="1">IF(COUNTIF($C$2:C100,C100)=1,1,"")</f>
        <v/>
      </c>
      <c r="E100" s="124" t="str">
        <f ca="1">IF(D100="","",SUM($D$2:D100))</f>
        <v/>
      </c>
      <c r="F100" s="124" t="e">
        <f t="shared" ca="1" si="6"/>
        <v>#N/A</v>
      </c>
      <c r="G100" s="124">
        <f ca="1">COUNTIF($C$2:C100,C100)</f>
        <v>89</v>
      </c>
      <c r="H100" s="124" t="str">
        <f t="shared" ca="1" si="7"/>
        <v/>
      </c>
    </row>
    <row r="101" spans="1:8">
      <c r="A101" s="124">
        <v>100</v>
      </c>
      <c r="B101" s="124" t="str">
        <f t="shared" ca="1" si="4"/>
        <v/>
      </c>
      <c r="C101" s="124" t="str">
        <f t="shared" ca="1" si="5"/>
        <v/>
      </c>
      <c r="D101" s="124" t="str">
        <f ca="1">IF(COUNTIF($C$2:C101,C101)=1,1,"")</f>
        <v/>
      </c>
      <c r="E101" s="124" t="str">
        <f ca="1">IF(D101="","",SUM($D$2:D101))</f>
        <v/>
      </c>
      <c r="F101" s="124" t="e">
        <f t="shared" ca="1" si="6"/>
        <v>#N/A</v>
      </c>
      <c r="G101" s="124">
        <f ca="1">COUNTIF($C$2:C101,C101)</f>
        <v>90</v>
      </c>
      <c r="H101" s="124" t="str">
        <f t="shared" ca="1" si="7"/>
        <v/>
      </c>
    </row>
    <row r="102" spans="1:8">
      <c r="A102" s="124">
        <v>101</v>
      </c>
      <c r="B102" s="124" t="str">
        <f t="shared" ca="1" si="4"/>
        <v/>
      </c>
      <c r="C102" s="124" t="str">
        <f t="shared" ca="1" si="5"/>
        <v/>
      </c>
      <c r="D102" s="124" t="str">
        <f ca="1">IF(COUNTIF($C$2:C102,C102)=1,1,"")</f>
        <v/>
      </c>
      <c r="E102" s="124" t="str">
        <f ca="1">IF(D102="","",SUM($D$2:D102))</f>
        <v/>
      </c>
      <c r="F102" s="124" t="e">
        <f t="shared" ca="1" si="6"/>
        <v>#N/A</v>
      </c>
      <c r="G102" s="124">
        <f ca="1">COUNTIF($C$2:C102,C102)</f>
        <v>91</v>
      </c>
      <c r="H102" s="124" t="str">
        <f t="shared" ca="1" si="7"/>
        <v/>
      </c>
    </row>
    <row r="103" spans="1:8">
      <c r="A103" s="124">
        <v>102</v>
      </c>
      <c r="B103" s="124" t="str">
        <f t="shared" ca="1" si="4"/>
        <v/>
      </c>
      <c r="C103" s="124" t="str">
        <f t="shared" ca="1" si="5"/>
        <v/>
      </c>
      <c r="D103" s="124" t="str">
        <f ca="1">IF(COUNTIF($C$2:C103,C103)=1,1,"")</f>
        <v/>
      </c>
      <c r="E103" s="124" t="str">
        <f ca="1">IF(D103="","",SUM($D$2:D103))</f>
        <v/>
      </c>
      <c r="F103" s="124" t="e">
        <f t="shared" ca="1" si="6"/>
        <v>#N/A</v>
      </c>
      <c r="G103" s="124">
        <f ca="1">COUNTIF($C$2:C103,C103)</f>
        <v>92</v>
      </c>
      <c r="H103" s="124" t="str">
        <f t="shared" ca="1" si="7"/>
        <v/>
      </c>
    </row>
    <row r="104" spans="1:8">
      <c r="A104" s="124">
        <v>103</v>
      </c>
      <c r="B104" s="124" t="str">
        <f t="shared" ca="1" si="4"/>
        <v/>
      </c>
      <c r="C104" s="124" t="str">
        <f t="shared" ca="1" si="5"/>
        <v/>
      </c>
      <c r="D104" s="124" t="str">
        <f ca="1">IF(COUNTIF($C$2:C104,C104)=1,1,"")</f>
        <v/>
      </c>
      <c r="E104" s="124" t="str">
        <f ca="1">IF(D104="","",SUM($D$2:D104))</f>
        <v/>
      </c>
      <c r="F104" s="124" t="e">
        <f t="shared" ca="1" si="6"/>
        <v>#N/A</v>
      </c>
      <c r="G104" s="124">
        <f ca="1">COUNTIF($C$2:C104,C104)</f>
        <v>93</v>
      </c>
      <c r="H104" s="124" t="str">
        <f t="shared" ca="1" si="7"/>
        <v/>
      </c>
    </row>
    <row r="105" spans="1:8">
      <c r="A105" s="124">
        <v>104</v>
      </c>
      <c r="B105" s="124" t="str">
        <f t="shared" ca="1" si="4"/>
        <v/>
      </c>
      <c r="C105" s="124" t="str">
        <f t="shared" ca="1" si="5"/>
        <v/>
      </c>
      <c r="D105" s="124" t="str">
        <f ca="1">IF(COUNTIF($C$2:C105,C105)=1,1,"")</f>
        <v/>
      </c>
      <c r="E105" s="124" t="str">
        <f ca="1">IF(D105="","",SUM($D$2:D105))</f>
        <v/>
      </c>
      <c r="F105" s="124" t="e">
        <f t="shared" ca="1" si="6"/>
        <v>#N/A</v>
      </c>
      <c r="G105" s="124">
        <f ca="1">COUNTIF($C$2:C105,C105)</f>
        <v>94</v>
      </c>
      <c r="H105" s="124" t="str">
        <f t="shared" ca="1" si="7"/>
        <v/>
      </c>
    </row>
    <row r="106" spans="1:8">
      <c r="A106" s="124">
        <v>105</v>
      </c>
      <c r="B106" s="124" t="str">
        <f t="shared" ca="1" si="4"/>
        <v/>
      </c>
      <c r="C106" s="124" t="str">
        <f t="shared" ca="1" si="5"/>
        <v/>
      </c>
      <c r="D106" s="124" t="str">
        <f ca="1">IF(COUNTIF($C$2:C106,C106)=1,1,"")</f>
        <v/>
      </c>
      <c r="E106" s="124" t="str">
        <f ca="1">IF(D106="","",SUM($D$2:D106))</f>
        <v/>
      </c>
      <c r="F106" s="124" t="e">
        <f t="shared" ca="1" si="6"/>
        <v>#N/A</v>
      </c>
      <c r="G106" s="124">
        <f ca="1">COUNTIF($C$2:C106,C106)</f>
        <v>95</v>
      </c>
      <c r="H106" s="124" t="str">
        <f t="shared" ca="1" si="7"/>
        <v/>
      </c>
    </row>
    <row r="107" spans="1:8">
      <c r="A107" s="124">
        <v>106</v>
      </c>
      <c r="B107" s="124" t="str">
        <f t="shared" ca="1" si="4"/>
        <v/>
      </c>
      <c r="C107" s="124" t="str">
        <f t="shared" ca="1" si="5"/>
        <v/>
      </c>
      <c r="D107" s="124" t="str">
        <f ca="1">IF(COUNTIF($C$2:C107,C107)=1,1,"")</f>
        <v/>
      </c>
      <c r="E107" s="124" t="str">
        <f ca="1">IF(D107="","",SUM($D$2:D107))</f>
        <v/>
      </c>
      <c r="F107" s="124" t="e">
        <f t="shared" ca="1" si="6"/>
        <v>#N/A</v>
      </c>
      <c r="G107" s="124">
        <f ca="1">COUNTIF($C$2:C107,C107)</f>
        <v>96</v>
      </c>
      <c r="H107" s="124" t="str">
        <f t="shared" ca="1" si="7"/>
        <v/>
      </c>
    </row>
    <row r="108" spans="1:8">
      <c r="A108" s="124">
        <v>107</v>
      </c>
      <c r="B108" s="124" t="str">
        <f t="shared" ca="1" si="4"/>
        <v/>
      </c>
      <c r="C108" s="124" t="str">
        <f t="shared" ca="1" si="5"/>
        <v/>
      </c>
      <c r="D108" s="124" t="str">
        <f ca="1">IF(COUNTIF($C$2:C108,C108)=1,1,"")</f>
        <v/>
      </c>
      <c r="E108" s="124" t="str">
        <f ca="1">IF(D108="","",SUM($D$2:D108))</f>
        <v/>
      </c>
      <c r="F108" s="124" t="e">
        <f t="shared" ca="1" si="6"/>
        <v>#N/A</v>
      </c>
      <c r="G108" s="124">
        <f ca="1">COUNTIF($C$2:C108,C108)</f>
        <v>97</v>
      </c>
      <c r="H108" s="124" t="str">
        <f t="shared" ca="1" si="7"/>
        <v/>
      </c>
    </row>
    <row r="109" spans="1:8">
      <c r="A109" s="124">
        <v>108</v>
      </c>
      <c r="B109" s="124" t="str">
        <f t="shared" ca="1" si="4"/>
        <v/>
      </c>
      <c r="C109" s="124" t="str">
        <f t="shared" ca="1" si="5"/>
        <v/>
      </c>
      <c r="D109" s="124" t="str">
        <f ca="1">IF(COUNTIF($C$2:C109,C109)=1,1,"")</f>
        <v/>
      </c>
      <c r="E109" s="124" t="str">
        <f ca="1">IF(D109="","",SUM($D$2:D109))</f>
        <v/>
      </c>
      <c r="F109" s="124" t="e">
        <f t="shared" ca="1" si="6"/>
        <v>#N/A</v>
      </c>
      <c r="G109" s="124">
        <f ca="1">COUNTIF($C$2:C109,C109)</f>
        <v>98</v>
      </c>
      <c r="H109" s="124" t="str">
        <f t="shared" ca="1" si="7"/>
        <v/>
      </c>
    </row>
    <row r="110" spans="1:8">
      <c r="A110" s="124">
        <v>109</v>
      </c>
      <c r="B110" s="124" t="str">
        <f t="shared" ca="1" si="4"/>
        <v/>
      </c>
      <c r="C110" s="124" t="str">
        <f t="shared" ca="1" si="5"/>
        <v/>
      </c>
      <c r="D110" s="124" t="str">
        <f ca="1">IF(COUNTIF($C$2:C110,C110)=1,1,"")</f>
        <v/>
      </c>
      <c r="E110" s="124" t="str">
        <f ca="1">IF(D110="","",SUM($D$2:D110))</f>
        <v/>
      </c>
      <c r="F110" s="124" t="e">
        <f t="shared" ca="1" si="6"/>
        <v>#N/A</v>
      </c>
      <c r="G110" s="124">
        <f ca="1">COUNTIF($C$2:C110,C110)</f>
        <v>99</v>
      </c>
      <c r="H110" s="124" t="str">
        <f t="shared" ca="1" si="7"/>
        <v/>
      </c>
    </row>
    <row r="111" spans="1:8">
      <c r="A111" s="124">
        <v>110</v>
      </c>
      <c r="B111" s="124" t="str">
        <f t="shared" ca="1" si="4"/>
        <v/>
      </c>
      <c r="C111" s="124" t="str">
        <f t="shared" ca="1" si="5"/>
        <v/>
      </c>
      <c r="D111" s="124" t="str">
        <f ca="1">IF(COUNTIF($C$2:C111,C111)=1,1,"")</f>
        <v/>
      </c>
      <c r="E111" s="124" t="str">
        <f ca="1">IF(D111="","",SUM($D$2:D111))</f>
        <v/>
      </c>
      <c r="F111" s="124" t="e">
        <f t="shared" ca="1" si="6"/>
        <v>#N/A</v>
      </c>
      <c r="G111" s="124">
        <f ca="1">COUNTIF($C$2:C111,C111)</f>
        <v>100</v>
      </c>
      <c r="H111" s="124" t="str">
        <f t="shared" ca="1" si="7"/>
        <v/>
      </c>
    </row>
    <row r="112" spans="1:8">
      <c r="A112" s="124">
        <v>111</v>
      </c>
      <c r="B112" s="124" t="str">
        <f t="shared" ca="1" si="4"/>
        <v/>
      </c>
      <c r="C112" s="124" t="str">
        <f t="shared" ca="1" si="5"/>
        <v/>
      </c>
      <c r="D112" s="124" t="str">
        <f ca="1">IF(COUNTIF($C$2:C112,C112)=1,1,"")</f>
        <v/>
      </c>
      <c r="E112" s="124" t="str">
        <f ca="1">IF(D112="","",SUM($D$2:D112))</f>
        <v/>
      </c>
      <c r="F112" s="124" t="e">
        <f t="shared" ca="1" si="6"/>
        <v>#N/A</v>
      </c>
      <c r="G112" s="124">
        <f ca="1">COUNTIF($C$2:C112,C112)</f>
        <v>101</v>
      </c>
      <c r="H112" s="124" t="str">
        <f t="shared" ca="1" si="7"/>
        <v/>
      </c>
    </row>
    <row r="113" spans="1:8">
      <c r="A113" s="124">
        <v>112</v>
      </c>
      <c r="B113" s="124" t="str">
        <f t="shared" ca="1" si="4"/>
        <v/>
      </c>
      <c r="C113" s="124" t="str">
        <f t="shared" ca="1" si="5"/>
        <v/>
      </c>
      <c r="D113" s="124" t="str">
        <f ca="1">IF(COUNTIF($C$2:C113,C113)=1,1,"")</f>
        <v/>
      </c>
      <c r="E113" s="124" t="str">
        <f ca="1">IF(D113="","",SUM($D$2:D113))</f>
        <v/>
      </c>
      <c r="F113" s="124" t="e">
        <f t="shared" ca="1" si="6"/>
        <v>#N/A</v>
      </c>
      <c r="G113" s="124">
        <f ca="1">COUNTIF($C$2:C113,C113)</f>
        <v>102</v>
      </c>
      <c r="H113" s="124" t="str">
        <f t="shared" ca="1" si="7"/>
        <v/>
      </c>
    </row>
    <row r="114" spans="1:8">
      <c r="A114" s="124">
        <v>113</v>
      </c>
      <c r="B114" s="124" t="str">
        <f t="shared" ca="1" si="4"/>
        <v/>
      </c>
      <c r="C114" s="124" t="str">
        <f t="shared" ca="1" si="5"/>
        <v/>
      </c>
      <c r="D114" s="124" t="str">
        <f ca="1">IF(COUNTIF($C$2:C114,C114)=1,1,"")</f>
        <v/>
      </c>
      <c r="E114" s="124" t="str">
        <f ca="1">IF(D114="","",SUM($D$2:D114))</f>
        <v/>
      </c>
      <c r="F114" s="124" t="e">
        <f t="shared" ca="1" si="6"/>
        <v>#N/A</v>
      </c>
      <c r="G114" s="124">
        <f ca="1">COUNTIF($C$2:C114,C114)</f>
        <v>103</v>
      </c>
      <c r="H114" s="124" t="str">
        <f t="shared" ca="1" si="7"/>
        <v/>
      </c>
    </row>
    <row r="115" spans="1:8">
      <c r="A115" s="124">
        <v>114</v>
      </c>
      <c r="B115" s="124" t="str">
        <f t="shared" ca="1" si="4"/>
        <v/>
      </c>
      <c r="C115" s="124" t="str">
        <f t="shared" ca="1" si="5"/>
        <v/>
      </c>
      <c r="D115" s="124" t="str">
        <f ca="1">IF(COUNTIF($C$2:C115,C115)=1,1,"")</f>
        <v/>
      </c>
      <c r="E115" s="124" t="str">
        <f ca="1">IF(D115="","",SUM($D$2:D115))</f>
        <v/>
      </c>
      <c r="F115" s="124" t="e">
        <f t="shared" ca="1" si="6"/>
        <v>#N/A</v>
      </c>
      <c r="G115" s="124">
        <f ca="1">COUNTIF($C$2:C115,C115)</f>
        <v>104</v>
      </c>
      <c r="H115" s="124" t="str">
        <f t="shared" ca="1" si="7"/>
        <v/>
      </c>
    </row>
    <row r="116" spans="1:8">
      <c r="A116" s="124">
        <v>115</v>
      </c>
      <c r="B116" s="124" t="str">
        <f t="shared" ca="1" si="4"/>
        <v/>
      </c>
      <c r="C116" s="124" t="str">
        <f t="shared" ca="1" si="5"/>
        <v/>
      </c>
      <c r="D116" s="124" t="str">
        <f ca="1">IF(COUNTIF($C$2:C116,C116)=1,1,"")</f>
        <v/>
      </c>
      <c r="E116" s="124" t="str">
        <f ca="1">IF(D116="","",SUM($D$2:D116))</f>
        <v/>
      </c>
      <c r="F116" s="124" t="e">
        <f t="shared" ca="1" si="6"/>
        <v>#N/A</v>
      </c>
      <c r="G116" s="124">
        <f ca="1">COUNTIF($C$2:C116,C116)</f>
        <v>105</v>
      </c>
      <c r="H116" s="124" t="str">
        <f t="shared" ca="1" si="7"/>
        <v/>
      </c>
    </row>
    <row r="117" spans="1:8">
      <c r="A117" s="124">
        <v>116</v>
      </c>
      <c r="B117" s="124" t="str">
        <f t="shared" ca="1" si="4"/>
        <v/>
      </c>
      <c r="C117" s="124" t="str">
        <f t="shared" ca="1" si="5"/>
        <v/>
      </c>
      <c r="D117" s="124" t="str">
        <f ca="1">IF(COUNTIF($C$2:C117,C117)=1,1,"")</f>
        <v/>
      </c>
      <c r="E117" s="124" t="str">
        <f ca="1">IF(D117="","",SUM($D$2:D117))</f>
        <v/>
      </c>
      <c r="F117" s="124" t="e">
        <f t="shared" ca="1" si="6"/>
        <v>#N/A</v>
      </c>
      <c r="G117" s="124">
        <f ca="1">COUNTIF($C$2:C117,C117)</f>
        <v>106</v>
      </c>
      <c r="H117" s="124" t="str">
        <f t="shared" ca="1" si="7"/>
        <v/>
      </c>
    </row>
    <row r="118" spans="1:8">
      <c r="A118" s="124">
        <v>117</v>
      </c>
      <c r="B118" s="124" t="str">
        <f t="shared" ca="1" si="4"/>
        <v/>
      </c>
      <c r="C118" s="124" t="str">
        <f t="shared" ca="1" si="5"/>
        <v/>
      </c>
      <c r="D118" s="124" t="str">
        <f ca="1">IF(COUNTIF($C$2:C118,C118)=1,1,"")</f>
        <v/>
      </c>
      <c r="E118" s="124" t="str">
        <f ca="1">IF(D118="","",SUM($D$2:D118))</f>
        <v/>
      </c>
      <c r="F118" s="124" t="e">
        <f t="shared" ca="1" si="6"/>
        <v>#N/A</v>
      </c>
      <c r="G118" s="124">
        <f ca="1">COUNTIF($C$2:C118,C118)</f>
        <v>107</v>
      </c>
      <c r="H118" s="124" t="str">
        <f t="shared" ca="1" si="7"/>
        <v/>
      </c>
    </row>
    <row r="119" spans="1:8">
      <c r="A119" s="124">
        <v>118</v>
      </c>
      <c r="B119" s="124" t="str">
        <f t="shared" ca="1" si="4"/>
        <v/>
      </c>
      <c r="C119" s="124" t="str">
        <f t="shared" ca="1" si="5"/>
        <v/>
      </c>
      <c r="D119" s="124" t="str">
        <f ca="1">IF(COUNTIF($C$2:C119,C119)=1,1,"")</f>
        <v/>
      </c>
      <c r="E119" s="124" t="str">
        <f ca="1">IF(D119="","",SUM($D$2:D119))</f>
        <v/>
      </c>
      <c r="F119" s="124" t="e">
        <f t="shared" ca="1" si="6"/>
        <v>#N/A</v>
      </c>
      <c r="G119" s="124">
        <f ca="1">COUNTIF($C$2:C119,C119)</f>
        <v>108</v>
      </c>
      <c r="H119" s="124" t="str">
        <f t="shared" ca="1" si="7"/>
        <v/>
      </c>
    </row>
    <row r="120" spans="1:8">
      <c r="A120" s="124">
        <v>119</v>
      </c>
      <c r="B120" s="124" t="str">
        <f t="shared" ca="1" si="4"/>
        <v/>
      </c>
      <c r="C120" s="124" t="str">
        <f t="shared" ca="1" si="5"/>
        <v/>
      </c>
      <c r="D120" s="124" t="str">
        <f ca="1">IF(COUNTIF($C$2:C120,C120)=1,1,"")</f>
        <v/>
      </c>
      <c r="E120" s="124" t="str">
        <f ca="1">IF(D120="","",SUM($D$2:D120))</f>
        <v/>
      </c>
      <c r="F120" s="124" t="e">
        <f t="shared" ca="1" si="6"/>
        <v>#N/A</v>
      </c>
      <c r="G120" s="124">
        <f ca="1">COUNTIF($C$2:C120,C120)</f>
        <v>109</v>
      </c>
      <c r="H120" s="124" t="str">
        <f t="shared" ca="1" si="7"/>
        <v/>
      </c>
    </row>
    <row r="121" spans="1:8">
      <c r="A121" s="124">
        <v>120</v>
      </c>
      <c r="B121" s="124" t="str">
        <f t="shared" ca="1" si="4"/>
        <v/>
      </c>
      <c r="C121" s="124" t="str">
        <f t="shared" ca="1" si="5"/>
        <v/>
      </c>
      <c r="D121" s="124" t="str">
        <f ca="1">IF(COUNTIF($C$2:C121,C121)=1,1,"")</f>
        <v/>
      </c>
      <c r="E121" s="124" t="str">
        <f ca="1">IF(D121="","",SUM($D$2:D121))</f>
        <v/>
      </c>
      <c r="F121" s="124" t="e">
        <f t="shared" ca="1" si="6"/>
        <v>#N/A</v>
      </c>
      <c r="G121" s="124">
        <f ca="1">COUNTIF($C$2:C121,C121)</f>
        <v>110</v>
      </c>
      <c r="H121" s="124" t="str">
        <f t="shared" ca="1" si="7"/>
        <v/>
      </c>
    </row>
    <row r="122" spans="1:8">
      <c r="A122" s="124">
        <v>121</v>
      </c>
      <c r="B122" s="124" t="str">
        <f t="shared" ca="1" si="4"/>
        <v/>
      </c>
      <c r="C122" s="124" t="str">
        <f t="shared" ca="1" si="5"/>
        <v/>
      </c>
      <c r="D122" s="124" t="str">
        <f ca="1">IF(COUNTIF($C$2:C122,C122)=1,1,"")</f>
        <v/>
      </c>
      <c r="E122" s="124" t="str">
        <f ca="1">IF(D122="","",SUM($D$2:D122))</f>
        <v/>
      </c>
      <c r="F122" s="124" t="e">
        <f t="shared" ca="1" si="6"/>
        <v>#N/A</v>
      </c>
      <c r="G122" s="124">
        <f ca="1">COUNTIF($C$2:C122,C122)</f>
        <v>111</v>
      </c>
      <c r="H122" s="124" t="str">
        <f t="shared" ca="1" si="7"/>
        <v/>
      </c>
    </row>
    <row r="123" spans="1:8">
      <c r="A123" s="124">
        <v>122</v>
      </c>
      <c r="B123" s="124" t="str">
        <f t="shared" ca="1" si="4"/>
        <v/>
      </c>
      <c r="C123" s="124" t="str">
        <f t="shared" ca="1" si="5"/>
        <v/>
      </c>
      <c r="D123" s="124" t="str">
        <f ca="1">IF(COUNTIF($C$2:C123,C123)=1,1,"")</f>
        <v/>
      </c>
      <c r="E123" s="124" t="str">
        <f ca="1">IF(D123="","",SUM($D$2:D123))</f>
        <v/>
      </c>
      <c r="F123" s="124" t="e">
        <f t="shared" ca="1" si="6"/>
        <v>#N/A</v>
      </c>
      <c r="G123" s="124">
        <f ca="1">COUNTIF($C$2:C123,C123)</f>
        <v>112</v>
      </c>
      <c r="H123" s="124" t="str">
        <f t="shared" ca="1" si="7"/>
        <v/>
      </c>
    </row>
    <row r="124" spans="1:8">
      <c r="A124" s="124">
        <v>123</v>
      </c>
      <c r="B124" s="124" t="str">
        <f t="shared" ca="1" si="4"/>
        <v/>
      </c>
      <c r="C124" s="124" t="str">
        <f t="shared" ca="1" si="5"/>
        <v/>
      </c>
      <c r="D124" s="124" t="str">
        <f ca="1">IF(COUNTIF($C$2:C124,C124)=1,1,"")</f>
        <v/>
      </c>
      <c r="E124" s="124" t="str">
        <f ca="1">IF(D124="","",SUM($D$2:D124))</f>
        <v/>
      </c>
      <c r="F124" s="124" t="e">
        <f t="shared" ca="1" si="6"/>
        <v>#N/A</v>
      </c>
      <c r="G124" s="124">
        <f ca="1">COUNTIF($C$2:C124,C124)</f>
        <v>113</v>
      </c>
      <c r="H124" s="124" t="str">
        <f t="shared" ca="1" si="7"/>
        <v/>
      </c>
    </row>
    <row r="125" spans="1:8">
      <c r="A125" s="124">
        <v>124</v>
      </c>
      <c r="B125" s="124" t="str">
        <f t="shared" ca="1" si="4"/>
        <v/>
      </c>
      <c r="C125" s="124" t="str">
        <f t="shared" ca="1" si="5"/>
        <v/>
      </c>
      <c r="D125" s="124" t="str">
        <f ca="1">IF(COUNTIF($C$2:C125,C125)=1,1,"")</f>
        <v/>
      </c>
      <c r="E125" s="124" t="str">
        <f ca="1">IF(D125="","",SUM($D$2:D125))</f>
        <v/>
      </c>
      <c r="F125" s="124" t="e">
        <f t="shared" ca="1" si="6"/>
        <v>#N/A</v>
      </c>
      <c r="G125" s="124">
        <f ca="1">COUNTIF($C$2:C125,C125)</f>
        <v>114</v>
      </c>
      <c r="H125" s="124" t="str">
        <f t="shared" ca="1" si="7"/>
        <v/>
      </c>
    </row>
    <row r="126" spans="1:8">
      <c r="A126" s="124">
        <v>125</v>
      </c>
      <c r="B126" s="124" t="str">
        <f t="shared" ca="1" si="4"/>
        <v/>
      </c>
      <c r="C126" s="124" t="str">
        <f t="shared" ca="1" si="5"/>
        <v/>
      </c>
      <c r="D126" s="124" t="str">
        <f ca="1">IF(COUNTIF($C$2:C126,C126)=1,1,"")</f>
        <v/>
      </c>
      <c r="E126" s="124" t="str">
        <f ca="1">IF(D126="","",SUM($D$2:D126))</f>
        <v/>
      </c>
      <c r="F126" s="124" t="e">
        <f t="shared" ca="1" si="6"/>
        <v>#N/A</v>
      </c>
      <c r="G126" s="124">
        <f ca="1">COUNTIF($C$2:C126,C126)</f>
        <v>115</v>
      </c>
      <c r="H126" s="124" t="str">
        <f t="shared" ca="1" si="7"/>
        <v/>
      </c>
    </row>
    <row r="127" spans="1:8">
      <c r="A127" s="124">
        <v>126</v>
      </c>
      <c r="B127" s="124" t="str">
        <f t="shared" ca="1" si="4"/>
        <v/>
      </c>
      <c r="C127" s="124" t="str">
        <f t="shared" ca="1" si="5"/>
        <v/>
      </c>
      <c r="D127" s="124" t="str">
        <f ca="1">IF(COUNTIF($C$2:C127,C127)=1,1,"")</f>
        <v/>
      </c>
      <c r="E127" s="124" t="str">
        <f ca="1">IF(D127="","",SUM($D$2:D127))</f>
        <v/>
      </c>
      <c r="F127" s="124" t="e">
        <f t="shared" ca="1" si="6"/>
        <v>#N/A</v>
      </c>
      <c r="G127" s="124">
        <f ca="1">COUNTIF($C$2:C127,C127)</f>
        <v>116</v>
      </c>
      <c r="H127" s="124" t="str">
        <f t="shared" ca="1" si="7"/>
        <v/>
      </c>
    </row>
    <row r="128" spans="1:8">
      <c r="A128" s="124">
        <v>127</v>
      </c>
      <c r="B128" s="124" t="str">
        <f t="shared" ca="1" si="4"/>
        <v/>
      </c>
      <c r="C128" s="124" t="str">
        <f t="shared" ca="1" si="5"/>
        <v/>
      </c>
      <c r="D128" s="124" t="str">
        <f ca="1">IF(COUNTIF($C$2:C128,C128)=1,1,"")</f>
        <v/>
      </c>
      <c r="E128" s="124" t="str">
        <f ca="1">IF(D128="","",SUM($D$2:D128))</f>
        <v/>
      </c>
      <c r="F128" s="124" t="e">
        <f t="shared" ca="1" si="6"/>
        <v>#N/A</v>
      </c>
      <c r="G128" s="124">
        <f ca="1">COUNTIF($C$2:C128,C128)</f>
        <v>117</v>
      </c>
      <c r="H128" s="124" t="str">
        <f t="shared" ca="1" si="7"/>
        <v/>
      </c>
    </row>
    <row r="129" spans="1:8">
      <c r="A129" s="124">
        <v>128</v>
      </c>
      <c r="B129" s="124" t="str">
        <f t="shared" ca="1" si="4"/>
        <v/>
      </c>
      <c r="C129" s="124" t="str">
        <f t="shared" ca="1" si="5"/>
        <v/>
      </c>
      <c r="D129" s="124" t="str">
        <f ca="1">IF(COUNTIF($C$2:C129,C129)=1,1,"")</f>
        <v/>
      </c>
      <c r="E129" s="124" t="str">
        <f ca="1">IF(D129="","",SUM($D$2:D129))</f>
        <v/>
      </c>
      <c r="F129" s="124" t="e">
        <f t="shared" ca="1" si="6"/>
        <v>#N/A</v>
      </c>
      <c r="G129" s="124">
        <f ca="1">COUNTIF($C$2:C129,C129)</f>
        <v>118</v>
      </c>
      <c r="H129" s="124" t="str">
        <f t="shared" ca="1" si="7"/>
        <v/>
      </c>
    </row>
    <row r="130" spans="1:8">
      <c r="A130" s="124">
        <v>129</v>
      </c>
      <c r="B130" s="124" t="str">
        <f t="shared" ref="B130:B193" ca="1" si="8">IFERROR(INDEX(日誌氏名,MATCH(A130,リスト,0)),"")</f>
        <v/>
      </c>
      <c r="C130" s="124" t="str">
        <f t="shared" ref="C130:C193" ca="1" si="9">IFERROR(INDEX(現場名,MATCH(B130,氏名,0)),"")</f>
        <v/>
      </c>
      <c r="D130" s="124" t="str">
        <f ca="1">IF(COUNTIF($C$2:C130,C130)=1,1,"")</f>
        <v/>
      </c>
      <c r="E130" s="124" t="str">
        <f ca="1">IF(D130="","",SUM($D$2:D130))</f>
        <v/>
      </c>
      <c r="F130" s="124" t="e">
        <f t="shared" ref="F130:F193" ca="1" si="10">MATCH(C130,配置表並び順,0)-1</f>
        <v>#N/A</v>
      </c>
      <c r="G130" s="124">
        <f ca="1">COUNTIF($C$2:C130,C130)</f>
        <v>119</v>
      </c>
      <c r="H130" s="124" t="str">
        <f t="shared" ca="1" si="7"/>
        <v/>
      </c>
    </row>
    <row r="131" spans="1:8">
      <c r="A131" s="124">
        <v>130</v>
      </c>
      <c r="B131" s="124" t="str">
        <f t="shared" ca="1" si="8"/>
        <v/>
      </c>
      <c r="C131" s="124" t="str">
        <f t="shared" ca="1" si="9"/>
        <v/>
      </c>
      <c r="D131" s="124" t="str">
        <f ca="1">IF(COUNTIF($C$2:C131,C131)=1,1,"")</f>
        <v/>
      </c>
      <c r="E131" s="124" t="str">
        <f ca="1">IF(D131="","",SUM($D$2:D131))</f>
        <v/>
      </c>
      <c r="F131" s="124" t="e">
        <f t="shared" ca="1" si="10"/>
        <v>#N/A</v>
      </c>
      <c r="G131" s="124">
        <f ca="1">COUNTIF($C$2:C131,C131)</f>
        <v>120</v>
      </c>
      <c r="H131" s="124" t="str">
        <f t="shared" ref="H131:H194" ca="1" si="11">IF(B131="","",F131*100+G131)</f>
        <v/>
      </c>
    </row>
    <row r="132" spans="1:8">
      <c r="A132" s="124">
        <v>131</v>
      </c>
      <c r="B132" s="124" t="str">
        <f t="shared" ca="1" si="8"/>
        <v/>
      </c>
      <c r="C132" s="124" t="str">
        <f t="shared" ca="1" si="9"/>
        <v/>
      </c>
      <c r="D132" s="124" t="str">
        <f ca="1">IF(COUNTIF($C$2:C132,C132)=1,1,"")</f>
        <v/>
      </c>
      <c r="E132" s="124" t="str">
        <f ca="1">IF(D132="","",SUM($D$2:D132))</f>
        <v/>
      </c>
      <c r="F132" s="124" t="e">
        <f t="shared" ca="1" si="10"/>
        <v>#N/A</v>
      </c>
      <c r="G132" s="124">
        <f ca="1">COUNTIF($C$2:C132,C132)</f>
        <v>121</v>
      </c>
      <c r="H132" s="124" t="str">
        <f t="shared" ca="1" si="11"/>
        <v/>
      </c>
    </row>
    <row r="133" spans="1:8">
      <c r="A133" s="124">
        <v>132</v>
      </c>
      <c r="B133" s="124" t="str">
        <f t="shared" ca="1" si="8"/>
        <v/>
      </c>
      <c r="C133" s="124" t="str">
        <f t="shared" ca="1" si="9"/>
        <v/>
      </c>
      <c r="D133" s="124" t="str">
        <f ca="1">IF(COUNTIF($C$2:C133,C133)=1,1,"")</f>
        <v/>
      </c>
      <c r="E133" s="124" t="str">
        <f ca="1">IF(D133="","",SUM($D$2:D133))</f>
        <v/>
      </c>
      <c r="F133" s="124" t="e">
        <f t="shared" ca="1" si="10"/>
        <v>#N/A</v>
      </c>
      <c r="G133" s="124">
        <f ca="1">COUNTIF($C$2:C133,C133)</f>
        <v>122</v>
      </c>
      <c r="H133" s="124" t="str">
        <f t="shared" ca="1" si="11"/>
        <v/>
      </c>
    </row>
    <row r="134" spans="1:8">
      <c r="A134" s="124">
        <v>133</v>
      </c>
      <c r="B134" s="124" t="str">
        <f t="shared" ca="1" si="8"/>
        <v/>
      </c>
      <c r="C134" s="124" t="str">
        <f t="shared" ca="1" si="9"/>
        <v/>
      </c>
      <c r="D134" s="124" t="str">
        <f ca="1">IF(COUNTIF($C$2:C134,C134)=1,1,"")</f>
        <v/>
      </c>
      <c r="E134" s="124" t="str">
        <f ca="1">IF(D134="","",SUM($D$2:D134))</f>
        <v/>
      </c>
      <c r="F134" s="124" t="e">
        <f t="shared" ca="1" si="10"/>
        <v>#N/A</v>
      </c>
      <c r="G134" s="124">
        <f ca="1">COUNTIF($C$2:C134,C134)</f>
        <v>123</v>
      </c>
      <c r="H134" s="124" t="str">
        <f t="shared" ca="1" si="11"/>
        <v/>
      </c>
    </row>
    <row r="135" spans="1:8">
      <c r="A135" s="124">
        <v>134</v>
      </c>
      <c r="B135" s="124" t="str">
        <f t="shared" ca="1" si="8"/>
        <v/>
      </c>
      <c r="C135" s="124" t="str">
        <f t="shared" ca="1" si="9"/>
        <v/>
      </c>
      <c r="D135" s="124" t="str">
        <f ca="1">IF(COUNTIF($C$2:C135,C135)=1,1,"")</f>
        <v/>
      </c>
      <c r="E135" s="124" t="str">
        <f ca="1">IF(D135="","",SUM($D$2:D135))</f>
        <v/>
      </c>
      <c r="F135" s="124" t="e">
        <f t="shared" ca="1" si="10"/>
        <v>#N/A</v>
      </c>
      <c r="G135" s="124">
        <f ca="1">COUNTIF($C$2:C135,C135)</f>
        <v>124</v>
      </c>
      <c r="H135" s="124" t="str">
        <f t="shared" ca="1" si="11"/>
        <v/>
      </c>
    </row>
    <row r="136" spans="1:8">
      <c r="A136" s="124">
        <v>135</v>
      </c>
      <c r="B136" s="124" t="str">
        <f t="shared" ca="1" si="8"/>
        <v/>
      </c>
      <c r="C136" s="124" t="str">
        <f t="shared" ca="1" si="9"/>
        <v/>
      </c>
      <c r="D136" s="124" t="str">
        <f ca="1">IF(COUNTIF($C$2:C136,C136)=1,1,"")</f>
        <v/>
      </c>
      <c r="E136" s="124" t="str">
        <f ca="1">IF(D136="","",SUM($D$2:D136))</f>
        <v/>
      </c>
      <c r="F136" s="124" t="e">
        <f t="shared" ca="1" si="10"/>
        <v>#N/A</v>
      </c>
      <c r="G136" s="124">
        <f ca="1">COUNTIF($C$2:C136,C136)</f>
        <v>125</v>
      </c>
      <c r="H136" s="124" t="str">
        <f t="shared" ca="1" si="11"/>
        <v/>
      </c>
    </row>
    <row r="137" spans="1:8">
      <c r="A137" s="124">
        <v>136</v>
      </c>
      <c r="B137" s="124" t="str">
        <f t="shared" ca="1" si="8"/>
        <v/>
      </c>
      <c r="C137" s="124" t="str">
        <f t="shared" ca="1" si="9"/>
        <v/>
      </c>
      <c r="D137" s="124" t="str">
        <f ca="1">IF(COUNTIF($C$2:C137,C137)=1,1,"")</f>
        <v/>
      </c>
      <c r="E137" s="124" t="str">
        <f ca="1">IF(D137="","",SUM($D$2:D137))</f>
        <v/>
      </c>
      <c r="F137" s="124" t="e">
        <f t="shared" ca="1" si="10"/>
        <v>#N/A</v>
      </c>
      <c r="G137" s="124">
        <f ca="1">COUNTIF($C$2:C137,C137)</f>
        <v>126</v>
      </c>
      <c r="H137" s="124" t="str">
        <f t="shared" ca="1" si="11"/>
        <v/>
      </c>
    </row>
    <row r="138" spans="1:8">
      <c r="A138" s="124">
        <v>137</v>
      </c>
      <c r="B138" s="124" t="str">
        <f t="shared" ca="1" si="8"/>
        <v/>
      </c>
      <c r="C138" s="124" t="str">
        <f t="shared" ca="1" si="9"/>
        <v/>
      </c>
      <c r="D138" s="124" t="str">
        <f ca="1">IF(COUNTIF($C$2:C138,C138)=1,1,"")</f>
        <v/>
      </c>
      <c r="E138" s="124" t="str">
        <f ca="1">IF(D138="","",SUM($D$2:D138))</f>
        <v/>
      </c>
      <c r="F138" s="124" t="e">
        <f t="shared" ca="1" si="10"/>
        <v>#N/A</v>
      </c>
      <c r="G138" s="124">
        <f ca="1">COUNTIF($C$2:C138,C138)</f>
        <v>127</v>
      </c>
      <c r="H138" s="124" t="str">
        <f t="shared" ca="1" si="11"/>
        <v/>
      </c>
    </row>
    <row r="139" spans="1:8">
      <c r="A139" s="124">
        <v>138</v>
      </c>
      <c r="B139" s="124" t="str">
        <f t="shared" ca="1" si="8"/>
        <v/>
      </c>
      <c r="C139" s="124" t="str">
        <f t="shared" ca="1" si="9"/>
        <v/>
      </c>
      <c r="D139" s="124" t="str">
        <f ca="1">IF(COUNTIF($C$2:C139,C139)=1,1,"")</f>
        <v/>
      </c>
      <c r="E139" s="124" t="str">
        <f ca="1">IF(D139="","",SUM($D$2:D139))</f>
        <v/>
      </c>
      <c r="F139" s="124" t="e">
        <f t="shared" ca="1" si="10"/>
        <v>#N/A</v>
      </c>
      <c r="G139" s="124">
        <f ca="1">COUNTIF($C$2:C139,C139)</f>
        <v>128</v>
      </c>
      <c r="H139" s="124" t="str">
        <f t="shared" ca="1" si="11"/>
        <v/>
      </c>
    </row>
    <row r="140" spans="1:8">
      <c r="A140" s="124">
        <v>139</v>
      </c>
      <c r="B140" s="124" t="str">
        <f t="shared" ca="1" si="8"/>
        <v/>
      </c>
      <c r="C140" s="124" t="str">
        <f t="shared" ca="1" si="9"/>
        <v/>
      </c>
      <c r="D140" s="124" t="str">
        <f ca="1">IF(COUNTIF($C$2:C140,C140)=1,1,"")</f>
        <v/>
      </c>
      <c r="E140" s="124" t="str">
        <f ca="1">IF(D140="","",SUM($D$2:D140))</f>
        <v/>
      </c>
      <c r="F140" s="124" t="e">
        <f t="shared" ca="1" si="10"/>
        <v>#N/A</v>
      </c>
      <c r="G140" s="124">
        <f ca="1">COUNTIF($C$2:C140,C140)</f>
        <v>129</v>
      </c>
      <c r="H140" s="124" t="str">
        <f t="shared" ca="1" si="11"/>
        <v/>
      </c>
    </row>
    <row r="141" spans="1:8">
      <c r="A141" s="124">
        <v>140</v>
      </c>
      <c r="B141" s="124" t="str">
        <f t="shared" ca="1" si="8"/>
        <v/>
      </c>
      <c r="C141" s="124" t="str">
        <f t="shared" ca="1" si="9"/>
        <v/>
      </c>
      <c r="D141" s="124" t="str">
        <f ca="1">IF(COUNTIF($C$2:C141,C141)=1,1,"")</f>
        <v/>
      </c>
      <c r="E141" s="124" t="str">
        <f ca="1">IF(D141="","",SUM($D$2:D141))</f>
        <v/>
      </c>
      <c r="F141" s="124" t="e">
        <f t="shared" ca="1" si="10"/>
        <v>#N/A</v>
      </c>
      <c r="G141" s="124">
        <f ca="1">COUNTIF($C$2:C141,C141)</f>
        <v>130</v>
      </c>
      <c r="H141" s="124" t="str">
        <f t="shared" ca="1" si="11"/>
        <v/>
      </c>
    </row>
    <row r="142" spans="1:8">
      <c r="A142" s="124">
        <v>141</v>
      </c>
      <c r="B142" s="124" t="str">
        <f t="shared" ca="1" si="8"/>
        <v/>
      </c>
      <c r="C142" s="124" t="str">
        <f t="shared" ca="1" si="9"/>
        <v/>
      </c>
      <c r="D142" s="124" t="str">
        <f ca="1">IF(COUNTIF($C$2:C142,C142)=1,1,"")</f>
        <v/>
      </c>
      <c r="E142" s="124" t="str">
        <f ca="1">IF(D142="","",SUM($D$2:D142))</f>
        <v/>
      </c>
      <c r="F142" s="124" t="e">
        <f t="shared" ca="1" si="10"/>
        <v>#N/A</v>
      </c>
      <c r="G142" s="124">
        <f ca="1">COUNTIF($C$2:C142,C142)</f>
        <v>131</v>
      </c>
      <c r="H142" s="124" t="str">
        <f t="shared" ca="1" si="11"/>
        <v/>
      </c>
    </row>
    <row r="143" spans="1:8">
      <c r="A143" s="124">
        <v>142</v>
      </c>
      <c r="B143" s="124" t="str">
        <f t="shared" ca="1" si="8"/>
        <v/>
      </c>
      <c r="C143" s="124" t="str">
        <f t="shared" ca="1" si="9"/>
        <v/>
      </c>
      <c r="D143" s="124" t="str">
        <f ca="1">IF(COUNTIF($C$2:C143,C143)=1,1,"")</f>
        <v/>
      </c>
      <c r="E143" s="124" t="str">
        <f ca="1">IF(D143="","",SUM($D$2:D143))</f>
        <v/>
      </c>
      <c r="F143" s="124" t="e">
        <f t="shared" ca="1" si="10"/>
        <v>#N/A</v>
      </c>
      <c r="G143" s="124">
        <f ca="1">COUNTIF($C$2:C143,C143)</f>
        <v>132</v>
      </c>
      <c r="H143" s="124" t="str">
        <f t="shared" ca="1" si="11"/>
        <v/>
      </c>
    </row>
    <row r="144" spans="1:8">
      <c r="A144" s="124">
        <v>143</v>
      </c>
      <c r="B144" s="124" t="str">
        <f t="shared" ca="1" si="8"/>
        <v/>
      </c>
      <c r="C144" s="124" t="str">
        <f t="shared" ca="1" si="9"/>
        <v/>
      </c>
      <c r="D144" s="124" t="str">
        <f ca="1">IF(COUNTIF($C$2:C144,C144)=1,1,"")</f>
        <v/>
      </c>
      <c r="E144" s="124" t="str">
        <f ca="1">IF(D144="","",SUM($D$2:D144))</f>
        <v/>
      </c>
      <c r="F144" s="124" t="e">
        <f t="shared" ca="1" si="10"/>
        <v>#N/A</v>
      </c>
      <c r="G144" s="124">
        <f ca="1">COUNTIF($C$2:C144,C144)</f>
        <v>133</v>
      </c>
      <c r="H144" s="124" t="str">
        <f t="shared" ca="1" si="11"/>
        <v/>
      </c>
    </row>
    <row r="145" spans="1:8">
      <c r="A145" s="124">
        <v>144</v>
      </c>
      <c r="B145" s="124" t="str">
        <f t="shared" ca="1" si="8"/>
        <v/>
      </c>
      <c r="C145" s="124" t="str">
        <f t="shared" ca="1" si="9"/>
        <v/>
      </c>
      <c r="D145" s="124" t="str">
        <f ca="1">IF(COUNTIF($C$2:C145,C145)=1,1,"")</f>
        <v/>
      </c>
      <c r="E145" s="124" t="str">
        <f ca="1">IF(D145="","",SUM($D$2:D145))</f>
        <v/>
      </c>
      <c r="F145" s="124" t="e">
        <f t="shared" ca="1" si="10"/>
        <v>#N/A</v>
      </c>
      <c r="G145" s="124">
        <f ca="1">COUNTIF($C$2:C145,C145)</f>
        <v>134</v>
      </c>
      <c r="H145" s="124" t="str">
        <f t="shared" ca="1" si="11"/>
        <v/>
      </c>
    </row>
    <row r="146" spans="1:8">
      <c r="A146" s="124">
        <v>145</v>
      </c>
      <c r="B146" s="124" t="str">
        <f t="shared" ca="1" si="8"/>
        <v/>
      </c>
      <c r="C146" s="124" t="str">
        <f t="shared" ca="1" si="9"/>
        <v/>
      </c>
      <c r="D146" s="124" t="str">
        <f ca="1">IF(COUNTIF($C$2:C146,C146)=1,1,"")</f>
        <v/>
      </c>
      <c r="E146" s="124" t="str">
        <f ca="1">IF(D146="","",SUM($D$2:D146))</f>
        <v/>
      </c>
      <c r="F146" s="124" t="e">
        <f t="shared" ca="1" si="10"/>
        <v>#N/A</v>
      </c>
      <c r="G146" s="124">
        <f ca="1">COUNTIF($C$2:C146,C146)</f>
        <v>135</v>
      </c>
      <c r="H146" s="124" t="str">
        <f t="shared" ca="1" si="11"/>
        <v/>
      </c>
    </row>
    <row r="147" spans="1:8">
      <c r="A147" s="124">
        <v>146</v>
      </c>
      <c r="B147" s="124" t="str">
        <f t="shared" ca="1" si="8"/>
        <v/>
      </c>
      <c r="C147" s="124" t="str">
        <f t="shared" ca="1" si="9"/>
        <v/>
      </c>
      <c r="D147" s="124" t="str">
        <f ca="1">IF(COUNTIF($C$2:C147,C147)=1,1,"")</f>
        <v/>
      </c>
      <c r="E147" s="124" t="str">
        <f ca="1">IF(D147="","",SUM($D$2:D147))</f>
        <v/>
      </c>
      <c r="F147" s="124" t="e">
        <f t="shared" ca="1" si="10"/>
        <v>#N/A</v>
      </c>
      <c r="G147" s="124">
        <f ca="1">COUNTIF($C$2:C147,C147)</f>
        <v>136</v>
      </c>
      <c r="H147" s="124" t="str">
        <f t="shared" ca="1" si="11"/>
        <v/>
      </c>
    </row>
    <row r="148" spans="1:8">
      <c r="A148" s="124">
        <v>147</v>
      </c>
      <c r="B148" s="124" t="str">
        <f t="shared" ca="1" si="8"/>
        <v/>
      </c>
      <c r="C148" s="124" t="str">
        <f t="shared" ca="1" si="9"/>
        <v/>
      </c>
      <c r="D148" s="124" t="str">
        <f ca="1">IF(COUNTIF($C$2:C148,C148)=1,1,"")</f>
        <v/>
      </c>
      <c r="E148" s="124" t="str">
        <f ca="1">IF(D148="","",SUM($D$2:D148))</f>
        <v/>
      </c>
      <c r="F148" s="124" t="e">
        <f t="shared" ca="1" si="10"/>
        <v>#N/A</v>
      </c>
      <c r="G148" s="124">
        <f ca="1">COUNTIF($C$2:C148,C148)</f>
        <v>137</v>
      </c>
      <c r="H148" s="124" t="str">
        <f t="shared" ca="1" si="11"/>
        <v/>
      </c>
    </row>
    <row r="149" spans="1:8">
      <c r="A149" s="124">
        <v>148</v>
      </c>
      <c r="B149" s="124" t="str">
        <f t="shared" ca="1" si="8"/>
        <v/>
      </c>
      <c r="C149" s="124" t="str">
        <f t="shared" ca="1" si="9"/>
        <v/>
      </c>
      <c r="D149" s="124" t="str">
        <f ca="1">IF(COUNTIF($C$2:C149,C149)=1,1,"")</f>
        <v/>
      </c>
      <c r="E149" s="124" t="str">
        <f ca="1">IF(D149="","",SUM($D$2:D149))</f>
        <v/>
      </c>
      <c r="F149" s="124" t="e">
        <f t="shared" ca="1" si="10"/>
        <v>#N/A</v>
      </c>
      <c r="G149" s="124">
        <f ca="1">COUNTIF($C$2:C149,C149)</f>
        <v>138</v>
      </c>
      <c r="H149" s="124" t="str">
        <f t="shared" ca="1" si="11"/>
        <v/>
      </c>
    </row>
    <row r="150" spans="1:8">
      <c r="A150" s="124">
        <v>149</v>
      </c>
      <c r="B150" s="124" t="str">
        <f t="shared" ca="1" si="8"/>
        <v/>
      </c>
      <c r="C150" s="124" t="str">
        <f t="shared" ca="1" si="9"/>
        <v/>
      </c>
      <c r="D150" s="124" t="str">
        <f ca="1">IF(COUNTIF($C$2:C150,C150)=1,1,"")</f>
        <v/>
      </c>
      <c r="E150" s="124" t="str">
        <f ca="1">IF(D150="","",SUM($D$2:D150))</f>
        <v/>
      </c>
      <c r="F150" s="124" t="e">
        <f t="shared" ca="1" si="10"/>
        <v>#N/A</v>
      </c>
      <c r="G150" s="124">
        <f ca="1">COUNTIF($C$2:C150,C150)</f>
        <v>139</v>
      </c>
      <c r="H150" s="124" t="str">
        <f t="shared" ca="1" si="11"/>
        <v/>
      </c>
    </row>
    <row r="151" spans="1:8">
      <c r="A151" s="124">
        <v>150</v>
      </c>
      <c r="B151" s="124" t="str">
        <f t="shared" ca="1" si="8"/>
        <v/>
      </c>
      <c r="C151" s="124" t="str">
        <f t="shared" ca="1" si="9"/>
        <v/>
      </c>
      <c r="D151" s="124" t="str">
        <f ca="1">IF(COUNTIF($C$2:C151,C151)=1,1,"")</f>
        <v/>
      </c>
      <c r="E151" s="124" t="str">
        <f ca="1">IF(D151="","",SUM($D$2:D151))</f>
        <v/>
      </c>
      <c r="F151" s="124" t="e">
        <f t="shared" ca="1" si="10"/>
        <v>#N/A</v>
      </c>
      <c r="G151" s="124">
        <f ca="1">COUNTIF($C$2:C151,C151)</f>
        <v>140</v>
      </c>
      <c r="H151" s="124" t="str">
        <f t="shared" ca="1" si="11"/>
        <v/>
      </c>
    </row>
    <row r="152" spans="1:8">
      <c r="A152" s="124">
        <v>151</v>
      </c>
      <c r="B152" s="124" t="str">
        <f t="shared" ca="1" si="8"/>
        <v/>
      </c>
      <c r="C152" s="124" t="str">
        <f t="shared" ca="1" si="9"/>
        <v/>
      </c>
      <c r="D152" s="124" t="str">
        <f ca="1">IF(COUNTIF($C$2:C152,C152)=1,1,"")</f>
        <v/>
      </c>
      <c r="E152" s="124" t="str">
        <f ca="1">IF(D152="","",SUM($D$2:D152))</f>
        <v/>
      </c>
      <c r="F152" s="124" t="e">
        <f t="shared" ca="1" si="10"/>
        <v>#N/A</v>
      </c>
      <c r="G152" s="124">
        <f ca="1">COUNTIF($C$2:C152,C152)</f>
        <v>141</v>
      </c>
      <c r="H152" s="124" t="str">
        <f t="shared" ca="1" si="11"/>
        <v/>
      </c>
    </row>
    <row r="153" spans="1:8">
      <c r="A153" s="124">
        <v>152</v>
      </c>
      <c r="B153" s="124" t="str">
        <f t="shared" ca="1" si="8"/>
        <v/>
      </c>
      <c r="C153" s="124" t="str">
        <f t="shared" ca="1" si="9"/>
        <v/>
      </c>
      <c r="D153" s="124" t="str">
        <f ca="1">IF(COUNTIF($C$2:C153,C153)=1,1,"")</f>
        <v/>
      </c>
      <c r="E153" s="124" t="str">
        <f ca="1">IF(D153="","",SUM($D$2:D153))</f>
        <v/>
      </c>
      <c r="F153" s="124" t="e">
        <f t="shared" ca="1" si="10"/>
        <v>#N/A</v>
      </c>
      <c r="G153" s="124">
        <f ca="1">COUNTIF($C$2:C153,C153)</f>
        <v>142</v>
      </c>
      <c r="H153" s="124" t="str">
        <f t="shared" ca="1" si="11"/>
        <v/>
      </c>
    </row>
    <row r="154" spans="1:8">
      <c r="A154" s="124">
        <v>153</v>
      </c>
      <c r="B154" s="124" t="str">
        <f t="shared" ca="1" si="8"/>
        <v/>
      </c>
      <c r="C154" s="124" t="str">
        <f t="shared" ca="1" si="9"/>
        <v/>
      </c>
      <c r="D154" s="124" t="str">
        <f ca="1">IF(COUNTIF($C$2:C154,C154)=1,1,"")</f>
        <v/>
      </c>
      <c r="E154" s="124" t="str">
        <f ca="1">IF(D154="","",SUM($D$2:D154))</f>
        <v/>
      </c>
      <c r="F154" s="124" t="e">
        <f t="shared" ca="1" si="10"/>
        <v>#N/A</v>
      </c>
      <c r="G154" s="124">
        <f ca="1">COUNTIF($C$2:C154,C154)</f>
        <v>143</v>
      </c>
      <c r="H154" s="124" t="str">
        <f t="shared" ca="1" si="11"/>
        <v/>
      </c>
    </row>
    <row r="155" spans="1:8">
      <c r="A155" s="124">
        <v>154</v>
      </c>
      <c r="B155" s="124" t="str">
        <f t="shared" ca="1" si="8"/>
        <v/>
      </c>
      <c r="C155" s="124" t="str">
        <f t="shared" ca="1" si="9"/>
        <v/>
      </c>
      <c r="D155" s="124" t="str">
        <f ca="1">IF(COUNTIF($C$2:C155,C155)=1,1,"")</f>
        <v/>
      </c>
      <c r="E155" s="124" t="str">
        <f ca="1">IF(D155="","",SUM($D$2:D155))</f>
        <v/>
      </c>
      <c r="F155" s="124" t="e">
        <f t="shared" ca="1" si="10"/>
        <v>#N/A</v>
      </c>
      <c r="G155" s="124">
        <f ca="1">COUNTIF($C$2:C155,C155)</f>
        <v>144</v>
      </c>
      <c r="H155" s="124" t="str">
        <f t="shared" ca="1" si="11"/>
        <v/>
      </c>
    </row>
    <row r="156" spans="1:8">
      <c r="A156" s="124">
        <v>155</v>
      </c>
      <c r="B156" s="124" t="str">
        <f t="shared" ca="1" si="8"/>
        <v/>
      </c>
      <c r="C156" s="124" t="str">
        <f t="shared" ca="1" si="9"/>
        <v/>
      </c>
      <c r="D156" s="124" t="str">
        <f ca="1">IF(COUNTIF($C$2:C156,C156)=1,1,"")</f>
        <v/>
      </c>
      <c r="E156" s="124" t="str">
        <f ca="1">IF(D156="","",SUM($D$2:D156))</f>
        <v/>
      </c>
      <c r="F156" s="124" t="e">
        <f t="shared" ca="1" si="10"/>
        <v>#N/A</v>
      </c>
      <c r="G156" s="124">
        <f ca="1">COUNTIF($C$2:C156,C156)</f>
        <v>145</v>
      </c>
      <c r="H156" s="124" t="str">
        <f t="shared" ca="1" si="11"/>
        <v/>
      </c>
    </row>
    <row r="157" spans="1:8">
      <c r="A157" s="124">
        <v>156</v>
      </c>
      <c r="B157" s="124" t="str">
        <f t="shared" ca="1" si="8"/>
        <v/>
      </c>
      <c r="C157" s="124" t="str">
        <f t="shared" ca="1" si="9"/>
        <v/>
      </c>
      <c r="D157" s="124" t="str">
        <f ca="1">IF(COUNTIF($C$2:C157,C157)=1,1,"")</f>
        <v/>
      </c>
      <c r="E157" s="124" t="str">
        <f ca="1">IF(D157="","",SUM($D$2:D157))</f>
        <v/>
      </c>
      <c r="F157" s="124" t="e">
        <f t="shared" ca="1" si="10"/>
        <v>#N/A</v>
      </c>
      <c r="G157" s="124">
        <f ca="1">COUNTIF($C$2:C157,C157)</f>
        <v>146</v>
      </c>
      <c r="H157" s="124" t="str">
        <f t="shared" ca="1" si="11"/>
        <v/>
      </c>
    </row>
    <row r="158" spans="1:8">
      <c r="A158" s="124">
        <v>157</v>
      </c>
      <c r="B158" s="124" t="str">
        <f t="shared" ca="1" si="8"/>
        <v/>
      </c>
      <c r="C158" s="124" t="str">
        <f t="shared" ca="1" si="9"/>
        <v/>
      </c>
      <c r="D158" s="124" t="str">
        <f ca="1">IF(COUNTIF($C$2:C158,C158)=1,1,"")</f>
        <v/>
      </c>
      <c r="E158" s="124" t="str">
        <f ca="1">IF(D158="","",SUM($D$2:D158))</f>
        <v/>
      </c>
      <c r="F158" s="124" t="e">
        <f t="shared" ca="1" si="10"/>
        <v>#N/A</v>
      </c>
      <c r="G158" s="124">
        <f ca="1">COUNTIF($C$2:C158,C158)</f>
        <v>147</v>
      </c>
      <c r="H158" s="124" t="str">
        <f t="shared" ca="1" si="11"/>
        <v/>
      </c>
    </row>
    <row r="159" spans="1:8">
      <c r="A159" s="124">
        <v>158</v>
      </c>
      <c r="B159" s="124" t="str">
        <f t="shared" ca="1" si="8"/>
        <v/>
      </c>
      <c r="C159" s="124" t="str">
        <f t="shared" ca="1" si="9"/>
        <v/>
      </c>
      <c r="D159" s="124" t="str">
        <f ca="1">IF(COUNTIF($C$2:C159,C159)=1,1,"")</f>
        <v/>
      </c>
      <c r="E159" s="124" t="str">
        <f ca="1">IF(D159="","",SUM($D$2:D159))</f>
        <v/>
      </c>
      <c r="F159" s="124" t="e">
        <f t="shared" ca="1" si="10"/>
        <v>#N/A</v>
      </c>
      <c r="G159" s="124">
        <f ca="1">COUNTIF($C$2:C159,C159)</f>
        <v>148</v>
      </c>
      <c r="H159" s="124" t="str">
        <f t="shared" ca="1" si="11"/>
        <v/>
      </c>
    </row>
    <row r="160" spans="1:8">
      <c r="A160" s="124">
        <v>159</v>
      </c>
      <c r="B160" s="124" t="str">
        <f t="shared" ca="1" si="8"/>
        <v/>
      </c>
      <c r="C160" s="124" t="str">
        <f t="shared" ca="1" si="9"/>
        <v/>
      </c>
      <c r="D160" s="124" t="str">
        <f ca="1">IF(COUNTIF($C$2:C160,C160)=1,1,"")</f>
        <v/>
      </c>
      <c r="E160" s="124" t="str">
        <f ca="1">IF(D160="","",SUM($D$2:D160))</f>
        <v/>
      </c>
      <c r="F160" s="124" t="e">
        <f t="shared" ca="1" si="10"/>
        <v>#N/A</v>
      </c>
      <c r="G160" s="124">
        <f ca="1">COUNTIF($C$2:C160,C160)</f>
        <v>149</v>
      </c>
      <c r="H160" s="124" t="str">
        <f t="shared" ca="1" si="11"/>
        <v/>
      </c>
    </row>
    <row r="161" spans="1:8">
      <c r="A161" s="124">
        <v>160</v>
      </c>
      <c r="B161" s="124" t="str">
        <f t="shared" ca="1" si="8"/>
        <v/>
      </c>
      <c r="C161" s="124" t="str">
        <f t="shared" ca="1" si="9"/>
        <v/>
      </c>
      <c r="D161" s="124" t="str">
        <f ca="1">IF(COUNTIF($C$2:C161,C161)=1,1,"")</f>
        <v/>
      </c>
      <c r="E161" s="124" t="str">
        <f ca="1">IF(D161="","",SUM($D$2:D161))</f>
        <v/>
      </c>
      <c r="F161" s="124" t="e">
        <f t="shared" ca="1" si="10"/>
        <v>#N/A</v>
      </c>
      <c r="G161" s="124">
        <f ca="1">COUNTIF($C$2:C161,C161)</f>
        <v>150</v>
      </c>
      <c r="H161" s="124" t="str">
        <f t="shared" ca="1" si="11"/>
        <v/>
      </c>
    </row>
    <row r="162" spans="1:8">
      <c r="A162" s="124">
        <v>161</v>
      </c>
      <c r="B162" s="124" t="str">
        <f t="shared" ca="1" si="8"/>
        <v/>
      </c>
      <c r="C162" s="124" t="str">
        <f t="shared" ca="1" si="9"/>
        <v/>
      </c>
      <c r="D162" s="124" t="str">
        <f ca="1">IF(COUNTIF($C$2:C162,C162)=1,1,"")</f>
        <v/>
      </c>
      <c r="E162" s="124" t="str">
        <f ca="1">IF(D162="","",SUM($D$2:D162))</f>
        <v/>
      </c>
      <c r="F162" s="124" t="e">
        <f t="shared" ca="1" si="10"/>
        <v>#N/A</v>
      </c>
      <c r="G162" s="124">
        <f ca="1">COUNTIF($C$2:C162,C162)</f>
        <v>151</v>
      </c>
      <c r="H162" s="124" t="str">
        <f t="shared" ca="1" si="11"/>
        <v/>
      </c>
    </row>
    <row r="163" spans="1:8">
      <c r="A163" s="124">
        <v>162</v>
      </c>
      <c r="B163" s="124" t="str">
        <f t="shared" ca="1" si="8"/>
        <v/>
      </c>
      <c r="C163" s="124" t="str">
        <f t="shared" ca="1" si="9"/>
        <v/>
      </c>
      <c r="D163" s="124" t="str">
        <f ca="1">IF(COUNTIF($C$2:C163,C163)=1,1,"")</f>
        <v/>
      </c>
      <c r="E163" s="124" t="str">
        <f ca="1">IF(D163="","",SUM($D$2:D163))</f>
        <v/>
      </c>
      <c r="F163" s="124" t="e">
        <f t="shared" ca="1" si="10"/>
        <v>#N/A</v>
      </c>
      <c r="G163" s="124">
        <f ca="1">COUNTIF($C$2:C163,C163)</f>
        <v>152</v>
      </c>
      <c r="H163" s="124" t="str">
        <f t="shared" ca="1" si="11"/>
        <v/>
      </c>
    </row>
    <row r="164" spans="1:8">
      <c r="A164" s="124">
        <v>163</v>
      </c>
      <c r="B164" s="124" t="str">
        <f t="shared" ca="1" si="8"/>
        <v/>
      </c>
      <c r="C164" s="124" t="str">
        <f t="shared" ca="1" si="9"/>
        <v/>
      </c>
      <c r="D164" s="124" t="str">
        <f ca="1">IF(COUNTIF($C$2:C164,C164)=1,1,"")</f>
        <v/>
      </c>
      <c r="E164" s="124" t="str">
        <f ca="1">IF(D164="","",SUM($D$2:D164))</f>
        <v/>
      </c>
      <c r="F164" s="124" t="e">
        <f t="shared" ca="1" si="10"/>
        <v>#N/A</v>
      </c>
      <c r="G164" s="124">
        <f ca="1">COUNTIF($C$2:C164,C164)</f>
        <v>153</v>
      </c>
      <c r="H164" s="124" t="str">
        <f t="shared" ca="1" si="11"/>
        <v/>
      </c>
    </row>
    <row r="165" spans="1:8">
      <c r="A165" s="124">
        <v>164</v>
      </c>
      <c r="B165" s="124" t="str">
        <f t="shared" ca="1" si="8"/>
        <v/>
      </c>
      <c r="C165" s="124" t="str">
        <f t="shared" ca="1" si="9"/>
        <v/>
      </c>
      <c r="D165" s="124" t="str">
        <f ca="1">IF(COUNTIF($C$2:C165,C165)=1,1,"")</f>
        <v/>
      </c>
      <c r="E165" s="124" t="str">
        <f ca="1">IF(D165="","",SUM($D$2:D165))</f>
        <v/>
      </c>
      <c r="F165" s="124" t="e">
        <f t="shared" ca="1" si="10"/>
        <v>#N/A</v>
      </c>
      <c r="G165" s="124">
        <f ca="1">COUNTIF($C$2:C165,C165)</f>
        <v>154</v>
      </c>
      <c r="H165" s="124" t="str">
        <f t="shared" ca="1" si="11"/>
        <v/>
      </c>
    </row>
    <row r="166" spans="1:8">
      <c r="A166" s="124">
        <v>165</v>
      </c>
      <c r="B166" s="124" t="str">
        <f t="shared" ca="1" si="8"/>
        <v/>
      </c>
      <c r="C166" s="124" t="str">
        <f t="shared" ca="1" si="9"/>
        <v/>
      </c>
      <c r="D166" s="124" t="str">
        <f ca="1">IF(COUNTIF($C$2:C166,C166)=1,1,"")</f>
        <v/>
      </c>
      <c r="E166" s="124" t="str">
        <f ca="1">IF(D166="","",SUM($D$2:D166))</f>
        <v/>
      </c>
      <c r="F166" s="124" t="e">
        <f t="shared" ca="1" si="10"/>
        <v>#N/A</v>
      </c>
      <c r="G166" s="124">
        <f ca="1">COUNTIF($C$2:C166,C166)</f>
        <v>155</v>
      </c>
      <c r="H166" s="124" t="str">
        <f t="shared" ca="1" si="11"/>
        <v/>
      </c>
    </row>
    <row r="167" spans="1:8">
      <c r="A167" s="124">
        <v>166</v>
      </c>
      <c r="B167" s="124" t="str">
        <f t="shared" ca="1" si="8"/>
        <v/>
      </c>
      <c r="C167" s="124" t="str">
        <f t="shared" ca="1" si="9"/>
        <v/>
      </c>
      <c r="D167" s="124" t="str">
        <f ca="1">IF(COUNTIF($C$2:C167,C167)=1,1,"")</f>
        <v/>
      </c>
      <c r="E167" s="124" t="str">
        <f ca="1">IF(D167="","",SUM($D$2:D167))</f>
        <v/>
      </c>
      <c r="F167" s="124" t="e">
        <f t="shared" ca="1" si="10"/>
        <v>#N/A</v>
      </c>
      <c r="G167" s="124">
        <f ca="1">COUNTIF($C$2:C167,C167)</f>
        <v>156</v>
      </c>
      <c r="H167" s="124" t="str">
        <f t="shared" ca="1" si="11"/>
        <v/>
      </c>
    </row>
    <row r="168" spans="1:8">
      <c r="A168" s="124">
        <v>167</v>
      </c>
      <c r="B168" s="124" t="str">
        <f t="shared" ca="1" si="8"/>
        <v/>
      </c>
      <c r="C168" s="124" t="str">
        <f t="shared" ca="1" si="9"/>
        <v/>
      </c>
      <c r="D168" s="124" t="str">
        <f ca="1">IF(COUNTIF($C$2:C168,C168)=1,1,"")</f>
        <v/>
      </c>
      <c r="E168" s="124" t="str">
        <f ca="1">IF(D168="","",SUM($D$2:D168))</f>
        <v/>
      </c>
      <c r="F168" s="124" t="e">
        <f t="shared" ca="1" si="10"/>
        <v>#N/A</v>
      </c>
      <c r="G168" s="124">
        <f ca="1">COUNTIF($C$2:C168,C168)</f>
        <v>157</v>
      </c>
      <c r="H168" s="124" t="str">
        <f t="shared" ca="1" si="11"/>
        <v/>
      </c>
    </row>
    <row r="169" spans="1:8">
      <c r="A169" s="124">
        <v>168</v>
      </c>
      <c r="B169" s="124" t="str">
        <f t="shared" ca="1" si="8"/>
        <v/>
      </c>
      <c r="C169" s="124" t="str">
        <f t="shared" ca="1" si="9"/>
        <v/>
      </c>
      <c r="D169" s="124" t="str">
        <f ca="1">IF(COUNTIF($C$2:C169,C169)=1,1,"")</f>
        <v/>
      </c>
      <c r="E169" s="124" t="str">
        <f ca="1">IF(D169="","",SUM($D$2:D169))</f>
        <v/>
      </c>
      <c r="F169" s="124" t="e">
        <f t="shared" ca="1" si="10"/>
        <v>#N/A</v>
      </c>
      <c r="G169" s="124">
        <f ca="1">COUNTIF($C$2:C169,C169)</f>
        <v>158</v>
      </c>
      <c r="H169" s="124" t="str">
        <f t="shared" ca="1" si="11"/>
        <v/>
      </c>
    </row>
    <row r="170" spans="1:8">
      <c r="A170" s="124">
        <v>169</v>
      </c>
      <c r="B170" s="124" t="str">
        <f t="shared" ca="1" si="8"/>
        <v/>
      </c>
      <c r="C170" s="124" t="str">
        <f t="shared" ca="1" si="9"/>
        <v/>
      </c>
      <c r="D170" s="124" t="str">
        <f ca="1">IF(COUNTIF($C$2:C170,C170)=1,1,"")</f>
        <v/>
      </c>
      <c r="E170" s="124" t="str">
        <f ca="1">IF(D170="","",SUM($D$2:D170))</f>
        <v/>
      </c>
      <c r="F170" s="124" t="e">
        <f t="shared" ca="1" si="10"/>
        <v>#N/A</v>
      </c>
      <c r="G170" s="124">
        <f ca="1">COUNTIF($C$2:C170,C170)</f>
        <v>159</v>
      </c>
      <c r="H170" s="124" t="str">
        <f t="shared" ca="1" si="11"/>
        <v/>
      </c>
    </row>
    <row r="171" spans="1:8">
      <c r="A171" s="124">
        <v>170</v>
      </c>
      <c r="B171" s="124" t="str">
        <f t="shared" ca="1" si="8"/>
        <v/>
      </c>
      <c r="C171" s="124" t="str">
        <f t="shared" ca="1" si="9"/>
        <v/>
      </c>
      <c r="D171" s="124" t="str">
        <f ca="1">IF(COUNTIF($C$2:C171,C171)=1,1,"")</f>
        <v/>
      </c>
      <c r="E171" s="124" t="str">
        <f ca="1">IF(D171="","",SUM($D$2:D171))</f>
        <v/>
      </c>
      <c r="F171" s="124" t="e">
        <f t="shared" ca="1" si="10"/>
        <v>#N/A</v>
      </c>
      <c r="G171" s="124">
        <f ca="1">COUNTIF($C$2:C171,C171)</f>
        <v>160</v>
      </c>
      <c r="H171" s="124" t="str">
        <f t="shared" ca="1" si="11"/>
        <v/>
      </c>
    </row>
    <row r="172" spans="1:8">
      <c r="A172" s="124">
        <v>171</v>
      </c>
      <c r="B172" s="124" t="str">
        <f t="shared" ca="1" si="8"/>
        <v/>
      </c>
      <c r="C172" s="124" t="str">
        <f t="shared" ca="1" si="9"/>
        <v/>
      </c>
      <c r="D172" s="124" t="str">
        <f ca="1">IF(COUNTIF($C$2:C172,C172)=1,1,"")</f>
        <v/>
      </c>
      <c r="E172" s="124" t="str">
        <f ca="1">IF(D172="","",SUM($D$2:D172))</f>
        <v/>
      </c>
      <c r="F172" s="124" t="e">
        <f t="shared" ca="1" si="10"/>
        <v>#N/A</v>
      </c>
      <c r="G172" s="124">
        <f ca="1">COUNTIF($C$2:C172,C172)</f>
        <v>161</v>
      </c>
      <c r="H172" s="124" t="str">
        <f t="shared" ca="1" si="11"/>
        <v/>
      </c>
    </row>
    <row r="173" spans="1:8">
      <c r="A173" s="124">
        <v>172</v>
      </c>
      <c r="B173" s="124" t="str">
        <f t="shared" ca="1" si="8"/>
        <v/>
      </c>
      <c r="C173" s="124" t="str">
        <f t="shared" ca="1" si="9"/>
        <v/>
      </c>
      <c r="D173" s="124" t="str">
        <f ca="1">IF(COUNTIF($C$2:C173,C173)=1,1,"")</f>
        <v/>
      </c>
      <c r="E173" s="124" t="str">
        <f ca="1">IF(D173="","",SUM($D$2:D173))</f>
        <v/>
      </c>
      <c r="F173" s="124" t="e">
        <f t="shared" ca="1" si="10"/>
        <v>#N/A</v>
      </c>
      <c r="G173" s="124">
        <f ca="1">COUNTIF($C$2:C173,C173)</f>
        <v>162</v>
      </c>
      <c r="H173" s="124" t="str">
        <f t="shared" ca="1" si="11"/>
        <v/>
      </c>
    </row>
    <row r="174" spans="1:8">
      <c r="A174" s="124">
        <v>173</v>
      </c>
      <c r="B174" s="124" t="str">
        <f t="shared" ca="1" si="8"/>
        <v/>
      </c>
      <c r="C174" s="124" t="str">
        <f t="shared" ca="1" si="9"/>
        <v/>
      </c>
      <c r="D174" s="124" t="str">
        <f ca="1">IF(COUNTIF($C$2:C174,C174)=1,1,"")</f>
        <v/>
      </c>
      <c r="E174" s="124" t="str">
        <f ca="1">IF(D174="","",SUM($D$2:D174))</f>
        <v/>
      </c>
      <c r="F174" s="124" t="e">
        <f t="shared" ca="1" si="10"/>
        <v>#N/A</v>
      </c>
      <c r="G174" s="124">
        <f ca="1">COUNTIF($C$2:C174,C174)</f>
        <v>163</v>
      </c>
      <c r="H174" s="124" t="str">
        <f t="shared" ca="1" si="11"/>
        <v/>
      </c>
    </row>
    <row r="175" spans="1:8">
      <c r="A175" s="124">
        <v>174</v>
      </c>
      <c r="B175" s="124" t="str">
        <f t="shared" ca="1" si="8"/>
        <v/>
      </c>
      <c r="C175" s="124" t="str">
        <f t="shared" ca="1" si="9"/>
        <v/>
      </c>
      <c r="D175" s="124" t="str">
        <f ca="1">IF(COUNTIF($C$2:C175,C175)=1,1,"")</f>
        <v/>
      </c>
      <c r="E175" s="124" t="str">
        <f ca="1">IF(D175="","",SUM($D$2:D175))</f>
        <v/>
      </c>
      <c r="F175" s="124" t="e">
        <f t="shared" ca="1" si="10"/>
        <v>#N/A</v>
      </c>
      <c r="G175" s="124">
        <f ca="1">COUNTIF($C$2:C175,C175)</f>
        <v>164</v>
      </c>
      <c r="H175" s="124" t="str">
        <f t="shared" ca="1" si="11"/>
        <v/>
      </c>
    </row>
    <row r="176" spans="1:8">
      <c r="A176" s="124">
        <v>175</v>
      </c>
      <c r="B176" s="124" t="str">
        <f t="shared" ca="1" si="8"/>
        <v/>
      </c>
      <c r="C176" s="124" t="str">
        <f t="shared" ca="1" si="9"/>
        <v/>
      </c>
      <c r="D176" s="124" t="str">
        <f ca="1">IF(COUNTIF($C$2:C176,C176)=1,1,"")</f>
        <v/>
      </c>
      <c r="E176" s="124" t="str">
        <f ca="1">IF(D176="","",SUM($D$2:D176))</f>
        <v/>
      </c>
      <c r="F176" s="124" t="e">
        <f t="shared" ca="1" si="10"/>
        <v>#N/A</v>
      </c>
      <c r="G176" s="124">
        <f ca="1">COUNTIF($C$2:C176,C176)</f>
        <v>165</v>
      </c>
      <c r="H176" s="124" t="str">
        <f t="shared" ca="1" si="11"/>
        <v/>
      </c>
    </row>
    <row r="177" spans="1:8">
      <c r="A177" s="124">
        <v>176</v>
      </c>
      <c r="B177" s="124" t="str">
        <f t="shared" ca="1" si="8"/>
        <v/>
      </c>
      <c r="C177" s="124" t="str">
        <f t="shared" ca="1" si="9"/>
        <v/>
      </c>
      <c r="D177" s="124" t="str">
        <f ca="1">IF(COUNTIF($C$2:C177,C177)=1,1,"")</f>
        <v/>
      </c>
      <c r="E177" s="124" t="str">
        <f ca="1">IF(D177="","",SUM($D$2:D177))</f>
        <v/>
      </c>
      <c r="F177" s="124" t="e">
        <f t="shared" ca="1" si="10"/>
        <v>#N/A</v>
      </c>
      <c r="G177" s="124">
        <f ca="1">COUNTIF($C$2:C177,C177)</f>
        <v>166</v>
      </c>
      <c r="H177" s="124" t="str">
        <f t="shared" ca="1" si="11"/>
        <v/>
      </c>
    </row>
    <row r="178" spans="1:8">
      <c r="A178" s="124">
        <v>177</v>
      </c>
      <c r="B178" s="124" t="str">
        <f t="shared" ca="1" si="8"/>
        <v/>
      </c>
      <c r="C178" s="124" t="str">
        <f t="shared" ca="1" si="9"/>
        <v/>
      </c>
      <c r="D178" s="124" t="str">
        <f ca="1">IF(COUNTIF($C$2:C178,C178)=1,1,"")</f>
        <v/>
      </c>
      <c r="E178" s="124" t="str">
        <f ca="1">IF(D178="","",SUM($D$2:D178))</f>
        <v/>
      </c>
      <c r="F178" s="124" t="e">
        <f t="shared" ca="1" si="10"/>
        <v>#N/A</v>
      </c>
      <c r="G178" s="124">
        <f ca="1">COUNTIF($C$2:C178,C178)</f>
        <v>167</v>
      </c>
      <c r="H178" s="124" t="str">
        <f t="shared" ca="1" si="11"/>
        <v/>
      </c>
    </row>
    <row r="179" spans="1:8">
      <c r="A179" s="124">
        <v>178</v>
      </c>
      <c r="B179" s="124" t="str">
        <f t="shared" ca="1" si="8"/>
        <v/>
      </c>
      <c r="C179" s="124" t="str">
        <f t="shared" ca="1" si="9"/>
        <v/>
      </c>
      <c r="D179" s="124" t="str">
        <f ca="1">IF(COUNTIF($C$2:C179,C179)=1,1,"")</f>
        <v/>
      </c>
      <c r="E179" s="124" t="str">
        <f ca="1">IF(D179="","",SUM($D$2:D179))</f>
        <v/>
      </c>
      <c r="F179" s="124" t="e">
        <f t="shared" ca="1" si="10"/>
        <v>#N/A</v>
      </c>
      <c r="G179" s="124">
        <f ca="1">COUNTIF($C$2:C179,C179)</f>
        <v>168</v>
      </c>
      <c r="H179" s="124" t="str">
        <f t="shared" ca="1" si="11"/>
        <v/>
      </c>
    </row>
    <row r="180" spans="1:8">
      <c r="A180" s="124">
        <v>179</v>
      </c>
      <c r="B180" s="124" t="str">
        <f t="shared" ca="1" si="8"/>
        <v/>
      </c>
      <c r="C180" s="124" t="str">
        <f t="shared" ca="1" si="9"/>
        <v/>
      </c>
      <c r="D180" s="124" t="str">
        <f ca="1">IF(COUNTIF($C$2:C180,C180)=1,1,"")</f>
        <v/>
      </c>
      <c r="E180" s="124" t="str">
        <f ca="1">IF(D180="","",SUM($D$2:D180))</f>
        <v/>
      </c>
      <c r="F180" s="124" t="e">
        <f t="shared" ca="1" si="10"/>
        <v>#N/A</v>
      </c>
      <c r="G180" s="124">
        <f ca="1">COUNTIF($C$2:C180,C180)</f>
        <v>169</v>
      </c>
      <c r="H180" s="124" t="str">
        <f t="shared" ca="1" si="11"/>
        <v/>
      </c>
    </row>
    <row r="181" spans="1:8">
      <c r="A181" s="124">
        <v>180</v>
      </c>
      <c r="B181" s="124" t="str">
        <f t="shared" ca="1" si="8"/>
        <v/>
      </c>
      <c r="C181" s="124" t="str">
        <f t="shared" ca="1" si="9"/>
        <v/>
      </c>
      <c r="D181" s="124" t="str">
        <f ca="1">IF(COUNTIF($C$2:C181,C181)=1,1,"")</f>
        <v/>
      </c>
      <c r="E181" s="124" t="str">
        <f ca="1">IF(D181="","",SUM($D$2:D181))</f>
        <v/>
      </c>
      <c r="F181" s="124" t="e">
        <f t="shared" ca="1" si="10"/>
        <v>#N/A</v>
      </c>
      <c r="G181" s="124">
        <f ca="1">COUNTIF($C$2:C181,C181)</f>
        <v>170</v>
      </c>
      <c r="H181" s="124" t="str">
        <f t="shared" ca="1" si="11"/>
        <v/>
      </c>
    </row>
    <row r="182" spans="1:8">
      <c r="A182" s="124">
        <v>181</v>
      </c>
      <c r="B182" s="124" t="str">
        <f t="shared" ca="1" si="8"/>
        <v/>
      </c>
      <c r="C182" s="124" t="str">
        <f t="shared" ca="1" si="9"/>
        <v/>
      </c>
      <c r="D182" s="124" t="str">
        <f ca="1">IF(COUNTIF($C$2:C182,C182)=1,1,"")</f>
        <v/>
      </c>
      <c r="E182" s="124" t="str">
        <f ca="1">IF(D182="","",SUM($D$2:D182))</f>
        <v/>
      </c>
      <c r="F182" s="124" t="e">
        <f t="shared" ca="1" si="10"/>
        <v>#N/A</v>
      </c>
      <c r="G182" s="124">
        <f ca="1">COUNTIF($C$2:C182,C182)</f>
        <v>171</v>
      </c>
      <c r="H182" s="124" t="str">
        <f t="shared" ca="1" si="11"/>
        <v/>
      </c>
    </row>
    <row r="183" spans="1:8">
      <c r="A183" s="124">
        <v>182</v>
      </c>
      <c r="B183" s="124" t="str">
        <f t="shared" ca="1" si="8"/>
        <v/>
      </c>
      <c r="C183" s="124" t="str">
        <f t="shared" ca="1" si="9"/>
        <v/>
      </c>
      <c r="D183" s="124" t="str">
        <f ca="1">IF(COUNTIF($C$2:C183,C183)=1,1,"")</f>
        <v/>
      </c>
      <c r="E183" s="124" t="str">
        <f ca="1">IF(D183="","",SUM($D$2:D183))</f>
        <v/>
      </c>
      <c r="F183" s="124" t="e">
        <f t="shared" ca="1" si="10"/>
        <v>#N/A</v>
      </c>
      <c r="G183" s="124">
        <f ca="1">COUNTIF($C$2:C183,C183)</f>
        <v>172</v>
      </c>
      <c r="H183" s="124" t="str">
        <f t="shared" ca="1" si="11"/>
        <v/>
      </c>
    </row>
    <row r="184" spans="1:8">
      <c r="A184" s="124">
        <v>183</v>
      </c>
      <c r="B184" s="124" t="str">
        <f t="shared" ca="1" si="8"/>
        <v/>
      </c>
      <c r="C184" s="124" t="str">
        <f t="shared" ca="1" si="9"/>
        <v/>
      </c>
      <c r="D184" s="124" t="str">
        <f ca="1">IF(COUNTIF($C$2:C184,C184)=1,1,"")</f>
        <v/>
      </c>
      <c r="E184" s="124" t="str">
        <f ca="1">IF(D184="","",SUM($D$2:D184))</f>
        <v/>
      </c>
      <c r="F184" s="124" t="e">
        <f t="shared" ca="1" si="10"/>
        <v>#N/A</v>
      </c>
      <c r="G184" s="124">
        <f ca="1">COUNTIF($C$2:C184,C184)</f>
        <v>173</v>
      </c>
      <c r="H184" s="124" t="str">
        <f t="shared" ca="1" si="11"/>
        <v/>
      </c>
    </row>
    <row r="185" spans="1:8">
      <c r="A185" s="124">
        <v>184</v>
      </c>
      <c r="B185" s="124" t="str">
        <f t="shared" ca="1" si="8"/>
        <v/>
      </c>
      <c r="C185" s="124" t="str">
        <f t="shared" ca="1" si="9"/>
        <v/>
      </c>
      <c r="D185" s="124" t="str">
        <f ca="1">IF(COUNTIF($C$2:C185,C185)=1,1,"")</f>
        <v/>
      </c>
      <c r="E185" s="124" t="str">
        <f ca="1">IF(D185="","",SUM($D$2:D185))</f>
        <v/>
      </c>
      <c r="F185" s="124" t="e">
        <f t="shared" ca="1" si="10"/>
        <v>#N/A</v>
      </c>
      <c r="G185" s="124">
        <f ca="1">COUNTIF($C$2:C185,C185)</f>
        <v>174</v>
      </c>
      <c r="H185" s="124" t="str">
        <f t="shared" ca="1" si="11"/>
        <v/>
      </c>
    </row>
    <row r="186" spans="1:8">
      <c r="A186" s="124">
        <v>185</v>
      </c>
      <c r="B186" s="124" t="str">
        <f t="shared" ca="1" si="8"/>
        <v/>
      </c>
      <c r="C186" s="124" t="str">
        <f t="shared" ca="1" si="9"/>
        <v/>
      </c>
      <c r="D186" s="124" t="str">
        <f ca="1">IF(COUNTIF($C$2:C186,C186)=1,1,"")</f>
        <v/>
      </c>
      <c r="E186" s="124" t="str">
        <f ca="1">IF(D186="","",SUM($D$2:D186))</f>
        <v/>
      </c>
      <c r="F186" s="124" t="e">
        <f t="shared" ca="1" si="10"/>
        <v>#N/A</v>
      </c>
      <c r="G186" s="124">
        <f ca="1">COUNTIF($C$2:C186,C186)</f>
        <v>175</v>
      </c>
      <c r="H186" s="124" t="str">
        <f t="shared" ca="1" si="11"/>
        <v/>
      </c>
    </row>
    <row r="187" spans="1:8">
      <c r="A187" s="124">
        <v>186</v>
      </c>
      <c r="B187" s="124" t="str">
        <f t="shared" ca="1" si="8"/>
        <v/>
      </c>
      <c r="C187" s="124" t="str">
        <f t="shared" ca="1" si="9"/>
        <v/>
      </c>
      <c r="D187" s="124" t="str">
        <f ca="1">IF(COUNTIF($C$2:C187,C187)=1,1,"")</f>
        <v/>
      </c>
      <c r="E187" s="124" t="str">
        <f ca="1">IF(D187="","",SUM($D$2:D187))</f>
        <v/>
      </c>
      <c r="F187" s="124" t="e">
        <f t="shared" ca="1" si="10"/>
        <v>#N/A</v>
      </c>
      <c r="G187" s="124">
        <f ca="1">COUNTIF($C$2:C187,C187)</f>
        <v>176</v>
      </c>
      <c r="H187" s="124" t="str">
        <f t="shared" ca="1" si="11"/>
        <v/>
      </c>
    </row>
    <row r="188" spans="1:8">
      <c r="A188" s="124">
        <v>187</v>
      </c>
      <c r="B188" s="124" t="str">
        <f t="shared" ca="1" si="8"/>
        <v/>
      </c>
      <c r="C188" s="124" t="str">
        <f t="shared" ca="1" si="9"/>
        <v/>
      </c>
      <c r="D188" s="124" t="str">
        <f ca="1">IF(COUNTIF($C$2:C188,C188)=1,1,"")</f>
        <v/>
      </c>
      <c r="E188" s="124" t="str">
        <f ca="1">IF(D188="","",SUM($D$2:D188))</f>
        <v/>
      </c>
      <c r="F188" s="124" t="e">
        <f t="shared" ca="1" si="10"/>
        <v>#N/A</v>
      </c>
      <c r="G188" s="124">
        <f ca="1">COUNTIF($C$2:C188,C188)</f>
        <v>177</v>
      </c>
      <c r="H188" s="124" t="str">
        <f t="shared" ca="1" si="11"/>
        <v/>
      </c>
    </row>
    <row r="189" spans="1:8">
      <c r="A189" s="124">
        <v>188</v>
      </c>
      <c r="B189" s="124" t="str">
        <f t="shared" ca="1" si="8"/>
        <v/>
      </c>
      <c r="C189" s="124" t="str">
        <f t="shared" ca="1" si="9"/>
        <v/>
      </c>
      <c r="D189" s="124" t="str">
        <f ca="1">IF(COUNTIF($C$2:C189,C189)=1,1,"")</f>
        <v/>
      </c>
      <c r="E189" s="124" t="str">
        <f ca="1">IF(D189="","",SUM($D$2:D189))</f>
        <v/>
      </c>
      <c r="F189" s="124" t="e">
        <f t="shared" ca="1" si="10"/>
        <v>#N/A</v>
      </c>
      <c r="G189" s="124">
        <f ca="1">COUNTIF($C$2:C189,C189)</f>
        <v>178</v>
      </c>
      <c r="H189" s="124" t="str">
        <f t="shared" ca="1" si="11"/>
        <v/>
      </c>
    </row>
    <row r="190" spans="1:8">
      <c r="A190" s="124">
        <v>189</v>
      </c>
      <c r="B190" s="124" t="str">
        <f t="shared" ca="1" si="8"/>
        <v/>
      </c>
      <c r="C190" s="124" t="str">
        <f t="shared" ca="1" si="9"/>
        <v/>
      </c>
      <c r="D190" s="124" t="str">
        <f ca="1">IF(COUNTIF($C$2:C190,C190)=1,1,"")</f>
        <v/>
      </c>
      <c r="E190" s="124" t="str">
        <f ca="1">IF(D190="","",SUM($D$2:D190))</f>
        <v/>
      </c>
      <c r="F190" s="124" t="e">
        <f t="shared" ca="1" si="10"/>
        <v>#N/A</v>
      </c>
      <c r="G190" s="124">
        <f ca="1">COUNTIF($C$2:C190,C190)</f>
        <v>179</v>
      </c>
      <c r="H190" s="124" t="str">
        <f t="shared" ca="1" si="11"/>
        <v/>
      </c>
    </row>
    <row r="191" spans="1:8">
      <c r="A191" s="124">
        <v>190</v>
      </c>
      <c r="B191" s="124" t="str">
        <f t="shared" ca="1" si="8"/>
        <v/>
      </c>
      <c r="C191" s="124" t="str">
        <f t="shared" ca="1" si="9"/>
        <v/>
      </c>
      <c r="D191" s="124" t="str">
        <f ca="1">IF(COUNTIF($C$2:C191,C191)=1,1,"")</f>
        <v/>
      </c>
      <c r="E191" s="124" t="str">
        <f ca="1">IF(D191="","",SUM($D$2:D191))</f>
        <v/>
      </c>
      <c r="F191" s="124" t="e">
        <f t="shared" ca="1" si="10"/>
        <v>#N/A</v>
      </c>
      <c r="G191" s="124">
        <f ca="1">COUNTIF($C$2:C191,C191)</f>
        <v>180</v>
      </c>
      <c r="H191" s="124" t="str">
        <f t="shared" ca="1" si="11"/>
        <v/>
      </c>
    </row>
    <row r="192" spans="1:8">
      <c r="A192" s="124">
        <v>191</v>
      </c>
      <c r="B192" s="124" t="str">
        <f t="shared" ca="1" si="8"/>
        <v/>
      </c>
      <c r="C192" s="124" t="str">
        <f t="shared" ca="1" si="9"/>
        <v/>
      </c>
      <c r="D192" s="124" t="str">
        <f ca="1">IF(COUNTIF($C$2:C192,C192)=1,1,"")</f>
        <v/>
      </c>
      <c r="E192" s="124" t="str">
        <f ca="1">IF(D192="","",SUM($D$2:D192))</f>
        <v/>
      </c>
      <c r="F192" s="124" t="e">
        <f t="shared" ca="1" si="10"/>
        <v>#N/A</v>
      </c>
      <c r="G192" s="124">
        <f ca="1">COUNTIF($C$2:C192,C192)</f>
        <v>181</v>
      </c>
      <c r="H192" s="124" t="str">
        <f t="shared" ca="1" si="11"/>
        <v/>
      </c>
    </row>
    <row r="193" spans="1:8">
      <c r="A193" s="124">
        <v>192</v>
      </c>
      <c r="B193" s="124" t="str">
        <f t="shared" ca="1" si="8"/>
        <v/>
      </c>
      <c r="C193" s="124" t="str">
        <f t="shared" ca="1" si="9"/>
        <v/>
      </c>
      <c r="D193" s="124" t="str">
        <f ca="1">IF(COUNTIF($C$2:C193,C193)=1,1,"")</f>
        <v/>
      </c>
      <c r="E193" s="124" t="str">
        <f ca="1">IF(D193="","",SUM($D$2:D193))</f>
        <v/>
      </c>
      <c r="F193" s="124" t="e">
        <f t="shared" ca="1" si="10"/>
        <v>#N/A</v>
      </c>
      <c r="G193" s="124">
        <f ca="1">COUNTIF($C$2:C193,C193)</f>
        <v>182</v>
      </c>
      <c r="H193" s="124" t="str">
        <f t="shared" ca="1" si="11"/>
        <v/>
      </c>
    </row>
    <row r="194" spans="1:8">
      <c r="A194" s="124">
        <v>193</v>
      </c>
      <c r="B194" s="124" t="str">
        <f t="shared" ref="B194:B250" ca="1" si="12">IFERROR(INDEX(日誌氏名,MATCH(A194,リスト,0)),"")</f>
        <v/>
      </c>
      <c r="C194" s="124" t="str">
        <f t="shared" ref="C194:C250" ca="1" si="13">IFERROR(INDEX(現場名,MATCH(B194,氏名,0)),"")</f>
        <v/>
      </c>
      <c r="D194" s="124" t="str">
        <f ca="1">IF(COUNTIF($C$2:C194,C194)=1,1,"")</f>
        <v/>
      </c>
      <c r="E194" s="124" t="str">
        <f ca="1">IF(D194="","",SUM($D$2:D194))</f>
        <v/>
      </c>
      <c r="F194" s="124" t="e">
        <f t="shared" ref="F194:F250" ca="1" si="14">MATCH(C194,配置表並び順,0)-1</f>
        <v>#N/A</v>
      </c>
      <c r="G194" s="124">
        <f ca="1">COUNTIF($C$2:C194,C194)</f>
        <v>183</v>
      </c>
      <c r="H194" s="124" t="str">
        <f t="shared" ca="1" si="11"/>
        <v/>
      </c>
    </row>
    <row r="195" spans="1:8">
      <c r="A195" s="124">
        <v>194</v>
      </c>
      <c r="B195" s="124" t="str">
        <f t="shared" ca="1" si="12"/>
        <v/>
      </c>
      <c r="C195" s="124" t="str">
        <f t="shared" ca="1" si="13"/>
        <v/>
      </c>
      <c r="D195" s="124" t="str">
        <f ca="1">IF(COUNTIF($C$2:C195,C195)=1,1,"")</f>
        <v/>
      </c>
      <c r="E195" s="124" t="str">
        <f ca="1">IF(D195="","",SUM($D$2:D195))</f>
        <v/>
      </c>
      <c r="F195" s="124" t="e">
        <f t="shared" ca="1" si="14"/>
        <v>#N/A</v>
      </c>
      <c r="G195" s="124">
        <f ca="1">COUNTIF($C$2:C195,C195)</f>
        <v>184</v>
      </c>
      <c r="H195" s="124" t="str">
        <f t="shared" ref="H195:H250" ca="1" si="15">IF(B195="","",F195*100+G195)</f>
        <v/>
      </c>
    </row>
    <row r="196" spans="1:8">
      <c r="A196" s="124">
        <v>195</v>
      </c>
      <c r="B196" s="124" t="str">
        <f t="shared" ca="1" si="12"/>
        <v/>
      </c>
      <c r="C196" s="124" t="str">
        <f t="shared" ca="1" si="13"/>
        <v/>
      </c>
      <c r="D196" s="124" t="str">
        <f ca="1">IF(COUNTIF($C$2:C196,C196)=1,1,"")</f>
        <v/>
      </c>
      <c r="E196" s="124" t="str">
        <f ca="1">IF(D196="","",SUM($D$2:D196))</f>
        <v/>
      </c>
      <c r="F196" s="124" t="e">
        <f t="shared" ca="1" si="14"/>
        <v>#N/A</v>
      </c>
      <c r="G196" s="124">
        <f ca="1">COUNTIF($C$2:C196,C196)</f>
        <v>185</v>
      </c>
      <c r="H196" s="124" t="str">
        <f t="shared" ca="1" si="15"/>
        <v/>
      </c>
    </row>
    <row r="197" spans="1:8">
      <c r="A197" s="124">
        <v>196</v>
      </c>
      <c r="B197" s="124" t="str">
        <f t="shared" ca="1" si="12"/>
        <v/>
      </c>
      <c r="C197" s="124" t="str">
        <f t="shared" ca="1" si="13"/>
        <v/>
      </c>
      <c r="D197" s="124" t="str">
        <f ca="1">IF(COUNTIF($C$2:C197,C197)=1,1,"")</f>
        <v/>
      </c>
      <c r="E197" s="124" t="str">
        <f ca="1">IF(D197="","",SUM($D$2:D197))</f>
        <v/>
      </c>
      <c r="F197" s="124" t="e">
        <f t="shared" ca="1" si="14"/>
        <v>#N/A</v>
      </c>
      <c r="G197" s="124">
        <f ca="1">COUNTIF($C$2:C197,C197)</f>
        <v>186</v>
      </c>
      <c r="H197" s="124" t="str">
        <f t="shared" ca="1" si="15"/>
        <v/>
      </c>
    </row>
    <row r="198" spans="1:8">
      <c r="A198" s="124">
        <v>197</v>
      </c>
      <c r="B198" s="124" t="str">
        <f t="shared" ca="1" si="12"/>
        <v/>
      </c>
      <c r="C198" s="124" t="str">
        <f t="shared" ca="1" si="13"/>
        <v/>
      </c>
      <c r="D198" s="124" t="str">
        <f ca="1">IF(COUNTIF($C$2:C198,C198)=1,1,"")</f>
        <v/>
      </c>
      <c r="E198" s="124" t="str">
        <f ca="1">IF(D198="","",SUM($D$2:D198))</f>
        <v/>
      </c>
      <c r="F198" s="124" t="e">
        <f t="shared" ca="1" si="14"/>
        <v>#N/A</v>
      </c>
      <c r="G198" s="124">
        <f ca="1">COUNTIF($C$2:C198,C198)</f>
        <v>187</v>
      </c>
      <c r="H198" s="124" t="str">
        <f t="shared" ca="1" si="15"/>
        <v/>
      </c>
    </row>
    <row r="199" spans="1:8">
      <c r="A199" s="124">
        <v>198</v>
      </c>
      <c r="B199" s="124" t="str">
        <f t="shared" ca="1" si="12"/>
        <v/>
      </c>
      <c r="C199" s="124" t="str">
        <f t="shared" ca="1" si="13"/>
        <v/>
      </c>
      <c r="D199" s="124" t="str">
        <f ca="1">IF(COUNTIF($C$2:C199,C199)=1,1,"")</f>
        <v/>
      </c>
      <c r="E199" s="124" t="str">
        <f ca="1">IF(D199="","",SUM($D$2:D199))</f>
        <v/>
      </c>
      <c r="F199" s="124" t="e">
        <f t="shared" ca="1" si="14"/>
        <v>#N/A</v>
      </c>
      <c r="G199" s="124">
        <f ca="1">COUNTIF($C$2:C199,C199)</f>
        <v>188</v>
      </c>
      <c r="H199" s="124" t="str">
        <f t="shared" ca="1" si="15"/>
        <v/>
      </c>
    </row>
    <row r="200" spans="1:8">
      <c r="A200" s="124">
        <v>199</v>
      </c>
      <c r="B200" s="124" t="str">
        <f t="shared" ca="1" si="12"/>
        <v/>
      </c>
      <c r="C200" s="124" t="str">
        <f t="shared" ca="1" si="13"/>
        <v/>
      </c>
      <c r="D200" s="124" t="str">
        <f ca="1">IF(COUNTIF($C$2:C200,C200)=1,1,"")</f>
        <v/>
      </c>
      <c r="E200" s="124" t="str">
        <f ca="1">IF(D200="","",SUM($D$2:D200))</f>
        <v/>
      </c>
      <c r="F200" s="124" t="e">
        <f t="shared" ca="1" si="14"/>
        <v>#N/A</v>
      </c>
      <c r="G200" s="124">
        <f ca="1">COUNTIF($C$2:C200,C200)</f>
        <v>189</v>
      </c>
      <c r="H200" s="124" t="str">
        <f t="shared" ca="1" si="15"/>
        <v/>
      </c>
    </row>
    <row r="201" spans="1:8">
      <c r="A201" s="124">
        <v>200</v>
      </c>
      <c r="B201" s="124" t="str">
        <f t="shared" ca="1" si="12"/>
        <v/>
      </c>
      <c r="C201" s="124" t="str">
        <f t="shared" ca="1" si="13"/>
        <v/>
      </c>
      <c r="D201" s="124" t="str">
        <f ca="1">IF(COUNTIF($C$2:C201,C201)=1,1,"")</f>
        <v/>
      </c>
      <c r="E201" s="124" t="str">
        <f ca="1">IF(D201="","",SUM($D$2:D201))</f>
        <v/>
      </c>
      <c r="F201" s="124" t="e">
        <f t="shared" ca="1" si="14"/>
        <v>#N/A</v>
      </c>
      <c r="G201" s="124">
        <f ca="1">COUNTIF($C$2:C201,C201)</f>
        <v>190</v>
      </c>
      <c r="H201" s="124" t="str">
        <f t="shared" ca="1" si="15"/>
        <v/>
      </c>
    </row>
    <row r="202" spans="1:8">
      <c r="A202" s="124">
        <v>201</v>
      </c>
      <c r="B202" s="124" t="str">
        <f t="shared" ca="1" si="12"/>
        <v/>
      </c>
      <c r="C202" s="124" t="str">
        <f t="shared" ca="1" si="13"/>
        <v/>
      </c>
      <c r="D202" s="124" t="str">
        <f ca="1">IF(COUNTIF($C$2:C202,C202)=1,1,"")</f>
        <v/>
      </c>
      <c r="E202" s="124" t="str">
        <f ca="1">IF(D202="","",SUM($D$2:D202))</f>
        <v/>
      </c>
      <c r="F202" s="124" t="e">
        <f t="shared" ca="1" si="14"/>
        <v>#N/A</v>
      </c>
      <c r="G202" s="124">
        <f ca="1">COUNTIF($C$2:C202,C202)</f>
        <v>191</v>
      </c>
      <c r="H202" s="124" t="str">
        <f t="shared" ca="1" si="15"/>
        <v/>
      </c>
    </row>
    <row r="203" spans="1:8">
      <c r="A203" s="124">
        <v>202</v>
      </c>
      <c r="B203" s="124" t="str">
        <f t="shared" ca="1" si="12"/>
        <v/>
      </c>
      <c r="C203" s="124" t="str">
        <f t="shared" ca="1" si="13"/>
        <v/>
      </c>
      <c r="D203" s="124" t="str">
        <f ca="1">IF(COUNTIF($C$2:C203,C203)=1,1,"")</f>
        <v/>
      </c>
      <c r="E203" s="124" t="str">
        <f ca="1">IF(D203="","",SUM($D$2:D203))</f>
        <v/>
      </c>
      <c r="F203" s="124" t="e">
        <f t="shared" ca="1" si="14"/>
        <v>#N/A</v>
      </c>
      <c r="G203" s="124">
        <f ca="1">COUNTIF($C$2:C203,C203)</f>
        <v>192</v>
      </c>
      <c r="H203" s="124" t="str">
        <f t="shared" ca="1" si="15"/>
        <v/>
      </c>
    </row>
    <row r="204" spans="1:8">
      <c r="A204" s="124">
        <v>203</v>
      </c>
      <c r="B204" s="124" t="str">
        <f t="shared" ca="1" si="12"/>
        <v/>
      </c>
      <c r="C204" s="124" t="str">
        <f t="shared" ca="1" si="13"/>
        <v/>
      </c>
      <c r="D204" s="124" t="str">
        <f ca="1">IF(COUNTIF($C$2:C204,C204)=1,1,"")</f>
        <v/>
      </c>
      <c r="E204" s="124" t="str">
        <f ca="1">IF(D204="","",SUM($D$2:D204))</f>
        <v/>
      </c>
      <c r="F204" s="124" t="e">
        <f t="shared" ca="1" si="14"/>
        <v>#N/A</v>
      </c>
      <c r="G204" s="124">
        <f ca="1">COUNTIF($C$2:C204,C204)</f>
        <v>193</v>
      </c>
      <c r="H204" s="124" t="str">
        <f t="shared" ca="1" si="15"/>
        <v/>
      </c>
    </row>
    <row r="205" spans="1:8">
      <c r="A205" s="124">
        <v>204</v>
      </c>
      <c r="B205" s="124" t="str">
        <f t="shared" ca="1" si="12"/>
        <v/>
      </c>
      <c r="C205" s="124" t="str">
        <f t="shared" ca="1" si="13"/>
        <v/>
      </c>
      <c r="D205" s="124" t="str">
        <f ca="1">IF(COUNTIF($C$2:C205,C205)=1,1,"")</f>
        <v/>
      </c>
      <c r="E205" s="124" t="str">
        <f ca="1">IF(D205="","",SUM($D$2:D205))</f>
        <v/>
      </c>
      <c r="F205" s="124" t="e">
        <f t="shared" ca="1" si="14"/>
        <v>#N/A</v>
      </c>
      <c r="G205" s="124">
        <f ca="1">COUNTIF($C$2:C205,C205)</f>
        <v>194</v>
      </c>
      <c r="H205" s="124" t="str">
        <f t="shared" ca="1" si="15"/>
        <v/>
      </c>
    </row>
    <row r="206" spans="1:8">
      <c r="A206" s="124">
        <v>205</v>
      </c>
      <c r="B206" s="124" t="str">
        <f t="shared" ca="1" si="12"/>
        <v/>
      </c>
      <c r="C206" s="124" t="str">
        <f t="shared" ca="1" si="13"/>
        <v/>
      </c>
      <c r="D206" s="124" t="str">
        <f ca="1">IF(COUNTIF($C$2:C206,C206)=1,1,"")</f>
        <v/>
      </c>
      <c r="E206" s="124" t="str">
        <f ca="1">IF(D206="","",SUM($D$2:D206))</f>
        <v/>
      </c>
      <c r="F206" s="124" t="e">
        <f t="shared" ca="1" si="14"/>
        <v>#N/A</v>
      </c>
      <c r="G206" s="124">
        <f ca="1">COUNTIF($C$2:C206,C206)</f>
        <v>195</v>
      </c>
      <c r="H206" s="124" t="str">
        <f t="shared" ca="1" si="15"/>
        <v/>
      </c>
    </row>
    <row r="207" spans="1:8">
      <c r="A207" s="124">
        <v>206</v>
      </c>
      <c r="B207" s="124" t="str">
        <f t="shared" ca="1" si="12"/>
        <v/>
      </c>
      <c r="C207" s="124" t="str">
        <f t="shared" ca="1" si="13"/>
        <v/>
      </c>
      <c r="D207" s="124" t="str">
        <f ca="1">IF(COUNTIF($C$2:C207,C207)=1,1,"")</f>
        <v/>
      </c>
      <c r="E207" s="124" t="str">
        <f ca="1">IF(D207="","",SUM($D$2:D207))</f>
        <v/>
      </c>
      <c r="F207" s="124" t="e">
        <f t="shared" ca="1" si="14"/>
        <v>#N/A</v>
      </c>
      <c r="G207" s="124">
        <f ca="1">COUNTIF($C$2:C207,C207)</f>
        <v>196</v>
      </c>
      <c r="H207" s="124" t="str">
        <f t="shared" ca="1" si="15"/>
        <v/>
      </c>
    </row>
    <row r="208" spans="1:8">
      <c r="A208" s="124">
        <v>207</v>
      </c>
      <c r="B208" s="124" t="str">
        <f t="shared" ca="1" si="12"/>
        <v/>
      </c>
      <c r="C208" s="124" t="str">
        <f t="shared" ca="1" si="13"/>
        <v/>
      </c>
      <c r="D208" s="124" t="str">
        <f ca="1">IF(COUNTIF($C$2:C208,C208)=1,1,"")</f>
        <v/>
      </c>
      <c r="E208" s="124" t="str">
        <f ca="1">IF(D208="","",SUM($D$2:D208))</f>
        <v/>
      </c>
      <c r="F208" s="124" t="e">
        <f t="shared" ca="1" si="14"/>
        <v>#N/A</v>
      </c>
      <c r="G208" s="124">
        <f ca="1">COUNTIF($C$2:C208,C208)</f>
        <v>197</v>
      </c>
      <c r="H208" s="124" t="str">
        <f t="shared" ca="1" si="15"/>
        <v/>
      </c>
    </row>
    <row r="209" spans="1:8">
      <c r="A209" s="124">
        <v>208</v>
      </c>
      <c r="B209" s="124" t="str">
        <f t="shared" ca="1" si="12"/>
        <v/>
      </c>
      <c r="C209" s="124" t="str">
        <f t="shared" ca="1" si="13"/>
        <v/>
      </c>
      <c r="D209" s="124" t="str">
        <f ca="1">IF(COUNTIF($C$2:C209,C209)=1,1,"")</f>
        <v/>
      </c>
      <c r="E209" s="124" t="str">
        <f ca="1">IF(D209="","",SUM($D$2:D209))</f>
        <v/>
      </c>
      <c r="F209" s="124" t="e">
        <f t="shared" ca="1" si="14"/>
        <v>#N/A</v>
      </c>
      <c r="G209" s="124">
        <f ca="1">COUNTIF($C$2:C209,C209)</f>
        <v>198</v>
      </c>
      <c r="H209" s="124" t="str">
        <f t="shared" ca="1" si="15"/>
        <v/>
      </c>
    </row>
    <row r="210" spans="1:8">
      <c r="A210" s="124">
        <v>209</v>
      </c>
      <c r="B210" s="124" t="str">
        <f t="shared" ca="1" si="12"/>
        <v/>
      </c>
      <c r="C210" s="124" t="str">
        <f t="shared" ca="1" si="13"/>
        <v/>
      </c>
      <c r="D210" s="124" t="str">
        <f ca="1">IF(COUNTIF($C$2:C210,C210)=1,1,"")</f>
        <v/>
      </c>
      <c r="E210" s="124" t="str">
        <f ca="1">IF(D210="","",SUM($D$2:D210))</f>
        <v/>
      </c>
      <c r="F210" s="124" t="e">
        <f t="shared" ca="1" si="14"/>
        <v>#N/A</v>
      </c>
      <c r="G210" s="124">
        <f ca="1">COUNTIF($C$2:C210,C210)</f>
        <v>199</v>
      </c>
      <c r="H210" s="124" t="str">
        <f t="shared" ca="1" si="15"/>
        <v/>
      </c>
    </row>
    <row r="211" spans="1:8">
      <c r="A211" s="124">
        <v>210</v>
      </c>
      <c r="B211" s="124" t="str">
        <f t="shared" ca="1" si="12"/>
        <v/>
      </c>
      <c r="C211" s="124" t="str">
        <f t="shared" ca="1" si="13"/>
        <v/>
      </c>
      <c r="D211" s="124" t="str">
        <f ca="1">IF(COUNTIF($C$2:C211,C211)=1,1,"")</f>
        <v/>
      </c>
      <c r="E211" s="124" t="str">
        <f ca="1">IF(D211="","",SUM($D$2:D211))</f>
        <v/>
      </c>
      <c r="F211" s="124" t="e">
        <f t="shared" ca="1" si="14"/>
        <v>#N/A</v>
      </c>
      <c r="G211" s="124">
        <f ca="1">COUNTIF($C$2:C211,C211)</f>
        <v>200</v>
      </c>
      <c r="H211" s="124" t="str">
        <f t="shared" ca="1" si="15"/>
        <v/>
      </c>
    </row>
    <row r="212" spans="1:8">
      <c r="A212" s="124">
        <v>211</v>
      </c>
      <c r="B212" s="124" t="str">
        <f t="shared" ca="1" si="12"/>
        <v/>
      </c>
      <c r="C212" s="124" t="str">
        <f t="shared" ca="1" si="13"/>
        <v/>
      </c>
      <c r="D212" s="124" t="str">
        <f ca="1">IF(COUNTIF($C$2:C212,C212)=1,1,"")</f>
        <v/>
      </c>
      <c r="E212" s="124" t="str">
        <f ca="1">IF(D212="","",SUM($D$2:D212))</f>
        <v/>
      </c>
      <c r="F212" s="124" t="e">
        <f t="shared" ca="1" si="14"/>
        <v>#N/A</v>
      </c>
      <c r="G212" s="124">
        <f ca="1">COUNTIF($C$2:C212,C212)</f>
        <v>201</v>
      </c>
      <c r="H212" s="124" t="str">
        <f t="shared" ca="1" si="15"/>
        <v/>
      </c>
    </row>
    <row r="213" spans="1:8">
      <c r="A213" s="124">
        <v>212</v>
      </c>
      <c r="B213" s="124" t="str">
        <f t="shared" ca="1" si="12"/>
        <v/>
      </c>
      <c r="C213" s="124" t="str">
        <f t="shared" ca="1" si="13"/>
        <v/>
      </c>
      <c r="D213" s="124" t="str">
        <f ca="1">IF(COUNTIF($C$2:C213,C213)=1,1,"")</f>
        <v/>
      </c>
      <c r="E213" s="124" t="str">
        <f ca="1">IF(D213="","",SUM($D$2:D213))</f>
        <v/>
      </c>
      <c r="F213" s="124" t="e">
        <f t="shared" ca="1" si="14"/>
        <v>#N/A</v>
      </c>
      <c r="G213" s="124">
        <f ca="1">COUNTIF($C$2:C213,C213)</f>
        <v>202</v>
      </c>
      <c r="H213" s="124" t="str">
        <f t="shared" ca="1" si="15"/>
        <v/>
      </c>
    </row>
    <row r="214" spans="1:8">
      <c r="A214" s="124">
        <v>213</v>
      </c>
      <c r="B214" s="124" t="str">
        <f t="shared" ca="1" si="12"/>
        <v/>
      </c>
      <c r="C214" s="124" t="str">
        <f t="shared" ca="1" si="13"/>
        <v/>
      </c>
      <c r="D214" s="124" t="str">
        <f ca="1">IF(COUNTIF($C$2:C214,C214)=1,1,"")</f>
        <v/>
      </c>
      <c r="E214" s="124" t="str">
        <f ca="1">IF(D214="","",SUM($D$2:D214))</f>
        <v/>
      </c>
      <c r="F214" s="124" t="e">
        <f t="shared" ca="1" si="14"/>
        <v>#N/A</v>
      </c>
      <c r="G214" s="124">
        <f ca="1">COUNTIF($C$2:C214,C214)</f>
        <v>203</v>
      </c>
      <c r="H214" s="124" t="str">
        <f t="shared" ca="1" si="15"/>
        <v/>
      </c>
    </row>
    <row r="215" spans="1:8">
      <c r="A215" s="124">
        <v>214</v>
      </c>
      <c r="B215" s="124" t="str">
        <f t="shared" ca="1" si="12"/>
        <v/>
      </c>
      <c r="C215" s="124" t="str">
        <f t="shared" ca="1" si="13"/>
        <v/>
      </c>
      <c r="D215" s="124" t="str">
        <f ca="1">IF(COUNTIF($C$2:C215,C215)=1,1,"")</f>
        <v/>
      </c>
      <c r="E215" s="124" t="str">
        <f ca="1">IF(D215="","",SUM($D$2:D215))</f>
        <v/>
      </c>
      <c r="F215" s="124" t="e">
        <f t="shared" ca="1" si="14"/>
        <v>#N/A</v>
      </c>
      <c r="G215" s="124">
        <f ca="1">COUNTIF($C$2:C215,C215)</f>
        <v>204</v>
      </c>
      <c r="H215" s="124" t="str">
        <f t="shared" ca="1" si="15"/>
        <v/>
      </c>
    </row>
    <row r="216" spans="1:8">
      <c r="A216" s="124">
        <v>215</v>
      </c>
      <c r="B216" s="124" t="str">
        <f t="shared" ca="1" si="12"/>
        <v/>
      </c>
      <c r="C216" s="124" t="str">
        <f t="shared" ca="1" si="13"/>
        <v/>
      </c>
      <c r="D216" s="124" t="str">
        <f ca="1">IF(COUNTIF($C$2:C216,C216)=1,1,"")</f>
        <v/>
      </c>
      <c r="E216" s="124" t="str">
        <f ca="1">IF(D216="","",SUM($D$2:D216))</f>
        <v/>
      </c>
      <c r="F216" s="124" t="e">
        <f t="shared" ca="1" si="14"/>
        <v>#N/A</v>
      </c>
      <c r="G216" s="124">
        <f ca="1">COUNTIF($C$2:C216,C216)</f>
        <v>205</v>
      </c>
      <c r="H216" s="124" t="str">
        <f t="shared" ca="1" si="15"/>
        <v/>
      </c>
    </row>
    <row r="217" spans="1:8">
      <c r="A217" s="124">
        <v>216</v>
      </c>
      <c r="B217" s="124" t="str">
        <f t="shared" ca="1" si="12"/>
        <v/>
      </c>
      <c r="C217" s="124" t="str">
        <f t="shared" ca="1" si="13"/>
        <v/>
      </c>
      <c r="D217" s="124" t="str">
        <f ca="1">IF(COUNTIF($C$2:C217,C217)=1,1,"")</f>
        <v/>
      </c>
      <c r="E217" s="124" t="str">
        <f ca="1">IF(D217="","",SUM($D$2:D217))</f>
        <v/>
      </c>
      <c r="F217" s="124" t="e">
        <f t="shared" ca="1" si="14"/>
        <v>#N/A</v>
      </c>
      <c r="G217" s="124">
        <f ca="1">COUNTIF($C$2:C217,C217)</f>
        <v>206</v>
      </c>
      <c r="H217" s="124" t="str">
        <f t="shared" ca="1" si="15"/>
        <v/>
      </c>
    </row>
    <row r="218" spans="1:8">
      <c r="A218" s="124">
        <v>217</v>
      </c>
      <c r="B218" s="124" t="str">
        <f t="shared" ca="1" si="12"/>
        <v/>
      </c>
      <c r="C218" s="124" t="str">
        <f t="shared" ca="1" si="13"/>
        <v/>
      </c>
      <c r="D218" s="124" t="str">
        <f ca="1">IF(COUNTIF($C$2:C218,C218)=1,1,"")</f>
        <v/>
      </c>
      <c r="E218" s="124" t="str">
        <f ca="1">IF(D218="","",SUM($D$2:D218))</f>
        <v/>
      </c>
      <c r="F218" s="124" t="e">
        <f t="shared" ca="1" si="14"/>
        <v>#N/A</v>
      </c>
      <c r="G218" s="124">
        <f ca="1">COUNTIF($C$2:C218,C218)</f>
        <v>207</v>
      </c>
      <c r="H218" s="124" t="str">
        <f t="shared" ca="1" si="15"/>
        <v/>
      </c>
    </row>
    <row r="219" spans="1:8">
      <c r="A219" s="124">
        <v>218</v>
      </c>
      <c r="B219" s="124" t="str">
        <f t="shared" ca="1" si="12"/>
        <v/>
      </c>
      <c r="C219" s="124" t="str">
        <f t="shared" ca="1" si="13"/>
        <v/>
      </c>
      <c r="D219" s="124" t="str">
        <f ca="1">IF(COUNTIF($C$2:C219,C219)=1,1,"")</f>
        <v/>
      </c>
      <c r="E219" s="124" t="str">
        <f ca="1">IF(D219="","",SUM($D$2:D219))</f>
        <v/>
      </c>
      <c r="F219" s="124" t="e">
        <f t="shared" ca="1" si="14"/>
        <v>#N/A</v>
      </c>
      <c r="G219" s="124">
        <f ca="1">COUNTIF($C$2:C219,C219)</f>
        <v>208</v>
      </c>
      <c r="H219" s="124" t="str">
        <f t="shared" ca="1" si="15"/>
        <v/>
      </c>
    </row>
    <row r="220" spans="1:8">
      <c r="A220" s="124">
        <v>219</v>
      </c>
      <c r="B220" s="124" t="str">
        <f t="shared" ca="1" si="12"/>
        <v/>
      </c>
      <c r="C220" s="124" t="str">
        <f t="shared" ca="1" si="13"/>
        <v/>
      </c>
      <c r="D220" s="124" t="str">
        <f ca="1">IF(COUNTIF($C$2:C220,C220)=1,1,"")</f>
        <v/>
      </c>
      <c r="E220" s="124" t="str">
        <f ca="1">IF(D220="","",SUM($D$2:D220))</f>
        <v/>
      </c>
      <c r="F220" s="124" t="e">
        <f t="shared" ca="1" si="14"/>
        <v>#N/A</v>
      </c>
      <c r="G220" s="124">
        <f ca="1">COUNTIF($C$2:C220,C220)</f>
        <v>209</v>
      </c>
      <c r="H220" s="124" t="str">
        <f t="shared" ca="1" si="15"/>
        <v/>
      </c>
    </row>
    <row r="221" spans="1:8">
      <c r="A221" s="124">
        <v>220</v>
      </c>
      <c r="B221" s="124" t="str">
        <f t="shared" ca="1" si="12"/>
        <v/>
      </c>
      <c r="C221" s="124" t="str">
        <f t="shared" ca="1" si="13"/>
        <v/>
      </c>
      <c r="D221" s="124" t="str">
        <f ca="1">IF(COUNTIF($C$2:C221,C221)=1,1,"")</f>
        <v/>
      </c>
      <c r="E221" s="124" t="str">
        <f ca="1">IF(D221="","",SUM($D$2:D221))</f>
        <v/>
      </c>
      <c r="F221" s="124" t="e">
        <f t="shared" ca="1" si="14"/>
        <v>#N/A</v>
      </c>
      <c r="G221" s="124">
        <f ca="1">COUNTIF($C$2:C221,C221)</f>
        <v>210</v>
      </c>
      <c r="H221" s="124" t="str">
        <f t="shared" ca="1" si="15"/>
        <v/>
      </c>
    </row>
    <row r="222" spans="1:8">
      <c r="A222" s="124">
        <v>221</v>
      </c>
      <c r="B222" s="124" t="str">
        <f t="shared" ca="1" si="12"/>
        <v/>
      </c>
      <c r="C222" s="124" t="str">
        <f t="shared" ca="1" si="13"/>
        <v/>
      </c>
      <c r="D222" s="124" t="str">
        <f ca="1">IF(COUNTIF($C$2:C222,C222)=1,1,"")</f>
        <v/>
      </c>
      <c r="E222" s="124" t="str">
        <f ca="1">IF(D222="","",SUM($D$2:D222))</f>
        <v/>
      </c>
      <c r="F222" s="124" t="e">
        <f t="shared" ca="1" si="14"/>
        <v>#N/A</v>
      </c>
      <c r="G222" s="124">
        <f ca="1">COUNTIF($C$2:C222,C222)</f>
        <v>211</v>
      </c>
      <c r="H222" s="124" t="str">
        <f t="shared" ca="1" si="15"/>
        <v/>
      </c>
    </row>
    <row r="223" spans="1:8">
      <c r="A223" s="124">
        <v>222</v>
      </c>
      <c r="B223" s="124" t="str">
        <f t="shared" ca="1" si="12"/>
        <v/>
      </c>
      <c r="C223" s="124" t="str">
        <f t="shared" ca="1" si="13"/>
        <v/>
      </c>
      <c r="D223" s="124" t="str">
        <f ca="1">IF(COUNTIF($C$2:C223,C223)=1,1,"")</f>
        <v/>
      </c>
      <c r="E223" s="124" t="str">
        <f ca="1">IF(D223="","",SUM($D$2:D223))</f>
        <v/>
      </c>
      <c r="F223" s="124" t="e">
        <f t="shared" ca="1" si="14"/>
        <v>#N/A</v>
      </c>
      <c r="G223" s="124">
        <f ca="1">COUNTIF($C$2:C223,C223)</f>
        <v>212</v>
      </c>
      <c r="H223" s="124" t="str">
        <f t="shared" ca="1" si="15"/>
        <v/>
      </c>
    </row>
    <row r="224" spans="1:8">
      <c r="A224" s="124">
        <v>223</v>
      </c>
      <c r="B224" s="124" t="str">
        <f t="shared" ca="1" si="12"/>
        <v/>
      </c>
      <c r="C224" s="124" t="str">
        <f t="shared" ca="1" si="13"/>
        <v/>
      </c>
      <c r="D224" s="124" t="str">
        <f ca="1">IF(COUNTIF($C$2:C224,C224)=1,1,"")</f>
        <v/>
      </c>
      <c r="E224" s="124" t="str">
        <f ca="1">IF(D224="","",SUM($D$2:D224))</f>
        <v/>
      </c>
      <c r="F224" s="124" t="e">
        <f t="shared" ca="1" si="14"/>
        <v>#N/A</v>
      </c>
      <c r="G224" s="124">
        <f ca="1">COUNTIF($C$2:C224,C224)</f>
        <v>213</v>
      </c>
      <c r="H224" s="124" t="str">
        <f t="shared" ca="1" si="15"/>
        <v/>
      </c>
    </row>
    <row r="225" spans="1:8">
      <c r="A225" s="124">
        <v>224</v>
      </c>
      <c r="B225" s="124" t="str">
        <f t="shared" ca="1" si="12"/>
        <v/>
      </c>
      <c r="C225" s="124" t="str">
        <f t="shared" ca="1" si="13"/>
        <v/>
      </c>
      <c r="D225" s="124" t="str">
        <f ca="1">IF(COUNTIF($C$2:C225,C225)=1,1,"")</f>
        <v/>
      </c>
      <c r="E225" s="124" t="str">
        <f ca="1">IF(D225="","",SUM($D$2:D225))</f>
        <v/>
      </c>
      <c r="F225" s="124" t="e">
        <f t="shared" ca="1" si="14"/>
        <v>#N/A</v>
      </c>
      <c r="G225" s="124">
        <f ca="1">COUNTIF($C$2:C225,C225)</f>
        <v>214</v>
      </c>
      <c r="H225" s="124" t="str">
        <f t="shared" ca="1" si="15"/>
        <v/>
      </c>
    </row>
    <row r="226" spans="1:8">
      <c r="A226" s="124">
        <v>225</v>
      </c>
      <c r="B226" s="124" t="str">
        <f t="shared" ca="1" si="12"/>
        <v/>
      </c>
      <c r="C226" s="124" t="str">
        <f t="shared" ca="1" si="13"/>
        <v/>
      </c>
      <c r="D226" s="124" t="str">
        <f ca="1">IF(COUNTIF($C$2:C226,C226)=1,1,"")</f>
        <v/>
      </c>
      <c r="E226" s="124" t="str">
        <f ca="1">IF(D226="","",SUM($D$2:D226))</f>
        <v/>
      </c>
      <c r="F226" s="124" t="e">
        <f t="shared" ca="1" si="14"/>
        <v>#N/A</v>
      </c>
      <c r="G226" s="124">
        <f ca="1">COUNTIF($C$2:C226,C226)</f>
        <v>215</v>
      </c>
      <c r="H226" s="124" t="str">
        <f t="shared" ca="1" si="15"/>
        <v/>
      </c>
    </row>
    <row r="227" spans="1:8">
      <c r="A227" s="124">
        <v>226</v>
      </c>
      <c r="B227" s="124" t="str">
        <f t="shared" ca="1" si="12"/>
        <v/>
      </c>
      <c r="C227" s="124" t="str">
        <f t="shared" ca="1" si="13"/>
        <v/>
      </c>
      <c r="D227" s="124" t="str">
        <f ca="1">IF(COUNTIF($C$2:C227,C227)=1,1,"")</f>
        <v/>
      </c>
      <c r="E227" s="124" t="str">
        <f ca="1">IF(D227="","",SUM($D$2:D227))</f>
        <v/>
      </c>
      <c r="F227" s="124" t="e">
        <f t="shared" ca="1" si="14"/>
        <v>#N/A</v>
      </c>
      <c r="G227" s="124">
        <f ca="1">COUNTIF($C$2:C227,C227)</f>
        <v>216</v>
      </c>
      <c r="H227" s="124" t="str">
        <f t="shared" ca="1" si="15"/>
        <v/>
      </c>
    </row>
    <row r="228" spans="1:8">
      <c r="A228" s="124">
        <v>227</v>
      </c>
      <c r="B228" s="124" t="str">
        <f t="shared" ca="1" si="12"/>
        <v/>
      </c>
      <c r="C228" s="124" t="str">
        <f t="shared" ca="1" si="13"/>
        <v/>
      </c>
      <c r="D228" s="124" t="str">
        <f ca="1">IF(COUNTIF($C$2:C228,C228)=1,1,"")</f>
        <v/>
      </c>
      <c r="E228" s="124" t="str">
        <f ca="1">IF(D228="","",SUM($D$2:D228))</f>
        <v/>
      </c>
      <c r="F228" s="124" t="e">
        <f t="shared" ca="1" si="14"/>
        <v>#N/A</v>
      </c>
      <c r="G228" s="124">
        <f ca="1">COUNTIF($C$2:C228,C228)</f>
        <v>217</v>
      </c>
      <c r="H228" s="124" t="str">
        <f t="shared" ca="1" si="15"/>
        <v/>
      </c>
    </row>
    <row r="229" spans="1:8">
      <c r="A229" s="124">
        <v>228</v>
      </c>
      <c r="B229" s="124" t="str">
        <f t="shared" ca="1" si="12"/>
        <v/>
      </c>
      <c r="C229" s="124" t="str">
        <f t="shared" ca="1" si="13"/>
        <v/>
      </c>
      <c r="D229" s="124" t="str">
        <f ca="1">IF(COUNTIF($C$2:C229,C229)=1,1,"")</f>
        <v/>
      </c>
      <c r="E229" s="124" t="str">
        <f ca="1">IF(D229="","",SUM($D$2:D229))</f>
        <v/>
      </c>
      <c r="F229" s="124" t="e">
        <f t="shared" ca="1" si="14"/>
        <v>#N/A</v>
      </c>
      <c r="G229" s="124">
        <f ca="1">COUNTIF($C$2:C229,C229)</f>
        <v>218</v>
      </c>
      <c r="H229" s="124" t="str">
        <f t="shared" ca="1" si="15"/>
        <v/>
      </c>
    </row>
    <row r="230" spans="1:8">
      <c r="A230" s="124">
        <v>229</v>
      </c>
      <c r="B230" s="124" t="str">
        <f t="shared" ca="1" si="12"/>
        <v/>
      </c>
      <c r="C230" s="124" t="str">
        <f t="shared" ca="1" si="13"/>
        <v/>
      </c>
      <c r="D230" s="124" t="str">
        <f ca="1">IF(COUNTIF($C$2:C230,C230)=1,1,"")</f>
        <v/>
      </c>
      <c r="E230" s="124" t="str">
        <f ca="1">IF(D230="","",SUM($D$2:D230))</f>
        <v/>
      </c>
      <c r="F230" s="124" t="e">
        <f t="shared" ca="1" si="14"/>
        <v>#N/A</v>
      </c>
      <c r="G230" s="124">
        <f ca="1">COUNTIF($C$2:C230,C230)</f>
        <v>219</v>
      </c>
      <c r="H230" s="124" t="str">
        <f t="shared" ca="1" si="15"/>
        <v/>
      </c>
    </row>
    <row r="231" spans="1:8">
      <c r="A231" s="124">
        <v>230</v>
      </c>
      <c r="B231" s="124" t="str">
        <f t="shared" ca="1" si="12"/>
        <v/>
      </c>
      <c r="C231" s="124" t="str">
        <f t="shared" ca="1" si="13"/>
        <v/>
      </c>
      <c r="D231" s="124" t="str">
        <f ca="1">IF(COUNTIF($C$2:C231,C231)=1,1,"")</f>
        <v/>
      </c>
      <c r="E231" s="124" t="str">
        <f ca="1">IF(D231="","",SUM($D$2:D231))</f>
        <v/>
      </c>
      <c r="F231" s="124" t="e">
        <f t="shared" ca="1" si="14"/>
        <v>#N/A</v>
      </c>
      <c r="G231" s="124">
        <f ca="1">COUNTIF($C$2:C231,C231)</f>
        <v>220</v>
      </c>
      <c r="H231" s="124" t="str">
        <f t="shared" ca="1" si="15"/>
        <v/>
      </c>
    </row>
    <row r="232" spans="1:8">
      <c r="A232" s="124">
        <v>231</v>
      </c>
      <c r="B232" s="124" t="str">
        <f t="shared" ca="1" si="12"/>
        <v/>
      </c>
      <c r="C232" s="124" t="str">
        <f t="shared" ca="1" si="13"/>
        <v/>
      </c>
      <c r="D232" s="124" t="str">
        <f ca="1">IF(COUNTIF($C$2:C232,C232)=1,1,"")</f>
        <v/>
      </c>
      <c r="E232" s="124" t="str">
        <f ca="1">IF(D232="","",SUM($D$2:D232))</f>
        <v/>
      </c>
      <c r="F232" s="124" t="e">
        <f t="shared" ca="1" si="14"/>
        <v>#N/A</v>
      </c>
      <c r="G232" s="124">
        <f ca="1">COUNTIF($C$2:C232,C232)</f>
        <v>221</v>
      </c>
      <c r="H232" s="124" t="str">
        <f t="shared" ca="1" si="15"/>
        <v/>
      </c>
    </row>
    <row r="233" spans="1:8">
      <c r="A233" s="124">
        <v>232</v>
      </c>
      <c r="B233" s="124" t="str">
        <f t="shared" ca="1" si="12"/>
        <v/>
      </c>
      <c r="C233" s="124" t="str">
        <f t="shared" ca="1" si="13"/>
        <v/>
      </c>
      <c r="D233" s="124" t="str">
        <f ca="1">IF(COUNTIF($C$2:C233,C233)=1,1,"")</f>
        <v/>
      </c>
      <c r="E233" s="124" t="str">
        <f ca="1">IF(D233="","",SUM($D$2:D233))</f>
        <v/>
      </c>
      <c r="F233" s="124" t="e">
        <f t="shared" ca="1" si="14"/>
        <v>#N/A</v>
      </c>
      <c r="G233" s="124">
        <f ca="1">COUNTIF($C$2:C233,C233)</f>
        <v>222</v>
      </c>
      <c r="H233" s="124" t="str">
        <f t="shared" ca="1" si="15"/>
        <v/>
      </c>
    </row>
    <row r="234" spans="1:8">
      <c r="A234" s="124">
        <v>233</v>
      </c>
      <c r="B234" s="124" t="str">
        <f t="shared" ca="1" si="12"/>
        <v/>
      </c>
      <c r="C234" s="124" t="str">
        <f t="shared" ca="1" si="13"/>
        <v/>
      </c>
      <c r="D234" s="124" t="str">
        <f ca="1">IF(COUNTIF($C$2:C234,C234)=1,1,"")</f>
        <v/>
      </c>
      <c r="E234" s="124" t="str">
        <f ca="1">IF(D234="","",SUM($D$2:D234))</f>
        <v/>
      </c>
      <c r="F234" s="124" t="e">
        <f t="shared" ca="1" si="14"/>
        <v>#N/A</v>
      </c>
      <c r="G234" s="124">
        <f ca="1">COUNTIF($C$2:C234,C234)</f>
        <v>223</v>
      </c>
      <c r="H234" s="124" t="str">
        <f t="shared" ca="1" si="15"/>
        <v/>
      </c>
    </row>
    <row r="235" spans="1:8">
      <c r="A235" s="124">
        <v>234</v>
      </c>
      <c r="B235" s="124" t="str">
        <f t="shared" ca="1" si="12"/>
        <v/>
      </c>
      <c r="C235" s="124" t="str">
        <f t="shared" ca="1" si="13"/>
        <v/>
      </c>
      <c r="D235" s="124" t="str">
        <f ca="1">IF(COUNTIF($C$2:C235,C235)=1,1,"")</f>
        <v/>
      </c>
      <c r="E235" s="124" t="str">
        <f ca="1">IF(D235="","",SUM($D$2:D235))</f>
        <v/>
      </c>
      <c r="F235" s="124" t="e">
        <f t="shared" ca="1" si="14"/>
        <v>#N/A</v>
      </c>
      <c r="G235" s="124">
        <f ca="1">COUNTIF($C$2:C235,C235)</f>
        <v>224</v>
      </c>
      <c r="H235" s="124" t="str">
        <f t="shared" ca="1" si="15"/>
        <v/>
      </c>
    </row>
    <row r="236" spans="1:8">
      <c r="A236" s="124">
        <v>235</v>
      </c>
      <c r="B236" s="124" t="str">
        <f t="shared" ca="1" si="12"/>
        <v/>
      </c>
      <c r="C236" s="124" t="str">
        <f t="shared" ca="1" si="13"/>
        <v/>
      </c>
      <c r="D236" s="124" t="str">
        <f ca="1">IF(COUNTIF($C$2:C236,C236)=1,1,"")</f>
        <v/>
      </c>
      <c r="E236" s="124" t="str">
        <f ca="1">IF(D236="","",SUM($D$2:D236))</f>
        <v/>
      </c>
      <c r="F236" s="124" t="e">
        <f t="shared" ca="1" si="14"/>
        <v>#N/A</v>
      </c>
      <c r="G236" s="124">
        <f ca="1">COUNTIF($C$2:C236,C236)</f>
        <v>225</v>
      </c>
      <c r="H236" s="124" t="str">
        <f t="shared" ca="1" si="15"/>
        <v/>
      </c>
    </row>
    <row r="237" spans="1:8">
      <c r="A237" s="124">
        <v>236</v>
      </c>
      <c r="B237" s="124" t="str">
        <f t="shared" ca="1" si="12"/>
        <v/>
      </c>
      <c r="C237" s="124" t="str">
        <f t="shared" ca="1" si="13"/>
        <v/>
      </c>
      <c r="D237" s="124" t="str">
        <f ca="1">IF(COUNTIF($C$2:C237,C237)=1,1,"")</f>
        <v/>
      </c>
      <c r="E237" s="124" t="str">
        <f ca="1">IF(D237="","",SUM($D$2:D237))</f>
        <v/>
      </c>
      <c r="F237" s="124" t="e">
        <f t="shared" ca="1" si="14"/>
        <v>#N/A</v>
      </c>
      <c r="G237" s="124">
        <f ca="1">COUNTIF($C$2:C237,C237)</f>
        <v>226</v>
      </c>
      <c r="H237" s="124" t="str">
        <f t="shared" ca="1" si="15"/>
        <v/>
      </c>
    </row>
    <row r="238" spans="1:8">
      <c r="A238" s="124">
        <v>237</v>
      </c>
      <c r="B238" s="124" t="str">
        <f t="shared" ca="1" si="12"/>
        <v/>
      </c>
      <c r="C238" s="124" t="str">
        <f t="shared" ca="1" si="13"/>
        <v/>
      </c>
      <c r="D238" s="124" t="str">
        <f ca="1">IF(COUNTIF($C$2:C238,C238)=1,1,"")</f>
        <v/>
      </c>
      <c r="E238" s="124" t="str">
        <f ca="1">IF(D238="","",SUM($D$2:D238))</f>
        <v/>
      </c>
      <c r="F238" s="124" t="e">
        <f t="shared" ca="1" si="14"/>
        <v>#N/A</v>
      </c>
      <c r="G238" s="124">
        <f ca="1">COUNTIF($C$2:C238,C238)</f>
        <v>227</v>
      </c>
      <c r="H238" s="124" t="str">
        <f t="shared" ca="1" si="15"/>
        <v/>
      </c>
    </row>
    <row r="239" spans="1:8">
      <c r="A239" s="124">
        <v>238</v>
      </c>
      <c r="B239" s="124" t="str">
        <f t="shared" ca="1" si="12"/>
        <v/>
      </c>
      <c r="C239" s="124" t="str">
        <f t="shared" ca="1" si="13"/>
        <v/>
      </c>
      <c r="D239" s="124" t="str">
        <f ca="1">IF(COUNTIF($C$2:C239,C239)=1,1,"")</f>
        <v/>
      </c>
      <c r="E239" s="124" t="str">
        <f ca="1">IF(D239="","",SUM($D$2:D239))</f>
        <v/>
      </c>
      <c r="F239" s="124" t="e">
        <f t="shared" ca="1" si="14"/>
        <v>#N/A</v>
      </c>
      <c r="G239" s="124">
        <f ca="1">COUNTIF($C$2:C239,C239)</f>
        <v>228</v>
      </c>
      <c r="H239" s="124" t="str">
        <f t="shared" ca="1" si="15"/>
        <v/>
      </c>
    </row>
    <row r="240" spans="1:8">
      <c r="A240" s="124">
        <v>239</v>
      </c>
      <c r="B240" s="124" t="str">
        <f t="shared" ca="1" si="12"/>
        <v/>
      </c>
      <c r="C240" s="124" t="str">
        <f t="shared" ca="1" si="13"/>
        <v/>
      </c>
      <c r="D240" s="124" t="str">
        <f ca="1">IF(COUNTIF($C$2:C240,C240)=1,1,"")</f>
        <v/>
      </c>
      <c r="E240" s="124" t="str">
        <f ca="1">IF(D240="","",SUM($D$2:D240))</f>
        <v/>
      </c>
      <c r="F240" s="124" t="e">
        <f t="shared" ca="1" si="14"/>
        <v>#N/A</v>
      </c>
      <c r="G240" s="124">
        <f ca="1">COUNTIF($C$2:C240,C240)</f>
        <v>229</v>
      </c>
      <c r="H240" s="124" t="str">
        <f t="shared" ca="1" si="15"/>
        <v/>
      </c>
    </row>
    <row r="241" spans="1:8">
      <c r="A241" s="124">
        <v>240</v>
      </c>
      <c r="B241" s="124" t="str">
        <f t="shared" ca="1" si="12"/>
        <v/>
      </c>
      <c r="C241" s="124" t="str">
        <f t="shared" ca="1" si="13"/>
        <v/>
      </c>
      <c r="D241" s="124" t="str">
        <f ca="1">IF(COUNTIF($C$2:C241,C241)=1,1,"")</f>
        <v/>
      </c>
      <c r="E241" s="124" t="str">
        <f ca="1">IF(D241="","",SUM($D$2:D241))</f>
        <v/>
      </c>
      <c r="F241" s="124" t="e">
        <f t="shared" ca="1" si="14"/>
        <v>#N/A</v>
      </c>
      <c r="G241" s="124">
        <f ca="1">COUNTIF($C$2:C241,C241)</f>
        <v>230</v>
      </c>
      <c r="H241" s="124" t="str">
        <f t="shared" ca="1" si="15"/>
        <v/>
      </c>
    </row>
    <row r="242" spans="1:8">
      <c r="A242" s="124">
        <v>241</v>
      </c>
      <c r="B242" s="124" t="str">
        <f t="shared" ca="1" si="12"/>
        <v/>
      </c>
      <c r="C242" s="124" t="str">
        <f t="shared" ca="1" si="13"/>
        <v/>
      </c>
      <c r="D242" s="124" t="str">
        <f ca="1">IF(COUNTIF($C$2:C242,C242)=1,1,"")</f>
        <v/>
      </c>
      <c r="E242" s="124" t="str">
        <f ca="1">IF(D242="","",SUM($D$2:D242))</f>
        <v/>
      </c>
      <c r="F242" s="124" t="e">
        <f t="shared" ca="1" si="14"/>
        <v>#N/A</v>
      </c>
      <c r="G242" s="124">
        <f ca="1">COUNTIF($C$2:C242,C242)</f>
        <v>231</v>
      </c>
      <c r="H242" s="124" t="str">
        <f t="shared" ca="1" si="15"/>
        <v/>
      </c>
    </row>
    <row r="243" spans="1:8">
      <c r="A243" s="124">
        <v>242</v>
      </c>
      <c r="B243" s="124" t="str">
        <f t="shared" ca="1" si="12"/>
        <v/>
      </c>
      <c r="C243" s="124" t="str">
        <f t="shared" ca="1" si="13"/>
        <v/>
      </c>
      <c r="D243" s="124" t="str">
        <f ca="1">IF(COUNTIF($C$2:C243,C243)=1,1,"")</f>
        <v/>
      </c>
      <c r="E243" s="124" t="str">
        <f ca="1">IF(D243="","",SUM($D$2:D243))</f>
        <v/>
      </c>
      <c r="F243" s="124" t="e">
        <f t="shared" ca="1" si="14"/>
        <v>#N/A</v>
      </c>
      <c r="G243" s="124">
        <f ca="1">COUNTIF($C$2:C243,C243)</f>
        <v>232</v>
      </c>
      <c r="H243" s="124" t="str">
        <f t="shared" ca="1" si="15"/>
        <v/>
      </c>
    </row>
    <row r="244" spans="1:8">
      <c r="A244" s="124">
        <v>243</v>
      </c>
      <c r="B244" s="124" t="str">
        <f t="shared" ca="1" si="12"/>
        <v/>
      </c>
      <c r="C244" s="124" t="str">
        <f t="shared" ca="1" si="13"/>
        <v/>
      </c>
      <c r="D244" s="124" t="str">
        <f ca="1">IF(COUNTIF($C$2:C244,C244)=1,1,"")</f>
        <v/>
      </c>
      <c r="E244" s="124" t="str">
        <f ca="1">IF(D244="","",SUM($D$2:D244))</f>
        <v/>
      </c>
      <c r="F244" s="124" t="e">
        <f t="shared" ca="1" si="14"/>
        <v>#N/A</v>
      </c>
      <c r="G244" s="124">
        <f ca="1">COUNTIF($C$2:C244,C244)</f>
        <v>233</v>
      </c>
      <c r="H244" s="124" t="str">
        <f t="shared" ca="1" si="15"/>
        <v/>
      </c>
    </row>
    <row r="245" spans="1:8">
      <c r="A245" s="124">
        <v>244</v>
      </c>
      <c r="B245" s="124" t="str">
        <f t="shared" ca="1" si="12"/>
        <v/>
      </c>
      <c r="C245" s="124" t="str">
        <f t="shared" ca="1" si="13"/>
        <v/>
      </c>
      <c r="D245" s="124" t="str">
        <f ca="1">IF(COUNTIF($C$2:C245,C245)=1,1,"")</f>
        <v/>
      </c>
      <c r="E245" s="124" t="str">
        <f ca="1">IF(D245="","",SUM($D$2:D245))</f>
        <v/>
      </c>
      <c r="F245" s="124" t="e">
        <f t="shared" ca="1" si="14"/>
        <v>#N/A</v>
      </c>
      <c r="G245" s="124">
        <f ca="1">COUNTIF($C$2:C245,C245)</f>
        <v>234</v>
      </c>
      <c r="H245" s="124" t="str">
        <f t="shared" ca="1" si="15"/>
        <v/>
      </c>
    </row>
    <row r="246" spans="1:8">
      <c r="A246" s="124">
        <v>245</v>
      </c>
      <c r="B246" s="124" t="str">
        <f t="shared" ca="1" si="12"/>
        <v/>
      </c>
      <c r="C246" s="124" t="str">
        <f t="shared" ca="1" si="13"/>
        <v/>
      </c>
      <c r="D246" s="124" t="str">
        <f ca="1">IF(COUNTIF($C$2:C246,C246)=1,1,"")</f>
        <v/>
      </c>
      <c r="E246" s="124" t="str">
        <f ca="1">IF(D246="","",SUM($D$2:D246))</f>
        <v/>
      </c>
      <c r="F246" s="124" t="e">
        <f t="shared" ca="1" si="14"/>
        <v>#N/A</v>
      </c>
      <c r="G246" s="124">
        <f ca="1">COUNTIF($C$2:C246,C246)</f>
        <v>235</v>
      </c>
      <c r="H246" s="124" t="str">
        <f t="shared" ca="1" si="15"/>
        <v/>
      </c>
    </row>
    <row r="247" spans="1:8">
      <c r="A247" s="124">
        <v>246</v>
      </c>
      <c r="B247" s="124" t="str">
        <f t="shared" ca="1" si="12"/>
        <v/>
      </c>
      <c r="C247" s="124" t="str">
        <f t="shared" ca="1" si="13"/>
        <v/>
      </c>
      <c r="D247" s="124" t="str">
        <f ca="1">IF(COUNTIF($C$2:C247,C247)=1,1,"")</f>
        <v/>
      </c>
      <c r="E247" s="124" t="str">
        <f ca="1">IF(D247="","",SUM($D$2:D247))</f>
        <v/>
      </c>
      <c r="F247" s="124" t="e">
        <f t="shared" ca="1" si="14"/>
        <v>#N/A</v>
      </c>
      <c r="G247" s="124">
        <f ca="1">COUNTIF($C$2:C247,C247)</f>
        <v>236</v>
      </c>
      <c r="H247" s="124" t="str">
        <f t="shared" ca="1" si="15"/>
        <v/>
      </c>
    </row>
    <row r="248" spans="1:8">
      <c r="A248" s="124">
        <v>247</v>
      </c>
      <c r="B248" s="124" t="str">
        <f t="shared" ca="1" si="12"/>
        <v/>
      </c>
      <c r="C248" s="124" t="str">
        <f t="shared" ca="1" si="13"/>
        <v/>
      </c>
      <c r="D248" s="124" t="str">
        <f ca="1">IF(COUNTIF($C$2:C248,C248)=1,1,"")</f>
        <v/>
      </c>
      <c r="E248" s="124" t="str">
        <f ca="1">IF(D248="","",SUM($D$2:D248))</f>
        <v/>
      </c>
      <c r="F248" s="124" t="e">
        <f t="shared" ca="1" si="14"/>
        <v>#N/A</v>
      </c>
      <c r="G248" s="124">
        <f ca="1">COUNTIF($C$2:C248,C248)</f>
        <v>237</v>
      </c>
      <c r="H248" s="124" t="str">
        <f t="shared" ca="1" si="15"/>
        <v/>
      </c>
    </row>
    <row r="249" spans="1:8">
      <c r="A249" s="124">
        <v>248</v>
      </c>
      <c r="B249" s="124" t="str">
        <f t="shared" ca="1" si="12"/>
        <v/>
      </c>
      <c r="C249" s="124" t="str">
        <f t="shared" ca="1" si="13"/>
        <v/>
      </c>
      <c r="D249" s="124" t="str">
        <f ca="1">IF(COUNTIF($C$2:C249,C249)=1,1,"")</f>
        <v/>
      </c>
      <c r="E249" s="124" t="str">
        <f ca="1">IF(D249="","",SUM($D$2:D249))</f>
        <v/>
      </c>
      <c r="F249" s="124" t="e">
        <f t="shared" ca="1" si="14"/>
        <v>#N/A</v>
      </c>
      <c r="G249" s="124">
        <f ca="1">COUNTIF($C$2:C249,C249)</f>
        <v>238</v>
      </c>
      <c r="H249" s="124" t="str">
        <f t="shared" ca="1" si="15"/>
        <v/>
      </c>
    </row>
    <row r="250" spans="1:8">
      <c r="A250" s="124">
        <v>249</v>
      </c>
      <c r="B250" s="124" t="str">
        <f t="shared" ca="1" si="12"/>
        <v/>
      </c>
      <c r="C250" s="124" t="str">
        <f t="shared" ca="1" si="13"/>
        <v/>
      </c>
      <c r="D250" s="124" t="str">
        <f ca="1">IF(COUNTIF($C$2:C250,C250)=1,1,"")</f>
        <v/>
      </c>
      <c r="E250" s="124" t="str">
        <f ca="1">IF(D250="","",SUM($D$2:D250))</f>
        <v/>
      </c>
      <c r="F250" s="124" t="e">
        <f t="shared" ca="1" si="14"/>
        <v>#N/A</v>
      </c>
      <c r="G250" s="124">
        <f ca="1">COUNTIF($C$2:C250,C250)</f>
        <v>239</v>
      </c>
      <c r="H250" s="124" t="str">
        <f t="shared" ca="1" si="15"/>
        <v/>
      </c>
    </row>
  </sheetData>
  <phoneticPr fontId="27"/>
  <pageMargins left="0.7" right="0.7" top="0.75" bottom="0.75" header="0.3" footer="0.3"/>
  <pageSetup paperSize="9" orientation="portrait"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4"/>
  <dimension ref="A1:I66"/>
  <sheetViews>
    <sheetView topLeftCell="A7" workbookViewId="0">
      <selection activeCell="B46" sqref="B46"/>
    </sheetView>
  </sheetViews>
  <sheetFormatPr defaultColWidth="9" defaultRowHeight="13.15"/>
  <cols>
    <col min="1" max="1" width="9" style="124"/>
    <col min="2" max="2" width="23.7109375" style="124" bestFit="1" customWidth="1"/>
    <col min="3" max="4" width="9" style="124"/>
    <col min="5" max="5" width="22" style="124" bestFit="1" customWidth="1"/>
    <col min="6" max="6" width="4" style="124" customWidth="1"/>
    <col min="7" max="7" width="9" style="124"/>
    <col min="8" max="8" width="22" style="124" bestFit="1" customWidth="1"/>
    <col min="9" max="16384" width="9" style="124"/>
  </cols>
  <sheetData>
    <row r="1" spans="1:9">
      <c r="A1" s="124" t="s">
        <v>2583</v>
      </c>
      <c r="B1" s="124" t="s">
        <v>2576</v>
      </c>
      <c r="D1" s="124" t="s">
        <v>2584</v>
      </c>
      <c r="E1" s="124" t="s">
        <v>2585</v>
      </c>
      <c r="G1" s="124" t="s">
        <v>2586</v>
      </c>
      <c r="H1" s="124" t="s">
        <v>2587</v>
      </c>
      <c r="I1" s="124" t="s">
        <v>2588</v>
      </c>
    </row>
    <row r="2" spans="1:9">
      <c r="A2" s="124">
        <v>1</v>
      </c>
      <c r="B2" s="124" t="str">
        <f t="shared" ref="B2:B33" si="0">IFERROR(INDEX(現場名抽出,MATCH(A2,現場名番号,0)),"")</f>
        <v>社員</v>
      </c>
      <c r="D2" s="124">
        <v>1</v>
      </c>
      <c r="E2" s="124" t="str">
        <f t="shared" ref="E2:E33" ca="1" si="1">IFERROR(INDEX(所属現場,MATCH(D2,所属現場連番,0)),"")</f>
        <v>社員</v>
      </c>
      <c r="G2" s="124">
        <v>1</v>
      </c>
      <c r="H2" s="138" t="s">
        <v>2589</v>
      </c>
      <c r="I2" s="124">
        <f t="shared" ref="I2:I33" ca="1" si="2">COUNTIF(所属現場,H2)</f>
        <v>2</v>
      </c>
    </row>
    <row r="3" spans="1:9">
      <c r="A3" s="124">
        <v>2</v>
      </c>
      <c r="B3" s="124" t="str">
        <f t="shared" si="0"/>
        <v>管理社員</v>
      </c>
      <c r="D3" s="124">
        <v>2</v>
      </c>
      <c r="E3" s="124" t="str">
        <f t="shared" ca="1" si="1"/>
        <v xml:space="preserve">らら立川立飛（交通） </v>
      </c>
      <c r="G3" s="124">
        <v>2</v>
      </c>
      <c r="H3" s="139" t="s">
        <v>2590</v>
      </c>
      <c r="I3" s="124">
        <f t="shared" ca="1" si="2"/>
        <v>0</v>
      </c>
    </row>
    <row r="4" spans="1:9">
      <c r="A4" s="124">
        <v>3</v>
      </c>
      <c r="B4" s="124" t="str">
        <f t="shared" si="0"/>
        <v>らら立川立飛(交通)</v>
      </c>
      <c r="D4" s="124">
        <v>3</v>
      </c>
      <c r="E4" s="124" t="str">
        <f t="shared" ca="1" si="1"/>
        <v/>
      </c>
      <c r="G4" s="124">
        <v>3</v>
      </c>
      <c r="H4" s="139" t="s">
        <v>2591</v>
      </c>
      <c r="I4" s="124">
        <f t="shared" ca="1" si="2"/>
        <v>0</v>
      </c>
    </row>
    <row r="5" spans="1:9">
      <c r="A5" s="124">
        <v>4</v>
      </c>
      <c r="B5" s="124" t="str">
        <f t="shared" si="0"/>
        <v>明治神宮内苑・外苑</v>
      </c>
      <c r="D5" s="124">
        <v>4</v>
      </c>
      <c r="E5" s="124" t="str">
        <f t="shared" ca="1" si="1"/>
        <v>らら立川立飛（施設）</v>
      </c>
      <c r="G5" s="124">
        <v>4</v>
      </c>
      <c r="H5" s="139" t="s">
        <v>2592</v>
      </c>
      <c r="I5" s="124">
        <f t="shared" ca="1" si="2"/>
        <v>0</v>
      </c>
    </row>
    <row r="6" spans="1:9">
      <c r="A6" s="124">
        <v>5</v>
      </c>
      <c r="B6" s="124" t="str">
        <f t="shared" si="0"/>
        <v>明治記念館</v>
      </c>
      <c r="D6" s="124">
        <v>5</v>
      </c>
      <c r="E6" s="124" t="str">
        <f t="shared" ca="1" si="1"/>
        <v>臨時葬儀</v>
      </c>
      <c r="G6" s="124">
        <v>5</v>
      </c>
      <c r="H6" s="230" t="s">
        <v>2593</v>
      </c>
      <c r="I6" s="124">
        <f t="shared" ca="1" si="2"/>
        <v>0</v>
      </c>
    </row>
    <row r="7" spans="1:9">
      <c r="A7" s="124">
        <v>6</v>
      </c>
      <c r="B7" s="124" t="str">
        <f t="shared" si="0"/>
        <v>おおい元気館</v>
      </c>
      <c r="D7" s="124">
        <v>6</v>
      </c>
      <c r="E7" s="124" t="str">
        <f t="shared" ca="1" si="1"/>
        <v>ららぽーと横浜（交通）</v>
      </c>
      <c r="G7" s="124">
        <v>6</v>
      </c>
      <c r="H7" s="139"/>
      <c r="I7" s="124">
        <f t="shared" ca="1" si="2"/>
        <v>0</v>
      </c>
    </row>
    <row r="8" spans="1:9">
      <c r="A8" s="124">
        <v>7</v>
      </c>
      <c r="B8" s="124" t="str">
        <f t="shared" si="0"/>
        <v>なかのサンクォーレ駐車場</v>
      </c>
      <c r="D8" s="124">
        <v>7</v>
      </c>
      <c r="E8" s="124" t="str">
        <f t="shared" ca="1" si="1"/>
        <v>明治神宮内苑・外苑</v>
      </c>
      <c r="G8" s="124">
        <v>7</v>
      </c>
      <c r="H8" s="139"/>
      <c r="I8" s="124">
        <f t="shared" ca="1" si="2"/>
        <v>0</v>
      </c>
    </row>
    <row r="9" spans="1:9">
      <c r="A9" s="124">
        <v>8</v>
      </c>
      <c r="B9" s="124" t="str">
        <f t="shared" si="0"/>
        <v>蒲田総合式場</v>
      </c>
      <c r="D9" s="124">
        <v>8</v>
      </c>
      <c r="E9" s="124" t="str">
        <f t="shared" ca="1" si="1"/>
        <v>東戸塚斎場</v>
      </c>
      <c r="G9" s="124">
        <v>8</v>
      </c>
      <c r="H9" s="139"/>
      <c r="I9" s="124">
        <f t="shared" ca="1" si="2"/>
        <v>0</v>
      </c>
    </row>
    <row r="10" spans="1:9">
      <c r="A10" s="124">
        <v>9</v>
      </c>
      <c r="B10" s="124" t="str">
        <f t="shared" si="0"/>
        <v>キッザニア東京</v>
      </c>
      <c r="D10" s="124">
        <v>9</v>
      </c>
      <c r="E10" s="124" t="str">
        <f t="shared" ca="1" si="1"/>
        <v/>
      </c>
      <c r="G10" s="124">
        <v>9</v>
      </c>
      <c r="H10" s="139"/>
      <c r="I10" s="124">
        <f t="shared" ca="1" si="2"/>
        <v>0</v>
      </c>
    </row>
    <row r="11" spans="1:9">
      <c r="A11" s="124">
        <v>10</v>
      </c>
      <c r="B11" s="124" t="str">
        <f t="shared" si="0"/>
        <v>ららぽーと豊洲(交通)</v>
      </c>
      <c r="D11" s="124">
        <v>10</v>
      </c>
      <c r="E11" s="124" t="str">
        <f t="shared" ca="1" si="1"/>
        <v/>
      </c>
      <c r="G11" s="124">
        <v>10</v>
      </c>
      <c r="H11" s="139"/>
      <c r="I11" s="124">
        <f t="shared" ca="1" si="2"/>
        <v>0</v>
      </c>
    </row>
    <row r="12" spans="1:9">
      <c r="A12" s="124">
        <v>11</v>
      </c>
      <c r="B12" s="124" t="str">
        <f t="shared" si="0"/>
        <v>機動遊軍</v>
      </c>
      <c r="D12" s="124">
        <v>11</v>
      </c>
      <c r="E12" s="124" t="str">
        <f t="shared" ca="1" si="1"/>
        <v/>
      </c>
      <c r="G12" s="124">
        <v>11</v>
      </c>
      <c r="H12" s="139"/>
      <c r="I12" s="124">
        <f t="shared" ca="1" si="2"/>
        <v>0</v>
      </c>
    </row>
    <row r="13" spans="1:9">
      <c r="A13" s="124">
        <v>12</v>
      </c>
      <c r="B13" s="124" t="str">
        <f t="shared" si="0"/>
        <v>予備要員</v>
      </c>
      <c r="D13" s="124">
        <v>12</v>
      </c>
      <c r="E13" s="124" t="str">
        <f t="shared" ca="1" si="1"/>
        <v/>
      </c>
      <c r="G13" s="124">
        <v>12</v>
      </c>
      <c r="H13" s="139"/>
      <c r="I13" s="124">
        <f t="shared" ca="1" si="2"/>
        <v>0</v>
      </c>
    </row>
    <row r="14" spans="1:9">
      <c r="A14" s="124">
        <v>13</v>
      </c>
      <c r="B14" s="124" t="str">
        <f t="shared" si="0"/>
        <v>アルカキット錦糸町(施設)</v>
      </c>
      <c r="D14" s="124">
        <v>13</v>
      </c>
      <c r="E14" s="124" t="str">
        <f t="shared" ca="1" si="1"/>
        <v/>
      </c>
      <c r="G14" s="124">
        <v>13</v>
      </c>
      <c r="H14" s="139"/>
      <c r="I14" s="124">
        <f t="shared" ca="1" si="2"/>
        <v>0</v>
      </c>
    </row>
    <row r="15" spans="1:9">
      <c r="A15" s="124">
        <v>14</v>
      </c>
      <c r="B15" s="124" t="str">
        <f t="shared" si="0"/>
        <v>アルカキット錦糸町(交通)</v>
      </c>
      <c r="D15" s="124">
        <v>14</v>
      </c>
      <c r="E15" s="124" t="str">
        <f t="shared" ca="1" si="1"/>
        <v/>
      </c>
      <c r="G15" s="124">
        <v>14</v>
      </c>
      <c r="H15" s="139"/>
      <c r="I15" s="124">
        <f t="shared" ca="1" si="2"/>
        <v>0</v>
      </c>
    </row>
    <row r="16" spans="1:9">
      <c r="A16" s="124">
        <v>15</v>
      </c>
      <c r="B16" s="124" t="str">
        <f t="shared" si="0"/>
        <v>新宿三井ビル2号館</v>
      </c>
      <c r="D16" s="124">
        <v>15</v>
      </c>
      <c r="E16" s="124" t="str">
        <f t="shared" ca="1" si="1"/>
        <v/>
      </c>
      <c r="G16" s="124">
        <v>15</v>
      </c>
      <c r="H16" s="139"/>
      <c r="I16" s="124">
        <f t="shared" ca="1" si="2"/>
        <v>0</v>
      </c>
    </row>
    <row r="17" spans="1:9">
      <c r="A17" s="124">
        <v>16</v>
      </c>
      <c r="B17" s="124" t="str">
        <f t="shared" si="0"/>
        <v>三田ベルジュビル</v>
      </c>
      <c r="D17" s="124">
        <v>16</v>
      </c>
      <c r="E17" s="124" t="str">
        <f t="shared" ca="1" si="1"/>
        <v/>
      </c>
      <c r="G17" s="124">
        <v>16</v>
      </c>
      <c r="H17" s="139"/>
      <c r="I17" s="124">
        <f t="shared" ca="1" si="2"/>
        <v>0</v>
      </c>
    </row>
    <row r="18" spans="1:9">
      <c r="A18" s="124">
        <v>17</v>
      </c>
      <c r="B18" s="124" t="str">
        <f t="shared" si="0"/>
        <v>内幸町平和ビル</v>
      </c>
      <c r="D18" s="124">
        <v>17</v>
      </c>
      <c r="E18" s="124" t="str">
        <f t="shared" ca="1" si="1"/>
        <v/>
      </c>
      <c r="G18" s="124">
        <v>17</v>
      </c>
      <c r="H18" s="139"/>
      <c r="I18" s="124">
        <f t="shared" ca="1" si="2"/>
        <v>0</v>
      </c>
    </row>
    <row r="19" spans="1:9">
      <c r="A19" s="124">
        <v>18</v>
      </c>
      <c r="B19" s="124" t="str">
        <f t="shared" si="0"/>
        <v>ララテラス南千住(施設)</v>
      </c>
      <c r="D19" s="124">
        <v>18</v>
      </c>
      <c r="E19" s="124" t="str">
        <f t="shared" ca="1" si="1"/>
        <v/>
      </c>
      <c r="G19" s="124">
        <v>18</v>
      </c>
      <c r="H19" s="139"/>
      <c r="I19" s="124">
        <f t="shared" ca="1" si="2"/>
        <v>0</v>
      </c>
    </row>
    <row r="20" spans="1:9">
      <c r="A20" s="124">
        <v>19</v>
      </c>
      <c r="B20" s="124" t="str">
        <f t="shared" si="0"/>
        <v>ララテラス南千住(交通)</v>
      </c>
      <c r="D20" s="124">
        <v>19</v>
      </c>
      <c r="E20" s="124" t="str">
        <f t="shared" ca="1" si="1"/>
        <v/>
      </c>
      <c r="G20" s="124">
        <v>19</v>
      </c>
      <c r="H20" s="139"/>
      <c r="I20" s="124">
        <f t="shared" ca="1" si="2"/>
        <v>0</v>
      </c>
    </row>
    <row r="21" spans="1:9">
      <c r="A21" s="124">
        <v>20</v>
      </c>
      <c r="B21" s="124" t="str">
        <f t="shared" si="0"/>
        <v>ｃｏｃｏｔｉ</v>
      </c>
      <c r="D21" s="124">
        <v>20</v>
      </c>
      <c r="E21" s="124" t="str">
        <f t="shared" ca="1" si="1"/>
        <v/>
      </c>
      <c r="G21" s="124">
        <v>20</v>
      </c>
      <c r="H21" s="139"/>
      <c r="I21" s="124">
        <f t="shared" ca="1" si="2"/>
        <v>0</v>
      </c>
    </row>
    <row r="22" spans="1:9">
      <c r="A22" s="124">
        <v>21</v>
      </c>
      <c r="B22" s="124" t="str">
        <f t="shared" si="0"/>
        <v>MOP多摩南大沢(施設)</v>
      </c>
      <c r="D22" s="124">
        <v>21</v>
      </c>
      <c r="E22" s="124" t="str">
        <f t="shared" ca="1" si="1"/>
        <v/>
      </c>
      <c r="G22" s="124">
        <v>21</v>
      </c>
      <c r="H22" s="139"/>
      <c r="I22" s="124">
        <f t="shared" ca="1" si="2"/>
        <v>0</v>
      </c>
    </row>
    <row r="23" spans="1:9">
      <c r="A23" s="124">
        <v>22</v>
      </c>
      <c r="B23" s="124" t="str">
        <f t="shared" si="0"/>
        <v>MOP多摩南大沢(交通)</v>
      </c>
      <c r="D23" s="124">
        <v>22</v>
      </c>
      <c r="E23" s="124" t="str">
        <f t="shared" ca="1" si="1"/>
        <v/>
      </c>
      <c r="G23" s="124">
        <v>22</v>
      </c>
      <c r="H23" s="139"/>
      <c r="I23" s="124">
        <f t="shared" ca="1" si="2"/>
        <v>0</v>
      </c>
    </row>
    <row r="24" spans="1:9">
      <c r="A24" s="124">
        <v>23</v>
      </c>
      <c r="B24" s="124" t="str">
        <f t="shared" si="0"/>
        <v>らら立川立飛（施設）</v>
      </c>
      <c r="D24" s="124">
        <v>23</v>
      </c>
      <c r="E24" s="124" t="str">
        <f t="shared" ca="1" si="1"/>
        <v/>
      </c>
      <c r="G24" s="124">
        <v>23</v>
      </c>
      <c r="H24" s="139"/>
      <c r="I24" s="124">
        <f t="shared" ca="1" si="2"/>
        <v>0</v>
      </c>
    </row>
    <row r="25" spans="1:9">
      <c r="A25" s="124">
        <v>24</v>
      </c>
      <c r="B25" s="124" t="str">
        <f t="shared" si="0"/>
        <v xml:space="preserve">らら立川立飛（交通） </v>
      </c>
      <c r="D25" s="124">
        <v>24</v>
      </c>
      <c r="E25" s="124" t="str">
        <f t="shared" ca="1" si="1"/>
        <v/>
      </c>
      <c r="G25" s="124">
        <v>24</v>
      </c>
      <c r="H25" s="139"/>
      <c r="I25" s="124">
        <f t="shared" ca="1" si="2"/>
        <v>0</v>
      </c>
    </row>
    <row r="26" spans="1:9">
      <c r="A26" s="124">
        <v>25</v>
      </c>
      <c r="B26" s="124" t="str">
        <f t="shared" si="0"/>
        <v>臨時葬儀</v>
      </c>
      <c r="D26" s="124">
        <v>25</v>
      </c>
      <c r="E26" s="124" t="str">
        <f t="shared" ca="1" si="1"/>
        <v/>
      </c>
      <c r="G26" s="124">
        <v>25</v>
      </c>
      <c r="H26" s="139"/>
      <c r="I26" s="124">
        <f t="shared" ca="1" si="2"/>
        <v>0</v>
      </c>
    </row>
    <row r="27" spans="1:9">
      <c r="A27" s="124">
        <v>26</v>
      </c>
      <c r="B27" s="124" t="str">
        <f t="shared" si="0"/>
        <v>明治神宮野球場</v>
      </c>
      <c r="D27" s="124">
        <v>26</v>
      </c>
      <c r="E27" s="124" t="str">
        <f t="shared" ca="1" si="1"/>
        <v/>
      </c>
      <c r="G27" s="124">
        <v>26</v>
      </c>
      <c r="H27" s="139"/>
      <c r="I27" s="124">
        <f t="shared" ca="1" si="2"/>
        <v>0</v>
      </c>
    </row>
    <row r="28" spans="1:9">
      <c r="A28" s="124">
        <v>27</v>
      </c>
      <c r="B28" s="124" t="str">
        <f t="shared" si="0"/>
        <v>イベント</v>
      </c>
      <c r="D28" s="124">
        <v>27</v>
      </c>
      <c r="E28" s="124" t="str">
        <f t="shared" ca="1" si="1"/>
        <v/>
      </c>
      <c r="G28" s="124">
        <v>27</v>
      </c>
      <c r="H28" s="139"/>
      <c r="I28" s="124">
        <f t="shared" ca="1" si="2"/>
        <v>0</v>
      </c>
    </row>
    <row r="29" spans="1:9">
      <c r="A29" s="124">
        <v>28</v>
      </c>
      <c r="B29" s="124" t="str">
        <f t="shared" si="0"/>
        <v>新横浜斎場</v>
      </c>
      <c r="D29" s="124">
        <v>28</v>
      </c>
      <c r="E29" s="124" t="str">
        <f t="shared" ca="1" si="1"/>
        <v/>
      </c>
      <c r="G29" s="124">
        <v>28</v>
      </c>
      <c r="H29" s="139"/>
      <c r="I29" s="124">
        <f t="shared" ca="1" si="2"/>
        <v>0</v>
      </c>
    </row>
    <row r="30" spans="1:9">
      <c r="A30" s="124">
        <v>29</v>
      </c>
      <c r="B30" s="124" t="str">
        <f t="shared" si="0"/>
        <v>ららぽーと横浜（施設）</v>
      </c>
      <c r="D30" s="124">
        <v>29</v>
      </c>
      <c r="E30" s="124" t="str">
        <f t="shared" ca="1" si="1"/>
        <v/>
      </c>
      <c r="G30" s="124">
        <v>29</v>
      </c>
      <c r="H30" s="139"/>
      <c r="I30" s="124">
        <f t="shared" ca="1" si="2"/>
        <v>0</v>
      </c>
    </row>
    <row r="31" spans="1:9">
      <c r="A31" s="124">
        <v>30</v>
      </c>
      <c r="B31" s="124" t="str">
        <f t="shared" si="0"/>
        <v>ららぽーと横浜（交通）</v>
      </c>
      <c r="D31" s="124">
        <v>30</v>
      </c>
      <c r="E31" s="124" t="str">
        <f t="shared" ca="1" si="1"/>
        <v/>
      </c>
      <c r="G31" s="124">
        <v>30</v>
      </c>
      <c r="H31" s="139"/>
      <c r="I31" s="124">
        <f t="shared" ca="1" si="2"/>
        <v>0</v>
      </c>
    </row>
    <row r="32" spans="1:9">
      <c r="A32" s="124">
        <v>31</v>
      </c>
      <c r="B32" s="124" t="str">
        <f t="shared" si="0"/>
        <v>ラゾーナ川崎プラザ(施設)</v>
      </c>
      <c r="D32" s="124">
        <v>31</v>
      </c>
      <c r="E32" s="124" t="str">
        <f t="shared" ca="1" si="1"/>
        <v/>
      </c>
      <c r="G32" s="124">
        <v>31</v>
      </c>
      <c r="H32" s="139"/>
      <c r="I32" s="124">
        <f t="shared" ca="1" si="2"/>
        <v>0</v>
      </c>
    </row>
    <row r="33" spans="1:9">
      <c r="A33" s="124">
        <v>32</v>
      </c>
      <c r="B33" s="124" t="str">
        <f t="shared" si="0"/>
        <v>青葉台東急スクエア(交通)</v>
      </c>
      <c r="D33" s="124">
        <v>32</v>
      </c>
      <c r="E33" s="124" t="str">
        <f t="shared" ca="1" si="1"/>
        <v/>
      </c>
      <c r="G33" s="124">
        <v>32</v>
      </c>
      <c r="H33" s="139"/>
      <c r="I33" s="124">
        <f t="shared" ca="1" si="2"/>
        <v>0</v>
      </c>
    </row>
    <row r="34" spans="1:9">
      <c r="A34" s="124">
        <v>33</v>
      </c>
      <c r="B34" s="124" t="str">
        <f t="shared" ref="B34:B65" si="3">IFERROR(INDEX(現場名抽出,MATCH(A34,現場名番号,0)),"")</f>
        <v>ららぽーと海老名（施設）</v>
      </c>
      <c r="D34" s="124">
        <v>33</v>
      </c>
      <c r="E34" s="124" t="str">
        <f t="shared" ref="E34:E65" ca="1" si="4">IFERROR(INDEX(所属現場,MATCH(D34,所属現場連番,0)),"")</f>
        <v/>
      </c>
      <c r="G34" s="124">
        <v>33</v>
      </c>
      <c r="H34" s="139"/>
      <c r="I34" s="124">
        <f t="shared" ref="I34:I65" ca="1" si="5">COUNTIF(所属現場,H34)</f>
        <v>0</v>
      </c>
    </row>
    <row r="35" spans="1:9">
      <c r="A35" s="124">
        <v>34</v>
      </c>
      <c r="B35" s="124" t="str">
        <f t="shared" si="3"/>
        <v>ららぽーと海老名（交通）</v>
      </c>
      <c r="D35" s="124">
        <v>34</v>
      </c>
      <c r="E35" s="124" t="str">
        <f t="shared" ca="1" si="4"/>
        <v/>
      </c>
      <c r="G35" s="124">
        <v>34</v>
      </c>
      <c r="H35" s="139"/>
      <c r="I35" s="124">
        <f t="shared" ca="1" si="5"/>
        <v>0</v>
      </c>
    </row>
    <row r="36" spans="1:9">
      <c r="A36" s="124">
        <v>35</v>
      </c>
      <c r="B36" s="124" t="str">
        <f t="shared" si="3"/>
        <v>舞浜イクスピアリ(交通)</v>
      </c>
      <c r="D36" s="124">
        <v>35</v>
      </c>
      <c r="E36" s="124" t="str">
        <f t="shared" ca="1" si="4"/>
        <v/>
      </c>
      <c r="G36" s="124">
        <v>35</v>
      </c>
      <c r="H36" s="139"/>
      <c r="I36" s="124">
        <f t="shared" ca="1" si="5"/>
        <v>0</v>
      </c>
    </row>
    <row r="37" spans="1:9">
      <c r="A37" s="124">
        <v>36</v>
      </c>
      <c r="B37" s="124" t="str">
        <f t="shared" si="3"/>
        <v>MOP木更津(施設)</v>
      </c>
      <c r="D37" s="124">
        <v>36</v>
      </c>
      <c r="E37" s="124" t="str">
        <f t="shared" ca="1" si="4"/>
        <v/>
      </c>
      <c r="G37" s="124">
        <v>36</v>
      </c>
      <c r="H37" s="139"/>
      <c r="I37" s="124">
        <f t="shared" ca="1" si="5"/>
        <v>0</v>
      </c>
    </row>
    <row r="38" spans="1:9">
      <c r="A38" s="124">
        <v>37</v>
      </c>
      <c r="B38" s="124" t="str">
        <f t="shared" si="3"/>
        <v>MOP木更津(交通)</v>
      </c>
      <c r="D38" s="124">
        <v>37</v>
      </c>
      <c r="E38" s="124" t="str">
        <f t="shared" ca="1" si="4"/>
        <v/>
      </c>
      <c r="G38" s="124">
        <v>37</v>
      </c>
      <c r="H38" s="139"/>
      <c r="I38" s="124">
        <f t="shared" ca="1" si="5"/>
        <v>0</v>
      </c>
    </row>
    <row r="39" spans="1:9">
      <c r="A39" s="124">
        <v>38</v>
      </c>
      <c r="B39" s="124" t="str">
        <f t="shared" si="3"/>
        <v>ステラタウン（施設）</v>
      </c>
      <c r="D39" s="124">
        <v>38</v>
      </c>
      <c r="E39" s="124" t="str">
        <f t="shared" ca="1" si="4"/>
        <v/>
      </c>
      <c r="G39" s="124">
        <v>38</v>
      </c>
      <c r="H39" s="139"/>
      <c r="I39" s="124">
        <f t="shared" ca="1" si="5"/>
        <v>0</v>
      </c>
    </row>
    <row r="40" spans="1:9">
      <c r="A40" s="124">
        <v>39</v>
      </c>
      <c r="B40" s="124" t="str">
        <f t="shared" si="3"/>
        <v>ステラタウン（交通）</v>
      </c>
      <c r="D40" s="124">
        <v>39</v>
      </c>
      <c r="E40" s="124" t="str">
        <f t="shared" ca="1" si="4"/>
        <v/>
      </c>
      <c r="G40" s="124">
        <v>39</v>
      </c>
      <c r="H40" s="139"/>
      <c r="I40" s="124">
        <f t="shared" ca="1" si="5"/>
        <v>0</v>
      </c>
    </row>
    <row r="41" spans="1:9">
      <c r="A41" s="124">
        <v>40</v>
      </c>
      <c r="B41" s="124" t="str">
        <f t="shared" si="3"/>
        <v>MOP入間(施設)</v>
      </c>
      <c r="D41" s="124">
        <v>40</v>
      </c>
      <c r="E41" s="124" t="str">
        <f t="shared" ca="1" si="4"/>
        <v/>
      </c>
      <c r="G41" s="124">
        <v>40</v>
      </c>
      <c r="H41" s="139"/>
      <c r="I41" s="124">
        <f t="shared" ca="1" si="5"/>
        <v>0</v>
      </c>
    </row>
    <row r="42" spans="1:9">
      <c r="A42" s="124">
        <v>41</v>
      </c>
      <c r="B42" s="124" t="str">
        <f t="shared" si="3"/>
        <v>MOP入間(交通)</v>
      </c>
      <c r="D42" s="124">
        <v>41</v>
      </c>
      <c r="E42" s="124" t="str">
        <f t="shared" ca="1" si="4"/>
        <v/>
      </c>
      <c r="G42" s="124">
        <v>41</v>
      </c>
      <c r="H42" s="139"/>
      <c r="I42" s="124">
        <f t="shared" ca="1" si="5"/>
        <v>0</v>
      </c>
    </row>
    <row r="43" spans="1:9">
      <c r="A43" s="124">
        <v>42</v>
      </c>
      <c r="B43" s="124" t="str">
        <f t="shared" si="3"/>
        <v>ララガーデン川口(施設)</v>
      </c>
      <c r="D43" s="124">
        <v>42</v>
      </c>
      <c r="E43" s="124" t="str">
        <f t="shared" ca="1" si="4"/>
        <v/>
      </c>
      <c r="G43" s="124">
        <v>42</v>
      </c>
      <c r="H43" s="139"/>
      <c r="I43" s="124">
        <f t="shared" ca="1" si="5"/>
        <v>0</v>
      </c>
    </row>
    <row r="44" spans="1:9">
      <c r="A44" s="124">
        <v>43</v>
      </c>
      <c r="B44" s="124" t="str">
        <f t="shared" si="3"/>
        <v xml:space="preserve">ララガーデン川口(交通) </v>
      </c>
      <c r="D44" s="124">
        <v>43</v>
      </c>
      <c r="E44" s="124" t="str">
        <f t="shared" ca="1" si="4"/>
        <v/>
      </c>
      <c r="G44" s="124">
        <v>43</v>
      </c>
      <c r="H44" s="139"/>
      <c r="I44" s="124">
        <f t="shared" ca="1" si="5"/>
        <v>0</v>
      </c>
    </row>
    <row r="45" spans="1:9">
      <c r="A45" s="124">
        <v>44</v>
      </c>
      <c r="B45" s="124" t="str">
        <f t="shared" si="3"/>
        <v>ららぽーと新三郷(交通)</v>
      </c>
      <c r="D45" s="124">
        <v>44</v>
      </c>
      <c r="E45" s="124" t="str">
        <f t="shared" ca="1" si="4"/>
        <v/>
      </c>
      <c r="G45" s="124">
        <v>44</v>
      </c>
      <c r="H45" s="139"/>
      <c r="I45" s="124">
        <f t="shared" ca="1" si="5"/>
        <v>0</v>
      </c>
    </row>
    <row r="46" spans="1:9">
      <c r="A46" s="124">
        <v>45</v>
      </c>
      <c r="B46" s="124" t="str">
        <f t="shared" si="3"/>
        <v>ららぽーと富士見（施設）</v>
      </c>
      <c r="D46" s="124">
        <v>45</v>
      </c>
      <c r="E46" s="124" t="str">
        <f t="shared" ca="1" si="4"/>
        <v/>
      </c>
      <c r="G46" s="124">
        <v>45</v>
      </c>
      <c r="H46" s="139"/>
      <c r="I46" s="124">
        <f t="shared" ca="1" si="5"/>
        <v>0</v>
      </c>
    </row>
    <row r="47" spans="1:9">
      <c r="A47" s="124">
        <v>46</v>
      </c>
      <c r="D47" s="124">
        <v>46</v>
      </c>
      <c r="E47" s="124" t="str">
        <f t="shared" ca="1" si="4"/>
        <v/>
      </c>
      <c r="G47" s="124">
        <v>46</v>
      </c>
      <c r="H47" s="139"/>
      <c r="I47" s="124">
        <f t="shared" ca="1" si="5"/>
        <v>0</v>
      </c>
    </row>
    <row r="48" spans="1:9">
      <c r="A48" s="124">
        <v>47</v>
      </c>
      <c r="B48" s="124" t="str">
        <f t="shared" si="3"/>
        <v/>
      </c>
      <c r="D48" s="124">
        <v>47</v>
      </c>
      <c r="E48" s="124" t="str">
        <f t="shared" ca="1" si="4"/>
        <v/>
      </c>
      <c r="G48" s="124">
        <v>47</v>
      </c>
      <c r="H48" s="139"/>
      <c r="I48" s="124">
        <f t="shared" ca="1" si="5"/>
        <v>0</v>
      </c>
    </row>
    <row r="49" spans="1:9">
      <c r="A49" s="124">
        <v>48</v>
      </c>
      <c r="B49" s="124" t="str">
        <f t="shared" si="3"/>
        <v/>
      </c>
      <c r="D49" s="124">
        <v>48</v>
      </c>
      <c r="E49" s="124" t="str">
        <f t="shared" ca="1" si="4"/>
        <v/>
      </c>
      <c r="G49" s="124">
        <v>48</v>
      </c>
      <c r="H49" s="139"/>
      <c r="I49" s="124">
        <f t="shared" ca="1" si="5"/>
        <v>0</v>
      </c>
    </row>
    <row r="50" spans="1:9">
      <c r="A50" s="124">
        <v>49</v>
      </c>
      <c r="B50" s="124" t="str">
        <f t="shared" si="3"/>
        <v/>
      </c>
      <c r="D50" s="124">
        <v>49</v>
      </c>
      <c r="E50" s="124" t="str">
        <f t="shared" ca="1" si="4"/>
        <v/>
      </c>
      <c r="G50" s="124">
        <v>49</v>
      </c>
      <c r="H50" s="139"/>
      <c r="I50" s="124">
        <f t="shared" ca="1" si="5"/>
        <v>0</v>
      </c>
    </row>
    <row r="51" spans="1:9">
      <c r="A51" s="124">
        <v>50</v>
      </c>
      <c r="B51" s="124" t="str">
        <f t="shared" si="3"/>
        <v/>
      </c>
      <c r="D51" s="124">
        <v>50</v>
      </c>
      <c r="E51" s="124" t="str">
        <f t="shared" ca="1" si="4"/>
        <v/>
      </c>
      <c r="G51" s="124">
        <v>50</v>
      </c>
      <c r="H51" s="139"/>
      <c r="I51" s="124">
        <f t="shared" ca="1" si="5"/>
        <v>0</v>
      </c>
    </row>
    <row r="52" spans="1:9">
      <c r="A52" s="124">
        <v>51</v>
      </c>
      <c r="B52" s="124" t="str">
        <f t="shared" si="3"/>
        <v/>
      </c>
      <c r="D52" s="124">
        <v>51</v>
      </c>
      <c r="E52" s="124" t="str">
        <f t="shared" ca="1" si="4"/>
        <v/>
      </c>
      <c r="G52" s="124">
        <v>51</v>
      </c>
      <c r="H52" s="139"/>
      <c r="I52" s="124">
        <f t="shared" ca="1" si="5"/>
        <v>0</v>
      </c>
    </row>
    <row r="53" spans="1:9">
      <c r="A53" s="124">
        <v>52</v>
      </c>
      <c r="B53" s="124" t="str">
        <f t="shared" si="3"/>
        <v/>
      </c>
      <c r="D53" s="124">
        <v>52</v>
      </c>
      <c r="E53" s="124" t="str">
        <f t="shared" ca="1" si="4"/>
        <v/>
      </c>
      <c r="G53" s="124">
        <v>52</v>
      </c>
      <c r="H53" s="139"/>
      <c r="I53" s="124">
        <f t="shared" ca="1" si="5"/>
        <v>0</v>
      </c>
    </row>
    <row r="54" spans="1:9">
      <c r="A54" s="124">
        <v>53</v>
      </c>
      <c r="B54" s="124" t="str">
        <f t="shared" si="3"/>
        <v/>
      </c>
      <c r="D54" s="124">
        <v>53</v>
      </c>
      <c r="E54" s="124" t="str">
        <f t="shared" ca="1" si="4"/>
        <v/>
      </c>
      <c r="G54" s="124">
        <v>53</v>
      </c>
      <c r="H54" s="139"/>
      <c r="I54" s="124">
        <f t="shared" ca="1" si="5"/>
        <v>0</v>
      </c>
    </row>
    <row r="55" spans="1:9">
      <c r="A55" s="124">
        <v>54</v>
      </c>
      <c r="B55" s="124" t="str">
        <f t="shared" si="3"/>
        <v/>
      </c>
      <c r="D55" s="124">
        <v>54</v>
      </c>
      <c r="E55" s="124" t="str">
        <f t="shared" ca="1" si="4"/>
        <v/>
      </c>
      <c r="G55" s="124">
        <v>54</v>
      </c>
      <c r="H55" s="139"/>
      <c r="I55" s="124">
        <f t="shared" ca="1" si="5"/>
        <v>0</v>
      </c>
    </row>
    <row r="56" spans="1:9">
      <c r="A56" s="124">
        <v>55</v>
      </c>
      <c r="B56" s="124" t="str">
        <f t="shared" si="3"/>
        <v/>
      </c>
      <c r="D56" s="124">
        <v>55</v>
      </c>
      <c r="E56" s="124" t="str">
        <f t="shared" ca="1" si="4"/>
        <v/>
      </c>
      <c r="G56" s="124">
        <v>55</v>
      </c>
      <c r="H56" s="139"/>
      <c r="I56" s="124">
        <f t="shared" ca="1" si="5"/>
        <v>0</v>
      </c>
    </row>
    <row r="57" spans="1:9">
      <c r="A57" s="124">
        <v>56</v>
      </c>
      <c r="B57" s="124" t="str">
        <f t="shared" si="3"/>
        <v/>
      </c>
      <c r="D57" s="124">
        <v>56</v>
      </c>
      <c r="E57" s="124" t="str">
        <f t="shared" ca="1" si="4"/>
        <v/>
      </c>
      <c r="G57" s="124">
        <v>56</v>
      </c>
      <c r="H57" s="139"/>
      <c r="I57" s="124">
        <f t="shared" ca="1" si="5"/>
        <v>0</v>
      </c>
    </row>
    <row r="58" spans="1:9">
      <c r="A58" s="124">
        <v>57</v>
      </c>
      <c r="B58" s="124" t="str">
        <f t="shared" si="3"/>
        <v/>
      </c>
      <c r="D58" s="124">
        <v>57</v>
      </c>
      <c r="E58" s="124" t="str">
        <f t="shared" ca="1" si="4"/>
        <v/>
      </c>
      <c r="G58" s="124">
        <v>57</v>
      </c>
      <c r="H58" s="139"/>
      <c r="I58" s="124">
        <f t="shared" ca="1" si="5"/>
        <v>0</v>
      </c>
    </row>
    <row r="59" spans="1:9">
      <c r="A59" s="124">
        <v>58</v>
      </c>
      <c r="B59" s="124" t="str">
        <f t="shared" si="3"/>
        <v/>
      </c>
      <c r="D59" s="124">
        <v>58</v>
      </c>
      <c r="E59" s="124" t="str">
        <f t="shared" ca="1" si="4"/>
        <v/>
      </c>
      <c r="G59" s="124">
        <v>58</v>
      </c>
      <c r="H59" s="139"/>
      <c r="I59" s="124">
        <f t="shared" ca="1" si="5"/>
        <v>0</v>
      </c>
    </row>
    <row r="60" spans="1:9">
      <c r="A60" s="124">
        <v>59</v>
      </c>
      <c r="B60" s="124" t="str">
        <f t="shared" si="3"/>
        <v/>
      </c>
      <c r="D60" s="124">
        <v>59</v>
      </c>
      <c r="E60" s="124" t="str">
        <f t="shared" ca="1" si="4"/>
        <v/>
      </c>
      <c r="G60" s="124">
        <v>59</v>
      </c>
      <c r="H60" s="139"/>
      <c r="I60" s="124">
        <f t="shared" ca="1" si="5"/>
        <v>0</v>
      </c>
    </row>
    <row r="61" spans="1:9">
      <c r="A61" s="124">
        <v>60</v>
      </c>
      <c r="B61" s="124" t="str">
        <f t="shared" si="3"/>
        <v/>
      </c>
      <c r="D61" s="124">
        <v>60</v>
      </c>
      <c r="E61" s="124" t="str">
        <f t="shared" ca="1" si="4"/>
        <v/>
      </c>
      <c r="G61" s="124">
        <v>60</v>
      </c>
      <c r="H61" s="139"/>
      <c r="I61" s="124">
        <f t="shared" ca="1" si="5"/>
        <v>0</v>
      </c>
    </row>
    <row r="62" spans="1:9">
      <c r="A62" s="124">
        <v>61</v>
      </c>
      <c r="B62" s="124" t="str">
        <f t="shared" si="3"/>
        <v/>
      </c>
      <c r="D62" s="124">
        <v>61</v>
      </c>
      <c r="E62" s="124" t="str">
        <f t="shared" ca="1" si="4"/>
        <v/>
      </c>
      <c r="G62" s="124">
        <v>61</v>
      </c>
      <c r="H62" s="139"/>
      <c r="I62" s="124">
        <f t="shared" ca="1" si="5"/>
        <v>0</v>
      </c>
    </row>
    <row r="63" spans="1:9">
      <c r="A63" s="124">
        <v>62</v>
      </c>
      <c r="B63" s="124" t="str">
        <f t="shared" si="3"/>
        <v/>
      </c>
      <c r="D63" s="124">
        <v>62</v>
      </c>
      <c r="E63" s="124" t="str">
        <f t="shared" ca="1" si="4"/>
        <v/>
      </c>
      <c r="G63" s="124">
        <v>62</v>
      </c>
      <c r="H63" s="139"/>
      <c r="I63" s="124">
        <f t="shared" ca="1" si="5"/>
        <v>0</v>
      </c>
    </row>
    <row r="64" spans="1:9">
      <c r="A64" s="124">
        <v>63</v>
      </c>
      <c r="B64" s="124" t="str">
        <f t="shared" si="3"/>
        <v/>
      </c>
      <c r="D64" s="124">
        <v>63</v>
      </c>
      <c r="E64" s="124" t="str">
        <f t="shared" ca="1" si="4"/>
        <v/>
      </c>
      <c r="G64" s="124">
        <v>63</v>
      </c>
      <c r="H64" s="139"/>
      <c r="I64" s="124">
        <f t="shared" ca="1" si="5"/>
        <v>0</v>
      </c>
    </row>
    <row r="65" spans="1:9">
      <c r="A65" s="124">
        <v>64</v>
      </c>
      <c r="B65" s="124" t="str">
        <f t="shared" si="3"/>
        <v/>
      </c>
      <c r="D65" s="124">
        <v>64</v>
      </c>
      <c r="E65" s="124" t="str">
        <f t="shared" ca="1" si="4"/>
        <v/>
      </c>
      <c r="G65" s="124">
        <v>64</v>
      </c>
      <c r="H65" s="140"/>
      <c r="I65" s="124">
        <f t="shared" ca="1" si="5"/>
        <v>0</v>
      </c>
    </row>
    <row r="66" spans="1:9">
      <c r="A66" s="124">
        <v>65</v>
      </c>
      <c r="B66" s="124" t="str">
        <f>IFERROR(INDEX(現場名抽出,MATCH(A66,現場名番号,0)),"")</f>
        <v/>
      </c>
      <c r="D66" s="124">
        <v>65</v>
      </c>
      <c r="E66" s="124" t="str">
        <f ca="1">IFERROR(INDEX(所属現場,MATCH(D66,所属現場連番,0)),"")</f>
        <v/>
      </c>
      <c r="G66" s="124">
        <v>65</v>
      </c>
      <c r="I66" s="124">
        <f ca="1">COUNTIF(所属現場,H66)</f>
        <v>0</v>
      </c>
    </row>
  </sheetData>
  <phoneticPr fontId="27"/>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cro1">
                <anchor moveWithCells="1" sizeWithCells="1">
                  <from>
                    <xdr:col>9</xdr:col>
                    <xdr:colOff>152400</xdr:colOff>
                    <xdr:row>1</xdr:row>
                    <xdr:rowOff>106680</xdr:rowOff>
                  </from>
                  <to>
                    <xdr:col>11</xdr:col>
                    <xdr:colOff>259080</xdr:colOff>
                    <xdr:row>3</xdr:row>
                    <xdr:rowOff>83820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5"/>
  <dimension ref="A1:B250"/>
  <sheetViews>
    <sheetView topLeftCell="A7" workbookViewId="0">
      <selection activeCell="A68" sqref="A68"/>
    </sheetView>
  </sheetViews>
  <sheetFormatPr defaultColWidth="9" defaultRowHeight="13.15"/>
  <cols>
    <col min="1" max="1" width="21.7109375" style="124" bestFit="1" customWidth="1"/>
    <col min="2" max="2" width="22" style="124" bestFit="1" customWidth="1"/>
    <col min="3" max="16384" width="9" style="124"/>
  </cols>
  <sheetData>
    <row r="1" spans="1:2">
      <c r="A1" s="124" t="s">
        <v>2573</v>
      </c>
      <c r="B1" s="124" t="s">
        <v>2576</v>
      </c>
    </row>
    <row r="2" spans="1:2">
      <c r="A2" s="124" t="s">
        <v>736</v>
      </c>
      <c r="B2" s="124" t="s">
        <v>885</v>
      </c>
    </row>
    <row r="3" spans="1:2">
      <c r="A3" s="124" t="s">
        <v>2594</v>
      </c>
      <c r="B3" s="124" t="s">
        <v>885</v>
      </c>
    </row>
    <row r="4" spans="1:2">
      <c r="A4" s="124" t="s">
        <v>2595</v>
      </c>
      <c r="B4" s="124" t="s">
        <v>885</v>
      </c>
    </row>
    <row r="5" spans="1:2">
      <c r="A5" s="124" t="s">
        <v>2596</v>
      </c>
      <c r="B5" s="124" t="s">
        <v>885</v>
      </c>
    </row>
    <row r="6" spans="1:2">
      <c r="A6" s="124" t="s">
        <v>2597</v>
      </c>
      <c r="B6" s="124" t="s">
        <v>885</v>
      </c>
    </row>
    <row r="7" spans="1:2">
      <c r="A7" s="124" t="s">
        <v>741</v>
      </c>
      <c r="B7" s="124" t="s">
        <v>1764</v>
      </c>
    </row>
    <row r="8" spans="1:2">
      <c r="A8" s="124" t="s">
        <v>742</v>
      </c>
      <c r="B8" s="124" t="s">
        <v>1764</v>
      </c>
    </row>
    <row r="9" spans="1:2">
      <c r="A9" s="124" t="s">
        <v>743</v>
      </c>
      <c r="B9" s="124" t="s">
        <v>1764</v>
      </c>
    </row>
    <row r="10" spans="1:2">
      <c r="A10" s="124" t="s">
        <v>744</v>
      </c>
      <c r="B10" s="124" t="s">
        <v>1764</v>
      </c>
    </row>
    <row r="11" spans="1:2">
      <c r="A11" s="124" t="s">
        <v>745</v>
      </c>
      <c r="B11" s="124" t="s">
        <v>1764</v>
      </c>
    </row>
    <row r="12" spans="1:2">
      <c r="A12" s="124" t="s">
        <v>746</v>
      </c>
      <c r="B12" s="124" t="s">
        <v>1764</v>
      </c>
    </row>
    <row r="13" spans="1:2">
      <c r="A13" s="124" t="s">
        <v>2598</v>
      </c>
      <c r="B13" s="124" t="s">
        <v>1311</v>
      </c>
    </row>
    <row r="14" spans="1:2">
      <c r="A14" s="124" t="s">
        <v>2566</v>
      </c>
      <c r="B14" s="124" t="s">
        <v>1311</v>
      </c>
    </row>
    <row r="15" spans="1:2">
      <c r="A15" s="124" t="s">
        <v>749</v>
      </c>
      <c r="B15" s="124" t="s">
        <v>1311</v>
      </c>
    </row>
    <row r="16" spans="1:2">
      <c r="A16" s="124" t="s">
        <v>750</v>
      </c>
      <c r="B16" s="124" t="s">
        <v>1311</v>
      </c>
    </row>
    <row r="17" spans="1:2">
      <c r="A17" s="124" t="s">
        <v>751</v>
      </c>
      <c r="B17" s="124" t="s">
        <v>1311</v>
      </c>
    </row>
    <row r="18" spans="1:2">
      <c r="A18" s="124" t="s">
        <v>2599</v>
      </c>
      <c r="B18" s="124" t="s">
        <v>1311</v>
      </c>
    </row>
    <row r="19" spans="1:2">
      <c r="A19" s="124" t="s">
        <v>753</v>
      </c>
      <c r="B19" s="124" t="s">
        <v>1311</v>
      </c>
    </row>
    <row r="20" spans="1:2">
      <c r="A20" s="124" t="s">
        <v>754</v>
      </c>
      <c r="B20" s="124" t="s">
        <v>1311</v>
      </c>
    </row>
    <row r="21" spans="1:2">
      <c r="A21" s="124" t="s">
        <v>2600</v>
      </c>
      <c r="B21" s="124" t="s">
        <v>1311</v>
      </c>
    </row>
    <row r="22" spans="1:2">
      <c r="A22" s="124" t="s">
        <v>2601</v>
      </c>
      <c r="B22" s="124" t="s">
        <v>1311</v>
      </c>
    </row>
    <row r="23" spans="1:2">
      <c r="A23" s="124" t="s">
        <v>757</v>
      </c>
      <c r="B23" s="124" t="s">
        <v>1311</v>
      </c>
    </row>
    <row r="24" spans="1:2">
      <c r="A24" s="124" t="s">
        <v>758</v>
      </c>
      <c r="B24" s="124" t="s">
        <v>1311</v>
      </c>
    </row>
    <row r="25" spans="1:2">
      <c r="A25" s="124" t="s">
        <v>759</v>
      </c>
      <c r="B25" s="124" t="s">
        <v>1311</v>
      </c>
    </row>
    <row r="26" spans="1:2">
      <c r="A26" s="124" t="s">
        <v>760</v>
      </c>
      <c r="B26" s="124" t="s">
        <v>1311</v>
      </c>
    </row>
    <row r="27" spans="1:2">
      <c r="A27" s="124" t="s">
        <v>761</v>
      </c>
      <c r="B27" s="124" t="s">
        <v>1311</v>
      </c>
    </row>
    <row r="28" spans="1:2">
      <c r="A28" s="124" t="s">
        <v>762</v>
      </c>
      <c r="B28" s="124" t="s">
        <v>1311</v>
      </c>
    </row>
    <row r="29" spans="1:2">
      <c r="A29" s="124" t="s">
        <v>763</v>
      </c>
      <c r="B29" s="124" t="s">
        <v>1311</v>
      </c>
    </row>
    <row r="30" spans="1:2">
      <c r="A30" s="124" t="s">
        <v>764</v>
      </c>
      <c r="B30" s="124" t="s">
        <v>1311</v>
      </c>
    </row>
    <row r="31" spans="1:2">
      <c r="A31" s="124" t="s">
        <v>765</v>
      </c>
      <c r="B31" s="124" t="s">
        <v>1311</v>
      </c>
    </row>
    <row r="32" spans="1:2">
      <c r="A32" s="124" t="s">
        <v>766</v>
      </c>
      <c r="B32" s="124" t="s">
        <v>1311</v>
      </c>
    </row>
    <row r="33" spans="1:2">
      <c r="A33" s="124" t="s">
        <v>767</v>
      </c>
      <c r="B33" s="124" t="s">
        <v>1311</v>
      </c>
    </row>
    <row r="34" spans="1:2">
      <c r="A34" s="124" t="s">
        <v>2602</v>
      </c>
      <c r="B34" s="124" t="s">
        <v>1311</v>
      </c>
    </row>
    <row r="35" spans="1:2">
      <c r="A35" s="124" t="s">
        <v>2603</v>
      </c>
      <c r="B35" s="124" t="s">
        <v>1311</v>
      </c>
    </row>
    <row r="36" spans="1:2">
      <c r="A36" s="124" t="s">
        <v>770</v>
      </c>
      <c r="B36" s="124" t="s">
        <v>1311</v>
      </c>
    </row>
    <row r="37" spans="1:2">
      <c r="A37" s="124" t="s">
        <v>771</v>
      </c>
      <c r="B37" s="124" t="s">
        <v>1311</v>
      </c>
    </row>
    <row r="38" spans="1:2">
      <c r="A38" s="124" t="s">
        <v>772</v>
      </c>
      <c r="B38" s="124" t="s">
        <v>1311</v>
      </c>
    </row>
    <row r="39" spans="1:2">
      <c r="A39" s="124" t="s">
        <v>773</v>
      </c>
      <c r="B39" s="124" t="s">
        <v>1311</v>
      </c>
    </row>
    <row r="40" spans="1:2">
      <c r="A40" s="124" t="s">
        <v>774</v>
      </c>
      <c r="B40" s="124" t="s">
        <v>1311</v>
      </c>
    </row>
    <row r="41" spans="1:2">
      <c r="A41" s="124" t="s">
        <v>775</v>
      </c>
      <c r="B41" s="124" t="s">
        <v>1515</v>
      </c>
    </row>
    <row r="42" spans="1:2">
      <c r="A42" s="124" t="s">
        <v>776</v>
      </c>
      <c r="B42" s="124" t="s">
        <v>1515</v>
      </c>
    </row>
    <row r="43" spans="1:2">
      <c r="A43" s="124" t="s">
        <v>777</v>
      </c>
      <c r="B43" s="124" t="s">
        <v>1515</v>
      </c>
    </row>
    <row r="44" spans="1:2">
      <c r="A44" s="124" t="s">
        <v>778</v>
      </c>
      <c r="B44" s="124" t="s">
        <v>1515</v>
      </c>
    </row>
    <row r="45" spans="1:2">
      <c r="A45" s="124" t="s">
        <v>779</v>
      </c>
      <c r="B45" s="124" t="s">
        <v>1515</v>
      </c>
    </row>
    <row r="46" spans="1:2">
      <c r="A46" s="124" t="s">
        <v>780</v>
      </c>
      <c r="B46" s="124" t="s">
        <v>1515</v>
      </c>
    </row>
    <row r="47" spans="1:2">
      <c r="A47" s="124" t="s">
        <v>2604</v>
      </c>
      <c r="B47" s="124" t="s">
        <v>1515</v>
      </c>
    </row>
    <row r="48" spans="1:2">
      <c r="A48" s="124" t="s">
        <v>782</v>
      </c>
      <c r="B48" s="124" t="s">
        <v>1515</v>
      </c>
    </row>
    <row r="49" spans="1:2">
      <c r="A49" s="124" t="s">
        <v>2111</v>
      </c>
      <c r="B49" s="124" t="s">
        <v>1515</v>
      </c>
    </row>
    <row r="50" spans="1:2">
      <c r="A50" s="124" t="s">
        <v>784</v>
      </c>
      <c r="B50" s="124" t="s">
        <v>1515</v>
      </c>
    </row>
    <row r="51" spans="1:2">
      <c r="A51" s="124" t="s">
        <v>2559</v>
      </c>
      <c r="B51" s="124" t="s">
        <v>1886</v>
      </c>
    </row>
    <row r="52" spans="1:2">
      <c r="A52" s="124" t="s">
        <v>2569</v>
      </c>
      <c r="B52" s="124" t="s">
        <v>1515</v>
      </c>
    </row>
    <row r="53" spans="1:2">
      <c r="A53" s="124" t="s">
        <v>787</v>
      </c>
      <c r="B53" s="124" t="s">
        <v>1515</v>
      </c>
    </row>
    <row r="54" spans="1:2">
      <c r="A54" s="124" t="s">
        <v>2570</v>
      </c>
      <c r="B54" s="124" t="s">
        <v>1515</v>
      </c>
    </row>
    <row r="55" spans="1:2">
      <c r="A55" s="124" t="s">
        <v>2571</v>
      </c>
      <c r="B55" s="124" t="s">
        <v>1311</v>
      </c>
    </row>
    <row r="56" spans="1:2">
      <c r="A56" s="124" t="s">
        <v>2605</v>
      </c>
      <c r="B56" s="124" t="s">
        <v>1311</v>
      </c>
    </row>
    <row r="57" spans="1:2">
      <c r="A57" s="228" t="s">
        <v>1749</v>
      </c>
      <c r="B57" s="124" t="s">
        <v>1764</v>
      </c>
    </row>
    <row r="58" spans="1:2">
      <c r="A58" s="228" t="s">
        <v>2606</v>
      </c>
      <c r="B58" s="228" t="s">
        <v>2193</v>
      </c>
    </row>
    <row r="59" spans="1:2">
      <c r="A59" s="124" t="s">
        <v>2607</v>
      </c>
      <c r="B59" s="124" t="s">
        <v>2607</v>
      </c>
    </row>
    <row r="60" spans="1:2">
      <c r="A60" s="124" t="s">
        <v>2607</v>
      </c>
      <c r="B60" s="124" t="s">
        <v>2607</v>
      </c>
    </row>
    <row r="61" spans="1:2">
      <c r="A61" s="124" t="s">
        <v>2607</v>
      </c>
      <c r="B61" s="124" t="s">
        <v>2607</v>
      </c>
    </row>
    <row r="62" spans="1:2">
      <c r="A62" s="124" t="s">
        <v>2607</v>
      </c>
      <c r="B62" s="124" t="s">
        <v>2607</v>
      </c>
    </row>
    <row r="63" spans="1:2">
      <c r="A63" s="124" t="s">
        <v>2607</v>
      </c>
      <c r="B63" s="124" t="s">
        <v>2607</v>
      </c>
    </row>
    <row r="64" spans="1:2">
      <c r="A64" s="124" t="s">
        <v>2607</v>
      </c>
      <c r="B64" s="124" t="s">
        <v>2607</v>
      </c>
    </row>
    <row r="65" spans="1:2">
      <c r="A65" s="124" t="s">
        <v>2607</v>
      </c>
      <c r="B65" s="124" t="s">
        <v>2607</v>
      </c>
    </row>
    <row r="66" spans="1:2">
      <c r="A66" s="124" t="s">
        <v>2607</v>
      </c>
      <c r="B66" s="124" t="s">
        <v>2607</v>
      </c>
    </row>
    <row r="67" spans="1:2">
      <c r="A67" s="124" t="s">
        <v>2607</v>
      </c>
      <c r="B67" s="124" t="s">
        <v>2607</v>
      </c>
    </row>
    <row r="68" spans="1:2">
      <c r="A68" s="124" t="s">
        <v>2607</v>
      </c>
      <c r="B68" s="124" t="s">
        <v>2607</v>
      </c>
    </row>
    <row r="69" spans="1:2">
      <c r="A69" s="124" t="s">
        <v>2607</v>
      </c>
      <c r="B69" s="124" t="s">
        <v>2607</v>
      </c>
    </row>
    <row r="70" spans="1:2">
      <c r="A70" s="124" t="s">
        <v>2607</v>
      </c>
      <c r="B70" s="124" t="s">
        <v>2607</v>
      </c>
    </row>
    <row r="71" spans="1:2">
      <c r="A71" s="124" t="s">
        <v>2607</v>
      </c>
      <c r="B71" s="124" t="s">
        <v>2607</v>
      </c>
    </row>
    <row r="72" spans="1:2">
      <c r="A72" s="124" t="s">
        <v>2607</v>
      </c>
      <c r="B72" s="124" t="s">
        <v>2607</v>
      </c>
    </row>
    <row r="73" spans="1:2">
      <c r="A73" s="124" t="s">
        <v>2607</v>
      </c>
      <c r="B73" s="124" t="s">
        <v>2607</v>
      </c>
    </row>
    <row r="74" spans="1:2">
      <c r="A74" s="124" t="s">
        <v>2607</v>
      </c>
      <c r="B74" s="124" t="s">
        <v>2607</v>
      </c>
    </row>
    <row r="75" spans="1:2">
      <c r="A75" s="124" t="s">
        <v>2607</v>
      </c>
      <c r="B75" s="124" t="s">
        <v>2607</v>
      </c>
    </row>
    <row r="76" spans="1:2">
      <c r="A76" s="124" t="s">
        <v>2607</v>
      </c>
      <c r="B76" s="124" t="s">
        <v>2607</v>
      </c>
    </row>
    <row r="77" spans="1:2">
      <c r="A77" s="124" t="s">
        <v>2607</v>
      </c>
      <c r="B77" s="124" t="s">
        <v>2607</v>
      </c>
    </row>
    <row r="78" spans="1:2">
      <c r="A78" s="124" t="s">
        <v>2607</v>
      </c>
      <c r="B78" s="124" t="s">
        <v>2607</v>
      </c>
    </row>
    <row r="79" spans="1:2">
      <c r="A79" s="124" t="s">
        <v>2607</v>
      </c>
      <c r="B79" s="124" t="s">
        <v>2607</v>
      </c>
    </row>
    <row r="80" spans="1:2">
      <c r="A80" s="124" t="s">
        <v>2607</v>
      </c>
      <c r="B80" s="124" t="s">
        <v>2607</v>
      </c>
    </row>
    <row r="81" spans="1:2">
      <c r="A81" s="124" t="s">
        <v>2607</v>
      </c>
      <c r="B81" s="124" t="s">
        <v>2607</v>
      </c>
    </row>
    <row r="82" spans="1:2">
      <c r="A82" s="124" t="s">
        <v>2607</v>
      </c>
      <c r="B82" s="124" t="s">
        <v>2607</v>
      </c>
    </row>
    <row r="83" spans="1:2">
      <c r="A83" s="124" t="s">
        <v>2607</v>
      </c>
      <c r="B83" s="124" t="s">
        <v>2607</v>
      </c>
    </row>
    <row r="84" spans="1:2">
      <c r="A84" s="124" t="s">
        <v>2607</v>
      </c>
      <c r="B84" s="124" t="s">
        <v>2607</v>
      </c>
    </row>
    <row r="85" spans="1:2">
      <c r="A85" s="124" t="s">
        <v>2607</v>
      </c>
      <c r="B85" s="124" t="s">
        <v>2607</v>
      </c>
    </row>
    <row r="86" spans="1:2">
      <c r="A86" s="124" t="s">
        <v>2607</v>
      </c>
      <c r="B86" s="124" t="s">
        <v>2607</v>
      </c>
    </row>
    <row r="87" spans="1:2">
      <c r="A87" s="124" t="s">
        <v>2607</v>
      </c>
      <c r="B87" s="124" t="s">
        <v>2607</v>
      </c>
    </row>
    <row r="88" spans="1:2">
      <c r="A88" s="124" t="s">
        <v>2607</v>
      </c>
      <c r="B88" s="124" t="s">
        <v>2607</v>
      </c>
    </row>
    <row r="89" spans="1:2">
      <c r="A89" s="124" t="s">
        <v>2607</v>
      </c>
      <c r="B89" s="124" t="s">
        <v>2607</v>
      </c>
    </row>
    <row r="90" spans="1:2">
      <c r="A90" s="124" t="s">
        <v>2607</v>
      </c>
      <c r="B90" s="124" t="s">
        <v>2607</v>
      </c>
    </row>
    <row r="91" spans="1:2">
      <c r="A91" s="124" t="s">
        <v>2607</v>
      </c>
      <c r="B91" s="124" t="s">
        <v>2607</v>
      </c>
    </row>
    <row r="92" spans="1:2">
      <c r="A92" s="124" t="s">
        <v>2607</v>
      </c>
      <c r="B92" s="124" t="s">
        <v>2607</v>
      </c>
    </row>
    <row r="93" spans="1:2">
      <c r="A93" s="124" t="s">
        <v>2607</v>
      </c>
      <c r="B93" s="124" t="s">
        <v>2607</v>
      </c>
    </row>
    <row r="94" spans="1:2">
      <c r="A94" s="124" t="s">
        <v>2607</v>
      </c>
      <c r="B94" s="124" t="s">
        <v>2607</v>
      </c>
    </row>
    <row r="95" spans="1:2">
      <c r="A95" s="124" t="s">
        <v>2607</v>
      </c>
      <c r="B95" s="124" t="s">
        <v>2607</v>
      </c>
    </row>
    <row r="96" spans="1:2">
      <c r="A96" s="124" t="s">
        <v>2607</v>
      </c>
      <c r="B96" s="124" t="s">
        <v>2607</v>
      </c>
    </row>
    <row r="97" spans="1:2">
      <c r="A97" s="124" t="s">
        <v>2607</v>
      </c>
      <c r="B97" s="124" t="s">
        <v>2607</v>
      </c>
    </row>
    <row r="98" spans="1:2">
      <c r="A98" s="124" t="s">
        <v>2607</v>
      </c>
      <c r="B98" s="124" t="s">
        <v>2607</v>
      </c>
    </row>
    <row r="99" spans="1:2">
      <c r="A99" s="124" t="s">
        <v>2607</v>
      </c>
      <c r="B99" s="124" t="s">
        <v>2607</v>
      </c>
    </row>
    <row r="100" spans="1:2">
      <c r="A100" s="124" t="s">
        <v>2607</v>
      </c>
      <c r="B100" s="124" t="s">
        <v>2607</v>
      </c>
    </row>
    <row r="101" spans="1:2">
      <c r="A101" s="124" t="s">
        <v>2607</v>
      </c>
      <c r="B101" s="124" t="s">
        <v>2607</v>
      </c>
    </row>
    <row r="102" spans="1:2">
      <c r="A102" s="124" t="s">
        <v>2607</v>
      </c>
      <c r="B102" s="124" t="s">
        <v>2607</v>
      </c>
    </row>
    <row r="103" spans="1:2">
      <c r="A103" s="124" t="s">
        <v>2607</v>
      </c>
      <c r="B103" s="124" t="s">
        <v>2607</v>
      </c>
    </row>
    <row r="104" spans="1:2">
      <c r="A104" s="124" t="s">
        <v>2607</v>
      </c>
      <c r="B104" s="124" t="s">
        <v>2607</v>
      </c>
    </row>
    <row r="105" spans="1:2">
      <c r="A105" s="124" t="s">
        <v>2607</v>
      </c>
      <c r="B105" s="124" t="s">
        <v>2607</v>
      </c>
    </row>
    <row r="106" spans="1:2">
      <c r="A106" s="124" t="s">
        <v>2607</v>
      </c>
      <c r="B106" s="124" t="s">
        <v>2607</v>
      </c>
    </row>
    <row r="107" spans="1:2">
      <c r="A107" s="124" t="s">
        <v>2607</v>
      </c>
      <c r="B107" s="124" t="s">
        <v>2607</v>
      </c>
    </row>
    <row r="108" spans="1:2">
      <c r="A108" s="124" t="s">
        <v>2607</v>
      </c>
      <c r="B108" s="124" t="s">
        <v>2607</v>
      </c>
    </row>
    <row r="109" spans="1:2">
      <c r="A109" s="124" t="s">
        <v>2607</v>
      </c>
      <c r="B109" s="124" t="s">
        <v>2607</v>
      </c>
    </row>
    <row r="110" spans="1:2">
      <c r="A110" s="124" t="s">
        <v>2607</v>
      </c>
      <c r="B110" s="124" t="s">
        <v>2607</v>
      </c>
    </row>
    <row r="111" spans="1:2">
      <c r="A111" s="124" t="s">
        <v>2607</v>
      </c>
      <c r="B111" s="124" t="s">
        <v>2607</v>
      </c>
    </row>
    <row r="112" spans="1:2">
      <c r="A112" s="124" t="s">
        <v>2607</v>
      </c>
      <c r="B112" s="124" t="s">
        <v>2607</v>
      </c>
    </row>
    <row r="113" spans="1:2">
      <c r="A113" s="124" t="s">
        <v>2607</v>
      </c>
      <c r="B113" s="124" t="s">
        <v>2607</v>
      </c>
    </row>
    <row r="114" spans="1:2">
      <c r="A114" s="124" t="s">
        <v>2607</v>
      </c>
      <c r="B114" s="124" t="s">
        <v>2607</v>
      </c>
    </row>
    <row r="115" spans="1:2">
      <c r="A115" s="124" t="s">
        <v>2607</v>
      </c>
      <c r="B115" s="124" t="s">
        <v>2607</v>
      </c>
    </row>
    <row r="116" spans="1:2">
      <c r="A116" s="124" t="s">
        <v>2607</v>
      </c>
      <c r="B116" s="124" t="s">
        <v>2607</v>
      </c>
    </row>
    <row r="117" spans="1:2">
      <c r="A117" s="124" t="s">
        <v>2607</v>
      </c>
      <c r="B117" s="124" t="s">
        <v>2607</v>
      </c>
    </row>
    <row r="118" spans="1:2">
      <c r="A118" s="124" t="s">
        <v>2607</v>
      </c>
      <c r="B118" s="124" t="s">
        <v>2607</v>
      </c>
    </row>
    <row r="119" spans="1:2">
      <c r="A119" s="124" t="s">
        <v>2607</v>
      </c>
      <c r="B119" s="124" t="s">
        <v>2607</v>
      </c>
    </row>
    <row r="120" spans="1:2">
      <c r="A120" s="124" t="s">
        <v>2607</v>
      </c>
      <c r="B120" s="124" t="s">
        <v>2607</v>
      </c>
    </row>
    <row r="121" spans="1:2">
      <c r="A121" s="124" t="s">
        <v>2607</v>
      </c>
      <c r="B121" s="124" t="s">
        <v>2607</v>
      </c>
    </row>
    <row r="122" spans="1:2">
      <c r="A122" s="124" t="s">
        <v>2607</v>
      </c>
      <c r="B122" s="124" t="s">
        <v>2607</v>
      </c>
    </row>
    <row r="123" spans="1:2">
      <c r="A123" s="124" t="s">
        <v>2607</v>
      </c>
      <c r="B123" s="124" t="s">
        <v>2607</v>
      </c>
    </row>
    <row r="124" spans="1:2">
      <c r="A124" s="124" t="s">
        <v>2607</v>
      </c>
      <c r="B124" s="124" t="s">
        <v>2607</v>
      </c>
    </row>
    <row r="125" spans="1:2">
      <c r="A125" s="124" t="s">
        <v>2607</v>
      </c>
      <c r="B125" s="124" t="s">
        <v>2607</v>
      </c>
    </row>
    <row r="126" spans="1:2">
      <c r="A126" s="124" t="s">
        <v>2607</v>
      </c>
      <c r="B126" s="124" t="s">
        <v>2607</v>
      </c>
    </row>
    <row r="127" spans="1:2">
      <c r="A127" s="124" t="s">
        <v>2607</v>
      </c>
      <c r="B127" s="124" t="s">
        <v>2607</v>
      </c>
    </row>
    <row r="128" spans="1:2">
      <c r="A128" s="124" t="s">
        <v>2607</v>
      </c>
      <c r="B128" s="124" t="s">
        <v>2607</v>
      </c>
    </row>
    <row r="129" spans="1:2">
      <c r="A129" s="124" t="s">
        <v>2607</v>
      </c>
      <c r="B129" s="124" t="s">
        <v>2607</v>
      </c>
    </row>
    <row r="130" spans="1:2">
      <c r="A130" s="124" t="s">
        <v>2607</v>
      </c>
      <c r="B130" s="124" t="s">
        <v>2607</v>
      </c>
    </row>
    <row r="131" spans="1:2">
      <c r="A131" s="124" t="s">
        <v>2607</v>
      </c>
      <c r="B131" s="124" t="s">
        <v>2607</v>
      </c>
    </row>
    <row r="132" spans="1:2">
      <c r="A132" s="124" t="s">
        <v>2607</v>
      </c>
      <c r="B132" s="124" t="s">
        <v>2607</v>
      </c>
    </row>
    <row r="133" spans="1:2">
      <c r="A133" s="124" t="s">
        <v>2607</v>
      </c>
      <c r="B133" s="124" t="s">
        <v>2607</v>
      </c>
    </row>
    <row r="134" spans="1:2">
      <c r="A134" s="124" t="s">
        <v>2607</v>
      </c>
      <c r="B134" s="124" t="s">
        <v>2607</v>
      </c>
    </row>
    <row r="135" spans="1:2">
      <c r="A135" s="124" t="s">
        <v>2607</v>
      </c>
      <c r="B135" s="124" t="s">
        <v>2607</v>
      </c>
    </row>
    <row r="136" spans="1:2">
      <c r="A136" s="124" t="s">
        <v>2607</v>
      </c>
      <c r="B136" s="124" t="s">
        <v>2607</v>
      </c>
    </row>
    <row r="137" spans="1:2">
      <c r="A137" s="124" t="s">
        <v>2607</v>
      </c>
      <c r="B137" s="124" t="s">
        <v>2607</v>
      </c>
    </row>
    <row r="138" spans="1:2">
      <c r="A138" s="124" t="s">
        <v>2607</v>
      </c>
      <c r="B138" s="124" t="s">
        <v>2607</v>
      </c>
    </row>
    <row r="139" spans="1:2">
      <c r="A139" s="124" t="s">
        <v>2607</v>
      </c>
      <c r="B139" s="124" t="s">
        <v>2607</v>
      </c>
    </row>
    <row r="140" spans="1:2">
      <c r="A140" s="124" t="s">
        <v>2607</v>
      </c>
      <c r="B140" s="124" t="s">
        <v>2607</v>
      </c>
    </row>
    <row r="141" spans="1:2">
      <c r="A141" s="124" t="s">
        <v>2607</v>
      </c>
      <c r="B141" s="124" t="s">
        <v>2607</v>
      </c>
    </row>
    <row r="142" spans="1:2">
      <c r="A142" s="124" t="s">
        <v>2607</v>
      </c>
      <c r="B142" s="124" t="s">
        <v>2607</v>
      </c>
    </row>
    <row r="143" spans="1:2">
      <c r="A143" s="124" t="s">
        <v>2607</v>
      </c>
      <c r="B143" s="124" t="s">
        <v>2607</v>
      </c>
    </row>
    <row r="144" spans="1:2">
      <c r="A144" s="124" t="s">
        <v>2607</v>
      </c>
      <c r="B144" s="124" t="s">
        <v>2607</v>
      </c>
    </row>
    <row r="145" spans="1:2">
      <c r="A145" s="124" t="s">
        <v>2607</v>
      </c>
      <c r="B145" s="124" t="s">
        <v>2607</v>
      </c>
    </row>
    <row r="146" spans="1:2">
      <c r="A146" s="124" t="s">
        <v>2607</v>
      </c>
      <c r="B146" s="124" t="s">
        <v>2607</v>
      </c>
    </row>
    <row r="147" spans="1:2">
      <c r="A147" s="124" t="s">
        <v>2607</v>
      </c>
      <c r="B147" s="124" t="s">
        <v>2607</v>
      </c>
    </row>
    <row r="148" spans="1:2">
      <c r="A148" s="124" t="s">
        <v>2607</v>
      </c>
      <c r="B148" s="124" t="s">
        <v>2607</v>
      </c>
    </row>
    <row r="149" spans="1:2">
      <c r="A149" s="124" t="s">
        <v>2607</v>
      </c>
      <c r="B149" s="124" t="s">
        <v>2607</v>
      </c>
    </row>
    <row r="150" spans="1:2">
      <c r="A150" s="124" t="s">
        <v>2607</v>
      </c>
      <c r="B150" s="124" t="s">
        <v>2607</v>
      </c>
    </row>
    <row r="151" spans="1:2">
      <c r="A151" s="124" t="s">
        <v>2607</v>
      </c>
      <c r="B151" s="124" t="s">
        <v>2607</v>
      </c>
    </row>
    <row r="152" spans="1:2">
      <c r="A152" s="124" t="s">
        <v>2607</v>
      </c>
      <c r="B152" s="124" t="s">
        <v>2607</v>
      </c>
    </row>
    <row r="153" spans="1:2">
      <c r="A153" s="124" t="s">
        <v>2607</v>
      </c>
      <c r="B153" s="124" t="s">
        <v>2607</v>
      </c>
    </row>
    <row r="154" spans="1:2">
      <c r="A154" s="124" t="s">
        <v>2607</v>
      </c>
      <c r="B154" s="124" t="s">
        <v>2607</v>
      </c>
    </row>
    <row r="155" spans="1:2">
      <c r="A155" s="124" t="s">
        <v>2607</v>
      </c>
      <c r="B155" s="124" t="s">
        <v>2607</v>
      </c>
    </row>
    <row r="156" spans="1:2">
      <c r="A156" s="124" t="s">
        <v>2607</v>
      </c>
      <c r="B156" s="124" t="s">
        <v>2607</v>
      </c>
    </row>
    <row r="157" spans="1:2">
      <c r="A157" s="124" t="s">
        <v>2607</v>
      </c>
      <c r="B157" s="124" t="s">
        <v>2607</v>
      </c>
    </row>
    <row r="158" spans="1:2">
      <c r="A158" s="124" t="s">
        <v>2607</v>
      </c>
      <c r="B158" s="124" t="s">
        <v>2607</v>
      </c>
    </row>
    <row r="159" spans="1:2">
      <c r="A159" s="124" t="s">
        <v>2607</v>
      </c>
      <c r="B159" s="124" t="s">
        <v>2607</v>
      </c>
    </row>
    <row r="160" spans="1:2">
      <c r="A160" s="124" t="s">
        <v>2607</v>
      </c>
      <c r="B160" s="124" t="s">
        <v>2607</v>
      </c>
    </row>
    <row r="161" spans="1:2">
      <c r="A161" s="124" t="s">
        <v>2607</v>
      </c>
      <c r="B161" s="124" t="s">
        <v>2607</v>
      </c>
    </row>
    <row r="162" spans="1:2">
      <c r="A162" s="124" t="s">
        <v>2607</v>
      </c>
      <c r="B162" s="124" t="s">
        <v>2607</v>
      </c>
    </row>
    <row r="163" spans="1:2">
      <c r="A163" s="124" t="s">
        <v>2607</v>
      </c>
      <c r="B163" s="124" t="s">
        <v>2607</v>
      </c>
    </row>
    <row r="164" spans="1:2">
      <c r="A164" s="124" t="s">
        <v>2607</v>
      </c>
      <c r="B164" s="124" t="s">
        <v>2607</v>
      </c>
    </row>
    <row r="165" spans="1:2">
      <c r="A165" s="124" t="s">
        <v>2607</v>
      </c>
      <c r="B165" s="124" t="s">
        <v>2607</v>
      </c>
    </row>
    <row r="166" spans="1:2">
      <c r="A166" s="124" t="s">
        <v>2607</v>
      </c>
      <c r="B166" s="124" t="s">
        <v>2607</v>
      </c>
    </row>
    <row r="167" spans="1:2">
      <c r="A167" s="124" t="s">
        <v>2607</v>
      </c>
      <c r="B167" s="124" t="s">
        <v>2607</v>
      </c>
    </row>
    <row r="168" spans="1:2">
      <c r="A168" s="124" t="s">
        <v>2607</v>
      </c>
      <c r="B168" s="124" t="s">
        <v>2607</v>
      </c>
    </row>
    <row r="169" spans="1:2">
      <c r="A169" s="124" t="s">
        <v>2607</v>
      </c>
      <c r="B169" s="124" t="s">
        <v>2607</v>
      </c>
    </row>
    <row r="170" spans="1:2">
      <c r="A170" s="124" t="s">
        <v>2607</v>
      </c>
      <c r="B170" s="124" t="s">
        <v>2607</v>
      </c>
    </row>
    <row r="171" spans="1:2">
      <c r="A171" s="124" t="s">
        <v>2607</v>
      </c>
      <c r="B171" s="124" t="s">
        <v>2607</v>
      </c>
    </row>
    <row r="172" spans="1:2">
      <c r="A172" s="124" t="s">
        <v>2607</v>
      </c>
      <c r="B172" s="124" t="s">
        <v>2607</v>
      </c>
    </row>
    <row r="173" spans="1:2">
      <c r="A173" s="124" t="s">
        <v>2607</v>
      </c>
      <c r="B173" s="124" t="s">
        <v>2607</v>
      </c>
    </row>
    <row r="174" spans="1:2">
      <c r="A174" s="124" t="s">
        <v>2607</v>
      </c>
      <c r="B174" s="124" t="s">
        <v>2607</v>
      </c>
    </row>
    <row r="175" spans="1:2">
      <c r="A175" s="124" t="s">
        <v>2607</v>
      </c>
      <c r="B175" s="124" t="s">
        <v>2607</v>
      </c>
    </row>
    <row r="176" spans="1:2">
      <c r="A176" s="124" t="s">
        <v>2607</v>
      </c>
      <c r="B176" s="124" t="s">
        <v>2607</v>
      </c>
    </row>
    <row r="177" spans="1:2">
      <c r="A177" s="124" t="s">
        <v>2607</v>
      </c>
      <c r="B177" s="124" t="s">
        <v>2607</v>
      </c>
    </row>
    <row r="178" spans="1:2">
      <c r="A178" s="124" t="s">
        <v>2607</v>
      </c>
      <c r="B178" s="124" t="s">
        <v>2607</v>
      </c>
    </row>
    <row r="179" spans="1:2">
      <c r="A179" s="124" t="s">
        <v>2607</v>
      </c>
      <c r="B179" s="124" t="s">
        <v>2607</v>
      </c>
    </row>
    <row r="180" spans="1:2">
      <c r="A180" s="124" t="s">
        <v>2607</v>
      </c>
      <c r="B180" s="124" t="s">
        <v>2607</v>
      </c>
    </row>
    <row r="181" spans="1:2">
      <c r="A181" s="124" t="s">
        <v>2607</v>
      </c>
      <c r="B181" s="124" t="s">
        <v>2607</v>
      </c>
    </row>
    <row r="182" spans="1:2">
      <c r="A182" s="124" t="s">
        <v>2607</v>
      </c>
      <c r="B182" s="124" t="s">
        <v>2607</v>
      </c>
    </row>
    <row r="183" spans="1:2">
      <c r="A183" s="124" t="s">
        <v>2607</v>
      </c>
      <c r="B183" s="124" t="s">
        <v>2607</v>
      </c>
    </row>
    <row r="184" spans="1:2">
      <c r="A184" s="124" t="s">
        <v>2607</v>
      </c>
      <c r="B184" s="124" t="s">
        <v>2607</v>
      </c>
    </row>
    <row r="185" spans="1:2">
      <c r="A185" s="124" t="s">
        <v>2607</v>
      </c>
      <c r="B185" s="124" t="s">
        <v>2607</v>
      </c>
    </row>
    <row r="186" spans="1:2">
      <c r="A186" s="124" t="s">
        <v>2607</v>
      </c>
      <c r="B186" s="124" t="s">
        <v>2607</v>
      </c>
    </row>
    <row r="187" spans="1:2">
      <c r="A187" s="124" t="s">
        <v>2607</v>
      </c>
      <c r="B187" s="124" t="s">
        <v>2607</v>
      </c>
    </row>
    <row r="188" spans="1:2">
      <c r="A188" s="124" t="s">
        <v>2607</v>
      </c>
      <c r="B188" s="124" t="s">
        <v>2607</v>
      </c>
    </row>
    <row r="189" spans="1:2">
      <c r="A189" s="124" t="s">
        <v>2607</v>
      </c>
      <c r="B189" s="124" t="s">
        <v>2607</v>
      </c>
    </row>
    <row r="190" spans="1:2">
      <c r="A190" s="124" t="s">
        <v>2607</v>
      </c>
      <c r="B190" s="124" t="s">
        <v>2607</v>
      </c>
    </row>
    <row r="191" spans="1:2">
      <c r="A191" s="124" t="s">
        <v>2607</v>
      </c>
      <c r="B191" s="124" t="s">
        <v>2607</v>
      </c>
    </row>
    <row r="192" spans="1:2">
      <c r="A192" s="124" t="s">
        <v>2607</v>
      </c>
      <c r="B192" s="124" t="s">
        <v>2607</v>
      </c>
    </row>
    <row r="193" spans="1:2">
      <c r="A193" s="124" t="s">
        <v>2607</v>
      </c>
      <c r="B193" s="124" t="s">
        <v>2607</v>
      </c>
    </row>
    <row r="194" spans="1:2">
      <c r="A194" s="124" t="s">
        <v>2607</v>
      </c>
      <c r="B194" s="124" t="s">
        <v>2607</v>
      </c>
    </row>
    <row r="195" spans="1:2">
      <c r="A195" s="124" t="s">
        <v>2607</v>
      </c>
      <c r="B195" s="124" t="s">
        <v>2607</v>
      </c>
    </row>
    <row r="196" spans="1:2">
      <c r="A196" s="124" t="s">
        <v>2607</v>
      </c>
      <c r="B196" s="124" t="s">
        <v>2607</v>
      </c>
    </row>
    <row r="197" spans="1:2">
      <c r="A197" s="124" t="s">
        <v>2607</v>
      </c>
      <c r="B197" s="124" t="s">
        <v>2607</v>
      </c>
    </row>
    <row r="198" spans="1:2">
      <c r="A198" s="124" t="s">
        <v>2607</v>
      </c>
      <c r="B198" s="124" t="s">
        <v>2607</v>
      </c>
    </row>
    <row r="199" spans="1:2">
      <c r="A199" s="124" t="s">
        <v>2607</v>
      </c>
      <c r="B199" s="124" t="s">
        <v>2607</v>
      </c>
    </row>
    <row r="200" spans="1:2">
      <c r="A200" s="124" t="s">
        <v>2607</v>
      </c>
      <c r="B200" s="124" t="s">
        <v>2607</v>
      </c>
    </row>
    <row r="201" spans="1:2">
      <c r="A201" s="124" t="s">
        <v>2607</v>
      </c>
      <c r="B201" s="124" t="s">
        <v>2607</v>
      </c>
    </row>
    <row r="202" spans="1:2">
      <c r="A202" s="124" t="s">
        <v>2607</v>
      </c>
      <c r="B202" s="124" t="s">
        <v>2607</v>
      </c>
    </row>
    <row r="203" spans="1:2">
      <c r="A203" s="124" t="s">
        <v>2607</v>
      </c>
      <c r="B203" s="124" t="s">
        <v>2607</v>
      </c>
    </row>
    <row r="204" spans="1:2">
      <c r="A204" s="124" t="s">
        <v>2607</v>
      </c>
      <c r="B204" s="124" t="s">
        <v>2607</v>
      </c>
    </row>
    <row r="205" spans="1:2">
      <c r="A205" s="124" t="s">
        <v>2607</v>
      </c>
      <c r="B205" s="124" t="s">
        <v>2607</v>
      </c>
    </row>
    <row r="206" spans="1:2">
      <c r="A206" s="124" t="s">
        <v>2607</v>
      </c>
      <c r="B206" s="124" t="s">
        <v>2607</v>
      </c>
    </row>
    <row r="207" spans="1:2">
      <c r="A207" s="124" t="s">
        <v>2607</v>
      </c>
      <c r="B207" s="124" t="s">
        <v>2607</v>
      </c>
    </row>
    <row r="208" spans="1:2">
      <c r="A208" s="124" t="s">
        <v>2607</v>
      </c>
      <c r="B208" s="124" t="s">
        <v>2607</v>
      </c>
    </row>
    <row r="209" spans="1:2">
      <c r="A209" s="124" t="s">
        <v>2607</v>
      </c>
      <c r="B209" s="124" t="s">
        <v>2607</v>
      </c>
    </row>
    <row r="210" spans="1:2">
      <c r="A210" s="124" t="s">
        <v>2607</v>
      </c>
      <c r="B210" s="124" t="s">
        <v>2607</v>
      </c>
    </row>
    <row r="211" spans="1:2">
      <c r="A211" s="124" t="s">
        <v>2607</v>
      </c>
      <c r="B211" s="124" t="s">
        <v>2607</v>
      </c>
    </row>
    <row r="212" spans="1:2">
      <c r="A212" s="124" t="s">
        <v>2607</v>
      </c>
      <c r="B212" s="124" t="s">
        <v>2607</v>
      </c>
    </row>
    <row r="213" spans="1:2">
      <c r="A213" s="124" t="s">
        <v>2607</v>
      </c>
      <c r="B213" s="124" t="s">
        <v>2607</v>
      </c>
    </row>
    <row r="214" spans="1:2">
      <c r="A214" s="124" t="s">
        <v>2607</v>
      </c>
      <c r="B214" s="124" t="s">
        <v>2607</v>
      </c>
    </row>
    <row r="215" spans="1:2">
      <c r="A215" s="124" t="s">
        <v>2607</v>
      </c>
      <c r="B215" s="124" t="s">
        <v>2607</v>
      </c>
    </row>
    <row r="216" spans="1:2">
      <c r="A216" s="124" t="s">
        <v>2607</v>
      </c>
      <c r="B216" s="124" t="s">
        <v>2607</v>
      </c>
    </row>
    <row r="217" spans="1:2">
      <c r="A217" s="124" t="s">
        <v>2607</v>
      </c>
      <c r="B217" s="124" t="s">
        <v>2607</v>
      </c>
    </row>
    <row r="218" spans="1:2">
      <c r="A218" s="124" t="s">
        <v>2607</v>
      </c>
      <c r="B218" s="124" t="s">
        <v>2607</v>
      </c>
    </row>
    <row r="219" spans="1:2">
      <c r="A219" s="124" t="s">
        <v>2607</v>
      </c>
      <c r="B219" s="124" t="s">
        <v>2607</v>
      </c>
    </row>
    <row r="220" spans="1:2">
      <c r="A220" s="124" t="s">
        <v>2607</v>
      </c>
      <c r="B220" s="124" t="s">
        <v>2607</v>
      </c>
    </row>
    <row r="221" spans="1:2">
      <c r="A221" s="124" t="s">
        <v>2607</v>
      </c>
      <c r="B221" s="124" t="s">
        <v>2607</v>
      </c>
    </row>
    <row r="222" spans="1:2">
      <c r="A222" s="124" t="s">
        <v>2607</v>
      </c>
      <c r="B222" s="124" t="s">
        <v>2607</v>
      </c>
    </row>
    <row r="223" spans="1:2">
      <c r="A223" s="124" t="s">
        <v>2607</v>
      </c>
      <c r="B223" s="124" t="s">
        <v>2607</v>
      </c>
    </row>
    <row r="224" spans="1:2">
      <c r="A224" s="124" t="s">
        <v>2607</v>
      </c>
      <c r="B224" s="124" t="s">
        <v>2607</v>
      </c>
    </row>
    <row r="225" spans="1:2">
      <c r="A225" s="124" t="s">
        <v>2607</v>
      </c>
      <c r="B225" s="124" t="s">
        <v>2607</v>
      </c>
    </row>
    <row r="226" spans="1:2">
      <c r="A226" s="124" t="s">
        <v>2607</v>
      </c>
      <c r="B226" s="124" t="s">
        <v>2607</v>
      </c>
    </row>
    <row r="227" spans="1:2">
      <c r="A227" s="124" t="s">
        <v>2607</v>
      </c>
      <c r="B227" s="124" t="s">
        <v>2607</v>
      </c>
    </row>
    <row r="228" spans="1:2">
      <c r="A228" s="124" t="s">
        <v>2607</v>
      </c>
      <c r="B228" s="124" t="s">
        <v>2607</v>
      </c>
    </row>
    <row r="229" spans="1:2">
      <c r="A229" s="124" t="s">
        <v>2607</v>
      </c>
      <c r="B229" s="124" t="s">
        <v>2607</v>
      </c>
    </row>
    <row r="230" spans="1:2">
      <c r="A230" s="124" t="s">
        <v>2607</v>
      </c>
      <c r="B230" s="124" t="s">
        <v>2607</v>
      </c>
    </row>
    <row r="231" spans="1:2">
      <c r="A231" s="124" t="s">
        <v>2607</v>
      </c>
      <c r="B231" s="124" t="s">
        <v>2607</v>
      </c>
    </row>
    <row r="232" spans="1:2">
      <c r="A232" s="124" t="s">
        <v>734</v>
      </c>
      <c r="B232" s="124" t="s">
        <v>1283</v>
      </c>
    </row>
    <row r="233" spans="1:2">
      <c r="A233" s="124" t="s">
        <v>2556</v>
      </c>
      <c r="B233" s="124" t="s">
        <v>1283</v>
      </c>
    </row>
    <row r="234" spans="1:2">
      <c r="A234" s="124" t="s">
        <v>2557</v>
      </c>
      <c r="B234" s="124" t="s">
        <v>1283</v>
      </c>
    </row>
    <row r="235" spans="1:2">
      <c r="A235" s="124" t="s">
        <v>2558</v>
      </c>
      <c r="B235" s="124" t="s">
        <v>1283</v>
      </c>
    </row>
    <row r="236" spans="1:2">
      <c r="A236" s="124" t="s">
        <v>100</v>
      </c>
      <c r="B236" s="124" t="s">
        <v>1283</v>
      </c>
    </row>
    <row r="237" spans="1:2">
      <c r="A237" s="124" t="s">
        <v>2608</v>
      </c>
      <c r="B237" s="124" t="s">
        <v>1283</v>
      </c>
    </row>
    <row r="238" spans="1:2">
      <c r="A238" s="124" t="s">
        <v>2562</v>
      </c>
      <c r="B238" s="124" t="s">
        <v>1283</v>
      </c>
    </row>
    <row r="239" spans="1:2">
      <c r="A239" s="124" t="s">
        <v>240</v>
      </c>
      <c r="B239" s="124" t="s">
        <v>1283</v>
      </c>
    </row>
    <row r="240" spans="1:2">
      <c r="A240" s="124" t="s">
        <v>2609</v>
      </c>
      <c r="B240" s="124" t="s">
        <v>1283</v>
      </c>
    </row>
    <row r="241" spans="1:2">
      <c r="A241" s="124" t="s">
        <v>2610</v>
      </c>
      <c r="B241" s="124" t="s">
        <v>1283</v>
      </c>
    </row>
    <row r="242" spans="1:2">
      <c r="A242" s="124" t="s">
        <v>263</v>
      </c>
      <c r="B242" s="124" t="s">
        <v>1283</v>
      </c>
    </row>
    <row r="243" spans="1:2">
      <c r="A243" s="124" t="s">
        <v>2611</v>
      </c>
      <c r="B243" s="124" t="s">
        <v>1283</v>
      </c>
    </row>
    <row r="244" spans="1:2">
      <c r="A244" s="124" t="s">
        <v>2612</v>
      </c>
      <c r="B244" s="124" t="s">
        <v>2613</v>
      </c>
    </row>
    <row r="245" spans="1:2">
      <c r="A245" s="124" t="s">
        <v>2614</v>
      </c>
      <c r="B245" s="124" t="s">
        <v>2613</v>
      </c>
    </row>
    <row r="246" spans="1:2">
      <c r="A246" s="124" t="s">
        <v>2615</v>
      </c>
      <c r="B246" s="124" t="s">
        <v>2616</v>
      </c>
    </row>
    <row r="247" spans="1:2">
      <c r="A247" s="124" t="s">
        <v>2617</v>
      </c>
      <c r="B247" s="124" t="s">
        <v>1283</v>
      </c>
    </row>
    <row r="248" spans="1:2">
      <c r="A248" s="124" t="s">
        <v>2108</v>
      </c>
      <c r="B248" s="124" t="s">
        <v>1283</v>
      </c>
    </row>
    <row r="249" spans="1:2">
      <c r="A249" s="124" t="s">
        <v>2109</v>
      </c>
      <c r="B249" s="124" t="s">
        <v>1283</v>
      </c>
    </row>
    <row r="250" spans="1:2">
      <c r="A250" s="124" t="s">
        <v>731</v>
      </c>
      <c r="B250" s="124" t="s">
        <v>1283</v>
      </c>
    </row>
  </sheetData>
  <phoneticPr fontId="27"/>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E6C358049B649A44A7256F187448B429" ma:contentTypeVersion="14" ma:contentTypeDescription="新しいドキュメントを作成します。" ma:contentTypeScope="" ma:versionID="b7c5eff4278b52b836d5a3f22a426b8b">
  <xsd:schema xmlns:xsd="http://www.w3.org/2001/XMLSchema" xmlns:xs="http://www.w3.org/2001/XMLSchema" xmlns:p="http://schemas.microsoft.com/office/2006/metadata/properties" xmlns:ns2="5eb3defb-ce17-4769-88c3-60610d8857d8" xmlns:ns3="c435554e-4c21-49cc-a5a9-c4f0a19c0e9f" targetNamespace="http://schemas.microsoft.com/office/2006/metadata/properties" ma:root="true" ma:fieldsID="d335bbe465737a9b17395159a537afa3" ns2:_="" ns3:_="">
    <xsd:import namespace="5eb3defb-ce17-4769-88c3-60610d8857d8"/>
    <xsd:import namespace="c435554e-4c21-49cc-a5a9-c4f0a19c0e9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b3defb-ce17-4769-88c3-60610d885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928dd465-74e0-48d2-8a00-9ce6b8a084ab" ma:termSetId="09814cd3-568e-fe90-9814-8d621ff8fb84" ma:anchorId="fba54fb3-c3e1-fe81-a776-ca4b69148c4d" ma:open="true" ma:isKeyword="false">
      <xsd:complexType>
        <xsd:sequence>
          <xsd:element ref="pc:Terms" minOccurs="0" maxOccurs="1"/>
        </xsd:sequence>
      </xsd:complex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435554e-4c21-49cc-a5a9-c4f0a19c0e9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d6c2cbed-83d7-4a83-b92f-0f571906ee46}" ma:internalName="TaxCatchAll" ma:showField="CatchAllData" ma:web="c435554e-4c21-49cc-a5a9-c4f0a19c0e9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eb3defb-ce17-4769-88c3-60610d8857d8">
      <Terms xmlns="http://schemas.microsoft.com/office/infopath/2007/PartnerControls"/>
    </lcf76f155ced4ddcb4097134ff3c332f>
    <TaxCatchAll xmlns="c435554e-4c21-49cc-a5a9-c4f0a19c0e9f" xsi:nil="true"/>
  </documentManagement>
</p:properties>
</file>

<file path=customXml/itemProps1.xml><?xml version="1.0" encoding="utf-8"?>
<ds:datastoreItem xmlns:ds="http://schemas.openxmlformats.org/officeDocument/2006/customXml" ds:itemID="{951128E6-1748-4728-A477-23A55683E969}"/>
</file>

<file path=customXml/itemProps2.xml><?xml version="1.0" encoding="utf-8"?>
<ds:datastoreItem xmlns:ds="http://schemas.openxmlformats.org/officeDocument/2006/customXml" ds:itemID="{1172284F-B58B-4CED-BC2C-F52585A156D7}"/>
</file>

<file path=customXml/itemProps3.xml><?xml version="1.0" encoding="utf-8"?>
<ds:datastoreItem xmlns:ds="http://schemas.openxmlformats.org/officeDocument/2006/customXml" ds:itemID="{8BB46393-A3AA-4170-B895-4BEC7EA5C49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五月女啓介</dc:creator>
  <cp:keywords/>
  <dc:description/>
  <cp:lastModifiedBy>長瀬 賢太郎</cp:lastModifiedBy>
  <cp:revision/>
  <dcterms:created xsi:type="dcterms:W3CDTF">2009-08-23T02:33:47Z</dcterms:created>
  <dcterms:modified xsi:type="dcterms:W3CDTF">2026-06-19T04:03:30Z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0x010100E6C358049B649A44A7256F187448B429</vt:lpwstr>
  </property>
  <property fmtid="{D5CDD505-2E9C-101B-9397-08002B2CF9AE}" pid="3" name="Order">
    <vt:r8>146300</vt:r8>
  </property>
  <property fmtid="{D5CDD505-2E9C-101B-9397-08002B2CF9AE}" pid="4" name="ComplianceAssetId">
    <vt:lpwstr/>
  </property>
  <property fmtid="{D5CDD505-2E9C-101B-9397-08002B2CF9AE}" pid="5" name="MediaServiceImageTags">
    <vt:lpwstr/>
  </property>
</Properties>
</file>